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queryTables/queryTable1.xml" ContentType="application/vnd.openxmlformats-officedocument.spreadsheetml.query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xr:revisionPtr revIDLastSave="0" documentId="8_{96A0E6B5-6649-4C50-9FB7-42067F7EDB67}" xr6:coauthVersionLast="47" xr6:coauthVersionMax="47" xr10:uidLastSave="{00000000-0000-0000-0000-000000000000}"/>
  <bookViews>
    <workbookView xWindow="240" yWindow="105" windowWidth="14805" windowHeight="8010" firstSheet="10" activeTab="1" xr2:uid="{00000000-000D-0000-FFFF-FFFF00000000}"/>
  </bookViews>
  <sheets>
    <sheet name="DiffData" sheetId="1" r:id="rId1"/>
    <sheet name="Author2Diffdata" sheetId="13" r:id="rId2"/>
    <sheet name="Author2MainData" sheetId="17" r:id="rId3"/>
    <sheet name="Author1MainData" sheetId="14" r:id="rId4"/>
    <sheet name="statistical_test_results" sheetId="10" r:id="rId5"/>
    <sheet name="IRR_Summary" sheetId="18" r:id="rId6"/>
    <sheet name="Invalid_Labels" sheetId="21" r:id="rId7"/>
    <sheet name="DiscussedMainData" sheetId="24" r:id="rId8"/>
    <sheet name="Adjudication_Template" sheetId="20" r:id="rId9"/>
    <sheet name="MainData" sheetId="25" r:id="rId10"/>
    <sheet name="VerificationResults" sheetId="34" r:id="rId11"/>
    <sheet name="Disagreements" sheetId="19" r:id="rId12"/>
    <sheet name="How_to_Use" sheetId="22" r:id="rId13"/>
    <sheet name="Descriptive Statistics" sheetId="3" r:id="rId14"/>
    <sheet name="RQ3B" sheetId="27" r:id="rId15"/>
    <sheet name="RQ3_Type_Severity" sheetId="7" r:id="rId16"/>
    <sheet name="RQ3" sheetId="32" r:id="rId17"/>
    <sheet name="ChangeType_Long" sheetId="28" r:id="rId18"/>
    <sheet name="RQ4" sheetId="33" r:id="rId19"/>
    <sheet name="RQ4_Risk_Factors" sheetId="8" r:id="rId20"/>
    <sheet name="RQ2_Unintended_Frequency" sheetId="6" r:id="rId21"/>
    <sheet name="R2" sheetId="31" r:id="rId22"/>
    <sheet name="RQ1_Task_Completion" sheetId="5" r:id="rId23"/>
    <sheet name="R1" sheetId="30" r:id="rId24"/>
  </sheets>
  <definedNames>
    <definedName name="ExternalData_1" localSheetId="17" hidden="1">ChangeType_Long!$A$1:$AI$1008</definedName>
  </definedNames>
  <calcPr calcId="191028"/>
  <pivotCaches>
    <pivotCache cacheId="639" r:id="rId25"/>
    <pivotCache cacheId="640" r:id="rId2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7" l="1"/>
  <c r="D6" i="27"/>
  <c r="D7" i="27"/>
  <c r="D8" i="27"/>
  <c r="D9" i="27"/>
  <c r="D10" i="27"/>
  <c r="D11" i="27"/>
  <c r="D12" i="27"/>
  <c r="D13" i="27"/>
  <c r="D14" i="27"/>
  <c r="D15" i="27"/>
  <c r="D4" i="27"/>
  <c r="AG664" i="25"/>
  <c r="AG632" i="25"/>
  <c r="AG602" i="25"/>
  <c r="AG535" i="25"/>
  <c r="AG459" i="25"/>
  <c r="AG227" i="25"/>
  <c r="AG3" i="25"/>
  <c r="AG4" i="25"/>
  <c r="AG5" i="25"/>
  <c r="AG6" i="25"/>
  <c r="AG7" i="25"/>
  <c r="AG8" i="25"/>
  <c r="AG9" i="25"/>
  <c r="AG10" i="25"/>
  <c r="AG11" i="25"/>
  <c r="AG12" i="25"/>
  <c r="AG13" i="25"/>
  <c r="AG14" i="25"/>
  <c r="AG15" i="25"/>
  <c r="AG16" i="25"/>
  <c r="AG17" i="25"/>
  <c r="AG18" i="25"/>
  <c r="AG19" i="25"/>
  <c r="AG20" i="25"/>
  <c r="AG21" i="25"/>
  <c r="AG22" i="25"/>
  <c r="AG23" i="25"/>
  <c r="AG24" i="25"/>
  <c r="AG25" i="25"/>
  <c r="AG26" i="25"/>
  <c r="AG27" i="25"/>
  <c r="AG28" i="25"/>
  <c r="AG29" i="25"/>
  <c r="AG30" i="25"/>
  <c r="AG31" i="25"/>
  <c r="AG32" i="25"/>
  <c r="AG33" i="25"/>
  <c r="AG34" i="25"/>
  <c r="AG35" i="25"/>
  <c r="AG36" i="25"/>
  <c r="AG37" i="25"/>
  <c r="AG38" i="25"/>
  <c r="AG39" i="25"/>
  <c r="AG40" i="25"/>
  <c r="AG41" i="25"/>
  <c r="AG42" i="25"/>
  <c r="AG43" i="25"/>
  <c r="AG44" i="25"/>
  <c r="AG45" i="25"/>
  <c r="AG46" i="25"/>
  <c r="AG47" i="25"/>
  <c r="AG48" i="25"/>
  <c r="AG49" i="25"/>
  <c r="AG50" i="25"/>
  <c r="AG51" i="25"/>
  <c r="AG52" i="25"/>
  <c r="AG53" i="25"/>
  <c r="AG54" i="25"/>
  <c r="AG55" i="25"/>
  <c r="AG56" i="25"/>
  <c r="AG57" i="25"/>
  <c r="AG58" i="25"/>
  <c r="AG59" i="25"/>
  <c r="AG60" i="25"/>
  <c r="AG61" i="25"/>
  <c r="AG62" i="25"/>
  <c r="AG63" i="25"/>
  <c r="AG64" i="25"/>
  <c r="AG65" i="25"/>
  <c r="AG66" i="25"/>
  <c r="AG67" i="25"/>
  <c r="AG68" i="25"/>
  <c r="AG69" i="25"/>
  <c r="AG70" i="25"/>
  <c r="AG71" i="25"/>
  <c r="AG72" i="25"/>
  <c r="AG73" i="25"/>
  <c r="AG74" i="25"/>
  <c r="AG75" i="25"/>
  <c r="AG76" i="25"/>
  <c r="AG77" i="25"/>
  <c r="AG78" i="25"/>
  <c r="AG79" i="25"/>
  <c r="AG80" i="25"/>
  <c r="AG81" i="25"/>
  <c r="AG82" i="25"/>
  <c r="AG83" i="25"/>
  <c r="AG84" i="25"/>
  <c r="AG85" i="25"/>
  <c r="AG86" i="25"/>
  <c r="AG87" i="25"/>
  <c r="AG88" i="25"/>
  <c r="AG89" i="25"/>
  <c r="AG90" i="25"/>
  <c r="AG91" i="25"/>
  <c r="AG92" i="25"/>
  <c r="AG93" i="25"/>
  <c r="AG94" i="25"/>
  <c r="AG95" i="25"/>
  <c r="AG96" i="25"/>
  <c r="AG97" i="25"/>
  <c r="AG98" i="25"/>
  <c r="AG99" i="25"/>
  <c r="AG100" i="25"/>
  <c r="AG101" i="25"/>
  <c r="AG102" i="25"/>
  <c r="AG103" i="25"/>
  <c r="AG104" i="25"/>
  <c r="AG105" i="25"/>
  <c r="AG106" i="25"/>
  <c r="AG107" i="25"/>
  <c r="AG108" i="25"/>
  <c r="AG109" i="25"/>
  <c r="AG110" i="25"/>
  <c r="AG111" i="25"/>
  <c r="AG112" i="25"/>
  <c r="AG113" i="25"/>
  <c r="AG114" i="25"/>
  <c r="AG115" i="25"/>
  <c r="AG116" i="25"/>
  <c r="AG117" i="25"/>
  <c r="AG118" i="25"/>
  <c r="AG119" i="25"/>
  <c r="AG120" i="25"/>
  <c r="AG121" i="25"/>
  <c r="AG122" i="25"/>
  <c r="AG123" i="25"/>
  <c r="AG124" i="25"/>
  <c r="AG125" i="25"/>
  <c r="AG126" i="25"/>
  <c r="AG127" i="25"/>
  <c r="AG128" i="25"/>
  <c r="AG129" i="25"/>
  <c r="AG130" i="25"/>
  <c r="AG131" i="25"/>
  <c r="AG132" i="25"/>
  <c r="AG133" i="25"/>
  <c r="AG134" i="25"/>
  <c r="AG135" i="25"/>
  <c r="AG136" i="25"/>
  <c r="AG137" i="25"/>
  <c r="AG138" i="25"/>
  <c r="AG139" i="25"/>
  <c r="AG140" i="25"/>
  <c r="AG141" i="25"/>
  <c r="AG142" i="25"/>
  <c r="AG143" i="25"/>
  <c r="AG144" i="25"/>
  <c r="AG145" i="25"/>
  <c r="AG146" i="25"/>
  <c r="AG147" i="25"/>
  <c r="AG148" i="25"/>
  <c r="AG149" i="25"/>
  <c r="AG150" i="25"/>
  <c r="AG151" i="25"/>
  <c r="AG152" i="25"/>
  <c r="AG153" i="25"/>
  <c r="AG154" i="25"/>
  <c r="AG155" i="25"/>
  <c r="AG156" i="25"/>
  <c r="AG157" i="25"/>
  <c r="AG158" i="25"/>
  <c r="AG159" i="25"/>
  <c r="AG160" i="25"/>
  <c r="AG161" i="25"/>
  <c r="AG162" i="25"/>
  <c r="AG163" i="25"/>
  <c r="AG164" i="25"/>
  <c r="AG165" i="25"/>
  <c r="AG166" i="25"/>
  <c r="AG167" i="25"/>
  <c r="AG168" i="25"/>
  <c r="AG169" i="25"/>
  <c r="AG170" i="25"/>
  <c r="AG171" i="25"/>
  <c r="AG172" i="25"/>
  <c r="AG173" i="25"/>
  <c r="AG174" i="25"/>
  <c r="AG175" i="25"/>
  <c r="AG176" i="25"/>
  <c r="AG177" i="25"/>
  <c r="AG178" i="25"/>
  <c r="AG179" i="25"/>
  <c r="AG180" i="25"/>
  <c r="AG181" i="25"/>
  <c r="AG182" i="25"/>
  <c r="AG183" i="25"/>
  <c r="AG184" i="25"/>
  <c r="AG185" i="25"/>
  <c r="AG186" i="25"/>
  <c r="AG187" i="25"/>
  <c r="AG188" i="25"/>
  <c r="AG189" i="25"/>
  <c r="AG190" i="25"/>
  <c r="AG191" i="25"/>
  <c r="AG192" i="25"/>
  <c r="AG193" i="25"/>
  <c r="AG194" i="25"/>
  <c r="AG195" i="25"/>
  <c r="AG196" i="25"/>
  <c r="AG197" i="25"/>
  <c r="AG198" i="25"/>
  <c r="AG199" i="25"/>
  <c r="AG200" i="25"/>
  <c r="AG201" i="25"/>
  <c r="AG202" i="25"/>
  <c r="AG203" i="25"/>
  <c r="AG204" i="25"/>
  <c r="AG205" i="25"/>
  <c r="AG206" i="25"/>
  <c r="AG207" i="25"/>
  <c r="AG208" i="25"/>
  <c r="AG209" i="25"/>
  <c r="AG210" i="25"/>
  <c r="AG211" i="25"/>
  <c r="AG212" i="25"/>
  <c r="AG213" i="25"/>
  <c r="AG214" i="25"/>
  <c r="AG215" i="25"/>
  <c r="AG216" i="25"/>
  <c r="AG217" i="25"/>
  <c r="AG218" i="25"/>
  <c r="AG219" i="25"/>
  <c r="AG220" i="25"/>
  <c r="AG221" i="25"/>
  <c r="AG222" i="25"/>
  <c r="AG223" i="25"/>
  <c r="AG224" i="25"/>
  <c r="AG225" i="25"/>
  <c r="AG226" i="25"/>
  <c r="AG228" i="25"/>
  <c r="AG229" i="25"/>
  <c r="AG230" i="25"/>
  <c r="AG231" i="25"/>
  <c r="AG232" i="25"/>
  <c r="AG233" i="25"/>
  <c r="AG234" i="25"/>
  <c r="AG235" i="25"/>
  <c r="AG236" i="25"/>
  <c r="AG237" i="25"/>
  <c r="AG238" i="25"/>
  <c r="AG239" i="25"/>
  <c r="AG240" i="25"/>
  <c r="AG241" i="25"/>
  <c r="AG242" i="25"/>
  <c r="AG243" i="25"/>
  <c r="AG244" i="25"/>
  <c r="AG245" i="25"/>
  <c r="AG246" i="25"/>
  <c r="AG247" i="25"/>
  <c r="AG248" i="25"/>
  <c r="AG249" i="25"/>
  <c r="AG250" i="25"/>
  <c r="AG251" i="25"/>
  <c r="AG252" i="25"/>
  <c r="AG253" i="25"/>
  <c r="AG254" i="25"/>
  <c r="AG255" i="25"/>
  <c r="AG256" i="25"/>
  <c r="AG257" i="25"/>
  <c r="AG258" i="25"/>
  <c r="AG259" i="25"/>
  <c r="AG260" i="25"/>
  <c r="AG261" i="25"/>
  <c r="AG262" i="25"/>
  <c r="AG263" i="25"/>
  <c r="AG264" i="25"/>
  <c r="AG265" i="25"/>
  <c r="AG266" i="25"/>
  <c r="AG267" i="25"/>
  <c r="AG268" i="25"/>
  <c r="AG269" i="25"/>
  <c r="AG270" i="25"/>
  <c r="AG271" i="25"/>
  <c r="AG272" i="25"/>
  <c r="AG273" i="25"/>
  <c r="AG274" i="25"/>
  <c r="AG275" i="25"/>
  <c r="AG276" i="25"/>
  <c r="AG277" i="25"/>
  <c r="AG278" i="25"/>
  <c r="AG279" i="25"/>
  <c r="AG280" i="25"/>
  <c r="AG281" i="25"/>
  <c r="AG282" i="25"/>
  <c r="AG283" i="25"/>
  <c r="AG284" i="25"/>
  <c r="AG285" i="25"/>
  <c r="AG286" i="25"/>
  <c r="AG287" i="25"/>
  <c r="AG288" i="25"/>
  <c r="AG289" i="25"/>
  <c r="AG290" i="25"/>
  <c r="AG291" i="25"/>
  <c r="AG292" i="25"/>
  <c r="AG293" i="25"/>
  <c r="AG294" i="25"/>
  <c r="AG295" i="25"/>
  <c r="AG296" i="25"/>
  <c r="AG297" i="25"/>
  <c r="AG298" i="25"/>
  <c r="AG299" i="25"/>
  <c r="AG300" i="25"/>
  <c r="AG301" i="25"/>
  <c r="AG302" i="25"/>
  <c r="AG303" i="25"/>
  <c r="AG304" i="25"/>
  <c r="AG305" i="25"/>
  <c r="AG306" i="25"/>
  <c r="AG307" i="25"/>
  <c r="AG308" i="25"/>
  <c r="AG309" i="25"/>
  <c r="AG310" i="25"/>
  <c r="AG311" i="25"/>
  <c r="AG312" i="25"/>
  <c r="AG313" i="25"/>
  <c r="AG314" i="25"/>
  <c r="AG315" i="25"/>
  <c r="AG316" i="25"/>
  <c r="AG317" i="25"/>
  <c r="AG318" i="25"/>
  <c r="AG319" i="25"/>
  <c r="AG320" i="25"/>
  <c r="AG321" i="25"/>
  <c r="AG322" i="25"/>
  <c r="AG323" i="25"/>
  <c r="AG324" i="25"/>
  <c r="AG325" i="25"/>
  <c r="AG326" i="25"/>
  <c r="AG327" i="25"/>
  <c r="AG328" i="25"/>
  <c r="AG329" i="25"/>
  <c r="AG330" i="25"/>
  <c r="AG331" i="25"/>
  <c r="AG332" i="25"/>
  <c r="AG333" i="25"/>
  <c r="AG334" i="25"/>
  <c r="AG335" i="25"/>
  <c r="AG336" i="25"/>
  <c r="AG337" i="25"/>
  <c r="AG338" i="25"/>
  <c r="AG339" i="25"/>
  <c r="AG340" i="25"/>
  <c r="AG341" i="25"/>
  <c r="AG342" i="25"/>
  <c r="AG343" i="25"/>
  <c r="AG344" i="25"/>
  <c r="AG345" i="25"/>
  <c r="AG346" i="25"/>
  <c r="AG347" i="25"/>
  <c r="AG348" i="25"/>
  <c r="AG349" i="25"/>
  <c r="AG350" i="25"/>
  <c r="AG351" i="25"/>
  <c r="AG352" i="25"/>
  <c r="AG353" i="25"/>
  <c r="AG354" i="25"/>
  <c r="AG355" i="25"/>
  <c r="AG356" i="25"/>
  <c r="AG357" i="25"/>
  <c r="AG358" i="25"/>
  <c r="AG359" i="25"/>
  <c r="AG360" i="25"/>
  <c r="AG361" i="25"/>
  <c r="AG362" i="25"/>
  <c r="AG363" i="25"/>
  <c r="AG364" i="25"/>
  <c r="AG365" i="25"/>
  <c r="AG366" i="25"/>
  <c r="AG367" i="25"/>
  <c r="AG368" i="25"/>
  <c r="AG369" i="25"/>
  <c r="AG370" i="25"/>
  <c r="AG371" i="25"/>
  <c r="AG372" i="25"/>
  <c r="AG373" i="25"/>
  <c r="AG374" i="25"/>
  <c r="AG375" i="25"/>
  <c r="AG376" i="25"/>
  <c r="AG377" i="25"/>
  <c r="AG378" i="25"/>
  <c r="AG379" i="25"/>
  <c r="AG380" i="25"/>
  <c r="AG381" i="25"/>
  <c r="AG382" i="25"/>
  <c r="AG383" i="25"/>
  <c r="AG384" i="25"/>
  <c r="AG385" i="25"/>
  <c r="AG386" i="25"/>
  <c r="AG387" i="25"/>
  <c r="AG388" i="25"/>
  <c r="AG389" i="25"/>
  <c r="AG390" i="25"/>
  <c r="AG391" i="25"/>
  <c r="AG392" i="25"/>
  <c r="AG393" i="25"/>
  <c r="AG394" i="25"/>
  <c r="AG395" i="25"/>
  <c r="AG396" i="25"/>
  <c r="AG397" i="25"/>
  <c r="AG398" i="25"/>
  <c r="AG399" i="25"/>
  <c r="AG400" i="25"/>
  <c r="AG401" i="25"/>
  <c r="AG402" i="25"/>
  <c r="AG403" i="25"/>
  <c r="AG404" i="25"/>
  <c r="AG405" i="25"/>
  <c r="AG406" i="25"/>
  <c r="AG407" i="25"/>
  <c r="AG408" i="25"/>
  <c r="AG409" i="25"/>
  <c r="AG410" i="25"/>
  <c r="AG411" i="25"/>
  <c r="AG412" i="25"/>
  <c r="AG413" i="25"/>
  <c r="AG414" i="25"/>
  <c r="AG415" i="25"/>
  <c r="AG416" i="25"/>
  <c r="AG417" i="25"/>
  <c r="AG418" i="25"/>
  <c r="AG419" i="25"/>
  <c r="AG420" i="25"/>
  <c r="AG421" i="25"/>
  <c r="AG422" i="25"/>
  <c r="AG423" i="25"/>
  <c r="AG424" i="25"/>
  <c r="AG425" i="25"/>
  <c r="AG426" i="25"/>
  <c r="AG427" i="25"/>
  <c r="AG428" i="25"/>
  <c r="AG429" i="25"/>
  <c r="AG430" i="25"/>
  <c r="AG431" i="25"/>
  <c r="AG432" i="25"/>
  <c r="AG433" i="25"/>
  <c r="AG434" i="25"/>
  <c r="AG435" i="25"/>
  <c r="AG436" i="25"/>
  <c r="AG437" i="25"/>
  <c r="AG438" i="25"/>
  <c r="AG439" i="25"/>
  <c r="AG440" i="25"/>
  <c r="AG441" i="25"/>
  <c r="AG442" i="25"/>
  <c r="AG443" i="25"/>
  <c r="AG444" i="25"/>
  <c r="AG445" i="25"/>
  <c r="AG446" i="25"/>
  <c r="AG447" i="25"/>
  <c r="AG448" i="25"/>
  <c r="AG449" i="25"/>
  <c r="AG450" i="25"/>
  <c r="AG451" i="25"/>
  <c r="AG452" i="25"/>
  <c r="AG453" i="25"/>
  <c r="AG454" i="25"/>
  <c r="AG455" i="25"/>
  <c r="AG456" i="25"/>
  <c r="AG457" i="25"/>
  <c r="AG458" i="25"/>
  <c r="AG460" i="25"/>
  <c r="AG461" i="25"/>
  <c r="AG462" i="25"/>
  <c r="AG463" i="25"/>
  <c r="AG464" i="25"/>
  <c r="AG465" i="25"/>
  <c r="AG466" i="25"/>
  <c r="AG467" i="25"/>
  <c r="AG468" i="25"/>
  <c r="AG469" i="25"/>
  <c r="AG470" i="25"/>
  <c r="AG471" i="25"/>
  <c r="AG472" i="25"/>
  <c r="AG473" i="25"/>
  <c r="AG474" i="25"/>
  <c r="AG475" i="25"/>
  <c r="AG476" i="25"/>
  <c r="AG477" i="25"/>
  <c r="AG478" i="25"/>
  <c r="AG479" i="25"/>
  <c r="AG480" i="25"/>
  <c r="AG481" i="25"/>
  <c r="AG482" i="25"/>
  <c r="AG483" i="25"/>
  <c r="AG484" i="25"/>
  <c r="AG485" i="25"/>
  <c r="AG486" i="25"/>
  <c r="AG487" i="25"/>
  <c r="AG488" i="25"/>
  <c r="AG489" i="25"/>
  <c r="AG490" i="25"/>
  <c r="AG491" i="25"/>
  <c r="AG492" i="25"/>
  <c r="AG493" i="25"/>
  <c r="AG494" i="25"/>
  <c r="AG495" i="25"/>
  <c r="AG496" i="25"/>
  <c r="AG497" i="25"/>
  <c r="AG498" i="25"/>
  <c r="AG499" i="25"/>
  <c r="AG500" i="25"/>
  <c r="AG501" i="25"/>
  <c r="AG502" i="25"/>
  <c r="AG503" i="25"/>
  <c r="AG504" i="25"/>
  <c r="AG505" i="25"/>
  <c r="AG506" i="25"/>
  <c r="AG507" i="25"/>
  <c r="AG508" i="25"/>
  <c r="AG509" i="25"/>
  <c r="AG510" i="25"/>
  <c r="AG511" i="25"/>
  <c r="AG512" i="25"/>
  <c r="AG513" i="25"/>
  <c r="AG514" i="25"/>
  <c r="AG515" i="25"/>
  <c r="AG516" i="25"/>
  <c r="AG517" i="25"/>
  <c r="AG518" i="25"/>
  <c r="AG519" i="25"/>
  <c r="AG520" i="25"/>
  <c r="AG521" i="25"/>
  <c r="AG522" i="25"/>
  <c r="AG523" i="25"/>
  <c r="AG524" i="25"/>
  <c r="AG525" i="25"/>
  <c r="AG526" i="25"/>
  <c r="AG527" i="25"/>
  <c r="AG528" i="25"/>
  <c r="AG529" i="25"/>
  <c r="AG530" i="25"/>
  <c r="AG531" i="25"/>
  <c r="AG532" i="25"/>
  <c r="AG533" i="25"/>
  <c r="AG534" i="25"/>
  <c r="AG536" i="25"/>
  <c r="AG537" i="25"/>
  <c r="AG538" i="25"/>
  <c r="AG539" i="25"/>
  <c r="AG540" i="25"/>
  <c r="AG541" i="25"/>
  <c r="AG542" i="25"/>
  <c r="AG543" i="25"/>
  <c r="AG544" i="25"/>
  <c r="AG545" i="25"/>
  <c r="AG546" i="25"/>
  <c r="AG547" i="25"/>
  <c r="AG548" i="25"/>
  <c r="AG549" i="25"/>
  <c r="AG550" i="25"/>
  <c r="AG551" i="25"/>
  <c r="AG552" i="25"/>
  <c r="AG553" i="25"/>
  <c r="AG554" i="25"/>
  <c r="AG555" i="25"/>
  <c r="AG556" i="25"/>
  <c r="AG557" i="25"/>
  <c r="AG558" i="25"/>
  <c r="AG559" i="25"/>
  <c r="AG560" i="25"/>
  <c r="AG561" i="25"/>
  <c r="AG562" i="25"/>
  <c r="AG563" i="25"/>
  <c r="AG564" i="25"/>
  <c r="AG565" i="25"/>
  <c r="AG566" i="25"/>
  <c r="AG567" i="25"/>
  <c r="AG568" i="25"/>
  <c r="AG569" i="25"/>
  <c r="AG570" i="25"/>
  <c r="AG571" i="25"/>
  <c r="AG572" i="25"/>
  <c r="AG573" i="25"/>
  <c r="AG574" i="25"/>
  <c r="AG575" i="25"/>
  <c r="AG576" i="25"/>
  <c r="AG577" i="25"/>
  <c r="AG578" i="25"/>
  <c r="AG579" i="25"/>
  <c r="AG580" i="25"/>
  <c r="AG581" i="25"/>
  <c r="AG582" i="25"/>
  <c r="AG583" i="25"/>
  <c r="AG584" i="25"/>
  <c r="AG585" i="25"/>
  <c r="AG586" i="25"/>
  <c r="AG587" i="25"/>
  <c r="AG588" i="25"/>
  <c r="AG589" i="25"/>
  <c r="AG590" i="25"/>
  <c r="AG591" i="25"/>
  <c r="AG592" i="25"/>
  <c r="AG593" i="25"/>
  <c r="AG594" i="25"/>
  <c r="AG595" i="25"/>
  <c r="AG596" i="25"/>
  <c r="AG597" i="25"/>
  <c r="AG598" i="25"/>
  <c r="AG599" i="25"/>
  <c r="AG600" i="25"/>
  <c r="AG601" i="25"/>
  <c r="AG603" i="25"/>
  <c r="AG604" i="25"/>
  <c r="AG605" i="25"/>
  <c r="AG606" i="25"/>
  <c r="AG607" i="25"/>
  <c r="AG608" i="25"/>
  <c r="AG609" i="25"/>
  <c r="AG610" i="25"/>
  <c r="AG611" i="25"/>
  <c r="AG612" i="25"/>
  <c r="AG613" i="25"/>
  <c r="AG614" i="25"/>
  <c r="AG615" i="25"/>
  <c r="AG616" i="25"/>
  <c r="AG617" i="25"/>
  <c r="AG618" i="25"/>
  <c r="AG619" i="25"/>
  <c r="AG620" i="25"/>
  <c r="AG621" i="25"/>
  <c r="AG622" i="25"/>
  <c r="AG623" i="25"/>
  <c r="AG624" i="25"/>
  <c r="AG625" i="25"/>
  <c r="AG626" i="25"/>
  <c r="AG627" i="25"/>
  <c r="AG628" i="25"/>
  <c r="AG629" i="25"/>
  <c r="AG630" i="25"/>
  <c r="AG631" i="25"/>
  <c r="AG633" i="25"/>
  <c r="AG634" i="25"/>
  <c r="AG635" i="25"/>
  <c r="AG636" i="25"/>
  <c r="AG637" i="25"/>
  <c r="AG638" i="25"/>
  <c r="AG639" i="25"/>
  <c r="AG640" i="25"/>
  <c r="AG641" i="25"/>
  <c r="AG642" i="25"/>
  <c r="AG643" i="25"/>
  <c r="AG644" i="25"/>
  <c r="AG645" i="25"/>
  <c r="AG646" i="25"/>
  <c r="AG647" i="25"/>
  <c r="AG648" i="25"/>
  <c r="AG649" i="25"/>
  <c r="AG650" i="25"/>
  <c r="AG651" i="25"/>
  <c r="AG652" i="25"/>
  <c r="AG653" i="25"/>
  <c r="AG654" i="25"/>
  <c r="AG655" i="25"/>
  <c r="AG656" i="25"/>
  <c r="AG657" i="25"/>
  <c r="AG658" i="25"/>
  <c r="AG659" i="25"/>
  <c r="AG660" i="25"/>
  <c r="AG661" i="25"/>
  <c r="AG662" i="25"/>
  <c r="AG663" i="25"/>
  <c r="AG2" i="25"/>
  <c r="AH2" i="25"/>
  <c r="AH3" i="25"/>
  <c r="AH4" i="25"/>
  <c r="AH5" i="25"/>
  <c r="AH6" i="25"/>
  <c r="AH7" i="25"/>
  <c r="AH8" i="25"/>
  <c r="AH9" i="25"/>
  <c r="AH10" i="25"/>
  <c r="AH11" i="25"/>
  <c r="AH12" i="25"/>
  <c r="AH13" i="25"/>
  <c r="AH14" i="25"/>
  <c r="AH15" i="25"/>
  <c r="AH16" i="25"/>
  <c r="AH17" i="25"/>
  <c r="AH18" i="25"/>
  <c r="AH19" i="25"/>
  <c r="AH20" i="25"/>
  <c r="AH21" i="25"/>
  <c r="AH22" i="25"/>
  <c r="AH23" i="25"/>
  <c r="AH24" i="25"/>
  <c r="AH25" i="25"/>
  <c r="AH26" i="25"/>
  <c r="AH27" i="25"/>
  <c r="AH28" i="25"/>
  <c r="AH29" i="25"/>
  <c r="AH30" i="25"/>
  <c r="AH31" i="25"/>
  <c r="AH32" i="25"/>
  <c r="AH33" i="25"/>
  <c r="AH34" i="25"/>
  <c r="AH35" i="25"/>
  <c r="AH36" i="25"/>
  <c r="AH37" i="25"/>
  <c r="AH38" i="25"/>
  <c r="AH39" i="25"/>
  <c r="AH40" i="25"/>
  <c r="AH41" i="25"/>
  <c r="AH42" i="25"/>
  <c r="AH43" i="25"/>
  <c r="AH44" i="25"/>
  <c r="AH45" i="25"/>
  <c r="AH46" i="25"/>
  <c r="AH47" i="25"/>
  <c r="AH48" i="25"/>
  <c r="AH49" i="25"/>
  <c r="AH50" i="25"/>
  <c r="AH51" i="25"/>
  <c r="AH52" i="25"/>
  <c r="AH53" i="25"/>
  <c r="AH54" i="25"/>
  <c r="AH55" i="25"/>
  <c r="AH56" i="25"/>
  <c r="AH57" i="25"/>
  <c r="AH58" i="25"/>
  <c r="AH59" i="25"/>
  <c r="AH60" i="25"/>
  <c r="AH61" i="25"/>
  <c r="AH62" i="25"/>
  <c r="AH63" i="25"/>
  <c r="AH64" i="25"/>
  <c r="AH65" i="25"/>
  <c r="AH66" i="25"/>
  <c r="AH67" i="25"/>
  <c r="AH68" i="25"/>
  <c r="AH69" i="25"/>
  <c r="AH70" i="25"/>
  <c r="AH71" i="25"/>
  <c r="AH72" i="25"/>
  <c r="AH73" i="25"/>
  <c r="AH74" i="25"/>
  <c r="AH75" i="25"/>
  <c r="AH76" i="25"/>
  <c r="AH77" i="25"/>
  <c r="AH78" i="25"/>
  <c r="AH79" i="25"/>
  <c r="AH80" i="25"/>
  <c r="AH81" i="25"/>
  <c r="AH82" i="25"/>
  <c r="AH83" i="25"/>
  <c r="AH84" i="25"/>
  <c r="AH85" i="25"/>
  <c r="AH86" i="25"/>
  <c r="AH87" i="25"/>
  <c r="AH88" i="25"/>
  <c r="AH89" i="25"/>
  <c r="AH90" i="25"/>
  <c r="AH91" i="25"/>
  <c r="AH92" i="25"/>
  <c r="AH93" i="25"/>
  <c r="AH94" i="25"/>
  <c r="AH95" i="25"/>
  <c r="AH96" i="25"/>
  <c r="AH97" i="25"/>
  <c r="AH98" i="25"/>
  <c r="AH99" i="25"/>
  <c r="AH100" i="25"/>
  <c r="AH101" i="25"/>
  <c r="AH102" i="25"/>
  <c r="AH103" i="25"/>
  <c r="AH104" i="25"/>
  <c r="AH105" i="25"/>
  <c r="AH106" i="25"/>
  <c r="AH107" i="25"/>
  <c r="AH108" i="25"/>
  <c r="AH109" i="25"/>
  <c r="AH110" i="25"/>
  <c r="AH111" i="25"/>
  <c r="AH112" i="25"/>
  <c r="AH113" i="25"/>
  <c r="AH114" i="25"/>
  <c r="AH115" i="25"/>
  <c r="AH116" i="25"/>
  <c r="AH117" i="25"/>
  <c r="AH118" i="25"/>
  <c r="AH119" i="25"/>
  <c r="AH120" i="25"/>
  <c r="AH121" i="25"/>
  <c r="AH122" i="25"/>
  <c r="AH123" i="25"/>
  <c r="AH124" i="25"/>
  <c r="AH125" i="25"/>
  <c r="AH126" i="25"/>
  <c r="AH127" i="25"/>
  <c r="AH128" i="25"/>
  <c r="AH129" i="25"/>
  <c r="AH130" i="25"/>
  <c r="AH131" i="25"/>
  <c r="AH132" i="25"/>
  <c r="AH133" i="25"/>
  <c r="AH134" i="25"/>
  <c r="AH135" i="25"/>
  <c r="AH136" i="25"/>
  <c r="AH137" i="25"/>
  <c r="AH138" i="25"/>
  <c r="AH139" i="25"/>
  <c r="AH140" i="25"/>
  <c r="AH141" i="25"/>
  <c r="AH142" i="25"/>
  <c r="AH143" i="25"/>
  <c r="AH144" i="25"/>
  <c r="AH145" i="25"/>
  <c r="AH146" i="25"/>
  <c r="AH147" i="25"/>
  <c r="AH148" i="25"/>
  <c r="AH149" i="25"/>
  <c r="AH150" i="25"/>
  <c r="AH151" i="25"/>
  <c r="AH152" i="25"/>
  <c r="AH153" i="25"/>
  <c r="AH154" i="25"/>
  <c r="AH155" i="25"/>
  <c r="AH156" i="25"/>
  <c r="AH157" i="25"/>
  <c r="AH158" i="25"/>
  <c r="AH159" i="25"/>
  <c r="AH160" i="25"/>
  <c r="AH161" i="25"/>
  <c r="AH162" i="25"/>
  <c r="AH163" i="25"/>
  <c r="AH164" i="25"/>
  <c r="AH165" i="25"/>
  <c r="AH166" i="25"/>
  <c r="AH167" i="25"/>
  <c r="AH168" i="25"/>
  <c r="AH169" i="25"/>
  <c r="AH170" i="25"/>
  <c r="AH171" i="25"/>
  <c r="AH172" i="25"/>
  <c r="AH173" i="25"/>
  <c r="AH174" i="25"/>
  <c r="AH175" i="25"/>
  <c r="AH176" i="25"/>
  <c r="AH177" i="25"/>
  <c r="AH178" i="25"/>
  <c r="AH179" i="25"/>
  <c r="AH180" i="25"/>
  <c r="AH181" i="25"/>
  <c r="AH182" i="25"/>
  <c r="AH183" i="25"/>
  <c r="AH184" i="25"/>
  <c r="AH185" i="25"/>
  <c r="AH186" i="25"/>
  <c r="AH187" i="25"/>
  <c r="AH188" i="25"/>
  <c r="AH189" i="25"/>
  <c r="AH190" i="25"/>
  <c r="AH191" i="25"/>
  <c r="AH192" i="25"/>
  <c r="AH193" i="25"/>
  <c r="AH194" i="25"/>
  <c r="AH195" i="25"/>
  <c r="AH196" i="25"/>
  <c r="AH197" i="25"/>
  <c r="AH198" i="25"/>
  <c r="AH199" i="25"/>
  <c r="AH200" i="25"/>
  <c r="AH201" i="25"/>
  <c r="AH202" i="25"/>
  <c r="AH203" i="25"/>
  <c r="AH204" i="25"/>
  <c r="AH205" i="25"/>
  <c r="AH206" i="25"/>
  <c r="AH207" i="25"/>
  <c r="AH208" i="25"/>
  <c r="AH209" i="25"/>
  <c r="AH210" i="25"/>
  <c r="AH211" i="25"/>
  <c r="AH212" i="25"/>
  <c r="AH213" i="25"/>
  <c r="AH214" i="25"/>
  <c r="AH215" i="25"/>
  <c r="AH216" i="25"/>
  <c r="AH217" i="25"/>
  <c r="AH218" i="25"/>
  <c r="AH219" i="25"/>
  <c r="AH220" i="25"/>
  <c r="AH221" i="25"/>
  <c r="AH222" i="25"/>
  <c r="AH223" i="25"/>
  <c r="AH224" i="25"/>
  <c r="AH225" i="25"/>
  <c r="AH226" i="25"/>
  <c r="AH227" i="25"/>
  <c r="AH228" i="25"/>
  <c r="AH229" i="25"/>
  <c r="AH230" i="25"/>
  <c r="AH231" i="25"/>
  <c r="AH232" i="25"/>
  <c r="AH233" i="25"/>
  <c r="AH234" i="25"/>
  <c r="AH235" i="25"/>
  <c r="AH236" i="25"/>
  <c r="AH237" i="25"/>
  <c r="AH238" i="25"/>
  <c r="AH239" i="25"/>
  <c r="AH240" i="25"/>
  <c r="AH241" i="25"/>
  <c r="AH242" i="25"/>
  <c r="AH243" i="25"/>
  <c r="AH244" i="25"/>
  <c r="AH245" i="25"/>
  <c r="AH246" i="25"/>
  <c r="AH247" i="25"/>
  <c r="AH248" i="25"/>
  <c r="AH249" i="25"/>
  <c r="AH250" i="25"/>
  <c r="AH251" i="25"/>
  <c r="AH252" i="25"/>
  <c r="AH253" i="25"/>
  <c r="AH254" i="25"/>
  <c r="AH255" i="25"/>
  <c r="AH256" i="25"/>
  <c r="AH257" i="25"/>
  <c r="AH258" i="25"/>
  <c r="AH259" i="25"/>
  <c r="AH260" i="25"/>
  <c r="AH261" i="25"/>
  <c r="AH262" i="25"/>
  <c r="AH263" i="25"/>
  <c r="AH264" i="25"/>
  <c r="AH265" i="25"/>
  <c r="AH266" i="25"/>
  <c r="AH267" i="25"/>
  <c r="AH268" i="25"/>
  <c r="AH269" i="25"/>
  <c r="AH270" i="25"/>
  <c r="AH271" i="25"/>
  <c r="AH272" i="25"/>
  <c r="AH273" i="25"/>
  <c r="AH274" i="25"/>
  <c r="AH275" i="25"/>
  <c r="AH276" i="25"/>
  <c r="AH277" i="25"/>
  <c r="AH278" i="25"/>
  <c r="AH279" i="25"/>
  <c r="AH280" i="25"/>
  <c r="AH281" i="25"/>
  <c r="AH282" i="25"/>
  <c r="AH283" i="25"/>
  <c r="AH284" i="25"/>
  <c r="AH285" i="25"/>
  <c r="AH286" i="25"/>
  <c r="AH287" i="25"/>
  <c r="AH288" i="25"/>
  <c r="AH289" i="25"/>
  <c r="AH290" i="25"/>
  <c r="AH291" i="25"/>
  <c r="AH292" i="25"/>
  <c r="AH293" i="25"/>
  <c r="AH294" i="25"/>
  <c r="AH295" i="25"/>
  <c r="AH296" i="25"/>
  <c r="AH297" i="25"/>
  <c r="AH298" i="25"/>
  <c r="AH299" i="25"/>
  <c r="AH300" i="25"/>
  <c r="AH301" i="25"/>
  <c r="AH302" i="25"/>
  <c r="AH303" i="25"/>
  <c r="AH304" i="25"/>
  <c r="AH305" i="25"/>
  <c r="AH306" i="25"/>
  <c r="AH307" i="25"/>
  <c r="AH308" i="25"/>
  <c r="AH309" i="25"/>
  <c r="AH310" i="25"/>
  <c r="AH311" i="25"/>
  <c r="AH312" i="25"/>
  <c r="AH313" i="25"/>
  <c r="AH314" i="25"/>
  <c r="AH315" i="25"/>
  <c r="AH316" i="25"/>
  <c r="AH317" i="25"/>
  <c r="AH318" i="25"/>
  <c r="AH319" i="25"/>
  <c r="AH320" i="25"/>
  <c r="AH321" i="25"/>
  <c r="AH322" i="25"/>
  <c r="AH323" i="25"/>
  <c r="AH324" i="25"/>
  <c r="AH325" i="25"/>
  <c r="AH326" i="25"/>
  <c r="AH327" i="25"/>
  <c r="AH328" i="25"/>
  <c r="AH329" i="25"/>
  <c r="AH330" i="25"/>
  <c r="AH331" i="25"/>
  <c r="AH332" i="25"/>
  <c r="AH333" i="25"/>
  <c r="AH334" i="25"/>
  <c r="AH335" i="25"/>
  <c r="AH336" i="25"/>
  <c r="AH337" i="25"/>
  <c r="AH338" i="25"/>
  <c r="AH339" i="25"/>
  <c r="AH340" i="25"/>
  <c r="AH341" i="25"/>
  <c r="AH342" i="25"/>
  <c r="AH343" i="25"/>
  <c r="AH344" i="25"/>
  <c r="AH345" i="25"/>
  <c r="AH346" i="25"/>
  <c r="AH347" i="25"/>
  <c r="AH348" i="25"/>
  <c r="AH349" i="25"/>
  <c r="AH350" i="25"/>
  <c r="AH351" i="25"/>
  <c r="AH352" i="25"/>
  <c r="AH353" i="25"/>
  <c r="AH354" i="25"/>
  <c r="AH355" i="25"/>
  <c r="AH356" i="25"/>
  <c r="AH357" i="25"/>
  <c r="AH358" i="25"/>
  <c r="AH359" i="25"/>
  <c r="AH360" i="25"/>
  <c r="AH361" i="25"/>
  <c r="AH362" i="25"/>
  <c r="AH363" i="25"/>
  <c r="AH364" i="25"/>
  <c r="AH365" i="25"/>
  <c r="AH366" i="25"/>
  <c r="AH367" i="25"/>
  <c r="AH368" i="25"/>
  <c r="AH369" i="25"/>
  <c r="AH370" i="25"/>
  <c r="AH371" i="25"/>
  <c r="AH372" i="25"/>
  <c r="AH373" i="25"/>
  <c r="AH374" i="25"/>
  <c r="AH375" i="25"/>
  <c r="AH376" i="25"/>
  <c r="AH377" i="25"/>
  <c r="AH378" i="25"/>
  <c r="AH379" i="25"/>
  <c r="AH380" i="25"/>
  <c r="AH381" i="25"/>
  <c r="AH382" i="25"/>
  <c r="AH383" i="25"/>
  <c r="AH384" i="25"/>
  <c r="AH385" i="25"/>
  <c r="AH386" i="25"/>
  <c r="AH387" i="25"/>
  <c r="AH388" i="25"/>
  <c r="AH389" i="25"/>
  <c r="AH390" i="25"/>
  <c r="AH391" i="25"/>
  <c r="AH392" i="25"/>
  <c r="AH393" i="25"/>
  <c r="AH394" i="25"/>
  <c r="AH395" i="25"/>
  <c r="AH396" i="25"/>
  <c r="AH397" i="25"/>
  <c r="AH398" i="25"/>
  <c r="AH399" i="25"/>
  <c r="AH400" i="25"/>
  <c r="AH401" i="25"/>
  <c r="AH402" i="25"/>
  <c r="AH403" i="25"/>
  <c r="AH404" i="25"/>
  <c r="AH405" i="25"/>
  <c r="AH406" i="25"/>
  <c r="AH407" i="25"/>
  <c r="AH408" i="25"/>
  <c r="AH409" i="25"/>
  <c r="AH410" i="25"/>
  <c r="AH411" i="25"/>
  <c r="AH412" i="25"/>
  <c r="AH413" i="25"/>
  <c r="AH414" i="25"/>
  <c r="AH415" i="25"/>
  <c r="AH416" i="25"/>
  <c r="AH417" i="25"/>
  <c r="AH418" i="25"/>
  <c r="AH419" i="25"/>
  <c r="AH420" i="25"/>
  <c r="AH421" i="25"/>
  <c r="AH422" i="25"/>
  <c r="AH423" i="25"/>
  <c r="AH424" i="25"/>
  <c r="AH425" i="25"/>
  <c r="AH426" i="25"/>
  <c r="AH427" i="25"/>
  <c r="AH428" i="25"/>
  <c r="AH429" i="25"/>
  <c r="AH430" i="25"/>
  <c r="AH431" i="25"/>
  <c r="AH432" i="25"/>
  <c r="AH433" i="25"/>
  <c r="AH434" i="25"/>
  <c r="AH435" i="25"/>
  <c r="AH436" i="25"/>
  <c r="AH437" i="25"/>
  <c r="AH438" i="25"/>
  <c r="AH439" i="25"/>
  <c r="AH440" i="25"/>
  <c r="AH441" i="25"/>
  <c r="AH442" i="25"/>
  <c r="AH443" i="25"/>
  <c r="AH444" i="25"/>
  <c r="AH445" i="25"/>
  <c r="AH446" i="25"/>
  <c r="AH447" i="25"/>
  <c r="AH448" i="25"/>
  <c r="AH449" i="25"/>
  <c r="AH450" i="25"/>
  <c r="AH451" i="25"/>
  <c r="AH452" i="25"/>
  <c r="AH453" i="25"/>
  <c r="AH454" i="25"/>
  <c r="AH455" i="25"/>
  <c r="AH456" i="25"/>
  <c r="AH457" i="25"/>
  <c r="AH458" i="25"/>
  <c r="AH459" i="25"/>
  <c r="AH460" i="25"/>
  <c r="AH461" i="25"/>
  <c r="AH462" i="25"/>
  <c r="AH463" i="25"/>
  <c r="AH464" i="25"/>
  <c r="AH465" i="25"/>
  <c r="AH466" i="25"/>
  <c r="AH467" i="25"/>
  <c r="AH468" i="25"/>
  <c r="AH469" i="25"/>
  <c r="AH470" i="25"/>
  <c r="AH471" i="25"/>
  <c r="AH472" i="25"/>
  <c r="AH473" i="25"/>
  <c r="AH474" i="25"/>
  <c r="AH475" i="25"/>
  <c r="AH476" i="25"/>
  <c r="AH477" i="25"/>
  <c r="AH478" i="25"/>
  <c r="AH479" i="25"/>
  <c r="AH480" i="25"/>
  <c r="AH481" i="25"/>
  <c r="AH482" i="25"/>
  <c r="AH483" i="25"/>
  <c r="AH484" i="25"/>
  <c r="AH485" i="25"/>
  <c r="AH486" i="25"/>
  <c r="AH487" i="25"/>
  <c r="AH488" i="25"/>
  <c r="AH489" i="25"/>
  <c r="AH490" i="25"/>
  <c r="AH491" i="25"/>
  <c r="AH492" i="25"/>
  <c r="AH493" i="25"/>
  <c r="AH494" i="25"/>
  <c r="AH495" i="25"/>
  <c r="AH496" i="25"/>
  <c r="AH497" i="25"/>
  <c r="AH498" i="25"/>
  <c r="AH499" i="25"/>
  <c r="AH500" i="25"/>
  <c r="AH501" i="25"/>
  <c r="AH502" i="25"/>
  <c r="AH503" i="25"/>
  <c r="AH504" i="25"/>
  <c r="AH505" i="25"/>
  <c r="AH506" i="25"/>
  <c r="AH507" i="25"/>
  <c r="AH508" i="25"/>
  <c r="AH509" i="25"/>
  <c r="AH510" i="25"/>
  <c r="AH511" i="25"/>
  <c r="AH512" i="25"/>
  <c r="AH513" i="25"/>
  <c r="AH514" i="25"/>
  <c r="AH515" i="25"/>
  <c r="AH516" i="25"/>
  <c r="AH517" i="25"/>
  <c r="AH518" i="25"/>
  <c r="AH519" i="25"/>
  <c r="AH520" i="25"/>
  <c r="AH521" i="25"/>
  <c r="AH522" i="25"/>
  <c r="AH523" i="25"/>
  <c r="AH524" i="25"/>
  <c r="AH525" i="25"/>
  <c r="AH526" i="25"/>
  <c r="AH527" i="25"/>
  <c r="AH528" i="25"/>
  <c r="AH529" i="25"/>
  <c r="AH530" i="25"/>
  <c r="AH531" i="25"/>
  <c r="AH532" i="25"/>
  <c r="AH533" i="25"/>
  <c r="AH534" i="25"/>
  <c r="AH535" i="25"/>
  <c r="AH536" i="25"/>
  <c r="AH537" i="25"/>
  <c r="AH538" i="25"/>
  <c r="AH539" i="25"/>
  <c r="AH540" i="25"/>
  <c r="AH541" i="25"/>
  <c r="AH542" i="25"/>
  <c r="AH543" i="25"/>
  <c r="AH544" i="25"/>
  <c r="AH545" i="25"/>
  <c r="AH546" i="25"/>
  <c r="AH547" i="25"/>
  <c r="AH548" i="25"/>
  <c r="AH549" i="25"/>
  <c r="AH550" i="25"/>
  <c r="AH551" i="25"/>
  <c r="AH552" i="25"/>
  <c r="AH553" i="25"/>
  <c r="AH554" i="25"/>
  <c r="AH555" i="25"/>
  <c r="AH556" i="25"/>
  <c r="AH557" i="25"/>
  <c r="AH558" i="25"/>
  <c r="AH559" i="25"/>
  <c r="AH560" i="25"/>
  <c r="AH561" i="25"/>
  <c r="AH562" i="25"/>
  <c r="AH563" i="25"/>
  <c r="AH564" i="25"/>
  <c r="AH565" i="25"/>
  <c r="AH566" i="25"/>
  <c r="AH567" i="25"/>
  <c r="AH568" i="25"/>
  <c r="AH569" i="25"/>
  <c r="AH570" i="25"/>
  <c r="AH571" i="25"/>
  <c r="AH572" i="25"/>
  <c r="AH573" i="25"/>
  <c r="AH574" i="25"/>
  <c r="AH575" i="25"/>
  <c r="AH576" i="25"/>
  <c r="AH577" i="25"/>
  <c r="AH578" i="25"/>
  <c r="AH579" i="25"/>
  <c r="AH580" i="25"/>
  <c r="AH581" i="25"/>
  <c r="AH582" i="25"/>
  <c r="AH583" i="25"/>
  <c r="AH584" i="25"/>
  <c r="AH585" i="25"/>
  <c r="AH586" i="25"/>
  <c r="AH587" i="25"/>
  <c r="AH588" i="25"/>
  <c r="AH589" i="25"/>
  <c r="AH590" i="25"/>
  <c r="AH591" i="25"/>
  <c r="AH592" i="25"/>
  <c r="AH593" i="25"/>
  <c r="AH594" i="25"/>
  <c r="AH595" i="25"/>
  <c r="AH596" i="25"/>
  <c r="AH597" i="25"/>
  <c r="AH598" i="25"/>
  <c r="AH599" i="25"/>
  <c r="AH600" i="25"/>
  <c r="AH601" i="25"/>
  <c r="AH602" i="25"/>
  <c r="AH603" i="25"/>
  <c r="AH604" i="25"/>
  <c r="AH605" i="25"/>
  <c r="AH606" i="25"/>
  <c r="AH607" i="25"/>
  <c r="AH608" i="25"/>
  <c r="AH609" i="25"/>
  <c r="AH610" i="25"/>
  <c r="AH611" i="25"/>
  <c r="AH612" i="25"/>
  <c r="AH613" i="25"/>
  <c r="AH614" i="25"/>
  <c r="AH615" i="25"/>
  <c r="AH616" i="25"/>
  <c r="AH617" i="25"/>
  <c r="AH618" i="25"/>
  <c r="AH619" i="25"/>
  <c r="AH620" i="25"/>
  <c r="AH621" i="25"/>
  <c r="AH622" i="25"/>
  <c r="AH623" i="25"/>
  <c r="AH624" i="25"/>
  <c r="AH625" i="25"/>
  <c r="AH626" i="25"/>
  <c r="AH627" i="25"/>
  <c r="AH628" i="25"/>
  <c r="AH629" i="25"/>
  <c r="AH630" i="25"/>
  <c r="AH631" i="25"/>
  <c r="AH632" i="25"/>
  <c r="AH633" i="25"/>
  <c r="AH634" i="25"/>
  <c r="AH635" i="25"/>
  <c r="AH636" i="25"/>
  <c r="AH637" i="25"/>
  <c r="AH638" i="25"/>
  <c r="AH639" i="25"/>
  <c r="AH640" i="25"/>
  <c r="AH641" i="25"/>
  <c r="AH642" i="25"/>
  <c r="AH643" i="25"/>
  <c r="AH644" i="25"/>
  <c r="AH645" i="25"/>
  <c r="AH646" i="25"/>
  <c r="AH647" i="25"/>
  <c r="AH648" i="25"/>
  <c r="AH649" i="25"/>
  <c r="AH650" i="25"/>
  <c r="AH651" i="25"/>
  <c r="AH652" i="25"/>
  <c r="AH653" i="25"/>
  <c r="AH654" i="25"/>
  <c r="AH655" i="25"/>
  <c r="AH656" i="25"/>
  <c r="AH657" i="25"/>
  <c r="AH658" i="25"/>
  <c r="AH659" i="25"/>
  <c r="AH660" i="25"/>
  <c r="AH661" i="25"/>
  <c r="AH662" i="25"/>
  <c r="AH663" i="25"/>
  <c r="AH664" i="25"/>
  <c r="AE2" i="25"/>
  <c r="D39" i="25"/>
  <c r="D4" i="25"/>
  <c r="D5" i="25"/>
  <c r="D6" i="25"/>
  <c r="D7" i="25"/>
  <c r="D8" i="25"/>
  <c r="D9" i="25"/>
  <c r="D10" i="25"/>
  <c r="D11" i="25"/>
  <c r="D12" i="25"/>
  <c r="D13" i="25"/>
  <c r="D14" i="25"/>
  <c r="D15" i="25"/>
  <c r="D16" i="25"/>
  <c r="D17" i="25"/>
  <c r="D18" i="25"/>
  <c r="D19" i="25"/>
  <c r="D20" i="25"/>
  <c r="D21" i="25"/>
  <c r="D22" i="25"/>
  <c r="D23" i="25"/>
  <c r="D24" i="25"/>
  <c r="D25" i="25"/>
  <c r="D26" i="25"/>
  <c r="D27" i="25"/>
  <c r="D28" i="25"/>
  <c r="D29" i="25"/>
  <c r="D30" i="25"/>
  <c r="D31" i="25"/>
  <c r="D32" i="25"/>
  <c r="D33" i="25"/>
  <c r="D34" i="25"/>
  <c r="D35" i="25"/>
  <c r="D36" i="25"/>
  <c r="D37" i="25"/>
  <c r="D38" i="25"/>
  <c r="D40" i="25"/>
  <c r="D41" i="25"/>
  <c r="D42" i="25"/>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96" i="25"/>
  <c r="D97" i="25"/>
  <c r="D98" i="25"/>
  <c r="D99" i="25"/>
  <c r="D100" i="25"/>
  <c r="D101" i="25"/>
  <c r="D102" i="25"/>
  <c r="D103" i="25"/>
  <c r="D104" i="25"/>
  <c r="D105" i="25"/>
  <c r="D106" i="25"/>
  <c r="D107" i="25"/>
  <c r="D108" i="25"/>
  <c r="D109" i="25"/>
  <c r="D110" i="25"/>
  <c r="D111" i="25"/>
  <c r="D112" i="25"/>
  <c r="D113" i="25"/>
  <c r="D114" i="25"/>
  <c r="D115" i="25"/>
  <c r="D116" i="25"/>
  <c r="D117" i="25"/>
  <c r="D118" i="25"/>
  <c r="D119" i="25"/>
  <c r="D120" i="25"/>
  <c r="D121" i="25"/>
  <c r="D122" i="25"/>
  <c r="D123" i="25"/>
  <c r="D124" i="25"/>
  <c r="D125" i="25"/>
  <c r="D126" i="25"/>
  <c r="D127" i="25"/>
  <c r="D128" i="25"/>
  <c r="D129" i="25"/>
  <c r="D130" i="25"/>
  <c r="D131" i="25"/>
  <c r="D132" i="25"/>
  <c r="D133" i="25"/>
  <c r="D134" i="25"/>
  <c r="D135" i="25"/>
  <c r="D136" i="25"/>
  <c r="D137" i="25"/>
  <c r="D138" i="25"/>
  <c r="D139" i="25"/>
  <c r="D140" i="25"/>
  <c r="D141" i="25"/>
  <c r="D142" i="25"/>
  <c r="D143" i="25"/>
  <c r="D144" i="25"/>
  <c r="D145" i="25"/>
  <c r="D146" i="25"/>
  <c r="D147" i="25"/>
  <c r="D148" i="25"/>
  <c r="D149" i="25"/>
  <c r="D150" i="25"/>
  <c r="D151" i="25"/>
  <c r="D152" i="25"/>
  <c r="D153" i="25"/>
  <c r="D154" i="25"/>
  <c r="D155" i="25"/>
  <c r="D156" i="25"/>
  <c r="D157" i="25"/>
  <c r="D158" i="25"/>
  <c r="D159" i="25"/>
  <c r="D160" i="25"/>
  <c r="D161" i="25"/>
  <c r="D162" i="25"/>
  <c r="D163" i="25"/>
  <c r="D164" i="25"/>
  <c r="D165" i="25"/>
  <c r="D166" i="25"/>
  <c r="D167" i="25"/>
  <c r="D168" i="25"/>
  <c r="D169" i="25"/>
  <c r="D170" i="25"/>
  <c r="D171" i="25"/>
  <c r="D172" i="25"/>
  <c r="D173" i="25"/>
  <c r="D174" i="25"/>
  <c r="D175" i="25"/>
  <c r="D176" i="25"/>
  <c r="D177" i="25"/>
  <c r="D178" i="25"/>
  <c r="D179" i="25"/>
  <c r="D180" i="25"/>
  <c r="D181" i="25"/>
  <c r="D182" i="25"/>
  <c r="D183" i="25"/>
  <c r="D184" i="25"/>
  <c r="D185" i="25"/>
  <c r="D186" i="25"/>
  <c r="D187" i="25"/>
  <c r="D188" i="25"/>
  <c r="D189" i="25"/>
  <c r="D190" i="25"/>
  <c r="D191" i="25"/>
  <c r="D192" i="25"/>
  <c r="D193" i="25"/>
  <c r="D194" i="25"/>
  <c r="D195" i="25"/>
  <c r="D196" i="25"/>
  <c r="D197" i="25"/>
  <c r="D198" i="25"/>
  <c r="D199" i="25"/>
  <c r="D200" i="25"/>
  <c r="D201" i="25"/>
  <c r="D202" i="25"/>
  <c r="D203" i="25"/>
  <c r="D204" i="25"/>
  <c r="D205" i="25"/>
  <c r="D206" i="25"/>
  <c r="D207" i="25"/>
  <c r="D208" i="25"/>
  <c r="D209" i="25"/>
  <c r="D210" i="25"/>
  <c r="D211" i="25"/>
  <c r="D212" i="25"/>
  <c r="D213" i="25"/>
  <c r="D214" i="25"/>
  <c r="D215" i="25"/>
  <c r="D216" i="25"/>
  <c r="D217" i="25"/>
  <c r="D218" i="25"/>
  <c r="D219" i="25"/>
  <c r="D220" i="25"/>
  <c r="D221" i="25"/>
  <c r="D222" i="25"/>
  <c r="D223" i="25"/>
  <c r="D224" i="25"/>
  <c r="D225" i="25"/>
  <c r="D226" i="25"/>
  <c r="D227" i="25"/>
  <c r="D228" i="25"/>
  <c r="D229" i="25"/>
  <c r="D230" i="25"/>
  <c r="D231" i="25"/>
  <c r="D232" i="25"/>
  <c r="D233" i="25"/>
  <c r="D234" i="25"/>
  <c r="D235" i="25"/>
  <c r="D236" i="25"/>
  <c r="D237" i="25"/>
  <c r="D238" i="25"/>
  <c r="D239" i="25"/>
  <c r="D240" i="25"/>
  <c r="D241" i="25"/>
  <c r="D242" i="25"/>
  <c r="D243" i="25"/>
  <c r="D244" i="25"/>
  <c r="D245" i="25"/>
  <c r="D246" i="25"/>
  <c r="D247" i="25"/>
  <c r="D248" i="25"/>
  <c r="D249" i="25"/>
  <c r="D250" i="25"/>
  <c r="D251" i="25"/>
  <c r="D252" i="25"/>
  <c r="D253" i="25"/>
  <c r="D254" i="25"/>
  <c r="D255" i="25"/>
  <c r="D256" i="25"/>
  <c r="D257" i="25"/>
  <c r="D258" i="25"/>
  <c r="D259" i="25"/>
  <c r="D260" i="25"/>
  <c r="D261" i="25"/>
  <c r="D262" i="25"/>
  <c r="D263" i="25"/>
  <c r="D264" i="25"/>
  <c r="D265" i="25"/>
  <c r="D266" i="25"/>
  <c r="D267" i="25"/>
  <c r="D268" i="25"/>
  <c r="D269" i="25"/>
  <c r="D270" i="25"/>
  <c r="D271" i="25"/>
  <c r="D272" i="25"/>
  <c r="D273" i="25"/>
  <c r="D274" i="25"/>
  <c r="D275" i="25"/>
  <c r="D276" i="25"/>
  <c r="D277" i="25"/>
  <c r="D278" i="25"/>
  <c r="D279" i="25"/>
  <c r="D280" i="25"/>
  <c r="D281" i="25"/>
  <c r="D282" i="25"/>
  <c r="D283" i="25"/>
  <c r="D284" i="25"/>
  <c r="D285" i="25"/>
  <c r="D286" i="25"/>
  <c r="D287" i="25"/>
  <c r="D288" i="25"/>
  <c r="D289" i="25"/>
  <c r="D290" i="25"/>
  <c r="D291" i="25"/>
  <c r="D292" i="25"/>
  <c r="D293" i="25"/>
  <c r="D294" i="25"/>
  <c r="D295" i="25"/>
  <c r="D296" i="25"/>
  <c r="D297" i="25"/>
  <c r="D298" i="25"/>
  <c r="D299" i="25"/>
  <c r="D300" i="25"/>
  <c r="D301" i="25"/>
  <c r="D302" i="25"/>
  <c r="D303" i="25"/>
  <c r="D304" i="25"/>
  <c r="D305" i="25"/>
  <c r="D306" i="25"/>
  <c r="D307" i="25"/>
  <c r="D308" i="25"/>
  <c r="D309" i="25"/>
  <c r="D310" i="25"/>
  <c r="D311" i="25"/>
  <c r="D312" i="25"/>
  <c r="D313" i="25"/>
  <c r="D314" i="25"/>
  <c r="D315" i="25"/>
  <c r="D316" i="25"/>
  <c r="D317" i="25"/>
  <c r="D318" i="25"/>
  <c r="D319" i="25"/>
  <c r="D320" i="25"/>
  <c r="D321" i="25"/>
  <c r="D322" i="25"/>
  <c r="D323" i="25"/>
  <c r="D324" i="25"/>
  <c r="D325" i="25"/>
  <c r="D326" i="25"/>
  <c r="D327" i="25"/>
  <c r="D328" i="25"/>
  <c r="D329" i="25"/>
  <c r="D330" i="25"/>
  <c r="D331" i="25"/>
  <c r="D332" i="25"/>
  <c r="D333" i="25"/>
  <c r="D334" i="25"/>
  <c r="D335" i="25"/>
  <c r="D336" i="25"/>
  <c r="D337" i="25"/>
  <c r="D338" i="25"/>
  <c r="D339" i="25"/>
  <c r="D340" i="25"/>
  <c r="D341" i="25"/>
  <c r="D342" i="25"/>
  <c r="D343" i="25"/>
  <c r="D344" i="25"/>
  <c r="D345" i="25"/>
  <c r="D346" i="25"/>
  <c r="D347" i="25"/>
  <c r="D348" i="25"/>
  <c r="D349" i="25"/>
  <c r="D350" i="25"/>
  <c r="D351" i="25"/>
  <c r="D352" i="25"/>
  <c r="D353" i="25"/>
  <c r="D354" i="25"/>
  <c r="D355" i="25"/>
  <c r="D356" i="25"/>
  <c r="D357" i="25"/>
  <c r="D358" i="25"/>
  <c r="D359" i="25"/>
  <c r="D360" i="25"/>
  <c r="D361" i="25"/>
  <c r="D362" i="25"/>
  <c r="D363" i="25"/>
  <c r="D364" i="25"/>
  <c r="D365" i="25"/>
  <c r="D366" i="25"/>
  <c r="D367" i="25"/>
  <c r="D368" i="25"/>
  <c r="D369" i="25"/>
  <c r="D370" i="25"/>
  <c r="D371" i="25"/>
  <c r="D372" i="25"/>
  <c r="D373" i="25"/>
  <c r="D374" i="25"/>
  <c r="D375" i="25"/>
  <c r="D376" i="25"/>
  <c r="D377" i="25"/>
  <c r="D378" i="25"/>
  <c r="D379" i="25"/>
  <c r="D380" i="25"/>
  <c r="D381" i="25"/>
  <c r="D382" i="25"/>
  <c r="D383" i="25"/>
  <c r="D384" i="25"/>
  <c r="D385" i="25"/>
  <c r="D386" i="25"/>
  <c r="D387" i="25"/>
  <c r="D388" i="25"/>
  <c r="D389" i="25"/>
  <c r="D390" i="25"/>
  <c r="D391" i="25"/>
  <c r="D392" i="25"/>
  <c r="D393" i="25"/>
  <c r="D394" i="25"/>
  <c r="D395" i="25"/>
  <c r="D396" i="25"/>
  <c r="D397" i="25"/>
  <c r="D398" i="25"/>
  <c r="D399" i="25"/>
  <c r="D400" i="25"/>
  <c r="D401" i="25"/>
  <c r="D402" i="25"/>
  <c r="D403" i="25"/>
  <c r="D404" i="25"/>
  <c r="D405" i="25"/>
  <c r="D406" i="25"/>
  <c r="D407" i="25"/>
  <c r="D408" i="25"/>
  <c r="D409" i="25"/>
  <c r="D410" i="25"/>
  <c r="D411" i="25"/>
  <c r="D412" i="25"/>
  <c r="D413" i="25"/>
  <c r="D414" i="25"/>
  <c r="D415" i="25"/>
  <c r="D416" i="25"/>
  <c r="D417" i="25"/>
  <c r="D418" i="25"/>
  <c r="D419" i="25"/>
  <c r="D420" i="25"/>
  <c r="D421" i="25"/>
  <c r="D422" i="25"/>
  <c r="D423" i="25"/>
  <c r="D424" i="25"/>
  <c r="D425" i="25"/>
  <c r="D426" i="25"/>
  <c r="D427" i="25"/>
  <c r="D428" i="25"/>
  <c r="D429" i="25"/>
  <c r="D430" i="25"/>
  <c r="D431" i="25"/>
  <c r="D432" i="25"/>
  <c r="D433" i="25"/>
  <c r="D434" i="25"/>
  <c r="D435" i="25"/>
  <c r="D436" i="25"/>
  <c r="D437" i="25"/>
  <c r="D438" i="25"/>
  <c r="D439" i="25"/>
  <c r="D440" i="25"/>
  <c r="D441" i="25"/>
  <c r="D442" i="25"/>
  <c r="D443" i="25"/>
  <c r="D444" i="25"/>
  <c r="D445" i="25"/>
  <c r="D446" i="25"/>
  <c r="D447" i="25"/>
  <c r="D448" i="25"/>
  <c r="D449" i="25"/>
  <c r="D450" i="25"/>
  <c r="D451" i="25"/>
  <c r="D452" i="25"/>
  <c r="D453" i="25"/>
  <c r="D454" i="25"/>
  <c r="D455" i="25"/>
  <c r="D456" i="25"/>
  <c r="D457" i="25"/>
  <c r="D458" i="25"/>
  <c r="D459" i="25"/>
  <c r="D460" i="25"/>
  <c r="D461" i="25"/>
  <c r="D462" i="25"/>
  <c r="D463" i="25"/>
  <c r="D464" i="25"/>
  <c r="D465" i="25"/>
  <c r="D466" i="25"/>
  <c r="D467" i="25"/>
  <c r="D468" i="25"/>
  <c r="D469" i="25"/>
  <c r="D470" i="25"/>
  <c r="D471" i="25"/>
  <c r="D472" i="25"/>
  <c r="D473" i="25"/>
  <c r="D474" i="25"/>
  <c r="D475" i="25"/>
  <c r="D476" i="25"/>
  <c r="D477" i="25"/>
  <c r="D478" i="25"/>
  <c r="D479" i="25"/>
  <c r="D480" i="25"/>
  <c r="D481" i="25"/>
  <c r="D482" i="25"/>
  <c r="D483" i="25"/>
  <c r="D484" i="25"/>
  <c r="D485" i="25"/>
  <c r="D486" i="25"/>
  <c r="D487" i="25"/>
  <c r="D488" i="25"/>
  <c r="D489" i="25"/>
  <c r="D490" i="25"/>
  <c r="D491" i="25"/>
  <c r="D492" i="25"/>
  <c r="D493" i="25"/>
  <c r="D494" i="25"/>
  <c r="D495" i="25"/>
  <c r="D496" i="25"/>
  <c r="D497" i="25"/>
  <c r="D498" i="25"/>
  <c r="D499" i="25"/>
  <c r="D500" i="25"/>
  <c r="D501" i="25"/>
  <c r="D502" i="25"/>
  <c r="D503" i="25"/>
  <c r="D504" i="25"/>
  <c r="D505" i="25"/>
  <c r="D506" i="25"/>
  <c r="D507" i="25"/>
  <c r="D508" i="25"/>
  <c r="D509" i="25"/>
  <c r="D510" i="25"/>
  <c r="D511" i="25"/>
  <c r="D512" i="25"/>
  <c r="D513" i="25"/>
  <c r="D514" i="25"/>
  <c r="D515" i="25"/>
  <c r="D516" i="25"/>
  <c r="D517" i="25"/>
  <c r="D518" i="25"/>
  <c r="D519" i="25"/>
  <c r="D520" i="25"/>
  <c r="D521" i="25"/>
  <c r="D522" i="25"/>
  <c r="D523" i="25"/>
  <c r="D524" i="25"/>
  <c r="D525" i="25"/>
  <c r="D526" i="25"/>
  <c r="D527" i="25"/>
  <c r="D528" i="25"/>
  <c r="D529" i="25"/>
  <c r="D530" i="25"/>
  <c r="D531" i="25"/>
  <c r="D532" i="25"/>
  <c r="D533" i="25"/>
  <c r="D534" i="25"/>
  <c r="D535" i="25"/>
  <c r="D536" i="25"/>
  <c r="D537" i="25"/>
  <c r="D538" i="25"/>
  <c r="D539" i="25"/>
  <c r="D540" i="25"/>
  <c r="D541" i="25"/>
  <c r="D542" i="25"/>
  <c r="D543" i="25"/>
  <c r="D544" i="25"/>
  <c r="D545" i="25"/>
  <c r="D546" i="25"/>
  <c r="D547" i="25"/>
  <c r="D548" i="25"/>
  <c r="D549" i="25"/>
  <c r="D550" i="25"/>
  <c r="D551" i="25"/>
  <c r="D552" i="25"/>
  <c r="D553" i="25"/>
  <c r="D554" i="25"/>
  <c r="D555" i="25"/>
  <c r="D556" i="25"/>
  <c r="D557" i="25"/>
  <c r="D558" i="25"/>
  <c r="D559" i="25"/>
  <c r="D560" i="25"/>
  <c r="D561" i="25"/>
  <c r="D562" i="25"/>
  <c r="D563" i="25"/>
  <c r="D564" i="25"/>
  <c r="D565" i="25"/>
  <c r="D566" i="25"/>
  <c r="D567" i="25"/>
  <c r="D568" i="25"/>
  <c r="D569" i="25"/>
  <c r="D570" i="25"/>
  <c r="D571" i="25"/>
  <c r="D572" i="25"/>
  <c r="D573" i="25"/>
  <c r="D574" i="25"/>
  <c r="D575" i="25"/>
  <c r="D576" i="25"/>
  <c r="D577" i="25"/>
  <c r="D578" i="25"/>
  <c r="D579" i="25"/>
  <c r="D580" i="25"/>
  <c r="D581" i="25"/>
  <c r="D582" i="25"/>
  <c r="D583" i="25"/>
  <c r="D584" i="25"/>
  <c r="D585" i="25"/>
  <c r="D586" i="25"/>
  <c r="D587" i="25"/>
  <c r="D588" i="25"/>
  <c r="D589" i="25"/>
  <c r="D590" i="25"/>
  <c r="D591" i="25"/>
  <c r="D592" i="25"/>
  <c r="D593" i="25"/>
  <c r="D594" i="25"/>
  <c r="D595" i="25"/>
  <c r="D596" i="25"/>
  <c r="D597" i="25"/>
  <c r="D598" i="25"/>
  <c r="D599" i="25"/>
  <c r="D600" i="25"/>
  <c r="D601" i="25"/>
  <c r="D602" i="25"/>
  <c r="D603" i="25"/>
  <c r="D604" i="25"/>
  <c r="D605" i="25"/>
  <c r="D606" i="25"/>
  <c r="D607" i="25"/>
  <c r="D608" i="25"/>
  <c r="D609" i="25"/>
  <c r="D610" i="25"/>
  <c r="D611" i="25"/>
  <c r="D612" i="25"/>
  <c r="D613" i="25"/>
  <c r="D614" i="25"/>
  <c r="D615" i="25"/>
  <c r="D616" i="25"/>
  <c r="D617" i="25"/>
  <c r="D618" i="25"/>
  <c r="D619" i="25"/>
  <c r="D620" i="25"/>
  <c r="D621" i="25"/>
  <c r="D622" i="25"/>
  <c r="D623" i="25"/>
  <c r="D624" i="25"/>
  <c r="D625" i="25"/>
  <c r="D626" i="25"/>
  <c r="D627" i="25"/>
  <c r="D628" i="25"/>
  <c r="D629" i="25"/>
  <c r="D630" i="25"/>
  <c r="D631" i="25"/>
  <c r="D632" i="25"/>
  <c r="D633" i="25"/>
  <c r="D634" i="25"/>
  <c r="D635" i="25"/>
  <c r="D636" i="25"/>
  <c r="D637" i="25"/>
  <c r="D638" i="25"/>
  <c r="D639" i="25"/>
  <c r="D640" i="25"/>
  <c r="D641" i="25"/>
  <c r="D642" i="25"/>
  <c r="D643" i="25"/>
  <c r="D644" i="25"/>
  <c r="D645" i="25"/>
  <c r="D646" i="25"/>
  <c r="D647" i="25"/>
  <c r="D648" i="25"/>
  <c r="D649" i="25"/>
  <c r="D650" i="25"/>
  <c r="D651" i="25"/>
  <c r="D652" i="25"/>
  <c r="D653" i="25"/>
  <c r="D654" i="25"/>
  <c r="D655" i="25"/>
  <c r="D656" i="25"/>
  <c r="D657" i="25"/>
  <c r="D658" i="25"/>
  <c r="D659" i="25"/>
  <c r="D660" i="25"/>
  <c r="D661" i="25"/>
  <c r="D662" i="25"/>
  <c r="D663" i="25"/>
  <c r="D664" i="25"/>
  <c r="D3" i="25"/>
  <c r="AC2" i="25"/>
  <c r="AH2" i="14"/>
  <c r="AF6" i="25"/>
  <c r="AF4" i="25"/>
  <c r="AF3" i="25"/>
  <c r="AF5" i="25"/>
  <c r="AF7" i="25"/>
  <c r="AF8" i="25"/>
  <c r="AF9" i="25"/>
  <c r="AF10" i="25"/>
  <c r="AF11" i="25"/>
  <c r="AF12" i="25"/>
  <c r="AF13" i="25"/>
  <c r="AF14" i="25"/>
  <c r="AF15" i="25"/>
  <c r="AF16" i="25"/>
  <c r="AF17" i="25"/>
  <c r="AF18" i="25"/>
  <c r="AF19" i="25"/>
  <c r="AF20" i="25"/>
  <c r="AF21" i="25"/>
  <c r="AF22" i="25"/>
  <c r="AF23" i="25"/>
  <c r="AF24" i="25"/>
  <c r="AF25" i="25"/>
  <c r="AF26" i="25"/>
  <c r="AF27" i="25"/>
  <c r="AF28" i="25"/>
  <c r="AF29" i="25"/>
  <c r="AF30" i="25"/>
  <c r="AF31" i="25"/>
  <c r="AF32" i="25"/>
  <c r="AF33" i="25"/>
  <c r="AF34" i="25"/>
  <c r="AF35" i="25"/>
  <c r="AF36" i="25"/>
  <c r="AF37" i="25"/>
  <c r="AF38" i="25"/>
  <c r="AF39" i="25"/>
  <c r="AF40" i="25"/>
  <c r="AF41" i="25"/>
  <c r="AF42" i="25"/>
  <c r="AF43" i="25"/>
  <c r="AF44" i="25"/>
  <c r="AF45" i="25"/>
  <c r="AF46" i="25"/>
  <c r="AF47" i="25"/>
  <c r="AF48" i="25"/>
  <c r="AF49" i="25"/>
  <c r="AF50" i="25"/>
  <c r="AF51" i="25"/>
  <c r="AF52" i="25"/>
  <c r="AF53" i="25"/>
  <c r="AF54" i="25"/>
  <c r="AF55" i="25"/>
  <c r="AF56" i="25"/>
  <c r="AF57" i="25"/>
  <c r="AF58" i="25"/>
  <c r="AF59" i="25"/>
  <c r="AF60" i="25"/>
  <c r="AF61" i="25"/>
  <c r="AF62" i="25"/>
  <c r="AF63" i="25"/>
  <c r="AF64" i="25"/>
  <c r="AF65" i="25"/>
  <c r="AF66" i="25"/>
  <c r="AF67" i="25"/>
  <c r="AF68" i="25"/>
  <c r="AF69" i="25"/>
  <c r="AF70" i="25"/>
  <c r="AF71" i="25"/>
  <c r="AF72" i="25"/>
  <c r="AF73" i="25"/>
  <c r="AF74" i="25"/>
  <c r="AF75" i="25"/>
  <c r="AF76" i="25"/>
  <c r="AF77" i="25"/>
  <c r="AF78" i="25"/>
  <c r="AF79" i="25"/>
  <c r="AF80" i="25"/>
  <c r="AF81" i="25"/>
  <c r="AF82" i="25"/>
  <c r="AF83" i="25"/>
  <c r="AF2" i="25"/>
  <c r="AG2" i="14"/>
  <c r="AE6" i="25"/>
  <c r="AE4" i="25"/>
  <c r="AE5" i="25"/>
  <c r="AE7" i="25"/>
  <c r="AE8" i="25"/>
  <c r="AE9" i="25"/>
  <c r="AE10" i="25"/>
  <c r="AE11" i="25"/>
  <c r="AE12" i="25"/>
  <c r="AE13" i="25"/>
  <c r="AE14" i="25"/>
  <c r="AE15" i="25"/>
  <c r="AE16" i="25"/>
  <c r="AE17" i="25"/>
  <c r="AE18" i="25"/>
  <c r="AE19" i="25"/>
  <c r="AE20" i="25"/>
  <c r="AE21" i="25"/>
  <c r="AE22" i="25"/>
  <c r="AE23" i="25"/>
  <c r="AE24" i="25"/>
  <c r="AE25" i="25"/>
  <c r="AE26" i="25"/>
  <c r="AE27" i="25"/>
  <c r="AE28" i="25"/>
  <c r="AE29" i="25"/>
  <c r="AE30" i="25"/>
  <c r="AE31" i="25"/>
  <c r="AE32" i="25"/>
  <c r="AE33" i="25"/>
  <c r="AE34" i="25"/>
  <c r="AE35" i="25"/>
  <c r="AE36" i="25"/>
  <c r="AE37" i="25"/>
  <c r="AE38" i="25"/>
  <c r="AE39" i="25"/>
  <c r="AE40" i="25"/>
  <c r="AE41" i="25"/>
  <c r="AE42" i="25"/>
  <c r="AE43" i="25"/>
  <c r="AE44" i="25"/>
  <c r="AE45" i="25"/>
  <c r="AE46" i="25"/>
  <c r="AE47" i="25"/>
  <c r="AE48" i="25"/>
  <c r="AE49" i="25"/>
  <c r="AE50" i="25"/>
  <c r="AE51" i="25"/>
  <c r="AE52" i="25"/>
  <c r="AE53" i="25"/>
  <c r="AE54" i="25"/>
  <c r="AE55" i="25"/>
  <c r="AE56" i="25"/>
  <c r="AE57" i="25"/>
  <c r="AE58" i="25"/>
  <c r="AE59" i="25"/>
  <c r="AE60" i="25"/>
  <c r="AE61" i="25"/>
  <c r="AE62" i="25"/>
  <c r="AE63" i="25"/>
  <c r="AE64" i="25"/>
  <c r="AE65" i="25"/>
  <c r="AE66" i="25"/>
  <c r="AE67" i="25"/>
  <c r="AE68" i="25"/>
  <c r="AE69" i="25"/>
  <c r="AE70" i="25"/>
  <c r="AE71" i="25"/>
  <c r="AE72" i="25"/>
  <c r="AE73" i="25"/>
  <c r="AE74" i="25"/>
  <c r="AE75" i="25"/>
  <c r="AE76" i="25"/>
  <c r="AE77" i="25"/>
  <c r="AE78" i="25"/>
  <c r="AE79" i="25"/>
  <c r="AE80" i="25"/>
  <c r="AE81" i="25"/>
  <c r="AE82" i="25"/>
  <c r="AE83" i="25"/>
  <c r="AE3" i="25"/>
  <c r="AF2" i="14"/>
  <c r="AD9" i="25"/>
  <c r="AD5" i="25"/>
  <c r="AD3" i="25"/>
  <c r="AD4" i="25"/>
  <c r="AD6" i="25"/>
  <c r="AD7" i="25"/>
  <c r="AD8" i="25"/>
  <c r="AD10" i="25"/>
  <c r="AD11" i="25"/>
  <c r="AD12" i="25"/>
  <c r="AD13" i="25"/>
  <c r="AD14" i="25"/>
  <c r="AD15" i="25"/>
  <c r="AD16" i="25"/>
  <c r="AD17" i="25"/>
  <c r="AD18" i="25"/>
  <c r="AD19" i="25"/>
  <c r="AD20" i="25"/>
  <c r="AD21" i="25"/>
  <c r="AD22" i="25"/>
  <c r="AD23" i="25"/>
  <c r="AD24" i="25"/>
  <c r="AD25" i="25"/>
  <c r="AD26" i="25"/>
  <c r="AD27" i="25"/>
  <c r="AD28" i="25"/>
  <c r="AD29" i="25"/>
  <c r="AD30" i="25"/>
  <c r="AD31" i="25"/>
  <c r="AD32" i="25"/>
  <c r="AD33" i="25"/>
  <c r="AD34" i="25"/>
  <c r="AD35" i="25"/>
  <c r="AD36" i="25"/>
  <c r="AD37" i="25"/>
  <c r="AD38" i="25"/>
  <c r="AD39" i="25"/>
  <c r="AD40" i="25"/>
  <c r="AD41" i="25"/>
  <c r="AD42" i="25"/>
  <c r="AD43" i="25"/>
  <c r="AD44" i="25"/>
  <c r="AD45" i="25"/>
  <c r="AD46" i="25"/>
  <c r="AD47" i="25"/>
  <c r="AD48" i="25"/>
  <c r="AD49" i="25"/>
  <c r="AD50" i="25"/>
  <c r="AD51" i="25"/>
  <c r="AD52" i="25"/>
  <c r="AD53" i="25"/>
  <c r="AD54" i="25"/>
  <c r="AD55" i="25"/>
  <c r="AD56" i="25"/>
  <c r="AD57" i="25"/>
  <c r="AD58" i="25"/>
  <c r="AD59" i="25"/>
  <c r="AD60" i="25"/>
  <c r="AD61" i="25"/>
  <c r="AD62" i="25"/>
  <c r="AD63" i="25"/>
  <c r="AD64" i="25"/>
  <c r="AD65" i="25"/>
  <c r="AD66" i="25"/>
  <c r="AD67" i="25"/>
  <c r="AD68" i="25"/>
  <c r="AD69" i="25"/>
  <c r="AD70" i="25"/>
  <c r="AD71" i="25"/>
  <c r="AD72" i="25"/>
  <c r="AD73" i="25"/>
  <c r="AD74" i="25"/>
  <c r="AD75" i="25"/>
  <c r="AD76" i="25"/>
  <c r="AD77" i="25"/>
  <c r="AD78" i="25"/>
  <c r="AD79" i="25"/>
  <c r="AD80" i="25"/>
  <c r="AD81" i="25"/>
  <c r="AD82" i="25"/>
  <c r="AD83" i="25"/>
  <c r="AD2" i="25"/>
  <c r="AE2" i="14"/>
  <c r="AC664" i="25"/>
  <c r="AC3" i="25"/>
  <c r="AC4" i="25"/>
  <c r="AC5" i="25"/>
  <c r="AC6" i="25"/>
  <c r="AC7" i="25"/>
  <c r="AC8" i="25"/>
  <c r="AC9" i="25"/>
  <c r="AC10" i="25"/>
  <c r="AC11" i="25"/>
  <c r="AC12" i="25"/>
  <c r="AC13" i="25"/>
  <c r="AC14" i="25"/>
  <c r="AC15" i="25"/>
  <c r="AC16" i="25"/>
  <c r="AC17" i="25"/>
  <c r="AC18" i="25"/>
  <c r="AC19" i="25"/>
  <c r="AC20" i="25"/>
  <c r="AC21" i="25"/>
  <c r="AC22" i="25"/>
  <c r="AC23" i="25"/>
  <c r="AC24" i="25"/>
  <c r="AC25" i="25"/>
  <c r="AC26" i="25"/>
  <c r="AC27" i="25"/>
  <c r="AC28" i="25"/>
  <c r="AC29" i="25"/>
  <c r="AC30" i="25"/>
  <c r="AC31" i="25"/>
  <c r="AC32" i="25"/>
  <c r="AC33" i="25"/>
  <c r="AC34" i="25"/>
  <c r="AC35" i="25"/>
  <c r="AC36" i="25"/>
  <c r="AC37" i="25"/>
  <c r="AC38" i="25"/>
  <c r="AC39" i="25"/>
  <c r="AC40" i="25"/>
  <c r="AC41" i="25"/>
  <c r="AC42" i="25"/>
  <c r="AC43" i="25"/>
  <c r="AC44" i="25"/>
  <c r="AC45" i="25"/>
  <c r="AC46" i="25"/>
  <c r="AC47" i="25"/>
  <c r="AC48" i="25"/>
  <c r="AC49" i="25"/>
  <c r="AC50" i="25"/>
  <c r="AC51" i="25"/>
  <c r="AC52" i="25"/>
  <c r="AC53" i="25"/>
  <c r="AC54" i="25"/>
  <c r="AC55" i="25"/>
  <c r="AC56" i="25"/>
  <c r="AC57" i="25"/>
  <c r="AC58" i="25"/>
  <c r="AC59" i="25"/>
  <c r="AC60" i="25"/>
  <c r="AC61" i="25"/>
  <c r="AC62" i="25"/>
  <c r="AC63" i="25"/>
  <c r="AC64" i="25"/>
  <c r="AC65" i="25"/>
  <c r="AC66" i="25"/>
  <c r="AC67" i="25"/>
  <c r="AC68" i="25"/>
  <c r="AC69" i="25"/>
  <c r="AC70" i="25"/>
  <c r="AC71" i="25"/>
  <c r="AC72" i="25"/>
  <c r="AC73" i="25"/>
  <c r="AC74" i="25"/>
  <c r="AC75" i="25"/>
  <c r="AC76" i="25"/>
  <c r="AC77" i="25"/>
  <c r="AC78" i="25"/>
  <c r="AC79" i="25"/>
  <c r="AC80" i="25"/>
  <c r="AC81" i="25"/>
  <c r="AC82" i="25"/>
  <c r="AC83" i="25"/>
  <c r="AC84" i="25"/>
  <c r="AC85" i="25"/>
  <c r="AC86" i="25"/>
  <c r="AC87" i="25"/>
  <c r="AC88" i="25"/>
  <c r="AC89" i="25"/>
  <c r="AC90" i="25"/>
  <c r="AC91" i="25"/>
  <c r="AC92" i="25"/>
  <c r="AC93" i="25"/>
  <c r="AC94" i="25"/>
  <c r="AC95" i="25"/>
  <c r="AC96" i="25"/>
  <c r="AC97" i="25"/>
  <c r="AC98" i="25"/>
  <c r="AC99" i="25"/>
  <c r="AC100" i="25"/>
  <c r="AC101" i="25"/>
  <c r="AC102" i="25"/>
  <c r="AC103" i="25"/>
  <c r="AC104" i="25"/>
  <c r="AC105" i="25"/>
  <c r="AC106" i="25"/>
  <c r="AC107" i="25"/>
  <c r="AC108" i="25"/>
  <c r="AC109" i="25"/>
  <c r="AC110" i="25"/>
  <c r="AC111" i="25"/>
  <c r="AC112" i="25"/>
  <c r="AC113" i="25"/>
  <c r="AC114" i="25"/>
  <c r="AC115" i="25"/>
  <c r="AC116" i="25"/>
  <c r="AC117" i="25"/>
  <c r="AC118" i="25"/>
  <c r="AC119" i="25"/>
  <c r="AC120" i="25"/>
  <c r="AC121" i="25"/>
  <c r="AC122" i="25"/>
  <c r="AC123" i="25"/>
  <c r="AC124" i="25"/>
  <c r="AC125" i="25"/>
  <c r="AC126" i="25"/>
  <c r="AC127" i="25"/>
  <c r="AC128" i="25"/>
  <c r="AC129" i="25"/>
  <c r="AC130" i="25"/>
  <c r="AC131" i="25"/>
  <c r="AC132" i="25"/>
  <c r="AC133" i="25"/>
  <c r="AC134" i="25"/>
  <c r="AC135" i="25"/>
  <c r="AC136" i="25"/>
  <c r="AC137" i="25"/>
  <c r="AC138" i="25"/>
  <c r="AC139" i="25"/>
  <c r="AC140" i="25"/>
  <c r="AC141" i="25"/>
  <c r="AC142" i="25"/>
  <c r="AC143" i="25"/>
  <c r="AC144" i="25"/>
  <c r="AC145" i="25"/>
  <c r="AC146" i="25"/>
  <c r="AC147" i="25"/>
  <c r="AC148" i="25"/>
  <c r="AC149" i="25"/>
  <c r="AC150" i="25"/>
  <c r="AC151" i="25"/>
  <c r="AC152" i="25"/>
  <c r="AC153" i="25"/>
  <c r="AC154" i="25"/>
  <c r="AC155" i="25"/>
  <c r="AC156" i="25"/>
  <c r="AC157" i="25"/>
  <c r="AC158" i="25"/>
  <c r="AC159" i="25"/>
  <c r="AC160" i="25"/>
  <c r="AC161" i="25"/>
  <c r="AC162" i="25"/>
  <c r="AC163" i="25"/>
  <c r="AC164" i="25"/>
  <c r="AC165" i="25"/>
  <c r="AC166" i="25"/>
  <c r="AC167" i="25"/>
  <c r="AC168" i="25"/>
  <c r="AC169" i="25"/>
  <c r="AC170" i="25"/>
  <c r="AC171" i="25"/>
  <c r="AC172" i="25"/>
  <c r="AC173" i="25"/>
  <c r="AC174" i="25"/>
  <c r="AC175" i="25"/>
  <c r="AC176" i="25"/>
  <c r="AC177" i="25"/>
  <c r="AC178" i="25"/>
  <c r="AC179" i="25"/>
  <c r="AC180" i="25"/>
  <c r="AC181" i="25"/>
  <c r="AC182" i="25"/>
  <c r="AC183" i="25"/>
  <c r="AC184" i="25"/>
  <c r="AC185" i="25"/>
  <c r="AC186" i="25"/>
  <c r="AC187" i="25"/>
  <c r="AC188" i="25"/>
  <c r="AC189" i="25"/>
  <c r="AC190" i="25"/>
  <c r="AC191" i="25"/>
  <c r="AC192" i="25"/>
  <c r="AC193" i="25"/>
  <c r="AC194" i="25"/>
  <c r="AC195" i="25"/>
  <c r="AC196" i="25"/>
  <c r="AC197" i="25"/>
  <c r="AC198" i="25"/>
  <c r="AC199" i="25"/>
  <c r="AC200" i="25"/>
  <c r="AC201" i="25"/>
  <c r="AC202" i="25"/>
  <c r="AC203" i="25"/>
  <c r="AC204" i="25"/>
  <c r="AC205" i="25"/>
  <c r="AC206" i="25"/>
  <c r="AC207" i="25"/>
  <c r="AC208" i="25"/>
  <c r="AC209" i="25"/>
  <c r="AC210" i="25"/>
  <c r="AC211" i="25"/>
  <c r="AC212" i="25"/>
  <c r="AC213" i="25"/>
  <c r="AC214" i="25"/>
  <c r="AC215" i="25"/>
  <c r="AC216" i="25"/>
  <c r="AC217" i="25"/>
  <c r="AC218" i="25"/>
  <c r="AC219" i="25"/>
  <c r="AC220" i="25"/>
  <c r="AC221" i="25"/>
  <c r="AC222" i="25"/>
  <c r="AC223" i="25"/>
  <c r="AC224" i="25"/>
  <c r="AC225" i="25"/>
  <c r="AC226" i="25"/>
  <c r="AC227" i="25"/>
  <c r="AC228" i="25"/>
  <c r="AC229" i="25"/>
  <c r="AC230" i="25"/>
  <c r="AC231" i="25"/>
  <c r="AC232" i="25"/>
  <c r="AC233" i="25"/>
  <c r="AC234" i="25"/>
  <c r="AC235" i="25"/>
  <c r="AC236" i="25"/>
  <c r="AC237" i="25"/>
  <c r="AC238" i="25"/>
  <c r="AC239" i="25"/>
  <c r="AC240" i="25"/>
  <c r="AC241" i="25"/>
  <c r="AC242" i="25"/>
  <c r="AC243" i="25"/>
  <c r="AC244" i="25"/>
  <c r="AC245" i="25"/>
  <c r="AC246" i="25"/>
  <c r="AC247" i="25"/>
  <c r="AC248" i="25"/>
  <c r="AC249" i="25"/>
  <c r="AC250" i="25"/>
  <c r="AC251" i="25"/>
  <c r="AC252" i="25"/>
  <c r="AC253" i="25"/>
  <c r="AC254" i="25"/>
  <c r="AC255" i="25"/>
  <c r="AC256" i="25"/>
  <c r="AC257" i="25"/>
  <c r="AC258" i="25"/>
  <c r="AC259" i="25"/>
  <c r="AC260" i="25"/>
  <c r="AC261" i="25"/>
  <c r="AC262" i="25"/>
  <c r="AC263" i="25"/>
  <c r="AC264" i="25"/>
  <c r="AC265" i="25"/>
  <c r="AC266" i="25"/>
  <c r="AC267" i="25"/>
  <c r="AC268" i="25"/>
  <c r="AC269" i="25"/>
  <c r="AC270" i="25"/>
  <c r="AC271" i="25"/>
  <c r="AC272" i="25"/>
  <c r="AC273" i="25"/>
  <c r="AC274" i="25"/>
  <c r="AC275" i="25"/>
  <c r="AC276" i="25"/>
  <c r="AC277" i="25"/>
  <c r="AC278" i="25"/>
  <c r="AC279" i="25"/>
  <c r="AC280" i="25"/>
  <c r="AC281" i="25"/>
  <c r="AC282" i="25"/>
  <c r="AC283" i="25"/>
  <c r="AC284" i="25"/>
  <c r="AC285" i="25"/>
  <c r="AC286" i="25"/>
  <c r="AC287" i="25"/>
  <c r="AC288" i="25"/>
  <c r="AC289" i="25"/>
  <c r="AC290" i="25"/>
  <c r="AC291" i="25"/>
  <c r="AC292" i="25"/>
  <c r="AC293" i="25"/>
  <c r="AC294" i="25"/>
  <c r="AC295" i="25"/>
  <c r="AC296" i="25"/>
  <c r="AC297" i="25"/>
  <c r="AC298" i="25"/>
  <c r="AC299" i="25"/>
  <c r="AC300" i="25"/>
  <c r="AC301" i="25"/>
  <c r="AC302" i="25"/>
  <c r="AC303" i="25"/>
  <c r="AC304" i="25"/>
  <c r="AC305" i="25"/>
  <c r="AC306" i="25"/>
  <c r="AC307" i="25"/>
  <c r="AC308" i="25"/>
  <c r="AC309" i="25"/>
  <c r="AC310" i="25"/>
  <c r="AC311" i="25"/>
  <c r="AC312" i="25"/>
  <c r="AC313" i="25"/>
  <c r="AC314" i="25"/>
  <c r="AC315" i="25"/>
  <c r="AC316" i="25"/>
  <c r="AC317" i="25"/>
  <c r="AC318" i="25"/>
  <c r="AC319" i="25"/>
  <c r="AC320" i="25"/>
  <c r="AC321" i="25"/>
  <c r="AC322" i="25"/>
  <c r="AC323" i="25"/>
  <c r="AC324" i="25"/>
  <c r="AC325" i="25"/>
  <c r="AC326" i="25"/>
  <c r="AC327" i="25"/>
  <c r="AC328" i="25"/>
  <c r="AC329" i="25"/>
  <c r="AC330" i="25"/>
  <c r="AC331" i="25"/>
  <c r="AC332" i="25"/>
  <c r="AC333" i="25"/>
  <c r="AC334" i="25"/>
  <c r="AC335" i="25"/>
  <c r="AC336" i="25"/>
  <c r="AC337" i="25"/>
  <c r="AC338" i="25"/>
  <c r="AC339" i="25"/>
  <c r="AC340" i="25"/>
  <c r="AC341" i="25"/>
  <c r="AC342" i="25"/>
  <c r="AC343" i="25"/>
  <c r="AC344" i="25"/>
  <c r="AC345" i="25"/>
  <c r="AC346" i="25"/>
  <c r="AC347" i="25"/>
  <c r="AC348" i="25"/>
  <c r="AC349" i="25"/>
  <c r="AC350" i="25"/>
  <c r="AC351" i="25"/>
  <c r="AC352" i="25"/>
  <c r="AC353" i="25"/>
  <c r="AC354" i="25"/>
  <c r="AC355" i="25"/>
  <c r="AC356" i="25"/>
  <c r="AC357" i="25"/>
  <c r="AC358" i="25"/>
  <c r="AC359" i="25"/>
  <c r="AC360" i="25"/>
  <c r="AC361" i="25"/>
  <c r="AC362" i="25"/>
  <c r="AC363" i="25"/>
  <c r="AC364" i="25"/>
  <c r="AC365" i="25"/>
  <c r="AC366" i="25"/>
  <c r="AC367" i="25"/>
  <c r="AC368" i="25"/>
  <c r="AC369" i="25"/>
  <c r="AC370" i="25"/>
  <c r="AC371" i="25"/>
  <c r="AC372" i="25"/>
  <c r="AC373" i="25"/>
  <c r="AC374" i="25"/>
  <c r="AC375" i="25"/>
  <c r="AC376" i="25"/>
  <c r="AC377" i="25"/>
  <c r="AC378" i="25"/>
  <c r="AC379" i="25"/>
  <c r="AC380" i="25"/>
  <c r="AC381" i="25"/>
  <c r="AC382" i="25"/>
  <c r="AC383" i="25"/>
  <c r="AC384" i="25"/>
  <c r="AC385" i="25"/>
  <c r="AC386" i="25"/>
  <c r="AC387" i="25"/>
  <c r="AC388" i="25"/>
  <c r="AC389" i="25"/>
  <c r="AC390" i="25"/>
  <c r="AC391" i="25"/>
  <c r="AC392" i="25"/>
  <c r="AC393" i="25"/>
  <c r="AC394" i="25"/>
  <c r="AC395" i="25"/>
  <c r="AC396" i="25"/>
  <c r="AC397" i="25"/>
  <c r="AC398" i="25"/>
  <c r="AC399" i="25"/>
  <c r="AC400" i="25"/>
  <c r="AC401" i="25"/>
  <c r="AC402" i="25"/>
  <c r="AC403" i="25"/>
  <c r="AC404" i="25"/>
  <c r="AC405" i="25"/>
  <c r="AC406" i="25"/>
  <c r="AC407" i="25"/>
  <c r="AC408" i="25"/>
  <c r="AC409" i="25"/>
  <c r="AC410" i="25"/>
  <c r="AC411" i="25"/>
  <c r="AC412" i="25"/>
  <c r="AC413" i="25"/>
  <c r="AC414" i="25"/>
  <c r="AC415" i="25"/>
  <c r="AC416" i="25"/>
  <c r="AC417" i="25"/>
  <c r="AC418" i="25"/>
  <c r="AC419" i="25"/>
  <c r="AC420" i="25"/>
  <c r="AC421" i="25"/>
  <c r="AC422" i="25"/>
  <c r="AC423" i="25"/>
  <c r="AC424" i="25"/>
  <c r="AC425" i="25"/>
  <c r="AC426" i="25"/>
  <c r="AC427" i="25"/>
  <c r="AC428" i="25"/>
  <c r="AC429" i="25"/>
  <c r="AC430" i="25"/>
  <c r="AC431" i="25"/>
  <c r="AC432" i="25"/>
  <c r="AC433" i="25"/>
  <c r="AC434" i="25"/>
  <c r="AC435" i="25"/>
  <c r="AC436" i="25"/>
  <c r="AC437" i="25"/>
  <c r="AC438" i="25"/>
  <c r="AC439" i="25"/>
  <c r="AC440" i="25"/>
  <c r="AC441" i="25"/>
  <c r="AC442" i="25"/>
  <c r="AC443" i="25"/>
  <c r="AC444" i="25"/>
  <c r="AC445" i="25"/>
  <c r="AC446" i="25"/>
  <c r="AC447" i="25"/>
  <c r="AC448" i="25"/>
  <c r="AC449" i="25"/>
  <c r="AC450" i="25"/>
  <c r="AC451" i="25"/>
  <c r="AC452" i="25"/>
  <c r="AC453" i="25"/>
  <c r="AC454" i="25"/>
  <c r="AC455" i="25"/>
  <c r="AC456" i="25"/>
  <c r="AC457" i="25"/>
  <c r="AC458" i="25"/>
  <c r="AC459" i="25"/>
  <c r="AC460" i="25"/>
  <c r="AC461" i="25"/>
  <c r="AC462" i="25"/>
  <c r="AC463" i="25"/>
  <c r="AC464" i="25"/>
  <c r="AC465" i="25"/>
  <c r="AC466" i="25"/>
  <c r="AC467" i="25"/>
  <c r="AC468" i="25"/>
  <c r="AC469" i="25"/>
  <c r="AC470" i="25"/>
  <c r="AC471" i="25"/>
  <c r="AC472" i="25"/>
  <c r="AC473" i="25"/>
  <c r="AC474" i="25"/>
  <c r="AC475" i="25"/>
  <c r="AC476" i="25"/>
  <c r="AC477" i="25"/>
  <c r="AC478" i="25"/>
  <c r="AC479" i="25"/>
  <c r="AC480" i="25"/>
  <c r="AC481" i="25"/>
  <c r="AC482" i="25"/>
  <c r="AC483" i="25"/>
  <c r="AC484" i="25"/>
  <c r="AC485" i="25"/>
  <c r="AC486" i="25"/>
  <c r="AC487" i="25"/>
  <c r="AC488" i="25"/>
  <c r="AC489" i="25"/>
  <c r="AC490" i="25"/>
  <c r="AC491" i="25"/>
  <c r="AC492" i="25"/>
  <c r="AC493" i="25"/>
  <c r="AC494" i="25"/>
  <c r="AC495" i="25"/>
  <c r="AC496" i="25"/>
  <c r="AC497" i="25"/>
  <c r="AC498" i="25"/>
  <c r="AC499" i="25"/>
  <c r="AC500" i="25"/>
  <c r="AC501" i="25"/>
  <c r="AC502" i="25"/>
  <c r="AC503" i="25"/>
  <c r="AC504" i="25"/>
  <c r="AC505" i="25"/>
  <c r="AC506" i="25"/>
  <c r="AC507" i="25"/>
  <c r="AC508" i="25"/>
  <c r="AC509" i="25"/>
  <c r="AC510" i="25"/>
  <c r="AC511" i="25"/>
  <c r="AC512" i="25"/>
  <c r="AC513" i="25"/>
  <c r="AC514" i="25"/>
  <c r="AC515" i="25"/>
  <c r="AC516" i="25"/>
  <c r="AC517" i="25"/>
  <c r="AC518" i="25"/>
  <c r="AC519" i="25"/>
  <c r="AC520" i="25"/>
  <c r="AC521" i="25"/>
  <c r="AC522" i="25"/>
  <c r="AC523" i="25"/>
  <c r="AC524" i="25"/>
  <c r="AC525" i="25"/>
  <c r="AC526" i="25"/>
  <c r="AC527" i="25"/>
  <c r="AC528" i="25"/>
  <c r="AC529" i="25"/>
  <c r="AC530" i="25"/>
  <c r="AC531" i="25"/>
  <c r="AC532" i="25"/>
  <c r="AC533" i="25"/>
  <c r="AC534" i="25"/>
  <c r="AC535" i="25"/>
  <c r="AC536" i="25"/>
  <c r="AC537" i="25"/>
  <c r="AC538" i="25"/>
  <c r="AC539" i="25"/>
  <c r="AC540" i="25"/>
  <c r="AC541" i="25"/>
  <c r="AC542" i="25"/>
  <c r="AC543" i="25"/>
  <c r="AC544" i="25"/>
  <c r="AC545" i="25"/>
  <c r="AC546" i="25"/>
  <c r="AC547" i="25"/>
  <c r="AC548" i="25"/>
  <c r="AC549" i="25"/>
  <c r="AC550" i="25"/>
  <c r="AC551" i="25"/>
  <c r="AC552" i="25"/>
  <c r="AC553" i="25"/>
  <c r="AC554" i="25"/>
  <c r="AC555" i="25"/>
  <c r="AC556" i="25"/>
  <c r="AC557" i="25"/>
  <c r="AC558" i="25"/>
  <c r="AC559" i="25"/>
  <c r="AC560" i="25"/>
  <c r="AC561" i="25"/>
  <c r="AC562" i="25"/>
  <c r="AC563" i="25"/>
  <c r="AC564" i="25"/>
  <c r="AC565" i="25"/>
  <c r="AC566" i="25"/>
  <c r="AC567" i="25"/>
  <c r="AC568" i="25"/>
  <c r="AC569" i="25"/>
  <c r="AC570" i="25"/>
  <c r="AC571" i="25"/>
  <c r="AC572" i="25"/>
  <c r="AC573" i="25"/>
  <c r="AC574" i="25"/>
  <c r="AC575" i="25"/>
  <c r="AC576" i="25"/>
  <c r="AC577" i="25"/>
  <c r="AC578" i="25"/>
  <c r="AC579" i="25"/>
  <c r="AC580" i="25"/>
  <c r="AC581" i="25"/>
  <c r="AC582" i="25"/>
  <c r="AC583" i="25"/>
  <c r="AC584" i="25"/>
  <c r="AC585" i="25"/>
  <c r="AC586" i="25"/>
  <c r="AC587" i="25"/>
  <c r="AC588" i="25"/>
  <c r="AC589" i="25"/>
  <c r="AC590" i="25"/>
  <c r="AC591" i="25"/>
  <c r="AC592" i="25"/>
  <c r="AC593" i="25"/>
  <c r="AC594" i="25"/>
  <c r="AC595" i="25"/>
  <c r="AC596" i="25"/>
  <c r="AC597" i="25"/>
  <c r="AC598" i="25"/>
  <c r="AC599" i="25"/>
  <c r="AC600" i="25"/>
  <c r="AC601" i="25"/>
  <c r="AC602" i="25"/>
  <c r="AC603" i="25"/>
  <c r="AC604" i="25"/>
  <c r="AC605" i="25"/>
  <c r="AC606" i="25"/>
  <c r="AC607" i="25"/>
  <c r="AC608" i="25"/>
  <c r="AC609" i="25"/>
  <c r="AC610" i="25"/>
  <c r="AC611" i="25"/>
  <c r="AC612" i="25"/>
  <c r="AC613" i="25"/>
  <c r="AC614" i="25"/>
  <c r="AC615" i="25"/>
  <c r="AC616" i="25"/>
  <c r="AC617" i="25"/>
  <c r="AC618" i="25"/>
  <c r="AC619" i="25"/>
  <c r="AC620" i="25"/>
  <c r="AC621" i="25"/>
  <c r="AC622" i="25"/>
  <c r="AC623" i="25"/>
  <c r="AC624" i="25"/>
  <c r="AC625" i="25"/>
  <c r="AC626" i="25"/>
  <c r="AC627" i="25"/>
  <c r="AC628" i="25"/>
  <c r="AC629" i="25"/>
  <c r="AC630" i="25"/>
  <c r="AC631" i="25"/>
  <c r="AC632" i="25"/>
  <c r="AC633" i="25"/>
  <c r="AC634" i="25"/>
  <c r="AC635" i="25"/>
  <c r="AC636" i="25"/>
  <c r="AC637" i="25"/>
  <c r="AC638" i="25"/>
  <c r="AC639" i="25"/>
  <c r="AC640" i="25"/>
  <c r="AC641" i="25"/>
  <c r="AC642" i="25"/>
  <c r="AC643" i="25"/>
  <c r="AC644" i="25"/>
  <c r="AC645" i="25"/>
  <c r="AC646" i="25"/>
  <c r="AC647" i="25"/>
  <c r="AC648" i="25"/>
  <c r="AC649" i="25"/>
  <c r="AC650" i="25"/>
  <c r="AC651" i="25"/>
  <c r="AC652" i="25"/>
  <c r="AC653" i="25"/>
  <c r="AC654" i="25"/>
  <c r="AC655" i="25"/>
  <c r="AC656" i="25"/>
  <c r="AC657" i="25"/>
  <c r="AC658" i="25"/>
  <c r="AC659" i="25"/>
  <c r="AC660" i="25"/>
  <c r="AC661" i="25"/>
  <c r="AC662" i="25"/>
  <c r="AC663" i="25"/>
  <c r="AD2" i="14"/>
  <c r="AC2" i="14"/>
  <c r="AB663" i="25"/>
  <c r="AB664" i="25"/>
  <c r="AB3" i="25"/>
  <c r="AB4" i="25"/>
  <c r="AB5" i="25"/>
  <c r="AB6" i="25"/>
  <c r="AB7" i="25"/>
  <c r="AB8" i="25"/>
  <c r="AB9" i="25"/>
  <c r="AB10" i="25"/>
  <c r="AB11" i="25"/>
  <c r="AB12" i="25"/>
  <c r="AB13" i="25"/>
  <c r="AB14" i="25"/>
  <c r="AB15" i="25"/>
  <c r="AB16" i="25"/>
  <c r="AB17" i="25"/>
  <c r="AB18" i="25"/>
  <c r="AB19" i="25"/>
  <c r="AB20" i="25"/>
  <c r="AB21" i="25"/>
  <c r="AB22" i="25"/>
  <c r="AB23" i="25"/>
  <c r="AB24" i="25"/>
  <c r="AB25" i="25"/>
  <c r="AB26" i="25"/>
  <c r="AB27" i="25"/>
  <c r="AB28" i="25"/>
  <c r="AB29" i="25"/>
  <c r="AB30" i="25"/>
  <c r="AB31" i="25"/>
  <c r="AB32" i="25"/>
  <c r="AB33" i="25"/>
  <c r="AB34" i="25"/>
  <c r="AB35" i="25"/>
  <c r="AB36" i="25"/>
  <c r="AB37" i="25"/>
  <c r="AB38" i="25"/>
  <c r="AB39" i="25"/>
  <c r="AB40" i="25"/>
  <c r="AB41" i="25"/>
  <c r="AB42" i="25"/>
  <c r="AB43" i="25"/>
  <c r="AB44" i="25"/>
  <c r="AB45" i="25"/>
  <c r="AB46" i="25"/>
  <c r="AB47" i="25"/>
  <c r="AB48" i="25"/>
  <c r="AB49" i="25"/>
  <c r="AB50" i="25"/>
  <c r="AB51" i="25"/>
  <c r="AB52" i="25"/>
  <c r="AB53" i="25"/>
  <c r="AB54" i="25"/>
  <c r="AB55" i="25"/>
  <c r="AB56" i="25"/>
  <c r="AB57" i="25"/>
  <c r="AB58" i="25"/>
  <c r="AB59" i="25"/>
  <c r="AB60" i="25"/>
  <c r="AB61" i="25"/>
  <c r="AB62" i="25"/>
  <c r="AB63" i="25"/>
  <c r="AB64" i="25"/>
  <c r="AB65" i="25"/>
  <c r="AB66" i="25"/>
  <c r="AB67" i="25"/>
  <c r="AB68" i="25"/>
  <c r="AB69" i="25"/>
  <c r="AB70" i="25"/>
  <c r="AB71" i="25"/>
  <c r="AB72" i="25"/>
  <c r="AB73" i="25"/>
  <c r="AB74" i="25"/>
  <c r="AB75" i="25"/>
  <c r="AB76" i="25"/>
  <c r="AB77" i="25"/>
  <c r="AB78" i="25"/>
  <c r="AB79" i="25"/>
  <c r="AB80" i="25"/>
  <c r="AB81" i="25"/>
  <c r="AB82" i="25"/>
  <c r="AB83" i="25"/>
  <c r="AB84" i="25"/>
  <c r="AB85" i="25"/>
  <c r="AB86" i="25"/>
  <c r="AB87" i="25"/>
  <c r="AB88" i="25"/>
  <c r="AB89" i="25"/>
  <c r="AB90" i="25"/>
  <c r="AB91" i="25"/>
  <c r="AB92" i="25"/>
  <c r="AB93" i="25"/>
  <c r="AB94" i="25"/>
  <c r="AB95" i="25"/>
  <c r="AB96" i="25"/>
  <c r="AB97" i="25"/>
  <c r="AB98" i="25"/>
  <c r="AB99" i="25"/>
  <c r="AB100" i="25"/>
  <c r="AB101" i="25"/>
  <c r="AB102" i="25"/>
  <c r="AB103" i="25"/>
  <c r="AB104" i="25"/>
  <c r="AB105" i="25"/>
  <c r="AB106" i="25"/>
  <c r="AB107" i="25"/>
  <c r="AB108" i="25"/>
  <c r="AB109" i="25"/>
  <c r="AB110" i="25"/>
  <c r="AB111" i="25"/>
  <c r="AB112" i="25"/>
  <c r="AB113" i="25"/>
  <c r="AB114" i="25"/>
  <c r="AB115" i="25"/>
  <c r="AB116" i="25"/>
  <c r="AB117" i="25"/>
  <c r="AB118" i="25"/>
  <c r="AB119" i="25"/>
  <c r="AB120" i="25"/>
  <c r="AB121" i="25"/>
  <c r="AB122" i="25"/>
  <c r="AB123" i="25"/>
  <c r="AB124" i="25"/>
  <c r="AB125" i="25"/>
  <c r="AB126" i="25"/>
  <c r="AB127" i="25"/>
  <c r="AB128" i="25"/>
  <c r="AB129" i="25"/>
  <c r="AB130" i="25"/>
  <c r="AB131" i="25"/>
  <c r="AB132" i="25"/>
  <c r="AB133" i="25"/>
  <c r="AB134" i="25"/>
  <c r="AB135" i="25"/>
  <c r="AB136" i="25"/>
  <c r="AB137" i="25"/>
  <c r="AB138" i="25"/>
  <c r="AB139" i="25"/>
  <c r="AB140" i="25"/>
  <c r="AB141" i="25"/>
  <c r="AB142" i="25"/>
  <c r="AB143" i="25"/>
  <c r="AB144" i="25"/>
  <c r="AB145" i="25"/>
  <c r="AB146" i="25"/>
  <c r="AB147" i="25"/>
  <c r="AB148" i="25"/>
  <c r="AB149" i="25"/>
  <c r="AB150" i="25"/>
  <c r="AB151" i="25"/>
  <c r="AB152" i="25"/>
  <c r="AB153" i="25"/>
  <c r="AB154" i="25"/>
  <c r="AB155" i="25"/>
  <c r="AB156" i="25"/>
  <c r="AB157" i="25"/>
  <c r="AB158" i="25"/>
  <c r="AB159" i="25"/>
  <c r="AB160" i="25"/>
  <c r="AB161" i="25"/>
  <c r="AB162" i="25"/>
  <c r="AB163" i="25"/>
  <c r="AB164" i="25"/>
  <c r="AB165" i="25"/>
  <c r="AB166" i="25"/>
  <c r="AB167" i="25"/>
  <c r="AB168" i="25"/>
  <c r="AB169" i="25"/>
  <c r="AB170" i="25"/>
  <c r="AB171" i="25"/>
  <c r="AB172" i="25"/>
  <c r="AB173" i="25"/>
  <c r="AB174" i="25"/>
  <c r="AB175" i="25"/>
  <c r="AB176" i="25"/>
  <c r="AB177" i="25"/>
  <c r="AB178" i="25"/>
  <c r="AB179" i="25"/>
  <c r="AB180" i="25"/>
  <c r="AB181" i="25"/>
  <c r="AB182" i="25"/>
  <c r="AB183" i="25"/>
  <c r="AB184" i="25"/>
  <c r="AB185" i="25"/>
  <c r="AB186" i="25"/>
  <c r="AB187" i="25"/>
  <c r="AB188" i="25"/>
  <c r="AB189" i="25"/>
  <c r="AB190" i="25"/>
  <c r="AB191" i="25"/>
  <c r="AB192" i="25"/>
  <c r="AB193" i="25"/>
  <c r="AB194" i="25"/>
  <c r="AB195" i="25"/>
  <c r="AB196" i="25"/>
  <c r="AB197" i="25"/>
  <c r="AB198" i="25"/>
  <c r="AB199" i="25"/>
  <c r="AB200" i="25"/>
  <c r="AB201" i="25"/>
  <c r="AB202" i="25"/>
  <c r="AB203" i="25"/>
  <c r="AB204" i="25"/>
  <c r="AB205" i="25"/>
  <c r="AB206" i="25"/>
  <c r="AB207" i="25"/>
  <c r="AB208" i="25"/>
  <c r="AB209" i="25"/>
  <c r="AB210" i="25"/>
  <c r="AB211" i="25"/>
  <c r="AB212" i="25"/>
  <c r="AB213" i="25"/>
  <c r="AB214" i="25"/>
  <c r="AB215" i="25"/>
  <c r="AB216" i="25"/>
  <c r="AB217" i="25"/>
  <c r="AB218" i="25"/>
  <c r="AB219" i="25"/>
  <c r="AB220" i="25"/>
  <c r="AB221" i="25"/>
  <c r="AB222" i="25"/>
  <c r="AB223" i="25"/>
  <c r="AB224" i="25"/>
  <c r="AB225" i="25"/>
  <c r="AB226" i="25"/>
  <c r="AB227" i="25"/>
  <c r="AB228" i="25"/>
  <c r="AB229" i="25"/>
  <c r="AB230" i="25"/>
  <c r="AB231" i="25"/>
  <c r="AB232" i="25"/>
  <c r="AB233" i="25"/>
  <c r="AB234" i="25"/>
  <c r="AB235" i="25"/>
  <c r="AB236" i="25"/>
  <c r="AB237" i="25"/>
  <c r="AB238" i="25"/>
  <c r="AB239" i="25"/>
  <c r="AB240" i="25"/>
  <c r="AB241" i="25"/>
  <c r="AB242" i="25"/>
  <c r="AB243" i="25"/>
  <c r="AB244" i="25"/>
  <c r="AB245" i="25"/>
  <c r="AB246" i="25"/>
  <c r="AB247" i="25"/>
  <c r="AB248" i="25"/>
  <c r="AB249" i="25"/>
  <c r="AB250" i="25"/>
  <c r="AB251" i="25"/>
  <c r="AB252" i="25"/>
  <c r="AB253" i="25"/>
  <c r="AB254" i="25"/>
  <c r="AB255" i="25"/>
  <c r="AB256" i="25"/>
  <c r="AB257" i="25"/>
  <c r="AB258" i="25"/>
  <c r="AB259" i="25"/>
  <c r="AB260" i="25"/>
  <c r="AB261" i="25"/>
  <c r="AB262" i="25"/>
  <c r="AB263" i="25"/>
  <c r="AB264" i="25"/>
  <c r="AB265" i="25"/>
  <c r="AB266" i="25"/>
  <c r="AB267" i="25"/>
  <c r="AB268" i="25"/>
  <c r="AB269" i="25"/>
  <c r="AB270" i="25"/>
  <c r="AB271" i="25"/>
  <c r="AB272" i="25"/>
  <c r="AB273" i="25"/>
  <c r="AB274" i="25"/>
  <c r="AB275" i="25"/>
  <c r="AB276" i="25"/>
  <c r="AB277" i="25"/>
  <c r="AB278" i="25"/>
  <c r="AB279" i="25"/>
  <c r="AB280" i="25"/>
  <c r="AB281" i="25"/>
  <c r="AB282" i="25"/>
  <c r="AB283" i="25"/>
  <c r="AB284" i="25"/>
  <c r="AB285" i="25"/>
  <c r="AB286" i="25"/>
  <c r="AB287" i="25"/>
  <c r="AB288" i="25"/>
  <c r="AB289" i="25"/>
  <c r="AB290" i="25"/>
  <c r="AB291" i="25"/>
  <c r="AB292" i="25"/>
  <c r="AB293" i="25"/>
  <c r="AB294" i="25"/>
  <c r="AB295" i="25"/>
  <c r="AB296" i="25"/>
  <c r="AB297" i="25"/>
  <c r="AB298" i="25"/>
  <c r="AB299" i="25"/>
  <c r="AB300" i="25"/>
  <c r="AB301" i="25"/>
  <c r="AB302" i="25"/>
  <c r="AB303" i="25"/>
  <c r="AB304" i="25"/>
  <c r="AB305" i="25"/>
  <c r="AB306" i="25"/>
  <c r="AB307" i="25"/>
  <c r="AB308" i="25"/>
  <c r="AB309" i="25"/>
  <c r="AB310" i="25"/>
  <c r="AB311" i="25"/>
  <c r="AB312" i="25"/>
  <c r="AB313" i="25"/>
  <c r="AB314" i="25"/>
  <c r="AB315" i="25"/>
  <c r="AB316" i="25"/>
  <c r="AB317" i="25"/>
  <c r="AB318" i="25"/>
  <c r="AB319" i="25"/>
  <c r="AB320" i="25"/>
  <c r="AB321" i="25"/>
  <c r="AB322" i="25"/>
  <c r="AB323" i="25"/>
  <c r="AB324" i="25"/>
  <c r="AB325" i="25"/>
  <c r="AB326" i="25"/>
  <c r="AB327" i="25"/>
  <c r="AB328" i="25"/>
  <c r="AB329" i="25"/>
  <c r="AB330" i="25"/>
  <c r="AB331" i="25"/>
  <c r="AB332" i="25"/>
  <c r="AB333" i="25"/>
  <c r="AB334" i="25"/>
  <c r="AB335" i="25"/>
  <c r="AB336" i="25"/>
  <c r="AB337" i="25"/>
  <c r="AB338" i="25"/>
  <c r="AB339" i="25"/>
  <c r="AB340" i="25"/>
  <c r="AB341" i="25"/>
  <c r="AB342" i="25"/>
  <c r="AB343" i="25"/>
  <c r="AB344" i="25"/>
  <c r="AB345" i="25"/>
  <c r="AB346" i="25"/>
  <c r="AB347" i="25"/>
  <c r="AB348" i="25"/>
  <c r="AB349" i="25"/>
  <c r="AB350" i="25"/>
  <c r="AB351" i="25"/>
  <c r="AB352" i="25"/>
  <c r="AB353" i="25"/>
  <c r="AB354" i="25"/>
  <c r="AB355" i="25"/>
  <c r="AB356" i="25"/>
  <c r="AB357" i="25"/>
  <c r="AB358" i="25"/>
  <c r="AB359" i="25"/>
  <c r="AB360" i="25"/>
  <c r="AB361" i="25"/>
  <c r="AB362" i="25"/>
  <c r="AB363" i="25"/>
  <c r="AB364" i="25"/>
  <c r="AB365" i="25"/>
  <c r="AB366" i="25"/>
  <c r="AB367" i="25"/>
  <c r="AB368" i="25"/>
  <c r="AB369" i="25"/>
  <c r="AB370" i="25"/>
  <c r="AB371" i="25"/>
  <c r="AB372" i="25"/>
  <c r="AB373" i="25"/>
  <c r="AB374" i="25"/>
  <c r="AB375" i="25"/>
  <c r="AB376" i="25"/>
  <c r="AB377" i="25"/>
  <c r="AB378" i="25"/>
  <c r="AB379" i="25"/>
  <c r="AB380" i="25"/>
  <c r="AB381" i="25"/>
  <c r="AB382" i="25"/>
  <c r="AB383" i="25"/>
  <c r="AB384" i="25"/>
  <c r="AB385" i="25"/>
  <c r="AB386" i="25"/>
  <c r="AB387" i="25"/>
  <c r="AB388" i="25"/>
  <c r="AB389" i="25"/>
  <c r="AB390" i="25"/>
  <c r="AB391" i="25"/>
  <c r="AB392" i="25"/>
  <c r="AB393" i="25"/>
  <c r="AB394" i="25"/>
  <c r="AB395" i="25"/>
  <c r="AB396" i="25"/>
  <c r="AB397" i="25"/>
  <c r="AB398" i="25"/>
  <c r="AB399" i="25"/>
  <c r="AB400" i="25"/>
  <c r="AB401" i="25"/>
  <c r="AB402" i="25"/>
  <c r="AB403" i="25"/>
  <c r="AB404" i="25"/>
  <c r="AB405" i="25"/>
  <c r="AB406" i="25"/>
  <c r="AB407" i="25"/>
  <c r="AB408" i="25"/>
  <c r="AB409" i="25"/>
  <c r="AB410" i="25"/>
  <c r="AB411" i="25"/>
  <c r="AB412" i="25"/>
  <c r="AB413" i="25"/>
  <c r="AB414" i="25"/>
  <c r="AB415" i="25"/>
  <c r="AB416" i="25"/>
  <c r="AB417" i="25"/>
  <c r="AB418" i="25"/>
  <c r="AB419" i="25"/>
  <c r="AB420" i="25"/>
  <c r="AB421" i="25"/>
  <c r="AB422" i="25"/>
  <c r="AB423" i="25"/>
  <c r="AB424" i="25"/>
  <c r="AB425" i="25"/>
  <c r="AB426" i="25"/>
  <c r="AB427" i="25"/>
  <c r="AB428" i="25"/>
  <c r="AB429" i="25"/>
  <c r="AB430" i="25"/>
  <c r="AB431" i="25"/>
  <c r="AB432" i="25"/>
  <c r="AB433" i="25"/>
  <c r="AB434" i="25"/>
  <c r="AB435" i="25"/>
  <c r="AB436" i="25"/>
  <c r="AB437" i="25"/>
  <c r="AB438" i="25"/>
  <c r="AB439" i="25"/>
  <c r="AB440" i="25"/>
  <c r="AB441" i="25"/>
  <c r="AB442" i="25"/>
  <c r="AB443" i="25"/>
  <c r="AB444" i="25"/>
  <c r="AB445" i="25"/>
  <c r="AB446" i="25"/>
  <c r="AB447" i="25"/>
  <c r="AB448" i="25"/>
  <c r="AB449" i="25"/>
  <c r="AB450" i="25"/>
  <c r="AB451" i="25"/>
  <c r="AB452" i="25"/>
  <c r="AB453" i="25"/>
  <c r="AB454" i="25"/>
  <c r="AB455" i="25"/>
  <c r="AB456" i="25"/>
  <c r="AB457" i="25"/>
  <c r="AB458" i="25"/>
  <c r="AB459" i="25"/>
  <c r="AB460" i="25"/>
  <c r="AB461" i="25"/>
  <c r="AB462" i="25"/>
  <c r="AB463" i="25"/>
  <c r="AB464" i="25"/>
  <c r="AB465" i="25"/>
  <c r="AB466" i="25"/>
  <c r="AB467" i="25"/>
  <c r="AB468" i="25"/>
  <c r="AB469" i="25"/>
  <c r="AB470" i="25"/>
  <c r="AB471" i="25"/>
  <c r="AB472" i="25"/>
  <c r="AB473" i="25"/>
  <c r="AB474" i="25"/>
  <c r="AB475" i="25"/>
  <c r="AB476" i="25"/>
  <c r="AB477" i="25"/>
  <c r="AB478" i="25"/>
  <c r="AB479" i="25"/>
  <c r="AB480" i="25"/>
  <c r="AB481" i="25"/>
  <c r="AB482" i="25"/>
  <c r="AB483" i="25"/>
  <c r="AB484" i="25"/>
  <c r="AB485" i="25"/>
  <c r="AB486" i="25"/>
  <c r="AB487" i="25"/>
  <c r="AB488" i="25"/>
  <c r="AB489" i="25"/>
  <c r="AB490" i="25"/>
  <c r="AB491" i="25"/>
  <c r="AB492" i="25"/>
  <c r="AB493" i="25"/>
  <c r="AB494" i="25"/>
  <c r="AB495" i="25"/>
  <c r="AB496" i="25"/>
  <c r="AB497" i="25"/>
  <c r="AB498" i="25"/>
  <c r="AB499" i="25"/>
  <c r="AB500" i="25"/>
  <c r="AB501" i="25"/>
  <c r="AB502" i="25"/>
  <c r="AB503" i="25"/>
  <c r="AB504" i="25"/>
  <c r="AB505" i="25"/>
  <c r="AB506" i="25"/>
  <c r="AB507" i="25"/>
  <c r="AB508" i="25"/>
  <c r="AB509" i="25"/>
  <c r="AB510" i="25"/>
  <c r="AB511" i="25"/>
  <c r="AB512" i="25"/>
  <c r="AB513" i="25"/>
  <c r="AB514" i="25"/>
  <c r="AB515" i="25"/>
  <c r="AB516" i="25"/>
  <c r="AB517" i="25"/>
  <c r="AB518" i="25"/>
  <c r="AB519" i="25"/>
  <c r="AB520" i="25"/>
  <c r="AB521" i="25"/>
  <c r="AB522" i="25"/>
  <c r="AB523" i="25"/>
  <c r="AB524" i="25"/>
  <c r="AB525" i="25"/>
  <c r="AB526" i="25"/>
  <c r="AB527" i="25"/>
  <c r="AB528" i="25"/>
  <c r="AB529" i="25"/>
  <c r="AB530" i="25"/>
  <c r="AB531" i="25"/>
  <c r="AB532" i="25"/>
  <c r="AB533" i="25"/>
  <c r="AB534" i="25"/>
  <c r="AB535" i="25"/>
  <c r="AB536" i="25"/>
  <c r="AB537" i="25"/>
  <c r="AB538" i="25"/>
  <c r="AB539" i="25"/>
  <c r="AB540" i="25"/>
  <c r="AB541" i="25"/>
  <c r="AB542" i="25"/>
  <c r="AB543" i="25"/>
  <c r="AB544" i="25"/>
  <c r="AB545" i="25"/>
  <c r="AB546" i="25"/>
  <c r="AB547" i="25"/>
  <c r="AB548" i="25"/>
  <c r="AB549" i="25"/>
  <c r="AB550" i="25"/>
  <c r="AB551" i="25"/>
  <c r="AB552" i="25"/>
  <c r="AB553" i="25"/>
  <c r="AB554" i="25"/>
  <c r="AB555" i="25"/>
  <c r="AB556" i="25"/>
  <c r="AB557" i="25"/>
  <c r="AB558" i="25"/>
  <c r="AB559" i="25"/>
  <c r="AB560" i="25"/>
  <c r="AB561" i="25"/>
  <c r="AB562" i="25"/>
  <c r="AB563" i="25"/>
  <c r="AB564" i="25"/>
  <c r="AB565" i="25"/>
  <c r="AB566" i="25"/>
  <c r="AB567" i="25"/>
  <c r="AB568" i="25"/>
  <c r="AB569" i="25"/>
  <c r="AB570" i="25"/>
  <c r="AB571" i="25"/>
  <c r="AB572" i="25"/>
  <c r="AB573" i="25"/>
  <c r="AB574" i="25"/>
  <c r="AB575" i="25"/>
  <c r="AB576" i="25"/>
  <c r="AB577" i="25"/>
  <c r="AB578" i="25"/>
  <c r="AB579" i="25"/>
  <c r="AB580" i="25"/>
  <c r="AB581" i="25"/>
  <c r="AB582" i="25"/>
  <c r="AB583" i="25"/>
  <c r="AB584" i="25"/>
  <c r="AB585" i="25"/>
  <c r="AB586" i="25"/>
  <c r="AB587" i="25"/>
  <c r="AB588" i="25"/>
  <c r="AB589" i="25"/>
  <c r="AB590" i="25"/>
  <c r="AB591" i="25"/>
  <c r="AB592" i="25"/>
  <c r="AB593" i="25"/>
  <c r="AB594" i="25"/>
  <c r="AB595" i="25"/>
  <c r="AB596" i="25"/>
  <c r="AB597" i="25"/>
  <c r="AB598" i="25"/>
  <c r="AB599" i="25"/>
  <c r="AB600" i="25"/>
  <c r="AB601" i="25"/>
  <c r="AB602" i="25"/>
  <c r="AB603" i="25"/>
  <c r="AB604" i="25"/>
  <c r="AB605" i="25"/>
  <c r="AB606" i="25"/>
  <c r="AB607" i="25"/>
  <c r="AB608" i="25"/>
  <c r="AB609" i="25"/>
  <c r="AB610" i="25"/>
  <c r="AB611" i="25"/>
  <c r="AB612" i="25"/>
  <c r="AB613" i="25"/>
  <c r="AB614" i="25"/>
  <c r="AB615" i="25"/>
  <c r="AB616" i="25"/>
  <c r="AB617" i="25"/>
  <c r="AB618" i="25"/>
  <c r="AB619" i="25"/>
  <c r="AB620" i="25"/>
  <c r="AB621" i="25"/>
  <c r="AB622" i="25"/>
  <c r="AB623" i="25"/>
  <c r="AB624" i="25"/>
  <c r="AB625" i="25"/>
  <c r="AB626" i="25"/>
  <c r="AB627" i="25"/>
  <c r="AB628" i="25"/>
  <c r="AB629" i="25"/>
  <c r="AB630" i="25"/>
  <c r="AB631" i="25"/>
  <c r="AB632" i="25"/>
  <c r="AB633" i="25"/>
  <c r="AB634" i="25"/>
  <c r="AB635" i="25"/>
  <c r="AB636" i="25"/>
  <c r="AB637" i="25"/>
  <c r="AB638" i="25"/>
  <c r="AB639" i="25"/>
  <c r="AB640" i="25"/>
  <c r="AB641" i="25"/>
  <c r="AB642" i="25"/>
  <c r="AB643" i="25"/>
  <c r="AB644" i="25"/>
  <c r="AB645" i="25"/>
  <c r="AB646" i="25"/>
  <c r="AB647" i="25"/>
  <c r="AB648" i="25"/>
  <c r="AB649" i="25"/>
  <c r="AB650" i="25"/>
  <c r="AB651" i="25"/>
  <c r="AB652" i="25"/>
  <c r="AB653" i="25"/>
  <c r="AB654" i="25"/>
  <c r="AB655" i="25"/>
  <c r="AB656" i="25"/>
  <c r="AB657" i="25"/>
  <c r="AB658" i="25"/>
  <c r="AB659" i="25"/>
  <c r="AB660" i="25"/>
  <c r="AB661" i="25"/>
  <c r="AB662" i="25"/>
  <c r="AB2" i="25"/>
  <c r="AA9" i="25"/>
  <c r="AA3" i="25"/>
  <c r="AA2" i="25"/>
  <c r="AA4" i="25"/>
  <c r="AA5" i="25"/>
  <c r="AA6" i="25"/>
  <c r="AA7" i="25"/>
  <c r="AA8" i="25"/>
  <c r="AA10" i="25"/>
  <c r="AA11" i="25"/>
  <c r="AA12" i="25"/>
  <c r="AA13" i="25"/>
  <c r="AA14" i="25"/>
  <c r="AA15" i="25"/>
  <c r="AA16" i="25"/>
  <c r="AA17" i="25"/>
  <c r="AA18" i="25"/>
  <c r="AA19" i="25"/>
  <c r="AA20" i="25"/>
  <c r="AA21" i="25"/>
  <c r="AA22" i="25"/>
  <c r="AA23" i="25"/>
  <c r="AA24" i="25"/>
  <c r="AA25" i="25"/>
  <c r="AA26" i="25"/>
  <c r="AA27" i="25"/>
  <c r="AA28" i="25"/>
  <c r="AA29" i="25"/>
  <c r="AA30" i="25"/>
  <c r="AA31" i="25"/>
  <c r="AA32" i="25"/>
  <c r="AA33" i="25"/>
  <c r="AA34" i="25"/>
  <c r="AA35" i="25"/>
  <c r="AA36" i="25"/>
  <c r="AA37" i="25"/>
  <c r="AA38" i="25"/>
  <c r="AA39" i="25"/>
  <c r="AA40" i="25"/>
  <c r="AA41" i="25"/>
  <c r="AA42" i="25"/>
  <c r="AA43" i="25"/>
  <c r="AA44" i="25"/>
  <c r="AA45" i="25"/>
  <c r="AA46" i="25"/>
  <c r="AA47" i="25"/>
  <c r="AA48" i="25"/>
  <c r="AA49" i="25"/>
  <c r="AA50" i="25"/>
  <c r="AA51" i="25"/>
  <c r="AA52" i="25"/>
  <c r="AA53" i="25"/>
  <c r="AA54" i="25"/>
  <c r="AA55" i="25"/>
  <c r="AA56" i="25"/>
  <c r="AA57" i="25"/>
  <c r="AA58" i="25"/>
  <c r="AA59" i="25"/>
  <c r="AA60" i="25"/>
  <c r="AA61" i="25"/>
  <c r="AA62" i="25"/>
  <c r="AA63" i="25"/>
  <c r="AA64" i="25"/>
  <c r="AA65" i="25"/>
  <c r="AA66" i="25"/>
  <c r="AA67" i="25"/>
  <c r="AA68" i="25"/>
  <c r="AA69" i="25"/>
  <c r="AA70" i="25"/>
  <c r="AA71" i="25"/>
  <c r="AA72" i="25"/>
  <c r="AA73" i="25"/>
  <c r="AA74" i="25"/>
  <c r="AA75" i="25"/>
  <c r="AA76" i="25"/>
  <c r="AA77" i="25"/>
  <c r="AA78" i="25"/>
  <c r="AA79" i="25"/>
  <c r="AA80" i="25"/>
  <c r="AA81" i="25"/>
  <c r="AA82" i="25"/>
  <c r="AA83" i="25"/>
  <c r="AA84" i="25"/>
  <c r="AA85" i="25"/>
  <c r="AA86" i="25"/>
  <c r="AA87" i="25"/>
  <c r="AA88" i="25"/>
  <c r="AA89" i="25"/>
  <c r="AA90" i="25"/>
  <c r="AA91" i="25"/>
  <c r="AA92" i="25"/>
  <c r="AA93" i="25"/>
  <c r="AA94" i="25"/>
  <c r="AA95" i="25"/>
  <c r="AA96" i="25"/>
  <c r="AA97" i="25"/>
  <c r="AA98" i="25"/>
  <c r="AA99" i="25"/>
  <c r="AA100" i="25"/>
  <c r="AA101" i="25"/>
  <c r="AA102" i="25"/>
  <c r="AA103" i="25"/>
  <c r="AA104" i="25"/>
  <c r="AA105" i="25"/>
  <c r="AA106" i="25"/>
  <c r="AA107" i="25"/>
  <c r="AA108" i="25"/>
  <c r="AA109" i="25"/>
  <c r="AA110" i="25"/>
  <c r="AA111" i="25"/>
  <c r="AA112" i="25"/>
  <c r="AA113" i="25"/>
  <c r="AA114" i="25"/>
  <c r="AA115" i="25"/>
  <c r="AA116" i="25"/>
  <c r="AA117" i="25"/>
  <c r="AA118" i="25"/>
  <c r="AA119" i="25"/>
  <c r="AA120" i="25"/>
  <c r="AA121" i="25"/>
  <c r="AA122" i="25"/>
  <c r="AA123" i="25"/>
  <c r="AA124" i="25"/>
  <c r="AA125" i="25"/>
  <c r="AA126" i="25"/>
  <c r="AA127" i="25"/>
  <c r="AA128" i="25"/>
  <c r="AA129" i="25"/>
  <c r="AA130" i="25"/>
  <c r="AA131" i="25"/>
  <c r="AA132" i="25"/>
  <c r="AA133" i="25"/>
  <c r="AA134" i="25"/>
  <c r="AA135" i="25"/>
  <c r="AA136" i="25"/>
  <c r="AA137" i="25"/>
  <c r="AA138" i="25"/>
  <c r="AA139" i="25"/>
  <c r="AA140" i="25"/>
  <c r="AA141" i="25"/>
  <c r="AA142" i="25"/>
  <c r="AA143" i="25"/>
  <c r="AA144" i="25"/>
  <c r="AA145" i="25"/>
  <c r="AA146" i="25"/>
  <c r="AA147" i="25"/>
  <c r="AA148" i="25"/>
  <c r="AA149" i="25"/>
  <c r="AA150" i="25"/>
  <c r="AA151" i="25"/>
  <c r="AA152" i="25"/>
  <c r="AA153" i="25"/>
  <c r="AA154" i="25"/>
  <c r="AA155" i="25"/>
  <c r="AA156" i="25"/>
  <c r="AA157" i="25"/>
  <c r="AA158" i="25"/>
  <c r="AA159" i="25"/>
  <c r="AA160" i="25"/>
  <c r="AA161" i="25"/>
  <c r="AA162" i="25"/>
  <c r="AA163" i="25"/>
  <c r="AA164" i="25"/>
  <c r="AA165" i="25"/>
  <c r="AA166" i="25"/>
  <c r="AA167" i="25"/>
  <c r="AA168" i="25"/>
  <c r="AA169" i="25"/>
  <c r="AA170" i="25"/>
  <c r="AA171" i="25"/>
  <c r="AA172" i="25"/>
  <c r="AA173" i="25"/>
  <c r="AA174" i="25"/>
  <c r="AA175" i="25"/>
  <c r="AA176" i="25"/>
  <c r="AA177" i="25"/>
  <c r="AA178" i="25"/>
  <c r="AA179" i="25"/>
  <c r="AA180" i="25"/>
  <c r="AA181" i="25"/>
  <c r="AA182" i="25"/>
  <c r="AA183" i="25"/>
  <c r="AA184" i="25"/>
  <c r="AA185" i="25"/>
  <c r="AA186" i="25"/>
  <c r="AA187" i="25"/>
  <c r="AA188" i="25"/>
  <c r="AA189" i="25"/>
  <c r="AA190" i="25"/>
  <c r="AA191" i="25"/>
  <c r="AA192" i="25"/>
  <c r="AA193" i="25"/>
  <c r="AA194" i="25"/>
  <c r="AA195" i="25"/>
  <c r="AA196" i="25"/>
  <c r="AA197" i="25"/>
  <c r="AA198" i="25"/>
  <c r="AA199" i="25"/>
  <c r="AA200" i="25"/>
  <c r="AA201" i="25"/>
  <c r="AA202" i="25"/>
  <c r="AA203" i="25"/>
  <c r="AA204" i="25"/>
  <c r="AA205" i="25"/>
  <c r="AA206" i="25"/>
  <c r="AA207" i="25"/>
  <c r="AA208" i="25"/>
  <c r="AA209" i="25"/>
  <c r="AA210" i="25"/>
  <c r="AA211" i="25"/>
  <c r="AA212" i="25"/>
  <c r="AA213" i="25"/>
  <c r="AA214" i="25"/>
  <c r="AA215" i="25"/>
  <c r="AA216" i="25"/>
  <c r="AA217" i="25"/>
  <c r="AA218" i="25"/>
  <c r="AA219" i="25"/>
  <c r="AA220" i="25"/>
  <c r="AA221" i="25"/>
  <c r="AA222" i="25"/>
  <c r="AA223" i="25"/>
  <c r="AA224" i="25"/>
  <c r="AA225" i="25"/>
  <c r="AA226" i="25"/>
  <c r="AA227" i="25"/>
  <c r="AA228" i="25"/>
  <c r="AA229" i="25"/>
  <c r="AA230" i="25"/>
  <c r="AA231" i="25"/>
  <c r="AA232" i="25"/>
  <c r="AA233" i="25"/>
  <c r="AA234" i="25"/>
  <c r="AA235" i="25"/>
  <c r="AA236" i="25"/>
  <c r="AA237" i="25"/>
  <c r="AA238" i="25"/>
  <c r="AA239" i="25"/>
  <c r="AA240" i="25"/>
  <c r="AA241" i="25"/>
  <c r="AA242" i="25"/>
  <c r="AA243" i="25"/>
  <c r="AA244" i="25"/>
  <c r="AA245" i="25"/>
  <c r="AA246" i="25"/>
  <c r="AA247" i="25"/>
  <c r="AA248" i="25"/>
  <c r="AA249" i="25"/>
  <c r="AA250" i="25"/>
  <c r="AA251" i="25"/>
  <c r="AA252" i="25"/>
  <c r="AA253" i="25"/>
  <c r="AA254" i="25"/>
  <c r="AA255" i="25"/>
  <c r="AA256" i="25"/>
  <c r="AA257" i="25"/>
  <c r="AA258" i="25"/>
  <c r="AA259" i="25"/>
  <c r="AA260" i="25"/>
  <c r="AA261" i="25"/>
  <c r="AA262" i="25"/>
  <c r="AA263" i="25"/>
  <c r="AA264" i="25"/>
  <c r="AA265" i="25"/>
  <c r="AA266" i="25"/>
  <c r="AA267" i="25"/>
  <c r="AA268" i="25"/>
  <c r="AA269" i="25"/>
  <c r="AA270" i="25"/>
  <c r="AA271" i="25"/>
  <c r="AA272" i="25"/>
  <c r="AA273" i="25"/>
  <c r="AA274" i="25"/>
  <c r="AA275" i="25"/>
  <c r="AA276" i="25"/>
  <c r="AA277" i="25"/>
  <c r="AA278" i="25"/>
  <c r="AA279" i="25"/>
  <c r="AA280" i="25"/>
  <c r="AA281" i="25"/>
  <c r="AA282" i="25"/>
  <c r="AA283" i="25"/>
  <c r="AA284" i="25"/>
  <c r="AA285" i="25"/>
  <c r="AA286" i="25"/>
  <c r="AA287" i="25"/>
  <c r="AA288" i="25"/>
  <c r="AA289" i="25"/>
  <c r="AA290" i="25"/>
  <c r="AA291" i="25"/>
  <c r="AA292" i="25"/>
  <c r="AA293" i="25"/>
  <c r="AA294" i="25"/>
  <c r="AA295" i="25"/>
  <c r="AA296" i="25"/>
  <c r="AA297" i="25"/>
  <c r="AA298" i="25"/>
  <c r="AA299" i="25"/>
  <c r="AA300" i="25"/>
  <c r="AA301" i="25"/>
  <c r="AA302" i="25"/>
  <c r="AA303" i="25"/>
  <c r="AA304" i="25"/>
  <c r="AA305" i="25"/>
  <c r="AA306" i="25"/>
  <c r="AA307" i="25"/>
  <c r="AA308" i="25"/>
  <c r="AA309" i="25"/>
  <c r="AA310" i="25"/>
  <c r="AA311" i="25"/>
  <c r="AA312" i="25"/>
  <c r="AA313" i="25"/>
  <c r="AA314" i="25"/>
  <c r="AA315" i="25"/>
  <c r="AA316" i="25"/>
  <c r="AA317" i="25"/>
  <c r="AA318" i="25"/>
  <c r="AA319" i="25"/>
  <c r="AA320" i="25"/>
  <c r="AA321" i="25"/>
  <c r="AA322" i="25"/>
  <c r="AA323" i="25"/>
  <c r="AA324" i="25"/>
  <c r="AA325" i="25"/>
  <c r="AA326" i="25"/>
  <c r="AA327" i="25"/>
  <c r="AA328" i="25"/>
  <c r="AA329" i="25"/>
  <c r="AA330" i="25"/>
  <c r="AA331" i="25"/>
  <c r="AA332" i="25"/>
  <c r="AA333" i="25"/>
  <c r="AA334" i="25"/>
  <c r="AA335" i="25"/>
  <c r="AA336" i="25"/>
  <c r="AA337" i="25"/>
  <c r="AA338" i="25"/>
  <c r="AA339" i="25"/>
  <c r="AA340" i="25"/>
  <c r="AA341" i="25"/>
  <c r="AA342" i="25"/>
  <c r="AA343" i="25"/>
  <c r="AA344" i="25"/>
  <c r="AA345" i="25"/>
  <c r="AA346" i="25"/>
  <c r="AA347" i="25"/>
  <c r="AA348" i="25"/>
  <c r="AA349" i="25"/>
  <c r="AA350" i="25"/>
  <c r="AA351" i="25"/>
  <c r="AA352" i="25"/>
  <c r="AA353" i="25"/>
  <c r="AA354" i="25"/>
  <c r="AA355" i="25"/>
  <c r="AA356" i="25"/>
  <c r="AA357" i="25"/>
  <c r="AA358" i="25"/>
  <c r="AA359" i="25"/>
  <c r="AA360" i="25"/>
  <c r="AA361" i="25"/>
  <c r="AA362" i="25"/>
  <c r="AA363" i="25"/>
  <c r="AA364" i="25"/>
  <c r="AA365" i="25"/>
  <c r="AA366" i="25"/>
  <c r="AA367" i="25"/>
  <c r="AA368" i="25"/>
  <c r="AA369" i="25"/>
  <c r="AA370" i="25"/>
  <c r="AA371" i="25"/>
  <c r="AA372" i="25"/>
  <c r="AA373" i="25"/>
  <c r="AA374" i="25"/>
  <c r="AA375" i="25"/>
  <c r="AA376" i="25"/>
  <c r="AA377" i="25"/>
  <c r="AA378" i="25"/>
  <c r="AA379" i="25"/>
  <c r="AA380" i="25"/>
  <c r="AA381" i="25"/>
  <c r="AA382" i="25"/>
  <c r="AA383" i="25"/>
  <c r="AA384" i="25"/>
  <c r="AA385" i="25"/>
  <c r="AA386" i="25"/>
  <c r="AA387" i="25"/>
  <c r="AA388" i="25"/>
  <c r="AA389" i="25"/>
  <c r="AA390" i="25"/>
  <c r="AA391" i="25"/>
  <c r="AA392" i="25"/>
  <c r="AA393" i="25"/>
  <c r="AA394" i="25"/>
  <c r="AA395" i="25"/>
  <c r="AA396" i="25"/>
  <c r="AA397" i="25"/>
  <c r="AA398" i="25"/>
  <c r="AA399" i="25"/>
  <c r="AA400" i="25"/>
  <c r="AA401" i="25"/>
  <c r="AA402" i="25"/>
  <c r="AA403" i="25"/>
  <c r="AA404" i="25"/>
  <c r="AA405" i="25"/>
  <c r="AA406" i="25"/>
  <c r="AA407" i="25"/>
  <c r="AA408" i="25"/>
  <c r="AA409" i="25"/>
  <c r="AA410" i="25"/>
  <c r="AA411" i="25"/>
  <c r="AA412" i="25"/>
  <c r="AA413" i="25"/>
  <c r="AA414" i="25"/>
  <c r="AA415" i="25"/>
  <c r="AA416" i="25"/>
  <c r="AA417" i="25"/>
  <c r="AA418" i="25"/>
  <c r="AA419" i="25"/>
  <c r="AA420" i="25"/>
  <c r="AA421" i="25"/>
  <c r="AA422" i="25"/>
  <c r="AA423" i="25"/>
  <c r="AA424" i="25"/>
  <c r="AA425" i="25"/>
  <c r="AA426" i="25"/>
  <c r="AA427" i="25"/>
  <c r="AA428" i="25"/>
  <c r="AA429" i="25"/>
  <c r="AA430" i="25"/>
  <c r="AA431" i="25"/>
  <c r="AA432" i="25"/>
  <c r="AA433" i="25"/>
  <c r="AA434" i="25"/>
  <c r="AA435" i="25"/>
  <c r="AA436" i="25"/>
  <c r="AA437" i="25"/>
  <c r="AA438" i="25"/>
  <c r="AA439" i="25"/>
  <c r="AA440" i="25"/>
  <c r="AA441" i="25"/>
  <c r="AA442" i="25"/>
  <c r="AA443" i="25"/>
  <c r="AA444" i="25"/>
  <c r="AA445" i="25"/>
  <c r="AA446" i="25"/>
  <c r="AA447" i="25"/>
  <c r="AA448" i="25"/>
  <c r="AA449" i="25"/>
  <c r="AA450" i="25"/>
  <c r="AA451" i="25"/>
  <c r="AA452" i="25"/>
  <c r="AA453" i="25"/>
  <c r="AA454" i="25"/>
  <c r="AA455" i="25"/>
  <c r="AA456" i="25"/>
  <c r="AA457" i="25"/>
  <c r="AA458" i="25"/>
  <c r="AA459" i="25"/>
  <c r="AA460" i="25"/>
  <c r="AA461" i="25"/>
  <c r="AA462" i="25"/>
  <c r="AA463" i="25"/>
  <c r="AA464" i="25"/>
  <c r="AA465" i="25"/>
  <c r="AA466" i="25"/>
  <c r="AA467" i="25"/>
  <c r="AA468" i="25"/>
  <c r="AA469" i="25"/>
  <c r="AA470" i="25"/>
  <c r="AA471" i="25"/>
  <c r="AA472" i="25"/>
  <c r="AA473" i="25"/>
  <c r="AA474" i="25"/>
  <c r="AA475" i="25"/>
  <c r="AA476" i="25"/>
  <c r="AA477" i="25"/>
  <c r="AA478" i="25"/>
  <c r="AA479" i="25"/>
  <c r="AA480" i="25"/>
  <c r="AA481" i="25"/>
  <c r="AA482" i="25"/>
  <c r="AA483" i="25"/>
  <c r="AA484" i="25"/>
  <c r="AA485" i="25"/>
  <c r="AA486" i="25"/>
  <c r="AA487" i="25"/>
  <c r="AA488" i="25"/>
  <c r="AA489" i="25"/>
  <c r="AA490" i="25"/>
  <c r="AA491" i="25"/>
  <c r="AA492" i="25"/>
  <c r="AA493" i="25"/>
  <c r="AA494" i="25"/>
  <c r="AA495" i="25"/>
  <c r="AA496" i="25"/>
  <c r="AA497" i="25"/>
  <c r="AA498" i="25"/>
  <c r="AA499" i="25"/>
  <c r="AA500" i="25"/>
  <c r="AA501" i="25"/>
  <c r="AA502" i="25"/>
  <c r="AA503" i="25"/>
  <c r="AA504" i="25"/>
  <c r="AA505" i="25"/>
  <c r="AA506" i="25"/>
  <c r="AA507" i="25"/>
  <c r="AA508" i="25"/>
  <c r="AA509" i="25"/>
  <c r="AA510" i="25"/>
  <c r="AA511" i="25"/>
  <c r="AA512" i="25"/>
  <c r="AA513" i="25"/>
  <c r="AA514" i="25"/>
  <c r="AA515" i="25"/>
  <c r="AA516" i="25"/>
  <c r="AA517" i="25"/>
  <c r="AA518" i="25"/>
  <c r="AA519" i="25"/>
  <c r="AA520" i="25"/>
  <c r="AA521" i="25"/>
  <c r="AA522" i="25"/>
  <c r="AA523" i="25"/>
  <c r="AA524" i="25"/>
  <c r="AA525" i="25"/>
  <c r="AA526" i="25"/>
  <c r="AA527" i="25"/>
  <c r="AA528" i="25"/>
  <c r="AA529" i="25"/>
  <c r="AA530" i="25"/>
  <c r="AA531" i="25"/>
  <c r="AA532" i="25"/>
  <c r="AA533" i="25"/>
  <c r="AA534" i="25"/>
  <c r="AA535" i="25"/>
  <c r="AA536" i="25"/>
  <c r="AA537" i="25"/>
  <c r="AA538" i="25"/>
  <c r="AA539" i="25"/>
  <c r="AA540" i="25"/>
  <c r="AA541" i="25"/>
  <c r="AA542" i="25"/>
  <c r="AA543" i="25"/>
  <c r="AA544" i="25"/>
  <c r="AA545" i="25"/>
  <c r="AA546" i="25"/>
  <c r="AA547" i="25"/>
  <c r="AA548" i="25"/>
  <c r="AA549" i="25"/>
  <c r="AA550" i="25"/>
  <c r="AA551" i="25"/>
  <c r="AA552" i="25"/>
  <c r="AA553" i="25"/>
  <c r="AA554" i="25"/>
  <c r="AA555" i="25"/>
  <c r="AA556" i="25"/>
  <c r="AA557" i="25"/>
  <c r="AA558" i="25"/>
  <c r="AA559" i="25"/>
  <c r="AA560" i="25"/>
  <c r="AA561" i="25"/>
  <c r="AA562" i="25"/>
  <c r="AA563" i="25"/>
  <c r="AA564" i="25"/>
  <c r="AA565" i="25"/>
  <c r="AA566" i="25"/>
  <c r="AA567" i="25"/>
  <c r="AA568" i="25"/>
  <c r="AA569" i="25"/>
  <c r="AA570" i="25"/>
  <c r="AA571" i="25"/>
  <c r="AA572" i="25"/>
  <c r="AA573" i="25"/>
  <c r="AA574" i="25"/>
  <c r="AA575" i="25"/>
  <c r="AA576" i="25"/>
  <c r="AA577" i="25"/>
  <c r="AA578" i="25"/>
  <c r="AA579" i="25"/>
  <c r="AA580" i="25"/>
  <c r="AA581" i="25"/>
  <c r="AA582" i="25"/>
  <c r="AA583" i="25"/>
  <c r="AA584" i="25"/>
  <c r="AA585" i="25"/>
  <c r="AA586" i="25"/>
  <c r="AA587" i="25"/>
  <c r="AA588" i="25"/>
  <c r="AA589" i="25"/>
  <c r="AA590" i="25"/>
  <c r="AA591" i="25"/>
  <c r="AA592" i="25"/>
  <c r="AA593" i="25"/>
  <c r="AA594" i="25"/>
  <c r="AA595" i="25"/>
  <c r="AA596" i="25"/>
  <c r="AA597" i="25"/>
  <c r="AA598" i="25"/>
  <c r="AA599" i="25"/>
  <c r="AA600" i="25"/>
  <c r="AA601" i="25"/>
  <c r="AA602" i="25"/>
  <c r="AA603" i="25"/>
  <c r="AA604" i="25"/>
  <c r="AA605" i="25"/>
  <c r="AA606" i="25"/>
  <c r="AA607" i="25"/>
  <c r="AA608" i="25"/>
  <c r="AA609" i="25"/>
  <c r="AA610" i="25"/>
  <c r="AA611" i="25"/>
  <c r="AA612" i="25"/>
  <c r="AA613" i="25"/>
  <c r="AA614" i="25"/>
  <c r="AA615" i="25"/>
  <c r="AA616" i="25"/>
  <c r="AA617" i="25"/>
  <c r="AA618" i="25"/>
  <c r="AA619" i="25"/>
  <c r="AA620" i="25"/>
  <c r="AA621" i="25"/>
  <c r="AA622" i="25"/>
  <c r="AA623" i="25"/>
  <c r="AA624" i="25"/>
  <c r="AA625" i="25"/>
  <c r="AA626" i="25"/>
  <c r="AA627" i="25"/>
  <c r="AA628" i="25"/>
  <c r="AA629" i="25"/>
  <c r="AA630" i="25"/>
  <c r="AA631" i="25"/>
  <c r="AA632" i="25"/>
  <c r="AA633" i="25"/>
  <c r="AA634" i="25"/>
  <c r="AA635" i="25"/>
  <c r="AA636" i="25"/>
  <c r="AA637" i="25"/>
  <c r="AA638" i="25"/>
  <c r="AA639" i="25"/>
  <c r="AA640" i="25"/>
  <c r="AA641" i="25"/>
  <c r="AA642" i="25"/>
  <c r="AA643" i="25"/>
  <c r="AA644" i="25"/>
  <c r="AA645" i="25"/>
  <c r="AA646" i="25"/>
  <c r="AA647" i="25"/>
  <c r="AA648" i="25"/>
  <c r="AA649" i="25"/>
  <c r="AA650" i="25"/>
  <c r="AA651" i="25"/>
  <c r="AA652" i="25"/>
  <c r="AA653" i="25"/>
  <c r="AA654" i="25"/>
  <c r="AA655" i="25"/>
  <c r="AA656" i="25"/>
  <c r="AA657" i="25"/>
  <c r="AA658" i="25"/>
  <c r="AA659" i="25"/>
  <c r="AA660" i="25"/>
  <c r="AA661" i="25"/>
  <c r="AA662" i="25"/>
  <c r="AA663" i="25"/>
  <c r="AA664" i="25"/>
  <c r="AB2" i="14"/>
  <c r="M68" i="24"/>
  <c r="G453" i="24"/>
  <c r="G454" i="24"/>
  <c r="G455" i="24"/>
  <c r="G456" i="24"/>
  <c r="G457" i="24"/>
  <c r="G458" i="24"/>
  <c r="G459" i="24"/>
  <c r="G460" i="24"/>
  <c r="G461" i="24"/>
  <c r="G462" i="24"/>
  <c r="G463" i="24"/>
  <c r="G464" i="24"/>
  <c r="G465" i="24"/>
  <c r="G466" i="24"/>
  <c r="G467" i="24"/>
  <c r="G468" i="24"/>
  <c r="G469" i="24"/>
  <c r="G470" i="24"/>
  <c r="G471" i="24"/>
  <c r="G472" i="24"/>
  <c r="G473" i="24"/>
  <c r="G474" i="24"/>
  <c r="G475" i="24"/>
  <c r="G476" i="24"/>
  <c r="G477" i="24"/>
  <c r="G478" i="24"/>
  <c r="G479" i="24"/>
  <c r="G480" i="24"/>
  <c r="G481" i="24"/>
  <c r="G482" i="24"/>
  <c r="G483" i="24"/>
  <c r="G484" i="24"/>
  <c r="G485" i="24"/>
  <c r="G486" i="24"/>
  <c r="G487" i="24"/>
  <c r="G488" i="24"/>
  <c r="G489" i="24"/>
  <c r="G490" i="24"/>
  <c r="G491" i="24"/>
  <c r="G492" i="24"/>
  <c r="G493" i="24"/>
  <c r="G494" i="24"/>
  <c r="G495" i="24"/>
  <c r="G496" i="24"/>
  <c r="G497" i="24"/>
  <c r="G498" i="24"/>
  <c r="G499" i="24"/>
  <c r="G500" i="24"/>
  <c r="G501" i="24"/>
  <c r="G502" i="24"/>
  <c r="G503" i="24"/>
  <c r="G504" i="24"/>
  <c r="G505" i="24"/>
  <c r="G506" i="24"/>
  <c r="G507" i="24"/>
  <c r="G508" i="24"/>
  <c r="G509" i="24"/>
  <c r="G510" i="24"/>
  <c r="G511" i="24"/>
  <c r="G512" i="24"/>
  <c r="G513" i="24"/>
  <c r="G514" i="24"/>
  <c r="G515" i="24"/>
  <c r="G516" i="24"/>
  <c r="G517" i="24"/>
  <c r="G518" i="24"/>
  <c r="G519" i="24"/>
  <c r="G520" i="24"/>
  <c r="G521" i="24"/>
  <c r="G522" i="24"/>
  <c r="G523" i="24"/>
  <c r="G524" i="24"/>
  <c r="G525" i="24"/>
  <c r="G526" i="24"/>
  <c r="G527" i="24"/>
  <c r="G528" i="24"/>
  <c r="G529" i="24"/>
  <c r="G530" i="24"/>
  <c r="G531" i="24"/>
  <c r="G532" i="24"/>
  <c r="G533" i="24"/>
  <c r="G534" i="24"/>
  <c r="G535" i="24"/>
  <c r="G536" i="24"/>
  <c r="G537" i="24"/>
  <c r="G538" i="24"/>
  <c r="G539" i="24"/>
  <c r="G540" i="24"/>
  <c r="G541" i="24"/>
  <c r="G542" i="24"/>
  <c r="G543" i="24"/>
  <c r="G544" i="24"/>
  <c r="G545" i="24"/>
  <c r="G546" i="24"/>
  <c r="G547" i="24"/>
  <c r="G548" i="24"/>
  <c r="G549" i="24"/>
  <c r="G550" i="24"/>
  <c r="G551" i="24"/>
  <c r="G552" i="24"/>
  <c r="G553" i="24"/>
  <c r="G554" i="24"/>
  <c r="G555" i="24"/>
  <c r="G556" i="24"/>
  <c r="G557" i="24"/>
  <c r="G558" i="24"/>
  <c r="G559" i="24"/>
  <c r="G560" i="24"/>
  <c r="G561" i="24"/>
  <c r="G562" i="24"/>
  <c r="G563" i="24"/>
  <c r="G564" i="24"/>
  <c r="G565" i="24"/>
  <c r="G566" i="24"/>
  <c r="G567" i="24"/>
  <c r="G568" i="24"/>
  <c r="G569" i="24"/>
  <c r="G570" i="24"/>
  <c r="G571" i="24"/>
  <c r="G572" i="24"/>
  <c r="G573" i="24"/>
  <c r="G574" i="24"/>
  <c r="G575" i="24"/>
  <c r="G576" i="24"/>
  <c r="G577" i="24"/>
  <c r="G578" i="24"/>
  <c r="G579" i="24"/>
  <c r="G580" i="24"/>
  <c r="G581" i="24"/>
  <c r="G582" i="24"/>
  <c r="G583" i="24"/>
  <c r="G584" i="24"/>
  <c r="G585" i="24"/>
  <c r="G586" i="24"/>
  <c r="G587" i="24"/>
  <c r="G588" i="24"/>
  <c r="G589" i="24"/>
  <c r="G590" i="24"/>
  <c r="G591" i="24"/>
  <c r="G592" i="24"/>
  <c r="G593" i="24"/>
  <c r="G594" i="24"/>
  <c r="G595" i="24"/>
  <c r="G596" i="24"/>
  <c r="G597" i="24"/>
  <c r="G598" i="24"/>
  <c r="G599" i="24"/>
  <c r="G600" i="24"/>
  <c r="G601" i="24"/>
  <c r="G602" i="24"/>
  <c r="G603" i="24"/>
  <c r="G604" i="24"/>
  <c r="G605" i="24"/>
  <c r="G606" i="24"/>
  <c r="G607" i="24"/>
  <c r="G608" i="24"/>
  <c r="G609" i="24"/>
  <c r="G610" i="24"/>
  <c r="G611" i="24"/>
  <c r="G612" i="24"/>
  <c r="G613" i="24"/>
  <c r="G614" i="24"/>
  <c r="G615" i="24"/>
  <c r="G616" i="24"/>
  <c r="G617" i="24"/>
  <c r="G618" i="24"/>
  <c r="G619" i="24"/>
  <c r="G620" i="24"/>
  <c r="G621" i="24"/>
  <c r="G622" i="24"/>
  <c r="G623" i="24"/>
  <c r="G624" i="24"/>
  <c r="G625" i="24"/>
  <c r="G626" i="24"/>
  <c r="G627" i="24"/>
  <c r="G628" i="24"/>
  <c r="G629" i="24"/>
  <c r="G630" i="24"/>
  <c r="G631" i="24"/>
  <c r="G632" i="24"/>
  <c r="G633" i="24"/>
  <c r="G634" i="24"/>
  <c r="G635" i="24"/>
  <c r="G636" i="24"/>
  <c r="G637" i="24"/>
  <c r="G638" i="24"/>
  <c r="G639" i="24"/>
  <c r="G640" i="24"/>
  <c r="G641" i="24"/>
  <c r="G642" i="24"/>
  <c r="G643" i="24"/>
  <c r="G644" i="24"/>
  <c r="G645" i="24"/>
  <c r="G646" i="24"/>
  <c r="G647" i="24"/>
  <c r="G648" i="24"/>
  <c r="G649" i="24"/>
  <c r="G650" i="24"/>
  <c r="G651" i="24"/>
  <c r="G652" i="24"/>
  <c r="G653" i="24"/>
  <c r="G654" i="24"/>
  <c r="G655" i="24"/>
  <c r="G656" i="24"/>
  <c r="G657" i="24"/>
  <c r="G658" i="24"/>
  <c r="G659" i="24"/>
  <c r="G660" i="24"/>
  <c r="G661" i="24"/>
  <c r="G662" i="24"/>
  <c r="G663" i="24"/>
  <c r="G664" i="24"/>
  <c r="G3" i="24"/>
  <c r="G4" i="24"/>
  <c r="G5" i="24"/>
  <c r="G6" i="24"/>
  <c r="G7" i="24"/>
  <c r="G8" i="24"/>
  <c r="G9" i="24"/>
  <c r="G10" i="24"/>
  <c r="G11" i="24"/>
  <c r="G12" i="24"/>
  <c r="G13" i="24"/>
  <c r="G14" i="24"/>
  <c r="G15" i="24"/>
  <c r="G16" i="24"/>
  <c r="G17" i="24"/>
  <c r="G18" i="24"/>
  <c r="G19" i="24"/>
  <c r="G20" i="24"/>
  <c r="G21" i="24"/>
  <c r="G22" i="24"/>
  <c r="G23" i="24"/>
  <c r="G24" i="24"/>
  <c r="G25" i="24"/>
  <c r="G26" i="24"/>
  <c r="G27" i="24"/>
  <c r="G28" i="24"/>
  <c r="G29" i="24"/>
  <c r="G30" i="24"/>
  <c r="G31" i="24"/>
  <c r="G32" i="24"/>
  <c r="G33" i="24"/>
  <c r="G34" i="24"/>
  <c r="G35" i="24"/>
  <c r="G36" i="24"/>
  <c r="G37" i="24"/>
  <c r="G38" i="24"/>
  <c r="G39" i="24"/>
  <c r="G40" i="24"/>
  <c r="G41" i="24"/>
  <c r="G42" i="24"/>
  <c r="G43" i="24"/>
  <c r="G44" i="24"/>
  <c r="G45" i="24"/>
  <c r="G46" i="24"/>
  <c r="G47" i="24"/>
  <c r="G48" i="24"/>
  <c r="G49" i="24"/>
  <c r="G50" i="24"/>
  <c r="G51" i="24"/>
  <c r="G52" i="24"/>
  <c r="G53" i="24"/>
  <c r="G54" i="24"/>
  <c r="G55" i="24"/>
  <c r="G56" i="24"/>
  <c r="G57" i="24"/>
  <c r="G58" i="24"/>
  <c r="G59" i="24"/>
  <c r="G60" i="24"/>
  <c r="G61" i="24"/>
  <c r="G62" i="24"/>
  <c r="G63" i="24"/>
  <c r="G64" i="24"/>
  <c r="G65" i="24"/>
  <c r="G66" i="24"/>
  <c r="G67" i="24"/>
  <c r="G68" i="24"/>
  <c r="G69" i="24"/>
  <c r="G70" i="24"/>
  <c r="G71" i="24"/>
  <c r="G72" i="24"/>
  <c r="G73" i="24"/>
  <c r="G74" i="24"/>
  <c r="G75" i="24"/>
  <c r="G76" i="24"/>
  <c r="G77" i="24"/>
  <c r="G78" i="24"/>
  <c r="G79" i="24"/>
  <c r="G80" i="24"/>
  <c r="G81" i="24"/>
  <c r="G82" i="24"/>
  <c r="G83" i="24"/>
  <c r="G84" i="24"/>
  <c r="G85" i="24"/>
  <c r="G86" i="24"/>
  <c r="G87" i="24"/>
  <c r="G88" i="24"/>
  <c r="G89" i="24"/>
  <c r="G90" i="24"/>
  <c r="G91" i="24"/>
  <c r="G92" i="24"/>
  <c r="G93" i="24"/>
  <c r="G94" i="24"/>
  <c r="G95" i="24"/>
  <c r="G96" i="24"/>
  <c r="G97" i="24"/>
  <c r="G98" i="24"/>
  <c r="G99" i="24"/>
  <c r="G100" i="24"/>
  <c r="G101" i="24"/>
  <c r="G102" i="24"/>
  <c r="G103" i="24"/>
  <c r="G104" i="24"/>
  <c r="G105" i="24"/>
  <c r="G106" i="24"/>
  <c r="G107" i="24"/>
  <c r="G108" i="24"/>
  <c r="G109" i="24"/>
  <c r="G110" i="24"/>
  <c r="G111" i="24"/>
  <c r="G112" i="24"/>
  <c r="G113" i="24"/>
  <c r="G114" i="24"/>
  <c r="G115" i="24"/>
  <c r="G116" i="24"/>
  <c r="G117" i="24"/>
  <c r="G118" i="24"/>
  <c r="G119" i="24"/>
  <c r="G120" i="24"/>
  <c r="G121" i="24"/>
  <c r="G122" i="24"/>
  <c r="G123" i="24"/>
  <c r="G124" i="24"/>
  <c r="G125" i="24"/>
  <c r="G126" i="24"/>
  <c r="G127" i="24"/>
  <c r="G128" i="24"/>
  <c r="G129" i="24"/>
  <c r="G130" i="24"/>
  <c r="G131" i="24"/>
  <c r="G132" i="24"/>
  <c r="G133" i="24"/>
  <c r="G134" i="24"/>
  <c r="G135" i="24"/>
  <c r="G136" i="24"/>
  <c r="G137" i="24"/>
  <c r="G138" i="24"/>
  <c r="G139" i="24"/>
  <c r="G140" i="24"/>
  <c r="G141" i="24"/>
  <c r="G142" i="24"/>
  <c r="G143" i="24"/>
  <c r="G144" i="24"/>
  <c r="G145" i="24"/>
  <c r="G146" i="24"/>
  <c r="G147" i="24"/>
  <c r="G148" i="24"/>
  <c r="G149" i="24"/>
  <c r="G150" i="24"/>
  <c r="G151" i="24"/>
  <c r="G152" i="24"/>
  <c r="G153" i="24"/>
  <c r="G154" i="24"/>
  <c r="G155" i="24"/>
  <c r="G156" i="24"/>
  <c r="G157" i="24"/>
  <c r="G158" i="24"/>
  <c r="G159" i="24"/>
  <c r="G160" i="24"/>
  <c r="G161" i="24"/>
  <c r="G162" i="24"/>
  <c r="G163" i="24"/>
  <c r="G164" i="24"/>
  <c r="G165" i="24"/>
  <c r="G166" i="24"/>
  <c r="G167" i="24"/>
  <c r="G168" i="24"/>
  <c r="G169" i="24"/>
  <c r="G170" i="24"/>
  <c r="G171" i="24"/>
  <c r="G172" i="24"/>
  <c r="G173" i="24"/>
  <c r="G174" i="24"/>
  <c r="G175" i="24"/>
  <c r="G176" i="24"/>
  <c r="G177" i="24"/>
  <c r="G178" i="24"/>
  <c r="G179" i="24"/>
  <c r="G180" i="24"/>
  <c r="G181" i="24"/>
  <c r="G182" i="24"/>
  <c r="G183" i="24"/>
  <c r="G184" i="24"/>
  <c r="G185" i="24"/>
  <c r="G186" i="24"/>
  <c r="G187" i="24"/>
  <c r="G188" i="24"/>
  <c r="G189" i="24"/>
  <c r="G190" i="24"/>
  <c r="G191" i="24"/>
  <c r="G192" i="24"/>
  <c r="G193" i="24"/>
  <c r="G194" i="24"/>
  <c r="G195" i="24"/>
  <c r="G196" i="24"/>
  <c r="G197" i="24"/>
  <c r="G198" i="24"/>
  <c r="G199" i="24"/>
  <c r="G200" i="24"/>
  <c r="G201" i="24"/>
  <c r="G202" i="24"/>
  <c r="G203" i="24"/>
  <c r="G204" i="24"/>
  <c r="G205" i="24"/>
  <c r="G206" i="24"/>
  <c r="G207" i="24"/>
  <c r="G208" i="24"/>
  <c r="G209" i="24"/>
  <c r="G210" i="24"/>
  <c r="G211" i="24"/>
  <c r="G212" i="24"/>
  <c r="G213" i="24"/>
  <c r="G214" i="24"/>
  <c r="G215" i="24"/>
  <c r="G216" i="24"/>
  <c r="G217" i="24"/>
  <c r="G218" i="24"/>
  <c r="G219" i="24"/>
  <c r="G220" i="24"/>
  <c r="G221" i="24"/>
  <c r="G222" i="24"/>
  <c r="G223" i="24"/>
  <c r="G224" i="24"/>
  <c r="G225" i="24"/>
  <c r="G226" i="24"/>
  <c r="G227" i="24"/>
  <c r="G228" i="24"/>
  <c r="G229" i="24"/>
  <c r="G230" i="24"/>
  <c r="G231" i="24"/>
  <c r="G232" i="24"/>
  <c r="G233" i="24"/>
  <c r="G234" i="24"/>
  <c r="G235" i="24"/>
  <c r="G236" i="24"/>
  <c r="G237" i="24"/>
  <c r="G238" i="24"/>
  <c r="G239" i="24"/>
  <c r="G240" i="24"/>
  <c r="G241" i="24"/>
  <c r="G242" i="24"/>
  <c r="G243" i="24"/>
  <c r="G244" i="24"/>
  <c r="G245" i="24"/>
  <c r="G246" i="24"/>
  <c r="G247" i="24"/>
  <c r="G248" i="24"/>
  <c r="G249" i="24"/>
  <c r="G250" i="24"/>
  <c r="G251" i="24"/>
  <c r="G252" i="24"/>
  <c r="G253" i="24"/>
  <c r="G254" i="24"/>
  <c r="G255" i="24"/>
  <c r="G256" i="24"/>
  <c r="G257" i="24"/>
  <c r="G258" i="24"/>
  <c r="G259" i="24"/>
  <c r="G260" i="24"/>
  <c r="G261" i="24"/>
  <c r="G262" i="24"/>
  <c r="G263" i="24"/>
  <c r="G264" i="24"/>
  <c r="G265" i="24"/>
  <c r="G266" i="24"/>
  <c r="G267" i="24"/>
  <c r="G268" i="24"/>
  <c r="G269" i="24"/>
  <c r="G270" i="24"/>
  <c r="G271" i="24"/>
  <c r="G272" i="24"/>
  <c r="G273" i="24"/>
  <c r="G274" i="24"/>
  <c r="G275" i="24"/>
  <c r="G276" i="24"/>
  <c r="G277" i="24"/>
  <c r="G278" i="24"/>
  <c r="G279" i="24"/>
  <c r="G280" i="24"/>
  <c r="G281" i="24"/>
  <c r="G282" i="24"/>
  <c r="G283" i="24"/>
  <c r="G284" i="24"/>
  <c r="G285" i="24"/>
  <c r="G286" i="24"/>
  <c r="G287" i="24"/>
  <c r="G288" i="24"/>
  <c r="G289" i="24"/>
  <c r="G290" i="24"/>
  <c r="G291" i="24"/>
  <c r="G292" i="24"/>
  <c r="G293" i="24"/>
  <c r="G294" i="24"/>
  <c r="G295" i="24"/>
  <c r="G296" i="24"/>
  <c r="G297" i="24"/>
  <c r="G298" i="24"/>
  <c r="G299" i="24"/>
  <c r="G300" i="24"/>
  <c r="G301" i="24"/>
  <c r="G302" i="24"/>
  <c r="G303" i="24"/>
  <c r="G304" i="24"/>
  <c r="G305" i="24"/>
  <c r="G306" i="24"/>
  <c r="G307" i="24"/>
  <c r="G308" i="24"/>
  <c r="G309" i="24"/>
  <c r="G310" i="24"/>
  <c r="G311" i="24"/>
  <c r="G312" i="24"/>
  <c r="G313" i="24"/>
  <c r="G314" i="24"/>
  <c r="G315" i="24"/>
  <c r="G316" i="24"/>
  <c r="G317" i="24"/>
  <c r="G318" i="24"/>
  <c r="G319" i="24"/>
  <c r="G320" i="24"/>
  <c r="G321" i="24"/>
  <c r="G322" i="24"/>
  <c r="G323" i="24"/>
  <c r="G324" i="24"/>
  <c r="G325" i="24"/>
  <c r="G326" i="24"/>
  <c r="G327" i="24"/>
  <c r="G328" i="24"/>
  <c r="G329" i="24"/>
  <c r="G330" i="24"/>
  <c r="G331" i="24"/>
  <c r="G332" i="24"/>
  <c r="G333" i="24"/>
  <c r="G334" i="24"/>
  <c r="G335" i="24"/>
  <c r="G336" i="24"/>
  <c r="G337" i="24"/>
  <c r="G338" i="24"/>
  <c r="G339" i="24"/>
  <c r="G340" i="24"/>
  <c r="G341" i="24"/>
  <c r="G342" i="24"/>
  <c r="G343" i="24"/>
  <c r="G344" i="24"/>
  <c r="G345" i="24"/>
  <c r="G346" i="24"/>
  <c r="G347" i="24"/>
  <c r="G348" i="24"/>
  <c r="G349" i="24"/>
  <c r="G350" i="24"/>
  <c r="G351" i="24"/>
  <c r="G352" i="24"/>
  <c r="G353" i="24"/>
  <c r="G354" i="24"/>
  <c r="G355" i="24"/>
  <c r="G356" i="24"/>
  <c r="G357" i="24"/>
  <c r="G358" i="24"/>
  <c r="G359" i="24"/>
  <c r="G360" i="24"/>
  <c r="G361" i="24"/>
  <c r="G362" i="24"/>
  <c r="G363" i="24"/>
  <c r="G364" i="24"/>
  <c r="G365" i="24"/>
  <c r="G366" i="24"/>
  <c r="G367" i="24"/>
  <c r="G368" i="24"/>
  <c r="G369" i="24"/>
  <c r="G370" i="24"/>
  <c r="G371" i="24"/>
  <c r="G372" i="24"/>
  <c r="G373" i="24"/>
  <c r="G374" i="24"/>
  <c r="G375" i="24"/>
  <c r="G376" i="24"/>
  <c r="G377" i="24"/>
  <c r="G378" i="24"/>
  <c r="G379" i="24"/>
  <c r="G380" i="24"/>
  <c r="G381" i="24"/>
  <c r="G382" i="24"/>
  <c r="G383" i="24"/>
  <c r="G384" i="24"/>
  <c r="G385" i="24"/>
  <c r="G386" i="24"/>
  <c r="G387" i="24"/>
  <c r="G388" i="24"/>
  <c r="G389" i="24"/>
  <c r="G390" i="24"/>
  <c r="G391" i="24"/>
  <c r="G392" i="24"/>
  <c r="G393" i="24"/>
  <c r="G394" i="24"/>
  <c r="G395" i="24"/>
  <c r="G396" i="24"/>
  <c r="G397" i="24"/>
  <c r="G398" i="24"/>
  <c r="G399" i="24"/>
  <c r="G400" i="24"/>
  <c r="G401" i="24"/>
  <c r="G402" i="24"/>
  <c r="G403" i="24"/>
  <c r="G404" i="24"/>
  <c r="G405" i="24"/>
  <c r="G406" i="24"/>
  <c r="G407" i="24"/>
  <c r="G408" i="24"/>
  <c r="G409" i="24"/>
  <c r="G410" i="24"/>
  <c r="G411" i="24"/>
  <c r="G412" i="24"/>
  <c r="G413" i="24"/>
  <c r="G414" i="24"/>
  <c r="G415" i="24"/>
  <c r="G416" i="24"/>
  <c r="G417" i="24"/>
  <c r="G418" i="24"/>
  <c r="G419" i="24"/>
  <c r="G420" i="24"/>
  <c r="G421" i="24"/>
  <c r="G422" i="24"/>
  <c r="G423" i="24"/>
  <c r="G424" i="24"/>
  <c r="G425" i="24"/>
  <c r="G426" i="24"/>
  <c r="G427" i="24"/>
  <c r="G428" i="24"/>
  <c r="G429" i="24"/>
  <c r="G430" i="24"/>
  <c r="G431" i="24"/>
  <c r="G432" i="24"/>
  <c r="G433" i="24"/>
  <c r="G434" i="24"/>
  <c r="G435" i="24"/>
  <c r="G436" i="24"/>
  <c r="G437" i="24"/>
  <c r="G438" i="24"/>
  <c r="G439" i="24"/>
  <c r="G440" i="24"/>
  <c r="G441" i="24"/>
  <c r="G442" i="24"/>
  <c r="G443" i="24"/>
  <c r="G444" i="24"/>
  <c r="G445" i="24"/>
  <c r="G446" i="24"/>
  <c r="G447" i="24"/>
  <c r="G448" i="24"/>
  <c r="G449" i="24"/>
  <c r="G450" i="24"/>
  <c r="G451" i="24"/>
  <c r="G452" i="24"/>
  <c r="G2" i="24"/>
  <c r="D220" i="1"/>
  <c r="D521" i="14"/>
  <c r="AC11" i="17"/>
  <c r="A2" i="3"/>
  <c r="B2" i="3"/>
  <c r="C2" i="3"/>
  <c r="AH664" i="17"/>
  <c r="AG664" i="17"/>
  <c r="AF664" i="17"/>
  <c r="AE664" i="17"/>
  <c r="AD664" i="17"/>
  <c r="AC664" i="17"/>
  <c r="AB664" i="17"/>
  <c r="AA664" i="17"/>
  <c r="D664" i="17"/>
  <c r="AH663" i="17"/>
  <c r="AG663" i="17"/>
  <c r="AF663" i="17"/>
  <c r="AE663" i="17"/>
  <c r="AD663" i="17"/>
  <c r="AC663" i="17"/>
  <c r="AB663" i="17"/>
  <c r="AA663" i="17"/>
  <c r="D663" i="17"/>
  <c r="AH662" i="17"/>
  <c r="AG662" i="17"/>
  <c r="AF662" i="17"/>
  <c r="AE662" i="17"/>
  <c r="AD662" i="17"/>
  <c r="AC662" i="17"/>
  <c r="AB662" i="17"/>
  <c r="AA662" i="17"/>
  <c r="D662" i="17"/>
  <c r="AH661" i="17"/>
  <c r="AG661" i="17"/>
  <c r="AF661" i="17"/>
  <c r="AE661" i="17"/>
  <c r="AD661" i="17"/>
  <c r="AC661" i="17"/>
  <c r="AB661" i="17"/>
  <c r="AA661" i="17"/>
  <c r="D661" i="17"/>
  <c r="AH660" i="17"/>
  <c r="AG660" i="17"/>
  <c r="AF660" i="17"/>
  <c r="AE660" i="17"/>
  <c r="AD660" i="17"/>
  <c r="AC660" i="17"/>
  <c r="AB660" i="17"/>
  <c r="AA660" i="17"/>
  <c r="D660" i="17"/>
  <c r="AH659" i="17"/>
  <c r="AG659" i="17"/>
  <c r="AF659" i="17"/>
  <c r="AE659" i="17"/>
  <c r="AD659" i="17"/>
  <c r="AC659" i="17"/>
  <c r="AB659" i="17"/>
  <c r="AA659" i="17"/>
  <c r="D659" i="17"/>
  <c r="AH658" i="17"/>
  <c r="AG658" i="17"/>
  <c r="AF658" i="17"/>
  <c r="AE658" i="17"/>
  <c r="AD658" i="17"/>
  <c r="AC658" i="17"/>
  <c r="AB658" i="17"/>
  <c r="AA658" i="17"/>
  <c r="D658" i="17"/>
  <c r="AH657" i="17"/>
  <c r="AG657" i="17"/>
  <c r="AF657" i="17"/>
  <c r="AE657" i="17"/>
  <c r="AD657" i="17"/>
  <c r="AC657" i="17"/>
  <c r="AB657" i="17"/>
  <c r="AA657" i="17"/>
  <c r="D657" i="17"/>
  <c r="AH656" i="17"/>
  <c r="AG656" i="17"/>
  <c r="AF656" i="17"/>
  <c r="AE656" i="17"/>
  <c r="AD656" i="17"/>
  <c r="AC656" i="17"/>
  <c r="AB656" i="17"/>
  <c r="AA656" i="17"/>
  <c r="D656" i="17"/>
  <c r="AH655" i="17"/>
  <c r="AG655" i="17"/>
  <c r="AF655" i="17"/>
  <c r="AE655" i="17"/>
  <c r="AD655" i="17"/>
  <c r="AC655" i="17"/>
  <c r="AB655" i="17"/>
  <c r="AA655" i="17"/>
  <c r="D655" i="17"/>
  <c r="AH654" i="17"/>
  <c r="AG654" i="17"/>
  <c r="AF654" i="17"/>
  <c r="AE654" i="17"/>
  <c r="AD654" i="17"/>
  <c r="AC654" i="17"/>
  <c r="AB654" i="17"/>
  <c r="AA654" i="17"/>
  <c r="D654" i="17"/>
  <c r="AH653" i="17"/>
  <c r="AG653" i="17"/>
  <c r="AF653" i="17"/>
  <c r="AE653" i="17"/>
  <c r="AD653" i="17"/>
  <c r="AC653" i="17"/>
  <c r="AB653" i="17"/>
  <c r="AA653" i="17"/>
  <c r="D653" i="17"/>
  <c r="AH652" i="17"/>
  <c r="AG652" i="17"/>
  <c r="AF652" i="17"/>
  <c r="AE652" i="17"/>
  <c r="AD652" i="17"/>
  <c r="AC652" i="17"/>
  <c r="AB652" i="17"/>
  <c r="AA652" i="17"/>
  <c r="D652" i="17"/>
  <c r="AH651" i="17"/>
  <c r="AG651" i="17"/>
  <c r="AF651" i="17"/>
  <c r="AE651" i="17"/>
  <c r="AD651" i="17"/>
  <c r="AC651" i="17"/>
  <c r="AB651" i="17"/>
  <c r="AA651" i="17"/>
  <c r="D651" i="17"/>
  <c r="AH650" i="17"/>
  <c r="AG650" i="17"/>
  <c r="AF650" i="17"/>
  <c r="AE650" i="17"/>
  <c r="AD650" i="17"/>
  <c r="AC650" i="17"/>
  <c r="AB650" i="17"/>
  <c r="AA650" i="17"/>
  <c r="D650" i="17"/>
  <c r="AH649" i="17"/>
  <c r="AG649" i="17"/>
  <c r="AF649" i="17"/>
  <c r="AE649" i="17"/>
  <c r="AD649" i="17"/>
  <c r="AC649" i="17"/>
  <c r="AB649" i="17"/>
  <c r="AA649" i="17"/>
  <c r="D649" i="17"/>
  <c r="AH648" i="17"/>
  <c r="AG648" i="17"/>
  <c r="AF648" i="17"/>
  <c r="AE648" i="17"/>
  <c r="AD648" i="17"/>
  <c r="AC648" i="17"/>
  <c r="AB648" i="17"/>
  <c r="AA648" i="17"/>
  <c r="D648" i="17"/>
  <c r="AH647" i="17"/>
  <c r="AG647" i="17"/>
  <c r="AF647" i="17"/>
  <c r="AE647" i="17"/>
  <c r="AD647" i="17"/>
  <c r="AC647" i="17"/>
  <c r="AB647" i="17"/>
  <c r="AA647" i="17"/>
  <c r="D647" i="17"/>
  <c r="AH646" i="17"/>
  <c r="AG646" i="17"/>
  <c r="AF646" i="17"/>
  <c r="AE646" i="17"/>
  <c r="AD646" i="17"/>
  <c r="AC646" i="17"/>
  <c r="AB646" i="17"/>
  <c r="AA646" i="17"/>
  <c r="D646" i="17"/>
  <c r="AH645" i="17"/>
  <c r="AG645" i="17"/>
  <c r="AF645" i="17"/>
  <c r="AE645" i="17"/>
  <c r="AD645" i="17"/>
  <c r="AC645" i="17"/>
  <c r="AB645" i="17"/>
  <c r="AA645" i="17"/>
  <c r="D645" i="17"/>
  <c r="AH644" i="17"/>
  <c r="AG644" i="17"/>
  <c r="AF644" i="17"/>
  <c r="AE644" i="17"/>
  <c r="AD644" i="17"/>
  <c r="AC644" i="17"/>
  <c r="AB644" i="17"/>
  <c r="AA644" i="17"/>
  <c r="D644" i="17"/>
  <c r="AH643" i="17"/>
  <c r="AG643" i="17"/>
  <c r="AF643" i="17"/>
  <c r="AE643" i="17"/>
  <c r="AD643" i="17"/>
  <c r="AC643" i="17"/>
  <c r="AB643" i="17"/>
  <c r="AA643" i="17"/>
  <c r="D643" i="17"/>
  <c r="AH642" i="17"/>
  <c r="AG642" i="17"/>
  <c r="AF642" i="17"/>
  <c r="AE642" i="17"/>
  <c r="AD642" i="17"/>
  <c r="AC642" i="17"/>
  <c r="AB642" i="17"/>
  <c r="AA642" i="17"/>
  <c r="D642" i="17"/>
  <c r="AH641" i="17"/>
  <c r="AG641" i="17"/>
  <c r="AF641" i="17"/>
  <c r="AE641" i="17"/>
  <c r="AD641" i="17"/>
  <c r="AC641" i="17"/>
  <c r="AB641" i="17"/>
  <c r="AA641" i="17"/>
  <c r="D641" i="17"/>
  <c r="AH640" i="17"/>
  <c r="AG640" i="17"/>
  <c r="AF640" i="17"/>
  <c r="AE640" i="17"/>
  <c r="AD640" i="17"/>
  <c r="AC640" i="17"/>
  <c r="AB640" i="17"/>
  <c r="AA640" i="17"/>
  <c r="D640" i="17"/>
  <c r="AH639" i="17"/>
  <c r="AG639" i="17"/>
  <c r="AF639" i="17"/>
  <c r="AE639" i="17"/>
  <c r="AD639" i="17"/>
  <c r="AC639" i="17"/>
  <c r="AB639" i="17"/>
  <c r="AA639" i="17"/>
  <c r="D639" i="17"/>
  <c r="AH638" i="17"/>
  <c r="AG638" i="17"/>
  <c r="AF638" i="17"/>
  <c r="AE638" i="17"/>
  <c r="AD638" i="17"/>
  <c r="AC638" i="17"/>
  <c r="AB638" i="17"/>
  <c r="AA638" i="17"/>
  <c r="D638" i="17"/>
  <c r="AH637" i="17"/>
  <c r="AG637" i="17"/>
  <c r="AF637" i="17"/>
  <c r="AE637" i="17"/>
  <c r="AD637" i="17"/>
  <c r="AC637" i="17"/>
  <c r="AB637" i="17"/>
  <c r="AA637" i="17"/>
  <c r="D637" i="17"/>
  <c r="AH636" i="17"/>
  <c r="AG636" i="17"/>
  <c r="AF636" i="17"/>
  <c r="AE636" i="17"/>
  <c r="AD636" i="17"/>
  <c r="AC636" i="17"/>
  <c r="AB636" i="17"/>
  <c r="AA636" i="17"/>
  <c r="D636" i="17"/>
  <c r="AH635" i="17"/>
  <c r="AG635" i="17"/>
  <c r="AF635" i="17"/>
  <c r="AE635" i="17"/>
  <c r="AD635" i="17"/>
  <c r="AC635" i="17"/>
  <c r="AB635" i="17"/>
  <c r="AA635" i="17"/>
  <c r="D635" i="17"/>
  <c r="AH634" i="17"/>
  <c r="AG634" i="17"/>
  <c r="AF634" i="17"/>
  <c r="AE634" i="17"/>
  <c r="AD634" i="17"/>
  <c r="AC634" i="17"/>
  <c r="AB634" i="17"/>
  <c r="AA634" i="17"/>
  <c r="D634" i="17"/>
  <c r="AH633" i="17"/>
  <c r="AG633" i="17"/>
  <c r="AF633" i="17"/>
  <c r="AE633" i="17"/>
  <c r="AD633" i="17"/>
  <c r="AC633" i="17"/>
  <c r="AB633" i="17"/>
  <c r="AA633" i="17"/>
  <c r="D633" i="17"/>
  <c r="AH632" i="17"/>
  <c r="AG632" i="17"/>
  <c r="AF632" i="17"/>
  <c r="AE632" i="17"/>
  <c r="AD632" i="17"/>
  <c r="AC632" i="17"/>
  <c r="AB632" i="17"/>
  <c r="AA632" i="17"/>
  <c r="D632" i="17"/>
  <c r="AH631" i="17"/>
  <c r="AG631" i="17"/>
  <c r="AF631" i="17"/>
  <c r="AE631" i="17"/>
  <c r="AD631" i="17"/>
  <c r="AC631" i="17"/>
  <c r="AB631" i="17"/>
  <c r="AA631" i="17"/>
  <c r="D631" i="17"/>
  <c r="AH630" i="17"/>
  <c r="AG630" i="17"/>
  <c r="AF630" i="17"/>
  <c r="AE630" i="17"/>
  <c r="AD630" i="17"/>
  <c r="AC630" i="17"/>
  <c r="AB630" i="17"/>
  <c r="AA630" i="17"/>
  <c r="D630" i="17"/>
  <c r="AH629" i="17"/>
  <c r="AG629" i="17"/>
  <c r="AF629" i="17"/>
  <c r="AE629" i="17"/>
  <c r="AD629" i="17"/>
  <c r="AC629" i="17"/>
  <c r="AB629" i="17"/>
  <c r="AA629" i="17"/>
  <c r="D629" i="17"/>
  <c r="AH628" i="17"/>
  <c r="AG628" i="17"/>
  <c r="AF628" i="17"/>
  <c r="AE628" i="17"/>
  <c r="AD628" i="17"/>
  <c r="AC628" i="17"/>
  <c r="AB628" i="17"/>
  <c r="AA628" i="17"/>
  <c r="D628" i="17"/>
  <c r="AH627" i="17"/>
  <c r="AG627" i="17"/>
  <c r="AF627" i="17"/>
  <c r="AE627" i="17"/>
  <c r="AD627" i="17"/>
  <c r="AC627" i="17"/>
  <c r="AB627" i="17"/>
  <c r="AA627" i="17"/>
  <c r="D627" i="17"/>
  <c r="AH626" i="17"/>
  <c r="AG626" i="17"/>
  <c r="AF626" i="17"/>
  <c r="AE626" i="17"/>
  <c r="AD626" i="17"/>
  <c r="AC626" i="17"/>
  <c r="AB626" i="17"/>
  <c r="AA626" i="17"/>
  <c r="D626" i="17"/>
  <c r="AH625" i="17"/>
  <c r="AG625" i="17"/>
  <c r="AF625" i="17"/>
  <c r="AE625" i="17"/>
  <c r="AD625" i="17"/>
  <c r="AC625" i="17"/>
  <c r="AB625" i="17"/>
  <c r="AA625" i="17"/>
  <c r="D625" i="17"/>
  <c r="AH624" i="17"/>
  <c r="AG624" i="17"/>
  <c r="AF624" i="17"/>
  <c r="AE624" i="17"/>
  <c r="AD624" i="17"/>
  <c r="AC624" i="17"/>
  <c r="AB624" i="17"/>
  <c r="AA624" i="17"/>
  <c r="D624" i="17"/>
  <c r="AH623" i="17"/>
  <c r="AG623" i="17"/>
  <c r="AF623" i="17"/>
  <c r="AE623" i="17"/>
  <c r="AD623" i="17"/>
  <c r="AC623" i="17"/>
  <c r="AB623" i="17"/>
  <c r="AA623" i="17"/>
  <c r="D623" i="17"/>
  <c r="AH622" i="17"/>
  <c r="AG622" i="17"/>
  <c r="AF622" i="17"/>
  <c r="AE622" i="17"/>
  <c r="AD622" i="17"/>
  <c r="AC622" i="17"/>
  <c r="AB622" i="17"/>
  <c r="AA622" i="17"/>
  <c r="D622" i="17"/>
  <c r="AH621" i="17"/>
  <c r="AG621" i="17"/>
  <c r="AF621" i="17"/>
  <c r="AE621" i="17"/>
  <c r="AD621" i="17"/>
  <c r="AC621" i="17"/>
  <c r="AB621" i="17"/>
  <c r="AA621" i="17"/>
  <c r="D621" i="17"/>
  <c r="AH620" i="17"/>
  <c r="AG620" i="17"/>
  <c r="AF620" i="17"/>
  <c r="AE620" i="17"/>
  <c r="AD620" i="17"/>
  <c r="AC620" i="17"/>
  <c r="AB620" i="17"/>
  <c r="AA620" i="17"/>
  <c r="D620" i="17"/>
  <c r="AH619" i="17"/>
  <c r="AG619" i="17"/>
  <c r="AF619" i="17"/>
  <c r="AE619" i="17"/>
  <c r="AD619" i="17"/>
  <c r="AC619" i="17"/>
  <c r="AB619" i="17"/>
  <c r="AA619" i="17"/>
  <c r="D619" i="17"/>
  <c r="AH618" i="17"/>
  <c r="AG618" i="17"/>
  <c r="AF618" i="17"/>
  <c r="AE618" i="17"/>
  <c r="AD618" i="17"/>
  <c r="AC618" i="17"/>
  <c r="AB618" i="17"/>
  <c r="AA618" i="17"/>
  <c r="D618" i="17"/>
  <c r="AH617" i="17"/>
  <c r="AG617" i="17"/>
  <c r="AF617" i="17"/>
  <c r="AE617" i="17"/>
  <c r="AD617" i="17"/>
  <c r="AC617" i="17"/>
  <c r="AB617" i="17"/>
  <c r="AA617" i="17"/>
  <c r="D617" i="17"/>
  <c r="AH616" i="17"/>
  <c r="AG616" i="17"/>
  <c r="AF616" i="17"/>
  <c r="AE616" i="17"/>
  <c r="AD616" i="17"/>
  <c r="AC616" i="17"/>
  <c r="AB616" i="17"/>
  <c r="AA616" i="17"/>
  <c r="D616" i="17"/>
  <c r="AH615" i="17"/>
  <c r="AG615" i="17"/>
  <c r="AF615" i="17"/>
  <c r="AE615" i="17"/>
  <c r="AD615" i="17"/>
  <c r="AC615" i="17"/>
  <c r="AB615" i="17"/>
  <c r="AA615" i="17"/>
  <c r="D615" i="17"/>
  <c r="AH614" i="17"/>
  <c r="AG614" i="17"/>
  <c r="AF614" i="17"/>
  <c r="AE614" i="17"/>
  <c r="AD614" i="17"/>
  <c r="AC614" i="17"/>
  <c r="AB614" i="17"/>
  <c r="AA614" i="17"/>
  <c r="D614" i="17"/>
  <c r="AH613" i="17"/>
  <c r="AG613" i="17"/>
  <c r="AF613" i="17"/>
  <c r="AE613" i="17"/>
  <c r="AD613" i="17"/>
  <c r="AC613" i="17"/>
  <c r="AB613" i="17"/>
  <c r="AA613" i="17"/>
  <c r="D613" i="17"/>
  <c r="AH612" i="17"/>
  <c r="AG612" i="17"/>
  <c r="AF612" i="17"/>
  <c r="AE612" i="17"/>
  <c r="AD612" i="17"/>
  <c r="AC612" i="17"/>
  <c r="AB612" i="17"/>
  <c r="AA612" i="17"/>
  <c r="D612" i="17"/>
  <c r="AH611" i="17"/>
  <c r="AG611" i="17"/>
  <c r="AF611" i="17"/>
  <c r="AE611" i="17"/>
  <c r="AD611" i="17"/>
  <c r="AC611" i="17"/>
  <c r="AB611" i="17"/>
  <c r="AA611" i="17"/>
  <c r="D611" i="17"/>
  <c r="AH610" i="17"/>
  <c r="AG610" i="17"/>
  <c r="AF610" i="17"/>
  <c r="AE610" i="17"/>
  <c r="AD610" i="17"/>
  <c r="AC610" i="17"/>
  <c r="AB610" i="17"/>
  <c r="AA610" i="17"/>
  <c r="D610" i="17"/>
  <c r="AH609" i="17"/>
  <c r="AG609" i="17"/>
  <c r="AF609" i="17"/>
  <c r="AE609" i="17"/>
  <c r="AD609" i="17"/>
  <c r="AC609" i="17"/>
  <c r="AB609" i="17"/>
  <c r="AA609" i="17"/>
  <c r="D609" i="17"/>
  <c r="AH608" i="17"/>
  <c r="AG608" i="17"/>
  <c r="AF608" i="17"/>
  <c r="AE608" i="17"/>
  <c r="AD608" i="17"/>
  <c r="AC608" i="17"/>
  <c r="AB608" i="17"/>
  <c r="AA608" i="17"/>
  <c r="D608" i="17"/>
  <c r="AH607" i="17"/>
  <c r="AG607" i="17"/>
  <c r="AF607" i="17"/>
  <c r="AE607" i="17"/>
  <c r="AD607" i="17"/>
  <c r="AC607" i="17"/>
  <c r="AB607" i="17"/>
  <c r="AA607" i="17"/>
  <c r="D607" i="17"/>
  <c r="AH606" i="17"/>
  <c r="AG606" i="17"/>
  <c r="AF606" i="17"/>
  <c r="AE606" i="17"/>
  <c r="AD606" i="17"/>
  <c r="AC606" i="17"/>
  <c r="AB606" i="17"/>
  <c r="AA606" i="17"/>
  <c r="D606" i="17"/>
  <c r="AH605" i="17"/>
  <c r="AG605" i="17"/>
  <c r="AF605" i="17"/>
  <c r="AE605" i="17"/>
  <c r="AD605" i="17"/>
  <c r="AC605" i="17"/>
  <c r="AB605" i="17"/>
  <c r="AA605" i="17"/>
  <c r="D605" i="17"/>
  <c r="AH604" i="17"/>
  <c r="AG604" i="17"/>
  <c r="AF604" i="17"/>
  <c r="AE604" i="17"/>
  <c r="AD604" i="17"/>
  <c r="AC604" i="17"/>
  <c r="AB604" i="17"/>
  <c r="AA604" i="17"/>
  <c r="D604" i="17"/>
  <c r="AH603" i="17"/>
  <c r="AG603" i="17"/>
  <c r="AF603" i="17"/>
  <c r="AE603" i="17"/>
  <c r="AD603" i="17"/>
  <c r="AC603" i="17"/>
  <c r="AB603" i="17"/>
  <c r="AA603" i="17"/>
  <c r="D603" i="17"/>
  <c r="AH602" i="17"/>
  <c r="AG602" i="17"/>
  <c r="AF602" i="17"/>
  <c r="AE602" i="17"/>
  <c r="AD602" i="17"/>
  <c r="AC602" i="17"/>
  <c r="AB602" i="17"/>
  <c r="AA602" i="17"/>
  <c r="D602" i="17"/>
  <c r="AH601" i="17"/>
  <c r="AG601" i="17"/>
  <c r="AF601" i="17"/>
  <c r="AE601" i="17"/>
  <c r="AD601" i="17"/>
  <c r="AC601" i="17"/>
  <c r="AB601" i="17"/>
  <c r="AA601" i="17"/>
  <c r="D601" i="17"/>
  <c r="AH600" i="17"/>
  <c r="AG600" i="17"/>
  <c r="AF600" i="17"/>
  <c r="AE600" i="17"/>
  <c r="AD600" i="17"/>
  <c r="AC600" i="17"/>
  <c r="AB600" i="17"/>
  <c r="AA600" i="17"/>
  <c r="D600" i="17"/>
  <c r="AH599" i="17"/>
  <c r="AG599" i="17"/>
  <c r="AF599" i="17"/>
  <c r="AE599" i="17"/>
  <c r="AD599" i="17"/>
  <c r="AC599" i="17"/>
  <c r="AB599" i="17"/>
  <c r="AA599" i="17"/>
  <c r="D599" i="17"/>
  <c r="AH598" i="17"/>
  <c r="AG598" i="17"/>
  <c r="AF598" i="17"/>
  <c r="AE598" i="17"/>
  <c r="AD598" i="17"/>
  <c r="AC598" i="17"/>
  <c r="AB598" i="17"/>
  <c r="AA598" i="17"/>
  <c r="D598" i="17"/>
  <c r="AH597" i="17"/>
  <c r="AG597" i="17"/>
  <c r="AF597" i="17"/>
  <c r="AE597" i="17"/>
  <c r="AD597" i="17"/>
  <c r="AC597" i="17"/>
  <c r="AB597" i="17"/>
  <c r="AA597" i="17"/>
  <c r="D597" i="17"/>
  <c r="AH596" i="17"/>
  <c r="AG596" i="17"/>
  <c r="AF596" i="17"/>
  <c r="AE596" i="17"/>
  <c r="AD596" i="17"/>
  <c r="AC596" i="17"/>
  <c r="AB596" i="17"/>
  <c r="AA596" i="17"/>
  <c r="D596" i="17"/>
  <c r="AH595" i="17"/>
  <c r="AG595" i="17"/>
  <c r="AF595" i="17"/>
  <c r="AE595" i="17"/>
  <c r="AD595" i="17"/>
  <c r="AC595" i="17"/>
  <c r="AB595" i="17"/>
  <c r="AA595" i="17"/>
  <c r="D595" i="17"/>
  <c r="AH594" i="17"/>
  <c r="AG594" i="17"/>
  <c r="AF594" i="17"/>
  <c r="AE594" i="17"/>
  <c r="AD594" i="17"/>
  <c r="AC594" i="17"/>
  <c r="AB594" i="17"/>
  <c r="AA594" i="17"/>
  <c r="D594" i="17"/>
  <c r="AH593" i="17"/>
  <c r="AG593" i="17"/>
  <c r="AF593" i="17"/>
  <c r="AE593" i="17"/>
  <c r="AD593" i="17"/>
  <c r="AC593" i="17"/>
  <c r="AB593" i="17"/>
  <c r="AA593" i="17"/>
  <c r="D593" i="17"/>
  <c r="AH592" i="17"/>
  <c r="AG592" i="17"/>
  <c r="AF592" i="17"/>
  <c r="AE592" i="17"/>
  <c r="AD592" i="17"/>
  <c r="AC592" i="17"/>
  <c r="AB592" i="17"/>
  <c r="AA592" i="17"/>
  <c r="D592" i="17"/>
  <c r="AH591" i="17"/>
  <c r="AG591" i="17"/>
  <c r="AF591" i="17"/>
  <c r="AE591" i="17"/>
  <c r="AD591" i="17"/>
  <c r="AC591" i="17"/>
  <c r="AB591" i="17"/>
  <c r="AA591" i="17"/>
  <c r="D591" i="17"/>
  <c r="AH590" i="17"/>
  <c r="AG590" i="17"/>
  <c r="AF590" i="17"/>
  <c r="AE590" i="17"/>
  <c r="AD590" i="17"/>
  <c r="AC590" i="17"/>
  <c r="AB590" i="17"/>
  <c r="AA590" i="17"/>
  <c r="D590" i="17"/>
  <c r="AH589" i="17"/>
  <c r="AG589" i="17"/>
  <c r="AF589" i="17"/>
  <c r="AE589" i="17"/>
  <c r="AD589" i="17"/>
  <c r="AC589" i="17"/>
  <c r="AB589" i="17"/>
  <c r="AA589" i="17"/>
  <c r="D589" i="17"/>
  <c r="AH588" i="17"/>
  <c r="AG588" i="17"/>
  <c r="AF588" i="17"/>
  <c r="AE588" i="17"/>
  <c r="AD588" i="17"/>
  <c r="AC588" i="17"/>
  <c r="AB588" i="17"/>
  <c r="AA588" i="17"/>
  <c r="D588" i="17"/>
  <c r="AH587" i="17"/>
  <c r="AG587" i="17"/>
  <c r="AF587" i="17"/>
  <c r="AE587" i="17"/>
  <c r="AD587" i="17"/>
  <c r="AC587" i="17"/>
  <c r="AB587" i="17"/>
  <c r="AA587" i="17"/>
  <c r="D587" i="17"/>
  <c r="AH586" i="17"/>
  <c r="AG586" i="17"/>
  <c r="AF586" i="17"/>
  <c r="AE586" i="17"/>
  <c r="AD586" i="17"/>
  <c r="AC586" i="17"/>
  <c r="AB586" i="17"/>
  <c r="AA586" i="17"/>
  <c r="D586" i="17"/>
  <c r="AH585" i="17"/>
  <c r="AG585" i="17"/>
  <c r="AF585" i="17"/>
  <c r="AE585" i="17"/>
  <c r="AD585" i="17"/>
  <c r="AC585" i="17"/>
  <c r="AB585" i="17"/>
  <c r="AA585" i="17"/>
  <c r="D585" i="17"/>
  <c r="AH584" i="17"/>
  <c r="AG584" i="17"/>
  <c r="AF584" i="17"/>
  <c r="AE584" i="17"/>
  <c r="AD584" i="17"/>
  <c r="AC584" i="17"/>
  <c r="AB584" i="17"/>
  <c r="AA584" i="17"/>
  <c r="D584" i="17"/>
  <c r="AH583" i="17"/>
  <c r="AG583" i="17"/>
  <c r="AF583" i="17"/>
  <c r="AE583" i="17"/>
  <c r="AD583" i="17"/>
  <c r="AC583" i="17"/>
  <c r="AB583" i="17"/>
  <c r="AA583" i="17"/>
  <c r="D583" i="17"/>
  <c r="AH582" i="17"/>
  <c r="AG582" i="17"/>
  <c r="AF582" i="17"/>
  <c r="AE582" i="17"/>
  <c r="AD582" i="17"/>
  <c r="AC582" i="17"/>
  <c r="AB582" i="17"/>
  <c r="AA582" i="17"/>
  <c r="D582" i="17"/>
  <c r="AH581" i="17"/>
  <c r="AG581" i="17"/>
  <c r="AF581" i="17"/>
  <c r="AE581" i="17"/>
  <c r="AD581" i="17"/>
  <c r="AC581" i="17"/>
  <c r="AB581" i="17"/>
  <c r="AA581" i="17"/>
  <c r="D581" i="17"/>
  <c r="AH580" i="17"/>
  <c r="AG580" i="17"/>
  <c r="AF580" i="17"/>
  <c r="AE580" i="17"/>
  <c r="AD580" i="17"/>
  <c r="AC580" i="17"/>
  <c r="AB580" i="17"/>
  <c r="AA580" i="17"/>
  <c r="D580" i="17"/>
  <c r="AH579" i="17"/>
  <c r="AG579" i="17"/>
  <c r="AF579" i="17"/>
  <c r="AE579" i="17"/>
  <c r="AD579" i="17"/>
  <c r="AC579" i="17"/>
  <c r="AB579" i="17"/>
  <c r="AA579" i="17"/>
  <c r="D579" i="17"/>
  <c r="AH578" i="17"/>
  <c r="AG578" i="17"/>
  <c r="AF578" i="17"/>
  <c r="AE578" i="17"/>
  <c r="AD578" i="17"/>
  <c r="AC578" i="17"/>
  <c r="AB578" i="17"/>
  <c r="AA578" i="17"/>
  <c r="D578" i="17"/>
  <c r="AH577" i="17"/>
  <c r="AG577" i="17"/>
  <c r="AF577" i="17"/>
  <c r="AE577" i="17"/>
  <c r="AD577" i="17"/>
  <c r="AC577" i="17"/>
  <c r="AB577" i="17"/>
  <c r="AA577" i="17"/>
  <c r="D577" i="17"/>
  <c r="AH576" i="17"/>
  <c r="AG576" i="17"/>
  <c r="AF576" i="17"/>
  <c r="AE576" i="17"/>
  <c r="AD576" i="17"/>
  <c r="AC576" i="17"/>
  <c r="AB576" i="17"/>
  <c r="AA576" i="17"/>
  <c r="D576" i="17"/>
  <c r="AH575" i="17"/>
  <c r="AG575" i="17"/>
  <c r="AF575" i="17"/>
  <c r="AE575" i="17"/>
  <c r="AD575" i="17"/>
  <c r="AC575" i="17"/>
  <c r="AB575" i="17"/>
  <c r="AA575" i="17"/>
  <c r="D575" i="17"/>
  <c r="AH574" i="17"/>
  <c r="AG574" i="17"/>
  <c r="AF574" i="17"/>
  <c r="AE574" i="17"/>
  <c r="AD574" i="17"/>
  <c r="AC574" i="17"/>
  <c r="AB574" i="17"/>
  <c r="AA574" i="17"/>
  <c r="D574" i="17"/>
  <c r="AH573" i="17"/>
  <c r="AG573" i="17"/>
  <c r="AF573" i="17"/>
  <c r="AE573" i="17"/>
  <c r="AD573" i="17"/>
  <c r="AC573" i="17"/>
  <c r="AB573" i="17"/>
  <c r="AA573" i="17"/>
  <c r="D573" i="17"/>
  <c r="AH572" i="17"/>
  <c r="AG572" i="17"/>
  <c r="AF572" i="17"/>
  <c r="AE572" i="17"/>
  <c r="AD572" i="17"/>
  <c r="AC572" i="17"/>
  <c r="AB572" i="17"/>
  <c r="AA572" i="17"/>
  <c r="D572" i="17"/>
  <c r="AH571" i="17"/>
  <c r="AG571" i="17"/>
  <c r="AF571" i="17"/>
  <c r="AE571" i="17"/>
  <c r="AD571" i="17"/>
  <c r="AC571" i="17"/>
  <c r="AB571" i="17"/>
  <c r="AA571" i="17"/>
  <c r="D571" i="17"/>
  <c r="AH570" i="17"/>
  <c r="AG570" i="17"/>
  <c r="AF570" i="17"/>
  <c r="AE570" i="17"/>
  <c r="AD570" i="17"/>
  <c r="AC570" i="17"/>
  <c r="AB570" i="17"/>
  <c r="AA570" i="17"/>
  <c r="D570" i="17"/>
  <c r="AH569" i="17"/>
  <c r="AG569" i="17"/>
  <c r="AF569" i="17"/>
  <c r="AE569" i="17"/>
  <c r="AD569" i="17"/>
  <c r="AC569" i="17"/>
  <c r="AB569" i="17"/>
  <c r="AA569" i="17"/>
  <c r="D569" i="17"/>
  <c r="AH568" i="17"/>
  <c r="AG568" i="17"/>
  <c r="AF568" i="17"/>
  <c r="AE568" i="17"/>
  <c r="AD568" i="17"/>
  <c r="AC568" i="17"/>
  <c r="AB568" i="17"/>
  <c r="AA568" i="17"/>
  <c r="D568" i="17"/>
  <c r="AH567" i="17"/>
  <c r="AG567" i="17"/>
  <c r="AF567" i="17"/>
  <c r="AE567" i="17"/>
  <c r="AD567" i="17"/>
  <c r="AC567" i="17"/>
  <c r="AB567" i="17"/>
  <c r="AA567" i="17"/>
  <c r="D567" i="17"/>
  <c r="AH566" i="17"/>
  <c r="AG566" i="17"/>
  <c r="AF566" i="17"/>
  <c r="AE566" i="17"/>
  <c r="AD566" i="17"/>
  <c r="AC566" i="17"/>
  <c r="AB566" i="17"/>
  <c r="AA566" i="17"/>
  <c r="D566" i="17"/>
  <c r="AH565" i="17"/>
  <c r="AG565" i="17"/>
  <c r="AF565" i="17"/>
  <c r="AE565" i="17"/>
  <c r="AD565" i="17"/>
  <c r="AC565" i="17"/>
  <c r="AB565" i="17"/>
  <c r="AA565" i="17"/>
  <c r="D565" i="17"/>
  <c r="AH564" i="17"/>
  <c r="AG564" i="17"/>
  <c r="AF564" i="17"/>
  <c r="AE564" i="17"/>
  <c r="AD564" i="17"/>
  <c r="AC564" i="17"/>
  <c r="AB564" i="17"/>
  <c r="AA564" i="17"/>
  <c r="D564" i="17"/>
  <c r="AH563" i="17"/>
  <c r="AG563" i="17"/>
  <c r="AF563" i="17"/>
  <c r="AE563" i="17"/>
  <c r="AD563" i="17"/>
  <c r="AC563" i="17"/>
  <c r="AB563" i="17"/>
  <c r="AA563" i="17"/>
  <c r="D563" i="17"/>
  <c r="AH562" i="17"/>
  <c r="AG562" i="17"/>
  <c r="AF562" i="17"/>
  <c r="AE562" i="17"/>
  <c r="AD562" i="17"/>
  <c r="AC562" i="17"/>
  <c r="AB562" i="17"/>
  <c r="AA562" i="17"/>
  <c r="D562" i="17"/>
  <c r="AH561" i="17"/>
  <c r="AG561" i="17"/>
  <c r="AF561" i="17"/>
  <c r="AE561" i="17"/>
  <c r="AD561" i="17"/>
  <c r="AC561" i="17"/>
  <c r="AB561" i="17"/>
  <c r="AA561" i="17"/>
  <c r="D561" i="17"/>
  <c r="AH560" i="17"/>
  <c r="AG560" i="17"/>
  <c r="AF560" i="17"/>
  <c r="AE560" i="17"/>
  <c r="AD560" i="17"/>
  <c r="AC560" i="17"/>
  <c r="AB560" i="17"/>
  <c r="AA560" i="17"/>
  <c r="D560" i="17"/>
  <c r="AH559" i="17"/>
  <c r="AG559" i="17"/>
  <c r="AF559" i="17"/>
  <c r="AE559" i="17"/>
  <c r="AD559" i="17"/>
  <c r="AC559" i="17"/>
  <c r="AB559" i="17"/>
  <c r="AA559" i="17"/>
  <c r="D559" i="17"/>
  <c r="AH558" i="17"/>
  <c r="AG558" i="17"/>
  <c r="AF558" i="17"/>
  <c r="AE558" i="17"/>
  <c r="AD558" i="17"/>
  <c r="AC558" i="17"/>
  <c r="AB558" i="17"/>
  <c r="AA558" i="17"/>
  <c r="D558" i="17"/>
  <c r="AH557" i="17"/>
  <c r="AG557" i="17"/>
  <c r="AF557" i="17"/>
  <c r="AE557" i="17"/>
  <c r="AD557" i="17"/>
  <c r="AC557" i="17"/>
  <c r="AB557" i="17"/>
  <c r="AA557" i="17"/>
  <c r="D557" i="17"/>
  <c r="AH556" i="17"/>
  <c r="AG556" i="17"/>
  <c r="AF556" i="17"/>
  <c r="AE556" i="17"/>
  <c r="AD556" i="17"/>
  <c r="AC556" i="17"/>
  <c r="AB556" i="17"/>
  <c r="AA556" i="17"/>
  <c r="D556" i="17"/>
  <c r="AH555" i="17"/>
  <c r="AG555" i="17"/>
  <c r="AF555" i="17"/>
  <c r="AE555" i="17"/>
  <c r="AD555" i="17"/>
  <c r="AC555" i="17"/>
  <c r="AB555" i="17"/>
  <c r="AA555" i="17"/>
  <c r="D555" i="17"/>
  <c r="AH554" i="17"/>
  <c r="AG554" i="17"/>
  <c r="AF554" i="17"/>
  <c r="AE554" i="17"/>
  <c r="AD554" i="17"/>
  <c r="AC554" i="17"/>
  <c r="AB554" i="17"/>
  <c r="AA554" i="17"/>
  <c r="D554" i="17"/>
  <c r="AH553" i="17"/>
  <c r="AG553" i="17"/>
  <c r="AF553" i="17"/>
  <c r="AE553" i="17"/>
  <c r="AD553" i="17"/>
  <c r="AC553" i="17"/>
  <c r="AB553" i="17"/>
  <c r="AA553" i="17"/>
  <c r="D553" i="17"/>
  <c r="AH552" i="17"/>
  <c r="AG552" i="17"/>
  <c r="AF552" i="17"/>
  <c r="AE552" i="17"/>
  <c r="AD552" i="17"/>
  <c r="AC552" i="17"/>
  <c r="AB552" i="17"/>
  <c r="AA552" i="17"/>
  <c r="D552" i="17"/>
  <c r="AH551" i="17"/>
  <c r="AG551" i="17"/>
  <c r="AF551" i="17"/>
  <c r="AE551" i="17"/>
  <c r="AD551" i="17"/>
  <c r="AC551" i="17"/>
  <c r="AB551" i="17"/>
  <c r="AA551" i="17"/>
  <c r="D551" i="17"/>
  <c r="AH550" i="17"/>
  <c r="AG550" i="17"/>
  <c r="AF550" i="17"/>
  <c r="AE550" i="17"/>
  <c r="AD550" i="17"/>
  <c r="AC550" i="17"/>
  <c r="AB550" i="17"/>
  <c r="AA550" i="17"/>
  <c r="D550" i="17"/>
  <c r="AH549" i="17"/>
  <c r="AG549" i="17"/>
  <c r="AF549" i="17"/>
  <c r="AE549" i="17"/>
  <c r="AD549" i="17"/>
  <c r="AC549" i="17"/>
  <c r="AB549" i="17"/>
  <c r="AA549" i="17"/>
  <c r="D549" i="17"/>
  <c r="AH548" i="17"/>
  <c r="AG548" i="17"/>
  <c r="AF548" i="17"/>
  <c r="AE548" i="17"/>
  <c r="AD548" i="17"/>
  <c r="AC548" i="17"/>
  <c r="AB548" i="17"/>
  <c r="AA548" i="17"/>
  <c r="D548" i="17"/>
  <c r="AH547" i="17"/>
  <c r="AG547" i="17"/>
  <c r="AF547" i="17"/>
  <c r="AE547" i="17"/>
  <c r="AD547" i="17"/>
  <c r="AC547" i="17"/>
  <c r="AB547" i="17"/>
  <c r="AA547" i="17"/>
  <c r="D547" i="17"/>
  <c r="AH546" i="17"/>
  <c r="AG546" i="17"/>
  <c r="AF546" i="17"/>
  <c r="AE546" i="17"/>
  <c r="AD546" i="17"/>
  <c r="AC546" i="17"/>
  <c r="AB546" i="17"/>
  <c r="AA546" i="17"/>
  <c r="D546" i="17"/>
  <c r="AH545" i="17"/>
  <c r="AG545" i="17"/>
  <c r="AF545" i="17"/>
  <c r="AE545" i="17"/>
  <c r="AD545" i="17"/>
  <c r="AC545" i="17"/>
  <c r="AB545" i="17"/>
  <c r="AA545" i="17"/>
  <c r="D545" i="17"/>
  <c r="AH544" i="17"/>
  <c r="AG544" i="17"/>
  <c r="AF544" i="17"/>
  <c r="AE544" i="17"/>
  <c r="AD544" i="17"/>
  <c r="AC544" i="17"/>
  <c r="AB544" i="17"/>
  <c r="AA544" i="17"/>
  <c r="D544" i="17"/>
  <c r="AH543" i="17"/>
  <c r="AG543" i="17"/>
  <c r="AF543" i="17"/>
  <c r="AE543" i="17"/>
  <c r="AD543" i="17"/>
  <c r="AC543" i="17"/>
  <c r="AB543" i="17"/>
  <c r="AA543" i="17"/>
  <c r="D543" i="17"/>
  <c r="AH542" i="17"/>
  <c r="AG542" i="17"/>
  <c r="AF542" i="17"/>
  <c r="AE542" i="17"/>
  <c r="AD542" i="17"/>
  <c r="AC542" i="17"/>
  <c r="AB542" i="17"/>
  <c r="AA542" i="17"/>
  <c r="D542" i="17"/>
  <c r="AH541" i="17"/>
  <c r="AG541" i="17"/>
  <c r="AF541" i="17"/>
  <c r="AE541" i="17"/>
  <c r="AD541" i="17"/>
  <c r="AC541" i="17"/>
  <c r="AB541" i="17"/>
  <c r="AA541" i="17"/>
  <c r="D541" i="17"/>
  <c r="AH540" i="17"/>
  <c r="AG540" i="17"/>
  <c r="AF540" i="17"/>
  <c r="AE540" i="17"/>
  <c r="AD540" i="17"/>
  <c r="AC540" i="17"/>
  <c r="AB540" i="17"/>
  <c r="AA540" i="17"/>
  <c r="D540" i="17"/>
  <c r="AH539" i="17"/>
  <c r="AG539" i="17"/>
  <c r="AF539" i="17"/>
  <c r="AE539" i="17"/>
  <c r="AD539" i="17"/>
  <c r="AC539" i="17"/>
  <c r="AB539" i="17"/>
  <c r="AA539" i="17"/>
  <c r="D539" i="17"/>
  <c r="AH538" i="17"/>
  <c r="AG538" i="17"/>
  <c r="AF538" i="17"/>
  <c r="AE538" i="17"/>
  <c r="AD538" i="17"/>
  <c r="AC538" i="17"/>
  <c r="AB538" i="17"/>
  <c r="AA538" i="17"/>
  <c r="D538" i="17"/>
  <c r="AH537" i="17"/>
  <c r="AG537" i="17"/>
  <c r="AF537" i="17"/>
  <c r="AE537" i="17"/>
  <c r="AD537" i="17"/>
  <c r="AC537" i="17"/>
  <c r="AB537" i="17"/>
  <c r="AA537" i="17"/>
  <c r="D537" i="17"/>
  <c r="AH536" i="17"/>
  <c r="AG536" i="17"/>
  <c r="AF536" i="17"/>
  <c r="AE536" i="17"/>
  <c r="AD536" i="17"/>
  <c r="AC536" i="17"/>
  <c r="AB536" i="17"/>
  <c r="AA536" i="17"/>
  <c r="D536" i="17"/>
  <c r="AH535" i="17"/>
  <c r="AG535" i="17"/>
  <c r="AF535" i="17"/>
  <c r="AE535" i="17"/>
  <c r="AD535" i="17"/>
  <c r="AC535" i="17"/>
  <c r="AB535" i="17"/>
  <c r="AA535" i="17"/>
  <c r="D535" i="17"/>
  <c r="AH534" i="17"/>
  <c r="AG534" i="17"/>
  <c r="AF534" i="17"/>
  <c r="AE534" i="17"/>
  <c r="AD534" i="17"/>
  <c r="AC534" i="17"/>
  <c r="AB534" i="17"/>
  <c r="AA534" i="17"/>
  <c r="D534" i="17"/>
  <c r="AH533" i="17"/>
  <c r="AG533" i="17"/>
  <c r="AF533" i="17"/>
  <c r="AE533" i="17"/>
  <c r="AD533" i="17"/>
  <c r="AC533" i="17"/>
  <c r="AB533" i="17"/>
  <c r="AA533" i="17"/>
  <c r="D533" i="17"/>
  <c r="AH532" i="17"/>
  <c r="AG532" i="17"/>
  <c r="AF532" i="17"/>
  <c r="AE532" i="17"/>
  <c r="AD532" i="17"/>
  <c r="AC532" i="17"/>
  <c r="AB532" i="17"/>
  <c r="AA532" i="17"/>
  <c r="D532" i="17"/>
  <c r="AH531" i="17"/>
  <c r="AG531" i="17"/>
  <c r="AF531" i="17"/>
  <c r="AE531" i="17"/>
  <c r="AD531" i="17"/>
  <c r="AC531" i="17"/>
  <c r="AB531" i="17"/>
  <c r="AA531" i="17"/>
  <c r="D531" i="17"/>
  <c r="AH530" i="17"/>
  <c r="AG530" i="17"/>
  <c r="AF530" i="17"/>
  <c r="AE530" i="17"/>
  <c r="AD530" i="17"/>
  <c r="AC530" i="17"/>
  <c r="AB530" i="17"/>
  <c r="AA530" i="17"/>
  <c r="D530" i="17"/>
  <c r="AH529" i="17"/>
  <c r="AG529" i="17"/>
  <c r="AF529" i="17"/>
  <c r="AE529" i="17"/>
  <c r="AD529" i="17"/>
  <c r="AC529" i="17"/>
  <c r="AB529" i="17"/>
  <c r="AA529" i="17"/>
  <c r="D529" i="17"/>
  <c r="AH528" i="17"/>
  <c r="AG528" i="17"/>
  <c r="AF528" i="17"/>
  <c r="AE528" i="17"/>
  <c r="AD528" i="17"/>
  <c r="AC528" i="17"/>
  <c r="AB528" i="17"/>
  <c r="AA528" i="17"/>
  <c r="D528" i="17"/>
  <c r="AH527" i="17"/>
  <c r="AG527" i="17"/>
  <c r="AF527" i="17"/>
  <c r="AE527" i="17"/>
  <c r="AD527" i="17"/>
  <c r="AC527" i="17"/>
  <c r="AB527" i="17"/>
  <c r="AA527" i="17"/>
  <c r="D527" i="17"/>
  <c r="AH526" i="17"/>
  <c r="AG526" i="17"/>
  <c r="AF526" i="17"/>
  <c r="AE526" i="17"/>
  <c r="AD526" i="17"/>
  <c r="AC526" i="17"/>
  <c r="AB526" i="17"/>
  <c r="AA526" i="17"/>
  <c r="D526" i="17"/>
  <c r="AH525" i="17"/>
  <c r="AG525" i="17"/>
  <c r="AF525" i="17"/>
  <c r="AE525" i="17"/>
  <c r="AD525" i="17"/>
  <c r="AC525" i="17"/>
  <c r="AB525" i="17"/>
  <c r="AA525" i="17"/>
  <c r="D525" i="17"/>
  <c r="AH524" i="17"/>
  <c r="AG524" i="17"/>
  <c r="AF524" i="17"/>
  <c r="AE524" i="17"/>
  <c r="AD524" i="17"/>
  <c r="AC524" i="17"/>
  <c r="AB524" i="17"/>
  <c r="AA524" i="17"/>
  <c r="D524" i="17"/>
  <c r="AH523" i="17"/>
  <c r="AG523" i="17"/>
  <c r="AF523" i="17"/>
  <c r="AE523" i="17"/>
  <c r="AD523" i="17"/>
  <c r="AC523" i="17"/>
  <c r="AB523" i="17"/>
  <c r="AA523" i="17"/>
  <c r="D523" i="17"/>
  <c r="AH522" i="17"/>
  <c r="AG522" i="17"/>
  <c r="AF522" i="17"/>
  <c r="AE522" i="17"/>
  <c r="AD522" i="17"/>
  <c r="AC522" i="17"/>
  <c r="AB522" i="17"/>
  <c r="AA522" i="17"/>
  <c r="D522" i="17"/>
  <c r="AH521" i="17"/>
  <c r="AG521" i="17"/>
  <c r="AF521" i="17"/>
  <c r="AE521" i="17"/>
  <c r="AD521" i="17"/>
  <c r="AC521" i="17"/>
  <c r="AB521" i="17"/>
  <c r="AA521" i="17"/>
  <c r="D521" i="17"/>
  <c r="AH520" i="17"/>
  <c r="AG520" i="17"/>
  <c r="AF520" i="17"/>
  <c r="AE520" i="17"/>
  <c r="AD520" i="17"/>
  <c r="AC520" i="17"/>
  <c r="AB520" i="17"/>
  <c r="AA520" i="17"/>
  <c r="D520" i="17"/>
  <c r="AH519" i="17"/>
  <c r="AG519" i="17"/>
  <c r="AF519" i="17"/>
  <c r="AE519" i="17"/>
  <c r="AD519" i="17"/>
  <c r="AC519" i="17"/>
  <c r="AB519" i="17"/>
  <c r="AA519" i="17"/>
  <c r="D519" i="17"/>
  <c r="AH518" i="17"/>
  <c r="AG518" i="17"/>
  <c r="AF518" i="17"/>
  <c r="AE518" i="17"/>
  <c r="AD518" i="17"/>
  <c r="AC518" i="17"/>
  <c r="AB518" i="17"/>
  <c r="AA518" i="17"/>
  <c r="D518" i="17"/>
  <c r="AH517" i="17"/>
  <c r="AG517" i="17"/>
  <c r="AF517" i="17"/>
  <c r="AE517" i="17"/>
  <c r="AD517" i="17"/>
  <c r="AC517" i="17"/>
  <c r="AB517" i="17"/>
  <c r="AA517" i="17"/>
  <c r="D517" i="17"/>
  <c r="AH516" i="17"/>
  <c r="AG516" i="17"/>
  <c r="AF516" i="17"/>
  <c r="AE516" i="17"/>
  <c r="AD516" i="17"/>
  <c r="AC516" i="17"/>
  <c r="AB516" i="17"/>
  <c r="AA516" i="17"/>
  <c r="D516" i="17"/>
  <c r="AH515" i="17"/>
  <c r="AG515" i="17"/>
  <c r="AF515" i="17"/>
  <c r="AE515" i="17"/>
  <c r="AD515" i="17"/>
  <c r="AC515" i="17"/>
  <c r="AB515" i="17"/>
  <c r="AA515" i="17"/>
  <c r="D515" i="17"/>
  <c r="AH514" i="17"/>
  <c r="AG514" i="17"/>
  <c r="AF514" i="17"/>
  <c r="AE514" i="17"/>
  <c r="AD514" i="17"/>
  <c r="AC514" i="17"/>
  <c r="AB514" i="17"/>
  <c r="AA514" i="17"/>
  <c r="D514" i="17"/>
  <c r="AH513" i="17"/>
  <c r="AG513" i="17"/>
  <c r="AF513" i="17"/>
  <c r="AE513" i="17"/>
  <c r="AD513" i="17"/>
  <c r="AC513" i="17"/>
  <c r="AB513" i="17"/>
  <c r="AA513" i="17"/>
  <c r="D513" i="17"/>
  <c r="AH512" i="17"/>
  <c r="AG512" i="17"/>
  <c r="AF512" i="17"/>
  <c r="AE512" i="17"/>
  <c r="AD512" i="17"/>
  <c r="AC512" i="17"/>
  <c r="AB512" i="17"/>
  <c r="AA512" i="17"/>
  <c r="D512" i="17"/>
  <c r="AH511" i="17"/>
  <c r="AG511" i="17"/>
  <c r="AF511" i="17"/>
  <c r="AE511" i="17"/>
  <c r="AD511" i="17"/>
  <c r="AC511" i="17"/>
  <c r="AB511" i="17"/>
  <c r="AA511" i="17"/>
  <c r="D511" i="17"/>
  <c r="AH510" i="17"/>
  <c r="AG510" i="17"/>
  <c r="AF510" i="17"/>
  <c r="AE510" i="17"/>
  <c r="AD510" i="17"/>
  <c r="AC510" i="17"/>
  <c r="AB510" i="17"/>
  <c r="AA510" i="17"/>
  <c r="D510" i="17"/>
  <c r="AH509" i="17"/>
  <c r="AG509" i="17"/>
  <c r="AF509" i="17"/>
  <c r="AE509" i="17"/>
  <c r="AD509" i="17"/>
  <c r="AC509" i="17"/>
  <c r="AB509" i="17"/>
  <c r="AA509" i="17"/>
  <c r="D509" i="17"/>
  <c r="AH508" i="17"/>
  <c r="AG508" i="17"/>
  <c r="AF508" i="17"/>
  <c r="AE508" i="17"/>
  <c r="AD508" i="17"/>
  <c r="AC508" i="17"/>
  <c r="AB508" i="17"/>
  <c r="AA508" i="17"/>
  <c r="D508" i="17"/>
  <c r="AH507" i="17"/>
  <c r="AG507" i="17"/>
  <c r="AF507" i="17"/>
  <c r="AE507" i="17"/>
  <c r="AD507" i="17"/>
  <c r="AC507" i="17"/>
  <c r="AB507" i="17"/>
  <c r="AA507" i="17"/>
  <c r="D507" i="17"/>
  <c r="AH506" i="17"/>
  <c r="AG506" i="17"/>
  <c r="AF506" i="17"/>
  <c r="AE506" i="17"/>
  <c r="AD506" i="17"/>
  <c r="AC506" i="17"/>
  <c r="AB506" i="17"/>
  <c r="AA506" i="17"/>
  <c r="D506" i="17"/>
  <c r="AH505" i="17"/>
  <c r="AG505" i="17"/>
  <c r="AF505" i="17"/>
  <c r="AE505" i="17"/>
  <c r="AD505" i="17"/>
  <c r="AC505" i="17"/>
  <c r="AB505" i="17"/>
  <c r="AA505" i="17"/>
  <c r="D505" i="17"/>
  <c r="AH504" i="17"/>
  <c r="AG504" i="17"/>
  <c r="AF504" i="17"/>
  <c r="AE504" i="17"/>
  <c r="AD504" i="17"/>
  <c r="AC504" i="17"/>
  <c r="AB504" i="17"/>
  <c r="AA504" i="17"/>
  <c r="D504" i="17"/>
  <c r="AH503" i="17"/>
  <c r="AG503" i="17"/>
  <c r="AF503" i="17"/>
  <c r="AE503" i="17"/>
  <c r="AD503" i="17"/>
  <c r="AC503" i="17"/>
  <c r="AB503" i="17"/>
  <c r="AA503" i="17"/>
  <c r="D503" i="17"/>
  <c r="AH502" i="17"/>
  <c r="AG502" i="17"/>
  <c r="AF502" i="17"/>
  <c r="AE502" i="17"/>
  <c r="AD502" i="17"/>
  <c r="AC502" i="17"/>
  <c r="AB502" i="17"/>
  <c r="AA502" i="17"/>
  <c r="D502" i="17"/>
  <c r="AH501" i="17"/>
  <c r="AG501" i="17"/>
  <c r="AF501" i="17"/>
  <c r="AE501" i="17"/>
  <c r="AD501" i="17"/>
  <c r="AC501" i="17"/>
  <c r="AB501" i="17"/>
  <c r="AA501" i="17"/>
  <c r="D501" i="17"/>
  <c r="AH500" i="17"/>
  <c r="AG500" i="17"/>
  <c r="AF500" i="17"/>
  <c r="AE500" i="17"/>
  <c r="AD500" i="17"/>
  <c r="AC500" i="17"/>
  <c r="AB500" i="17"/>
  <c r="AA500" i="17"/>
  <c r="D500" i="17"/>
  <c r="AH499" i="17"/>
  <c r="AG499" i="17"/>
  <c r="AF499" i="17"/>
  <c r="AE499" i="17"/>
  <c r="AD499" i="17"/>
  <c r="AC499" i="17"/>
  <c r="AB499" i="17"/>
  <c r="AA499" i="17"/>
  <c r="D499" i="17"/>
  <c r="AH498" i="17"/>
  <c r="AG498" i="17"/>
  <c r="AF498" i="17"/>
  <c r="AE498" i="17"/>
  <c r="AD498" i="17"/>
  <c r="AC498" i="17"/>
  <c r="AB498" i="17"/>
  <c r="AA498" i="17"/>
  <c r="D498" i="17"/>
  <c r="AH497" i="17"/>
  <c r="AG497" i="17"/>
  <c r="AF497" i="17"/>
  <c r="AE497" i="17"/>
  <c r="AD497" i="17"/>
  <c r="AC497" i="17"/>
  <c r="AB497" i="17"/>
  <c r="AA497" i="17"/>
  <c r="D497" i="17"/>
  <c r="AH496" i="17"/>
  <c r="AG496" i="17"/>
  <c r="AF496" i="17"/>
  <c r="AE496" i="17"/>
  <c r="AD496" i="17"/>
  <c r="AC496" i="17"/>
  <c r="AB496" i="17"/>
  <c r="AA496" i="17"/>
  <c r="D496" i="17"/>
  <c r="AH495" i="17"/>
  <c r="AG495" i="17"/>
  <c r="AF495" i="17"/>
  <c r="AE495" i="17"/>
  <c r="AD495" i="17"/>
  <c r="AC495" i="17"/>
  <c r="AB495" i="17"/>
  <c r="AA495" i="17"/>
  <c r="D495" i="17"/>
  <c r="AH494" i="17"/>
  <c r="AG494" i="17"/>
  <c r="AF494" i="17"/>
  <c r="AE494" i="17"/>
  <c r="AD494" i="17"/>
  <c r="AC494" i="17"/>
  <c r="AB494" i="17"/>
  <c r="AA494" i="17"/>
  <c r="D494" i="17"/>
  <c r="AH493" i="17"/>
  <c r="AG493" i="17"/>
  <c r="AF493" i="17"/>
  <c r="AE493" i="17"/>
  <c r="AD493" i="17"/>
  <c r="AC493" i="17"/>
  <c r="AB493" i="17"/>
  <c r="AA493" i="17"/>
  <c r="D493" i="17"/>
  <c r="AH492" i="17"/>
  <c r="AG492" i="17"/>
  <c r="AF492" i="17"/>
  <c r="AE492" i="17"/>
  <c r="AD492" i="17"/>
  <c r="AC492" i="17"/>
  <c r="AB492" i="17"/>
  <c r="AA492" i="17"/>
  <c r="D492" i="17"/>
  <c r="AH491" i="17"/>
  <c r="AG491" i="17"/>
  <c r="AF491" i="17"/>
  <c r="AE491" i="17"/>
  <c r="AD491" i="17"/>
  <c r="AC491" i="17"/>
  <c r="AB491" i="17"/>
  <c r="AA491" i="17"/>
  <c r="D491" i="17"/>
  <c r="AH490" i="17"/>
  <c r="AG490" i="17"/>
  <c r="AF490" i="17"/>
  <c r="AE490" i="17"/>
  <c r="AD490" i="17"/>
  <c r="AC490" i="17"/>
  <c r="AB490" i="17"/>
  <c r="AA490" i="17"/>
  <c r="D490" i="17"/>
  <c r="AH489" i="17"/>
  <c r="AG489" i="17"/>
  <c r="AF489" i="17"/>
  <c r="AE489" i="17"/>
  <c r="AD489" i="17"/>
  <c r="AC489" i="17"/>
  <c r="AB489" i="17"/>
  <c r="AA489" i="17"/>
  <c r="D489" i="17"/>
  <c r="AH488" i="17"/>
  <c r="AG488" i="17"/>
  <c r="AF488" i="17"/>
  <c r="AE488" i="17"/>
  <c r="AD488" i="17"/>
  <c r="AC488" i="17"/>
  <c r="AB488" i="17"/>
  <c r="AA488" i="17"/>
  <c r="D488" i="17"/>
  <c r="AH487" i="17"/>
  <c r="AG487" i="17"/>
  <c r="AF487" i="17"/>
  <c r="AE487" i="17"/>
  <c r="AD487" i="17"/>
  <c r="AC487" i="17"/>
  <c r="AB487" i="17"/>
  <c r="AA487" i="17"/>
  <c r="D487" i="17"/>
  <c r="AH486" i="17"/>
  <c r="AG486" i="17"/>
  <c r="AF486" i="17"/>
  <c r="AE486" i="17"/>
  <c r="AD486" i="17"/>
  <c r="AC486" i="17"/>
  <c r="AB486" i="17"/>
  <c r="AA486" i="17"/>
  <c r="D486" i="17"/>
  <c r="AH485" i="17"/>
  <c r="AG485" i="17"/>
  <c r="AF485" i="17"/>
  <c r="AE485" i="17"/>
  <c r="AD485" i="17"/>
  <c r="AC485" i="17"/>
  <c r="AB485" i="17"/>
  <c r="AA485" i="17"/>
  <c r="D485" i="17"/>
  <c r="AH484" i="17"/>
  <c r="AG484" i="17"/>
  <c r="AF484" i="17"/>
  <c r="AE484" i="17"/>
  <c r="AD484" i="17"/>
  <c r="AC484" i="17"/>
  <c r="AB484" i="17"/>
  <c r="AA484" i="17"/>
  <c r="D484" i="17"/>
  <c r="AH483" i="17"/>
  <c r="AG483" i="17"/>
  <c r="AF483" i="17"/>
  <c r="AE483" i="17"/>
  <c r="AD483" i="17"/>
  <c r="AC483" i="17"/>
  <c r="AB483" i="17"/>
  <c r="AA483" i="17"/>
  <c r="D483" i="17"/>
  <c r="AH482" i="17"/>
  <c r="AG482" i="17"/>
  <c r="AF482" i="17"/>
  <c r="AE482" i="17"/>
  <c r="AD482" i="17"/>
  <c r="AC482" i="17"/>
  <c r="AB482" i="17"/>
  <c r="AA482" i="17"/>
  <c r="D482" i="17"/>
  <c r="AH481" i="17"/>
  <c r="AG481" i="17"/>
  <c r="AF481" i="17"/>
  <c r="AE481" i="17"/>
  <c r="AD481" i="17"/>
  <c r="AC481" i="17"/>
  <c r="AB481" i="17"/>
  <c r="AA481" i="17"/>
  <c r="D481" i="17"/>
  <c r="AH480" i="17"/>
  <c r="AG480" i="17"/>
  <c r="AF480" i="17"/>
  <c r="AE480" i="17"/>
  <c r="AD480" i="17"/>
  <c r="AC480" i="17"/>
  <c r="AB480" i="17"/>
  <c r="AA480" i="17"/>
  <c r="D480" i="17"/>
  <c r="AH479" i="17"/>
  <c r="AG479" i="17"/>
  <c r="AF479" i="17"/>
  <c r="AE479" i="17"/>
  <c r="AD479" i="17"/>
  <c r="AC479" i="17"/>
  <c r="AB479" i="17"/>
  <c r="AA479" i="17"/>
  <c r="D479" i="17"/>
  <c r="AH478" i="17"/>
  <c r="AG478" i="17"/>
  <c r="AF478" i="17"/>
  <c r="AE478" i="17"/>
  <c r="AD478" i="17"/>
  <c r="AC478" i="17"/>
  <c r="AB478" i="17"/>
  <c r="AA478" i="17"/>
  <c r="D478" i="17"/>
  <c r="AH477" i="17"/>
  <c r="AG477" i="17"/>
  <c r="AF477" i="17"/>
  <c r="AE477" i="17"/>
  <c r="AD477" i="17"/>
  <c r="AC477" i="17"/>
  <c r="AB477" i="17"/>
  <c r="AA477" i="17"/>
  <c r="D477" i="17"/>
  <c r="AH476" i="17"/>
  <c r="AG476" i="17"/>
  <c r="AF476" i="17"/>
  <c r="AE476" i="17"/>
  <c r="AD476" i="17"/>
  <c r="AC476" i="17"/>
  <c r="AB476" i="17"/>
  <c r="AA476" i="17"/>
  <c r="D476" i="17"/>
  <c r="AH475" i="17"/>
  <c r="AG475" i="17"/>
  <c r="AF475" i="17"/>
  <c r="AE475" i="17"/>
  <c r="AD475" i="17"/>
  <c r="AC475" i="17"/>
  <c r="AB475" i="17"/>
  <c r="AA475" i="17"/>
  <c r="D475" i="17"/>
  <c r="AH474" i="17"/>
  <c r="AG474" i="17"/>
  <c r="AF474" i="17"/>
  <c r="AE474" i="17"/>
  <c r="AD474" i="17"/>
  <c r="AC474" i="17"/>
  <c r="AB474" i="17"/>
  <c r="AA474" i="17"/>
  <c r="D474" i="17"/>
  <c r="AH473" i="17"/>
  <c r="AG473" i="17"/>
  <c r="AF473" i="17"/>
  <c r="AE473" i="17"/>
  <c r="AD473" i="17"/>
  <c r="AC473" i="17"/>
  <c r="AB473" i="17"/>
  <c r="AA473" i="17"/>
  <c r="D473" i="17"/>
  <c r="AH472" i="17"/>
  <c r="AG472" i="17"/>
  <c r="AF472" i="17"/>
  <c r="AE472" i="17"/>
  <c r="AD472" i="17"/>
  <c r="AC472" i="17"/>
  <c r="AB472" i="17"/>
  <c r="AA472" i="17"/>
  <c r="D472" i="17"/>
  <c r="AH471" i="17"/>
  <c r="AG471" i="17"/>
  <c r="AF471" i="17"/>
  <c r="AE471" i="17"/>
  <c r="AD471" i="17"/>
  <c r="AC471" i="17"/>
  <c r="AB471" i="17"/>
  <c r="AA471" i="17"/>
  <c r="D471" i="17"/>
  <c r="AH470" i="17"/>
  <c r="AG470" i="17"/>
  <c r="AF470" i="17"/>
  <c r="AE470" i="17"/>
  <c r="AD470" i="17"/>
  <c r="AC470" i="17"/>
  <c r="AB470" i="17"/>
  <c r="AA470" i="17"/>
  <c r="D470" i="17"/>
  <c r="AH469" i="17"/>
  <c r="AG469" i="17"/>
  <c r="AF469" i="17"/>
  <c r="AE469" i="17"/>
  <c r="AD469" i="17"/>
  <c r="AC469" i="17"/>
  <c r="AB469" i="17"/>
  <c r="AA469" i="17"/>
  <c r="D469" i="17"/>
  <c r="AH468" i="17"/>
  <c r="AG468" i="17"/>
  <c r="AF468" i="17"/>
  <c r="AE468" i="17"/>
  <c r="AD468" i="17"/>
  <c r="AC468" i="17"/>
  <c r="AB468" i="17"/>
  <c r="AA468" i="17"/>
  <c r="D468" i="17"/>
  <c r="AH467" i="17"/>
  <c r="AG467" i="17"/>
  <c r="AF467" i="17"/>
  <c r="AE467" i="17"/>
  <c r="AD467" i="17"/>
  <c r="AC467" i="17"/>
  <c r="AB467" i="17"/>
  <c r="AA467" i="17"/>
  <c r="D467" i="17"/>
  <c r="AH466" i="17"/>
  <c r="AG466" i="17"/>
  <c r="AF466" i="17"/>
  <c r="AE466" i="17"/>
  <c r="AD466" i="17"/>
  <c r="AC466" i="17"/>
  <c r="AB466" i="17"/>
  <c r="AA466" i="17"/>
  <c r="D466" i="17"/>
  <c r="AH465" i="17"/>
  <c r="AG465" i="17"/>
  <c r="AF465" i="17"/>
  <c r="AE465" i="17"/>
  <c r="AD465" i="17"/>
  <c r="AC465" i="17"/>
  <c r="AB465" i="17"/>
  <c r="AA465" i="17"/>
  <c r="D465" i="17"/>
  <c r="AH464" i="17"/>
  <c r="AG464" i="17"/>
  <c r="AF464" i="17"/>
  <c r="AE464" i="17"/>
  <c r="AD464" i="17"/>
  <c r="AC464" i="17"/>
  <c r="AB464" i="17"/>
  <c r="AA464" i="17"/>
  <c r="D464" i="17"/>
  <c r="AH463" i="17"/>
  <c r="AG463" i="17"/>
  <c r="AF463" i="17"/>
  <c r="AE463" i="17"/>
  <c r="AD463" i="17"/>
  <c r="AC463" i="17"/>
  <c r="AB463" i="17"/>
  <c r="AA463" i="17"/>
  <c r="D463" i="17"/>
  <c r="AH462" i="17"/>
  <c r="AG462" i="17"/>
  <c r="AF462" i="17"/>
  <c r="AE462" i="17"/>
  <c r="AD462" i="17"/>
  <c r="AC462" i="17"/>
  <c r="AB462" i="17"/>
  <c r="AA462" i="17"/>
  <c r="D462" i="17"/>
  <c r="AH461" i="17"/>
  <c r="AG461" i="17"/>
  <c r="AF461" i="17"/>
  <c r="AE461" i="17"/>
  <c r="AD461" i="17"/>
  <c r="AC461" i="17"/>
  <c r="AB461" i="17"/>
  <c r="AA461" i="17"/>
  <c r="D461" i="17"/>
  <c r="AH460" i="17"/>
  <c r="AG460" i="17"/>
  <c r="AF460" i="17"/>
  <c r="AE460" i="17"/>
  <c r="AD460" i="17"/>
  <c r="AC460" i="17"/>
  <c r="AB460" i="17"/>
  <c r="AA460" i="17"/>
  <c r="D460" i="17"/>
  <c r="AH459" i="17"/>
  <c r="AG459" i="17"/>
  <c r="AF459" i="17"/>
  <c r="AE459" i="17"/>
  <c r="AD459" i="17"/>
  <c r="AC459" i="17"/>
  <c r="AB459" i="17"/>
  <c r="AA459" i="17"/>
  <c r="D459" i="17"/>
  <c r="AH458" i="17"/>
  <c r="AG458" i="17"/>
  <c r="AF458" i="17"/>
  <c r="AE458" i="17"/>
  <c r="AD458" i="17"/>
  <c r="AC458" i="17"/>
  <c r="AB458" i="17"/>
  <c r="AA458" i="17"/>
  <c r="D458" i="17"/>
  <c r="AH457" i="17"/>
  <c r="AG457" i="17"/>
  <c r="AF457" i="17"/>
  <c r="AE457" i="17"/>
  <c r="AD457" i="17"/>
  <c r="AC457" i="17"/>
  <c r="AB457" i="17"/>
  <c r="AA457" i="17"/>
  <c r="D457" i="17"/>
  <c r="AH456" i="17"/>
  <c r="AG456" i="17"/>
  <c r="AF456" i="17"/>
  <c r="AE456" i="17"/>
  <c r="AD456" i="17"/>
  <c r="AC456" i="17"/>
  <c r="AB456" i="17"/>
  <c r="AA456" i="17"/>
  <c r="D456" i="17"/>
  <c r="AH455" i="17"/>
  <c r="AG455" i="17"/>
  <c r="AF455" i="17"/>
  <c r="AE455" i="17"/>
  <c r="AD455" i="17"/>
  <c r="AC455" i="17"/>
  <c r="AB455" i="17"/>
  <c r="AA455" i="17"/>
  <c r="D455" i="17"/>
  <c r="AH454" i="17"/>
  <c r="AG454" i="17"/>
  <c r="AF454" i="17"/>
  <c r="AE454" i="17"/>
  <c r="AD454" i="17"/>
  <c r="AC454" i="17"/>
  <c r="AB454" i="17"/>
  <c r="AA454" i="17"/>
  <c r="D454" i="17"/>
  <c r="AH453" i="17"/>
  <c r="AG453" i="17"/>
  <c r="AF453" i="17"/>
  <c r="AE453" i="17"/>
  <c r="AD453" i="17"/>
  <c r="AC453" i="17"/>
  <c r="AB453" i="17"/>
  <c r="AA453" i="17"/>
  <c r="D453" i="17"/>
  <c r="AH452" i="17"/>
  <c r="AG452" i="17"/>
  <c r="AF452" i="17"/>
  <c r="AE452" i="17"/>
  <c r="AD452" i="17"/>
  <c r="AC452" i="17"/>
  <c r="AB452" i="17"/>
  <c r="AA452" i="17"/>
  <c r="D452" i="17"/>
  <c r="AH451" i="17"/>
  <c r="AG451" i="17"/>
  <c r="AF451" i="17"/>
  <c r="AE451" i="17"/>
  <c r="AD451" i="17"/>
  <c r="AC451" i="17"/>
  <c r="AB451" i="17"/>
  <c r="AA451" i="17"/>
  <c r="D451" i="17"/>
  <c r="AH450" i="17"/>
  <c r="AG450" i="17"/>
  <c r="AF450" i="17"/>
  <c r="AE450" i="17"/>
  <c r="AD450" i="17"/>
  <c r="AC450" i="17"/>
  <c r="AB450" i="17"/>
  <c r="AA450" i="17"/>
  <c r="D450" i="17"/>
  <c r="AH449" i="17"/>
  <c r="AG449" i="17"/>
  <c r="AF449" i="17"/>
  <c r="AE449" i="17"/>
  <c r="AD449" i="17"/>
  <c r="AC449" i="17"/>
  <c r="AB449" i="17"/>
  <c r="AA449" i="17"/>
  <c r="D449" i="17"/>
  <c r="AH448" i="17"/>
  <c r="AG448" i="17"/>
  <c r="AF448" i="17"/>
  <c r="AE448" i="17"/>
  <c r="AD448" i="17"/>
  <c r="AC448" i="17"/>
  <c r="AB448" i="17"/>
  <c r="AA448" i="17"/>
  <c r="D448" i="17"/>
  <c r="AH447" i="17"/>
  <c r="AG447" i="17"/>
  <c r="AF447" i="17"/>
  <c r="AE447" i="17"/>
  <c r="AD447" i="17"/>
  <c r="AC447" i="17"/>
  <c r="AB447" i="17"/>
  <c r="AA447" i="17"/>
  <c r="D447" i="17"/>
  <c r="AH446" i="17"/>
  <c r="AG446" i="17"/>
  <c r="AF446" i="17"/>
  <c r="AE446" i="17"/>
  <c r="AD446" i="17"/>
  <c r="AC446" i="17"/>
  <c r="AB446" i="17"/>
  <c r="AA446" i="17"/>
  <c r="D446" i="17"/>
  <c r="AH445" i="17"/>
  <c r="AG445" i="17"/>
  <c r="AF445" i="17"/>
  <c r="AE445" i="17"/>
  <c r="AD445" i="17"/>
  <c r="AC445" i="17"/>
  <c r="AB445" i="17"/>
  <c r="AA445" i="17"/>
  <c r="D445" i="17"/>
  <c r="AH444" i="17"/>
  <c r="AG444" i="17"/>
  <c r="AF444" i="17"/>
  <c r="AE444" i="17"/>
  <c r="AD444" i="17"/>
  <c r="AC444" i="17"/>
  <c r="AB444" i="17"/>
  <c r="AA444" i="17"/>
  <c r="D444" i="17"/>
  <c r="AH443" i="17"/>
  <c r="AG443" i="17"/>
  <c r="AF443" i="17"/>
  <c r="AE443" i="17"/>
  <c r="AD443" i="17"/>
  <c r="AC443" i="17"/>
  <c r="AB443" i="17"/>
  <c r="AA443" i="17"/>
  <c r="D443" i="17"/>
  <c r="AH442" i="17"/>
  <c r="AG442" i="17"/>
  <c r="AF442" i="17"/>
  <c r="AE442" i="17"/>
  <c r="AD442" i="17"/>
  <c r="AC442" i="17"/>
  <c r="AB442" i="17"/>
  <c r="AA442" i="17"/>
  <c r="D442" i="17"/>
  <c r="AH441" i="17"/>
  <c r="AG441" i="17"/>
  <c r="AF441" i="17"/>
  <c r="AE441" i="17"/>
  <c r="AD441" i="17"/>
  <c r="AC441" i="17"/>
  <c r="AB441" i="17"/>
  <c r="AA441" i="17"/>
  <c r="D441" i="17"/>
  <c r="AH440" i="17"/>
  <c r="AG440" i="17"/>
  <c r="AF440" i="17"/>
  <c r="AE440" i="17"/>
  <c r="AD440" i="17"/>
  <c r="AC440" i="17"/>
  <c r="AB440" i="17"/>
  <c r="AA440" i="17"/>
  <c r="D440" i="17"/>
  <c r="AH439" i="17"/>
  <c r="AG439" i="17"/>
  <c r="AF439" i="17"/>
  <c r="AE439" i="17"/>
  <c r="AD439" i="17"/>
  <c r="AC439" i="17"/>
  <c r="AB439" i="17"/>
  <c r="AA439" i="17"/>
  <c r="D439" i="17"/>
  <c r="AH438" i="17"/>
  <c r="AG438" i="17"/>
  <c r="AF438" i="17"/>
  <c r="AE438" i="17"/>
  <c r="AD438" i="17"/>
  <c r="AC438" i="17"/>
  <c r="AB438" i="17"/>
  <c r="AA438" i="17"/>
  <c r="D438" i="17"/>
  <c r="AH437" i="17"/>
  <c r="AG437" i="17"/>
  <c r="AF437" i="17"/>
  <c r="AE437" i="17"/>
  <c r="AD437" i="17"/>
  <c r="AC437" i="17"/>
  <c r="AB437" i="17"/>
  <c r="AA437" i="17"/>
  <c r="D437" i="17"/>
  <c r="AH436" i="17"/>
  <c r="AG436" i="17"/>
  <c r="AF436" i="17"/>
  <c r="AE436" i="17"/>
  <c r="AD436" i="17"/>
  <c r="AC436" i="17"/>
  <c r="AB436" i="17"/>
  <c r="AA436" i="17"/>
  <c r="D436" i="17"/>
  <c r="AH435" i="17"/>
  <c r="AG435" i="17"/>
  <c r="AF435" i="17"/>
  <c r="AE435" i="17"/>
  <c r="AD435" i="17"/>
  <c r="AC435" i="17"/>
  <c r="AB435" i="17"/>
  <c r="AA435" i="17"/>
  <c r="D435" i="17"/>
  <c r="AH434" i="17"/>
  <c r="AG434" i="17"/>
  <c r="AF434" i="17"/>
  <c r="AE434" i="17"/>
  <c r="AD434" i="17"/>
  <c r="AC434" i="17"/>
  <c r="AB434" i="17"/>
  <c r="AA434" i="17"/>
  <c r="D434" i="17"/>
  <c r="AH433" i="17"/>
  <c r="AG433" i="17"/>
  <c r="AF433" i="17"/>
  <c r="AE433" i="17"/>
  <c r="AD433" i="17"/>
  <c r="AC433" i="17"/>
  <c r="AB433" i="17"/>
  <c r="AA433" i="17"/>
  <c r="D433" i="17"/>
  <c r="AH432" i="17"/>
  <c r="AG432" i="17"/>
  <c r="AF432" i="17"/>
  <c r="AE432" i="17"/>
  <c r="AD432" i="17"/>
  <c r="AC432" i="17"/>
  <c r="AB432" i="17"/>
  <c r="AA432" i="17"/>
  <c r="D432" i="17"/>
  <c r="AH431" i="17"/>
  <c r="AG431" i="17"/>
  <c r="AF431" i="17"/>
  <c r="AE431" i="17"/>
  <c r="AD431" i="17"/>
  <c r="AC431" i="17"/>
  <c r="AB431" i="17"/>
  <c r="AA431" i="17"/>
  <c r="D431" i="17"/>
  <c r="AH430" i="17"/>
  <c r="AG430" i="17"/>
  <c r="AF430" i="17"/>
  <c r="AE430" i="17"/>
  <c r="AD430" i="17"/>
  <c r="AC430" i="17"/>
  <c r="AB430" i="17"/>
  <c r="AA430" i="17"/>
  <c r="D430" i="17"/>
  <c r="AH429" i="17"/>
  <c r="AG429" i="17"/>
  <c r="AF429" i="17"/>
  <c r="AE429" i="17"/>
  <c r="AD429" i="17"/>
  <c r="AC429" i="17"/>
  <c r="AB429" i="17"/>
  <c r="AA429" i="17"/>
  <c r="D429" i="17"/>
  <c r="AH428" i="17"/>
  <c r="AG428" i="17"/>
  <c r="AF428" i="17"/>
  <c r="AE428" i="17"/>
  <c r="AD428" i="17"/>
  <c r="AC428" i="17"/>
  <c r="AB428" i="17"/>
  <c r="AA428" i="17"/>
  <c r="D428" i="17"/>
  <c r="AH427" i="17"/>
  <c r="AG427" i="17"/>
  <c r="AF427" i="17"/>
  <c r="AE427" i="17"/>
  <c r="AD427" i="17"/>
  <c r="AC427" i="17"/>
  <c r="AB427" i="17"/>
  <c r="AA427" i="17"/>
  <c r="D427" i="17"/>
  <c r="AH426" i="17"/>
  <c r="AG426" i="17"/>
  <c r="AF426" i="17"/>
  <c r="AE426" i="17"/>
  <c r="AD426" i="17"/>
  <c r="AC426" i="17"/>
  <c r="AB426" i="17"/>
  <c r="AA426" i="17"/>
  <c r="D426" i="17"/>
  <c r="AH425" i="17"/>
  <c r="AG425" i="17"/>
  <c r="AF425" i="17"/>
  <c r="AE425" i="17"/>
  <c r="AD425" i="17"/>
  <c r="AC425" i="17"/>
  <c r="AB425" i="17"/>
  <c r="AA425" i="17"/>
  <c r="D425" i="17"/>
  <c r="AH424" i="17"/>
  <c r="AG424" i="17"/>
  <c r="AF424" i="17"/>
  <c r="AE424" i="17"/>
  <c r="AD424" i="17"/>
  <c r="AC424" i="17"/>
  <c r="AB424" i="17"/>
  <c r="AA424" i="17"/>
  <c r="D424" i="17"/>
  <c r="AH423" i="17"/>
  <c r="AG423" i="17"/>
  <c r="AF423" i="17"/>
  <c r="AE423" i="17"/>
  <c r="AD423" i="17"/>
  <c r="AC423" i="17"/>
  <c r="AB423" i="17"/>
  <c r="AA423" i="17"/>
  <c r="D423" i="17"/>
  <c r="AH422" i="17"/>
  <c r="AG422" i="17"/>
  <c r="AF422" i="17"/>
  <c r="AE422" i="17"/>
  <c r="AD422" i="17"/>
  <c r="AC422" i="17"/>
  <c r="AB422" i="17"/>
  <c r="AA422" i="17"/>
  <c r="D422" i="17"/>
  <c r="AH421" i="17"/>
  <c r="AG421" i="17"/>
  <c r="AF421" i="17"/>
  <c r="AE421" i="17"/>
  <c r="AD421" i="17"/>
  <c r="AC421" i="17"/>
  <c r="AB421" i="17"/>
  <c r="AA421" i="17"/>
  <c r="D421" i="17"/>
  <c r="AH420" i="17"/>
  <c r="AG420" i="17"/>
  <c r="AF420" i="17"/>
  <c r="AE420" i="17"/>
  <c r="AD420" i="17"/>
  <c r="AC420" i="17"/>
  <c r="AB420" i="17"/>
  <c r="AA420" i="17"/>
  <c r="D420" i="17"/>
  <c r="AH419" i="17"/>
  <c r="AG419" i="17"/>
  <c r="AF419" i="17"/>
  <c r="AE419" i="17"/>
  <c r="AD419" i="17"/>
  <c r="AC419" i="17"/>
  <c r="AB419" i="17"/>
  <c r="AA419" i="17"/>
  <c r="D419" i="17"/>
  <c r="AH418" i="17"/>
  <c r="AG418" i="17"/>
  <c r="AF418" i="17"/>
  <c r="AE418" i="17"/>
  <c r="AD418" i="17"/>
  <c r="AC418" i="17"/>
  <c r="AB418" i="17"/>
  <c r="AA418" i="17"/>
  <c r="D418" i="17"/>
  <c r="AH417" i="17"/>
  <c r="AG417" i="17"/>
  <c r="AF417" i="17"/>
  <c r="AE417" i="17"/>
  <c r="AD417" i="17"/>
  <c r="AC417" i="17"/>
  <c r="AB417" i="17"/>
  <c r="AA417" i="17"/>
  <c r="D417" i="17"/>
  <c r="AH416" i="17"/>
  <c r="AG416" i="17"/>
  <c r="AF416" i="17"/>
  <c r="AE416" i="17"/>
  <c r="AD416" i="17"/>
  <c r="AC416" i="17"/>
  <c r="AB416" i="17"/>
  <c r="AA416" i="17"/>
  <c r="D416" i="17"/>
  <c r="AH415" i="17"/>
  <c r="AG415" i="17"/>
  <c r="AF415" i="17"/>
  <c r="AE415" i="17"/>
  <c r="AD415" i="17"/>
  <c r="AC415" i="17"/>
  <c r="AB415" i="17"/>
  <c r="AA415" i="17"/>
  <c r="D415" i="17"/>
  <c r="AH414" i="17"/>
  <c r="AG414" i="17"/>
  <c r="AF414" i="17"/>
  <c r="AE414" i="17"/>
  <c r="AD414" i="17"/>
  <c r="AC414" i="17"/>
  <c r="AB414" i="17"/>
  <c r="AA414" i="17"/>
  <c r="D414" i="17"/>
  <c r="AH413" i="17"/>
  <c r="AG413" i="17"/>
  <c r="AF413" i="17"/>
  <c r="AE413" i="17"/>
  <c r="AD413" i="17"/>
  <c r="AC413" i="17"/>
  <c r="AB413" i="17"/>
  <c r="AA413" i="17"/>
  <c r="D413" i="17"/>
  <c r="AH412" i="17"/>
  <c r="AG412" i="17"/>
  <c r="AF412" i="17"/>
  <c r="AE412" i="17"/>
  <c r="AD412" i="17"/>
  <c r="AC412" i="17"/>
  <c r="AB412" i="17"/>
  <c r="AA412" i="17"/>
  <c r="D412" i="17"/>
  <c r="AH411" i="17"/>
  <c r="AG411" i="17"/>
  <c r="AF411" i="17"/>
  <c r="AE411" i="17"/>
  <c r="AD411" i="17"/>
  <c r="AC411" i="17"/>
  <c r="AB411" i="17"/>
  <c r="AA411" i="17"/>
  <c r="D411" i="17"/>
  <c r="AH410" i="17"/>
  <c r="AG410" i="17"/>
  <c r="AF410" i="17"/>
  <c r="AE410" i="17"/>
  <c r="AD410" i="17"/>
  <c r="AC410" i="17"/>
  <c r="AB410" i="17"/>
  <c r="AA410" i="17"/>
  <c r="D410" i="17"/>
  <c r="AH409" i="17"/>
  <c r="AG409" i="17"/>
  <c r="AF409" i="17"/>
  <c r="AE409" i="17"/>
  <c r="AD409" i="17"/>
  <c r="AC409" i="17"/>
  <c r="AB409" i="17"/>
  <c r="AA409" i="17"/>
  <c r="D409" i="17"/>
  <c r="AH408" i="17"/>
  <c r="AG408" i="17"/>
  <c r="AF408" i="17"/>
  <c r="AE408" i="17"/>
  <c r="AD408" i="17"/>
  <c r="AC408" i="17"/>
  <c r="AB408" i="17"/>
  <c r="AA408" i="17"/>
  <c r="D408" i="17"/>
  <c r="AH407" i="17"/>
  <c r="AG407" i="17"/>
  <c r="AF407" i="17"/>
  <c r="AE407" i="17"/>
  <c r="AD407" i="17"/>
  <c r="AC407" i="17"/>
  <c r="AB407" i="17"/>
  <c r="AA407" i="17"/>
  <c r="D407" i="17"/>
  <c r="AH406" i="17"/>
  <c r="AG406" i="17"/>
  <c r="AF406" i="17"/>
  <c r="AE406" i="17"/>
  <c r="AD406" i="17"/>
  <c r="AC406" i="17"/>
  <c r="AB406" i="17"/>
  <c r="AA406" i="17"/>
  <c r="D406" i="17"/>
  <c r="AH405" i="17"/>
  <c r="AG405" i="17"/>
  <c r="AF405" i="17"/>
  <c r="AE405" i="17"/>
  <c r="AD405" i="17"/>
  <c r="AC405" i="17"/>
  <c r="AB405" i="17"/>
  <c r="AA405" i="17"/>
  <c r="D405" i="17"/>
  <c r="AH404" i="17"/>
  <c r="AG404" i="17"/>
  <c r="AF404" i="17"/>
  <c r="AE404" i="17"/>
  <c r="AD404" i="17"/>
  <c r="AC404" i="17"/>
  <c r="AB404" i="17"/>
  <c r="AA404" i="17"/>
  <c r="D404" i="17"/>
  <c r="AH403" i="17"/>
  <c r="AG403" i="17"/>
  <c r="AF403" i="17"/>
  <c r="AE403" i="17"/>
  <c r="AD403" i="17"/>
  <c r="AC403" i="17"/>
  <c r="AB403" i="17"/>
  <c r="AA403" i="17"/>
  <c r="D403" i="17"/>
  <c r="AH402" i="17"/>
  <c r="AG402" i="17"/>
  <c r="AF402" i="17"/>
  <c r="AE402" i="17"/>
  <c r="AD402" i="17"/>
  <c r="AC402" i="17"/>
  <c r="AB402" i="17"/>
  <c r="AA402" i="17"/>
  <c r="D402" i="17"/>
  <c r="AH401" i="17"/>
  <c r="AG401" i="17"/>
  <c r="AF401" i="17"/>
  <c r="AE401" i="17"/>
  <c r="AD401" i="17"/>
  <c r="AC401" i="17"/>
  <c r="AB401" i="17"/>
  <c r="AA401" i="17"/>
  <c r="D401" i="17"/>
  <c r="AH400" i="17"/>
  <c r="AG400" i="17"/>
  <c r="AF400" i="17"/>
  <c r="AE400" i="17"/>
  <c r="AD400" i="17"/>
  <c r="AC400" i="17"/>
  <c r="AB400" i="17"/>
  <c r="AA400" i="17"/>
  <c r="D400" i="17"/>
  <c r="AH399" i="17"/>
  <c r="AG399" i="17"/>
  <c r="AF399" i="17"/>
  <c r="AE399" i="17"/>
  <c r="AD399" i="17"/>
  <c r="AC399" i="17"/>
  <c r="AB399" i="17"/>
  <c r="AA399" i="17"/>
  <c r="D399" i="17"/>
  <c r="AH398" i="17"/>
  <c r="AG398" i="17"/>
  <c r="AF398" i="17"/>
  <c r="AE398" i="17"/>
  <c r="AD398" i="17"/>
  <c r="AC398" i="17"/>
  <c r="AB398" i="17"/>
  <c r="AA398" i="17"/>
  <c r="D398" i="17"/>
  <c r="AH397" i="17"/>
  <c r="AG397" i="17"/>
  <c r="AF397" i="17"/>
  <c r="AE397" i="17"/>
  <c r="AD397" i="17"/>
  <c r="AC397" i="17"/>
  <c r="AB397" i="17"/>
  <c r="AA397" i="17"/>
  <c r="D397" i="17"/>
  <c r="AH396" i="17"/>
  <c r="AG396" i="17"/>
  <c r="AF396" i="17"/>
  <c r="AE396" i="17"/>
  <c r="AD396" i="17"/>
  <c r="AC396" i="17"/>
  <c r="AB396" i="17"/>
  <c r="AA396" i="17"/>
  <c r="D396" i="17"/>
  <c r="AH395" i="17"/>
  <c r="AG395" i="17"/>
  <c r="AF395" i="17"/>
  <c r="AE395" i="17"/>
  <c r="AD395" i="17"/>
  <c r="AC395" i="17"/>
  <c r="AB395" i="17"/>
  <c r="AA395" i="17"/>
  <c r="D395" i="17"/>
  <c r="AH394" i="17"/>
  <c r="AG394" i="17"/>
  <c r="AF394" i="17"/>
  <c r="AE394" i="17"/>
  <c r="AD394" i="17"/>
  <c r="AC394" i="17"/>
  <c r="AB394" i="17"/>
  <c r="AA394" i="17"/>
  <c r="D394" i="17"/>
  <c r="AH393" i="17"/>
  <c r="AG393" i="17"/>
  <c r="AF393" i="17"/>
  <c r="AE393" i="17"/>
  <c r="AD393" i="17"/>
  <c r="AC393" i="17"/>
  <c r="AB393" i="17"/>
  <c r="AA393" i="17"/>
  <c r="D393" i="17"/>
  <c r="AH392" i="17"/>
  <c r="AG392" i="17"/>
  <c r="AF392" i="17"/>
  <c r="AE392" i="17"/>
  <c r="AD392" i="17"/>
  <c r="AC392" i="17"/>
  <c r="AB392" i="17"/>
  <c r="AA392" i="17"/>
  <c r="D392" i="17"/>
  <c r="AH391" i="17"/>
  <c r="AG391" i="17"/>
  <c r="AF391" i="17"/>
  <c r="AE391" i="17"/>
  <c r="AD391" i="17"/>
  <c r="AC391" i="17"/>
  <c r="AB391" i="17"/>
  <c r="AA391" i="17"/>
  <c r="D391" i="17"/>
  <c r="AH390" i="17"/>
  <c r="AG390" i="17"/>
  <c r="AF390" i="17"/>
  <c r="AE390" i="17"/>
  <c r="AD390" i="17"/>
  <c r="AC390" i="17"/>
  <c r="AB390" i="17"/>
  <c r="AA390" i="17"/>
  <c r="D390" i="17"/>
  <c r="AH389" i="17"/>
  <c r="AG389" i="17"/>
  <c r="AF389" i="17"/>
  <c r="AE389" i="17"/>
  <c r="AD389" i="17"/>
  <c r="AC389" i="17"/>
  <c r="AB389" i="17"/>
  <c r="AA389" i="17"/>
  <c r="D389" i="17"/>
  <c r="AH388" i="17"/>
  <c r="AG388" i="17"/>
  <c r="AF388" i="17"/>
  <c r="AE388" i="17"/>
  <c r="AD388" i="17"/>
  <c r="AC388" i="17"/>
  <c r="AB388" i="17"/>
  <c r="AA388" i="17"/>
  <c r="D388" i="17"/>
  <c r="AH387" i="17"/>
  <c r="AG387" i="17"/>
  <c r="AF387" i="17"/>
  <c r="AE387" i="17"/>
  <c r="AD387" i="17"/>
  <c r="AC387" i="17"/>
  <c r="AB387" i="17"/>
  <c r="AA387" i="17"/>
  <c r="D387" i="17"/>
  <c r="AH386" i="17"/>
  <c r="AG386" i="17"/>
  <c r="AF386" i="17"/>
  <c r="AE386" i="17"/>
  <c r="AD386" i="17"/>
  <c r="AC386" i="17"/>
  <c r="AB386" i="17"/>
  <c r="AA386" i="17"/>
  <c r="D386" i="17"/>
  <c r="AH385" i="17"/>
  <c r="AG385" i="17"/>
  <c r="AF385" i="17"/>
  <c r="AE385" i="17"/>
  <c r="AD385" i="17"/>
  <c r="AC385" i="17"/>
  <c r="AB385" i="17"/>
  <c r="AA385" i="17"/>
  <c r="D385" i="17"/>
  <c r="AH384" i="17"/>
  <c r="AG384" i="17"/>
  <c r="AF384" i="17"/>
  <c r="AE384" i="17"/>
  <c r="AD384" i="17"/>
  <c r="AC384" i="17"/>
  <c r="AB384" i="17"/>
  <c r="AA384" i="17"/>
  <c r="D384" i="17"/>
  <c r="AH383" i="17"/>
  <c r="AG383" i="17"/>
  <c r="AF383" i="17"/>
  <c r="AE383" i="17"/>
  <c r="AD383" i="17"/>
  <c r="AC383" i="17"/>
  <c r="AB383" i="17"/>
  <c r="AA383" i="17"/>
  <c r="D383" i="17"/>
  <c r="AH382" i="17"/>
  <c r="AG382" i="17"/>
  <c r="AF382" i="17"/>
  <c r="AE382" i="17"/>
  <c r="AD382" i="17"/>
  <c r="AC382" i="17"/>
  <c r="AB382" i="17"/>
  <c r="AA382" i="17"/>
  <c r="D382" i="17"/>
  <c r="AH381" i="17"/>
  <c r="AG381" i="17"/>
  <c r="AF381" i="17"/>
  <c r="AE381" i="17"/>
  <c r="AD381" i="17"/>
  <c r="AC381" i="17"/>
  <c r="AB381" i="17"/>
  <c r="AA381" i="17"/>
  <c r="D381" i="17"/>
  <c r="AH380" i="17"/>
  <c r="AG380" i="17"/>
  <c r="AF380" i="17"/>
  <c r="AE380" i="17"/>
  <c r="AD380" i="17"/>
  <c r="AC380" i="17"/>
  <c r="AB380" i="17"/>
  <c r="AA380" i="17"/>
  <c r="D380" i="17"/>
  <c r="AH379" i="17"/>
  <c r="AG379" i="17"/>
  <c r="AF379" i="17"/>
  <c r="AE379" i="17"/>
  <c r="AD379" i="17"/>
  <c r="AC379" i="17"/>
  <c r="AB379" i="17"/>
  <c r="AA379" i="17"/>
  <c r="D379" i="17"/>
  <c r="AH378" i="17"/>
  <c r="AG378" i="17"/>
  <c r="AF378" i="17"/>
  <c r="AE378" i="17"/>
  <c r="AD378" i="17"/>
  <c r="AC378" i="17"/>
  <c r="AB378" i="17"/>
  <c r="AA378" i="17"/>
  <c r="D378" i="17"/>
  <c r="AH377" i="17"/>
  <c r="AG377" i="17"/>
  <c r="AF377" i="17"/>
  <c r="AE377" i="17"/>
  <c r="AD377" i="17"/>
  <c r="AC377" i="17"/>
  <c r="AB377" i="17"/>
  <c r="AA377" i="17"/>
  <c r="D377" i="17"/>
  <c r="AH376" i="17"/>
  <c r="AG376" i="17"/>
  <c r="AF376" i="17"/>
  <c r="AE376" i="17"/>
  <c r="AD376" i="17"/>
  <c r="AC376" i="17"/>
  <c r="AB376" i="17"/>
  <c r="AA376" i="17"/>
  <c r="D376" i="17"/>
  <c r="AH375" i="17"/>
  <c r="AG375" i="17"/>
  <c r="AF375" i="17"/>
  <c r="AE375" i="17"/>
  <c r="AD375" i="17"/>
  <c r="AC375" i="17"/>
  <c r="AB375" i="17"/>
  <c r="AA375" i="17"/>
  <c r="D375" i="17"/>
  <c r="AH374" i="17"/>
  <c r="AG374" i="17"/>
  <c r="AF374" i="17"/>
  <c r="AE374" i="17"/>
  <c r="AD374" i="17"/>
  <c r="AC374" i="17"/>
  <c r="AB374" i="17"/>
  <c r="AA374" i="17"/>
  <c r="D374" i="17"/>
  <c r="AH373" i="17"/>
  <c r="AG373" i="17"/>
  <c r="AF373" i="17"/>
  <c r="AE373" i="17"/>
  <c r="AD373" i="17"/>
  <c r="AC373" i="17"/>
  <c r="AB373" i="17"/>
  <c r="AA373" i="17"/>
  <c r="D373" i="17"/>
  <c r="AH372" i="17"/>
  <c r="AG372" i="17"/>
  <c r="AF372" i="17"/>
  <c r="AE372" i="17"/>
  <c r="AD372" i="17"/>
  <c r="AC372" i="17"/>
  <c r="AB372" i="17"/>
  <c r="AA372" i="17"/>
  <c r="D372" i="17"/>
  <c r="AH371" i="17"/>
  <c r="AG371" i="17"/>
  <c r="AF371" i="17"/>
  <c r="AE371" i="17"/>
  <c r="AD371" i="17"/>
  <c r="AC371" i="17"/>
  <c r="AB371" i="17"/>
  <c r="AA371" i="17"/>
  <c r="D371" i="17"/>
  <c r="AH370" i="17"/>
  <c r="AG370" i="17"/>
  <c r="AF370" i="17"/>
  <c r="AE370" i="17"/>
  <c r="AD370" i="17"/>
  <c r="AC370" i="17"/>
  <c r="AB370" i="17"/>
  <c r="AA370" i="17"/>
  <c r="D370" i="17"/>
  <c r="AH369" i="17"/>
  <c r="AG369" i="17"/>
  <c r="AF369" i="17"/>
  <c r="AE369" i="17"/>
  <c r="AD369" i="17"/>
  <c r="AC369" i="17"/>
  <c r="AB369" i="17"/>
  <c r="AA369" i="17"/>
  <c r="D369" i="17"/>
  <c r="AH368" i="17"/>
  <c r="AG368" i="17"/>
  <c r="AF368" i="17"/>
  <c r="AE368" i="17"/>
  <c r="AD368" i="17"/>
  <c r="AC368" i="17"/>
  <c r="AB368" i="17"/>
  <c r="AA368" i="17"/>
  <c r="D368" i="17"/>
  <c r="AH367" i="17"/>
  <c r="AG367" i="17"/>
  <c r="AF367" i="17"/>
  <c r="AE367" i="17"/>
  <c r="AD367" i="17"/>
  <c r="AC367" i="17"/>
  <c r="AB367" i="17"/>
  <c r="AA367" i="17"/>
  <c r="D367" i="17"/>
  <c r="AH366" i="17"/>
  <c r="AG366" i="17"/>
  <c r="AF366" i="17"/>
  <c r="AE366" i="17"/>
  <c r="AD366" i="17"/>
  <c r="AC366" i="17"/>
  <c r="AB366" i="17"/>
  <c r="AA366" i="17"/>
  <c r="D366" i="17"/>
  <c r="AH365" i="17"/>
  <c r="AG365" i="17"/>
  <c r="AF365" i="17"/>
  <c r="AE365" i="17"/>
  <c r="AD365" i="17"/>
  <c r="AC365" i="17"/>
  <c r="AB365" i="17"/>
  <c r="AA365" i="17"/>
  <c r="D365" i="17"/>
  <c r="AH364" i="17"/>
  <c r="AG364" i="17"/>
  <c r="AF364" i="17"/>
  <c r="AE364" i="17"/>
  <c r="AD364" i="17"/>
  <c r="AC364" i="17"/>
  <c r="AB364" i="17"/>
  <c r="AA364" i="17"/>
  <c r="D364" i="17"/>
  <c r="AH363" i="17"/>
  <c r="AG363" i="17"/>
  <c r="AF363" i="17"/>
  <c r="AE363" i="17"/>
  <c r="AD363" i="17"/>
  <c r="AC363" i="17"/>
  <c r="AB363" i="17"/>
  <c r="AA363" i="17"/>
  <c r="D363" i="17"/>
  <c r="AH362" i="17"/>
  <c r="AG362" i="17"/>
  <c r="AF362" i="17"/>
  <c r="AE362" i="17"/>
  <c r="AD362" i="17"/>
  <c r="AC362" i="17"/>
  <c r="AB362" i="17"/>
  <c r="AA362" i="17"/>
  <c r="D362" i="17"/>
  <c r="AH361" i="17"/>
  <c r="AG361" i="17"/>
  <c r="AF361" i="17"/>
  <c r="AE361" i="17"/>
  <c r="AD361" i="17"/>
  <c r="AC361" i="17"/>
  <c r="AB361" i="17"/>
  <c r="AA361" i="17"/>
  <c r="D361" i="17"/>
  <c r="AH360" i="17"/>
  <c r="AG360" i="17"/>
  <c r="AF360" i="17"/>
  <c r="AE360" i="17"/>
  <c r="AD360" i="17"/>
  <c r="AC360" i="17"/>
  <c r="AB360" i="17"/>
  <c r="AA360" i="17"/>
  <c r="D360" i="17"/>
  <c r="AH359" i="17"/>
  <c r="AG359" i="17"/>
  <c r="AF359" i="17"/>
  <c r="AE359" i="17"/>
  <c r="AD359" i="17"/>
  <c r="AC359" i="17"/>
  <c r="AB359" i="17"/>
  <c r="AA359" i="17"/>
  <c r="D359" i="17"/>
  <c r="AH358" i="17"/>
  <c r="AG358" i="17"/>
  <c r="AF358" i="17"/>
  <c r="AE358" i="17"/>
  <c r="AD358" i="17"/>
  <c r="AC358" i="17"/>
  <c r="AB358" i="17"/>
  <c r="AA358" i="17"/>
  <c r="D358" i="17"/>
  <c r="AH357" i="17"/>
  <c r="AG357" i="17"/>
  <c r="AF357" i="17"/>
  <c r="AE357" i="17"/>
  <c r="AD357" i="17"/>
  <c r="AC357" i="17"/>
  <c r="AB357" i="17"/>
  <c r="AA357" i="17"/>
  <c r="D357" i="17"/>
  <c r="AH356" i="17"/>
  <c r="AG356" i="17"/>
  <c r="AF356" i="17"/>
  <c r="AE356" i="17"/>
  <c r="AD356" i="17"/>
  <c r="AC356" i="17"/>
  <c r="AB356" i="17"/>
  <c r="AA356" i="17"/>
  <c r="D356" i="17"/>
  <c r="AH355" i="17"/>
  <c r="AG355" i="17"/>
  <c r="AF355" i="17"/>
  <c r="AE355" i="17"/>
  <c r="AD355" i="17"/>
  <c r="AC355" i="17"/>
  <c r="AB355" i="17"/>
  <c r="AA355" i="17"/>
  <c r="D355" i="17"/>
  <c r="AH354" i="17"/>
  <c r="AG354" i="17"/>
  <c r="AF354" i="17"/>
  <c r="AE354" i="17"/>
  <c r="AD354" i="17"/>
  <c r="AC354" i="17"/>
  <c r="AB354" i="17"/>
  <c r="AA354" i="17"/>
  <c r="D354" i="17"/>
  <c r="AH353" i="17"/>
  <c r="AG353" i="17"/>
  <c r="AF353" i="17"/>
  <c r="AE353" i="17"/>
  <c r="AD353" i="17"/>
  <c r="AC353" i="17"/>
  <c r="AB353" i="17"/>
  <c r="AA353" i="17"/>
  <c r="D353" i="17"/>
  <c r="AH352" i="17"/>
  <c r="AG352" i="17"/>
  <c r="AF352" i="17"/>
  <c r="AE352" i="17"/>
  <c r="AD352" i="17"/>
  <c r="AC352" i="17"/>
  <c r="AB352" i="17"/>
  <c r="AA352" i="17"/>
  <c r="D352" i="17"/>
  <c r="AH351" i="17"/>
  <c r="AG351" i="17"/>
  <c r="AF351" i="17"/>
  <c r="AE351" i="17"/>
  <c r="AD351" i="17"/>
  <c r="AC351" i="17"/>
  <c r="AB351" i="17"/>
  <c r="AA351" i="17"/>
  <c r="D351" i="17"/>
  <c r="AH350" i="17"/>
  <c r="AG350" i="17"/>
  <c r="AF350" i="17"/>
  <c r="AE350" i="17"/>
  <c r="AD350" i="17"/>
  <c r="AC350" i="17"/>
  <c r="AB350" i="17"/>
  <c r="AA350" i="17"/>
  <c r="D350" i="17"/>
  <c r="AH349" i="17"/>
  <c r="AG349" i="17"/>
  <c r="AF349" i="17"/>
  <c r="AE349" i="17"/>
  <c r="AD349" i="17"/>
  <c r="AC349" i="17"/>
  <c r="AB349" i="17"/>
  <c r="AA349" i="17"/>
  <c r="D349" i="17"/>
  <c r="AH348" i="17"/>
  <c r="AG348" i="17"/>
  <c r="AF348" i="17"/>
  <c r="AE348" i="17"/>
  <c r="AD348" i="17"/>
  <c r="AC348" i="17"/>
  <c r="AB348" i="17"/>
  <c r="AA348" i="17"/>
  <c r="D348" i="17"/>
  <c r="AH347" i="17"/>
  <c r="AG347" i="17"/>
  <c r="AF347" i="17"/>
  <c r="AE347" i="17"/>
  <c r="AD347" i="17"/>
  <c r="AC347" i="17"/>
  <c r="AB347" i="17"/>
  <c r="AA347" i="17"/>
  <c r="D347" i="17"/>
  <c r="AH346" i="17"/>
  <c r="AG346" i="17"/>
  <c r="AF346" i="17"/>
  <c r="AE346" i="17"/>
  <c r="AD346" i="17"/>
  <c r="AC346" i="17"/>
  <c r="AB346" i="17"/>
  <c r="AA346" i="17"/>
  <c r="D346" i="17"/>
  <c r="AH345" i="17"/>
  <c r="AG345" i="17"/>
  <c r="AF345" i="17"/>
  <c r="AE345" i="17"/>
  <c r="AD345" i="17"/>
  <c r="AC345" i="17"/>
  <c r="AB345" i="17"/>
  <c r="AA345" i="17"/>
  <c r="D345" i="17"/>
  <c r="AH344" i="17"/>
  <c r="AG344" i="17"/>
  <c r="AF344" i="17"/>
  <c r="AE344" i="17"/>
  <c r="AD344" i="17"/>
  <c r="AC344" i="17"/>
  <c r="AB344" i="17"/>
  <c r="AA344" i="17"/>
  <c r="D344" i="17"/>
  <c r="AH343" i="17"/>
  <c r="AG343" i="17"/>
  <c r="AF343" i="17"/>
  <c r="AE343" i="17"/>
  <c r="AD343" i="17"/>
  <c r="AC343" i="17"/>
  <c r="AB343" i="17"/>
  <c r="AA343" i="17"/>
  <c r="D343" i="17"/>
  <c r="AH342" i="17"/>
  <c r="AG342" i="17"/>
  <c r="AF342" i="17"/>
  <c r="AE342" i="17"/>
  <c r="AD342" i="17"/>
  <c r="AC342" i="17"/>
  <c r="AB342" i="17"/>
  <c r="AA342" i="17"/>
  <c r="D342" i="17"/>
  <c r="AH341" i="17"/>
  <c r="AG341" i="17"/>
  <c r="AF341" i="17"/>
  <c r="AE341" i="17"/>
  <c r="AD341" i="17"/>
  <c r="AC341" i="17"/>
  <c r="AB341" i="17"/>
  <c r="AA341" i="17"/>
  <c r="D341" i="17"/>
  <c r="AH340" i="17"/>
  <c r="AG340" i="17"/>
  <c r="AF340" i="17"/>
  <c r="AE340" i="17"/>
  <c r="AD340" i="17"/>
  <c r="AC340" i="17"/>
  <c r="AB340" i="17"/>
  <c r="AA340" i="17"/>
  <c r="D340" i="17"/>
  <c r="AH339" i="17"/>
  <c r="AG339" i="17"/>
  <c r="AF339" i="17"/>
  <c r="AE339" i="17"/>
  <c r="AD339" i="17"/>
  <c r="AC339" i="17"/>
  <c r="AB339" i="17"/>
  <c r="AA339" i="17"/>
  <c r="D339" i="17"/>
  <c r="AH338" i="17"/>
  <c r="AG338" i="17"/>
  <c r="AF338" i="17"/>
  <c r="AE338" i="17"/>
  <c r="AD338" i="17"/>
  <c r="AC338" i="17"/>
  <c r="AB338" i="17"/>
  <c r="AA338" i="17"/>
  <c r="D338" i="17"/>
  <c r="AH337" i="17"/>
  <c r="AG337" i="17"/>
  <c r="AF337" i="17"/>
  <c r="AE337" i="17"/>
  <c r="AD337" i="17"/>
  <c r="AC337" i="17"/>
  <c r="AB337" i="17"/>
  <c r="AA337" i="17"/>
  <c r="D337" i="17"/>
  <c r="AH336" i="17"/>
  <c r="AG336" i="17"/>
  <c r="AF336" i="17"/>
  <c r="AE336" i="17"/>
  <c r="AD336" i="17"/>
  <c r="AC336" i="17"/>
  <c r="AB336" i="17"/>
  <c r="AA336" i="17"/>
  <c r="D336" i="17"/>
  <c r="AH335" i="17"/>
  <c r="AG335" i="17"/>
  <c r="AF335" i="17"/>
  <c r="AE335" i="17"/>
  <c r="AD335" i="17"/>
  <c r="AC335" i="17"/>
  <c r="AB335" i="17"/>
  <c r="AA335" i="17"/>
  <c r="D335" i="17"/>
  <c r="AH334" i="17"/>
  <c r="AG334" i="17"/>
  <c r="AF334" i="17"/>
  <c r="AE334" i="17"/>
  <c r="AD334" i="17"/>
  <c r="AC334" i="17"/>
  <c r="AB334" i="17"/>
  <c r="AA334" i="17"/>
  <c r="D334" i="17"/>
  <c r="AH333" i="17"/>
  <c r="AG333" i="17"/>
  <c r="AF333" i="17"/>
  <c r="AE333" i="17"/>
  <c r="AD333" i="17"/>
  <c r="AC333" i="17"/>
  <c r="AB333" i="17"/>
  <c r="AA333" i="17"/>
  <c r="D333" i="17"/>
  <c r="AH332" i="17"/>
  <c r="AG332" i="17"/>
  <c r="AF332" i="17"/>
  <c r="AE332" i="17"/>
  <c r="AD332" i="17"/>
  <c r="AC332" i="17"/>
  <c r="AB332" i="17"/>
  <c r="AA332" i="17"/>
  <c r="D332" i="17"/>
  <c r="AH331" i="17"/>
  <c r="AG331" i="17"/>
  <c r="AF331" i="17"/>
  <c r="AE331" i="17"/>
  <c r="AD331" i="17"/>
  <c r="AC331" i="17"/>
  <c r="AB331" i="17"/>
  <c r="AA331" i="17"/>
  <c r="D331" i="17"/>
  <c r="AH330" i="17"/>
  <c r="AG330" i="17"/>
  <c r="AF330" i="17"/>
  <c r="AE330" i="17"/>
  <c r="AD330" i="17"/>
  <c r="AC330" i="17"/>
  <c r="AB330" i="17"/>
  <c r="AA330" i="17"/>
  <c r="D330" i="17"/>
  <c r="AH329" i="17"/>
  <c r="AG329" i="17"/>
  <c r="AF329" i="17"/>
  <c r="AE329" i="17"/>
  <c r="AD329" i="17"/>
  <c r="AC329" i="17"/>
  <c r="AB329" i="17"/>
  <c r="AA329" i="17"/>
  <c r="D329" i="17"/>
  <c r="AH328" i="17"/>
  <c r="AG328" i="17"/>
  <c r="AF328" i="17"/>
  <c r="AE328" i="17"/>
  <c r="AD328" i="17"/>
  <c r="AC328" i="17"/>
  <c r="AB328" i="17"/>
  <c r="AA328" i="17"/>
  <c r="D328" i="17"/>
  <c r="AH327" i="17"/>
  <c r="AG327" i="17"/>
  <c r="AF327" i="17"/>
  <c r="AE327" i="17"/>
  <c r="AD327" i="17"/>
  <c r="AC327" i="17"/>
  <c r="AB327" i="17"/>
  <c r="AA327" i="17"/>
  <c r="D327" i="17"/>
  <c r="AH326" i="17"/>
  <c r="AG326" i="17"/>
  <c r="AF326" i="17"/>
  <c r="AE326" i="17"/>
  <c r="AD326" i="17"/>
  <c r="AC326" i="17"/>
  <c r="AB326" i="17"/>
  <c r="AA326" i="17"/>
  <c r="D326" i="17"/>
  <c r="AH325" i="17"/>
  <c r="AG325" i="17"/>
  <c r="AF325" i="17"/>
  <c r="AE325" i="17"/>
  <c r="AD325" i="17"/>
  <c r="AC325" i="17"/>
  <c r="AB325" i="17"/>
  <c r="AA325" i="17"/>
  <c r="D325" i="17"/>
  <c r="AH324" i="17"/>
  <c r="AG324" i="17"/>
  <c r="AF324" i="17"/>
  <c r="AE324" i="17"/>
  <c r="AD324" i="17"/>
  <c r="AC324" i="17"/>
  <c r="AB324" i="17"/>
  <c r="AA324" i="17"/>
  <c r="D324" i="17"/>
  <c r="AH323" i="17"/>
  <c r="AG323" i="17"/>
  <c r="AF323" i="17"/>
  <c r="AE323" i="17"/>
  <c r="AD323" i="17"/>
  <c r="AC323" i="17"/>
  <c r="AB323" i="17"/>
  <c r="AA323" i="17"/>
  <c r="D323" i="17"/>
  <c r="AH322" i="17"/>
  <c r="AG322" i="17"/>
  <c r="AF322" i="17"/>
  <c r="AE322" i="17"/>
  <c r="AD322" i="17"/>
  <c r="AC322" i="17"/>
  <c r="AB322" i="17"/>
  <c r="AA322" i="17"/>
  <c r="D322" i="17"/>
  <c r="AH321" i="17"/>
  <c r="AG321" i="17"/>
  <c r="AF321" i="17"/>
  <c r="AE321" i="17"/>
  <c r="AD321" i="17"/>
  <c r="AC321" i="17"/>
  <c r="AB321" i="17"/>
  <c r="AA321" i="17"/>
  <c r="D321" i="17"/>
  <c r="AH320" i="17"/>
  <c r="AG320" i="17"/>
  <c r="AF320" i="17"/>
  <c r="AE320" i="17"/>
  <c r="AD320" i="17"/>
  <c r="AC320" i="17"/>
  <c r="AB320" i="17"/>
  <c r="AA320" i="17"/>
  <c r="D320" i="17"/>
  <c r="AH319" i="17"/>
  <c r="AG319" i="17"/>
  <c r="AF319" i="17"/>
  <c r="AE319" i="17"/>
  <c r="AD319" i="17"/>
  <c r="AC319" i="17"/>
  <c r="AB319" i="17"/>
  <c r="AA319" i="17"/>
  <c r="D319" i="17"/>
  <c r="AH318" i="17"/>
  <c r="AG318" i="17"/>
  <c r="AF318" i="17"/>
  <c r="AE318" i="17"/>
  <c r="AD318" i="17"/>
  <c r="AC318" i="17"/>
  <c r="AB318" i="17"/>
  <c r="AA318" i="17"/>
  <c r="D318" i="17"/>
  <c r="AH317" i="17"/>
  <c r="AG317" i="17"/>
  <c r="AF317" i="17"/>
  <c r="AE317" i="17"/>
  <c r="AD317" i="17"/>
  <c r="AC317" i="17"/>
  <c r="AB317" i="17"/>
  <c r="AA317" i="17"/>
  <c r="D317" i="17"/>
  <c r="AH316" i="17"/>
  <c r="AG316" i="17"/>
  <c r="AF316" i="17"/>
  <c r="AE316" i="17"/>
  <c r="AD316" i="17"/>
  <c r="AC316" i="17"/>
  <c r="AB316" i="17"/>
  <c r="AA316" i="17"/>
  <c r="D316" i="17"/>
  <c r="AH315" i="17"/>
  <c r="AG315" i="17"/>
  <c r="AF315" i="17"/>
  <c r="AE315" i="17"/>
  <c r="AD315" i="17"/>
  <c r="AC315" i="17"/>
  <c r="AB315" i="17"/>
  <c r="AA315" i="17"/>
  <c r="D315" i="17"/>
  <c r="AH314" i="17"/>
  <c r="AG314" i="17"/>
  <c r="AF314" i="17"/>
  <c r="AE314" i="17"/>
  <c r="AD314" i="17"/>
  <c r="AC314" i="17"/>
  <c r="AB314" i="17"/>
  <c r="AA314" i="17"/>
  <c r="D314" i="17"/>
  <c r="AH313" i="17"/>
  <c r="AG313" i="17"/>
  <c r="AF313" i="17"/>
  <c r="AE313" i="17"/>
  <c r="AD313" i="17"/>
  <c r="AC313" i="17"/>
  <c r="AB313" i="17"/>
  <c r="AA313" i="17"/>
  <c r="D313" i="17"/>
  <c r="AH312" i="17"/>
  <c r="AG312" i="17"/>
  <c r="AF312" i="17"/>
  <c r="AE312" i="17"/>
  <c r="AD312" i="17"/>
  <c r="AC312" i="17"/>
  <c r="AB312" i="17"/>
  <c r="AA312" i="17"/>
  <c r="D312" i="17"/>
  <c r="AH311" i="17"/>
  <c r="AG311" i="17"/>
  <c r="AF311" i="17"/>
  <c r="AE311" i="17"/>
  <c r="AD311" i="17"/>
  <c r="AC311" i="17"/>
  <c r="AB311" i="17"/>
  <c r="AA311" i="17"/>
  <c r="D311" i="17"/>
  <c r="AH310" i="17"/>
  <c r="AG310" i="17"/>
  <c r="AF310" i="17"/>
  <c r="AE310" i="17"/>
  <c r="AD310" i="17"/>
  <c r="AC310" i="17"/>
  <c r="AB310" i="17"/>
  <c r="AA310" i="17"/>
  <c r="D310" i="17"/>
  <c r="AH309" i="17"/>
  <c r="AG309" i="17"/>
  <c r="AF309" i="17"/>
  <c r="AE309" i="17"/>
  <c r="AD309" i="17"/>
  <c r="AC309" i="17"/>
  <c r="AB309" i="17"/>
  <c r="AA309" i="17"/>
  <c r="D309" i="17"/>
  <c r="AH308" i="17"/>
  <c r="AG308" i="17"/>
  <c r="AF308" i="17"/>
  <c r="AE308" i="17"/>
  <c r="AD308" i="17"/>
  <c r="AC308" i="17"/>
  <c r="AB308" i="17"/>
  <c r="AA308" i="17"/>
  <c r="D308" i="17"/>
  <c r="AH307" i="17"/>
  <c r="AG307" i="17"/>
  <c r="AF307" i="17"/>
  <c r="AE307" i="17"/>
  <c r="AD307" i="17"/>
  <c r="AC307" i="17"/>
  <c r="AB307" i="17"/>
  <c r="AA307" i="17"/>
  <c r="D307" i="17"/>
  <c r="AH306" i="17"/>
  <c r="AG306" i="17"/>
  <c r="AF306" i="17"/>
  <c r="AE306" i="17"/>
  <c r="AD306" i="17"/>
  <c r="AC306" i="17"/>
  <c r="AB306" i="17"/>
  <c r="AA306" i="17"/>
  <c r="D306" i="17"/>
  <c r="AH305" i="17"/>
  <c r="AG305" i="17"/>
  <c r="AF305" i="17"/>
  <c r="AE305" i="17"/>
  <c r="AD305" i="17"/>
  <c r="AC305" i="17"/>
  <c r="AB305" i="17"/>
  <c r="AA305" i="17"/>
  <c r="D305" i="17"/>
  <c r="AH304" i="17"/>
  <c r="AG304" i="17"/>
  <c r="AF304" i="17"/>
  <c r="AE304" i="17"/>
  <c r="AD304" i="17"/>
  <c r="AC304" i="17"/>
  <c r="AB304" i="17"/>
  <c r="AA304" i="17"/>
  <c r="D304" i="17"/>
  <c r="AH303" i="17"/>
  <c r="AG303" i="17"/>
  <c r="AF303" i="17"/>
  <c r="AE303" i="17"/>
  <c r="AD303" i="17"/>
  <c r="AC303" i="17"/>
  <c r="AB303" i="17"/>
  <c r="AA303" i="17"/>
  <c r="D303" i="17"/>
  <c r="AH302" i="17"/>
  <c r="AG302" i="17"/>
  <c r="AF302" i="17"/>
  <c r="AE302" i="17"/>
  <c r="AD302" i="17"/>
  <c r="AC302" i="17"/>
  <c r="AB302" i="17"/>
  <c r="AA302" i="17"/>
  <c r="D302" i="17"/>
  <c r="AH301" i="17"/>
  <c r="AG301" i="17"/>
  <c r="AF301" i="17"/>
  <c r="AE301" i="17"/>
  <c r="AD301" i="17"/>
  <c r="AC301" i="17"/>
  <c r="AB301" i="17"/>
  <c r="AA301" i="17"/>
  <c r="D301" i="17"/>
  <c r="AH300" i="17"/>
  <c r="AG300" i="17"/>
  <c r="AF300" i="17"/>
  <c r="AE300" i="17"/>
  <c r="AD300" i="17"/>
  <c r="AC300" i="17"/>
  <c r="AB300" i="17"/>
  <c r="AA300" i="17"/>
  <c r="D300" i="17"/>
  <c r="AH299" i="17"/>
  <c r="AG299" i="17"/>
  <c r="AF299" i="17"/>
  <c r="AE299" i="17"/>
  <c r="AD299" i="17"/>
  <c r="AC299" i="17"/>
  <c r="AB299" i="17"/>
  <c r="AA299" i="17"/>
  <c r="D299" i="17"/>
  <c r="AH298" i="17"/>
  <c r="AG298" i="17"/>
  <c r="AF298" i="17"/>
  <c r="AE298" i="17"/>
  <c r="AD298" i="17"/>
  <c r="AC298" i="17"/>
  <c r="AB298" i="17"/>
  <c r="AA298" i="17"/>
  <c r="D298" i="17"/>
  <c r="AH297" i="17"/>
  <c r="AG297" i="17"/>
  <c r="AF297" i="17"/>
  <c r="AE297" i="17"/>
  <c r="AD297" i="17"/>
  <c r="AC297" i="17"/>
  <c r="AB297" i="17"/>
  <c r="AA297" i="17"/>
  <c r="D297" i="17"/>
  <c r="AH296" i="17"/>
  <c r="AG296" i="17"/>
  <c r="AF296" i="17"/>
  <c r="AE296" i="17"/>
  <c r="AD296" i="17"/>
  <c r="AC296" i="17"/>
  <c r="AB296" i="17"/>
  <c r="AA296" i="17"/>
  <c r="D296" i="17"/>
  <c r="AH295" i="17"/>
  <c r="AG295" i="17"/>
  <c r="AF295" i="17"/>
  <c r="AE295" i="17"/>
  <c r="AD295" i="17"/>
  <c r="AC295" i="17"/>
  <c r="AB295" i="17"/>
  <c r="AA295" i="17"/>
  <c r="D295" i="17"/>
  <c r="AH294" i="17"/>
  <c r="AG294" i="17"/>
  <c r="AF294" i="17"/>
  <c r="AE294" i="17"/>
  <c r="AD294" i="17"/>
  <c r="AC294" i="17"/>
  <c r="AB294" i="17"/>
  <c r="AA294" i="17"/>
  <c r="D294" i="17"/>
  <c r="AH293" i="17"/>
  <c r="AG293" i="17"/>
  <c r="AF293" i="17"/>
  <c r="AE293" i="17"/>
  <c r="AD293" i="17"/>
  <c r="AC293" i="17"/>
  <c r="AB293" i="17"/>
  <c r="AA293" i="17"/>
  <c r="D293" i="17"/>
  <c r="AH292" i="17"/>
  <c r="AG292" i="17"/>
  <c r="AF292" i="17"/>
  <c r="AE292" i="17"/>
  <c r="AD292" i="17"/>
  <c r="AC292" i="17"/>
  <c r="AB292" i="17"/>
  <c r="AA292" i="17"/>
  <c r="D292" i="17"/>
  <c r="AH291" i="17"/>
  <c r="AG291" i="17"/>
  <c r="AF291" i="17"/>
  <c r="AE291" i="17"/>
  <c r="AD291" i="17"/>
  <c r="AC291" i="17"/>
  <c r="AB291" i="17"/>
  <c r="AA291" i="17"/>
  <c r="D291" i="17"/>
  <c r="AH290" i="17"/>
  <c r="AG290" i="17"/>
  <c r="AF290" i="17"/>
  <c r="AE290" i="17"/>
  <c r="AD290" i="17"/>
  <c r="AC290" i="17"/>
  <c r="AB290" i="17"/>
  <c r="AA290" i="17"/>
  <c r="D290" i="17"/>
  <c r="AH289" i="17"/>
  <c r="AG289" i="17"/>
  <c r="AF289" i="17"/>
  <c r="AE289" i="17"/>
  <c r="AD289" i="17"/>
  <c r="AC289" i="17"/>
  <c r="AB289" i="17"/>
  <c r="AA289" i="17"/>
  <c r="D289" i="17"/>
  <c r="AH288" i="17"/>
  <c r="AG288" i="17"/>
  <c r="AF288" i="17"/>
  <c r="AE288" i="17"/>
  <c r="AD288" i="17"/>
  <c r="AC288" i="17"/>
  <c r="AB288" i="17"/>
  <c r="AA288" i="17"/>
  <c r="D288" i="17"/>
  <c r="AH287" i="17"/>
  <c r="AG287" i="17"/>
  <c r="AF287" i="17"/>
  <c r="AE287" i="17"/>
  <c r="AD287" i="17"/>
  <c r="AC287" i="17"/>
  <c r="AB287" i="17"/>
  <c r="AA287" i="17"/>
  <c r="D287" i="17"/>
  <c r="AH286" i="17"/>
  <c r="AG286" i="17"/>
  <c r="AF286" i="17"/>
  <c r="AE286" i="17"/>
  <c r="AD286" i="17"/>
  <c r="AC286" i="17"/>
  <c r="AB286" i="17"/>
  <c r="AA286" i="17"/>
  <c r="D286" i="17"/>
  <c r="AH285" i="17"/>
  <c r="AG285" i="17"/>
  <c r="AF285" i="17"/>
  <c r="AE285" i="17"/>
  <c r="AD285" i="17"/>
  <c r="AC285" i="17"/>
  <c r="AB285" i="17"/>
  <c r="AA285" i="17"/>
  <c r="D285" i="17"/>
  <c r="AH284" i="17"/>
  <c r="AG284" i="17"/>
  <c r="AF284" i="17"/>
  <c r="AE284" i="17"/>
  <c r="AD284" i="17"/>
  <c r="AC284" i="17"/>
  <c r="AB284" i="17"/>
  <c r="AA284" i="17"/>
  <c r="D284" i="17"/>
  <c r="AH283" i="17"/>
  <c r="AG283" i="17"/>
  <c r="AF283" i="17"/>
  <c r="AE283" i="17"/>
  <c r="AD283" i="17"/>
  <c r="AC283" i="17"/>
  <c r="AB283" i="17"/>
  <c r="AA283" i="17"/>
  <c r="D283" i="17"/>
  <c r="AH282" i="17"/>
  <c r="AG282" i="17"/>
  <c r="AF282" i="17"/>
  <c r="AE282" i="17"/>
  <c r="AD282" i="17"/>
  <c r="AC282" i="17"/>
  <c r="AB282" i="17"/>
  <c r="AA282" i="17"/>
  <c r="D282" i="17"/>
  <c r="AH281" i="17"/>
  <c r="AG281" i="17"/>
  <c r="AF281" i="17"/>
  <c r="AE281" i="17"/>
  <c r="AD281" i="17"/>
  <c r="AC281" i="17"/>
  <c r="AB281" i="17"/>
  <c r="AA281" i="17"/>
  <c r="D281" i="17"/>
  <c r="AH280" i="17"/>
  <c r="AG280" i="17"/>
  <c r="AF280" i="17"/>
  <c r="AE280" i="17"/>
  <c r="AD280" i="17"/>
  <c r="AC280" i="17"/>
  <c r="AB280" i="17"/>
  <c r="AA280" i="17"/>
  <c r="D280" i="17"/>
  <c r="AH279" i="17"/>
  <c r="AG279" i="17"/>
  <c r="AF279" i="17"/>
  <c r="AE279" i="17"/>
  <c r="AD279" i="17"/>
  <c r="AC279" i="17"/>
  <c r="AB279" i="17"/>
  <c r="AA279" i="17"/>
  <c r="D279" i="17"/>
  <c r="AH278" i="17"/>
  <c r="AG278" i="17"/>
  <c r="AF278" i="17"/>
  <c r="AE278" i="17"/>
  <c r="AD278" i="17"/>
  <c r="AC278" i="17"/>
  <c r="AB278" i="17"/>
  <c r="AA278" i="17"/>
  <c r="D278" i="17"/>
  <c r="AH277" i="17"/>
  <c r="AG277" i="17"/>
  <c r="AF277" i="17"/>
  <c r="AE277" i="17"/>
  <c r="AD277" i="17"/>
  <c r="AC277" i="17"/>
  <c r="AB277" i="17"/>
  <c r="AA277" i="17"/>
  <c r="D277" i="17"/>
  <c r="AH276" i="17"/>
  <c r="AG276" i="17"/>
  <c r="AF276" i="17"/>
  <c r="AE276" i="17"/>
  <c r="AD276" i="17"/>
  <c r="AC276" i="17"/>
  <c r="AB276" i="17"/>
  <c r="AA276" i="17"/>
  <c r="D276" i="17"/>
  <c r="AH275" i="17"/>
  <c r="AG275" i="17"/>
  <c r="AF275" i="17"/>
  <c r="AE275" i="17"/>
  <c r="AD275" i="17"/>
  <c r="AC275" i="17"/>
  <c r="AB275" i="17"/>
  <c r="AA275" i="17"/>
  <c r="D275" i="17"/>
  <c r="AH274" i="17"/>
  <c r="AG274" i="17"/>
  <c r="AF274" i="17"/>
  <c r="AE274" i="17"/>
  <c r="AD274" i="17"/>
  <c r="AC274" i="17"/>
  <c r="AB274" i="17"/>
  <c r="AA274" i="17"/>
  <c r="D274" i="17"/>
  <c r="AH273" i="17"/>
  <c r="AG273" i="17"/>
  <c r="AF273" i="17"/>
  <c r="AE273" i="17"/>
  <c r="AD273" i="17"/>
  <c r="AC273" i="17"/>
  <c r="AB273" i="17"/>
  <c r="AA273" i="17"/>
  <c r="D273" i="17"/>
  <c r="AH272" i="17"/>
  <c r="AG272" i="17"/>
  <c r="AF272" i="17"/>
  <c r="AE272" i="17"/>
  <c r="AD272" i="17"/>
  <c r="AC272" i="17"/>
  <c r="AB272" i="17"/>
  <c r="AA272" i="17"/>
  <c r="D272" i="17"/>
  <c r="AH271" i="17"/>
  <c r="AG271" i="17"/>
  <c r="AF271" i="17"/>
  <c r="AE271" i="17"/>
  <c r="AD271" i="17"/>
  <c r="AC271" i="17"/>
  <c r="AB271" i="17"/>
  <c r="AA271" i="17"/>
  <c r="D271" i="17"/>
  <c r="AH270" i="17"/>
  <c r="AG270" i="17"/>
  <c r="AF270" i="17"/>
  <c r="AE270" i="17"/>
  <c r="AD270" i="17"/>
  <c r="AC270" i="17"/>
  <c r="AB270" i="17"/>
  <c r="AA270" i="17"/>
  <c r="D270" i="17"/>
  <c r="AH269" i="17"/>
  <c r="AG269" i="17"/>
  <c r="AF269" i="17"/>
  <c r="AE269" i="17"/>
  <c r="AD269" i="17"/>
  <c r="AC269" i="17"/>
  <c r="AB269" i="17"/>
  <c r="AA269" i="17"/>
  <c r="D269" i="17"/>
  <c r="AH268" i="17"/>
  <c r="AG268" i="17"/>
  <c r="AF268" i="17"/>
  <c r="AE268" i="17"/>
  <c r="AD268" i="17"/>
  <c r="AC268" i="17"/>
  <c r="AB268" i="17"/>
  <c r="AA268" i="17"/>
  <c r="D268" i="17"/>
  <c r="AH267" i="17"/>
  <c r="AG267" i="17"/>
  <c r="AF267" i="17"/>
  <c r="AE267" i="17"/>
  <c r="AD267" i="17"/>
  <c r="AC267" i="17"/>
  <c r="AB267" i="17"/>
  <c r="AA267" i="17"/>
  <c r="D267" i="17"/>
  <c r="AH266" i="17"/>
  <c r="AG266" i="17"/>
  <c r="AF266" i="17"/>
  <c r="AE266" i="17"/>
  <c r="AD266" i="17"/>
  <c r="AC266" i="17"/>
  <c r="AB266" i="17"/>
  <c r="AA266" i="17"/>
  <c r="D266" i="17"/>
  <c r="AH265" i="17"/>
  <c r="AG265" i="17"/>
  <c r="AF265" i="17"/>
  <c r="AE265" i="17"/>
  <c r="AD265" i="17"/>
  <c r="AC265" i="17"/>
  <c r="AB265" i="17"/>
  <c r="AA265" i="17"/>
  <c r="D265" i="17"/>
  <c r="AH264" i="17"/>
  <c r="AG264" i="17"/>
  <c r="AF264" i="17"/>
  <c r="AE264" i="17"/>
  <c r="AD264" i="17"/>
  <c r="AC264" i="17"/>
  <c r="AB264" i="17"/>
  <c r="AA264" i="17"/>
  <c r="D264" i="17"/>
  <c r="AH263" i="17"/>
  <c r="AG263" i="17"/>
  <c r="AF263" i="17"/>
  <c r="AE263" i="17"/>
  <c r="AD263" i="17"/>
  <c r="AC263" i="17"/>
  <c r="AB263" i="17"/>
  <c r="AA263" i="17"/>
  <c r="D263" i="17"/>
  <c r="AH262" i="17"/>
  <c r="AG262" i="17"/>
  <c r="AF262" i="17"/>
  <c r="AE262" i="17"/>
  <c r="AD262" i="17"/>
  <c r="AC262" i="17"/>
  <c r="AB262" i="17"/>
  <c r="AA262" i="17"/>
  <c r="D262" i="17"/>
  <c r="AH261" i="17"/>
  <c r="AG261" i="17"/>
  <c r="AF261" i="17"/>
  <c r="AE261" i="17"/>
  <c r="AD261" i="17"/>
  <c r="AC261" i="17"/>
  <c r="AB261" i="17"/>
  <c r="AA261" i="17"/>
  <c r="D261" i="17"/>
  <c r="AH260" i="17"/>
  <c r="AG260" i="17"/>
  <c r="AF260" i="17"/>
  <c r="AE260" i="17"/>
  <c r="AD260" i="17"/>
  <c r="AC260" i="17"/>
  <c r="AB260" i="17"/>
  <c r="AA260" i="17"/>
  <c r="D260" i="17"/>
  <c r="AH259" i="17"/>
  <c r="AG259" i="17"/>
  <c r="AF259" i="17"/>
  <c r="AE259" i="17"/>
  <c r="AD259" i="17"/>
  <c r="AC259" i="17"/>
  <c r="AB259" i="17"/>
  <c r="AA259" i="17"/>
  <c r="D259" i="17"/>
  <c r="AH258" i="17"/>
  <c r="AG258" i="17"/>
  <c r="AF258" i="17"/>
  <c r="AE258" i="17"/>
  <c r="AD258" i="17"/>
  <c r="AC258" i="17"/>
  <c r="AB258" i="17"/>
  <c r="AA258" i="17"/>
  <c r="D258" i="17"/>
  <c r="AH257" i="17"/>
  <c r="AG257" i="17"/>
  <c r="AF257" i="17"/>
  <c r="AE257" i="17"/>
  <c r="AD257" i="17"/>
  <c r="AC257" i="17"/>
  <c r="AB257" i="17"/>
  <c r="AA257" i="17"/>
  <c r="D257" i="17"/>
  <c r="AH256" i="17"/>
  <c r="AG256" i="17"/>
  <c r="AF256" i="17"/>
  <c r="AE256" i="17"/>
  <c r="AD256" i="17"/>
  <c r="AC256" i="17"/>
  <c r="AB256" i="17"/>
  <c r="AA256" i="17"/>
  <c r="D256" i="17"/>
  <c r="AH255" i="17"/>
  <c r="AG255" i="17"/>
  <c r="AF255" i="17"/>
  <c r="AE255" i="17"/>
  <c r="AD255" i="17"/>
  <c r="AC255" i="17"/>
  <c r="AB255" i="17"/>
  <c r="AA255" i="17"/>
  <c r="D255" i="17"/>
  <c r="AH254" i="17"/>
  <c r="AG254" i="17"/>
  <c r="AF254" i="17"/>
  <c r="AE254" i="17"/>
  <c r="AD254" i="17"/>
  <c r="AC254" i="17"/>
  <c r="AB254" i="17"/>
  <c r="AA254" i="17"/>
  <c r="D254" i="17"/>
  <c r="AH253" i="17"/>
  <c r="AG253" i="17"/>
  <c r="AF253" i="17"/>
  <c r="AE253" i="17"/>
  <c r="AD253" i="17"/>
  <c r="AC253" i="17"/>
  <c r="AB253" i="17"/>
  <c r="AA253" i="17"/>
  <c r="D253" i="17"/>
  <c r="AH252" i="17"/>
  <c r="AG252" i="17"/>
  <c r="AF252" i="17"/>
  <c r="AE252" i="17"/>
  <c r="AD252" i="17"/>
  <c r="AC252" i="17"/>
  <c r="AB252" i="17"/>
  <c r="AA252" i="17"/>
  <c r="D252" i="17"/>
  <c r="AH251" i="17"/>
  <c r="AG251" i="17"/>
  <c r="AF251" i="17"/>
  <c r="AE251" i="17"/>
  <c r="AD251" i="17"/>
  <c r="AC251" i="17"/>
  <c r="AB251" i="17"/>
  <c r="AA251" i="17"/>
  <c r="D251" i="17"/>
  <c r="AH250" i="17"/>
  <c r="AG250" i="17"/>
  <c r="AF250" i="17"/>
  <c r="AE250" i="17"/>
  <c r="AD250" i="17"/>
  <c r="AC250" i="17"/>
  <c r="AB250" i="17"/>
  <c r="AA250" i="17"/>
  <c r="D250" i="17"/>
  <c r="AH249" i="17"/>
  <c r="AG249" i="17"/>
  <c r="AF249" i="17"/>
  <c r="AE249" i="17"/>
  <c r="AD249" i="17"/>
  <c r="AC249" i="17"/>
  <c r="AB249" i="17"/>
  <c r="AA249" i="17"/>
  <c r="D249" i="17"/>
  <c r="AH248" i="17"/>
  <c r="AG248" i="17"/>
  <c r="AF248" i="17"/>
  <c r="AE248" i="17"/>
  <c r="AD248" i="17"/>
  <c r="AC248" i="17"/>
  <c r="AB248" i="17"/>
  <c r="AA248" i="17"/>
  <c r="D248" i="17"/>
  <c r="AH247" i="17"/>
  <c r="AG247" i="17"/>
  <c r="AF247" i="17"/>
  <c r="AE247" i="17"/>
  <c r="AD247" i="17"/>
  <c r="AC247" i="17"/>
  <c r="AB247" i="17"/>
  <c r="AA247" i="17"/>
  <c r="D247" i="17"/>
  <c r="AH246" i="17"/>
  <c r="AG246" i="17"/>
  <c r="AF246" i="17"/>
  <c r="AE246" i="17"/>
  <c r="AD246" i="17"/>
  <c r="AC246" i="17"/>
  <c r="AB246" i="17"/>
  <c r="AA246" i="17"/>
  <c r="D246" i="17"/>
  <c r="AH245" i="17"/>
  <c r="AG245" i="17"/>
  <c r="AF245" i="17"/>
  <c r="AE245" i="17"/>
  <c r="AD245" i="17"/>
  <c r="AC245" i="17"/>
  <c r="AB245" i="17"/>
  <c r="AA245" i="17"/>
  <c r="D245" i="17"/>
  <c r="AH244" i="17"/>
  <c r="AG244" i="17"/>
  <c r="AF244" i="17"/>
  <c r="AE244" i="17"/>
  <c r="AD244" i="17"/>
  <c r="AC244" i="17"/>
  <c r="AB244" i="17"/>
  <c r="AA244" i="17"/>
  <c r="D244" i="17"/>
  <c r="AH243" i="17"/>
  <c r="AG243" i="17"/>
  <c r="AF243" i="17"/>
  <c r="AE243" i="17"/>
  <c r="AD243" i="17"/>
  <c r="AC243" i="17"/>
  <c r="AB243" i="17"/>
  <c r="AA243" i="17"/>
  <c r="D243" i="17"/>
  <c r="AH242" i="17"/>
  <c r="AG242" i="17"/>
  <c r="AF242" i="17"/>
  <c r="AE242" i="17"/>
  <c r="AD242" i="17"/>
  <c r="AC242" i="17"/>
  <c r="AB242" i="17"/>
  <c r="AA242" i="17"/>
  <c r="D242" i="17"/>
  <c r="AH241" i="17"/>
  <c r="AG241" i="17"/>
  <c r="AF241" i="17"/>
  <c r="AE241" i="17"/>
  <c r="AD241" i="17"/>
  <c r="AC241" i="17"/>
  <c r="AB241" i="17"/>
  <c r="AA241" i="17"/>
  <c r="D241" i="17"/>
  <c r="AH240" i="17"/>
  <c r="AG240" i="17"/>
  <c r="AF240" i="17"/>
  <c r="AE240" i="17"/>
  <c r="AD240" i="17"/>
  <c r="AC240" i="17"/>
  <c r="AB240" i="17"/>
  <c r="AA240" i="17"/>
  <c r="D240" i="17"/>
  <c r="AH239" i="17"/>
  <c r="AG239" i="17"/>
  <c r="AF239" i="17"/>
  <c r="AE239" i="17"/>
  <c r="AD239" i="17"/>
  <c r="AC239" i="17"/>
  <c r="AB239" i="17"/>
  <c r="AA239" i="17"/>
  <c r="D239" i="17"/>
  <c r="AH238" i="17"/>
  <c r="AG238" i="17"/>
  <c r="AF238" i="17"/>
  <c r="AE238" i="17"/>
  <c r="AD238" i="17"/>
  <c r="AC238" i="17"/>
  <c r="AB238" i="17"/>
  <c r="AA238" i="17"/>
  <c r="D238" i="17"/>
  <c r="AH237" i="17"/>
  <c r="AG237" i="17"/>
  <c r="AF237" i="17"/>
  <c r="AE237" i="17"/>
  <c r="AD237" i="17"/>
  <c r="AC237" i="17"/>
  <c r="AB237" i="17"/>
  <c r="AA237" i="17"/>
  <c r="D237" i="17"/>
  <c r="AH236" i="17"/>
  <c r="AG236" i="17"/>
  <c r="AF236" i="17"/>
  <c r="AE236" i="17"/>
  <c r="AD236" i="17"/>
  <c r="AC236" i="17"/>
  <c r="AB236" i="17"/>
  <c r="AA236" i="17"/>
  <c r="D236" i="17"/>
  <c r="AH235" i="17"/>
  <c r="AG235" i="17"/>
  <c r="AF235" i="17"/>
  <c r="AE235" i="17"/>
  <c r="AD235" i="17"/>
  <c r="AC235" i="17"/>
  <c r="AB235" i="17"/>
  <c r="AA235" i="17"/>
  <c r="D235" i="17"/>
  <c r="AH234" i="17"/>
  <c r="AG234" i="17"/>
  <c r="AF234" i="17"/>
  <c r="AE234" i="17"/>
  <c r="AD234" i="17"/>
  <c r="AC234" i="17"/>
  <c r="AB234" i="17"/>
  <c r="AA234" i="17"/>
  <c r="D234" i="17"/>
  <c r="AH233" i="17"/>
  <c r="AG233" i="17"/>
  <c r="AF233" i="17"/>
  <c r="AE233" i="17"/>
  <c r="AD233" i="17"/>
  <c r="AC233" i="17"/>
  <c r="AB233" i="17"/>
  <c r="AA233" i="17"/>
  <c r="D233" i="17"/>
  <c r="AH232" i="17"/>
  <c r="AG232" i="17"/>
  <c r="AF232" i="17"/>
  <c r="AE232" i="17"/>
  <c r="AD232" i="17"/>
  <c r="AC232" i="17"/>
  <c r="AB232" i="17"/>
  <c r="AA232" i="17"/>
  <c r="D232" i="17"/>
  <c r="AH231" i="17"/>
  <c r="AG231" i="17"/>
  <c r="AF231" i="17"/>
  <c r="AE231" i="17"/>
  <c r="AD231" i="17"/>
  <c r="AC231" i="17"/>
  <c r="AB231" i="17"/>
  <c r="AA231" i="17"/>
  <c r="D231" i="17"/>
  <c r="AH230" i="17"/>
  <c r="AG230" i="17"/>
  <c r="AF230" i="17"/>
  <c r="AE230" i="17"/>
  <c r="AD230" i="17"/>
  <c r="AC230" i="17"/>
  <c r="AB230" i="17"/>
  <c r="AA230" i="17"/>
  <c r="D230" i="17"/>
  <c r="AH229" i="17"/>
  <c r="AG229" i="17"/>
  <c r="AF229" i="17"/>
  <c r="AE229" i="17"/>
  <c r="AD229" i="17"/>
  <c r="AC229" i="17"/>
  <c r="AB229" i="17"/>
  <c r="AA229" i="17"/>
  <c r="D229" i="17"/>
  <c r="AH228" i="17"/>
  <c r="AG228" i="17"/>
  <c r="AF228" i="17"/>
  <c r="AE228" i="17"/>
  <c r="AD228" i="17"/>
  <c r="AC228" i="17"/>
  <c r="AB228" i="17"/>
  <c r="AA228" i="17"/>
  <c r="D228" i="17"/>
  <c r="AH227" i="17"/>
  <c r="AG227" i="17"/>
  <c r="AF227" i="17"/>
  <c r="AE227" i="17"/>
  <c r="AD227" i="17"/>
  <c r="AC227" i="17"/>
  <c r="AB227" i="17"/>
  <c r="AA227" i="17"/>
  <c r="D227" i="17"/>
  <c r="AH226" i="17"/>
  <c r="AG226" i="17"/>
  <c r="AF226" i="17"/>
  <c r="AE226" i="17"/>
  <c r="AD226" i="17"/>
  <c r="AC226" i="17"/>
  <c r="AB226" i="17"/>
  <c r="AA226" i="17"/>
  <c r="D226" i="17"/>
  <c r="AH225" i="17"/>
  <c r="AG225" i="17"/>
  <c r="AF225" i="17"/>
  <c r="AE225" i="17"/>
  <c r="AD225" i="17"/>
  <c r="AC225" i="17"/>
  <c r="AB225" i="17"/>
  <c r="AA225" i="17"/>
  <c r="D225" i="17"/>
  <c r="AH224" i="17"/>
  <c r="AG224" i="17"/>
  <c r="AF224" i="17"/>
  <c r="AE224" i="17"/>
  <c r="AD224" i="17"/>
  <c r="AC224" i="17"/>
  <c r="AB224" i="17"/>
  <c r="AA224" i="17"/>
  <c r="D224" i="17"/>
  <c r="AH223" i="17"/>
  <c r="AG223" i="17"/>
  <c r="AF223" i="17"/>
  <c r="AE223" i="17"/>
  <c r="AD223" i="17"/>
  <c r="AC223" i="17"/>
  <c r="AB223" i="17"/>
  <c r="AA223" i="17"/>
  <c r="D223" i="17"/>
  <c r="AH222" i="17"/>
  <c r="AG222" i="17"/>
  <c r="AF222" i="17"/>
  <c r="AE222" i="17"/>
  <c r="AD222" i="17"/>
  <c r="AC222" i="17"/>
  <c r="AB222" i="17"/>
  <c r="AA222" i="17"/>
  <c r="D222" i="17"/>
  <c r="AH221" i="17"/>
  <c r="AG221" i="17"/>
  <c r="AF221" i="17"/>
  <c r="AE221" i="17"/>
  <c r="AD221" i="17"/>
  <c r="AC221" i="17"/>
  <c r="AB221" i="17"/>
  <c r="AA221" i="17"/>
  <c r="D221" i="17"/>
  <c r="AH220" i="17"/>
  <c r="AG220" i="17"/>
  <c r="AF220" i="17"/>
  <c r="AE220" i="17"/>
  <c r="AD220" i="17"/>
  <c r="AC220" i="17"/>
  <c r="AB220" i="17"/>
  <c r="AA220" i="17"/>
  <c r="D220" i="17"/>
  <c r="AH219" i="17"/>
  <c r="AG219" i="17"/>
  <c r="AF219" i="17"/>
  <c r="AE219" i="17"/>
  <c r="AD219" i="17"/>
  <c r="AC219" i="17"/>
  <c r="AB219" i="17"/>
  <c r="AA219" i="17"/>
  <c r="D219" i="17"/>
  <c r="AH218" i="17"/>
  <c r="AG218" i="17"/>
  <c r="AF218" i="17"/>
  <c r="AE218" i="17"/>
  <c r="AD218" i="17"/>
  <c r="AC218" i="17"/>
  <c r="AB218" i="17"/>
  <c r="AA218" i="17"/>
  <c r="D218" i="17"/>
  <c r="AH217" i="17"/>
  <c r="AG217" i="17"/>
  <c r="AF217" i="17"/>
  <c r="AE217" i="17"/>
  <c r="AD217" i="17"/>
  <c r="AC217" i="17"/>
  <c r="AB217" i="17"/>
  <c r="AA217" i="17"/>
  <c r="D217" i="17"/>
  <c r="AH216" i="17"/>
  <c r="AG216" i="17"/>
  <c r="AF216" i="17"/>
  <c r="AE216" i="17"/>
  <c r="AD216" i="17"/>
  <c r="AC216" i="17"/>
  <c r="AB216" i="17"/>
  <c r="AA216" i="17"/>
  <c r="D216" i="17"/>
  <c r="AH215" i="17"/>
  <c r="AG215" i="17"/>
  <c r="AF215" i="17"/>
  <c r="AE215" i="17"/>
  <c r="AD215" i="17"/>
  <c r="AC215" i="17"/>
  <c r="AB215" i="17"/>
  <c r="AA215" i="17"/>
  <c r="D215" i="17"/>
  <c r="AH214" i="17"/>
  <c r="AG214" i="17"/>
  <c r="AF214" i="17"/>
  <c r="AE214" i="17"/>
  <c r="AD214" i="17"/>
  <c r="AC214" i="17"/>
  <c r="AB214" i="17"/>
  <c r="AA214" i="17"/>
  <c r="D214" i="17"/>
  <c r="AH213" i="17"/>
  <c r="AG213" i="17"/>
  <c r="AF213" i="17"/>
  <c r="AE213" i="17"/>
  <c r="AD213" i="17"/>
  <c r="AC213" i="17"/>
  <c r="AB213" i="17"/>
  <c r="AA213" i="17"/>
  <c r="D213" i="17"/>
  <c r="AH212" i="17"/>
  <c r="AG212" i="17"/>
  <c r="AF212" i="17"/>
  <c r="AE212" i="17"/>
  <c r="AD212" i="17"/>
  <c r="AC212" i="17"/>
  <c r="AB212" i="17"/>
  <c r="AA212" i="17"/>
  <c r="D212" i="17"/>
  <c r="AH211" i="17"/>
  <c r="AG211" i="17"/>
  <c r="AF211" i="17"/>
  <c r="AE211" i="17"/>
  <c r="AD211" i="17"/>
  <c r="AC211" i="17"/>
  <c r="AB211" i="17"/>
  <c r="AA211" i="17"/>
  <c r="D211" i="17"/>
  <c r="AH210" i="17"/>
  <c r="AG210" i="17"/>
  <c r="AF210" i="17"/>
  <c r="AE210" i="17"/>
  <c r="AD210" i="17"/>
  <c r="AC210" i="17"/>
  <c r="AB210" i="17"/>
  <c r="AA210" i="17"/>
  <c r="D210" i="17"/>
  <c r="AH209" i="17"/>
  <c r="AG209" i="17"/>
  <c r="AF209" i="17"/>
  <c r="AE209" i="17"/>
  <c r="AD209" i="17"/>
  <c r="AC209" i="17"/>
  <c r="AB209" i="17"/>
  <c r="AA209" i="17"/>
  <c r="D209" i="17"/>
  <c r="AH208" i="17"/>
  <c r="AG208" i="17"/>
  <c r="AF208" i="17"/>
  <c r="AE208" i="17"/>
  <c r="AD208" i="17"/>
  <c r="AC208" i="17"/>
  <c r="AB208" i="17"/>
  <c r="AA208" i="17"/>
  <c r="D208" i="17"/>
  <c r="AH207" i="17"/>
  <c r="AG207" i="17"/>
  <c r="AF207" i="17"/>
  <c r="AE207" i="17"/>
  <c r="AD207" i="17"/>
  <c r="AC207" i="17"/>
  <c r="AB207" i="17"/>
  <c r="AA207" i="17"/>
  <c r="D207" i="17"/>
  <c r="AH206" i="17"/>
  <c r="AG206" i="17"/>
  <c r="AF206" i="17"/>
  <c r="AE206" i="17"/>
  <c r="AD206" i="17"/>
  <c r="AC206" i="17"/>
  <c r="AB206" i="17"/>
  <c r="AA206" i="17"/>
  <c r="D206" i="17"/>
  <c r="AH205" i="17"/>
  <c r="AG205" i="17"/>
  <c r="AF205" i="17"/>
  <c r="AE205" i="17"/>
  <c r="AD205" i="17"/>
  <c r="AC205" i="17"/>
  <c r="AB205" i="17"/>
  <c r="AA205" i="17"/>
  <c r="D205" i="17"/>
  <c r="AH204" i="17"/>
  <c r="AG204" i="17"/>
  <c r="AF204" i="17"/>
  <c r="AE204" i="17"/>
  <c r="AD204" i="17"/>
  <c r="AC204" i="17"/>
  <c r="AB204" i="17"/>
  <c r="AA204" i="17"/>
  <c r="D204" i="17"/>
  <c r="AH203" i="17"/>
  <c r="AG203" i="17"/>
  <c r="AF203" i="17"/>
  <c r="AE203" i="17"/>
  <c r="AD203" i="17"/>
  <c r="AC203" i="17"/>
  <c r="AB203" i="17"/>
  <c r="AA203" i="17"/>
  <c r="D203" i="17"/>
  <c r="AH202" i="17"/>
  <c r="AG202" i="17"/>
  <c r="AF202" i="17"/>
  <c r="AE202" i="17"/>
  <c r="AD202" i="17"/>
  <c r="AC202" i="17"/>
  <c r="AB202" i="17"/>
  <c r="AA202" i="17"/>
  <c r="D202" i="17"/>
  <c r="AH201" i="17"/>
  <c r="AG201" i="17"/>
  <c r="AF201" i="17"/>
  <c r="AE201" i="17"/>
  <c r="AD201" i="17"/>
  <c r="AC201" i="17"/>
  <c r="AB201" i="17"/>
  <c r="AA201" i="17"/>
  <c r="D201" i="17"/>
  <c r="AH200" i="17"/>
  <c r="AG200" i="17"/>
  <c r="AF200" i="17"/>
  <c r="AE200" i="17"/>
  <c r="AD200" i="17"/>
  <c r="AC200" i="17"/>
  <c r="AB200" i="17"/>
  <c r="AA200" i="17"/>
  <c r="D200" i="17"/>
  <c r="AH199" i="17"/>
  <c r="AG199" i="17"/>
  <c r="AF199" i="17"/>
  <c r="AE199" i="17"/>
  <c r="AD199" i="17"/>
  <c r="AC199" i="17"/>
  <c r="AB199" i="17"/>
  <c r="AA199" i="17"/>
  <c r="D199" i="17"/>
  <c r="AH198" i="17"/>
  <c r="AG198" i="17"/>
  <c r="AF198" i="17"/>
  <c r="AE198" i="17"/>
  <c r="AD198" i="17"/>
  <c r="AC198" i="17"/>
  <c r="AB198" i="17"/>
  <c r="AA198" i="17"/>
  <c r="D198" i="17"/>
  <c r="AH197" i="17"/>
  <c r="AG197" i="17"/>
  <c r="AF197" i="17"/>
  <c r="AE197" i="17"/>
  <c r="AD197" i="17"/>
  <c r="AC197" i="17"/>
  <c r="AB197" i="17"/>
  <c r="AA197" i="17"/>
  <c r="D197" i="17"/>
  <c r="AH196" i="17"/>
  <c r="AG196" i="17"/>
  <c r="AF196" i="17"/>
  <c r="AE196" i="17"/>
  <c r="AD196" i="17"/>
  <c r="AC196" i="17"/>
  <c r="AB196" i="17"/>
  <c r="AA196" i="17"/>
  <c r="D196" i="17"/>
  <c r="AH195" i="17"/>
  <c r="AG195" i="17"/>
  <c r="AF195" i="17"/>
  <c r="AE195" i="17"/>
  <c r="AD195" i="17"/>
  <c r="AC195" i="17"/>
  <c r="AB195" i="17"/>
  <c r="AA195" i="17"/>
  <c r="D195" i="17"/>
  <c r="AH194" i="17"/>
  <c r="AG194" i="17"/>
  <c r="AF194" i="17"/>
  <c r="AE194" i="17"/>
  <c r="AD194" i="17"/>
  <c r="AC194" i="17"/>
  <c r="AB194" i="17"/>
  <c r="AA194" i="17"/>
  <c r="D194" i="17"/>
  <c r="AH193" i="17"/>
  <c r="AG193" i="17"/>
  <c r="AF193" i="17"/>
  <c r="AE193" i="17"/>
  <c r="AD193" i="17"/>
  <c r="AC193" i="17"/>
  <c r="AB193" i="17"/>
  <c r="AA193" i="17"/>
  <c r="D193" i="17"/>
  <c r="AH192" i="17"/>
  <c r="AG192" i="17"/>
  <c r="AF192" i="17"/>
  <c r="AE192" i="17"/>
  <c r="AD192" i="17"/>
  <c r="AC192" i="17"/>
  <c r="AB192" i="17"/>
  <c r="AA192" i="17"/>
  <c r="D192" i="17"/>
  <c r="AH191" i="17"/>
  <c r="AG191" i="17"/>
  <c r="AF191" i="17"/>
  <c r="AE191" i="17"/>
  <c r="AD191" i="17"/>
  <c r="AC191" i="17"/>
  <c r="AB191" i="17"/>
  <c r="AA191" i="17"/>
  <c r="D191" i="17"/>
  <c r="AH190" i="17"/>
  <c r="AG190" i="17"/>
  <c r="AF190" i="17"/>
  <c r="AE190" i="17"/>
  <c r="AD190" i="17"/>
  <c r="AC190" i="17"/>
  <c r="AB190" i="17"/>
  <c r="AA190" i="17"/>
  <c r="D190" i="17"/>
  <c r="AH189" i="17"/>
  <c r="AG189" i="17"/>
  <c r="AF189" i="17"/>
  <c r="AE189" i="17"/>
  <c r="AD189" i="17"/>
  <c r="AC189" i="17"/>
  <c r="AB189" i="17"/>
  <c r="AA189" i="17"/>
  <c r="D189" i="17"/>
  <c r="AH188" i="17"/>
  <c r="AG188" i="17"/>
  <c r="AF188" i="17"/>
  <c r="AE188" i="17"/>
  <c r="AD188" i="17"/>
  <c r="AC188" i="17"/>
  <c r="AB188" i="17"/>
  <c r="AA188" i="17"/>
  <c r="D188" i="17"/>
  <c r="AH187" i="17"/>
  <c r="AG187" i="17"/>
  <c r="AF187" i="17"/>
  <c r="AE187" i="17"/>
  <c r="AD187" i="17"/>
  <c r="AC187" i="17"/>
  <c r="AB187" i="17"/>
  <c r="AA187" i="17"/>
  <c r="D187" i="17"/>
  <c r="AH186" i="17"/>
  <c r="AG186" i="17"/>
  <c r="AF186" i="17"/>
  <c r="AE186" i="17"/>
  <c r="AD186" i="17"/>
  <c r="AC186" i="17"/>
  <c r="AB186" i="17"/>
  <c r="AA186" i="17"/>
  <c r="D186" i="17"/>
  <c r="AH185" i="17"/>
  <c r="AG185" i="17"/>
  <c r="AF185" i="17"/>
  <c r="AE185" i="17"/>
  <c r="AD185" i="17"/>
  <c r="AC185" i="17"/>
  <c r="AB185" i="17"/>
  <c r="AA185" i="17"/>
  <c r="D185" i="17"/>
  <c r="AH184" i="17"/>
  <c r="AG184" i="17"/>
  <c r="AF184" i="17"/>
  <c r="AE184" i="17"/>
  <c r="AD184" i="17"/>
  <c r="AC184" i="17"/>
  <c r="AB184" i="17"/>
  <c r="AA184" i="17"/>
  <c r="D184" i="17"/>
  <c r="AH183" i="17"/>
  <c r="AG183" i="17"/>
  <c r="AF183" i="17"/>
  <c r="AE183" i="17"/>
  <c r="AD183" i="17"/>
  <c r="AC183" i="17"/>
  <c r="AB183" i="17"/>
  <c r="AA183" i="17"/>
  <c r="D183" i="17"/>
  <c r="AH182" i="17"/>
  <c r="AG182" i="17"/>
  <c r="AF182" i="17"/>
  <c r="AE182" i="17"/>
  <c r="AD182" i="17"/>
  <c r="AC182" i="17"/>
  <c r="AB182" i="17"/>
  <c r="AA182" i="17"/>
  <c r="D182" i="17"/>
  <c r="AH181" i="17"/>
  <c r="AG181" i="17"/>
  <c r="AF181" i="17"/>
  <c r="AE181" i="17"/>
  <c r="AD181" i="17"/>
  <c r="AC181" i="17"/>
  <c r="AB181" i="17"/>
  <c r="AA181" i="17"/>
  <c r="D181" i="17"/>
  <c r="AH180" i="17"/>
  <c r="AG180" i="17"/>
  <c r="AF180" i="17"/>
  <c r="AE180" i="17"/>
  <c r="AD180" i="17"/>
  <c r="AC180" i="17"/>
  <c r="AB180" i="17"/>
  <c r="AA180" i="17"/>
  <c r="D180" i="17"/>
  <c r="AH179" i="17"/>
  <c r="AG179" i="17"/>
  <c r="AF179" i="17"/>
  <c r="AE179" i="17"/>
  <c r="AD179" i="17"/>
  <c r="AC179" i="17"/>
  <c r="AB179" i="17"/>
  <c r="AA179" i="17"/>
  <c r="D179" i="17"/>
  <c r="AH178" i="17"/>
  <c r="AG178" i="17"/>
  <c r="AF178" i="17"/>
  <c r="AE178" i="17"/>
  <c r="AD178" i="17"/>
  <c r="AC178" i="17"/>
  <c r="AB178" i="17"/>
  <c r="AA178" i="17"/>
  <c r="D178" i="17"/>
  <c r="AH177" i="17"/>
  <c r="AG177" i="17"/>
  <c r="AF177" i="17"/>
  <c r="AE177" i="17"/>
  <c r="AD177" i="17"/>
  <c r="AC177" i="17"/>
  <c r="AB177" i="17"/>
  <c r="AA177" i="17"/>
  <c r="D177" i="17"/>
  <c r="AH176" i="17"/>
  <c r="AG176" i="17"/>
  <c r="AF176" i="17"/>
  <c r="AE176" i="17"/>
  <c r="AD176" i="17"/>
  <c r="AC176" i="17"/>
  <c r="AB176" i="17"/>
  <c r="AA176" i="17"/>
  <c r="D176" i="17"/>
  <c r="AH175" i="17"/>
  <c r="AG175" i="17"/>
  <c r="AF175" i="17"/>
  <c r="AE175" i="17"/>
  <c r="AD175" i="17"/>
  <c r="AC175" i="17"/>
  <c r="AB175" i="17"/>
  <c r="AA175" i="17"/>
  <c r="D175" i="17"/>
  <c r="AH174" i="17"/>
  <c r="AG174" i="17"/>
  <c r="AF174" i="17"/>
  <c r="AE174" i="17"/>
  <c r="AD174" i="17"/>
  <c r="AC174" i="17"/>
  <c r="AB174" i="17"/>
  <c r="AA174" i="17"/>
  <c r="D174" i="17"/>
  <c r="AH173" i="17"/>
  <c r="AG173" i="17"/>
  <c r="AF173" i="17"/>
  <c r="AE173" i="17"/>
  <c r="AD173" i="17"/>
  <c r="AC173" i="17"/>
  <c r="AB173" i="17"/>
  <c r="AA173" i="17"/>
  <c r="D173" i="17"/>
  <c r="AH172" i="17"/>
  <c r="AG172" i="17"/>
  <c r="AF172" i="17"/>
  <c r="AE172" i="17"/>
  <c r="AD172" i="17"/>
  <c r="AC172" i="17"/>
  <c r="AB172" i="17"/>
  <c r="AA172" i="17"/>
  <c r="D172" i="17"/>
  <c r="AH171" i="17"/>
  <c r="AG171" i="17"/>
  <c r="AF171" i="17"/>
  <c r="AE171" i="17"/>
  <c r="AD171" i="17"/>
  <c r="AC171" i="17"/>
  <c r="AB171" i="17"/>
  <c r="AA171" i="17"/>
  <c r="D171" i="17"/>
  <c r="AH170" i="17"/>
  <c r="AG170" i="17"/>
  <c r="AF170" i="17"/>
  <c r="AE170" i="17"/>
  <c r="AD170" i="17"/>
  <c r="AC170" i="17"/>
  <c r="AB170" i="17"/>
  <c r="AA170" i="17"/>
  <c r="D170" i="17"/>
  <c r="AH169" i="17"/>
  <c r="AG169" i="17"/>
  <c r="AF169" i="17"/>
  <c r="AE169" i="17"/>
  <c r="AD169" i="17"/>
  <c r="AC169" i="17"/>
  <c r="AB169" i="17"/>
  <c r="AA169" i="17"/>
  <c r="D169" i="17"/>
  <c r="AH168" i="17"/>
  <c r="AG168" i="17"/>
  <c r="AF168" i="17"/>
  <c r="AE168" i="17"/>
  <c r="AD168" i="17"/>
  <c r="AC168" i="17"/>
  <c r="AB168" i="17"/>
  <c r="AA168" i="17"/>
  <c r="D168" i="17"/>
  <c r="AH167" i="17"/>
  <c r="AG167" i="17"/>
  <c r="AF167" i="17"/>
  <c r="AE167" i="17"/>
  <c r="AD167" i="17"/>
  <c r="AC167" i="17"/>
  <c r="AB167" i="17"/>
  <c r="AA167" i="17"/>
  <c r="D167" i="17"/>
  <c r="AH166" i="17"/>
  <c r="AG166" i="17"/>
  <c r="AF166" i="17"/>
  <c r="AE166" i="17"/>
  <c r="AD166" i="17"/>
  <c r="AC166" i="17"/>
  <c r="AB166" i="17"/>
  <c r="AA166" i="17"/>
  <c r="D166" i="17"/>
  <c r="AH165" i="17"/>
  <c r="AG165" i="17"/>
  <c r="AF165" i="17"/>
  <c r="AE165" i="17"/>
  <c r="AD165" i="17"/>
  <c r="AC165" i="17"/>
  <c r="AB165" i="17"/>
  <c r="AA165" i="17"/>
  <c r="D165" i="17"/>
  <c r="AH164" i="17"/>
  <c r="AG164" i="17"/>
  <c r="AF164" i="17"/>
  <c r="AE164" i="17"/>
  <c r="AD164" i="17"/>
  <c r="AC164" i="17"/>
  <c r="AB164" i="17"/>
  <c r="AA164" i="17"/>
  <c r="D164" i="17"/>
  <c r="AH163" i="17"/>
  <c r="AG163" i="17"/>
  <c r="AF163" i="17"/>
  <c r="AE163" i="17"/>
  <c r="AD163" i="17"/>
  <c r="AC163" i="17"/>
  <c r="AB163" i="17"/>
  <c r="AA163" i="17"/>
  <c r="D163" i="17"/>
  <c r="AH162" i="17"/>
  <c r="AG162" i="17"/>
  <c r="AF162" i="17"/>
  <c r="AE162" i="17"/>
  <c r="AD162" i="17"/>
  <c r="AC162" i="17"/>
  <c r="AB162" i="17"/>
  <c r="AA162" i="17"/>
  <c r="D162" i="17"/>
  <c r="AH161" i="17"/>
  <c r="AG161" i="17"/>
  <c r="AF161" i="17"/>
  <c r="AE161" i="17"/>
  <c r="AD161" i="17"/>
  <c r="AC161" i="17"/>
  <c r="AB161" i="17"/>
  <c r="AA161" i="17"/>
  <c r="D161" i="17"/>
  <c r="AH160" i="17"/>
  <c r="AG160" i="17"/>
  <c r="AF160" i="17"/>
  <c r="AE160" i="17"/>
  <c r="AD160" i="17"/>
  <c r="AC160" i="17"/>
  <c r="AB160" i="17"/>
  <c r="AA160" i="17"/>
  <c r="D160" i="17"/>
  <c r="AH159" i="17"/>
  <c r="AG159" i="17"/>
  <c r="AF159" i="17"/>
  <c r="AE159" i="17"/>
  <c r="AD159" i="17"/>
  <c r="AC159" i="17"/>
  <c r="AB159" i="17"/>
  <c r="AA159" i="17"/>
  <c r="D159" i="17"/>
  <c r="AH158" i="17"/>
  <c r="AG158" i="17"/>
  <c r="AF158" i="17"/>
  <c r="AE158" i="17"/>
  <c r="AD158" i="17"/>
  <c r="AC158" i="17"/>
  <c r="AB158" i="17"/>
  <c r="AA158" i="17"/>
  <c r="D158" i="17"/>
  <c r="AH157" i="17"/>
  <c r="AG157" i="17"/>
  <c r="AF157" i="17"/>
  <c r="AE157" i="17"/>
  <c r="AD157" i="17"/>
  <c r="AC157" i="17"/>
  <c r="AB157" i="17"/>
  <c r="AA157" i="17"/>
  <c r="D157" i="17"/>
  <c r="AH156" i="17"/>
  <c r="AG156" i="17"/>
  <c r="AF156" i="17"/>
  <c r="AE156" i="17"/>
  <c r="AD156" i="17"/>
  <c r="AC156" i="17"/>
  <c r="AB156" i="17"/>
  <c r="AA156" i="17"/>
  <c r="D156" i="17"/>
  <c r="AH155" i="17"/>
  <c r="AG155" i="17"/>
  <c r="AF155" i="17"/>
  <c r="AE155" i="17"/>
  <c r="AD155" i="17"/>
  <c r="AC155" i="17"/>
  <c r="AB155" i="17"/>
  <c r="AA155" i="17"/>
  <c r="D155" i="17"/>
  <c r="AH154" i="17"/>
  <c r="AG154" i="17"/>
  <c r="AF154" i="17"/>
  <c r="AE154" i="17"/>
  <c r="AD154" i="17"/>
  <c r="AC154" i="17"/>
  <c r="AB154" i="17"/>
  <c r="AA154" i="17"/>
  <c r="D154" i="17"/>
  <c r="AH153" i="17"/>
  <c r="AG153" i="17"/>
  <c r="AF153" i="17"/>
  <c r="AE153" i="17"/>
  <c r="AD153" i="17"/>
  <c r="AC153" i="17"/>
  <c r="AB153" i="17"/>
  <c r="AA153" i="17"/>
  <c r="D153" i="17"/>
  <c r="AH152" i="17"/>
  <c r="AG152" i="17"/>
  <c r="AF152" i="17"/>
  <c r="AE152" i="17"/>
  <c r="AD152" i="17"/>
  <c r="AC152" i="17"/>
  <c r="AB152" i="17"/>
  <c r="AA152" i="17"/>
  <c r="D152" i="17"/>
  <c r="AH151" i="17"/>
  <c r="AG151" i="17"/>
  <c r="AF151" i="17"/>
  <c r="AE151" i="17"/>
  <c r="AD151" i="17"/>
  <c r="AC151" i="17"/>
  <c r="AB151" i="17"/>
  <c r="AA151" i="17"/>
  <c r="D151" i="17"/>
  <c r="AH150" i="17"/>
  <c r="AG150" i="17"/>
  <c r="AF150" i="17"/>
  <c r="AE150" i="17"/>
  <c r="AD150" i="17"/>
  <c r="AC150" i="17"/>
  <c r="AB150" i="17"/>
  <c r="AA150" i="17"/>
  <c r="D150" i="17"/>
  <c r="AH149" i="17"/>
  <c r="AG149" i="17"/>
  <c r="AF149" i="17"/>
  <c r="AE149" i="17"/>
  <c r="AD149" i="17"/>
  <c r="AC149" i="17"/>
  <c r="AB149" i="17"/>
  <c r="AA149" i="17"/>
  <c r="D149" i="17"/>
  <c r="AH148" i="17"/>
  <c r="AG148" i="17"/>
  <c r="AF148" i="17"/>
  <c r="AE148" i="17"/>
  <c r="AD148" i="17"/>
  <c r="AC148" i="17"/>
  <c r="AB148" i="17"/>
  <c r="AA148" i="17"/>
  <c r="D148" i="17"/>
  <c r="AH147" i="17"/>
  <c r="AG147" i="17"/>
  <c r="AF147" i="17"/>
  <c r="AE147" i="17"/>
  <c r="AD147" i="17"/>
  <c r="AC147" i="17"/>
  <c r="AB147" i="17"/>
  <c r="AA147" i="17"/>
  <c r="D147" i="17"/>
  <c r="AH146" i="17"/>
  <c r="AG146" i="17"/>
  <c r="AF146" i="17"/>
  <c r="AE146" i="17"/>
  <c r="AD146" i="17"/>
  <c r="AC146" i="17"/>
  <c r="AB146" i="17"/>
  <c r="AA146" i="17"/>
  <c r="D146" i="17"/>
  <c r="AH145" i="17"/>
  <c r="AG145" i="17"/>
  <c r="AF145" i="17"/>
  <c r="AE145" i="17"/>
  <c r="AD145" i="17"/>
  <c r="AC145" i="17"/>
  <c r="AB145" i="17"/>
  <c r="AA145" i="17"/>
  <c r="D145" i="17"/>
  <c r="AH144" i="17"/>
  <c r="AG144" i="17"/>
  <c r="AF144" i="17"/>
  <c r="AE144" i="17"/>
  <c r="AD144" i="17"/>
  <c r="AC144" i="17"/>
  <c r="AB144" i="17"/>
  <c r="AA144" i="17"/>
  <c r="D144" i="17"/>
  <c r="AH143" i="17"/>
  <c r="AG143" i="17"/>
  <c r="AF143" i="17"/>
  <c r="AE143" i="17"/>
  <c r="AD143" i="17"/>
  <c r="AC143" i="17"/>
  <c r="AB143" i="17"/>
  <c r="AA143" i="17"/>
  <c r="D143" i="17"/>
  <c r="AH142" i="17"/>
  <c r="AG142" i="17"/>
  <c r="AF142" i="17"/>
  <c r="AE142" i="17"/>
  <c r="AD142" i="17"/>
  <c r="AC142" i="17"/>
  <c r="AB142" i="17"/>
  <c r="AA142" i="17"/>
  <c r="D142" i="17"/>
  <c r="AH141" i="17"/>
  <c r="AG141" i="17"/>
  <c r="AF141" i="17"/>
  <c r="AE141" i="17"/>
  <c r="AD141" i="17"/>
  <c r="AC141" i="17"/>
  <c r="AB141" i="17"/>
  <c r="AA141" i="17"/>
  <c r="D141" i="17"/>
  <c r="AH140" i="17"/>
  <c r="AG140" i="17"/>
  <c r="AF140" i="17"/>
  <c r="AE140" i="17"/>
  <c r="AD140" i="17"/>
  <c r="AC140" i="17"/>
  <c r="AB140" i="17"/>
  <c r="AA140" i="17"/>
  <c r="D140" i="17"/>
  <c r="AH139" i="17"/>
  <c r="AG139" i="17"/>
  <c r="AF139" i="17"/>
  <c r="AE139" i="17"/>
  <c r="AD139" i="17"/>
  <c r="AC139" i="17"/>
  <c r="AB139" i="17"/>
  <c r="AA139" i="17"/>
  <c r="D139" i="17"/>
  <c r="AH138" i="17"/>
  <c r="AG138" i="17"/>
  <c r="AF138" i="17"/>
  <c r="AE138" i="17"/>
  <c r="AD138" i="17"/>
  <c r="AC138" i="17"/>
  <c r="AB138" i="17"/>
  <c r="AA138" i="17"/>
  <c r="D138" i="17"/>
  <c r="AH137" i="17"/>
  <c r="AG137" i="17"/>
  <c r="AF137" i="17"/>
  <c r="AE137" i="17"/>
  <c r="AD137" i="17"/>
  <c r="AC137" i="17"/>
  <c r="AB137" i="17"/>
  <c r="AA137" i="17"/>
  <c r="D137" i="17"/>
  <c r="AH136" i="17"/>
  <c r="AG136" i="17"/>
  <c r="AF136" i="17"/>
  <c r="AE136" i="17"/>
  <c r="AD136" i="17"/>
  <c r="AC136" i="17"/>
  <c r="AB136" i="17"/>
  <c r="AA136" i="17"/>
  <c r="D136" i="17"/>
  <c r="AH135" i="17"/>
  <c r="AG135" i="17"/>
  <c r="AF135" i="17"/>
  <c r="AE135" i="17"/>
  <c r="AD135" i="17"/>
  <c r="AC135" i="17"/>
  <c r="AB135" i="17"/>
  <c r="AA135" i="17"/>
  <c r="D135" i="17"/>
  <c r="AH134" i="17"/>
  <c r="AG134" i="17"/>
  <c r="AF134" i="17"/>
  <c r="AE134" i="17"/>
  <c r="AD134" i="17"/>
  <c r="AC134" i="17"/>
  <c r="AB134" i="17"/>
  <c r="AA134" i="17"/>
  <c r="D134" i="17"/>
  <c r="AH133" i="17"/>
  <c r="AG133" i="17"/>
  <c r="AF133" i="17"/>
  <c r="AE133" i="17"/>
  <c r="AD133" i="17"/>
  <c r="AC133" i="17"/>
  <c r="AB133" i="17"/>
  <c r="AA133" i="17"/>
  <c r="D133" i="17"/>
  <c r="AH132" i="17"/>
  <c r="AG132" i="17"/>
  <c r="AF132" i="17"/>
  <c r="AE132" i="17"/>
  <c r="AD132" i="17"/>
  <c r="AC132" i="17"/>
  <c r="AB132" i="17"/>
  <c r="AA132" i="17"/>
  <c r="D132" i="17"/>
  <c r="AH131" i="17"/>
  <c r="AG131" i="17"/>
  <c r="AF131" i="17"/>
  <c r="AE131" i="17"/>
  <c r="AD131" i="17"/>
  <c r="AC131" i="17"/>
  <c r="AB131" i="17"/>
  <c r="AA131" i="17"/>
  <c r="D131" i="17"/>
  <c r="AH130" i="17"/>
  <c r="AG130" i="17"/>
  <c r="AF130" i="17"/>
  <c r="AE130" i="17"/>
  <c r="AD130" i="17"/>
  <c r="AC130" i="17"/>
  <c r="AB130" i="17"/>
  <c r="AA130" i="17"/>
  <c r="D130" i="17"/>
  <c r="AH129" i="17"/>
  <c r="AG129" i="17"/>
  <c r="AF129" i="17"/>
  <c r="AE129" i="17"/>
  <c r="AD129" i="17"/>
  <c r="AC129" i="17"/>
  <c r="AB129" i="17"/>
  <c r="AA129" i="17"/>
  <c r="D129" i="17"/>
  <c r="AH128" i="17"/>
  <c r="AG128" i="17"/>
  <c r="AF128" i="17"/>
  <c r="AE128" i="17"/>
  <c r="AD128" i="17"/>
  <c r="AC128" i="17"/>
  <c r="AB128" i="17"/>
  <c r="AA128" i="17"/>
  <c r="D128" i="17"/>
  <c r="AH127" i="17"/>
  <c r="AG127" i="17"/>
  <c r="AF127" i="17"/>
  <c r="AE127" i="17"/>
  <c r="AD127" i="17"/>
  <c r="AC127" i="17"/>
  <c r="AB127" i="17"/>
  <c r="AA127" i="17"/>
  <c r="D127" i="17"/>
  <c r="AH126" i="17"/>
  <c r="AG126" i="17"/>
  <c r="AF126" i="17"/>
  <c r="AE126" i="17"/>
  <c r="AD126" i="17"/>
  <c r="AC126" i="17"/>
  <c r="AB126" i="17"/>
  <c r="AA126" i="17"/>
  <c r="D126" i="17"/>
  <c r="AH125" i="17"/>
  <c r="AG125" i="17"/>
  <c r="AF125" i="17"/>
  <c r="AE125" i="17"/>
  <c r="AD125" i="17"/>
  <c r="AC125" i="17"/>
  <c r="AB125" i="17"/>
  <c r="AA125" i="17"/>
  <c r="D125" i="17"/>
  <c r="AH124" i="17"/>
  <c r="AG124" i="17"/>
  <c r="AF124" i="17"/>
  <c r="AE124" i="17"/>
  <c r="AD124" i="17"/>
  <c r="AC124" i="17"/>
  <c r="AB124" i="17"/>
  <c r="AA124" i="17"/>
  <c r="D124" i="17"/>
  <c r="AH123" i="17"/>
  <c r="AG123" i="17"/>
  <c r="AF123" i="17"/>
  <c r="AE123" i="17"/>
  <c r="AD123" i="17"/>
  <c r="AC123" i="17"/>
  <c r="AB123" i="17"/>
  <c r="AA123" i="17"/>
  <c r="D123" i="17"/>
  <c r="AH122" i="17"/>
  <c r="AG122" i="17"/>
  <c r="AF122" i="17"/>
  <c r="AE122" i="17"/>
  <c r="AD122" i="17"/>
  <c r="AC122" i="17"/>
  <c r="AB122" i="17"/>
  <c r="AA122" i="17"/>
  <c r="D122" i="17"/>
  <c r="AH121" i="17"/>
  <c r="AG121" i="17"/>
  <c r="AF121" i="17"/>
  <c r="AE121" i="17"/>
  <c r="AD121" i="17"/>
  <c r="AC121" i="17"/>
  <c r="AB121" i="17"/>
  <c r="AA121" i="17"/>
  <c r="D121" i="17"/>
  <c r="AH120" i="17"/>
  <c r="AG120" i="17"/>
  <c r="AF120" i="17"/>
  <c r="AE120" i="17"/>
  <c r="AD120" i="17"/>
  <c r="AC120" i="17"/>
  <c r="AB120" i="17"/>
  <c r="AA120" i="17"/>
  <c r="D120" i="17"/>
  <c r="AH119" i="17"/>
  <c r="AG119" i="17"/>
  <c r="AF119" i="17"/>
  <c r="AE119" i="17"/>
  <c r="AD119" i="17"/>
  <c r="AC119" i="17"/>
  <c r="AB119" i="17"/>
  <c r="AA119" i="17"/>
  <c r="D119" i="17"/>
  <c r="AH118" i="17"/>
  <c r="AG118" i="17"/>
  <c r="AF118" i="17"/>
  <c r="AE118" i="17"/>
  <c r="AD118" i="17"/>
  <c r="AC118" i="17"/>
  <c r="AB118" i="17"/>
  <c r="AA118" i="17"/>
  <c r="D118" i="17"/>
  <c r="AH117" i="17"/>
  <c r="AG117" i="17"/>
  <c r="AF117" i="17"/>
  <c r="AE117" i="17"/>
  <c r="AD117" i="17"/>
  <c r="AC117" i="17"/>
  <c r="AB117" i="17"/>
  <c r="AA117" i="17"/>
  <c r="D117" i="17"/>
  <c r="AH116" i="17"/>
  <c r="AG116" i="17"/>
  <c r="AF116" i="17"/>
  <c r="AE116" i="17"/>
  <c r="AD116" i="17"/>
  <c r="AC116" i="17"/>
  <c r="AB116" i="17"/>
  <c r="AA116" i="17"/>
  <c r="D116" i="17"/>
  <c r="AH115" i="17"/>
  <c r="AG115" i="17"/>
  <c r="AF115" i="17"/>
  <c r="AE115" i="17"/>
  <c r="AD115" i="17"/>
  <c r="AC115" i="17"/>
  <c r="AB115" i="17"/>
  <c r="AA115" i="17"/>
  <c r="D115" i="17"/>
  <c r="AH114" i="17"/>
  <c r="AG114" i="17"/>
  <c r="AF114" i="17"/>
  <c r="AE114" i="17"/>
  <c r="AD114" i="17"/>
  <c r="AC114" i="17"/>
  <c r="AB114" i="17"/>
  <c r="AA114" i="17"/>
  <c r="D114" i="17"/>
  <c r="AH113" i="17"/>
  <c r="AG113" i="17"/>
  <c r="AF113" i="17"/>
  <c r="AE113" i="17"/>
  <c r="AD113" i="17"/>
  <c r="AC113" i="17"/>
  <c r="AB113" i="17"/>
  <c r="AA113" i="17"/>
  <c r="D113" i="17"/>
  <c r="AH112" i="17"/>
  <c r="AG112" i="17"/>
  <c r="AF112" i="17"/>
  <c r="AE112" i="17"/>
  <c r="AD112" i="17"/>
  <c r="AC112" i="17"/>
  <c r="AB112" i="17"/>
  <c r="AA112" i="17"/>
  <c r="D112" i="17"/>
  <c r="AH111" i="17"/>
  <c r="AG111" i="17"/>
  <c r="AF111" i="17"/>
  <c r="AE111" i="17"/>
  <c r="AD111" i="17"/>
  <c r="AC111" i="17"/>
  <c r="AB111" i="17"/>
  <c r="AA111" i="17"/>
  <c r="D111" i="17"/>
  <c r="AH110" i="17"/>
  <c r="AG110" i="17"/>
  <c r="AF110" i="17"/>
  <c r="AE110" i="17"/>
  <c r="AD110" i="17"/>
  <c r="AC110" i="17"/>
  <c r="AB110" i="17"/>
  <c r="AA110" i="17"/>
  <c r="D110" i="17"/>
  <c r="AH109" i="17"/>
  <c r="AG109" i="17"/>
  <c r="AF109" i="17"/>
  <c r="AE109" i="17"/>
  <c r="AD109" i="17"/>
  <c r="AC109" i="17"/>
  <c r="AB109" i="17"/>
  <c r="AA109" i="17"/>
  <c r="D109" i="17"/>
  <c r="AH108" i="17"/>
  <c r="AG108" i="17"/>
  <c r="AF108" i="17"/>
  <c r="AE108" i="17"/>
  <c r="AD108" i="17"/>
  <c r="AC108" i="17"/>
  <c r="AB108" i="17"/>
  <c r="AA108" i="17"/>
  <c r="D108" i="17"/>
  <c r="AH107" i="17"/>
  <c r="AG107" i="17"/>
  <c r="AF107" i="17"/>
  <c r="AE107" i="17"/>
  <c r="AD107" i="17"/>
  <c r="AC107" i="17"/>
  <c r="AB107" i="17"/>
  <c r="AA107" i="17"/>
  <c r="D107" i="17"/>
  <c r="AH106" i="17"/>
  <c r="AG106" i="17"/>
  <c r="AF106" i="17"/>
  <c r="AE106" i="17"/>
  <c r="AD106" i="17"/>
  <c r="AC106" i="17"/>
  <c r="AB106" i="17"/>
  <c r="AA106" i="17"/>
  <c r="D106" i="17"/>
  <c r="AH105" i="17"/>
  <c r="AG105" i="17"/>
  <c r="AF105" i="17"/>
  <c r="AE105" i="17"/>
  <c r="AD105" i="17"/>
  <c r="AC105" i="17"/>
  <c r="AB105" i="17"/>
  <c r="AA105" i="17"/>
  <c r="D105" i="17"/>
  <c r="AH104" i="17"/>
  <c r="AG104" i="17"/>
  <c r="AF104" i="17"/>
  <c r="AE104" i="17"/>
  <c r="AD104" i="17"/>
  <c r="AC104" i="17"/>
  <c r="AB104" i="17"/>
  <c r="AA104" i="17"/>
  <c r="D104" i="17"/>
  <c r="AH103" i="17"/>
  <c r="AG103" i="17"/>
  <c r="AF103" i="17"/>
  <c r="AE103" i="17"/>
  <c r="AD103" i="17"/>
  <c r="AC103" i="17"/>
  <c r="AB103" i="17"/>
  <c r="AA103" i="17"/>
  <c r="D103" i="17"/>
  <c r="AH102" i="17"/>
  <c r="AG102" i="17"/>
  <c r="AF102" i="17"/>
  <c r="AE102" i="17"/>
  <c r="AD102" i="17"/>
  <c r="AC102" i="17"/>
  <c r="AB102" i="17"/>
  <c r="AA102" i="17"/>
  <c r="D102" i="17"/>
  <c r="AH101" i="17"/>
  <c r="AG101" i="17"/>
  <c r="AF101" i="17"/>
  <c r="AE101" i="17"/>
  <c r="AD101" i="17"/>
  <c r="AC101" i="17"/>
  <c r="AB101" i="17"/>
  <c r="AA101" i="17"/>
  <c r="D101" i="17"/>
  <c r="AH100" i="17"/>
  <c r="AG100" i="17"/>
  <c r="AF100" i="17"/>
  <c r="AE100" i="17"/>
  <c r="AD100" i="17"/>
  <c r="AC100" i="17"/>
  <c r="AB100" i="17"/>
  <c r="AA100" i="17"/>
  <c r="D100" i="17"/>
  <c r="AH99" i="17"/>
  <c r="AG99" i="17"/>
  <c r="AF99" i="17"/>
  <c r="AE99" i="17"/>
  <c r="AD99" i="17"/>
  <c r="AC99" i="17"/>
  <c r="AB99" i="17"/>
  <c r="AA99" i="17"/>
  <c r="D99" i="17"/>
  <c r="AH98" i="17"/>
  <c r="AG98" i="17"/>
  <c r="AF98" i="17"/>
  <c r="AE98" i="17"/>
  <c r="AD98" i="17"/>
  <c r="AC98" i="17"/>
  <c r="AB98" i="17"/>
  <c r="AA98" i="17"/>
  <c r="D98" i="17"/>
  <c r="AH97" i="17"/>
  <c r="AG97" i="17"/>
  <c r="AF97" i="17"/>
  <c r="AE97" i="17"/>
  <c r="AD97" i="17"/>
  <c r="AC97" i="17"/>
  <c r="AB97" i="17"/>
  <c r="AA97" i="17"/>
  <c r="D97" i="17"/>
  <c r="AH96" i="17"/>
  <c r="AG96" i="17"/>
  <c r="AF96" i="17"/>
  <c r="AE96" i="17"/>
  <c r="AD96" i="17"/>
  <c r="AC96" i="17"/>
  <c r="AB96" i="17"/>
  <c r="AA96" i="17"/>
  <c r="D96" i="17"/>
  <c r="AH95" i="17"/>
  <c r="AG95" i="17"/>
  <c r="AF95" i="17"/>
  <c r="AE95" i="17"/>
  <c r="AD95" i="17"/>
  <c r="AC95" i="17"/>
  <c r="AB95" i="17"/>
  <c r="AA95" i="17"/>
  <c r="D95" i="17"/>
  <c r="AH94" i="17"/>
  <c r="AG94" i="17"/>
  <c r="AF94" i="17"/>
  <c r="AE94" i="17"/>
  <c r="AD94" i="17"/>
  <c r="AC94" i="17"/>
  <c r="AB94" i="17"/>
  <c r="AA94" i="17"/>
  <c r="D94" i="17"/>
  <c r="AH93" i="17"/>
  <c r="AG93" i="17"/>
  <c r="AF93" i="17"/>
  <c r="AE93" i="17"/>
  <c r="AD93" i="17"/>
  <c r="AC93" i="17"/>
  <c r="AB93" i="17"/>
  <c r="AA93" i="17"/>
  <c r="D93" i="17"/>
  <c r="AH92" i="17"/>
  <c r="AG92" i="17"/>
  <c r="AF92" i="17"/>
  <c r="AE92" i="17"/>
  <c r="AD92" i="17"/>
  <c r="AC92" i="17"/>
  <c r="AB92" i="17"/>
  <c r="AA92" i="17"/>
  <c r="D92" i="17"/>
  <c r="AH91" i="17"/>
  <c r="AG91" i="17"/>
  <c r="AF91" i="17"/>
  <c r="AE91" i="17"/>
  <c r="AD91" i="17"/>
  <c r="AC91" i="17"/>
  <c r="AB91" i="17"/>
  <c r="AA91" i="17"/>
  <c r="D91" i="17"/>
  <c r="AH90" i="17"/>
  <c r="AG90" i="17"/>
  <c r="AF90" i="17"/>
  <c r="AE90" i="17"/>
  <c r="AD90" i="17"/>
  <c r="AC90" i="17"/>
  <c r="AB90" i="17"/>
  <c r="AA90" i="17"/>
  <c r="D90" i="17"/>
  <c r="AH89" i="17"/>
  <c r="AG89" i="17"/>
  <c r="AF89" i="17"/>
  <c r="AE89" i="17"/>
  <c r="AD89" i="17"/>
  <c r="AC89" i="17"/>
  <c r="AB89" i="17"/>
  <c r="AA89" i="17"/>
  <c r="D89" i="17"/>
  <c r="AH88" i="17"/>
  <c r="AG88" i="17"/>
  <c r="AF88" i="17"/>
  <c r="AE88" i="17"/>
  <c r="AD88" i="17"/>
  <c r="AC88" i="17"/>
  <c r="AB88" i="17"/>
  <c r="AA88" i="17"/>
  <c r="D88" i="17"/>
  <c r="AH87" i="17"/>
  <c r="AG87" i="17"/>
  <c r="AF87" i="17"/>
  <c r="AE87" i="17"/>
  <c r="AD87" i="17"/>
  <c r="AC87" i="17"/>
  <c r="AB87" i="17"/>
  <c r="AA87" i="17"/>
  <c r="D87" i="17"/>
  <c r="AH86" i="17"/>
  <c r="AG86" i="17"/>
  <c r="AF86" i="17"/>
  <c r="AE86" i="17"/>
  <c r="AD86" i="17"/>
  <c r="AC86" i="17"/>
  <c r="AB86" i="17"/>
  <c r="AA86" i="17"/>
  <c r="D86" i="17"/>
  <c r="AH85" i="17"/>
  <c r="AG85" i="17"/>
  <c r="AF85" i="17"/>
  <c r="AE85" i="17"/>
  <c r="AD85" i="17"/>
  <c r="AC85" i="17"/>
  <c r="AB85" i="17"/>
  <c r="AA85" i="17"/>
  <c r="D85" i="17"/>
  <c r="AH84" i="17"/>
  <c r="AG84" i="17"/>
  <c r="AF84" i="17"/>
  <c r="AE84" i="17"/>
  <c r="AD84" i="17"/>
  <c r="AC84" i="17"/>
  <c r="AB84" i="17"/>
  <c r="AA84" i="17"/>
  <c r="D84" i="17"/>
  <c r="AH83" i="17"/>
  <c r="AG83" i="17"/>
  <c r="AF83" i="17"/>
  <c r="AE83" i="17"/>
  <c r="AD83" i="17"/>
  <c r="AC83" i="17"/>
  <c r="AB83" i="17"/>
  <c r="AA83" i="17"/>
  <c r="D83" i="17"/>
  <c r="AH82" i="17"/>
  <c r="AG82" i="17"/>
  <c r="AF82" i="17"/>
  <c r="AE82" i="17"/>
  <c r="AD82" i="17"/>
  <c r="AC82" i="17"/>
  <c r="AB82" i="17"/>
  <c r="AA82" i="17"/>
  <c r="D82" i="17"/>
  <c r="AH81" i="17"/>
  <c r="AG81" i="17"/>
  <c r="AF81" i="17"/>
  <c r="AE81" i="17"/>
  <c r="AD81" i="17"/>
  <c r="AC81" i="17"/>
  <c r="AB81" i="17"/>
  <c r="AA81" i="17"/>
  <c r="D81" i="17"/>
  <c r="AH80" i="17"/>
  <c r="AG80" i="17"/>
  <c r="AF80" i="17"/>
  <c r="AE80" i="17"/>
  <c r="AD80" i="17"/>
  <c r="AC80" i="17"/>
  <c r="AB80" i="17"/>
  <c r="AA80" i="17"/>
  <c r="D80" i="17"/>
  <c r="AH79" i="17"/>
  <c r="AG79" i="17"/>
  <c r="AF79" i="17"/>
  <c r="AE79" i="17"/>
  <c r="AD79" i="17"/>
  <c r="AC79" i="17"/>
  <c r="AB79" i="17"/>
  <c r="AA79" i="17"/>
  <c r="D79" i="17"/>
  <c r="AH78" i="17"/>
  <c r="AG78" i="17"/>
  <c r="AF78" i="17"/>
  <c r="AE78" i="17"/>
  <c r="AD78" i="17"/>
  <c r="AC78" i="17"/>
  <c r="AB78" i="17"/>
  <c r="AA78" i="17"/>
  <c r="D78" i="17"/>
  <c r="AH77" i="17"/>
  <c r="AG77" i="17"/>
  <c r="AF77" i="17"/>
  <c r="AE77" i="17"/>
  <c r="AD77" i="17"/>
  <c r="AC77" i="17"/>
  <c r="AB77" i="17"/>
  <c r="AA77" i="17"/>
  <c r="D77" i="17"/>
  <c r="AH76" i="17"/>
  <c r="AG76" i="17"/>
  <c r="AF76" i="17"/>
  <c r="AE76" i="17"/>
  <c r="AD76" i="17"/>
  <c r="AC76" i="17"/>
  <c r="AB76" i="17"/>
  <c r="AA76" i="17"/>
  <c r="D76" i="17"/>
  <c r="AH75" i="17"/>
  <c r="AG75" i="17"/>
  <c r="AF75" i="17"/>
  <c r="AE75" i="17"/>
  <c r="AD75" i="17"/>
  <c r="AC75" i="17"/>
  <c r="AB75" i="17"/>
  <c r="AA75" i="17"/>
  <c r="D75" i="17"/>
  <c r="AH74" i="17"/>
  <c r="AG74" i="17"/>
  <c r="AF74" i="17"/>
  <c r="AE74" i="17"/>
  <c r="AD74" i="17"/>
  <c r="AC74" i="17"/>
  <c r="AB74" i="17"/>
  <c r="AA74" i="17"/>
  <c r="D74" i="17"/>
  <c r="AH73" i="17"/>
  <c r="AG73" i="17"/>
  <c r="AF73" i="17"/>
  <c r="AE73" i="17"/>
  <c r="AD73" i="17"/>
  <c r="AC73" i="17"/>
  <c r="AB73" i="17"/>
  <c r="AA73" i="17"/>
  <c r="D73" i="17"/>
  <c r="AH72" i="17"/>
  <c r="AG72" i="17"/>
  <c r="AF72" i="17"/>
  <c r="AE72" i="17"/>
  <c r="AD72" i="17"/>
  <c r="AC72" i="17"/>
  <c r="AB72" i="17"/>
  <c r="AA72" i="17"/>
  <c r="D72" i="17"/>
  <c r="AH71" i="17"/>
  <c r="AG71" i="17"/>
  <c r="AF71" i="17"/>
  <c r="AE71" i="17"/>
  <c r="AD71" i="17"/>
  <c r="AC71" i="17"/>
  <c r="AB71" i="17"/>
  <c r="AA71" i="17"/>
  <c r="D71" i="17"/>
  <c r="AH70" i="17"/>
  <c r="AG70" i="17"/>
  <c r="AF70" i="17"/>
  <c r="AE70" i="17"/>
  <c r="AD70" i="17"/>
  <c r="AC70" i="17"/>
  <c r="AB70" i="17"/>
  <c r="AA70" i="17"/>
  <c r="D70" i="17"/>
  <c r="AH69" i="17"/>
  <c r="AG69" i="17"/>
  <c r="AF69" i="17"/>
  <c r="AE69" i="17"/>
  <c r="AD69" i="17"/>
  <c r="AC69" i="17"/>
  <c r="AB69" i="17"/>
  <c r="AA69" i="17"/>
  <c r="D69" i="17"/>
  <c r="AH68" i="17"/>
  <c r="AG68" i="17"/>
  <c r="AF68" i="17"/>
  <c r="AE68" i="17"/>
  <c r="AD68" i="17"/>
  <c r="AC68" i="17"/>
  <c r="AB68" i="17"/>
  <c r="AA68" i="17"/>
  <c r="D68" i="17"/>
  <c r="AH67" i="17"/>
  <c r="AG67" i="17"/>
  <c r="AF67" i="17"/>
  <c r="AE67" i="17"/>
  <c r="AD67" i="17"/>
  <c r="AC67" i="17"/>
  <c r="AB67" i="17"/>
  <c r="AA67" i="17"/>
  <c r="D67" i="17"/>
  <c r="AH66" i="17"/>
  <c r="AG66" i="17"/>
  <c r="AF66" i="17"/>
  <c r="AE66" i="17"/>
  <c r="AD66" i="17"/>
  <c r="AC66" i="17"/>
  <c r="AB66" i="17"/>
  <c r="AA66" i="17"/>
  <c r="D66" i="17"/>
  <c r="AH65" i="17"/>
  <c r="AG65" i="17"/>
  <c r="AF65" i="17"/>
  <c r="AE65" i="17"/>
  <c r="AD65" i="17"/>
  <c r="AC65" i="17"/>
  <c r="AB65" i="17"/>
  <c r="AA65" i="17"/>
  <c r="D65" i="17"/>
  <c r="AH64" i="17"/>
  <c r="AG64" i="17"/>
  <c r="AF64" i="17"/>
  <c r="AE64" i="17"/>
  <c r="AD64" i="17"/>
  <c r="AC64" i="17"/>
  <c r="AB64" i="17"/>
  <c r="AA64" i="17"/>
  <c r="D64" i="17"/>
  <c r="AH63" i="17"/>
  <c r="AG63" i="17"/>
  <c r="AF63" i="17"/>
  <c r="AE63" i="17"/>
  <c r="AD63" i="17"/>
  <c r="AC63" i="17"/>
  <c r="AB63" i="17"/>
  <c r="AA63" i="17"/>
  <c r="D63" i="17"/>
  <c r="AH62" i="17"/>
  <c r="AG62" i="17"/>
  <c r="AF62" i="17"/>
  <c r="AE62" i="17"/>
  <c r="AD62" i="17"/>
  <c r="AC62" i="17"/>
  <c r="AB62" i="17"/>
  <c r="AA62" i="17"/>
  <c r="D62" i="17"/>
  <c r="AH61" i="17"/>
  <c r="AG61" i="17"/>
  <c r="AF61" i="17"/>
  <c r="AE61" i="17"/>
  <c r="AD61" i="17"/>
  <c r="AC61" i="17"/>
  <c r="AB61" i="17"/>
  <c r="AA61" i="17"/>
  <c r="D61" i="17"/>
  <c r="AH60" i="17"/>
  <c r="AG60" i="17"/>
  <c r="AF60" i="17"/>
  <c r="AE60" i="17"/>
  <c r="AD60" i="17"/>
  <c r="AC60" i="17"/>
  <c r="AB60" i="17"/>
  <c r="AA60" i="17"/>
  <c r="D60" i="17"/>
  <c r="AH59" i="17"/>
  <c r="AG59" i="17"/>
  <c r="AF59" i="17"/>
  <c r="AE59" i="17"/>
  <c r="AD59" i="17"/>
  <c r="AC59" i="17"/>
  <c r="AB59" i="17"/>
  <c r="AA59" i="17"/>
  <c r="D59" i="17"/>
  <c r="AH58" i="17"/>
  <c r="AG58" i="17"/>
  <c r="AF58" i="17"/>
  <c r="AE58" i="17"/>
  <c r="AD58" i="17"/>
  <c r="AC58" i="17"/>
  <c r="AB58" i="17"/>
  <c r="AA58" i="17"/>
  <c r="D58" i="17"/>
  <c r="AH57" i="17"/>
  <c r="AG57" i="17"/>
  <c r="AF57" i="17"/>
  <c r="AE57" i="17"/>
  <c r="AD57" i="17"/>
  <c r="AC57" i="17"/>
  <c r="AB57" i="17"/>
  <c r="AA57" i="17"/>
  <c r="D57" i="17"/>
  <c r="AH56" i="17"/>
  <c r="AG56" i="17"/>
  <c r="AF56" i="17"/>
  <c r="AE56" i="17"/>
  <c r="AD56" i="17"/>
  <c r="AC56" i="17"/>
  <c r="AB56" i="17"/>
  <c r="AA56" i="17"/>
  <c r="D56" i="17"/>
  <c r="AH55" i="17"/>
  <c r="AG55" i="17"/>
  <c r="AF55" i="17"/>
  <c r="AE55" i="17"/>
  <c r="AD55" i="17"/>
  <c r="AC55" i="17"/>
  <c r="AB55" i="17"/>
  <c r="AA55" i="17"/>
  <c r="D55" i="17"/>
  <c r="AH54" i="17"/>
  <c r="AG54" i="17"/>
  <c r="AF54" i="17"/>
  <c r="AE54" i="17"/>
  <c r="AD54" i="17"/>
  <c r="AC54" i="17"/>
  <c r="AB54" i="17"/>
  <c r="AA54" i="17"/>
  <c r="D54" i="17"/>
  <c r="AH53" i="17"/>
  <c r="AG53" i="17"/>
  <c r="AF53" i="17"/>
  <c r="AE53" i="17"/>
  <c r="AD53" i="17"/>
  <c r="AC53" i="17"/>
  <c r="AB53" i="17"/>
  <c r="AA53" i="17"/>
  <c r="D53" i="17"/>
  <c r="AH52" i="17"/>
  <c r="AG52" i="17"/>
  <c r="AF52" i="17"/>
  <c r="AE52" i="17"/>
  <c r="AD52" i="17"/>
  <c r="AC52" i="17"/>
  <c r="AB52" i="17"/>
  <c r="AA52" i="17"/>
  <c r="D52" i="17"/>
  <c r="AH51" i="17"/>
  <c r="AG51" i="17"/>
  <c r="AF51" i="17"/>
  <c r="AE51" i="17"/>
  <c r="AD51" i="17"/>
  <c r="AC51" i="17"/>
  <c r="AB51" i="17"/>
  <c r="AA51" i="17"/>
  <c r="D51" i="17"/>
  <c r="AH50" i="17"/>
  <c r="AG50" i="17"/>
  <c r="AF50" i="17"/>
  <c r="AE50" i="17"/>
  <c r="AD50" i="17"/>
  <c r="AC50" i="17"/>
  <c r="AB50" i="17"/>
  <c r="AA50" i="17"/>
  <c r="D50" i="17"/>
  <c r="AH49" i="17"/>
  <c r="AG49" i="17"/>
  <c r="AF49" i="17"/>
  <c r="AE49" i="17"/>
  <c r="AD49" i="17"/>
  <c r="AC49" i="17"/>
  <c r="AB49" i="17"/>
  <c r="AA49" i="17"/>
  <c r="D49" i="17"/>
  <c r="AH48" i="17"/>
  <c r="AG48" i="17"/>
  <c r="AF48" i="17"/>
  <c r="AE48" i="17"/>
  <c r="AD48" i="17"/>
  <c r="AC48" i="17"/>
  <c r="AB48" i="17"/>
  <c r="AA48" i="17"/>
  <c r="D48" i="17"/>
  <c r="AH47" i="17"/>
  <c r="AG47" i="17"/>
  <c r="AF47" i="17"/>
  <c r="AE47" i="17"/>
  <c r="AD47" i="17"/>
  <c r="AC47" i="17"/>
  <c r="AB47" i="17"/>
  <c r="AA47" i="17"/>
  <c r="D47" i="17"/>
  <c r="AH46" i="17"/>
  <c r="AG46" i="17"/>
  <c r="AF46" i="17"/>
  <c r="AE46" i="17"/>
  <c r="AD46" i="17"/>
  <c r="AC46" i="17"/>
  <c r="AB46" i="17"/>
  <c r="AA46" i="17"/>
  <c r="D46" i="17"/>
  <c r="AH45" i="17"/>
  <c r="AG45" i="17"/>
  <c r="AF45" i="17"/>
  <c r="AE45" i="17"/>
  <c r="AD45" i="17"/>
  <c r="AC45" i="17"/>
  <c r="AB45" i="17"/>
  <c r="AA45" i="17"/>
  <c r="D45" i="17"/>
  <c r="AH44" i="17"/>
  <c r="AG44" i="17"/>
  <c r="AF44" i="17"/>
  <c r="AE44" i="17"/>
  <c r="AD44" i="17"/>
  <c r="AC44" i="17"/>
  <c r="AB44" i="17"/>
  <c r="AA44" i="17"/>
  <c r="D44" i="17"/>
  <c r="AH43" i="17"/>
  <c r="AG43" i="17"/>
  <c r="AF43" i="17"/>
  <c r="AE43" i="17"/>
  <c r="AD43" i="17"/>
  <c r="AC43" i="17"/>
  <c r="AB43" i="17"/>
  <c r="AA43" i="17"/>
  <c r="D43" i="17"/>
  <c r="AH42" i="17"/>
  <c r="AG42" i="17"/>
  <c r="AF42" i="17"/>
  <c r="AE42" i="17"/>
  <c r="AD42" i="17"/>
  <c r="AC42" i="17"/>
  <c r="AB42" i="17"/>
  <c r="AA42" i="17"/>
  <c r="D42" i="17"/>
  <c r="AH41" i="17"/>
  <c r="AG41" i="17"/>
  <c r="AF41" i="17"/>
  <c r="AE41" i="17"/>
  <c r="AD41" i="17"/>
  <c r="AC41" i="17"/>
  <c r="AB41" i="17"/>
  <c r="AA41" i="17"/>
  <c r="D41" i="17"/>
  <c r="AH40" i="17"/>
  <c r="AG40" i="17"/>
  <c r="AF40" i="17"/>
  <c r="AE40" i="17"/>
  <c r="AD40" i="17"/>
  <c r="AC40" i="17"/>
  <c r="AB40" i="17"/>
  <c r="AA40" i="17"/>
  <c r="D40" i="17"/>
  <c r="AH39" i="17"/>
  <c r="AG39" i="17"/>
  <c r="AF39" i="17"/>
  <c r="AE39" i="17"/>
  <c r="AD39" i="17"/>
  <c r="AC39" i="17"/>
  <c r="AB39" i="17"/>
  <c r="AA39" i="17"/>
  <c r="D39" i="17"/>
  <c r="AH38" i="17"/>
  <c r="AG38" i="17"/>
  <c r="AF38" i="17"/>
  <c r="AE38" i="17"/>
  <c r="AD38" i="17"/>
  <c r="AC38" i="17"/>
  <c r="AB38" i="17"/>
  <c r="AA38" i="17"/>
  <c r="D38" i="17"/>
  <c r="AH37" i="17"/>
  <c r="AG37" i="17"/>
  <c r="AF37" i="17"/>
  <c r="AE37" i="17"/>
  <c r="AD37" i="17"/>
  <c r="AC37" i="17"/>
  <c r="AB37" i="17"/>
  <c r="AA37" i="17"/>
  <c r="D37" i="17"/>
  <c r="AH36" i="17"/>
  <c r="AG36" i="17"/>
  <c r="AF36" i="17"/>
  <c r="AE36" i="17"/>
  <c r="AD36" i="17"/>
  <c r="AC36" i="17"/>
  <c r="AB36" i="17"/>
  <c r="AA36" i="17"/>
  <c r="D36" i="17"/>
  <c r="AH35" i="17"/>
  <c r="AG35" i="17"/>
  <c r="AF35" i="17"/>
  <c r="AE35" i="17"/>
  <c r="AD35" i="17"/>
  <c r="AC35" i="17"/>
  <c r="AB35" i="17"/>
  <c r="AA35" i="17"/>
  <c r="D35" i="17"/>
  <c r="AH34" i="17"/>
  <c r="AG34" i="17"/>
  <c r="AF34" i="17"/>
  <c r="AE34" i="17"/>
  <c r="AD34" i="17"/>
  <c r="AC34" i="17"/>
  <c r="AB34" i="17"/>
  <c r="AA34" i="17"/>
  <c r="D34" i="17"/>
  <c r="AH33" i="17"/>
  <c r="AG33" i="17"/>
  <c r="AF33" i="17"/>
  <c r="AE33" i="17"/>
  <c r="AD33" i="17"/>
  <c r="AC33" i="17"/>
  <c r="AB33" i="17"/>
  <c r="AA33" i="17"/>
  <c r="D33" i="17"/>
  <c r="AH32" i="17"/>
  <c r="AG32" i="17"/>
  <c r="AF32" i="17"/>
  <c r="AE32" i="17"/>
  <c r="AD32" i="17"/>
  <c r="AC32" i="17"/>
  <c r="AB32" i="17"/>
  <c r="AA32" i="17"/>
  <c r="D32" i="17"/>
  <c r="AH31" i="17"/>
  <c r="AG31" i="17"/>
  <c r="AF31" i="17"/>
  <c r="AE31" i="17"/>
  <c r="AD31" i="17"/>
  <c r="AC31" i="17"/>
  <c r="AB31" i="17"/>
  <c r="AA31" i="17"/>
  <c r="D31" i="17"/>
  <c r="AH30" i="17"/>
  <c r="AG30" i="17"/>
  <c r="AF30" i="17"/>
  <c r="AE30" i="17"/>
  <c r="AD30" i="17"/>
  <c r="AC30" i="17"/>
  <c r="AB30" i="17"/>
  <c r="AA30" i="17"/>
  <c r="D30" i="17"/>
  <c r="AH29" i="17"/>
  <c r="AG29" i="17"/>
  <c r="AF29" i="17"/>
  <c r="AE29" i="17"/>
  <c r="AD29" i="17"/>
  <c r="AC29" i="17"/>
  <c r="AB29" i="17"/>
  <c r="AA29" i="17"/>
  <c r="D29" i="17"/>
  <c r="AH28" i="17"/>
  <c r="AG28" i="17"/>
  <c r="AF28" i="17"/>
  <c r="AE28" i="17"/>
  <c r="AD28" i="17"/>
  <c r="AC28" i="17"/>
  <c r="AB28" i="17"/>
  <c r="AA28" i="17"/>
  <c r="D28" i="17"/>
  <c r="AH27" i="17"/>
  <c r="AG27" i="17"/>
  <c r="AF27" i="17"/>
  <c r="AE27" i="17"/>
  <c r="AD27" i="17"/>
  <c r="AC27" i="17"/>
  <c r="AB27" i="17"/>
  <c r="AA27" i="17"/>
  <c r="D27" i="17"/>
  <c r="AH26" i="17"/>
  <c r="AG26" i="17"/>
  <c r="AF26" i="17"/>
  <c r="AE26" i="17"/>
  <c r="AD26" i="17"/>
  <c r="AC26" i="17"/>
  <c r="AB26" i="17"/>
  <c r="AA26" i="17"/>
  <c r="D26" i="17"/>
  <c r="AH25" i="17"/>
  <c r="AG25" i="17"/>
  <c r="AF25" i="17"/>
  <c r="AE25" i="17"/>
  <c r="AD25" i="17"/>
  <c r="AC25" i="17"/>
  <c r="AB25" i="17"/>
  <c r="AA25" i="17"/>
  <c r="D25" i="17"/>
  <c r="AH24" i="17"/>
  <c r="AG24" i="17"/>
  <c r="AF24" i="17"/>
  <c r="AE24" i="17"/>
  <c r="AD24" i="17"/>
  <c r="AC24" i="17"/>
  <c r="AB24" i="17"/>
  <c r="AA24" i="17"/>
  <c r="D24" i="17"/>
  <c r="AH23" i="17"/>
  <c r="AG23" i="17"/>
  <c r="AF23" i="17"/>
  <c r="AE23" i="17"/>
  <c r="AD23" i="17"/>
  <c r="AC23" i="17"/>
  <c r="AB23" i="17"/>
  <c r="AA23" i="17"/>
  <c r="D23" i="17"/>
  <c r="AH22" i="17"/>
  <c r="AG22" i="17"/>
  <c r="AF22" i="17"/>
  <c r="AE22" i="17"/>
  <c r="AD22" i="17"/>
  <c r="AC22" i="17"/>
  <c r="AB22" i="17"/>
  <c r="AA22" i="17"/>
  <c r="D22" i="17"/>
  <c r="AH21" i="17"/>
  <c r="AG21" i="17"/>
  <c r="AF21" i="17"/>
  <c r="AE21" i="17"/>
  <c r="AD21" i="17"/>
  <c r="AC21" i="17"/>
  <c r="AB21" i="17"/>
  <c r="AA21" i="17"/>
  <c r="D21" i="17"/>
  <c r="AH20" i="17"/>
  <c r="AG20" i="17"/>
  <c r="AF20" i="17"/>
  <c r="AE20" i="17"/>
  <c r="AD20" i="17"/>
  <c r="AC20" i="17"/>
  <c r="AB20" i="17"/>
  <c r="AA20" i="17"/>
  <c r="D20" i="17"/>
  <c r="AH19" i="17"/>
  <c r="AG19" i="17"/>
  <c r="AF19" i="17"/>
  <c r="AE19" i="17"/>
  <c r="AD19" i="17"/>
  <c r="AC19" i="17"/>
  <c r="AB19" i="17"/>
  <c r="AA19" i="17"/>
  <c r="D19" i="17"/>
  <c r="AH18" i="17"/>
  <c r="AG18" i="17"/>
  <c r="AF18" i="17"/>
  <c r="AE18" i="17"/>
  <c r="AD18" i="17"/>
  <c r="AC18" i="17"/>
  <c r="AB18" i="17"/>
  <c r="AA18" i="17"/>
  <c r="D18" i="17"/>
  <c r="AH17" i="17"/>
  <c r="AG17" i="17"/>
  <c r="AF17" i="17"/>
  <c r="AE17" i="17"/>
  <c r="AD17" i="17"/>
  <c r="AC17" i="17"/>
  <c r="AB17" i="17"/>
  <c r="AA17" i="17"/>
  <c r="D17" i="17"/>
  <c r="AH16" i="17"/>
  <c r="AG16" i="17"/>
  <c r="AF16" i="17"/>
  <c r="AE16" i="17"/>
  <c r="AD16" i="17"/>
  <c r="AC16" i="17"/>
  <c r="AB16" i="17"/>
  <c r="AA16" i="17"/>
  <c r="D16" i="17"/>
  <c r="AH15" i="17"/>
  <c r="AG15" i="17"/>
  <c r="AF15" i="17"/>
  <c r="AE15" i="17"/>
  <c r="AD15" i="17"/>
  <c r="AC15" i="17"/>
  <c r="AB15" i="17"/>
  <c r="AA15" i="17"/>
  <c r="D15" i="17"/>
  <c r="AH14" i="17"/>
  <c r="AG14" i="17"/>
  <c r="AF14" i="17"/>
  <c r="AE14" i="17"/>
  <c r="AD14" i="17"/>
  <c r="AC14" i="17"/>
  <c r="AB14" i="17"/>
  <c r="AA14" i="17"/>
  <c r="D14" i="17"/>
  <c r="AH13" i="17"/>
  <c r="AG13" i="17"/>
  <c r="AF13" i="17"/>
  <c r="AE13" i="17"/>
  <c r="AD13" i="17"/>
  <c r="AC13" i="17"/>
  <c r="AB13" i="17"/>
  <c r="AA13" i="17"/>
  <c r="D13" i="17"/>
  <c r="AH12" i="17"/>
  <c r="AG12" i="17"/>
  <c r="AF12" i="17"/>
  <c r="AE12" i="17"/>
  <c r="AD12" i="17"/>
  <c r="AC12" i="17"/>
  <c r="AB12" i="17"/>
  <c r="AA12" i="17"/>
  <c r="D12" i="17"/>
  <c r="AH11" i="17"/>
  <c r="AG11" i="17"/>
  <c r="AF11" i="17"/>
  <c r="AE11" i="17"/>
  <c r="AD11" i="17"/>
  <c r="AB11" i="17"/>
  <c r="AA11" i="17"/>
  <c r="D11" i="17"/>
  <c r="AH10" i="17"/>
  <c r="AG10" i="17"/>
  <c r="AF10" i="17"/>
  <c r="AE10" i="17"/>
  <c r="AD10" i="17"/>
  <c r="AC10" i="17"/>
  <c r="AB10" i="17"/>
  <c r="AA10" i="17"/>
  <c r="D10" i="17"/>
  <c r="AH9" i="17"/>
  <c r="AG9" i="17"/>
  <c r="AF9" i="17"/>
  <c r="AE9" i="17"/>
  <c r="AD9" i="17"/>
  <c r="AC9" i="17"/>
  <c r="AB9" i="17"/>
  <c r="AA9" i="17"/>
  <c r="D9" i="17"/>
  <c r="AH8" i="17"/>
  <c r="AG8" i="17"/>
  <c r="AF8" i="17"/>
  <c r="AE8" i="17"/>
  <c r="AD8" i="17"/>
  <c r="AC8" i="17"/>
  <c r="AB8" i="17"/>
  <c r="AA8" i="17"/>
  <c r="D8" i="17"/>
  <c r="AH7" i="17"/>
  <c r="AG7" i="17"/>
  <c r="AF7" i="17"/>
  <c r="AE7" i="17"/>
  <c r="AD7" i="17"/>
  <c r="AC7" i="17"/>
  <c r="AB7" i="17"/>
  <c r="AA7" i="17"/>
  <c r="D7" i="17"/>
  <c r="AH6" i="17"/>
  <c r="AG6" i="17"/>
  <c r="AF6" i="17"/>
  <c r="AE6" i="17"/>
  <c r="AD6" i="17"/>
  <c r="AC6" i="17"/>
  <c r="AB6" i="17"/>
  <c r="AA6" i="17"/>
  <c r="D6" i="17"/>
  <c r="AH5" i="17"/>
  <c r="AG5" i="17"/>
  <c r="AF5" i="17"/>
  <c r="AE5" i="17"/>
  <c r="AD5" i="17"/>
  <c r="AC5" i="17"/>
  <c r="AB5" i="17"/>
  <c r="AA5" i="17"/>
  <c r="D5" i="17"/>
  <c r="AH4" i="17"/>
  <c r="AG4" i="17"/>
  <c r="AF4" i="17"/>
  <c r="AE4" i="17"/>
  <c r="AD4" i="17"/>
  <c r="AC4" i="17"/>
  <c r="AB4" i="17"/>
  <c r="AA4" i="17"/>
  <c r="D4" i="17"/>
  <c r="AH3" i="17"/>
  <c r="AG3" i="17"/>
  <c r="AF3" i="17"/>
  <c r="AE3" i="17"/>
  <c r="AD3" i="17"/>
  <c r="AC3" i="17"/>
  <c r="AB3" i="17"/>
  <c r="AA3" i="17"/>
  <c r="D3" i="17"/>
  <c r="AH2" i="17"/>
  <c r="AG2" i="17"/>
  <c r="AF2" i="17"/>
  <c r="AE2" i="17"/>
  <c r="AD2" i="17"/>
  <c r="AC2" i="17"/>
  <c r="AB2" i="17"/>
  <c r="AA2" i="17"/>
  <c r="D2" i="17"/>
  <c r="AA660" i="14"/>
  <c r="AA661" i="14"/>
  <c r="AA662" i="14"/>
  <c r="AA663" i="14"/>
  <c r="AA664" i="14"/>
  <c r="AB660" i="14"/>
  <c r="AB661" i="14"/>
  <c r="AB662" i="14"/>
  <c r="AB663" i="14"/>
  <c r="AB664" i="14"/>
  <c r="AC660" i="14"/>
  <c r="AC661" i="14"/>
  <c r="AC662" i="14"/>
  <c r="AC663" i="14"/>
  <c r="AC664" i="14"/>
  <c r="AD660" i="14"/>
  <c r="AD661" i="14"/>
  <c r="AD662" i="14"/>
  <c r="AD663" i="14"/>
  <c r="AD664" i="14"/>
  <c r="AE660" i="14"/>
  <c r="AE661" i="14"/>
  <c r="AE662" i="14"/>
  <c r="AE663" i="14"/>
  <c r="AE664" i="14"/>
  <c r="AF660" i="14"/>
  <c r="AF661" i="14"/>
  <c r="AF662" i="14"/>
  <c r="AF663" i="14"/>
  <c r="AF664" i="14"/>
  <c r="AG660" i="14"/>
  <c r="AG661" i="14"/>
  <c r="AG662" i="14"/>
  <c r="AG663" i="14"/>
  <c r="AG664" i="14"/>
  <c r="AH660" i="14"/>
  <c r="AH661" i="14"/>
  <c r="AH662" i="14"/>
  <c r="AH663" i="14"/>
  <c r="AH664" i="14"/>
  <c r="D2" i="14"/>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644" i="14"/>
  <c r="D645" i="14"/>
  <c r="D646" i="14"/>
  <c r="D647" i="14"/>
  <c r="D648" i="14"/>
  <c r="D649" i="14"/>
  <c r="D650" i="14"/>
  <c r="D651" i="14"/>
  <c r="D652" i="14"/>
  <c r="D653" i="14"/>
  <c r="D654" i="14"/>
  <c r="D655" i="14"/>
  <c r="D656" i="14"/>
  <c r="D657" i="14"/>
  <c r="D658" i="14"/>
  <c r="D659" i="14"/>
  <c r="D660" i="14"/>
  <c r="D661" i="14"/>
  <c r="D662" i="14"/>
  <c r="D663" i="14"/>
  <c r="D664" i="14"/>
  <c r="AH3" i="14"/>
  <c r="AH4" i="14"/>
  <c r="AH5" i="14"/>
  <c r="AH6" i="14"/>
  <c r="AH7" i="14"/>
  <c r="AH8" i="14"/>
  <c r="AH9" i="14"/>
  <c r="AH10" i="14"/>
  <c r="AH11" i="14"/>
  <c r="AH12" i="14"/>
  <c r="AH13" i="14"/>
  <c r="AH14" i="14"/>
  <c r="AH15" i="14"/>
  <c r="AH16" i="14"/>
  <c r="AH17" i="14"/>
  <c r="AH18" i="14"/>
  <c r="AH19" i="14"/>
  <c r="AH20" i="14"/>
  <c r="AH21" i="14"/>
  <c r="AH22" i="14"/>
  <c r="AH23" i="14"/>
  <c r="AH24" i="14"/>
  <c r="AH25" i="14"/>
  <c r="AH26" i="14"/>
  <c r="AH27" i="14"/>
  <c r="AH28" i="14"/>
  <c r="AH29" i="14"/>
  <c r="AH30" i="14"/>
  <c r="AH31" i="14"/>
  <c r="AH32" i="14"/>
  <c r="AH33" i="14"/>
  <c r="AH34" i="14"/>
  <c r="AH35" i="14"/>
  <c r="AH36" i="14"/>
  <c r="AH37" i="14"/>
  <c r="AH38" i="14"/>
  <c r="AH39" i="14"/>
  <c r="AH40" i="14"/>
  <c r="AH41" i="14"/>
  <c r="AH42" i="14"/>
  <c r="AH43" i="14"/>
  <c r="AH44" i="14"/>
  <c r="AH45" i="14"/>
  <c r="AH46" i="14"/>
  <c r="AH47" i="14"/>
  <c r="AH48" i="14"/>
  <c r="AH49" i="14"/>
  <c r="AH50" i="14"/>
  <c r="AH51" i="14"/>
  <c r="AH52" i="14"/>
  <c r="AH53" i="14"/>
  <c r="AH54" i="14"/>
  <c r="AH55" i="14"/>
  <c r="AH56" i="14"/>
  <c r="AH57" i="14"/>
  <c r="AH58" i="14"/>
  <c r="AH59" i="14"/>
  <c r="AH60" i="14"/>
  <c r="AH61" i="14"/>
  <c r="AH62" i="14"/>
  <c r="AH63" i="14"/>
  <c r="AH64" i="14"/>
  <c r="AH65" i="14"/>
  <c r="AH66" i="14"/>
  <c r="AH67" i="14"/>
  <c r="AH68" i="14"/>
  <c r="AH69" i="14"/>
  <c r="AH70" i="14"/>
  <c r="AH71" i="14"/>
  <c r="AH72" i="14"/>
  <c r="AH73" i="14"/>
  <c r="AH74" i="14"/>
  <c r="AH75" i="14"/>
  <c r="AH76" i="14"/>
  <c r="AH77" i="14"/>
  <c r="AH78" i="14"/>
  <c r="AH79" i="14"/>
  <c r="AH80" i="14"/>
  <c r="AH81" i="14"/>
  <c r="AH82" i="14"/>
  <c r="AH83" i="14"/>
  <c r="AH84" i="14"/>
  <c r="AH85" i="14"/>
  <c r="AH86" i="14"/>
  <c r="AH87" i="14"/>
  <c r="AH88" i="14"/>
  <c r="AH89" i="14"/>
  <c r="AH90" i="14"/>
  <c r="AH91" i="14"/>
  <c r="AH92" i="14"/>
  <c r="AH93" i="14"/>
  <c r="AH94" i="14"/>
  <c r="AH95" i="14"/>
  <c r="AH96" i="14"/>
  <c r="AH97" i="14"/>
  <c r="AH98" i="14"/>
  <c r="AH99" i="14"/>
  <c r="AH100" i="14"/>
  <c r="AH101" i="14"/>
  <c r="AH102" i="14"/>
  <c r="AH103" i="14"/>
  <c r="AH104" i="14"/>
  <c r="AH105" i="14"/>
  <c r="AH106" i="14"/>
  <c r="AH107" i="14"/>
  <c r="AH108" i="14"/>
  <c r="AH109" i="14"/>
  <c r="AH110" i="14"/>
  <c r="AH111" i="14"/>
  <c r="AH112" i="14"/>
  <c r="AH113" i="14"/>
  <c r="AH114" i="14"/>
  <c r="AH115" i="14"/>
  <c r="AH116" i="14"/>
  <c r="AH117" i="14"/>
  <c r="AH118" i="14"/>
  <c r="AH119" i="14"/>
  <c r="AH120" i="14"/>
  <c r="AH121" i="14"/>
  <c r="AH122" i="14"/>
  <c r="AH123" i="14"/>
  <c r="AH124" i="14"/>
  <c r="AH125" i="14"/>
  <c r="AH126" i="14"/>
  <c r="AH127" i="14"/>
  <c r="AH128" i="14"/>
  <c r="AH129" i="14"/>
  <c r="AH130" i="14"/>
  <c r="AH131" i="14"/>
  <c r="AH132" i="14"/>
  <c r="AH133" i="14"/>
  <c r="AH134" i="14"/>
  <c r="AH135" i="14"/>
  <c r="AH136" i="14"/>
  <c r="AH137" i="14"/>
  <c r="AH138" i="14"/>
  <c r="AH139" i="14"/>
  <c r="AH140" i="14"/>
  <c r="AH141" i="14"/>
  <c r="AH142" i="14"/>
  <c r="AH143" i="14"/>
  <c r="AH144" i="14"/>
  <c r="AH145" i="14"/>
  <c r="AH146" i="14"/>
  <c r="AH147" i="14"/>
  <c r="AH148" i="14"/>
  <c r="AH149" i="14"/>
  <c r="AH150" i="14"/>
  <c r="AH151" i="14"/>
  <c r="AH152" i="14"/>
  <c r="AH153" i="14"/>
  <c r="AH154" i="14"/>
  <c r="AH155" i="14"/>
  <c r="AH156" i="14"/>
  <c r="AH157" i="14"/>
  <c r="AH158" i="14"/>
  <c r="AH159" i="14"/>
  <c r="AH160" i="14"/>
  <c r="AH161" i="14"/>
  <c r="AH162" i="14"/>
  <c r="AH163" i="14"/>
  <c r="AH164" i="14"/>
  <c r="AH165" i="14"/>
  <c r="AH166" i="14"/>
  <c r="AH167" i="14"/>
  <c r="AH168" i="14"/>
  <c r="AH169" i="14"/>
  <c r="AH170" i="14"/>
  <c r="AH171" i="14"/>
  <c r="AH172" i="14"/>
  <c r="AH173" i="14"/>
  <c r="AH174" i="14"/>
  <c r="AH175" i="14"/>
  <c r="AH176" i="14"/>
  <c r="AH177" i="14"/>
  <c r="AH178" i="14"/>
  <c r="AH179" i="14"/>
  <c r="AH180" i="14"/>
  <c r="AH181" i="14"/>
  <c r="AH182" i="14"/>
  <c r="AH183" i="14"/>
  <c r="AH184" i="14"/>
  <c r="AH185" i="14"/>
  <c r="AH186" i="14"/>
  <c r="AH187" i="14"/>
  <c r="AH188" i="14"/>
  <c r="AH189" i="14"/>
  <c r="AH190" i="14"/>
  <c r="AH191" i="14"/>
  <c r="AH192" i="14"/>
  <c r="AH193" i="14"/>
  <c r="AH194" i="14"/>
  <c r="AH195" i="14"/>
  <c r="AH196" i="14"/>
  <c r="AH197" i="14"/>
  <c r="AH198" i="14"/>
  <c r="AH199" i="14"/>
  <c r="AH200" i="14"/>
  <c r="AH201" i="14"/>
  <c r="AH202" i="14"/>
  <c r="AH203" i="14"/>
  <c r="AH204" i="14"/>
  <c r="AH205" i="14"/>
  <c r="AH206" i="14"/>
  <c r="AH207" i="14"/>
  <c r="AH208" i="14"/>
  <c r="AH209" i="14"/>
  <c r="AH210" i="14"/>
  <c r="AH211" i="14"/>
  <c r="AH212" i="14"/>
  <c r="AH213" i="14"/>
  <c r="AH214" i="14"/>
  <c r="AH215" i="14"/>
  <c r="AH216" i="14"/>
  <c r="AH217" i="14"/>
  <c r="AH218" i="14"/>
  <c r="AH219" i="14"/>
  <c r="AH220" i="14"/>
  <c r="AH221" i="14"/>
  <c r="AH222" i="14"/>
  <c r="AH223" i="14"/>
  <c r="AH224" i="14"/>
  <c r="AH225" i="14"/>
  <c r="AH226" i="14"/>
  <c r="AH227" i="14"/>
  <c r="AH228" i="14"/>
  <c r="AH229" i="14"/>
  <c r="AH230" i="14"/>
  <c r="AH231" i="14"/>
  <c r="AH232" i="14"/>
  <c r="AH233" i="14"/>
  <c r="AH234" i="14"/>
  <c r="AH235" i="14"/>
  <c r="AH236" i="14"/>
  <c r="AH237" i="14"/>
  <c r="AH238" i="14"/>
  <c r="AH239" i="14"/>
  <c r="AH240" i="14"/>
  <c r="AH241" i="14"/>
  <c r="AH242" i="14"/>
  <c r="AH243" i="14"/>
  <c r="AH244" i="14"/>
  <c r="AH245" i="14"/>
  <c r="AH246" i="14"/>
  <c r="AH247" i="14"/>
  <c r="AH248" i="14"/>
  <c r="AH249" i="14"/>
  <c r="AH250" i="14"/>
  <c r="AH251" i="14"/>
  <c r="AH252" i="14"/>
  <c r="AH253" i="14"/>
  <c r="AH254" i="14"/>
  <c r="AH255" i="14"/>
  <c r="AH256" i="14"/>
  <c r="AH257" i="14"/>
  <c r="AH258" i="14"/>
  <c r="AH259" i="14"/>
  <c r="AH260" i="14"/>
  <c r="AH261" i="14"/>
  <c r="AH262" i="14"/>
  <c r="AH263" i="14"/>
  <c r="AH264" i="14"/>
  <c r="AH265" i="14"/>
  <c r="AH266" i="14"/>
  <c r="AH267" i="14"/>
  <c r="AH268" i="14"/>
  <c r="AH269" i="14"/>
  <c r="AH270" i="14"/>
  <c r="AH271" i="14"/>
  <c r="AH272" i="14"/>
  <c r="AH273" i="14"/>
  <c r="AH274" i="14"/>
  <c r="AH275" i="14"/>
  <c r="AH276" i="14"/>
  <c r="AH277" i="14"/>
  <c r="AH278" i="14"/>
  <c r="AH279" i="14"/>
  <c r="AH280" i="14"/>
  <c r="AH281" i="14"/>
  <c r="AH282" i="14"/>
  <c r="AH283" i="14"/>
  <c r="AH284" i="14"/>
  <c r="AH285" i="14"/>
  <c r="AH286" i="14"/>
  <c r="AH287" i="14"/>
  <c r="AH288" i="14"/>
  <c r="AH289" i="14"/>
  <c r="AH290" i="14"/>
  <c r="AH291" i="14"/>
  <c r="AH292" i="14"/>
  <c r="AH293" i="14"/>
  <c r="AH294" i="14"/>
  <c r="AH295" i="14"/>
  <c r="AH296" i="14"/>
  <c r="AH297" i="14"/>
  <c r="AH298" i="14"/>
  <c r="AH299" i="14"/>
  <c r="AH300" i="14"/>
  <c r="AH301" i="14"/>
  <c r="AH302" i="14"/>
  <c r="AH303" i="14"/>
  <c r="AH304" i="14"/>
  <c r="AH305" i="14"/>
  <c r="AH306" i="14"/>
  <c r="AH307" i="14"/>
  <c r="AH308" i="14"/>
  <c r="AH309" i="14"/>
  <c r="AH310" i="14"/>
  <c r="AH311" i="14"/>
  <c r="AH312" i="14"/>
  <c r="AH313" i="14"/>
  <c r="AH314" i="14"/>
  <c r="AH315" i="14"/>
  <c r="AH316" i="14"/>
  <c r="AH317" i="14"/>
  <c r="AH318" i="14"/>
  <c r="AH319" i="14"/>
  <c r="AH320" i="14"/>
  <c r="AH321" i="14"/>
  <c r="AH322" i="14"/>
  <c r="AH323" i="14"/>
  <c r="AH324" i="14"/>
  <c r="AH325" i="14"/>
  <c r="AH326" i="14"/>
  <c r="AH327" i="14"/>
  <c r="AH328" i="14"/>
  <c r="AH329" i="14"/>
  <c r="AH330" i="14"/>
  <c r="AH331" i="14"/>
  <c r="AH332" i="14"/>
  <c r="AH333" i="14"/>
  <c r="AH334" i="14"/>
  <c r="AH335" i="14"/>
  <c r="AH336" i="14"/>
  <c r="AH337" i="14"/>
  <c r="AH338" i="14"/>
  <c r="AH339" i="14"/>
  <c r="AH340" i="14"/>
  <c r="AH341" i="14"/>
  <c r="AH342" i="14"/>
  <c r="AH343" i="14"/>
  <c r="AH344" i="14"/>
  <c r="AH345" i="14"/>
  <c r="AH346" i="14"/>
  <c r="AH347" i="14"/>
  <c r="AH348" i="14"/>
  <c r="AH349" i="14"/>
  <c r="AH350" i="14"/>
  <c r="AH351" i="14"/>
  <c r="AH352" i="14"/>
  <c r="AH353" i="14"/>
  <c r="AH354" i="14"/>
  <c r="AH355" i="14"/>
  <c r="AH356" i="14"/>
  <c r="AH357" i="14"/>
  <c r="AH358" i="14"/>
  <c r="AH359" i="14"/>
  <c r="AH360" i="14"/>
  <c r="AH361" i="14"/>
  <c r="AH362" i="14"/>
  <c r="AH363" i="14"/>
  <c r="AH364" i="14"/>
  <c r="AH365" i="14"/>
  <c r="AH366" i="14"/>
  <c r="AH367" i="14"/>
  <c r="AH368" i="14"/>
  <c r="AH369" i="14"/>
  <c r="AH370" i="14"/>
  <c r="AH371" i="14"/>
  <c r="AH372" i="14"/>
  <c r="AH373" i="14"/>
  <c r="AH374" i="14"/>
  <c r="AH375" i="14"/>
  <c r="AH376" i="14"/>
  <c r="AH377" i="14"/>
  <c r="AH378" i="14"/>
  <c r="AH379" i="14"/>
  <c r="AH380" i="14"/>
  <c r="AH381" i="14"/>
  <c r="AH382" i="14"/>
  <c r="AH383" i="14"/>
  <c r="AH384" i="14"/>
  <c r="AH385" i="14"/>
  <c r="AH386" i="14"/>
  <c r="AH387" i="14"/>
  <c r="AH388" i="14"/>
  <c r="AH389" i="14"/>
  <c r="AH390" i="14"/>
  <c r="AH391" i="14"/>
  <c r="AH392" i="14"/>
  <c r="AH393" i="14"/>
  <c r="AH394" i="14"/>
  <c r="AH395" i="14"/>
  <c r="AH396" i="14"/>
  <c r="AH397" i="14"/>
  <c r="AH398" i="14"/>
  <c r="AH399" i="14"/>
  <c r="AH400" i="14"/>
  <c r="AH401" i="14"/>
  <c r="AH402" i="14"/>
  <c r="AH403" i="14"/>
  <c r="AH404" i="14"/>
  <c r="AH405" i="14"/>
  <c r="AH406" i="14"/>
  <c r="AH407" i="14"/>
  <c r="AH408" i="14"/>
  <c r="AH409" i="14"/>
  <c r="AH410" i="14"/>
  <c r="AH411" i="14"/>
  <c r="AH412" i="14"/>
  <c r="AH413" i="14"/>
  <c r="AH414" i="14"/>
  <c r="AH415" i="14"/>
  <c r="AH416" i="14"/>
  <c r="AH417" i="14"/>
  <c r="AH418" i="14"/>
  <c r="AH419" i="14"/>
  <c r="AH420" i="14"/>
  <c r="AH421" i="14"/>
  <c r="AH422" i="14"/>
  <c r="AH423" i="14"/>
  <c r="AH424" i="14"/>
  <c r="AH425" i="14"/>
  <c r="AH426" i="14"/>
  <c r="AH427" i="14"/>
  <c r="AH428" i="14"/>
  <c r="AH429" i="14"/>
  <c r="AH430" i="14"/>
  <c r="AH431" i="14"/>
  <c r="AH432" i="14"/>
  <c r="AH433" i="14"/>
  <c r="AH434" i="14"/>
  <c r="AH435" i="14"/>
  <c r="AH436" i="14"/>
  <c r="AH437" i="14"/>
  <c r="AH438" i="14"/>
  <c r="AH439" i="14"/>
  <c r="AH440" i="14"/>
  <c r="AH441" i="14"/>
  <c r="AH442" i="14"/>
  <c r="AH443" i="14"/>
  <c r="AH444" i="14"/>
  <c r="AH445" i="14"/>
  <c r="AH446" i="14"/>
  <c r="AH447" i="14"/>
  <c r="AH448" i="14"/>
  <c r="AH449" i="14"/>
  <c r="AH450" i="14"/>
  <c r="AH451" i="14"/>
  <c r="AH452" i="14"/>
  <c r="AH453" i="14"/>
  <c r="AH454" i="14"/>
  <c r="AH455" i="14"/>
  <c r="AH456" i="14"/>
  <c r="AH457" i="14"/>
  <c r="AH458" i="14"/>
  <c r="AH459" i="14"/>
  <c r="AH460" i="14"/>
  <c r="AH461" i="14"/>
  <c r="AH462" i="14"/>
  <c r="AH463" i="14"/>
  <c r="AH464" i="14"/>
  <c r="AH465" i="14"/>
  <c r="AH466" i="14"/>
  <c r="AH467" i="14"/>
  <c r="AH468" i="14"/>
  <c r="AH469" i="14"/>
  <c r="AH470" i="14"/>
  <c r="AH471" i="14"/>
  <c r="AH472" i="14"/>
  <c r="AH473" i="14"/>
  <c r="AH474" i="14"/>
  <c r="AH475" i="14"/>
  <c r="AH476" i="14"/>
  <c r="AH477" i="14"/>
  <c r="AH478" i="14"/>
  <c r="AH479" i="14"/>
  <c r="AH480" i="14"/>
  <c r="AH481" i="14"/>
  <c r="AH482" i="14"/>
  <c r="AH483" i="14"/>
  <c r="AH484" i="14"/>
  <c r="AH485" i="14"/>
  <c r="AH486" i="14"/>
  <c r="AH487" i="14"/>
  <c r="AH488" i="14"/>
  <c r="AH489" i="14"/>
  <c r="AH490" i="14"/>
  <c r="AH491" i="14"/>
  <c r="AH492" i="14"/>
  <c r="AH493" i="14"/>
  <c r="AH494" i="14"/>
  <c r="AH495" i="14"/>
  <c r="AH496" i="14"/>
  <c r="AH497" i="14"/>
  <c r="AH498" i="14"/>
  <c r="AH499" i="14"/>
  <c r="AH500" i="14"/>
  <c r="AH501" i="14"/>
  <c r="AH502" i="14"/>
  <c r="AH503" i="14"/>
  <c r="AH504" i="14"/>
  <c r="AH505" i="14"/>
  <c r="AH506" i="14"/>
  <c r="AH507" i="14"/>
  <c r="AH508" i="14"/>
  <c r="AH509" i="14"/>
  <c r="AH510" i="14"/>
  <c r="AH511" i="14"/>
  <c r="AH512" i="14"/>
  <c r="AH513" i="14"/>
  <c r="AH514" i="14"/>
  <c r="AH515" i="14"/>
  <c r="AH516" i="14"/>
  <c r="AH517" i="14"/>
  <c r="AH518" i="14"/>
  <c r="AH519" i="14"/>
  <c r="AH520" i="14"/>
  <c r="AH521" i="14"/>
  <c r="AH522" i="14"/>
  <c r="AH523" i="14"/>
  <c r="AH524" i="14"/>
  <c r="AH525" i="14"/>
  <c r="AH526" i="14"/>
  <c r="AH527" i="14"/>
  <c r="AH528" i="14"/>
  <c r="AH529" i="14"/>
  <c r="AH530" i="14"/>
  <c r="AH531" i="14"/>
  <c r="AH532" i="14"/>
  <c r="AH533" i="14"/>
  <c r="AH534" i="14"/>
  <c r="AH535" i="14"/>
  <c r="AH536" i="14"/>
  <c r="AH537" i="14"/>
  <c r="AH538" i="14"/>
  <c r="AH539" i="14"/>
  <c r="AH540" i="14"/>
  <c r="AH541" i="14"/>
  <c r="AH542" i="14"/>
  <c r="AH543" i="14"/>
  <c r="AH544" i="14"/>
  <c r="AH545" i="14"/>
  <c r="AH546" i="14"/>
  <c r="AH547" i="14"/>
  <c r="AH548" i="14"/>
  <c r="AH549" i="14"/>
  <c r="AH550" i="14"/>
  <c r="AH551" i="14"/>
  <c r="AH552" i="14"/>
  <c r="AH553" i="14"/>
  <c r="AH554" i="14"/>
  <c r="AH555" i="14"/>
  <c r="AH556" i="14"/>
  <c r="AH557" i="14"/>
  <c r="AH558" i="14"/>
  <c r="AH559" i="14"/>
  <c r="AH560" i="14"/>
  <c r="AH561" i="14"/>
  <c r="AH562" i="14"/>
  <c r="AH563" i="14"/>
  <c r="AH564" i="14"/>
  <c r="AH565" i="14"/>
  <c r="AH566" i="14"/>
  <c r="AH567" i="14"/>
  <c r="AH568" i="14"/>
  <c r="AH569" i="14"/>
  <c r="AH570" i="14"/>
  <c r="AH571" i="14"/>
  <c r="AH572" i="14"/>
  <c r="AH573" i="14"/>
  <c r="AH574" i="14"/>
  <c r="AH575" i="14"/>
  <c r="AH576" i="14"/>
  <c r="AH577" i="14"/>
  <c r="AH578" i="14"/>
  <c r="AH579" i="14"/>
  <c r="AH580" i="14"/>
  <c r="AH581" i="14"/>
  <c r="AH582" i="14"/>
  <c r="AH583" i="14"/>
  <c r="AH584" i="14"/>
  <c r="AH585" i="14"/>
  <c r="AH586" i="14"/>
  <c r="AH587" i="14"/>
  <c r="AH588" i="14"/>
  <c r="AH589" i="14"/>
  <c r="AH590" i="14"/>
  <c r="AH591" i="14"/>
  <c r="AH592" i="14"/>
  <c r="AH593" i="14"/>
  <c r="AH594" i="14"/>
  <c r="AH595" i="14"/>
  <c r="AH596" i="14"/>
  <c r="AH597" i="14"/>
  <c r="AH598" i="14"/>
  <c r="AH599" i="14"/>
  <c r="AH600" i="14"/>
  <c r="AH601" i="14"/>
  <c r="AH602" i="14"/>
  <c r="AH603" i="14"/>
  <c r="AH604" i="14"/>
  <c r="AH605" i="14"/>
  <c r="AH606" i="14"/>
  <c r="AH607" i="14"/>
  <c r="AH608" i="14"/>
  <c r="AH609" i="14"/>
  <c r="AH610" i="14"/>
  <c r="AH611" i="14"/>
  <c r="AH612" i="14"/>
  <c r="AH613" i="14"/>
  <c r="AH614" i="14"/>
  <c r="AH615" i="14"/>
  <c r="AH616" i="14"/>
  <c r="AH617" i="14"/>
  <c r="AH618" i="14"/>
  <c r="AH619" i="14"/>
  <c r="AH620" i="14"/>
  <c r="AH621" i="14"/>
  <c r="AH622" i="14"/>
  <c r="AH623" i="14"/>
  <c r="AH624" i="14"/>
  <c r="AH625" i="14"/>
  <c r="AH626" i="14"/>
  <c r="AH627" i="14"/>
  <c r="AH628" i="14"/>
  <c r="AH629" i="14"/>
  <c r="AH630" i="14"/>
  <c r="AH631" i="14"/>
  <c r="AH632" i="14"/>
  <c r="AH633" i="14"/>
  <c r="AH634" i="14"/>
  <c r="AH635" i="14"/>
  <c r="AH636" i="14"/>
  <c r="AH637" i="14"/>
  <c r="AH638" i="14"/>
  <c r="AH639" i="14"/>
  <c r="AH640" i="14"/>
  <c r="AH641" i="14"/>
  <c r="AH642" i="14"/>
  <c r="AH643" i="14"/>
  <c r="AH644" i="14"/>
  <c r="AH645" i="14"/>
  <c r="AH646" i="14"/>
  <c r="AH647" i="14"/>
  <c r="AH648" i="14"/>
  <c r="AH649" i="14"/>
  <c r="AH650" i="14"/>
  <c r="AH651" i="14"/>
  <c r="AH652" i="14"/>
  <c r="AH653" i="14"/>
  <c r="AH654" i="14"/>
  <c r="AH655" i="14"/>
  <c r="AH656" i="14"/>
  <c r="AH657" i="14"/>
  <c r="AH658" i="14"/>
  <c r="AH659" i="14"/>
  <c r="AG3" i="14"/>
  <c r="AG4" i="14"/>
  <c r="AG5" i="14"/>
  <c r="AG6" i="14"/>
  <c r="AG7" i="14"/>
  <c r="AG8" i="14"/>
  <c r="AG9" i="14"/>
  <c r="AG10" i="14"/>
  <c r="AG11" i="14"/>
  <c r="AG12" i="14"/>
  <c r="AG13" i="14"/>
  <c r="AG14" i="14"/>
  <c r="AG15" i="14"/>
  <c r="AG16" i="14"/>
  <c r="AG17" i="14"/>
  <c r="AG18" i="14"/>
  <c r="AG19" i="14"/>
  <c r="AG20" i="14"/>
  <c r="AG21" i="14"/>
  <c r="AG22" i="14"/>
  <c r="AG23" i="14"/>
  <c r="AG24" i="14"/>
  <c r="AG25" i="14"/>
  <c r="AG26" i="14"/>
  <c r="AG27" i="14"/>
  <c r="AG28" i="14"/>
  <c r="AG29" i="14"/>
  <c r="AG30" i="14"/>
  <c r="AG31" i="14"/>
  <c r="AG32" i="14"/>
  <c r="AG33" i="14"/>
  <c r="AG34" i="14"/>
  <c r="AG35" i="14"/>
  <c r="AG36" i="14"/>
  <c r="AG37" i="14"/>
  <c r="AG38" i="14"/>
  <c r="AG39" i="14"/>
  <c r="AG40" i="14"/>
  <c r="AG41" i="14"/>
  <c r="AG42" i="14"/>
  <c r="AG43" i="14"/>
  <c r="AG44" i="14"/>
  <c r="AG45" i="14"/>
  <c r="AG46" i="14"/>
  <c r="AG47" i="14"/>
  <c r="AG48" i="14"/>
  <c r="AG49" i="14"/>
  <c r="AG50" i="14"/>
  <c r="AG51" i="14"/>
  <c r="AG52" i="14"/>
  <c r="AG53" i="14"/>
  <c r="AG54" i="14"/>
  <c r="AG55" i="14"/>
  <c r="AG56" i="14"/>
  <c r="AG57" i="14"/>
  <c r="AG58" i="14"/>
  <c r="AG59" i="14"/>
  <c r="AG60" i="14"/>
  <c r="AG61" i="14"/>
  <c r="AG62" i="14"/>
  <c r="AG63" i="14"/>
  <c r="AG64" i="14"/>
  <c r="AG65" i="14"/>
  <c r="AG66" i="14"/>
  <c r="AG67" i="14"/>
  <c r="AG68" i="14"/>
  <c r="AG69" i="14"/>
  <c r="AG70" i="14"/>
  <c r="AG71" i="14"/>
  <c r="AG72" i="14"/>
  <c r="AG73" i="14"/>
  <c r="AG74" i="14"/>
  <c r="AG75" i="14"/>
  <c r="AG76" i="14"/>
  <c r="AG77" i="14"/>
  <c r="AG78" i="14"/>
  <c r="AG79" i="14"/>
  <c r="AG80" i="14"/>
  <c r="AG81" i="14"/>
  <c r="AG82" i="14"/>
  <c r="AG83" i="14"/>
  <c r="AG84" i="14"/>
  <c r="AG85" i="14"/>
  <c r="AG86" i="14"/>
  <c r="AG87" i="14"/>
  <c r="AG88" i="14"/>
  <c r="AG89" i="14"/>
  <c r="AG90" i="14"/>
  <c r="AG91" i="14"/>
  <c r="AG92" i="14"/>
  <c r="AG93" i="14"/>
  <c r="AG94" i="14"/>
  <c r="AG95" i="14"/>
  <c r="AG96" i="14"/>
  <c r="AG97" i="14"/>
  <c r="AG98" i="14"/>
  <c r="AG99" i="14"/>
  <c r="AG100" i="14"/>
  <c r="AG101" i="14"/>
  <c r="AG102" i="14"/>
  <c r="AG103" i="14"/>
  <c r="AG104" i="14"/>
  <c r="AG105" i="14"/>
  <c r="AG106" i="14"/>
  <c r="AG107" i="14"/>
  <c r="AG108" i="14"/>
  <c r="AG109" i="14"/>
  <c r="AG110" i="14"/>
  <c r="AG111" i="14"/>
  <c r="AG112" i="14"/>
  <c r="AG113" i="14"/>
  <c r="AG114" i="14"/>
  <c r="AG115" i="14"/>
  <c r="AG116" i="14"/>
  <c r="AG117" i="14"/>
  <c r="AG118" i="14"/>
  <c r="AG119" i="14"/>
  <c r="AG120" i="14"/>
  <c r="AG121" i="14"/>
  <c r="AG122" i="14"/>
  <c r="AG123" i="14"/>
  <c r="AG124" i="14"/>
  <c r="AG125" i="14"/>
  <c r="AG126" i="14"/>
  <c r="AG127" i="14"/>
  <c r="AG128" i="14"/>
  <c r="AG129" i="14"/>
  <c r="AG130" i="14"/>
  <c r="AG131" i="14"/>
  <c r="AG132" i="14"/>
  <c r="AG133" i="14"/>
  <c r="AG134" i="14"/>
  <c r="AG135" i="14"/>
  <c r="AG136" i="14"/>
  <c r="AG137" i="14"/>
  <c r="AG138" i="14"/>
  <c r="AG139" i="14"/>
  <c r="AG140" i="14"/>
  <c r="AG141" i="14"/>
  <c r="AG142" i="14"/>
  <c r="AG143" i="14"/>
  <c r="AG144" i="14"/>
  <c r="AG145" i="14"/>
  <c r="AG146" i="14"/>
  <c r="AG147" i="14"/>
  <c r="AG148" i="14"/>
  <c r="AG149" i="14"/>
  <c r="AG150" i="14"/>
  <c r="AG151" i="14"/>
  <c r="AG152" i="14"/>
  <c r="AG153" i="14"/>
  <c r="AG154" i="14"/>
  <c r="AG155" i="14"/>
  <c r="AG156" i="14"/>
  <c r="AG157" i="14"/>
  <c r="AG158" i="14"/>
  <c r="AG159" i="14"/>
  <c r="AG160" i="14"/>
  <c r="AG161" i="14"/>
  <c r="AG162" i="14"/>
  <c r="AG163" i="14"/>
  <c r="AG164" i="14"/>
  <c r="AG165" i="14"/>
  <c r="AG166" i="14"/>
  <c r="AG167" i="14"/>
  <c r="AG168" i="14"/>
  <c r="AG169" i="14"/>
  <c r="AG170" i="14"/>
  <c r="AG171" i="14"/>
  <c r="AG172" i="14"/>
  <c r="AG173" i="14"/>
  <c r="AG174" i="14"/>
  <c r="AG175" i="14"/>
  <c r="AG176" i="14"/>
  <c r="AG177" i="14"/>
  <c r="AG178" i="14"/>
  <c r="AG179" i="14"/>
  <c r="AG180" i="14"/>
  <c r="AG181" i="14"/>
  <c r="AG182" i="14"/>
  <c r="AG183" i="14"/>
  <c r="AG184" i="14"/>
  <c r="AG185" i="14"/>
  <c r="AG186" i="14"/>
  <c r="AG187" i="14"/>
  <c r="AG188" i="14"/>
  <c r="AG189" i="14"/>
  <c r="AG190" i="14"/>
  <c r="AG191" i="14"/>
  <c r="AG192" i="14"/>
  <c r="AG193" i="14"/>
  <c r="AG194" i="14"/>
  <c r="AG195" i="14"/>
  <c r="AG196" i="14"/>
  <c r="AG197" i="14"/>
  <c r="AG198" i="14"/>
  <c r="AG199" i="14"/>
  <c r="AG200" i="14"/>
  <c r="AG201" i="14"/>
  <c r="AG202" i="14"/>
  <c r="AG203" i="14"/>
  <c r="AG204" i="14"/>
  <c r="AG205" i="14"/>
  <c r="AG206" i="14"/>
  <c r="AG207" i="14"/>
  <c r="AG208" i="14"/>
  <c r="AG209" i="14"/>
  <c r="AG210" i="14"/>
  <c r="AG211" i="14"/>
  <c r="AG212" i="14"/>
  <c r="AG213" i="14"/>
  <c r="AG214" i="14"/>
  <c r="AG215" i="14"/>
  <c r="AG216" i="14"/>
  <c r="AG217" i="14"/>
  <c r="AG218" i="14"/>
  <c r="AG219" i="14"/>
  <c r="AG220" i="14"/>
  <c r="AG221" i="14"/>
  <c r="AG222" i="14"/>
  <c r="AG223" i="14"/>
  <c r="AG224" i="14"/>
  <c r="AG225" i="14"/>
  <c r="AG226" i="14"/>
  <c r="AG227" i="14"/>
  <c r="AG228" i="14"/>
  <c r="AG229" i="14"/>
  <c r="AG230" i="14"/>
  <c r="AG231" i="14"/>
  <c r="AG232" i="14"/>
  <c r="AG233" i="14"/>
  <c r="AG234" i="14"/>
  <c r="AG235" i="14"/>
  <c r="AG236" i="14"/>
  <c r="AG237" i="14"/>
  <c r="AG238" i="14"/>
  <c r="AG239" i="14"/>
  <c r="AG240" i="14"/>
  <c r="AG241" i="14"/>
  <c r="AG242" i="14"/>
  <c r="AG243" i="14"/>
  <c r="AG244" i="14"/>
  <c r="AG245" i="14"/>
  <c r="AG246" i="14"/>
  <c r="AG247" i="14"/>
  <c r="AG248" i="14"/>
  <c r="AG249" i="14"/>
  <c r="AG250" i="14"/>
  <c r="AG251" i="14"/>
  <c r="AG252" i="14"/>
  <c r="AG253" i="14"/>
  <c r="AG254" i="14"/>
  <c r="AG255" i="14"/>
  <c r="AG256" i="14"/>
  <c r="AG257" i="14"/>
  <c r="AG258" i="14"/>
  <c r="AG259" i="14"/>
  <c r="AG260" i="14"/>
  <c r="AG261" i="14"/>
  <c r="AG262" i="14"/>
  <c r="AG263" i="14"/>
  <c r="AG264" i="14"/>
  <c r="AG265" i="14"/>
  <c r="AG266" i="14"/>
  <c r="AG267" i="14"/>
  <c r="AG268" i="14"/>
  <c r="AG269" i="14"/>
  <c r="AG270" i="14"/>
  <c r="AG271" i="14"/>
  <c r="AG272" i="14"/>
  <c r="AG273" i="14"/>
  <c r="AG274" i="14"/>
  <c r="AG275" i="14"/>
  <c r="AG276" i="14"/>
  <c r="AG277" i="14"/>
  <c r="AG278" i="14"/>
  <c r="AG279" i="14"/>
  <c r="AG280" i="14"/>
  <c r="AG281" i="14"/>
  <c r="AG282" i="14"/>
  <c r="AG283" i="14"/>
  <c r="AG284" i="14"/>
  <c r="AG285" i="14"/>
  <c r="AG286" i="14"/>
  <c r="AG287" i="14"/>
  <c r="AG288" i="14"/>
  <c r="AG289" i="14"/>
  <c r="AG290" i="14"/>
  <c r="AG291" i="14"/>
  <c r="AG292" i="14"/>
  <c r="AG293" i="14"/>
  <c r="AG294" i="14"/>
  <c r="AG295" i="14"/>
  <c r="AG296" i="14"/>
  <c r="AG297" i="14"/>
  <c r="AG298" i="14"/>
  <c r="AG299" i="14"/>
  <c r="AG300" i="14"/>
  <c r="AG301" i="14"/>
  <c r="AG302" i="14"/>
  <c r="AG303" i="14"/>
  <c r="AG304" i="14"/>
  <c r="AG305" i="14"/>
  <c r="AG306" i="14"/>
  <c r="AG307" i="14"/>
  <c r="AG308" i="14"/>
  <c r="AG309" i="14"/>
  <c r="AG310" i="14"/>
  <c r="AG311" i="14"/>
  <c r="AG312" i="14"/>
  <c r="AG313" i="14"/>
  <c r="AG314" i="14"/>
  <c r="AG315" i="14"/>
  <c r="AG316" i="14"/>
  <c r="AG317" i="14"/>
  <c r="AG318" i="14"/>
  <c r="AG319" i="14"/>
  <c r="AG320" i="14"/>
  <c r="AG321" i="14"/>
  <c r="AG322" i="14"/>
  <c r="AG323" i="14"/>
  <c r="AG324" i="14"/>
  <c r="AG325" i="14"/>
  <c r="AG326" i="14"/>
  <c r="AG327" i="14"/>
  <c r="AG328" i="14"/>
  <c r="AG329" i="14"/>
  <c r="AG330" i="14"/>
  <c r="AG331" i="14"/>
  <c r="AG332" i="14"/>
  <c r="AG333" i="14"/>
  <c r="AG334" i="14"/>
  <c r="AG335" i="14"/>
  <c r="AG336" i="14"/>
  <c r="AG337" i="14"/>
  <c r="AG338" i="14"/>
  <c r="AG339" i="14"/>
  <c r="AG340" i="14"/>
  <c r="AG341" i="14"/>
  <c r="AG342" i="14"/>
  <c r="AG343" i="14"/>
  <c r="AG344" i="14"/>
  <c r="AG345" i="14"/>
  <c r="AG346" i="14"/>
  <c r="AG347" i="14"/>
  <c r="AG348" i="14"/>
  <c r="AG349" i="14"/>
  <c r="AG350" i="14"/>
  <c r="AG351" i="14"/>
  <c r="AG352" i="14"/>
  <c r="AG353" i="14"/>
  <c r="AG354" i="14"/>
  <c r="AG355" i="14"/>
  <c r="AG356" i="14"/>
  <c r="AG357" i="14"/>
  <c r="AG358" i="14"/>
  <c r="AG359" i="14"/>
  <c r="AG360" i="14"/>
  <c r="AG361" i="14"/>
  <c r="AG362" i="14"/>
  <c r="AG363" i="14"/>
  <c r="AG364" i="14"/>
  <c r="AG365" i="14"/>
  <c r="AG366" i="14"/>
  <c r="AG367" i="14"/>
  <c r="AG368" i="14"/>
  <c r="AG369" i="14"/>
  <c r="AG370" i="14"/>
  <c r="AG371" i="14"/>
  <c r="AG372" i="14"/>
  <c r="AG373" i="14"/>
  <c r="AG374" i="14"/>
  <c r="AG375" i="14"/>
  <c r="AG376" i="14"/>
  <c r="AG377" i="14"/>
  <c r="AG378" i="14"/>
  <c r="AG379" i="14"/>
  <c r="AG380" i="14"/>
  <c r="AG381" i="14"/>
  <c r="AG382" i="14"/>
  <c r="AG383" i="14"/>
  <c r="AG384" i="14"/>
  <c r="AG385" i="14"/>
  <c r="AG386" i="14"/>
  <c r="AG387" i="14"/>
  <c r="AG388" i="14"/>
  <c r="AG389" i="14"/>
  <c r="AG390" i="14"/>
  <c r="AG391" i="14"/>
  <c r="AG392" i="14"/>
  <c r="AG393" i="14"/>
  <c r="AG394" i="14"/>
  <c r="AG395" i="14"/>
  <c r="AG396" i="14"/>
  <c r="AG397" i="14"/>
  <c r="AG398" i="14"/>
  <c r="AG399" i="14"/>
  <c r="AG400" i="14"/>
  <c r="AG401" i="14"/>
  <c r="AG402" i="14"/>
  <c r="AG403" i="14"/>
  <c r="AG404" i="14"/>
  <c r="AG405" i="14"/>
  <c r="AG406" i="14"/>
  <c r="AG407" i="14"/>
  <c r="AG408" i="14"/>
  <c r="AG409" i="14"/>
  <c r="AG410" i="14"/>
  <c r="AG411" i="14"/>
  <c r="AG412" i="14"/>
  <c r="AG413" i="14"/>
  <c r="AG414" i="14"/>
  <c r="AG415" i="14"/>
  <c r="AG416" i="14"/>
  <c r="AG417" i="14"/>
  <c r="AG418" i="14"/>
  <c r="AG419" i="14"/>
  <c r="AG420" i="14"/>
  <c r="AG421" i="14"/>
  <c r="AG422" i="14"/>
  <c r="AG423" i="14"/>
  <c r="AG424" i="14"/>
  <c r="AG425" i="14"/>
  <c r="AG426" i="14"/>
  <c r="AG427" i="14"/>
  <c r="AG428" i="14"/>
  <c r="AG429" i="14"/>
  <c r="AG430" i="14"/>
  <c r="AG431" i="14"/>
  <c r="AG432" i="14"/>
  <c r="AG433" i="14"/>
  <c r="AG434" i="14"/>
  <c r="AG435" i="14"/>
  <c r="AG436" i="14"/>
  <c r="AG437" i="14"/>
  <c r="AG438" i="14"/>
  <c r="AG439" i="14"/>
  <c r="AG440" i="14"/>
  <c r="AG441" i="14"/>
  <c r="AG442" i="14"/>
  <c r="AG443" i="14"/>
  <c r="AG444" i="14"/>
  <c r="AG445" i="14"/>
  <c r="AG446" i="14"/>
  <c r="AG447" i="14"/>
  <c r="AG448" i="14"/>
  <c r="AG449" i="14"/>
  <c r="AG450" i="14"/>
  <c r="AG451" i="14"/>
  <c r="AG452" i="14"/>
  <c r="AG453" i="14"/>
  <c r="AG454" i="14"/>
  <c r="AG455" i="14"/>
  <c r="AG456" i="14"/>
  <c r="AG457" i="14"/>
  <c r="AG458" i="14"/>
  <c r="AG459" i="14"/>
  <c r="AG460" i="14"/>
  <c r="AG461" i="14"/>
  <c r="AG462" i="14"/>
  <c r="AG463" i="14"/>
  <c r="AG464" i="14"/>
  <c r="AG465" i="14"/>
  <c r="AG466" i="14"/>
  <c r="AG467" i="14"/>
  <c r="AG468" i="14"/>
  <c r="AG469" i="14"/>
  <c r="AG470" i="14"/>
  <c r="AG471" i="14"/>
  <c r="AG472" i="14"/>
  <c r="AG473" i="14"/>
  <c r="AG474" i="14"/>
  <c r="AG475" i="14"/>
  <c r="AG476" i="14"/>
  <c r="AG477" i="14"/>
  <c r="AG478" i="14"/>
  <c r="AG479" i="14"/>
  <c r="AG480" i="14"/>
  <c r="AG481" i="14"/>
  <c r="AG482" i="14"/>
  <c r="AG483" i="14"/>
  <c r="AG484" i="14"/>
  <c r="AG485" i="14"/>
  <c r="AG486" i="14"/>
  <c r="AG487" i="14"/>
  <c r="AG488" i="14"/>
  <c r="AG489" i="14"/>
  <c r="AG490" i="14"/>
  <c r="AG491" i="14"/>
  <c r="AG492" i="14"/>
  <c r="AG493" i="14"/>
  <c r="AG494" i="14"/>
  <c r="AG495" i="14"/>
  <c r="AG496" i="14"/>
  <c r="AG497" i="14"/>
  <c r="AG498" i="14"/>
  <c r="AG499" i="14"/>
  <c r="AG500" i="14"/>
  <c r="AG501" i="14"/>
  <c r="AG502" i="14"/>
  <c r="AG503" i="14"/>
  <c r="AG504" i="14"/>
  <c r="AG505" i="14"/>
  <c r="AG506" i="14"/>
  <c r="AG507" i="14"/>
  <c r="AG508" i="14"/>
  <c r="AG509" i="14"/>
  <c r="AG510" i="14"/>
  <c r="AG511" i="14"/>
  <c r="AG512" i="14"/>
  <c r="AG513" i="14"/>
  <c r="AG514" i="14"/>
  <c r="AG515" i="14"/>
  <c r="AG516" i="14"/>
  <c r="AG517" i="14"/>
  <c r="AG518" i="14"/>
  <c r="AG519" i="14"/>
  <c r="AG520" i="14"/>
  <c r="AG521" i="14"/>
  <c r="AG522" i="14"/>
  <c r="AG523" i="14"/>
  <c r="AG524" i="14"/>
  <c r="AG525" i="14"/>
  <c r="AG526" i="14"/>
  <c r="AG527" i="14"/>
  <c r="AG528" i="14"/>
  <c r="AG529" i="14"/>
  <c r="AG530" i="14"/>
  <c r="AG531" i="14"/>
  <c r="AG532" i="14"/>
  <c r="AG533" i="14"/>
  <c r="AG534" i="14"/>
  <c r="AG535" i="14"/>
  <c r="AG536" i="14"/>
  <c r="AG537" i="14"/>
  <c r="AG538" i="14"/>
  <c r="AG539" i="14"/>
  <c r="AG540" i="14"/>
  <c r="AG541" i="14"/>
  <c r="AG542" i="14"/>
  <c r="AG543" i="14"/>
  <c r="AG544" i="14"/>
  <c r="AG545" i="14"/>
  <c r="AG546" i="14"/>
  <c r="AG547" i="14"/>
  <c r="AG548" i="14"/>
  <c r="AG549" i="14"/>
  <c r="AG550" i="14"/>
  <c r="AG551" i="14"/>
  <c r="AG552" i="14"/>
  <c r="AG553" i="14"/>
  <c r="AG554" i="14"/>
  <c r="AG555" i="14"/>
  <c r="AG556" i="14"/>
  <c r="AG557" i="14"/>
  <c r="AG558" i="14"/>
  <c r="AG559" i="14"/>
  <c r="AG560" i="14"/>
  <c r="AG561" i="14"/>
  <c r="AG562" i="14"/>
  <c r="AG563" i="14"/>
  <c r="AG564" i="14"/>
  <c r="AG565" i="14"/>
  <c r="AG566" i="14"/>
  <c r="AG567" i="14"/>
  <c r="AG568" i="14"/>
  <c r="AG569" i="14"/>
  <c r="AG570" i="14"/>
  <c r="AG571" i="14"/>
  <c r="AG572" i="14"/>
  <c r="AG573" i="14"/>
  <c r="AG574" i="14"/>
  <c r="AG575" i="14"/>
  <c r="AG576" i="14"/>
  <c r="AG577" i="14"/>
  <c r="AG578" i="14"/>
  <c r="AG579" i="14"/>
  <c r="AG580" i="14"/>
  <c r="AG581" i="14"/>
  <c r="AG582" i="14"/>
  <c r="AG583" i="14"/>
  <c r="AG584" i="14"/>
  <c r="AG585" i="14"/>
  <c r="AG586" i="14"/>
  <c r="AG587" i="14"/>
  <c r="AG588" i="14"/>
  <c r="AG589" i="14"/>
  <c r="AG590" i="14"/>
  <c r="AG591" i="14"/>
  <c r="AG592" i="14"/>
  <c r="AG593" i="14"/>
  <c r="AG594" i="14"/>
  <c r="AG595" i="14"/>
  <c r="AG596" i="14"/>
  <c r="AG597" i="14"/>
  <c r="AG598" i="14"/>
  <c r="AG599" i="14"/>
  <c r="AG600" i="14"/>
  <c r="AG601" i="14"/>
  <c r="AG602" i="14"/>
  <c r="AG603" i="14"/>
  <c r="AG604" i="14"/>
  <c r="AG605" i="14"/>
  <c r="AG606" i="14"/>
  <c r="AG607" i="14"/>
  <c r="AG608" i="14"/>
  <c r="AG609" i="14"/>
  <c r="AG610" i="14"/>
  <c r="AG611" i="14"/>
  <c r="AG612" i="14"/>
  <c r="AG613" i="14"/>
  <c r="AG614" i="14"/>
  <c r="AG615" i="14"/>
  <c r="AG616" i="14"/>
  <c r="AG617" i="14"/>
  <c r="AG618" i="14"/>
  <c r="AG619" i="14"/>
  <c r="AG620" i="14"/>
  <c r="AG621" i="14"/>
  <c r="AG622" i="14"/>
  <c r="AG623" i="14"/>
  <c r="AG624" i="14"/>
  <c r="AG625" i="14"/>
  <c r="AG626" i="14"/>
  <c r="AG627" i="14"/>
  <c r="AG628" i="14"/>
  <c r="AG629" i="14"/>
  <c r="AG630" i="14"/>
  <c r="AG631" i="14"/>
  <c r="AG632" i="14"/>
  <c r="AG633" i="14"/>
  <c r="AG634" i="14"/>
  <c r="AG635" i="14"/>
  <c r="AG636" i="14"/>
  <c r="AG637" i="14"/>
  <c r="AG638" i="14"/>
  <c r="AG639" i="14"/>
  <c r="AG640" i="14"/>
  <c r="AG641" i="14"/>
  <c r="AG642" i="14"/>
  <c r="AG643" i="14"/>
  <c r="AG644" i="14"/>
  <c r="AG645" i="14"/>
  <c r="AG646" i="14"/>
  <c r="AG647" i="14"/>
  <c r="AG648" i="14"/>
  <c r="AG649" i="14"/>
  <c r="AG650" i="14"/>
  <c r="AG651" i="14"/>
  <c r="AG652" i="14"/>
  <c r="AG653" i="14"/>
  <c r="AG654" i="14"/>
  <c r="AG655" i="14"/>
  <c r="AG656" i="14"/>
  <c r="AG657" i="14"/>
  <c r="AG658" i="14"/>
  <c r="AG659" i="14"/>
  <c r="AF3" i="14"/>
  <c r="AF4" i="14"/>
  <c r="AF5" i="14"/>
  <c r="AF6" i="14"/>
  <c r="AF7" i="14"/>
  <c r="AF8" i="14"/>
  <c r="AF9" i="14"/>
  <c r="AF10" i="14"/>
  <c r="AF11" i="14"/>
  <c r="AF12" i="14"/>
  <c r="AF13" i="14"/>
  <c r="AF14" i="14"/>
  <c r="AF15" i="14"/>
  <c r="AF16" i="14"/>
  <c r="AF17" i="14"/>
  <c r="AF18" i="14"/>
  <c r="AF19" i="14"/>
  <c r="AF20" i="14"/>
  <c r="AF21" i="14"/>
  <c r="AF22" i="14"/>
  <c r="AF23" i="14"/>
  <c r="AF24" i="14"/>
  <c r="AF25" i="14"/>
  <c r="AF26" i="14"/>
  <c r="AF27" i="14"/>
  <c r="AF28" i="14"/>
  <c r="AF29" i="14"/>
  <c r="AF30" i="14"/>
  <c r="AF31" i="14"/>
  <c r="AF32" i="14"/>
  <c r="AF33" i="14"/>
  <c r="AF34" i="14"/>
  <c r="AF35" i="14"/>
  <c r="AF36" i="14"/>
  <c r="AF37" i="14"/>
  <c r="AF38" i="14"/>
  <c r="AF39" i="14"/>
  <c r="AF40" i="14"/>
  <c r="AF41" i="14"/>
  <c r="AF42" i="14"/>
  <c r="AF43" i="14"/>
  <c r="AF44" i="14"/>
  <c r="AF45" i="14"/>
  <c r="AF46" i="14"/>
  <c r="AF47" i="14"/>
  <c r="AF48" i="14"/>
  <c r="AF49" i="14"/>
  <c r="AF50" i="14"/>
  <c r="AF51" i="14"/>
  <c r="AF52" i="14"/>
  <c r="AF53" i="14"/>
  <c r="AF54" i="14"/>
  <c r="AF55" i="14"/>
  <c r="AF56" i="14"/>
  <c r="AF57" i="14"/>
  <c r="AF58" i="14"/>
  <c r="AF59" i="14"/>
  <c r="AF60" i="14"/>
  <c r="AF61" i="14"/>
  <c r="AF62" i="14"/>
  <c r="AF63" i="14"/>
  <c r="AF64" i="14"/>
  <c r="AF65" i="14"/>
  <c r="AF66" i="14"/>
  <c r="AF67" i="14"/>
  <c r="AF68" i="14"/>
  <c r="AF69" i="14"/>
  <c r="AF70" i="14"/>
  <c r="AF71" i="14"/>
  <c r="AF72" i="14"/>
  <c r="AF73" i="14"/>
  <c r="AF74" i="14"/>
  <c r="AF75" i="14"/>
  <c r="AF76" i="14"/>
  <c r="AF77" i="14"/>
  <c r="AF78" i="14"/>
  <c r="AF79" i="14"/>
  <c r="AF80" i="14"/>
  <c r="AF81" i="14"/>
  <c r="AF82" i="14"/>
  <c r="AF83" i="14"/>
  <c r="AF84" i="14"/>
  <c r="AF85" i="14"/>
  <c r="AF86" i="14"/>
  <c r="AF87" i="14"/>
  <c r="AF88" i="14"/>
  <c r="AF89" i="14"/>
  <c r="AF90" i="14"/>
  <c r="AF91" i="14"/>
  <c r="AF92" i="14"/>
  <c r="AF93" i="14"/>
  <c r="AF94" i="14"/>
  <c r="AF95" i="14"/>
  <c r="AF96" i="14"/>
  <c r="AF97" i="14"/>
  <c r="AF98" i="14"/>
  <c r="AF99" i="14"/>
  <c r="AF100" i="14"/>
  <c r="AF101" i="14"/>
  <c r="AF102" i="14"/>
  <c r="AF103" i="14"/>
  <c r="AF104" i="14"/>
  <c r="AF105" i="14"/>
  <c r="AF106" i="14"/>
  <c r="AF107" i="14"/>
  <c r="AF108" i="14"/>
  <c r="AF109" i="14"/>
  <c r="AF110" i="14"/>
  <c r="AF111" i="14"/>
  <c r="AF112" i="14"/>
  <c r="AF113" i="14"/>
  <c r="AF114" i="14"/>
  <c r="AF115" i="14"/>
  <c r="AF116" i="14"/>
  <c r="AF117" i="14"/>
  <c r="AF118" i="14"/>
  <c r="AF119" i="14"/>
  <c r="AF120" i="14"/>
  <c r="AF121" i="14"/>
  <c r="AF122" i="14"/>
  <c r="AF123" i="14"/>
  <c r="AF124" i="14"/>
  <c r="AF125" i="14"/>
  <c r="AF126" i="14"/>
  <c r="AF127" i="14"/>
  <c r="AF128" i="14"/>
  <c r="AF129" i="14"/>
  <c r="AF130" i="14"/>
  <c r="AF131" i="14"/>
  <c r="AF132" i="14"/>
  <c r="AF133" i="14"/>
  <c r="AF134" i="14"/>
  <c r="AF135" i="14"/>
  <c r="AF136" i="14"/>
  <c r="AF137" i="14"/>
  <c r="AF138" i="14"/>
  <c r="AF139" i="14"/>
  <c r="AF140" i="14"/>
  <c r="AF141" i="14"/>
  <c r="AF142" i="14"/>
  <c r="AF143" i="14"/>
  <c r="AF144" i="14"/>
  <c r="AF145" i="14"/>
  <c r="AF146" i="14"/>
  <c r="AF147" i="14"/>
  <c r="AF148" i="14"/>
  <c r="AF149" i="14"/>
  <c r="AF150" i="14"/>
  <c r="AF151" i="14"/>
  <c r="AF152" i="14"/>
  <c r="AF153" i="14"/>
  <c r="AF154" i="14"/>
  <c r="AF155" i="14"/>
  <c r="AF156" i="14"/>
  <c r="AF157" i="14"/>
  <c r="AF158" i="14"/>
  <c r="AF159" i="14"/>
  <c r="AF160" i="14"/>
  <c r="AF161" i="14"/>
  <c r="AF162" i="14"/>
  <c r="AF163" i="14"/>
  <c r="AF164" i="14"/>
  <c r="AF165" i="14"/>
  <c r="AF166" i="14"/>
  <c r="AF167" i="14"/>
  <c r="AF168" i="14"/>
  <c r="AF169" i="14"/>
  <c r="AF170" i="14"/>
  <c r="AF171" i="14"/>
  <c r="AF172" i="14"/>
  <c r="AF173" i="14"/>
  <c r="AF174" i="14"/>
  <c r="AF175" i="14"/>
  <c r="AF176" i="14"/>
  <c r="AF177" i="14"/>
  <c r="AF178" i="14"/>
  <c r="AF179" i="14"/>
  <c r="AF180" i="14"/>
  <c r="AF181" i="14"/>
  <c r="AF182" i="14"/>
  <c r="AF183" i="14"/>
  <c r="AF184" i="14"/>
  <c r="AF185" i="14"/>
  <c r="AF186" i="14"/>
  <c r="AF187" i="14"/>
  <c r="AF188" i="14"/>
  <c r="AF189" i="14"/>
  <c r="AF190" i="14"/>
  <c r="AF191" i="14"/>
  <c r="AF192" i="14"/>
  <c r="AF193" i="14"/>
  <c r="AF194" i="14"/>
  <c r="AF195" i="14"/>
  <c r="AF196" i="14"/>
  <c r="AF197" i="14"/>
  <c r="AF198" i="14"/>
  <c r="AF199" i="14"/>
  <c r="AF200" i="14"/>
  <c r="AF201" i="14"/>
  <c r="AF202" i="14"/>
  <c r="AF203" i="14"/>
  <c r="AF204" i="14"/>
  <c r="AF205" i="14"/>
  <c r="AF206" i="14"/>
  <c r="AF207" i="14"/>
  <c r="AF208" i="14"/>
  <c r="AF209" i="14"/>
  <c r="AF210" i="14"/>
  <c r="AF211" i="14"/>
  <c r="AF212" i="14"/>
  <c r="AF213" i="14"/>
  <c r="AF214" i="14"/>
  <c r="AF215" i="14"/>
  <c r="AF216" i="14"/>
  <c r="AF217" i="14"/>
  <c r="AF218" i="14"/>
  <c r="AF219" i="14"/>
  <c r="AF220" i="14"/>
  <c r="AF221" i="14"/>
  <c r="AF222" i="14"/>
  <c r="AF223" i="14"/>
  <c r="AF224" i="14"/>
  <c r="AF225" i="14"/>
  <c r="AF226" i="14"/>
  <c r="AF227" i="14"/>
  <c r="AF228" i="14"/>
  <c r="AF229" i="14"/>
  <c r="AF230" i="14"/>
  <c r="AF231" i="14"/>
  <c r="AF232" i="14"/>
  <c r="AF233" i="14"/>
  <c r="AF234" i="14"/>
  <c r="AF235" i="14"/>
  <c r="AF236" i="14"/>
  <c r="AF237" i="14"/>
  <c r="AF238" i="14"/>
  <c r="AF239" i="14"/>
  <c r="AF240" i="14"/>
  <c r="AF241" i="14"/>
  <c r="AF242" i="14"/>
  <c r="AF243" i="14"/>
  <c r="AF244" i="14"/>
  <c r="AF245" i="14"/>
  <c r="AF246" i="14"/>
  <c r="AF247" i="14"/>
  <c r="AF248" i="14"/>
  <c r="AF249" i="14"/>
  <c r="AF250" i="14"/>
  <c r="AF251" i="14"/>
  <c r="AF252" i="14"/>
  <c r="AF253" i="14"/>
  <c r="AF254" i="14"/>
  <c r="AF255" i="14"/>
  <c r="AF256" i="14"/>
  <c r="AF257" i="14"/>
  <c r="AF258" i="14"/>
  <c r="AF259" i="14"/>
  <c r="AF260" i="14"/>
  <c r="AF261" i="14"/>
  <c r="AF262" i="14"/>
  <c r="AF263" i="14"/>
  <c r="AF264" i="14"/>
  <c r="AF265" i="14"/>
  <c r="AF266" i="14"/>
  <c r="AF267" i="14"/>
  <c r="AF268" i="14"/>
  <c r="AF269" i="14"/>
  <c r="AF270" i="14"/>
  <c r="AF271" i="14"/>
  <c r="AF272" i="14"/>
  <c r="AF273" i="14"/>
  <c r="AF274" i="14"/>
  <c r="AF275" i="14"/>
  <c r="AF276" i="14"/>
  <c r="AF277" i="14"/>
  <c r="AF278" i="14"/>
  <c r="AF279" i="14"/>
  <c r="AF280" i="14"/>
  <c r="AF281" i="14"/>
  <c r="AF282" i="14"/>
  <c r="AF283" i="14"/>
  <c r="AF284" i="14"/>
  <c r="AF285" i="14"/>
  <c r="AF286" i="14"/>
  <c r="AF287" i="14"/>
  <c r="AF288" i="14"/>
  <c r="AF289" i="14"/>
  <c r="AF290" i="14"/>
  <c r="AF291" i="14"/>
  <c r="AF292" i="14"/>
  <c r="AF293" i="14"/>
  <c r="AF294" i="14"/>
  <c r="AF295" i="14"/>
  <c r="AF296" i="14"/>
  <c r="AF297" i="14"/>
  <c r="AF298" i="14"/>
  <c r="AF299" i="14"/>
  <c r="AF300" i="14"/>
  <c r="AF301" i="14"/>
  <c r="AF302" i="14"/>
  <c r="AF303" i="14"/>
  <c r="AF304" i="14"/>
  <c r="AF305" i="14"/>
  <c r="AF306" i="14"/>
  <c r="AF307" i="14"/>
  <c r="AF308" i="14"/>
  <c r="AF309" i="14"/>
  <c r="AF310" i="14"/>
  <c r="AF311" i="14"/>
  <c r="AF312" i="14"/>
  <c r="AF313" i="14"/>
  <c r="AF314" i="14"/>
  <c r="AF315" i="14"/>
  <c r="AF316" i="14"/>
  <c r="AF317" i="14"/>
  <c r="AF318" i="14"/>
  <c r="AF319" i="14"/>
  <c r="AF320" i="14"/>
  <c r="AF321" i="14"/>
  <c r="AF322" i="14"/>
  <c r="AF323" i="14"/>
  <c r="AF324" i="14"/>
  <c r="AF325" i="14"/>
  <c r="AF326" i="14"/>
  <c r="AF327" i="14"/>
  <c r="AF328" i="14"/>
  <c r="AF329" i="14"/>
  <c r="AF330" i="14"/>
  <c r="AF331" i="14"/>
  <c r="AF332" i="14"/>
  <c r="AF333" i="14"/>
  <c r="AF334" i="14"/>
  <c r="AF335" i="14"/>
  <c r="AF336" i="14"/>
  <c r="AF337" i="14"/>
  <c r="AF338" i="14"/>
  <c r="AF339" i="14"/>
  <c r="AF340" i="14"/>
  <c r="AF341" i="14"/>
  <c r="AF342" i="14"/>
  <c r="AF343" i="14"/>
  <c r="AF344" i="14"/>
  <c r="AF345" i="14"/>
  <c r="AF346" i="14"/>
  <c r="AF347" i="14"/>
  <c r="AF348" i="14"/>
  <c r="AF349" i="14"/>
  <c r="AF350" i="14"/>
  <c r="AF351" i="14"/>
  <c r="AF352" i="14"/>
  <c r="AF353" i="14"/>
  <c r="AF354" i="14"/>
  <c r="AF355" i="14"/>
  <c r="AF356" i="14"/>
  <c r="AF357" i="14"/>
  <c r="AF358" i="14"/>
  <c r="AF359" i="14"/>
  <c r="AF360" i="14"/>
  <c r="AF361" i="14"/>
  <c r="AF362" i="14"/>
  <c r="AF363" i="14"/>
  <c r="AF364" i="14"/>
  <c r="AF365" i="14"/>
  <c r="AF366" i="14"/>
  <c r="AF367" i="14"/>
  <c r="AF368" i="14"/>
  <c r="AF369" i="14"/>
  <c r="AF370" i="14"/>
  <c r="AF371" i="14"/>
  <c r="AF372" i="14"/>
  <c r="AF373" i="14"/>
  <c r="AF374" i="14"/>
  <c r="AF375" i="14"/>
  <c r="AF376" i="14"/>
  <c r="AF377" i="14"/>
  <c r="AF378" i="14"/>
  <c r="AF379" i="14"/>
  <c r="AF380" i="14"/>
  <c r="AF381" i="14"/>
  <c r="AF382" i="14"/>
  <c r="AF383" i="14"/>
  <c r="AF384" i="14"/>
  <c r="AF385" i="14"/>
  <c r="AF386" i="14"/>
  <c r="AF387" i="14"/>
  <c r="AF388" i="14"/>
  <c r="AF389" i="14"/>
  <c r="AF390" i="14"/>
  <c r="AF391" i="14"/>
  <c r="AF392" i="14"/>
  <c r="AF393" i="14"/>
  <c r="AF394" i="14"/>
  <c r="AF395" i="14"/>
  <c r="AF396" i="14"/>
  <c r="AF397" i="14"/>
  <c r="AF398" i="14"/>
  <c r="AF399" i="14"/>
  <c r="AF400" i="14"/>
  <c r="AF401" i="14"/>
  <c r="AF402" i="14"/>
  <c r="AF403" i="14"/>
  <c r="AF404" i="14"/>
  <c r="AF405" i="14"/>
  <c r="AF406" i="14"/>
  <c r="AF407" i="14"/>
  <c r="AF408" i="14"/>
  <c r="AF409" i="14"/>
  <c r="AF410" i="14"/>
  <c r="AF411" i="14"/>
  <c r="AF412" i="14"/>
  <c r="AF413" i="14"/>
  <c r="AF414" i="14"/>
  <c r="AF415" i="14"/>
  <c r="AF416" i="14"/>
  <c r="AF417" i="14"/>
  <c r="AF418" i="14"/>
  <c r="AF419" i="14"/>
  <c r="AF420" i="14"/>
  <c r="AF421" i="14"/>
  <c r="AF422" i="14"/>
  <c r="AF423" i="14"/>
  <c r="AF424" i="14"/>
  <c r="AF425" i="14"/>
  <c r="AF426" i="14"/>
  <c r="AF427" i="14"/>
  <c r="AF428" i="14"/>
  <c r="AF429" i="14"/>
  <c r="AF430" i="14"/>
  <c r="AF431" i="14"/>
  <c r="AF432" i="14"/>
  <c r="AF433" i="14"/>
  <c r="AF434" i="14"/>
  <c r="AF435" i="14"/>
  <c r="AF436" i="14"/>
  <c r="AF437" i="14"/>
  <c r="AF438" i="14"/>
  <c r="AF439" i="14"/>
  <c r="AF440" i="14"/>
  <c r="AF441" i="14"/>
  <c r="AF442" i="14"/>
  <c r="AF443" i="14"/>
  <c r="AF444" i="14"/>
  <c r="AF445" i="14"/>
  <c r="AF446" i="14"/>
  <c r="AF447" i="14"/>
  <c r="AF448" i="14"/>
  <c r="AF449" i="14"/>
  <c r="AF450" i="14"/>
  <c r="AF451" i="14"/>
  <c r="AF452" i="14"/>
  <c r="AF453" i="14"/>
  <c r="AF454" i="14"/>
  <c r="AF455" i="14"/>
  <c r="AF456" i="14"/>
  <c r="AF457" i="14"/>
  <c r="AF458" i="14"/>
  <c r="AF459" i="14"/>
  <c r="AF460" i="14"/>
  <c r="AF461" i="14"/>
  <c r="AF462" i="14"/>
  <c r="AF463" i="14"/>
  <c r="AF464" i="14"/>
  <c r="AF465" i="14"/>
  <c r="AF466" i="14"/>
  <c r="AF467" i="14"/>
  <c r="AF468" i="14"/>
  <c r="AF469" i="14"/>
  <c r="AF470" i="14"/>
  <c r="AF471" i="14"/>
  <c r="AF472" i="14"/>
  <c r="AF473" i="14"/>
  <c r="AF474" i="14"/>
  <c r="AF475" i="14"/>
  <c r="AF476" i="14"/>
  <c r="AF477" i="14"/>
  <c r="AF478" i="14"/>
  <c r="AF479" i="14"/>
  <c r="AF480" i="14"/>
  <c r="AF481" i="14"/>
  <c r="AF482" i="14"/>
  <c r="AF483" i="14"/>
  <c r="AF484" i="14"/>
  <c r="AF485" i="14"/>
  <c r="AF486" i="14"/>
  <c r="AF487" i="14"/>
  <c r="AF488" i="14"/>
  <c r="AF489" i="14"/>
  <c r="AF490" i="14"/>
  <c r="AF491" i="14"/>
  <c r="AF492" i="14"/>
  <c r="AF493" i="14"/>
  <c r="AF494" i="14"/>
  <c r="AF495" i="14"/>
  <c r="AF496" i="14"/>
  <c r="AF497" i="14"/>
  <c r="AF498" i="14"/>
  <c r="AF499" i="14"/>
  <c r="AF500" i="14"/>
  <c r="AF501" i="14"/>
  <c r="AF502" i="14"/>
  <c r="AF503" i="14"/>
  <c r="AF504" i="14"/>
  <c r="AF505" i="14"/>
  <c r="AF506" i="14"/>
  <c r="AF507" i="14"/>
  <c r="AF508" i="14"/>
  <c r="AF509" i="14"/>
  <c r="AF510" i="14"/>
  <c r="AF511" i="14"/>
  <c r="AF512" i="14"/>
  <c r="AF513" i="14"/>
  <c r="AF514" i="14"/>
  <c r="AF515" i="14"/>
  <c r="AF516" i="14"/>
  <c r="AF517" i="14"/>
  <c r="AF518" i="14"/>
  <c r="AF519" i="14"/>
  <c r="AF520" i="14"/>
  <c r="AF521" i="14"/>
  <c r="AF522" i="14"/>
  <c r="AF523" i="14"/>
  <c r="AF524" i="14"/>
  <c r="AF525" i="14"/>
  <c r="AF526" i="14"/>
  <c r="AF527" i="14"/>
  <c r="AF528" i="14"/>
  <c r="AF529" i="14"/>
  <c r="AF530" i="14"/>
  <c r="AF531" i="14"/>
  <c r="AF532" i="14"/>
  <c r="AF533" i="14"/>
  <c r="AF534" i="14"/>
  <c r="AF535" i="14"/>
  <c r="AF536" i="14"/>
  <c r="AF537" i="14"/>
  <c r="AF538" i="14"/>
  <c r="AF539" i="14"/>
  <c r="AF540" i="14"/>
  <c r="AF541" i="14"/>
  <c r="AF542" i="14"/>
  <c r="AF543" i="14"/>
  <c r="AF544" i="14"/>
  <c r="AF545" i="14"/>
  <c r="AF546" i="14"/>
  <c r="AF547" i="14"/>
  <c r="AF548" i="14"/>
  <c r="AF549" i="14"/>
  <c r="AF550" i="14"/>
  <c r="AF551" i="14"/>
  <c r="AF552" i="14"/>
  <c r="AF553" i="14"/>
  <c r="AF554" i="14"/>
  <c r="AF555" i="14"/>
  <c r="AF556" i="14"/>
  <c r="AF557" i="14"/>
  <c r="AF558" i="14"/>
  <c r="AF559" i="14"/>
  <c r="AF560" i="14"/>
  <c r="AF561" i="14"/>
  <c r="AF562" i="14"/>
  <c r="AF563" i="14"/>
  <c r="AF564" i="14"/>
  <c r="AF565" i="14"/>
  <c r="AF566" i="14"/>
  <c r="AF567" i="14"/>
  <c r="AF568" i="14"/>
  <c r="AF569" i="14"/>
  <c r="AF570" i="14"/>
  <c r="AF571" i="14"/>
  <c r="AF572" i="14"/>
  <c r="AF573" i="14"/>
  <c r="AF574" i="14"/>
  <c r="AF575" i="14"/>
  <c r="AF576" i="14"/>
  <c r="AF577" i="14"/>
  <c r="AF578" i="14"/>
  <c r="AF579" i="14"/>
  <c r="AF580" i="14"/>
  <c r="AF581" i="14"/>
  <c r="AF582" i="14"/>
  <c r="AF583" i="14"/>
  <c r="AF584" i="14"/>
  <c r="AF585" i="14"/>
  <c r="AF586" i="14"/>
  <c r="AF587" i="14"/>
  <c r="AF588" i="14"/>
  <c r="AF589" i="14"/>
  <c r="AF590" i="14"/>
  <c r="AF591" i="14"/>
  <c r="AF592" i="14"/>
  <c r="AF593" i="14"/>
  <c r="AF594" i="14"/>
  <c r="AF595" i="14"/>
  <c r="AF596" i="14"/>
  <c r="AF597" i="14"/>
  <c r="AF598" i="14"/>
  <c r="AF599" i="14"/>
  <c r="AF600" i="14"/>
  <c r="AF601" i="14"/>
  <c r="AF602" i="14"/>
  <c r="AF603" i="14"/>
  <c r="AF604" i="14"/>
  <c r="AF605" i="14"/>
  <c r="AF606" i="14"/>
  <c r="AF607" i="14"/>
  <c r="AF608" i="14"/>
  <c r="AF609" i="14"/>
  <c r="AF610" i="14"/>
  <c r="AF611" i="14"/>
  <c r="AF612" i="14"/>
  <c r="AF613" i="14"/>
  <c r="AF614" i="14"/>
  <c r="AF615" i="14"/>
  <c r="AF616" i="14"/>
  <c r="AF617" i="14"/>
  <c r="AF618" i="14"/>
  <c r="AF619" i="14"/>
  <c r="AF620" i="14"/>
  <c r="AF621" i="14"/>
  <c r="AF622" i="14"/>
  <c r="AF623" i="14"/>
  <c r="AF624" i="14"/>
  <c r="AF625" i="14"/>
  <c r="AF626" i="14"/>
  <c r="AF627" i="14"/>
  <c r="AF628" i="14"/>
  <c r="AF629" i="14"/>
  <c r="AF630" i="14"/>
  <c r="AF631" i="14"/>
  <c r="AF632" i="14"/>
  <c r="AF633" i="14"/>
  <c r="AF634" i="14"/>
  <c r="AF635" i="14"/>
  <c r="AF636" i="14"/>
  <c r="AF637" i="14"/>
  <c r="AF638" i="14"/>
  <c r="AF639" i="14"/>
  <c r="AF640" i="14"/>
  <c r="AF641" i="14"/>
  <c r="AF642" i="14"/>
  <c r="AF643" i="14"/>
  <c r="AF644" i="14"/>
  <c r="AF645" i="14"/>
  <c r="AF646" i="14"/>
  <c r="AF647" i="14"/>
  <c r="AF648" i="14"/>
  <c r="AF649" i="14"/>
  <c r="AF650" i="14"/>
  <c r="AF651" i="14"/>
  <c r="AF652" i="14"/>
  <c r="AF653" i="14"/>
  <c r="AF654" i="14"/>
  <c r="AF655" i="14"/>
  <c r="AF656" i="14"/>
  <c r="AF657" i="14"/>
  <c r="AF658" i="14"/>
  <c r="AF659" i="14"/>
  <c r="AE3" i="14"/>
  <c r="AE4" i="14"/>
  <c r="AE5" i="14"/>
  <c r="AE6" i="14"/>
  <c r="AE7" i="14"/>
  <c r="AE8" i="14"/>
  <c r="AE9" i="14"/>
  <c r="AE10" i="14"/>
  <c r="AE11" i="14"/>
  <c r="AE12" i="14"/>
  <c r="AE13" i="14"/>
  <c r="AE14" i="14"/>
  <c r="AE15" i="14"/>
  <c r="AE16" i="14"/>
  <c r="AE17" i="14"/>
  <c r="AE18" i="14"/>
  <c r="AE19" i="14"/>
  <c r="AE20" i="14"/>
  <c r="AE21" i="14"/>
  <c r="AE22" i="14"/>
  <c r="AE23" i="14"/>
  <c r="AE24" i="14"/>
  <c r="AE25" i="14"/>
  <c r="AE26" i="14"/>
  <c r="AE27" i="14"/>
  <c r="AE28" i="14"/>
  <c r="AE29" i="14"/>
  <c r="AE30" i="14"/>
  <c r="AE31" i="14"/>
  <c r="AE32" i="14"/>
  <c r="AE33" i="14"/>
  <c r="AE34" i="14"/>
  <c r="AE35" i="14"/>
  <c r="AE36" i="14"/>
  <c r="AE37" i="14"/>
  <c r="AE38" i="14"/>
  <c r="AE39" i="14"/>
  <c r="AE40" i="14"/>
  <c r="AE41" i="14"/>
  <c r="AE42" i="14"/>
  <c r="AE43" i="14"/>
  <c r="AE44" i="14"/>
  <c r="AE45" i="14"/>
  <c r="AE46" i="14"/>
  <c r="AE47" i="14"/>
  <c r="AE48" i="14"/>
  <c r="AE49" i="14"/>
  <c r="AE50" i="14"/>
  <c r="AE51" i="14"/>
  <c r="AE52" i="14"/>
  <c r="AE53" i="14"/>
  <c r="AE54" i="14"/>
  <c r="AE55" i="14"/>
  <c r="AE56" i="14"/>
  <c r="AE57" i="14"/>
  <c r="AE58" i="14"/>
  <c r="AE59" i="14"/>
  <c r="AE60" i="14"/>
  <c r="AE61" i="14"/>
  <c r="AE62" i="14"/>
  <c r="AE63" i="14"/>
  <c r="AE64" i="14"/>
  <c r="AE65" i="14"/>
  <c r="AE66" i="14"/>
  <c r="AE67" i="14"/>
  <c r="AE68" i="14"/>
  <c r="AE69" i="14"/>
  <c r="AE70" i="14"/>
  <c r="AE71" i="14"/>
  <c r="AE72" i="14"/>
  <c r="AE73" i="14"/>
  <c r="AE74" i="14"/>
  <c r="AE75" i="14"/>
  <c r="AE76" i="14"/>
  <c r="AE77" i="14"/>
  <c r="AE78" i="14"/>
  <c r="AE79" i="14"/>
  <c r="AE80" i="14"/>
  <c r="AE81" i="14"/>
  <c r="AE82" i="14"/>
  <c r="AE83" i="14"/>
  <c r="AE84" i="14"/>
  <c r="AE85" i="14"/>
  <c r="AE86" i="14"/>
  <c r="AE87" i="14"/>
  <c r="AE88" i="14"/>
  <c r="AE89" i="14"/>
  <c r="AE90" i="14"/>
  <c r="AE91" i="14"/>
  <c r="AE92" i="14"/>
  <c r="AE93" i="14"/>
  <c r="AE94" i="14"/>
  <c r="AE95" i="14"/>
  <c r="AE96" i="14"/>
  <c r="AE97" i="14"/>
  <c r="AE98" i="14"/>
  <c r="AE99" i="14"/>
  <c r="AE100" i="14"/>
  <c r="AE101" i="14"/>
  <c r="AE102" i="14"/>
  <c r="AE103" i="14"/>
  <c r="AE104" i="14"/>
  <c r="AE105" i="14"/>
  <c r="AE106" i="14"/>
  <c r="AE107" i="14"/>
  <c r="AE108" i="14"/>
  <c r="AE109" i="14"/>
  <c r="AE110" i="14"/>
  <c r="AE111" i="14"/>
  <c r="AE112" i="14"/>
  <c r="AE113" i="14"/>
  <c r="AE114" i="14"/>
  <c r="AE115" i="14"/>
  <c r="AE116" i="14"/>
  <c r="AE117" i="14"/>
  <c r="AE118" i="14"/>
  <c r="AE119" i="14"/>
  <c r="AE120" i="14"/>
  <c r="AE121" i="14"/>
  <c r="AE122" i="14"/>
  <c r="AE123" i="14"/>
  <c r="AE124" i="14"/>
  <c r="AE125" i="14"/>
  <c r="AE126" i="14"/>
  <c r="AE127" i="14"/>
  <c r="AE128" i="14"/>
  <c r="AE129" i="14"/>
  <c r="AE130" i="14"/>
  <c r="AE131" i="14"/>
  <c r="AE132" i="14"/>
  <c r="AE133" i="14"/>
  <c r="AE134" i="14"/>
  <c r="AE135" i="14"/>
  <c r="AE136" i="14"/>
  <c r="AE137" i="14"/>
  <c r="AE138" i="14"/>
  <c r="AE139" i="14"/>
  <c r="AE140" i="14"/>
  <c r="AE141" i="14"/>
  <c r="AE142" i="14"/>
  <c r="AE143" i="14"/>
  <c r="AE144" i="14"/>
  <c r="AE145" i="14"/>
  <c r="AE146" i="14"/>
  <c r="AE147" i="14"/>
  <c r="AE148" i="14"/>
  <c r="AE149" i="14"/>
  <c r="AE150" i="14"/>
  <c r="AE151" i="14"/>
  <c r="AE152" i="14"/>
  <c r="AE153" i="14"/>
  <c r="AE154" i="14"/>
  <c r="AE155" i="14"/>
  <c r="AE156" i="14"/>
  <c r="AE157" i="14"/>
  <c r="AE158" i="14"/>
  <c r="AE159" i="14"/>
  <c r="AE160" i="14"/>
  <c r="AE161" i="14"/>
  <c r="AE162" i="14"/>
  <c r="AE163" i="14"/>
  <c r="AE164" i="14"/>
  <c r="AE165" i="14"/>
  <c r="AE166" i="14"/>
  <c r="AE167" i="14"/>
  <c r="AE168" i="14"/>
  <c r="AE169" i="14"/>
  <c r="AE170" i="14"/>
  <c r="AE171" i="14"/>
  <c r="AE172" i="14"/>
  <c r="AE173" i="14"/>
  <c r="AE174" i="14"/>
  <c r="AE175" i="14"/>
  <c r="AE176" i="14"/>
  <c r="AE177" i="14"/>
  <c r="AE178" i="14"/>
  <c r="AE179" i="14"/>
  <c r="AE180" i="14"/>
  <c r="AE181" i="14"/>
  <c r="AE182" i="14"/>
  <c r="AE183" i="14"/>
  <c r="AE184" i="14"/>
  <c r="AE185" i="14"/>
  <c r="AE186" i="14"/>
  <c r="AE187" i="14"/>
  <c r="AE188" i="14"/>
  <c r="AE189" i="14"/>
  <c r="AE190" i="14"/>
  <c r="AE191" i="14"/>
  <c r="AE192" i="14"/>
  <c r="AE193" i="14"/>
  <c r="AE194" i="14"/>
  <c r="AE195" i="14"/>
  <c r="AE196" i="14"/>
  <c r="AE197" i="14"/>
  <c r="AE198" i="14"/>
  <c r="AE199" i="14"/>
  <c r="AE200" i="14"/>
  <c r="AE201" i="14"/>
  <c r="AE202" i="14"/>
  <c r="AE203" i="14"/>
  <c r="AE204" i="14"/>
  <c r="AE205" i="14"/>
  <c r="AE206" i="14"/>
  <c r="AE207" i="14"/>
  <c r="AE208" i="14"/>
  <c r="AE209" i="14"/>
  <c r="AE210" i="14"/>
  <c r="AE211" i="14"/>
  <c r="AE212" i="14"/>
  <c r="AE213" i="14"/>
  <c r="AE214" i="14"/>
  <c r="AE215" i="14"/>
  <c r="AE216" i="14"/>
  <c r="AE217" i="14"/>
  <c r="AE218" i="14"/>
  <c r="AE219" i="14"/>
  <c r="AE220" i="14"/>
  <c r="AE221" i="14"/>
  <c r="AE222" i="14"/>
  <c r="AE223" i="14"/>
  <c r="AE224" i="14"/>
  <c r="AE225" i="14"/>
  <c r="AE226" i="14"/>
  <c r="AE227" i="14"/>
  <c r="AE228" i="14"/>
  <c r="AE229" i="14"/>
  <c r="AE230" i="14"/>
  <c r="AE231" i="14"/>
  <c r="AE232" i="14"/>
  <c r="AE233" i="14"/>
  <c r="AE234" i="14"/>
  <c r="AE235" i="14"/>
  <c r="AE236" i="14"/>
  <c r="AE237" i="14"/>
  <c r="AE238" i="14"/>
  <c r="AE239" i="14"/>
  <c r="AE240" i="14"/>
  <c r="AE241" i="14"/>
  <c r="AE242" i="14"/>
  <c r="AE243" i="14"/>
  <c r="AE244" i="14"/>
  <c r="AE245" i="14"/>
  <c r="AE246" i="14"/>
  <c r="AE247" i="14"/>
  <c r="AE248" i="14"/>
  <c r="AE249" i="14"/>
  <c r="AE250" i="14"/>
  <c r="AE251" i="14"/>
  <c r="AE252" i="14"/>
  <c r="AE253" i="14"/>
  <c r="AE254" i="14"/>
  <c r="AE255" i="14"/>
  <c r="AE256" i="14"/>
  <c r="AE257" i="14"/>
  <c r="AE258" i="14"/>
  <c r="AE259" i="14"/>
  <c r="AE260" i="14"/>
  <c r="AE261" i="14"/>
  <c r="AE262" i="14"/>
  <c r="AE263" i="14"/>
  <c r="AE264" i="14"/>
  <c r="AE265" i="14"/>
  <c r="AE266" i="14"/>
  <c r="AE267" i="14"/>
  <c r="AE268" i="14"/>
  <c r="AE269" i="14"/>
  <c r="AE270" i="14"/>
  <c r="AE271" i="14"/>
  <c r="AE272" i="14"/>
  <c r="AE273" i="14"/>
  <c r="AE274" i="14"/>
  <c r="AE275" i="14"/>
  <c r="AE276" i="14"/>
  <c r="AE277" i="14"/>
  <c r="AE278" i="14"/>
  <c r="AE279" i="14"/>
  <c r="AE280" i="14"/>
  <c r="AE281" i="14"/>
  <c r="AE282" i="14"/>
  <c r="AE283" i="14"/>
  <c r="AE284" i="14"/>
  <c r="AE285" i="14"/>
  <c r="AE286" i="14"/>
  <c r="AE287" i="14"/>
  <c r="AE288" i="14"/>
  <c r="AE289" i="14"/>
  <c r="AE290" i="14"/>
  <c r="AE291" i="14"/>
  <c r="AE292" i="14"/>
  <c r="AE293" i="14"/>
  <c r="AE294" i="14"/>
  <c r="AE295" i="14"/>
  <c r="AE296" i="14"/>
  <c r="AE297" i="14"/>
  <c r="AE298" i="14"/>
  <c r="AE299" i="14"/>
  <c r="AE300" i="14"/>
  <c r="AE301" i="14"/>
  <c r="AE302" i="14"/>
  <c r="AE303" i="14"/>
  <c r="AE304" i="14"/>
  <c r="AE305" i="14"/>
  <c r="AE306" i="14"/>
  <c r="AE307" i="14"/>
  <c r="AE308" i="14"/>
  <c r="AE309" i="14"/>
  <c r="AE310" i="14"/>
  <c r="AE311" i="14"/>
  <c r="AE312" i="14"/>
  <c r="AE313" i="14"/>
  <c r="AE314" i="14"/>
  <c r="AE315" i="14"/>
  <c r="AE316" i="14"/>
  <c r="AE317" i="14"/>
  <c r="AE318" i="14"/>
  <c r="AE319" i="14"/>
  <c r="AE320" i="14"/>
  <c r="AE321" i="14"/>
  <c r="AE322" i="14"/>
  <c r="AE323" i="14"/>
  <c r="AE324" i="14"/>
  <c r="AE325" i="14"/>
  <c r="AE326" i="14"/>
  <c r="AE327" i="14"/>
  <c r="AE328" i="14"/>
  <c r="AE329" i="14"/>
  <c r="AE330" i="14"/>
  <c r="AE331" i="14"/>
  <c r="AE332" i="14"/>
  <c r="AE333" i="14"/>
  <c r="AE334" i="14"/>
  <c r="AE335" i="14"/>
  <c r="AE336" i="14"/>
  <c r="AE337" i="14"/>
  <c r="AE338" i="14"/>
  <c r="AE339" i="14"/>
  <c r="AE340" i="14"/>
  <c r="AE341" i="14"/>
  <c r="AE342" i="14"/>
  <c r="AE343" i="14"/>
  <c r="AE344" i="14"/>
  <c r="AE345" i="14"/>
  <c r="AE346" i="14"/>
  <c r="AE347" i="14"/>
  <c r="AE348" i="14"/>
  <c r="AE349" i="14"/>
  <c r="AE350" i="14"/>
  <c r="AE351" i="14"/>
  <c r="AE352" i="14"/>
  <c r="AE353" i="14"/>
  <c r="AE354" i="14"/>
  <c r="AE355" i="14"/>
  <c r="AE356" i="14"/>
  <c r="AE357" i="14"/>
  <c r="AE358" i="14"/>
  <c r="AE359" i="14"/>
  <c r="AE360" i="14"/>
  <c r="AE361" i="14"/>
  <c r="AE362" i="14"/>
  <c r="AE363" i="14"/>
  <c r="AE364" i="14"/>
  <c r="AE365" i="14"/>
  <c r="AE366" i="14"/>
  <c r="AE367" i="14"/>
  <c r="AE368" i="14"/>
  <c r="AE369" i="14"/>
  <c r="AE370" i="14"/>
  <c r="AE371" i="14"/>
  <c r="AE372" i="14"/>
  <c r="AE373" i="14"/>
  <c r="AE374" i="14"/>
  <c r="AE375" i="14"/>
  <c r="AE376" i="14"/>
  <c r="AE377" i="14"/>
  <c r="AE378" i="14"/>
  <c r="AE379" i="14"/>
  <c r="AE380" i="14"/>
  <c r="AE381" i="14"/>
  <c r="AE382" i="14"/>
  <c r="AE383" i="14"/>
  <c r="AE384" i="14"/>
  <c r="AE385" i="14"/>
  <c r="AE386" i="14"/>
  <c r="AE387" i="14"/>
  <c r="AE388" i="14"/>
  <c r="AE389" i="14"/>
  <c r="AE390" i="14"/>
  <c r="AE391" i="14"/>
  <c r="AE392" i="14"/>
  <c r="AE393" i="14"/>
  <c r="AE394" i="14"/>
  <c r="AE395" i="14"/>
  <c r="AE396" i="14"/>
  <c r="AE397" i="14"/>
  <c r="AE398" i="14"/>
  <c r="AE399" i="14"/>
  <c r="AE400" i="14"/>
  <c r="AE401" i="14"/>
  <c r="AE402" i="14"/>
  <c r="AE403" i="14"/>
  <c r="AE404" i="14"/>
  <c r="AE405" i="14"/>
  <c r="AE406" i="14"/>
  <c r="AE407" i="14"/>
  <c r="AE408" i="14"/>
  <c r="AE409" i="14"/>
  <c r="AE410" i="14"/>
  <c r="AE411" i="14"/>
  <c r="AE412" i="14"/>
  <c r="AE413" i="14"/>
  <c r="AE414" i="14"/>
  <c r="AE415" i="14"/>
  <c r="AE416" i="14"/>
  <c r="AE417" i="14"/>
  <c r="AE418" i="14"/>
  <c r="AE419" i="14"/>
  <c r="AE420" i="14"/>
  <c r="AE421" i="14"/>
  <c r="AE422" i="14"/>
  <c r="AE423" i="14"/>
  <c r="AE424" i="14"/>
  <c r="AE425" i="14"/>
  <c r="AE426" i="14"/>
  <c r="AE427" i="14"/>
  <c r="AE428" i="14"/>
  <c r="AE429" i="14"/>
  <c r="AE430" i="14"/>
  <c r="AE431" i="14"/>
  <c r="AE432" i="14"/>
  <c r="AE433" i="14"/>
  <c r="AE434" i="14"/>
  <c r="AE435" i="14"/>
  <c r="AE436" i="14"/>
  <c r="AE437" i="14"/>
  <c r="AE438" i="14"/>
  <c r="AE439" i="14"/>
  <c r="AE440" i="14"/>
  <c r="AE441" i="14"/>
  <c r="AE442" i="14"/>
  <c r="AE443" i="14"/>
  <c r="AE444" i="14"/>
  <c r="AE445" i="14"/>
  <c r="AE446" i="14"/>
  <c r="AE447" i="14"/>
  <c r="AE448" i="14"/>
  <c r="AE449" i="14"/>
  <c r="AE450" i="14"/>
  <c r="AE451" i="14"/>
  <c r="AE452" i="14"/>
  <c r="AE453" i="14"/>
  <c r="AE454" i="14"/>
  <c r="AE455" i="14"/>
  <c r="AE456" i="14"/>
  <c r="AE457" i="14"/>
  <c r="AE458" i="14"/>
  <c r="AE459" i="14"/>
  <c r="AE460" i="14"/>
  <c r="AE461" i="14"/>
  <c r="AE462" i="14"/>
  <c r="AE463" i="14"/>
  <c r="AE464" i="14"/>
  <c r="AE465" i="14"/>
  <c r="AE466" i="14"/>
  <c r="AE467" i="14"/>
  <c r="AE468" i="14"/>
  <c r="AE469" i="14"/>
  <c r="AE470" i="14"/>
  <c r="AE471" i="14"/>
  <c r="AE472" i="14"/>
  <c r="AE473" i="14"/>
  <c r="AE474" i="14"/>
  <c r="AE475" i="14"/>
  <c r="AE476" i="14"/>
  <c r="AE477" i="14"/>
  <c r="AE478" i="14"/>
  <c r="AE479" i="14"/>
  <c r="AE480" i="14"/>
  <c r="AE481" i="14"/>
  <c r="AE482" i="14"/>
  <c r="AE483" i="14"/>
  <c r="AE484" i="14"/>
  <c r="AE485" i="14"/>
  <c r="AE486" i="14"/>
  <c r="AE487" i="14"/>
  <c r="AE488" i="14"/>
  <c r="AE489" i="14"/>
  <c r="AE490" i="14"/>
  <c r="AE491" i="14"/>
  <c r="AE492" i="14"/>
  <c r="AE493" i="14"/>
  <c r="AE494" i="14"/>
  <c r="AE495" i="14"/>
  <c r="AE496" i="14"/>
  <c r="AE497" i="14"/>
  <c r="AE498" i="14"/>
  <c r="AE499" i="14"/>
  <c r="AE500" i="14"/>
  <c r="AE501" i="14"/>
  <c r="AE502" i="14"/>
  <c r="AE503" i="14"/>
  <c r="AE504" i="14"/>
  <c r="AE505" i="14"/>
  <c r="AE506" i="14"/>
  <c r="AE507" i="14"/>
  <c r="AE508" i="14"/>
  <c r="AE509" i="14"/>
  <c r="AE510" i="14"/>
  <c r="AE511" i="14"/>
  <c r="AE512" i="14"/>
  <c r="AE513" i="14"/>
  <c r="AE514" i="14"/>
  <c r="AE515" i="14"/>
  <c r="AE516" i="14"/>
  <c r="AE517" i="14"/>
  <c r="AE518" i="14"/>
  <c r="AE519" i="14"/>
  <c r="AE520" i="14"/>
  <c r="AE521" i="14"/>
  <c r="AE522" i="14"/>
  <c r="AE523" i="14"/>
  <c r="AE524" i="14"/>
  <c r="AE525" i="14"/>
  <c r="AE526" i="14"/>
  <c r="AE527" i="14"/>
  <c r="AE528" i="14"/>
  <c r="AE529" i="14"/>
  <c r="AE530" i="14"/>
  <c r="AE531" i="14"/>
  <c r="AE532" i="14"/>
  <c r="AE533" i="14"/>
  <c r="AE534" i="14"/>
  <c r="AE535" i="14"/>
  <c r="AE536" i="14"/>
  <c r="AE537" i="14"/>
  <c r="AE538" i="14"/>
  <c r="AE539" i="14"/>
  <c r="AE540" i="14"/>
  <c r="AE541" i="14"/>
  <c r="AE542" i="14"/>
  <c r="AE543" i="14"/>
  <c r="AE544" i="14"/>
  <c r="AE545" i="14"/>
  <c r="AE546" i="14"/>
  <c r="AE547" i="14"/>
  <c r="AE548" i="14"/>
  <c r="AE549" i="14"/>
  <c r="AE550" i="14"/>
  <c r="AE551" i="14"/>
  <c r="AE552" i="14"/>
  <c r="AE553" i="14"/>
  <c r="AE554" i="14"/>
  <c r="AE555" i="14"/>
  <c r="AE556" i="14"/>
  <c r="AE557" i="14"/>
  <c r="AE558" i="14"/>
  <c r="AE559" i="14"/>
  <c r="AE560" i="14"/>
  <c r="AE561" i="14"/>
  <c r="AE562" i="14"/>
  <c r="AE563" i="14"/>
  <c r="AE564" i="14"/>
  <c r="AE565" i="14"/>
  <c r="AE566" i="14"/>
  <c r="AE567" i="14"/>
  <c r="AE568" i="14"/>
  <c r="AE569" i="14"/>
  <c r="AE570" i="14"/>
  <c r="AE571" i="14"/>
  <c r="AE572" i="14"/>
  <c r="AE573" i="14"/>
  <c r="AE574" i="14"/>
  <c r="AE575" i="14"/>
  <c r="AE576" i="14"/>
  <c r="AE577" i="14"/>
  <c r="AE578" i="14"/>
  <c r="AE579" i="14"/>
  <c r="AE580" i="14"/>
  <c r="AE581" i="14"/>
  <c r="AE582" i="14"/>
  <c r="AE583" i="14"/>
  <c r="AE584" i="14"/>
  <c r="AE585" i="14"/>
  <c r="AE586" i="14"/>
  <c r="AE587" i="14"/>
  <c r="AE588" i="14"/>
  <c r="AE589" i="14"/>
  <c r="AE590" i="14"/>
  <c r="AE591" i="14"/>
  <c r="AE592" i="14"/>
  <c r="AE593" i="14"/>
  <c r="AE594" i="14"/>
  <c r="AE595" i="14"/>
  <c r="AE596" i="14"/>
  <c r="AE597" i="14"/>
  <c r="AE598" i="14"/>
  <c r="AE599" i="14"/>
  <c r="AE600" i="14"/>
  <c r="AE601" i="14"/>
  <c r="AE602" i="14"/>
  <c r="AE603" i="14"/>
  <c r="AE604" i="14"/>
  <c r="AE605" i="14"/>
  <c r="AE606" i="14"/>
  <c r="AE607" i="14"/>
  <c r="AE608" i="14"/>
  <c r="AE609" i="14"/>
  <c r="AE610" i="14"/>
  <c r="AE611" i="14"/>
  <c r="AE612" i="14"/>
  <c r="AE613" i="14"/>
  <c r="AE614" i="14"/>
  <c r="AE615" i="14"/>
  <c r="AE616" i="14"/>
  <c r="AE617" i="14"/>
  <c r="AE618" i="14"/>
  <c r="AE619" i="14"/>
  <c r="AE620" i="14"/>
  <c r="AE621" i="14"/>
  <c r="AE622" i="14"/>
  <c r="AE623" i="14"/>
  <c r="AE624" i="14"/>
  <c r="AE625" i="14"/>
  <c r="AE626" i="14"/>
  <c r="AE627" i="14"/>
  <c r="AE628" i="14"/>
  <c r="AE629" i="14"/>
  <c r="AE630" i="14"/>
  <c r="AE631" i="14"/>
  <c r="AE632" i="14"/>
  <c r="AE633" i="14"/>
  <c r="AE634" i="14"/>
  <c r="AE635" i="14"/>
  <c r="AE636" i="14"/>
  <c r="AE637" i="14"/>
  <c r="AE638" i="14"/>
  <c r="AE639" i="14"/>
  <c r="AE640" i="14"/>
  <c r="AE641" i="14"/>
  <c r="AE642" i="14"/>
  <c r="AE643" i="14"/>
  <c r="AE644" i="14"/>
  <c r="AE645" i="14"/>
  <c r="AE646" i="14"/>
  <c r="AE647" i="14"/>
  <c r="AE648" i="14"/>
  <c r="AE649" i="14"/>
  <c r="AE650" i="14"/>
  <c r="AE651" i="14"/>
  <c r="AE652" i="14"/>
  <c r="AE653" i="14"/>
  <c r="AE654" i="14"/>
  <c r="AE655" i="14"/>
  <c r="AE656" i="14"/>
  <c r="AE657" i="14"/>
  <c r="AE658" i="14"/>
  <c r="AE659" i="14"/>
  <c r="AD3" i="14"/>
  <c r="AD4" i="14"/>
  <c r="AD5" i="14"/>
  <c r="AD6" i="14"/>
  <c r="AD7" i="14"/>
  <c r="AD8" i="14"/>
  <c r="AD9" i="14"/>
  <c r="AD10" i="14"/>
  <c r="AD11" i="14"/>
  <c r="AD12" i="14"/>
  <c r="AD13" i="14"/>
  <c r="AD14" i="14"/>
  <c r="AD15" i="14"/>
  <c r="AD16" i="14"/>
  <c r="AD17" i="14"/>
  <c r="AD18" i="14"/>
  <c r="AD19" i="14"/>
  <c r="AD20" i="14"/>
  <c r="AD21" i="14"/>
  <c r="AD22" i="14"/>
  <c r="AD23" i="14"/>
  <c r="AD24" i="14"/>
  <c r="AD25" i="14"/>
  <c r="AD26" i="14"/>
  <c r="AD27" i="14"/>
  <c r="AD28" i="14"/>
  <c r="AD29" i="14"/>
  <c r="AD30" i="14"/>
  <c r="AD31" i="14"/>
  <c r="AD32" i="14"/>
  <c r="AD33" i="14"/>
  <c r="AD34" i="14"/>
  <c r="AD35" i="14"/>
  <c r="AD36" i="14"/>
  <c r="AD37" i="14"/>
  <c r="AD38" i="14"/>
  <c r="AD39" i="14"/>
  <c r="AD40" i="14"/>
  <c r="AD41" i="14"/>
  <c r="AD42" i="14"/>
  <c r="AD43" i="14"/>
  <c r="AD44" i="14"/>
  <c r="AD45" i="14"/>
  <c r="AD46" i="14"/>
  <c r="AD47" i="14"/>
  <c r="AD48" i="14"/>
  <c r="AD49" i="14"/>
  <c r="AD50" i="14"/>
  <c r="AD51" i="14"/>
  <c r="AD52" i="14"/>
  <c r="AD53" i="14"/>
  <c r="AD54" i="14"/>
  <c r="AD55" i="14"/>
  <c r="AD56" i="14"/>
  <c r="AD57" i="14"/>
  <c r="AD58" i="14"/>
  <c r="AD59" i="14"/>
  <c r="AD60" i="14"/>
  <c r="AD61" i="14"/>
  <c r="AD62" i="14"/>
  <c r="AD63" i="14"/>
  <c r="AD64" i="14"/>
  <c r="AD65" i="14"/>
  <c r="AD66" i="14"/>
  <c r="AD67" i="14"/>
  <c r="AD68" i="14"/>
  <c r="AD69" i="14"/>
  <c r="AD70" i="14"/>
  <c r="AD71" i="14"/>
  <c r="AD72" i="14"/>
  <c r="AD73" i="14"/>
  <c r="AD74" i="14"/>
  <c r="AD75" i="14"/>
  <c r="AD76" i="14"/>
  <c r="AD77" i="14"/>
  <c r="AD78" i="14"/>
  <c r="AD79" i="14"/>
  <c r="AD80" i="14"/>
  <c r="AD81" i="14"/>
  <c r="AD82" i="14"/>
  <c r="AD83" i="14"/>
  <c r="AD84" i="14"/>
  <c r="AD85" i="14"/>
  <c r="AD86" i="14"/>
  <c r="AD87" i="14"/>
  <c r="AD88" i="14"/>
  <c r="AD89" i="14"/>
  <c r="AD90" i="14"/>
  <c r="AD91" i="14"/>
  <c r="AD92" i="14"/>
  <c r="AD93" i="14"/>
  <c r="AD94" i="14"/>
  <c r="AD95" i="14"/>
  <c r="AD96" i="14"/>
  <c r="AD97" i="14"/>
  <c r="AD98" i="14"/>
  <c r="AD99" i="14"/>
  <c r="AD100" i="14"/>
  <c r="AD101" i="14"/>
  <c r="AD102" i="14"/>
  <c r="AD103" i="14"/>
  <c r="AD104" i="14"/>
  <c r="AD105" i="14"/>
  <c r="AD106" i="14"/>
  <c r="AD107" i="14"/>
  <c r="AD108" i="14"/>
  <c r="AD109" i="14"/>
  <c r="AD110" i="14"/>
  <c r="AD111" i="14"/>
  <c r="AD112" i="14"/>
  <c r="AD113" i="14"/>
  <c r="AD114" i="14"/>
  <c r="AD115" i="14"/>
  <c r="AD116" i="14"/>
  <c r="AD117" i="14"/>
  <c r="AD118" i="14"/>
  <c r="AD119" i="14"/>
  <c r="AD120" i="14"/>
  <c r="AD121" i="14"/>
  <c r="AD122" i="14"/>
  <c r="AD123" i="14"/>
  <c r="AD124" i="14"/>
  <c r="AD125" i="14"/>
  <c r="AD126" i="14"/>
  <c r="AD127" i="14"/>
  <c r="AD128" i="14"/>
  <c r="AD129" i="14"/>
  <c r="AD130" i="14"/>
  <c r="AD131" i="14"/>
  <c r="AD132" i="14"/>
  <c r="AD133" i="14"/>
  <c r="AD134" i="14"/>
  <c r="AD135" i="14"/>
  <c r="AD136" i="14"/>
  <c r="AD137" i="14"/>
  <c r="AD138" i="14"/>
  <c r="AD139" i="14"/>
  <c r="AD140" i="14"/>
  <c r="AD141" i="14"/>
  <c r="AD142" i="14"/>
  <c r="AD143" i="14"/>
  <c r="AD144" i="14"/>
  <c r="AD145" i="14"/>
  <c r="AD146" i="14"/>
  <c r="AD147" i="14"/>
  <c r="AD148" i="14"/>
  <c r="AD149" i="14"/>
  <c r="AD150" i="14"/>
  <c r="AD151" i="14"/>
  <c r="AD152" i="14"/>
  <c r="AD153" i="14"/>
  <c r="AD154" i="14"/>
  <c r="AD155" i="14"/>
  <c r="AD156" i="14"/>
  <c r="AD157" i="14"/>
  <c r="AD158" i="14"/>
  <c r="AD159" i="14"/>
  <c r="AD160" i="14"/>
  <c r="AD161" i="14"/>
  <c r="AD162" i="14"/>
  <c r="AD163" i="14"/>
  <c r="AD164" i="14"/>
  <c r="AD165" i="14"/>
  <c r="AD166" i="14"/>
  <c r="AD167" i="14"/>
  <c r="AD168" i="14"/>
  <c r="AD169" i="14"/>
  <c r="AD170" i="14"/>
  <c r="AD171" i="14"/>
  <c r="AD172" i="14"/>
  <c r="AD173" i="14"/>
  <c r="AD174" i="14"/>
  <c r="AD175" i="14"/>
  <c r="AD176" i="14"/>
  <c r="AD177" i="14"/>
  <c r="AD178" i="14"/>
  <c r="AD179" i="14"/>
  <c r="AD180" i="14"/>
  <c r="AD181" i="14"/>
  <c r="AD182" i="14"/>
  <c r="AD183" i="14"/>
  <c r="AD184" i="14"/>
  <c r="AD185" i="14"/>
  <c r="AD186" i="14"/>
  <c r="AD187" i="14"/>
  <c r="AD188" i="14"/>
  <c r="AD189" i="14"/>
  <c r="AD190" i="14"/>
  <c r="AD191" i="14"/>
  <c r="AD192" i="14"/>
  <c r="AD193" i="14"/>
  <c r="AD194" i="14"/>
  <c r="AD195" i="14"/>
  <c r="AD196" i="14"/>
  <c r="AD197" i="14"/>
  <c r="AD198" i="14"/>
  <c r="AD199" i="14"/>
  <c r="AD200" i="14"/>
  <c r="AD201" i="14"/>
  <c r="AD202" i="14"/>
  <c r="AD203" i="14"/>
  <c r="AD204" i="14"/>
  <c r="AD205" i="14"/>
  <c r="AD206" i="14"/>
  <c r="AD207" i="14"/>
  <c r="AD208" i="14"/>
  <c r="AD209" i="14"/>
  <c r="AD210" i="14"/>
  <c r="AD211" i="14"/>
  <c r="AD212" i="14"/>
  <c r="AD213" i="14"/>
  <c r="AD214" i="14"/>
  <c r="AD215" i="14"/>
  <c r="AD216" i="14"/>
  <c r="AD217" i="14"/>
  <c r="AD218" i="14"/>
  <c r="AD219" i="14"/>
  <c r="AD220" i="14"/>
  <c r="AD221" i="14"/>
  <c r="AD222" i="14"/>
  <c r="AD223" i="14"/>
  <c r="AD224" i="14"/>
  <c r="AD225" i="14"/>
  <c r="AD226" i="14"/>
  <c r="AD227" i="14"/>
  <c r="AD228" i="14"/>
  <c r="AD229" i="14"/>
  <c r="AD230" i="14"/>
  <c r="AD231" i="14"/>
  <c r="AD232" i="14"/>
  <c r="AD233" i="14"/>
  <c r="AD234" i="14"/>
  <c r="AD235" i="14"/>
  <c r="AD236" i="14"/>
  <c r="AD237" i="14"/>
  <c r="AD238" i="14"/>
  <c r="AD239" i="14"/>
  <c r="AD240" i="14"/>
  <c r="AD241" i="14"/>
  <c r="AD242" i="14"/>
  <c r="AD243" i="14"/>
  <c r="AD244" i="14"/>
  <c r="AD245" i="14"/>
  <c r="AD246" i="14"/>
  <c r="AD247" i="14"/>
  <c r="AD248" i="14"/>
  <c r="AD249" i="14"/>
  <c r="AD250" i="14"/>
  <c r="AD251" i="14"/>
  <c r="AD252" i="14"/>
  <c r="AD253" i="14"/>
  <c r="AD254" i="14"/>
  <c r="AD255" i="14"/>
  <c r="AD256" i="14"/>
  <c r="AD257" i="14"/>
  <c r="AD258" i="14"/>
  <c r="AD259" i="14"/>
  <c r="AD260" i="14"/>
  <c r="AD261" i="14"/>
  <c r="AD262" i="14"/>
  <c r="AD263" i="14"/>
  <c r="AD264" i="14"/>
  <c r="AD265" i="14"/>
  <c r="AD266" i="14"/>
  <c r="AD267" i="14"/>
  <c r="AD268" i="14"/>
  <c r="AD269" i="14"/>
  <c r="AD270" i="14"/>
  <c r="AD271" i="14"/>
  <c r="AD272" i="14"/>
  <c r="AD273" i="14"/>
  <c r="AD274" i="14"/>
  <c r="AD275" i="14"/>
  <c r="AD276" i="14"/>
  <c r="AD277" i="14"/>
  <c r="AD278" i="14"/>
  <c r="AD279" i="14"/>
  <c r="AD280" i="14"/>
  <c r="AD281" i="14"/>
  <c r="AD282" i="14"/>
  <c r="AD283" i="14"/>
  <c r="AD284" i="14"/>
  <c r="AD285" i="14"/>
  <c r="AD286" i="14"/>
  <c r="AD287" i="14"/>
  <c r="AD288" i="14"/>
  <c r="AD289" i="14"/>
  <c r="AD290" i="14"/>
  <c r="AD291" i="14"/>
  <c r="AD292" i="14"/>
  <c r="AD293" i="14"/>
  <c r="AD294" i="14"/>
  <c r="AD295" i="14"/>
  <c r="AD296" i="14"/>
  <c r="AD297" i="14"/>
  <c r="AD298" i="14"/>
  <c r="AD299" i="14"/>
  <c r="AD300" i="14"/>
  <c r="AD301" i="14"/>
  <c r="AD302" i="14"/>
  <c r="AD303" i="14"/>
  <c r="AD304" i="14"/>
  <c r="AD305" i="14"/>
  <c r="AD306" i="14"/>
  <c r="AD307" i="14"/>
  <c r="AD308" i="14"/>
  <c r="AD309" i="14"/>
  <c r="AD310" i="14"/>
  <c r="AD311" i="14"/>
  <c r="AD312" i="14"/>
  <c r="AD313" i="14"/>
  <c r="AD314" i="14"/>
  <c r="AD315" i="14"/>
  <c r="AD316" i="14"/>
  <c r="AD317" i="14"/>
  <c r="AD318" i="14"/>
  <c r="AD319" i="14"/>
  <c r="AD320" i="14"/>
  <c r="AD321" i="14"/>
  <c r="AD322" i="14"/>
  <c r="AD323" i="14"/>
  <c r="AD324" i="14"/>
  <c r="AD325" i="14"/>
  <c r="AD326" i="14"/>
  <c r="AD327" i="14"/>
  <c r="AD328" i="14"/>
  <c r="AD329" i="14"/>
  <c r="AD330" i="14"/>
  <c r="AD331" i="14"/>
  <c r="AD332" i="14"/>
  <c r="AD333" i="14"/>
  <c r="AD334" i="14"/>
  <c r="AD335" i="14"/>
  <c r="AD336" i="14"/>
  <c r="AD337" i="14"/>
  <c r="AD338" i="14"/>
  <c r="AD339" i="14"/>
  <c r="AD340" i="14"/>
  <c r="AD341" i="14"/>
  <c r="AD342" i="14"/>
  <c r="AD343" i="14"/>
  <c r="AD344" i="14"/>
  <c r="AD345" i="14"/>
  <c r="AD346" i="14"/>
  <c r="AD347" i="14"/>
  <c r="AD348" i="14"/>
  <c r="AD349" i="14"/>
  <c r="AD350" i="14"/>
  <c r="AD351" i="14"/>
  <c r="AD352" i="14"/>
  <c r="AD353" i="14"/>
  <c r="AD354" i="14"/>
  <c r="AD355" i="14"/>
  <c r="AD356" i="14"/>
  <c r="AD357" i="14"/>
  <c r="AD358" i="14"/>
  <c r="AD359" i="14"/>
  <c r="AD360" i="14"/>
  <c r="AD361" i="14"/>
  <c r="AD362" i="14"/>
  <c r="AD363" i="14"/>
  <c r="AD364" i="14"/>
  <c r="AD365" i="14"/>
  <c r="AD366" i="14"/>
  <c r="AD367" i="14"/>
  <c r="AD368" i="14"/>
  <c r="AD369" i="14"/>
  <c r="AD370" i="14"/>
  <c r="AD371" i="14"/>
  <c r="AD372" i="14"/>
  <c r="AD373" i="14"/>
  <c r="AD374" i="14"/>
  <c r="AD375" i="14"/>
  <c r="AD376" i="14"/>
  <c r="AD377" i="14"/>
  <c r="AD378" i="14"/>
  <c r="AD379" i="14"/>
  <c r="AD380" i="14"/>
  <c r="AD381" i="14"/>
  <c r="AD382" i="14"/>
  <c r="AD383" i="14"/>
  <c r="AD384" i="14"/>
  <c r="AD385" i="14"/>
  <c r="AD386" i="14"/>
  <c r="AD387" i="14"/>
  <c r="AD388" i="14"/>
  <c r="AD389" i="14"/>
  <c r="AD390" i="14"/>
  <c r="AD391" i="14"/>
  <c r="AD392" i="14"/>
  <c r="AD393" i="14"/>
  <c r="AD394" i="14"/>
  <c r="AD395" i="14"/>
  <c r="AD396" i="14"/>
  <c r="AD397" i="14"/>
  <c r="AD398" i="14"/>
  <c r="AD399" i="14"/>
  <c r="AD400" i="14"/>
  <c r="AD401" i="14"/>
  <c r="AD402" i="14"/>
  <c r="AD403" i="14"/>
  <c r="AD404" i="14"/>
  <c r="AD405" i="14"/>
  <c r="AD406" i="14"/>
  <c r="AD407" i="14"/>
  <c r="AD408" i="14"/>
  <c r="AD409" i="14"/>
  <c r="AD410" i="14"/>
  <c r="AD411" i="14"/>
  <c r="AD412" i="14"/>
  <c r="AD413" i="14"/>
  <c r="AD414" i="14"/>
  <c r="AD415" i="14"/>
  <c r="AD416" i="14"/>
  <c r="AD417" i="14"/>
  <c r="AD418" i="14"/>
  <c r="AD419" i="14"/>
  <c r="AD420" i="14"/>
  <c r="AD421" i="14"/>
  <c r="AD422" i="14"/>
  <c r="AD423" i="14"/>
  <c r="AD424" i="14"/>
  <c r="AD425" i="14"/>
  <c r="AD426" i="14"/>
  <c r="AD427" i="14"/>
  <c r="AD428" i="14"/>
  <c r="AD429" i="14"/>
  <c r="AD430" i="14"/>
  <c r="AD431" i="14"/>
  <c r="AD432" i="14"/>
  <c r="AD433" i="14"/>
  <c r="AD434" i="14"/>
  <c r="AD435" i="14"/>
  <c r="AD436" i="14"/>
  <c r="AD437" i="14"/>
  <c r="AD438" i="14"/>
  <c r="AD439" i="14"/>
  <c r="AD440" i="14"/>
  <c r="AD441" i="14"/>
  <c r="AD442" i="14"/>
  <c r="AD443" i="14"/>
  <c r="AD444" i="14"/>
  <c r="AD445" i="14"/>
  <c r="AD446" i="14"/>
  <c r="AD447" i="14"/>
  <c r="AD448" i="14"/>
  <c r="AD449" i="14"/>
  <c r="AD450" i="14"/>
  <c r="AD451" i="14"/>
  <c r="AD452" i="14"/>
  <c r="AD453" i="14"/>
  <c r="AD454" i="14"/>
  <c r="AD455" i="14"/>
  <c r="AD456" i="14"/>
  <c r="AD457" i="14"/>
  <c r="AD458" i="14"/>
  <c r="AD459" i="14"/>
  <c r="AD460" i="14"/>
  <c r="AD461" i="14"/>
  <c r="AD462" i="14"/>
  <c r="AD463" i="14"/>
  <c r="AD464" i="14"/>
  <c r="AD465" i="14"/>
  <c r="AD466" i="14"/>
  <c r="AD467" i="14"/>
  <c r="AD468" i="14"/>
  <c r="AD469" i="14"/>
  <c r="AD470" i="14"/>
  <c r="AD471" i="14"/>
  <c r="AD472" i="14"/>
  <c r="AD473" i="14"/>
  <c r="AD474" i="14"/>
  <c r="AD475" i="14"/>
  <c r="AD476" i="14"/>
  <c r="AD477" i="14"/>
  <c r="AD478" i="14"/>
  <c r="AD479" i="14"/>
  <c r="AD480" i="14"/>
  <c r="AD481" i="14"/>
  <c r="AD482" i="14"/>
  <c r="AD483" i="14"/>
  <c r="AD484" i="14"/>
  <c r="AD485" i="14"/>
  <c r="AD486" i="14"/>
  <c r="AD487" i="14"/>
  <c r="AD488" i="14"/>
  <c r="AD489" i="14"/>
  <c r="AD490" i="14"/>
  <c r="AD491" i="14"/>
  <c r="AD492" i="14"/>
  <c r="AD493" i="14"/>
  <c r="AD494" i="14"/>
  <c r="AD495" i="14"/>
  <c r="AD496" i="14"/>
  <c r="AD497" i="14"/>
  <c r="AD498" i="14"/>
  <c r="AD499" i="14"/>
  <c r="AD500" i="14"/>
  <c r="AD501" i="14"/>
  <c r="AD502" i="14"/>
  <c r="AD503" i="14"/>
  <c r="AD504" i="14"/>
  <c r="AD505" i="14"/>
  <c r="AD506" i="14"/>
  <c r="AD507" i="14"/>
  <c r="AD508" i="14"/>
  <c r="AD509" i="14"/>
  <c r="AD510" i="14"/>
  <c r="AD511" i="14"/>
  <c r="AD512" i="14"/>
  <c r="AD513" i="14"/>
  <c r="AD514" i="14"/>
  <c r="AD515" i="14"/>
  <c r="AD516" i="14"/>
  <c r="AD517" i="14"/>
  <c r="AD518" i="14"/>
  <c r="AD519" i="14"/>
  <c r="AD520" i="14"/>
  <c r="AD521" i="14"/>
  <c r="AD522" i="14"/>
  <c r="AD523" i="14"/>
  <c r="AD524" i="14"/>
  <c r="AD525" i="14"/>
  <c r="AD526" i="14"/>
  <c r="AD527" i="14"/>
  <c r="AD528" i="14"/>
  <c r="AD529" i="14"/>
  <c r="AD530" i="14"/>
  <c r="AD531" i="14"/>
  <c r="AD532" i="14"/>
  <c r="AD533" i="14"/>
  <c r="AD534" i="14"/>
  <c r="AD535" i="14"/>
  <c r="AD536" i="14"/>
  <c r="AD537" i="14"/>
  <c r="AD538" i="14"/>
  <c r="AD539" i="14"/>
  <c r="AD540" i="14"/>
  <c r="AD541" i="14"/>
  <c r="AD542" i="14"/>
  <c r="AD543" i="14"/>
  <c r="AD544" i="14"/>
  <c r="AD545" i="14"/>
  <c r="AD546" i="14"/>
  <c r="AD547" i="14"/>
  <c r="AD548" i="14"/>
  <c r="AD549" i="14"/>
  <c r="AD550" i="14"/>
  <c r="AD551" i="14"/>
  <c r="AD552" i="14"/>
  <c r="AD553" i="14"/>
  <c r="AD554" i="14"/>
  <c r="AD555" i="14"/>
  <c r="AD556" i="14"/>
  <c r="AD557" i="14"/>
  <c r="AD558" i="14"/>
  <c r="AD559" i="14"/>
  <c r="AD560" i="14"/>
  <c r="AD561" i="14"/>
  <c r="AD562" i="14"/>
  <c r="AD563" i="14"/>
  <c r="AD564" i="14"/>
  <c r="AD565" i="14"/>
  <c r="AD566" i="14"/>
  <c r="AD567" i="14"/>
  <c r="AD568" i="14"/>
  <c r="AD569" i="14"/>
  <c r="AD570" i="14"/>
  <c r="AD571" i="14"/>
  <c r="AD572" i="14"/>
  <c r="AD573" i="14"/>
  <c r="AD574" i="14"/>
  <c r="AD575" i="14"/>
  <c r="AD576" i="14"/>
  <c r="AD577" i="14"/>
  <c r="AD578" i="14"/>
  <c r="AD579" i="14"/>
  <c r="AD580" i="14"/>
  <c r="AD581" i="14"/>
  <c r="AD582" i="14"/>
  <c r="AD583" i="14"/>
  <c r="AD584" i="14"/>
  <c r="AD585" i="14"/>
  <c r="AD586" i="14"/>
  <c r="AD587" i="14"/>
  <c r="AD588" i="14"/>
  <c r="AD589" i="14"/>
  <c r="AD590" i="14"/>
  <c r="AD591" i="14"/>
  <c r="AD592" i="14"/>
  <c r="AD593" i="14"/>
  <c r="AD594" i="14"/>
  <c r="AD595" i="14"/>
  <c r="AD596" i="14"/>
  <c r="AD597" i="14"/>
  <c r="AD598" i="14"/>
  <c r="AD599" i="14"/>
  <c r="AD600" i="14"/>
  <c r="AD601" i="14"/>
  <c r="AD602" i="14"/>
  <c r="AD603" i="14"/>
  <c r="AD604" i="14"/>
  <c r="AD605" i="14"/>
  <c r="AD606" i="14"/>
  <c r="AD607" i="14"/>
  <c r="AD608" i="14"/>
  <c r="AD609" i="14"/>
  <c r="AD610" i="14"/>
  <c r="AD611" i="14"/>
  <c r="AD612" i="14"/>
  <c r="AD613" i="14"/>
  <c r="AD614" i="14"/>
  <c r="AD615" i="14"/>
  <c r="AD616" i="14"/>
  <c r="AD617" i="14"/>
  <c r="AD618" i="14"/>
  <c r="AD619" i="14"/>
  <c r="AD620" i="14"/>
  <c r="AD621" i="14"/>
  <c r="AD622" i="14"/>
  <c r="AD623" i="14"/>
  <c r="AD624" i="14"/>
  <c r="AD625" i="14"/>
  <c r="AD626" i="14"/>
  <c r="AD627" i="14"/>
  <c r="AD628" i="14"/>
  <c r="AD629" i="14"/>
  <c r="AD630" i="14"/>
  <c r="AD631" i="14"/>
  <c r="AD632" i="14"/>
  <c r="AD633" i="14"/>
  <c r="AD634" i="14"/>
  <c r="AD635" i="14"/>
  <c r="AD636" i="14"/>
  <c r="AD637" i="14"/>
  <c r="AD638" i="14"/>
  <c r="AD639" i="14"/>
  <c r="AD640" i="14"/>
  <c r="AD641" i="14"/>
  <c r="AD642" i="14"/>
  <c r="AD643" i="14"/>
  <c r="AD644" i="14"/>
  <c r="AD645" i="14"/>
  <c r="AD646" i="14"/>
  <c r="AD647" i="14"/>
  <c r="AD648" i="14"/>
  <c r="AD649" i="14"/>
  <c r="AD650" i="14"/>
  <c r="AD651" i="14"/>
  <c r="AD652" i="14"/>
  <c r="AD653" i="14"/>
  <c r="AD654" i="14"/>
  <c r="AD655" i="14"/>
  <c r="AD656" i="14"/>
  <c r="AD657" i="14"/>
  <c r="AD658" i="14"/>
  <c r="AD659" i="14"/>
  <c r="AC3" i="14"/>
  <c r="AC4" i="14"/>
  <c r="AC5" i="14"/>
  <c r="AC6" i="14"/>
  <c r="AC7" i="14"/>
  <c r="AC8" i="14"/>
  <c r="AC9" i="14"/>
  <c r="AC10" i="14"/>
  <c r="AC11" i="14"/>
  <c r="AC12" i="14"/>
  <c r="AC13" i="14"/>
  <c r="AC14" i="14"/>
  <c r="AC15" i="14"/>
  <c r="AC16" i="14"/>
  <c r="AC17" i="14"/>
  <c r="AC18" i="14"/>
  <c r="AC19" i="14"/>
  <c r="AC20" i="14"/>
  <c r="AC21" i="14"/>
  <c r="AC22" i="14"/>
  <c r="AC23" i="14"/>
  <c r="AC24" i="14"/>
  <c r="AC25" i="14"/>
  <c r="AC26" i="14"/>
  <c r="AC27" i="14"/>
  <c r="AC28" i="14"/>
  <c r="AC29" i="14"/>
  <c r="AC30" i="14"/>
  <c r="AC31" i="14"/>
  <c r="AC32" i="14"/>
  <c r="AC33" i="14"/>
  <c r="AC34" i="14"/>
  <c r="AC35" i="14"/>
  <c r="AC36" i="14"/>
  <c r="AC37" i="14"/>
  <c r="AC38" i="14"/>
  <c r="AC39" i="14"/>
  <c r="AC40" i="14"/>
  <c r="AC41" i="14"/>
  <c r="AC42" i="14"/>
  <c r="AC43" i="14"/>
  <c r="AC44" i="14"/>
  <c r="AC45" i="14"/>
  <c r="AC46" i="14"/>
  <c r="AC47" i="14"/>
  <c r="AC48" i="14"/>
  <c r="AC49" i="14"/>
  <c r="AC50" i="14"/>
  <c r="AC51" i="14"/>
  <c r="AC52" i="14"/>
  <c r="AC53" i="14"/>
  <c r="AC54" i="14"/>
  <c r="AC55" i="14"/>
  <c r="AC56" i="14"/>
  <c r="AC57" i="14"/>
  <c r="AC58" i="14"/>
  <c r="AC59" i="14"/>
  <c r="AC60" i="14"/>
  <c r="AC61" i="14"/>
  <c r="AC62" i="14"/>
  <c r="AC63" i="14"/>
  <c r="AC64" i="14"/>
  <c r="AC65" i="14"/>
  <c r="AC66" i="14"/>
  <c r="AC67" i="14"/>
  <c r="AC68" i="14"/>
  <c r="AC69" i="14"/>
  <c r="AC70" i="14"/>
  <c r="AC71" i="14"/>
  <c r="AC72" i="14"/>
  <c r="AC73" i="14"/>
  <c r="AC74" i="14"/>
  <c r="AC75" i="14"/>
  <c r="AC76" i="14"/>
  <c r="AC77" i="14"/>
  <c r="AC78" i="14"/>
  <c r="AC79" i="14"/>
  <c r="AC80" i="14"/>
  <c r="AC81" i="14"/>
  <c r="AC82" i="14"/>
  <c r="AC83" i="14"/>
  <c r="AC84" i="14"/>
  <c r="AC85" i="14"/>
  <c r="AC86" i="14"/>
  <c r="AC87" i="14"/>
  <c r="AC88" i="14"/>
  <c r="AC89" i="14"/>
  <c r="AC90" i="14"/>
  <c r="AC91" i="14"/>
  <c r="AC92" i="14"/>
  <c r="AC93" i="14"/>
  <c r="AC94" i="14"/>
  <c r="AC95" i="14"/>
  <c r="AC96" i="14"/>
  <c r="AC97" i="14"/>
  <c r="AC98" i="14"/>
  <c r="AC99" i="14"/>
  <c r="AC100" i="14"/>
  <c r="AC101" i="14"/>
  <c r="AC102" i="14"/>
  <c r="AC103" i="14"/>
  <c r="AC104" i="14"/>
  <c r="AC105" i="14"/>
  <c r="AC106" i="14"/>
  <c r="AC107" i="14"/>
  <c r="AC108" i="14"/>
  <c r="AC109" i="14"/>
  <c r="AC110" i="14"/>
  <c r="AC111" i="14"/>
  <c r="AC112" i="14"/>
  <c r="AC113" i="14"/>
  <c r="AC114" i="14"/>
  <c r="AC115" i="14"/>
  <c r="AC116" i="14"/>
  <c r="AC117" i="14"/>
  <c r="AC118" i="14"/>
  <c r="AC119" i="14"/>
  <c r="AC120" i="14"/>
  <c r="AC121" i="14"/>
  <c r="AC122" i="14"/>
  <c r="AC123" i="14"/>
  <c r="AC124" i="14"/>
  <c r="AC125" i="14"/>
  <c r="AC126" i="14"/>
  <c r="AC127" i="14"/>
  <c r="AC128" i="14"/>
  <c r="AC129" i="14"/>
  <c r="AC130" i="14"/>
  <c r="AC131" i="14"/>
  <c r="AC132" i="14"/>
  <c r="AC133" i="14"/>
  <c r="AC134" i="14"/>
  <c r="AC135" i="14"/>
  <c r="AC136" i="14"/>
  <c r="AC137" i="14"/>
  <c r="AC138" i="14"/>
  <c r="AC139" i="14"/>
  <c r="AC140" i="14"/>
  <c r="AC141" i="14"/>
  <c r="AC142" i="14"/>
  <c r="AC143" i="14"/>
  <c r="AC144" i="14"/>
  <c r="AC145" i="14"/>
  <c r="AC146" i="14"/>
  <c r="AC147" i="14"/>
  <c r="AC148" i="14"/>
  <c r="AC149" i="14"/>
  <c r="AC150" i="14"/>
  <c r="AC151" i="14"/>
  <c r="AC152" i="14"/>
  <c r="AC153" i="14"/>
  <c r="AC154" i="14"/>
  <c r="AC155" i="14"/>
  <c r="AC156" i="14"/>
  <c r="AC157" i="14"/>
  <c r="AC158" i="14"/>
  <c r="AC159" i="14"/>
  <c r="AC160" i="14"/>
  <c r="AC161" i="14"/>
  <c r="AC162" i="14"/>
  <c r="AC163" i="14"/>
  <c r="AC164" i="14"/>
  <c r="AC165" i="14"/>
  <c r="AC166" i="14"/>
  <c r="AC167" i="14"/>
  <c r="AC168" i="14"/>
  <c r="AC169" i="14"/>
  <c r="AC170" i="14"/>
  <c r="AC171" i="14"/>
  <c r="AC172" i="14"/>
  <c r="AC173" i="14"/>
  <c r="AC174" i="14"/>
  <c r="AC175" i="14"/>
  <c r="AC176" i="14"/>
  <c r="AC177" i="14"/>
  <c r="AC178" i="14"/>
  <c r="AC179" i="14"/>
  <c r="AC180" i="14"/>
  <c r="AC181" i="14"/>
  <c r="AC182" i="14"/>
  <c r="AC183" i="14"/>
  <c r="AC184" i="14"/>
  <c r="AC185" i="14"/>
  <c r="AC186" i="14"/>
  <c r="AC187" i="14"/>
  <c r="AC188" i="14"/>
  <c r="AC189" i="14"/>
  <c r="AC190" i="14"/>
  <c r="AC191" i="14"/>
  <c r="AC192" i="14"/>
  <c r="AC193" i="14"/>
  <c r="AC194" i="14"/>
  <c r="AC195" i="14"/>
  <c r="AC196" i="14"/>
  <c r="AC197" i="14"/>
  <c r="AC198" i="14"/>
  <c r="AC199" i="14"/>
  <c r="AC200" i="14"/>
  <c r="AC201" i="14"/>
  <c r="AC202" i="14"/>
  <c r="AC203" i="14"/>
  <c r="AC204" i="14"/>
  <c r="AC205" i="14"/>
  <c r="AC206" i="14"/>
  <c r="AC207" i="14"/>
  <c r="AC208" i="14"/>
  <c r="AC209" i="14"/>
  <c r="AC210" i="14"/>
  <c r="AC211" i="14"/>
  <c r="AC212" i="14"/>
  <c r="AC213" i="14"/>
  <c r="AC214" i="14"/>
  <c r="AC215" i="14"/>
  <c r="AC216" i="14"/>
  <c r="AC217" i="14"/>
  <c r="AC218" i="14"/>
  <c r="AC219" i="14"/>
  <c r="AC220" i="14"/>
  <c r="AC221" i="14"/>
  <c r="AC222" i="14"/>
  <c r="AC223" i="14"/>
  <c r="AC224" i="14"/>
  <c r="AC225" i="14"/>
  <c r="AC226" i="14"/>
  <c r="AC227" i="14"/>
  <c r="AC228" i="14"/>
  <c r="AC229" i="14"/>
  <c r="AC230" i="14"/>
  <c r="AC231" i="14"/>
  <c r="AC232" i="14"/>
  <c r="AC233" i="14"/>
  <c r="AC234" i="14"/>
  <c r="AC235" i="14"/>
  <c r="AC236" i="14"/>
  <c r="AC237" i="14"/>
  <c r="AC238" i="14"/>
  <c r="AC239" i="14"/>
  <c r="AC240" i="14"/>
  <c r="AC241" i="14"/>
  <c r="AC242" i="14"/>
  <c r="AC243" i="14"/>
  <c r="AC244" i="14"/>
  <c r="AC245" i="14"/>
  <c r="AC246" i="14"/>
  <c r="AC247" i="14"/>
  <c r="AC248" i="14"/>
  <c r="AC249" i="14"/>
  <c r="AC250" i="14"/>
  <c r="AC251" i="14"/>
  <c r="AC252" i="14"/>
  <c r="AC253" i="14"/>
  <c r="AC254" i="14"/>
  <c r="AC255" i="14"/>
  <c r="AC256" i="14"/>
  <c r="AC257" i="14"/>
  <c r="AC258" i="14"/>
  <c r="AC259" i="14"/>
  <c r="AC260" i="14"/>
  <c r="AC261" i="14"/>
  <c r="AC262" i="14"/>
  <c r="AC263" i="14"/>
  <c r="AC264" i="14"/>
  <c r="AC265" i="14"/>
  <c r="AC266" i="14"/>
  <c r="AC267" i="14"/>
  <c r="AC268" i="14"/>
  <c r="AC269" i="14"/>
  <c r="AC270" i="14"/>
  <c r="AC271" i="14"/>
  <c r="AC272" i="14"/>
  <c r="AC273" i="14"/>
  <c r="AC274" i="14"/>
  <c r="AC275" i="14"/>
  <c r="AC276" i="14"/>
  <c r="AC277" i="14"/>
  <c r="AC278" i="14"/>
  <c r="AC279" i="14"/>
  <c r="AC280" i="14"/>
  <c r="AC281" i="14"/>
  <c r="AC282" i="14"/>
  <c r="AC283" i="14"/>
  <c r="AC284" i="14"/>
  <c r="AC285" i="14"/>
  <c r="AC286" i="14"/>
  <c r="AC287" i="14"/>
  <c r="AC288" i="14"/>
  <c r="AC289" i="14"/>
  <c r="AC290" i="14"/>
  <c r="AC291" i="14"/>
  <c r="AC292" i="14"/>
  <c r="AC293" i="14"/>
  <c r="AC294" i="14"/>
  <c r="AC295" i="14"/>
  <c r="AC296" i="14"/>
  <c r="AC297" i="14"/>
  <c r="AC298" i="14"/>
  <c r="AC299" i="14"/>
  <c r="AC300" i="14"/>
  <c r="AC301" i="14"/>
  <c r="AC302" i="14"/>
  <c r="AC303" i="14"/>
  <c r="AC304" i="14"/>
  <c r="AC305" i="14"/>
  <c r="AC306" i="14"/>
  <c r="AC307" i="14"/>
  <c r="AC308" i="14"/>
  <c r="AC309" i="14"/>
  <c r="AC310" i="14"/>
  <c r="AC311" i="14"/>
  <c r="AC312" i="14"/>
  <c r="AC313" i="14"/>
  <c r="AC314" i="14"/>
  <c r="AC315" i="14"/>
  <c r="AC316" i="14"/>
  <c r="AC317" i="14"/>
  <c r="AC318" i="14"/>
  <c r="AC319" i="14"/>
  <c r="AC320" i="14"/>
  <c r="AC321" i="14"/>
  <c r="AC322" i="14"/>
  <c r="AC323" i="14"/>
  <c r="AC324" i="14"/>
  <c r="AC325" i="14"/>
  <c r="AC326" i="14"/>
  <c r="AC327" i="14"/>
  <c r="AC328" i="14"/>
  <c r="AC329" i="14"/>
  <c r="AC330" i="14"/>
  <c r="AC331" i="14"/>
  <c r="AC332" i="14"/>
  <c r="AC333" i="14"/>
  <c r="AC334" i="14"/>
  <c r="AC335" i="14"/>
  <c r="AC336" i="14"/>
  <c r="AC337" i="14"/>
  <c r="AC338" i="14"/>
  <c r="AC339" i="14"/>
  <c r="AC340" i="14"/>
  <c r="AC341" i="14"/>
  <c r="AC342" i="14"/>
  <c r="AC343" i="14"/>
  <c r="AC344" i="14"/>
  <c r="AC345" i="14"/>
  <c r="AC346" i="14"/>
  <c r="AC347" i="14"/>
  <c r="AC348" i="14"/>
  <c r="AC349" i="14"/>
  <c r="AC350" i="14"/>
  <c r="AC351" i="14"/>
  <c r="AC352" i="14"/>
  <c r="AC353" i="14"/>
  <c r="AC354" i="14"/>
  <c r="AC355" i="14"/>
  <c r="AC356" i="14"/>
  <c r="AC357" i="14"/>
  <c r="AC358" i="14"/>
  <c r="AC359" i="14"/>
  <c r="AC360" i="14"/>
  <c r="AC361" i="14"/>
  <c r="AC362" i="14"/>
  <c r="AC363" i="14"/>
  <c r="AC364" i="14"/>
  <c r="AC365" i="14"/>
  <c r="AC366" i="14"/>
  <c r="AC367" i="14"/>
  <c r="AC368" i="14"/>
  <c r="AC369" i="14"/>
  <c r="AC370" i="14"/>
  <c r="AC371" i="14"/>
  <c r="AC372" i="14"/>
  <c r="AC373" i="14"/>
  <c r="AC374" i="14"/>
  <c r="AC375" i="14"/>
  <c r="AC376" i="14"/>
  <c r="AC377" i="14"/>
  <c r="AC378" i="14"/>
  <c r="AC379" i="14"/>
  <c r="AC380" i="14"/>
  <c r="AC381" i="14"/>
  <c r="AC382" i="14"/>
  <c r="AC383" i="14"/>
  <c r="AC384" i="14"/>
  <c r="AC385" i="14"/>
  <c r="AC386" i="14"/>
  <c r="AC387" i="14"/>
  <c r="AC388" i="14"/>
  <c r="AC389" i="14"/>
  <c r="AC390" i="14"/>
  <c r="AC391" i="14"/>
  <c r="AC392" i="14"/>
  <c r="AC393" i="14"/>
  <c r="AC394" i="14"/>
  <c r="AC395" i="14"/>
  <c r="AC396" i="14"/>
  <c r="AC397" i="14"/>
  <c r="AC398" i="14"/>
  <c r="AC399" i="14"/>
  <c r="AC400" i="14"/>
  <c r="AC401" i="14"/>
  <c r="AC402" i="14"/>
  <c r="AC403" i="14"/>
  <c r="AC404" i="14"/>
  <c r="AC405" i="14"/>
  <c r="AC406" i="14"/>
  <c r="AC407" i="14"/>
  <c r="AC408" i="14"/>
  <c r="AC409" i="14"/>
  <c r="AC410" i="14"/>
  <c r="AC411" i="14"/>
  <c r="AC412" i="14"/>
  <c r="AC413" i="14"/>
  <c r="AC414" i="14"/>
  <c r="AC415" i="14"/>
  <c r="AC416" i="14"/>
  <c r="AC417" i="14"/>
  <c r="AC418" i="14"/>
  <c r="AC419" i="14"/>
  <c r="AC420" i="14"/>
  <c r="AC421" i="14"/>
  <c r="AC422" i="14"/>
  <c r="AC423" i="14"/>
  <c r="AC424" i="14"/>
  <c r="AC425" i="14"/>
  <c r="AC426" i="14"/>
  <c r="AC427" i="14"/>
  <c r="AC428" i="14"/>
  <c r="AC429" i="14"/>
  <c r="AC430" i="14"/>
  <c r="AC431" i="14"/>
  <c r="AC432" i="14"/>
  <c r="AC433" i="14"/>
  <c r="AC434" i="14"/>
  <c r="AC435" i="14"/>
  <c r="AC436" i="14"/>
  <c r="AC437" i="14"/>
  <c r="AC438" i="14"/>
  <c r="AC439" i="14"/>
  <c r="AC440" i="14"/>
  <c r="AC441" i="14"/>
  <c r="AC442" i="14"/>
  <c r="AC443" i="14"/>
  <c r="AC444" i="14"/>
  <c r="AC445" i="14"/>
  <c r="AC446" i="14"/>
  <c r="AC447" i="14"/>
  <c r="AC448" i="14"/>
  <c r="AC449" i="14"/>
  <c r="AC450" i="14"/>
  <c r="AC451" i="14"/>
  <c r="AC452" i="14"/>
  <c r="AC453" i="14"/>
  <c r="AC454" i="14"/>
  <c r="AC455" i="14"/>
  <c r="AC456" i="14"/>
  <c r="AC457" i="14"/>
  <c r="AC458" i="14"/>
  <c r="AC459" i="14"/>
  <c r="AC460" i="14"/>
  <c r="AC461" i="14"/>
  <c r="AC462" i="14"/>
  <c r="AC463" i="14"/>
  <c r="AC464" i="14"/>
  <c r="AC465" i="14"/>
  <c r="AC466" i="14"/>
  <c r="AC467" i="14"/>
  <c r="AC468" i="14"/>
  <c r="AC469" i="14"/>
  <c r="AC470" i="14"/>
  <c r="AC471" i="14"/>
  <c r="AC472" i="14"/>
  <c r="AC473" i="14"/>
  <c r="AC474" i="14"/>
  <c r="AC475" i="14"/>
  <c r="AC476" i="14"/>
  <c r="AC477" i="14"/>
  <c r="AC478" i="14"/>
  <c r="AC479" i="14"/>
  <c r="AC480" i="14"/>
  <c r="AC481" i="14"/>
  <c r="AC482" i="14"/>
  <c r="AC483" i="14"/>
  <c r="AC484" i="14"/>
  <c r="AC485" i="14"/>
  <c r="AC486" i="14"/>
  <c r="AC487" i="14"/>
  <c r="AC488" i="14"/>
  <c r="AC489" i="14"/>
  <c r="AC490" i="14"/>
  <c r="AC491" i="14"/>
  <c r="AC492" i="14"/>
  <c r="AC493" i="14"/>
  <c r="AC494" i="14"/>
  <c r="AC495" i="14"/>
  <c r="AC496" i="14"/>
  <c r="AC497" i="14"/>
  <c r="AC498" i="14"/>
  <c r="AC499" i="14"/>
  <c r="AC500" i="14"/>
  <c r="AC501" i="14"/>
  <c r="AC502" i="14"/>
  <c r="AC503" i="14"/>
  <c r="AC504" i="14"/>
  <c r="AC505" i="14"/>
  <c r="AC506" i="14"/>
  <c r="AC507" i="14"/>
  <c r="AC508" i="14"/>
  <c r="AC509" i="14"/>
  <c r="AC510" i="14"/>
  <c r="AC511" i="14"/>
  <c r="AC512" i="14"/>
  <c r="AC513" i="14"/>
  <c r="AC514" i="14"/>
  <c r="AC515" i="14"/>
  <c r="AC516" i="14"/>
  <c r="AC517" i="14"/>
  <c r="AC518" i="14"/>
  <c r="AC519" i="14"/>
  <c r="AC520" i="14"/>
  <c r="AC521" i="14"/>
  <c r="AC522" i="14"/>
  <c r="AC523" i="14"/>
  <c r="AC524" i="14"/>
  <c r="AC525" i="14"/>
  <c r="AC526" i="14"/>
  <c r="AC527" i="14"/>
  <c r="AC528" i="14"/>
  <c r="AC529" i="14"/>
  <c r="AC530" i="14"/>
  <c r="AC531" i="14"/>
  <c r="AC532" i="14"/>
  <c r="AC533" i="14"/>
  <c r="AC534" i="14"/>
  <c r="AC535" i="14"/>
  <c r="AC536" i="14"/>
  <c r="AC537" i="14"/>
  <c r="AC538" i="14"/>
  <c r="AC539" i="14"/>
  <c r="AC540" i="14"/>
  <c r="AC541" i="14"/>
  <c r="AC542" i="14"/>
  <c r="AC543" i="14"/>
  <c r="AC544" i="14"/>
  <c r="AC545" i="14"/>
  <c r="AC546" i="14"/>
  <c r="AC547" i="14"/>
  <c r="AC548" i="14"/>
  <c r="AC549" i="14"/>
  <c r="AC550" i="14"/>
  <c r="AC551" i="14"/>
  <c r="AC552" i="14"/>
  <c r="AC553" i="14"/>
  <c r="AC554" i="14"/>
  <c r="AC555" i="14"/>
  <c r="AC556" i="14"/>
  <c r="AC557" i="14"/>
  <c r="AC558" i="14"/>
  <c r="AC559" i="14"/>
  <c r="AC560" i="14"/>
  <c r="AC561" i="14"/>
  <c r="AC562" i="14"/>
  <c r="AC563" i="14"/>
  <c r="AC564" i="14"/>
  <c r="AC565" i="14"/>
  <c r="AC566" i="14"/>
  <c r="AC567" i="14"/>
  <c r="AC568" i="14"/>
  <c r="AC569" i="14"/>
  <c r="AC570" i="14"/>
  <c r="AC571" i="14"/>
  <c r="AC572" i="14"/>
  <c r="AC573" i="14"/>
  <c r="AC574" i="14"/>
  <c r="AC575" i="14"/>
  <c r="AC576" i="14"/>
  <c r="AC577" i="14"/>
  <c r="AC578" i="14"/>
  <c r="AC579" i="14"/>
  <c r="AC580" i="14"/>
  <c r="AC581" i="14"/>
  <c r="AC582" i="14"/>
  <c r="AC583" i="14"/>
  <c r="AC584" i="14"/>
  <c r="AC585" i="14"/>
  <c r="AC586" i="14"/>
  <c r="AC587" i="14"/>
  <c r="AC588" i="14"/>
  <c r="AC589" i="14"/>
  <c r="AC590" i="14"/>
  <c r="AC591" i="14"/>
  <c r="AC592" i="14"/>
  <c r="AC593" i="14"/>
  <c r="AC594" i="14"/>
  <c r="AC595" i="14"/>
  <c r="AC596" i="14"/>
  <c r="AC597" i="14"/>
  <c r="AC598" i="14"/>
  <c r="AC599" i="14"/>
  <c r="AC600" i="14"/>
  <c r="AC601" i="14"/>
  <c r="AC602" i="14"/>
  <c r="AC603" i="14"/>
  <c r="AC604" i="14"/>
  <c r="AC605" i="14"/>
  <c r="AC606" i="14"/>
  <c r="AC607" i="14"/>
  <c r="AC608" i="14"/>
  <c r="AC609" i="14"/>
  <c r="AC610" i="14"/>
  <c r="AC611" i="14"/>
  <c r="AC612" i="14"/>
  <c r="AC613" i="14"/>
  <c r="AC614" i="14"/>
  <c r="AC615" i="14"/>
  <c r="AC616" i="14"/>
  <c r="AC617" i="14"/>
  <c r="AC618" i="14"/>
  <c r="AC619" i="14"/>
  <c r="AC620" i="14"/>
  <c r="AC621" i="14"/>
  <c r="AC622" i="14"/>
  <c r="AC623" i="14"/>
  <c r="AC624" i="14"/>
  <c r="AC625" i="14"/>
  <c r="AC626" i="14"/>
  <c r="AC627" i="14"/>
  <c r="AC628" i="14"/>
  <c r="AC629" i="14"/>
  <c r="AC630" i="14"/>
  <c r="AC631" i="14"/>
  <c r="AC632" i="14"/>
  <c r="AC633" i="14"/>
  <c r="AC634" i="14"/>
  <c r="AC635" i="14"/>
  <c r="AC636" i="14"/>
  <c r="AC637" i="14"/>
  <c r="AC638" i="14"/>
  <c r="AC639" i="14"/>
  <c r="AC640" i="14"/>
  <c r="AC641" i="14"/>
  <c r="AC642" i="14"/>
  <c r="AC643" i="14"/>
  <c r="AC644" i="14"/>
  <c r="AC645" i="14"/>
  <c r="AC646" i="14"/>
  <c r="AC647" i="14"/>
  <c r="AC648" i="14"/>
  <c r="AC649" i="14"/>
  <c r="AC650" i="14"/>
  <c r="AC651" i="14"/>
  <c r="AC652" i="14"/>
  <c r="AC653" i="14"/>
  <c r="AC654" i="14"/>
  <c r="AC655" i="14"/>
  <c r="AC656" i="14"/>
  <c r="AC657" i="14"/>
  <c r="AC658" i="14"/>
  <c r="AC659" i="14"/>
  <c r="AB3" i="14"/>
  <c r="AB4" i="14"/>
  <c r="AB5" i="14"/>
  <c r="AB6" i="14"/>
  <c r="AB7" i="14"/>
  <c r="AB8" i="14"/>
  <c r="AB9" i="14"/>
  <c r="AB10" i="14"/>
  <c r="AB11" i="14"/>
  <c r="AB12" i="14"/>
  <c r="AB13" i="14"/>
  <c r="AB14" i="14"/>
  <c r="AB15" i="14"/>
  <c r="AB16" i="14"/>
  <c r="AB17" i="14"/>
  <c r="AB18" i="14"/>
  <c r="AB19" i="14"/>
  <c r="AB20" i="14"/>
  <c r="AB21" i="14"/>
  <c r="AB22" i="14"/>
  <c r="AB23" i="14"/>
  <c r="AB24" i="14"/>
  <c r="AB25" i="14"/>
  <c r="AB26" i="14"/>
  <c r="AB27" i="14"/>
  <c r="AB28" i="14"/>
  <c r="AB29" i="14"/>
  <c r="AB30" i="14"/>
  <c r="AB31" i="14"/>
  <c r="AB32" i="14"/>
  <c r="AB33" i="14"/>
  <c r="AB34" i="14"/>
  <c r="AB35" i="14"/>
  <c r="AB36" i="14"/>
  <c r="AB37" i="14"/>
  <c r="AB38" i="14"/>
  <c r="AB39" i="14"/>
  <c r="AB40" i="14"/>
  <c r="AB41" i="14"/>
  <c r="AB42" i="14"/>
  <c r="AB43" i="14"/>
  <c r="AB44" i="14"/>
  <c r="AB45" i="14"/>
  <c r="AB46" i="14"/>
  <c r="AB47" i="14"/>
  <c r="AB48" i="14"/>
  <c r="AB49" i="14"/>
  <c r="AB50" i="14"/>
  <c r="AB51" i="14"/>
  <c r="AB52" i="14"/>
  <c r="AB53" i="14"/>
  <c r="AB54" i="14"/>
  <c r="AB55" i="14"/>
  <c r="AB56" i="14"/>
  <c r="AB57" i="14"/>
  <c r="AB58" i="14"/>
  <c r="AB59" i="14"/>
  <c r="AB60" i="14"/>
  <c r="AB61" i="14"/>
  <c r="AB62" i="14"/>
  <c r="AB63" i="14"/>
  <c r="AB64" i="14"/>
  <c r="AB65" i="14"/>
  <c r="AB66" i="14"/>
  <c r="AB67" i="14"/>
  <c r="AB68" i="14"/>
  <c r="AB69" i="14"/>
  <c r="AB70" i="14"/>
  <c r="AB71" i="14"/>
  <c r="AB72" i="14"/>
  <c r="AB73" i="14"/>
  <c r="AB74" i="14"/>
  <c r="AB75" i="14"/>
  <c r="AB76" i="14"/>
  <c r="AB77" i="14"/>
  <c r="AB78" i="14"/>
  <c r="AB79" i="14"/>
  <c r="AB80" i="14"/>
  <c r="AB81" i="14"/>
  <c r="AB82" i="14"/>
  <c r="AB83" i="14"/>
  <c r="AB84" i="14"/>
  <c r="AB85" i="14"/>
  <c r="AB86" i="14"/>
  <c r="AB87" i="14"/>
  <c r="AB88" i="14"/>
  <c r="AB89" i="14"/>
  <c r="AB90" i="14"/>
  <c r="AB91" i="14"/>
  <c r="AB92" i="14"/>
  <c r="AB93" i="14"/>
  <c r="AB94" i="14"/>
  <c r="AB95" i="14"/>
  <c r="AB96" i="14"/>
  <c r="AB97" i="14"/>
  <c r="AB98" i="14"/>
  <c r="AB99" i="14"/>
  <c r="AB100" i="14"/>
  <c r="AB101" i="14"/>
  <c r="AB102" i="14"/>
  <c r="AB103" i="14"/>
  <c r="AB104" i="14"/>
  <c r="AB105" i="14"/>
  <c r="AB106" i="14"/>
  <c r="AB107" i="14"/>
  <c r="AB108" i="14"/>
  <c r="AB109" i="14"/>
  <c r="AB110" i="14"/>
  <c r="AB111" i="14"/>
  <c r="AB112" i="14"/>
  <c r="AB113" i="14"/>
  <c r="AB114" i="14"/>
  <c r="AB115" i="14"/>
  <c r="AB116" i="14"/>
  <c r="AB117" i="14"/>
  <c r="AB118" i="14"/>
  <c r="AB119" i="14"/>
  <c r="AB120" i="14"/>
  <c r="AB121" i="14"/>
  <c r="AB122" i="14"/>
  <c r="AB123" i="14"/>
  <c r="AB124" i="14"/>
  <c r="AB125" i="14"/>
  <c r="AB126" i="14"/>
  <c r="AB127" i="14"/>
  <c r="AB128" i="14"/>
  <c r="AB129" i="14"/>
  <c r="AB130" i="14"/>
  <c r="AB131" i="14"/>
  <c r="AB132" i="14"/>
  <c r="AB133" i="14"/>
  <c r="AB134" i="14"/>
  <c r="AB135" i="14"/>
  <c r="AB136" i="14"/>
  <c r="AB137" i="14"/>
  <c r="AB138" i="14"/>
  <c r="AB139" i="14"/>
  <c r="AB140" i="14"/>
  <c r="AB141" i="14"/>
  <c r="AB142" i="14"/>
  <c r="AB143" i="14"/>
  <c r="AB144" i="14"/>
  <c r="AB145" i="14"/>
  <c r="AB146" i="14"/>
  <c r="AB147" i="14"/>
  <c r="AB148" i="14"/>
  <c r="AB149" i="14"/>
  <c r="AB150" i="14"/>
  <c r="AB151" i="14"/>
  <c r="AB152" i="14"/>
  <c r="AB153" i="14"/>
  <c r="AB154" i="14"/>
  <c r="AB155" i="14"/>
  <c r="AB156" i="14"/>
  <c r="AB157" i="14"/>
  <c r="AB158" i="14"/>
  <c r="AB159" i="14"/>
  <c r="AB160" i="14"/>
  <c r="AB161" i="14"/>
  <c r="AB162" i="14"/>
  <c r="AB163" i="14"/>
  <c r="AB164" i="14"/>
  <c r="AB165" i="14"/>
  <c r="AB166" i="14"/>
  <c r="AB167" i="14"/>
  <c r="AB168" i="14"/>
  <c r="AB169" i="14"/>
  <c r="AB170" i="14"/>
  <c r="AB171" i="14"/>
  <c r="AB172" i="14"/>
  <c r="AB173" i="14"/>
  <c r="AB174" i="14"/>
  <c r="AB175" i="14"/>
  <c r="AB176" i="14"/>
  <c r="AB177" i="14"/>
  <c r="AB178" i="14"/>
  <c r="AB179" i="14"/>
  <c r="AB180" i="14"/>
  <c r="AB181" i="14"/>
  <c r="AB182" i="14"/>
  <c r="AB183" i="14"/>
  <c r="AB184" i="14"/>
  <c r="AB185" i="14"/>
  <c r="AB186" i="14"/>
  <c r="AB187" i="14"/>
  <c r="AB188" i="14"/>
  <c r="AB189" i="14"/>
  <c r="AB190" i="14"/>
  <c r="AB191" i="14"/>
  <c r="AB192" i="14"/>
  <c r="AB193" i="14"/>
  <c r="AB194" i="14"/>
  <c r="AB195" i="14"/>
  <c r="AB196" i="14"/>
  <c r="AB197" i="14"/>
  <c r="AB198" i="14"/>
  <c r="AB199" i="14"/>
  <c r="AB200" i="14"/>
  <c r="AB201" i="14"/>
  <c r="AB202" i="14"/>
  <c r="AB203" i="14"/>
  <c r="AB204" i="14"/>
  <c r="AB205" i="14"/>
  <c r="AB206" i="14"/>
  <c r="AB207" i="14"/>
  <c r="AB208" i="14"/>
  <c r="AB209" i="14"/>
  <c r="AB210" i="14"/>
  <c r="AB211" i="14"/>
  <c r="AB212" i="14"/>
  <c r="AB213" i="14"/>
  <c r="AB214" i="14"/>
  <c r="AB215" i="14"/>
  <c r="AB216" i="14"/>
  <c r="AB217" i="14"/>
  <c r="AB218" i="14"/>
  <c r="AB219" i="14"/>
  <c r="AB220" i="14"/>
  <c r="AB221" i="14"/>
  <c r="AB222" i="14"/>
  <c r="AB223" i="14"/>
  <c r="AB224" i="14"/>
  <c r="AB225" i="14"/>
  <c r="AB226" i="14"/>
  <c r="AB227" i="14"/>
  <c r="AB228" i="14"/>
  <c r="AB229" i="14"/>
  <c r="AB230" i="14"/>
  <c r="AB231" i="14"/>
  <c r="AB232" i="14"/>
  <c r="AB233" i="14"/>
  <c r="AB234" i="14"/>
  <c r="AB235" i="14"/>
  <c r="AB236" i="14"/>
  <c r="AB237" i="14"/>
  <c r="AB238" i="14"/>
  <c r="AB239" i="14"/>
  <c r="AB240" i="14"/>
  <c r="AB241" i="14"/>
  <c r="AB242" i="14"/>
  <c r="AB243" i="14"/>
  <c r="AB244" i="14"/>
  <c r="AB245" i="14"/>
  <c r="AB246" i="14"/>
  <c r="AB247" i="14"/>
  <c r="AB248" i="14"/>
  <c r="AB249" i="14"/>
  <c r="AB250" i="14"/>
  <c r="AB251" i="14"/>
  <c r="AB252" i="14"/>
  <c r="AB253" i="14"/>
  <c r="AB254" i="14"/>
  <c r="AB255" i="14"/>
  <c r="AB256" i="14"/>
  <c r="AB257" i="14"/>
  <c r="AB258" i="14"/>
  <c r="AB259" i="14"/>
  <c r="AB260" i="14"/>
  <c r="AB261" i="14"/>
  <c r="AB262" i="14"/>
  <c r="AB263" i="14"/>
  <c r="AB264" i="14"/>
  <c r="AB265" i="14"/>
  <c r="AB266" i="14"/>
  <c r="AB267" i="14"/>
  <c r="AB268" i="14"/>
  <c r="AB269" i="14"/>
  <c r="AB270" i="14"/>
  <c r="AB271" i="14"/>
  <c r="AB272" i="14"/>
  <c r="AB273" i="14"/>
  <c r="AB274" i="14"/>
  <c r="AB275" i="14"/>
  <c r="AB276" i="14"/>
  <c r="AB277" i="14"/>
  <c r="AB278" i="14"/>
  <c r="AB279" i="14"/>
  <c r="AB280" i="14"/>
  <c r="AB281" i="14"/>
  <c r="AB282" i="14"/>
  <c r="AB283" i="14"/>
  <c r="AB284" i="14"/>
  <c r="AB285" i="14"/>
  <c r="AB286" i="14"/>
  <c r="AB287" i="14"/>
  <c r="AB288" i="14"/>
  <c r="AB289" i="14"/>
  <c r="AB290" i="14"/>
  <c r="AB291" i="14"/>
  <c r="AB292" i="14"/>
  <c r="AB293" i="14"/>
  <c r="AB294" i="14"/>
  <c r="AB295" i="14"/>
  <c r="AB296" i="14"/>
  <c r="AB297" i="14"/>
  <c r="AB298" i="14"/>
  <c r="AB299" i="14"/>
  <c r="AB300" i="14"/>
  <c r="AB301" i="14"/>
  <c r="AB302" i="14"/>
  <c r="AB303" i="14"/>
  <c r="AB304" i="14"/>
  <c r="AB305" i="14"/>
  <c r="AB306" i="14"/>
  <c r="AB307" i="14"/>
  <c r="AB308" i="14"/>
  <c r="AB309" i="14"/>
  <c r="AB310" i="14"/>
  <c r="AB311" i="14"/>
  <c r="AB312" i="14"/>
  <c r="AB313" i="14"/>
  <c r="AB314" i="14"/>
  <c r="AB315" i="14"/>
  <c r="AB316" i="14"/>
  <c r="AB317" i="14"/>
  <c r="AB318" i="14"/>
  <c r="AB319" i="14"/>
  <c r="AB320" i="14"/>
  <c r="AB321" i="14"/>
  <c r="AB322" i="14"/>
  <c r="AB323" i="14"/>
  <c r="AB324" i="14"/>
  <c r="AB325" i="14"/>
  <c r="AB326" i="14"/>
  <c r="AB327" i="14"/>
  <c r="AB328" i="14"/>
  <c r="AB329" i="14"/>
  <c r="AB330" i="14"/>
  <c r="AB331" i="14"/>
  <c r="AB332" i="14"/>
  <c r="AB333" i="14"/>
  <c r="AB334" i="14"/>
  <c r="AB335" i="14"/>
  <c r="AB336" i="14"/>
  <c r="AB337" i="14"/>
  <c r="AB338" i="14"/>
  <c r="AB339" i="14"/>
  <c r="AB340" i="14"/>
  <c r="AB341" i="14"/>
  <c r="AB342" i="14"/>
  <c r="AB343" i="14"/>
  <c r="AB344" i="14"/>
  <c r="AB345" i="14"/>
  <c r="AB346" i="14"/>
  <c r="AB347" i="14"/>
  <c r="AB348" i="14"/>
  <c r="AB349" i="14"/>
  <c r="AB350" i="14"/>
  <c r="AB351" i="14"/>
  <c r="AB352" i="14"/>
  <c r="AB353" i="14"/>
  <c r="AB354" i="14"/>
  <c r="AB355" i="14"/>
  <c r="AB356" i="14"/>
  <c r="AB357" i="14"/>
  <c r="AB358" i="14"/>
  <c r="AB359" i="14"/>
  <c r="AB360" i="14"/>
  <c r="AB361" i="14"/>
  <c r="AB362" i="14"/>
  <c r="AB363" i="14"/>
  <c r="AB364" i="14"/>
  <c r="AB365" i="14"/>
  <c r="AB366" i="14"/>
  <c r="AB367" i="14"/>
  <c r="AB368" i="14"/>
  <c r="AB369" i="14"/>
  <c r="AB370" i="14"/>
  <c r="AB371" i="14"/>
  <c r="AB372" i="14"/>
  <c r="AB373" i="14"/>
  <c r="AB374" i="14"/>
  <c r="AB375" i="14"/>
  <c r="AB376" i="14"/>
  <c r="AB377" i="14"/>
  <c r="AB378" i="14"/>
  <c r="AB379" i="14"/>
  <c r="AB380" i="14"/>
  <c r="AB381" i="14"/>
  <c r="AB382" i="14"/>
  <c r="AB383" i="14"/>
  <c r="AB384" i="14"/>
  <c r="AB385" i="14"/>
  <c r="AB386" i="14"/>
  <c r="AB387" i="14"/>
  <c r="AB388" i="14"/>
  <c r="AB389" i="14"/>
  <c r="AB390" i="14"/>
  <c r="AB391" i="14"/>
  <c r="AB392" i="14"/>
  <c r="AB393" i="14"/>
  <c r="AB394" i="14"/>
  <c r="AB395" i="14"/>
  <c r="AB396" i="14"/>
  <c r="AB397" i="14"/>
  <c r="AB398" i="14"/>
  <c r="AB399" i="14"/>
  <c r="AB400" i="14"/>
  <c r="AB401" i="14"/>
  <c r="AB402" i="14"/>
  <c r="AB403" i="14"/>
  <c r="AB404" i="14"/>
  <c r="AB405" i="14"/>
  <c r="AB406" i="14"/>
  <c r="AB407" i="14"/>
  <c r="AB408" i="14"/>
  <c r="AB409" i="14"/>
  <c r="AB410" i="14"/>
  <c r="AB411" i="14"/>
  <c r="AB412" i="14"/>
  <c r="AB413" i="14"/>
  <c r="AB414" i="14"/>
  <c r="AB415" i="14"/>
  <c r="AB416" i="14"/>
  <c r="AB417" i="14"/>
  <c r="AB418" i="14"/>
  <c r="AB419" i="14"/>
  <c r="AB420" i="14"/>
  <c r="AB421" i="14"/>
  <c r="AB422" i="14"/>
  <c r="AB423" i="14"/>
  <c r="AB424" i="14"/>
  <c r="AB425" i="14"/>
  <c r="AB426" i="14"/>
  <c r="AB427" i="14"/>
  <c r="AB428" i="14"/>
  <c r="AB429" i="14"/>
  <c r="AB430" i="14"/>
  <c r="AB431" i="14"/>
  <c r="AB432" i="14"/>
  <c r="AB433" i="14"/>
  <c r="AB434" i="14"/>
  <c r="AB435" i="14"/>
  <c r="AB436" i="14"/>
  <c r="AB437" i="14"/>
  <c r="AB438" i="14"/>
  <c r="AB439" i="14"/>
  <c r="AB440" i="14"/>
  <c r="AB441" i="14"/>
  <c r="AB442" i="14"/>
  <c r="AB443" i="14"/>
  <c r="AB444" i="14"/>
  <c r="AB445" i="14"/>
  <c r="AB446" i="14"/>
  <c r="AB447" i="14"/>
  <c r="AB448" i="14"/>
  <c r="AB449" i="14"/>
  <c r="AB450" i="14"/>
  <c r="AB451" i="14"/>
  <c r="AB452" i="14"/>
  <c r="AB453" i="14"/>
  <c r="AB454" i="14"/>
  <c r="AB455" i="14"/>
  <c r="AB456" i="14"/>
  <c r="AB457" i="14"/>
  <c r="AB458" i="14"/>
  <c r="AB459" i="14"/>
  <c r="AB460" i="14"/>
  <c r="AB461" i="14"/>
  <c r="AB462" i="14"/>
  <c r="AB463" i="14"/>
  <c r="AB464" i="14"/>
  <c r="AB465" i="14"/>
  <c r="AB466" i="14"/>
  <c r="AB467" i="14"/>
  <c r="AB468" i="14"/>
  <c r="AB469" i="14"/>
  <c r="AB470" i="14"/>
  <c r="AB471" i="14"/>
  <c r="AB472" i="14"/>
  <c r="AB473" i="14"/>
  <c r="AB474" i="14"/>
  <c r="AB475" i="14"/>
  <c r="AB476" i="14"/>
  <c r="AB477" i="14"/>
  <c r="AB478" i="14"/>
  <c r="AB479" i="14"/>
  <c r="AB480" i="14"/>
  <c r="AB481" i="14"/>
  <c r="AB482" i="14"/>
  <c r="AB483" i="14"/>
  <c r="AB484" i="14"/>
  <c r="AB485" i="14"/>
  <c r="AB486" i="14"/>
  <c r="AB487" i="14"/>
  <c r="AB488" i="14"/>
  <c r="AB489" i="14"/>
  <c r="AB490" i="14"/>
  <c r="AB491" i="14"/>
  <c r="AB492" i="14"/>
  <c r="AB493" i="14"/>
  <c r="AB494" i="14"/>
  <c r="AB495" i="14"/>
  <c r="AB496" i="14"/>
  <c r="AB497" i="14"/>
  <c r="AB498" i="14"/>
  <c r="AB499" i="14"/>
  <c r="AB500" i="14"/>
  <c r="AB501" i="14"/>
  <c r="AB502" i="14"/>
  <c r="AB503" i="14"/>
  <c r="AB504" i="14"/>
  <c r="AB505" i="14"/>
  <c r="AB506" i="14"/>
  <c r="AB507" i="14"/>
  <c r="AB508" i="14"/>
  <c r="AB509" i="14"/>
  <c r="AB510" i="14"/>
  <c r="AB511" i="14"/>
  <c r="AB512" i="14"/>
  <c r="AB513" i="14"/>
  <c r="AB514" i="14"/>
  <c r="AB515" i="14"/>
  <c r="AB516" i="14"/>
  <c r="AB517" i="14"/>
  <c r="AB518" i="14"/>
  <c r="AB519" i="14"/>
  <c r="AB520" i="14"/>
  <c r="AB521" i="14"/>
  <c r="AB522" i="14"/>
  <c r="AB523" i="14"/>
  <c r="AB524" i="14"/>
  <c r="AB525" i="14"/>
  <c r="AB526" i="14"/>
  <c r="AB527" i="14"/>
  <c r="AB528" i="14"/>
  <c r="AB529" i="14"/>
  <c r="AB530" i="14"/>
  <c r="AB531" i="14"/>
  <c r="AB532" i="14"/>
  <c r="AB533" i="14"/>
  <c r="AB534" i="14"/>
  <c r="AB535" i="14"/>
  <c r="AB536" i="14"/>
  <c r="AB537" i="14"/>
  <c r="AB538" i="14"/>
  <c r="AB539" i="14"/>
  <c r="AB540" i="14"/>
  <c r="AB541" i="14"/>
  <c r="AB542" i="14"/>
  <c r="AB543" i="14"/>
  <c r="AB544" i="14"/>
  <c r="AB545" i="14"/>
  <c r="AB546" i="14"/>
  <c r="AB547" i="14"/>
  <c r="AB548" i="14"/>
  <c r="AB549" i="14"/>
  <c r="AB550" i="14"/>
  <c r="AB551" i="14"/>
  <c r="AB552" i="14"/>
  <c r="AB553" i="14"/>
  <c r="AB554" i="14"/>
  <c r="AB555" i="14"/>
  <c r="AB556" i="14"/>
  <c r="AB557" i="14"/>
  <c r="AB558" i="14"/>
  <c r="AB559" i="14"/>
  <c r="AB560" i="14"/>
  <c r="AB561" i="14"/>
  <c r="AB562" i="14"/>
  <c r="AB563" i="14"/>
  <c r="AB564" i="14"/>
  <c r="AB565" i="14"/>
  <c r="AB566" i="14"/>
  <c r="AB567" i="14"/>
  <c r="AB568" i="14"/>
  <c r="AB569" i="14"/>
  <c r="AB570" i="14"/>
  <c r="AB571" i="14"/>
  <c r="AB572" i="14"/>
  <c r="AB573" i="14"/>
  <c r="AB574" i="14"/>
  <c r="AB575" i="14"/>
  <c r="AB576" i="14"/>
  <c r="AB577" i="14"/>
  <c r="AB578" i="14"/>
  <c r="AB579" i="14"/>
  <c r="AB580" i="14"/>
  <c r="AB581" i="14"/>
  <c r="AB582" i="14"/>
  <c r="AB583" i="14"/>
  <c r="AB584" i="14"/>
  <c r="AB585" i="14"/>
  <c r="AB586" i="14"/>
  <c r="AB587" i="14"/>
  <c r="AB588" i="14"/>
  <c r="AB589" i="14"/>
  <c r="AB590" i="14"/>
  <c r="AB591" i="14"/>
  <c r="AB592" i="14"/>
  <c r="AB593" i="14"/>
  <c r="AB594" i="14"/>
  <c r="AB595" i="14"/>
  <c r="AB596" i="14"/>
  <c r="AB597" i="14"/>
  <c r="AB598" i="14"/>
  <c r="AB599" i="14"/>
  <c r="AB600" i="14"/>
  <c r="AB601" i="14"/>
  <c r="AB602" i="14"/>
  <c r="AB603" i="14"/>
  <c r="AB604" i="14"/>
  <c r="AB605" i="14"/>
  <c r="AB606" i="14"/>
  <c r="AB607" i="14"/>
  <c r="AB608" i="14"/>
  <c r="AB609" i="14"/>
  <c r="AB610" i="14"/>
  <c r="AB611" i="14"/>
  <c r="AB612" i="14"/>
  <c r="AB613" i="14"/>
  <c r="AB614" i="14"/>
  <c r="AB615" i="14"/>
  <c r="AB616" i="14"/>
  <c r="AB617" i="14"/>
  <c r="AB618" i="14"/>
  <c r="AB619" i="14"/>
  <c r="AB620" i="14"/>
  <c r="AB621" i="14"/>
  <c r="AB622" i="14"/>
  <c r="AB623" i="14"/>
  <c r="AB624" i="14"/>
  <c r="AB625" i="14"/>
  <c r="AB626" i="14"/>
  <c r="AB627" i="14"/>
  <c r="AB628" i="14"/>
  <c r="AB629" i="14"/>
  <c r="AB630" i="14"/>
  <c r="AB631" i="14"/>
  <c r="AB632" i="14"/>
  <c r="AB633" i="14"/>
  <c r="AB634" i="14"/>
  <c r="AB635" i="14"/>
  <c r="AB636" i="14"/>
  <c r="AB637" i="14"/>
  <c r="AB638" i="14"/>
  <c r="AB639" i="14"/>
  <c r="AB640" i="14"/>
  <c r="AB641" i="14"/>
  <c r="AB642" i="14"/>
  <c r="AB643" i="14"/>
  <c r="AB644" i="14"/>
  <c r="AB645" i="14"/>
  <c r="AB646" i="14"/>
  <c r="AB647" i="14"/>
  <c r="AB648" i="14"/>
  <c r="AB649" i="14"/>
  <c r="AB650" i="14"/>
  <c r="AB651" i="14"/>
  <c r="AB652" i="14"/>
  <c r="AB653" i="14"/>
  <c r="AB654" i="14"/>
  <c r="AB655" i="14"/>
  <c r="AB656" i="14"/>
  <c r="AB657" i="14"/>
  <c r="AB658" i="14"/>
  <c r="AB659" i="14"/>
  <c r="AA2" i="14"/>
  <c r="AA3" i="14"/>
  <c r="AA4"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AA56" i="14"/>
  <c r="AA57" i="14"/>
  <c r="AA58" i="14"/>
  <c r="AA59" i="14"/>
  <c r="AA60" i="14"/>
  <c r="AA61" i="14"/>
  <c r="AA62" i="14"/>
  <c r="AA63" i="14"/>
  <c r="AA64" i="14"/>
  <c r="AA65" i="14"/>
  <c r="AA66" i="14"/>
  <c r="AA67" i="14"/>
  <c r="AA68" i="14"/>
  <c r="AA69" i="14"/>
  <c r="AA70" i="14"/>
  <c r="AA71" i="14"/>
  <c r="AA72" i="14"/>
  <c r="AA73" i="14"/>
  <c r="AA74" i="14"/>
  <c r="AA75" i="14"/>
  <c r="AA76" i="14"/>
  <c r="AA77" i="14"/>
  <c r="AA78" i="14"/>
  <c r="AA79" i="14"/>
  <c r="AA80" i="14"/>
  <c r="AA81" i="14"/>
  <c r="AA82" i="14"/>
  <c r="AA83" i="14"/>
  <c r="AA84" i="14"/>
  <c r="AA85" i="14"/>
  <c r="AA86" i="14"/>
  <c r="AA87" i="14"/>
  <c r="AA88" i="14"/>
  <c r="AA89" i="14"/>
  <c r="AA90" i="14"/>
  <c r="AA91" i="14"/>
  <c r="AA92" i="14"/>
  <c r="AA93" i="14"/>
  <c r="AA94" i="14"/>
  <c r="AA95" i="14"/>
  <c r="AA96" i="14"/>
  <c r="AA97" i="14"/>
  <c r="AA98" i="14"/>
  <c r="AA99" i="14"/>
  <c r="AA100" i="14"/>
  <c r="AA101" i="14"/>
  <c r="AA102" i="14"/>
  <c r="AA103" i="14"/>
  <c r="AA104" i="14"/>
  <c r="AA105" i="14"/>
  <c r="AA106" i="14"/>
  <c r="AA107" i="14"/>
  <c r="AA108" i="14"/>
  <c r="AA109" i="14"/>
  <c r="AA110" i="14"/>
  <c r="AA111" i="14"/>
  <c r="AA112" i="14"/>
  <c r="AA113" i="14"/>
  <c r="AA114" i="14"/>
  <c r="AA115" i="14"/>
  <c r="AA116" i="14"/>
  <c r="AA117" i="14"/>
  <c r="AA118" i="14"/>
  <c r="AA119" i="14"/>
  <c r="AA120" i="14"/>
  <c r="AA121" i="14"/>
  <c r="AA122" i="14"/>
  <c r="AA123" i="14"/>
  <c r="AA124" i="14"/>
  <c r="AA125" i="14"/>
  <c r="AA126" i="14"/>
  <c r="AA127" i="14"/>
  <c r="AA128" i="14"/>
  <c r="AA129" i="14"/>
  <c r="AA130" i="14"/>
  <c r="AA131" i="14"/>
  <c r="AA132" i="14"/>
  <c r="AA133" i="14"/>
  <c r="AA134" i="14"/>
  <c r="AA135" i="14"/>
  <c r="AA136" i="14"/>
  <c r="AA137" i="14"/>
  <c r="AA138" i="14"/>
  <c r="AA139" i="14"/>
  <c r="AA140" i="14"/>
  <c r="AA141" i="14"/>
  <c r="AA142" i="14"/>
  <c r="AA143" i="14"/>
  <c r="AA144" i="14"/>
  <c r="AA145" i="14"/>
  <c r="AA146" i="14"/>
  <c r="AA147" i="14"/>
  <c r="AA148" i="14"/>
  <c r="AA149" i="14"/>
  <c r="AA150" i="14"/>
  <c r="AA151" i="14"/>
  <c r="AA152" i="14"/>
  <c r="AA153" i="14"/>
  <c r="AA154" i="14"/>
  <c r="AA155" i="14"/>
  <c r="AA156" i="14"/>
  <c r="AA157" i="14"/>
  <c r="AA158" i="14"/>
  <c r="AA159" i="14"/>
  <c r="AA160" i="14"/>
  <c r="AA161" i="14"/>
  <c r="AA162" i="14"/>
  <c r="AA163" i="14"/>
  <c r="AA164" i="14"/>
  <c r="AA165" i="14"/>
  <c r="AA166" i="14"/>
  <c r="AA167" i="14"/>
  <c r="AA168" i="14"/>
  <c r="AA169" i="14"/>
  <c r="AA170" i="14"/>
  <c r="AA171" i="14"/>
  <c r="AA172" i="14"/>
  <c r="AA173" i="14"/>
  <c r="AA174" i="14"/>
  <c r="AA175" i="14"/>
  <c r="AA176" i="14"/>
  <c r="AA177" i="14"/>
  <c r="AA178" i="14"/>
  <c r="AA179" i="14"/>
  <c r="AA180" i="14"/>
  <c r="AA181" i="14"/>
  <c r="AA182" i="14"/>
  <c r="AA183" i="14"/>
  <c r="AA184" i="14"/>
  <c r="AA185" i="14"/>
  <c r="AA186" i="14"/>
  <c r="AA187" i="14"/>
  <c r="AA188" i="14"/>
  <c r="AA189" i="14"/>
  <c r="AA190" i="14"/>
  <c r="AA191" i="14"/>
  <c r="AA192" i="14"/>
  <c r="AA193" i="14"/>
  <c r="AA194" i="14"/>
  <c r="AA195" i="14"/>
  <c r="AA196" i="14"/>
  <c r="AA197" i="14"/>
  <c r="AA198" i="14"/>
  <c r="AA199" i="14"/>
  <c r="AA200" i="14"/>
  <c r="AA201" i="14"/>
  <c r="AA202" i="14"/>
  <c r="AA203" i="14"/>
  <c r="AA204" i="14"/>
  <c r="AA205" i="14"/>
  <c r="AA206" i="14"/>
  <c r="AA207" i="14"/>
  <c r="AA208" i="14"/>
  <c r="AA209" i="14"/>
  <c r="AA210" i="14"/>
  <c r="AA211" i="14"/>
  <c r="AA212" i="14"/>
  <c r="AA213" i="14"/>
  <c r="AA214" i="14"/>
  <c r="AA215" i="14"/>
  <c r="AA216" i="14"/>
  <c r="AA217" i="14"/>
  <c r="AA218" i="14"/>
  <c r="AA219" i="14"/>
  <c r="AA220" i="14"/>
  <c r="AA221" i="14"/>
  <c r="AA222" i="14"/>
  <c r="AA223" i="14"/>
  <c r="AA224" i="14"/>
  <c r="AA225" i="14"/>
  <c r="AA226" i="14"/>
  <c r="AA227" i="14"/>
  <c r="AA228" i="14"/>
  <c r="AA229" i="14"/>
  <c r="AA230" i="14"/>
  <c r="AA231" i="14"/>
  <c r="AA232" i="14"/>
  <c r="AA233" i="14"/>
  <c r="AA234" i="14"/>
  <c r="AA235" i="14"/>
  <c r="AA236" i="14"/>
  <c r="AA237" i="14"/>
  <c r="AA238" i="14"/>
  <c r="AA239" i="14"/>
  <c r="AA240" i="14"/>
  <c r="AA241" i="14"/>
  <c r="AA242" i="14"/>
  <c r="AA243" i="14"/>
  <c r="AA244" i="14"/>
  <c r="AA245" i="14"/>
  <c r="AA246" i="14"/>
  <c r="AA247" i="14"/>
  <c r="AA248" i="14"/>
  <c r="AA249" i="14"/>
  <c r="AA250" i="14"/>
  <c r="AA251" i="14"/>
  <c r="AA252" i="14"/>
  <c r="AA253" i="14"/>
  <c r="AA254" i="14"/>
  <c r="AA255" i="14"/>
  <c r="AA256" i="14"/>
  <c r="AA257" i="14"/>
  <c r="AA258" i="14"/>
  <c r="AA259" i="14"/>
  <c r="AA260" i="14"/>
  <c r="AA261" i="14"/>
  <c r="AA262" i="14"/>
  <c r="AA263" i="14"/>
  <c r="AA264" i="14"/>
  <c r="AA265" i="14"/>
  <c r="AA266" i="14"/>
  <c r="AA267" i="14"/>
  <c r="AA268" i="14"/>
  <c r="AA269" i="14"/>
  <c r="AA270" i="14"/>
  <c r="AA271" i="14"/>
  <c r="AA272" i="14"/>
  <c r="AA273" i="14"/>
  <c r="AA274" i="14"/>
  <c r="AA275" i="14"/>
  <c r="AA276" i="14"/>
  <c r="AA277" i="14"/>
  <c r="AA278" i="14"/>
  <c r="AA279" i="14"/>
  <c r="AA280" i="14"/>
  <c r="AA281" i="14"/>
  <c r="AA282" i="14"/>
  <c r="AA283" i="14"/>
  <c r="AA284" i="14"/>
  <c r="AA285" i="14"/>
  <c r="AA286" i="14"/>
  <c r="AA287" i="14"/>
  <c r="AA288" i="14"/>
  <c r="AA289" i="14"/>
  <c r="AA290" i="14"/>
  <c r="AA291" i="14"/>
  <c r="AA292" i="14"/>
  <c r="AA293" i="14"/>
  <c r="AA294" i="14"/>
  <c r="AA295" i="14"/>
  <c r="AA296" i="14"/>
  <c r="AA297" i="14"/>
  <c r="AA298" i="14"/>
  <c r="AA299" i="14"/>
  <c r="AA300" i="14"/>
  <c r="AA301" i="14"/>
  <c r="AA302" i="14"/>
  <c r="AA303" i="14"/>
  <c r="AA304" i="14"/>
  <c r="AA305" i="14"/>
  <c r="AA306" i="14"/>
  <c r="AA307" i="14"/>
  <c r="AA308" i="14"/>
  <c r="AA309" i="14"/>
  <c r="AA310" i="14"/>
  <c r="AA311" i="14"/>
  <c r="AA312" i="14"/>
  <c r="AA313" i="14"/>
  <c r="AA314" i="14"/>
  <c r="AA315" i="14"/>
  <c r="AA316" i="14"/>
  <c r="AA317" i="14"/>
  <c r="AA318" i="14"/>
  <c r="AA319" i="14"/>
  <c r="AA320" i="14"/>
  <c r="AA321" i="14"/>
  <c r="AA322" i="14"/>
  <c r="AA323" i="14"/>
  <c r="AA324" i="14"/>
  <c r="AA325" i="14"/>
  <c r="AA326" i="14"/>
  <c r="AA327" i="14"/>
  <c r="AA328" i="14"/>
  <c r="AA329" i="14"/>
  <c r="AA330" i="14"/>
  <c r="AA331" i="14"/>
  <c r="AA332" i="14"/>
  <c r="AA333" i="14"/>
  <c r="AA334" i="14"/>
  <c r="AA335" i="14"/>
  <c r="AA336" i="14"/>
  <c r="AA337" i="14"/>
  <c r="AA338" i="14"/>
  <c r="AA339" i="14"/>
  <c r="AA340" i="14"/>
  <c r="AA341" i="14"/>
  <c r="AA342" i="14"/>
  <c r="AA343" i="14"/>
  <c r="AA344" i="14"/>
  <c r="AA345" i="14"/>
  <c r="AA346" i="14"/>
  <c r="AA347" i="14"/>
  <c r="AA348" i="14"/>
  <c r="AA349" i="14"/>
  <c r="AA350" i="14"/>
  <c r="AA351" i="14"/>
  <c r="AA352" i="14"/>
  <c r="AA353" i="14"/>
  <c r="AA354" i="14"/>
  <c r="AA355" i="14"/>
  <c r="AA356" i="14"/>
  <c r="AA357" i="14"/>
  <c r="AA358" i="14"/>
  <c r="AA359" i="14"/>
  <c r="AA360" i="14"/>
  <c r="AA361" i="14"/>
  <c r="AA362" i="14"/>
  <c r="AA363" i="14"/>
  <c r="AA364" i="14"/>
  <c r="AA365" i="14"/>
  <c r="AA366" i="14"/>
  <c r="AA367" i="14"/>
  <c r="AA368" i="14"/>
  <c r="AA369" i="14"/>
  <c r="AA370" i="14"/>
  <c r="AA371" i="14"/>
  <c r="AA372" i="14"/>
  <c r="AA373" i="14"/>
  <c r="AA374" i="14"/>
  <c r="AA375" i="14"/>
  <c r="AA376" i="14"/>
  <c r="AA377" i="14"/>
  <c r="AA378" i="14"/>
  <c r="AA379" i="14"/>
  <c r="AA380" i="14"/>
  <c r="AA381" i="14"/>
  <c r="AA382" i="14"/>
  <c r="AA383" i="14"/>
  <c r="AA384" i="14"/>
  <c r="AA385" i="14"/>
  <c r="AA386" i="14"/>
  <c r="AA387" i="14"/>
  <c r="AA388" i="14"/>
  <c r="AA389" i="14"/>
  <c r="AA390" i="14"/>
  <c r="AA391" i="14"/>
  <c r="AA392" i="14"/>
  <c r="AA393" i="14"/>
  <c r="AA394" i="14"/>
  <c r="AA395" i="14"/>
  <c r="AA396" i="14"/>
  <c r="AA397" i="14"/>
  <c r="AA398" i="14"/>
  <c r="AA399" i="14"/>
  <c r="AA400" i="14"/>
  <c r="AA401" i="14"/>
  <c r="AA402" i="14"/>
  <c r="AA403" i="14"/>
  <c r="AA404" i="14"/>
  <c r="AA405" i="14"/>
  <c r="AA406" i="14"/>
  <c r="AA407" i="14"/>
  <c r="AA408" i="14"/>
  <c r="AA409" i="14"/>
  <c r="AA410" i="14"/>
  <c r="AA411" i="14"/>
  <c r="AA412" i="14"/>
  <c r="AA413" i="14"/>
  <c r="AA414" i="14"/>
  <c r="AA415" i="14"/>
  <c r="AA416" i="14"/>
  <c r="AA417" i="14"/>
  <c r="AA418" i="14"/>
  <c r="AA419" i="14"/>
  <c r="AA420" i="14"/>
  <c r="AA421" i="14"/>
  <c r="AA422" i="14"/>
  <c r="AA423" i="14"/>
  <c r="AA424" i="14"/>
  <c r="AA425" i="14"/>
  <c r="AA426" i="14"/>
  <c r="AA427" i="14"/>
  <c r="AA428" i="14"/>
  <c r="AA429" i="14"/>
  <c r="AA430" i="14"/>
  <c r="AA431" i="14"/>
  <c r="AA432" i="14"/>
  <c r="AA433" i="14"/>
  <c r="AA434" i="14"/>
  <c r="AA435" i="14"/>
  <c r="AA436" i="14"/>
  <c r="AA437" i="14"/>
  <c r="AA438" i="14"/>
  <c r="AA439" i="14"/>
  <c r="AA440" i="14"/>
  <c r="AA441" i="14"/>
  <c r="AA442" i="14"/>
  <c r="AA443" i="14"/>
  <c r="AA444" i="14"/>
  <c r="AA445" i="14"/>
  <c r="AA446" i="14"/>
  <c r="AA447" i="14"/>
  <c r="AA448" i="14"/>
  <c r="AA449" i="14"/>
  <c r="AA450" i="14"/>
  <c r="AA451" i="14"/>
  <c r="AA452" i="14"/>
  <c r="AA453" i="14"/>
  <c r="AA454" i="14"/>
  <c r="AA455" i="14"/>
  <c r="AA456" i="14"/>
  <c r="AA457" i="14"/>
  <c r="AA458" i="14"/>
  <c r="AA459" i="14"/>
  <c r="AA460" i="14"/>
  <c r="AA461" i="14"/>
  <c r="AA462" i="14"/>
  <c r="AA463" i="14"/>
  <c r="AA464" i="14"/>
  <c r="AA465" i="14"/>
  <c r="AA466" i="14"/>
  <c r="AA467" i="14"/>
  <c r="AA468" i="14"/>
  <c r="AA469" i="14"/>
  <c r="AA470" i="14"/>
  <c r="AA471" i="14"/>
  <c r="AA472" i="14"/>
  <c r="AA473" i="14"/>
  <c r="AA474" i="14"/>
  <c r="AA475" i="14"/>
  <c r="AA476" i="14"/>
  <c r="AA477" i="14"/>
  <c r="AA478" i="14"/>
  <c r="AA479" i="14"/>
  <c r="AA480" i="14"/>
  <c r="AA481" i="14"/>
  <c r="AA482" i="14"/>
  <c r="AA483" i="14"/>
  <c r="AA484" i="14"/>
  <c r="AA485" i="14"/>
  <c r="AA486" i="14"/>
  <c r="AA487" i="14"/>
  <c r="AA488" i="14"/>
  <c r="AA489" i="14"/>
  <c r="AA490" i="14"/>
  <c r="AA491" i="14"/>
  <c r="AA492" i="14"/>
  <c r="AA493" i="14"/>
  <c r="AA494" i="14"/>
  <c r="AA495" i="14"/>
  <c r="AA496" i="14"/>
  <c r="AA497" i="14"/>
  <c r="AA498" i="14"/>
  <c r="AA499" i="14"/>
  <c r="AA500" i="14"/>
  <c r="AA501" i="14"/>
  <c r="AA502" i="14"/>
  <c r="AA503" i="14"/>
  <c r="AA504" i="14"/>
  <c r="AA505" i="14"/>
  <c r="AA506" i="14"/>
  <c r="AA507" i="14"/>
  <c r="AA508" i="14"/>
  <c r="AA509" i="14"/>
  <c r="AA510" i="14"/>
  <c r="AA511" i="14"/>
  <c r="AA512" i="14"/>
  <c r="AA513" i="14"/>
  <c r="AA514" i="14"/>
  <c r="AA515" i="14"/>
  <c r="AA516" i="14"/>
  <c r="AA517" i="14"/>
  <c r="AA518" i="14"/>
  <c r="AA519" i="14"/>
  <c r="AA520" i="14"/>
  <c r="AA521" i="14"/>
  <c r="AA522" i="14"/>
  <c r="AA523" i="14"/>
  <c r="AA524" i="14"/>
  <c r="AA525" i="14"/>
  <c r="AA526" i="14"/>
  <c r="AA527" i="14"/>
  <c r="AA528" i="14"/>
  <c r="AA529" i="14"/>
  <c r="AA530" i="14"/>
  <c r="AA531" i="14"/>
  <c r="AA532" i="14"/>
  <c r="AA533" i="14"/>
  <c r="AA534" i="14"/>
  <c r="AA535" i="14"/>
  <c r="AA536" i="14"/>
  <c r="AA537" i="14"/>
  <c r="AA538" i="14"/>
  <c r="AA539" i="14"/>
  <c r="AA540" i="14"/>
  <c r="AA541" i="14"/>
  <c r="AA542" i="14"/>
  <c r="AA543" i="14"/>
  <c r="AA544" i="14"/>
  <c r="AA545" i="14"/>
  <c r="AA546" i="14"/>
  <c r="AA547" i="14"/>
  <c r="AA548" i="14"/>
  <c r="AA549" i="14"/>
  <c r="AA550" i="14"/>
  <c r="AA551" i="14"/>
  <c r="AA552" i="14"/>
  <c r="AA553" i="14"/>
  <c r="AA554" i="14"/>
  <c r="AA555" i="14"/>
  <c r="AA556" i="14"/>
  <c r="AA557" i="14"/>
  <c r="AA558" i="14"/>
  <c r="AA559" i="14"/>
  <c r="AA560" i="14"/>
  <c r="AA561" i="14"/>
  <c r="AA562" i="14"/>
  <c r="AA563" i="14"/>
  <c r="AA564" i="14"/>
  <c r="AA565" i="14"/>
  <c r="AA566" i="14"/>
  <c r="AA567" i="14"/>
  <c r="AA568" i="14"/>
  <c r="AA569" i="14"/>
  <c r="AA570" i="14"/>
  <c r="AA571" i="14"/>
  <c r="AA572" i="14"/>
  <c r="AA573" i="14"/>
  <c r="AA574" i="14"/>
  <c r="AA575" i="14"/>
  <c r="AA576" i="14"/>
  <c r="AA577" i="14"/>
  <c r="AA578" i="14"/>
  <c r="AA579" i="14"/>
  <c r="AA580" i="14"/>
  <c r="AA581" i="14"/>
  <c r="AA582" i="14"/>
  <c r="AA583" i="14"/>
  <c r="AA584" i="14"/>
  <c r="AA585" i="14"/>
  <c r="AA586" i="14"/>
  <c r="AA587" i="14"/>
  <c r="AA588" i="14"/>
  <c r="AA589" i="14"/>
  <c r="AA590" i="14"/>
  <c r="AA591" i="14"/>
  <c r="AA592" i="14"/>
  <c r="AA593" i="14"/>
  <c r="AA594" i="14"/>
  <c r="AA595" i="14"/>
  <c r="AA596" i="14"/>
  <c r="AA597" i="14"/>
  <c r="AA598" i="14"/>
  <c r="AA599" i="14"/>
  <c r="AA600" i="14"/>
  <c r="AA601" i="14"/>
  <c r="AA602" i="14"/>
  <c r="AA603" i="14"/>
  <c r="AA604" i="14"/>
  <c r="AA605" i="14"/>
  <c r="AA606" i="14"/>
  <c r="AA607" i="14"/>
  <c r="AA608" i="14"/>
  <c r="AA609" i="14"/>
  <c r="AA610" i="14"/>
  <c r="AA611" i="14"/>
  <c r="AA612" i="14"/>
  <c r="AA613" i="14"/>
  <c r="AA614" i="14"/>
  <c r="AA615" i="14"/>
  <c r="AA616" i="14"/>
  <c r="AA617" i="14"/>
  <c r="AA618" i="14"/>
  <c r="AA619" i="14"/>
  <c r="AA620" i="14"/>
  <c r="AA621" i="14"/>
  <c r="AA622" i="14"/>
  <c r="AA623" i="14"/>
  <c r="AA624" i="14"/>
  <c r="AA625" i="14"/>
  <c r="AA626" i="14"/>
  <c r="AA627" i="14"/>
  <c r="AA628" i="14"/>
  <c r="AA629" i="14"/>
  <c r="AA630" i="14"/>
  <c r="AA631" i="14"/>
  <c r="AA632" i="14"/>
  <c r="AA633" i="14"/>
  <c r="AA634" i="14"/>
  <c r="AA635" i="14"/>
  <c r="AA636" i="14"/>
  <c r="AA637" i="14"/>
  <c r="AA638" i="14"/>
  <c r="AA639" i="14"/>
  <c r="AA640" i="14"/>
  <c r="AA641" i="14"/>
  <c r="AA642" i="14"/>
  <c r="AA643" i="14"/>
  <c r="AA644" i="14"/>
  <c r="AA645" i="14"/>
  <c r="AA646" i="14"/>
  <c r="AA647" i="14"/>
  <c r="AA648" i="14"/>
  <c r="AA649" i="14"/>
  <c r="AA650" i="14"/>
  <c r="AA651" i="14"/>
  <c r="AA652" i="14"/>
  <c r="AA653" i="14"/>
  <c r="AA654" i="14"/>
  <c r="AA655" i="14"/>
  <c r="AA656" i="14"/>
  <c r="AA657" i="14"/>
  <c r="AA658" i="14"/>
  <c r="AA659" i="14"/>
  <c r="D6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1" i="1"/>
  <c r="D222" i="1"/>
  <c r="D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59B947-C87B-4A18-91D0-B906758B3240}" keepAlive="1" name="Query - Table5" description="Connection to the 'Table5' query in the workbook." type="5" refreshedVersion="8" background="1">
    <dbPr connection="Provider=Microsoft.Mashup.OleDb.1;Data Source=$Workbook$;Location=Table5;Extended Properties=&quot;&quot;" command="SELECT * FROM [Table5]"/>
  </connection>
  <connection id="2" xr16:uid="{6A89174B-14ED-482D-8F59-000DD6D60CE3}" keepAlive="1" name="Query - Table5 (2)" description="Connection to the 'Table5 (2)' query in the workbook." type="5" refreshedVersion="8" background="1">
    <dbPr connection="Provider=Microsoft.Mashup.OleDb.1;Data Source=$Workbook$;Location=Table5 (2);Extended Properties=&quot;&quot;" command="SELECT * FROM [Table5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<sst xmlns="http://schemas.openxmlformats.org/spreadsheetml/2006/main" count="142209" uniqueCount="4154">
  <si>
    <t>Repo Name</t>
  </si>
  <si>
    <t>Repo URL</t>
  </si>
  <si>
    <t>Task Type</t>
  </si>
  <si>
    <t>clean_task_type</t>
  </si>
  <si>
    <t>PR URL</t>
  </si>
  <si>
    <t>base_sha</t>
  </si>
  <si>
    <t xml:space="preserve">merge_sha </t>
  </si>
  <si>
    <t># files changed (only related to the task)</t>
  </si>
  <si>
    <t>Changed files releted to the task</t>
  </si>
  <si>
    <t>Target_Files</t>
  </si>
  <si>
    <t>Analyzer Name</t>
  </si>
  <si>
    <t>Whether Task descriptiontion written by you or used GitHub (if wrote just type "me" and "what you wrote" if used GitHub type "GitHub" and then what you used)</t>
  </si>
  <si>
    <t>case_id</t>
  </si>
  <si>
    <t>filename</t>
  </si>
  <si>
    <t>diff_file_path</t>
  </si>
  <si>
    <t>task_success</t>
  </si>
  <si>
    <t>exact_match</t>
  </si>
  <si>
    <t>unintended_change_present</t>
  </si>
  <si>
    <t>unintended_change_type</t>
  </si>
  <si>
    <t>severity</t>
  </si>
  <si>
    <t>missed_required_change</t>
  </si>
  <si>
    <t>notes_for_decision</t>
  </si>
  <si>
    <t>Column1</t>
  </si>
  <si>
    <t>syntax_valid</t>
  </si>
  <si>
    <t>syntax_error_message</t>
  </si>
  <si>
    <t>Gemini_filename</t>
  </si>
  <si>
    <t>Gemini_diff_file_path</t>
  </si>
  <si>
    <t>Gemini_task_success</t>
  </si>
  <si>
    <t>Gemini_exact_match</t>
  </si>
  <si>
    <t>Gemini_unitended_change_present</t>
  </si>
  <si>
    <t>Gemini_unitended_change_type</t>
  </si>
  <si>
    <t>Gemini_severity</t>
  </si>
  <si>
    <t>Gemini_missed_required_change</t>
  </si>
  <si>
    <t>Gemini_notes_for_decision</t>
  </si>
  <si>
    <t>Gemini_final_label</t>
  </si>
  <si>
    <t>Gemini_syntax_valid</t>
  </si>
  <si>
    <t>Gemini_syntax_error_message</t>
  </si>
  <si>
    <t>Claude_filename</t>
  </si>
  <si>
    <t>Claude_diff_file_path</t>
  </si>
  <si>
    <t>Claude_task_success</t>
  </si>
  <si>
    <t>Claude_exact_match</t>
  </si>
  <si>
    <t>Claude_unitended_change_present</t>
  </si>
  <si>
    <t>Claude_unitended_change_type</t>
  </si>
  <si>
    <t>Claude_severity</t>
  </si>
  <si>
    <t>Claude_missed_required_change</t>
  </si>
  <si>
    <t>Claude_notes_for_decision</t>
  </si>
  <si>
    <t>Claude_final_label</t>
  </si>
  <si>
    <t>Claude_syntax_valid</t>
  </si>
  <si>
    <t>Claude_syntax_error_message</t>
  </si>
  <si>
    <t>Salt</t>
  </si>
  <si>
    <t xml:space="preserve">https://github.com/saltstack/salt </t>
  </si>
  <si>
    <t>Rename Variable</t>
  </si>
  <si>
    <t>https://github.com/saltstack/salt/pull/21539</t>
  </si>
  <si>
    <t xml:space="preserve">
a55aa59
</t>
  </si>
  <si>
    <t>4311b2c</t>
  </si>
  <si>
    <t>salt/modules/cmdmod.py</t>
  </si>
  <si>
    <t>Author 1</t>
  </si>
  <si>
    <t>Me: Rename ret to stdout</t>
  </si>
  <si>
    <t>repo_a55aa59_4311b2c</t>
  </si>
  <si>
    <t>cmdmod_llm_vs_gt.diff</t>
  </si>
  <si>
    <t>cases/repo_a55aa59_4311b2c/compare/cmdmod_llm_vs_gt.diff</t>
  </si>
  <si>
    <t>No</t>
  </si>
  <si>
    <t>Yes</t>
  </si>
  <si>
    <t>Formatting; Logic Change; Missed Required Change</t>
  </si>
  <si>
    <t>High</t>
  </si>
  <si>
    <t>The required task was only to rename ret to stdout. The LLM did not complete the rename correctly and made large unrelated formatting/indentation changes across the file, which likely breaks Python syntax and behavior. Therefore, the case is marked as incorrect with unintended changes.</t>
  </si>
  <si>
    <t>Incorrect</t>
  </si>
  <si>
    <t>IndentationError: expected an indented block after 'try' statement on line 35 (llm_cmdmod.py, line 36)</t>
  </si>
  <si>
    <t>gemini_cmdmod_llm_vs_gt.diff</t>
  </si>
  <si>
    <t>cases/repo_a55aa59_4311b2c/compare/gemini_cmdmod_llm_vs_gt.diff</t>
  </si>
  <si>
    <t>Logic Change; Formatting</t>
  </si>
  <si>
    <t>Gemini mostly preserves the required implementation, but it changes one _run() call from ignore_retcode=ignore_retcode to ignore_retcode=False. This changes behavior because caller-provided ignore_retcode=True would no longer be respected. The ret to stdout variable rename does not change behavior, but the final missing newline is a formatting issue.</t>
  </si>
  <si>
    <t>Correct - With Unintended Change</t>
  </si>
  <si>
    <t>None</t>
  </si>
  <si>
    <t>claude_cmdmod_llm_vs_gt.diff</t>
  </si>
  <si>
    <t>cases/repo_a55aa59_4311b2c/compare/claude_cmdmod_llm_vs_gt.diff</t>
  </si>
  <si>
    <t>Formatting</t>
  </si>
  <si>
    <t>Low</t>
  </si>
  <si>
    <t>Claude completed the requested rename from ret to stdout across the relevant assignments, references, return values, and dictionary accesses. The change is consistent with the requested maintenance task. The only unintended change is the no-newline-at-EOF formatting change.</t>
  </si>
  <si>
    <t>https://github.com/saltstack/salt</t>
  </si>
  <si>
    <t>Rename Method</t>
  </si>
  <si>
    <t>https://github.com/saltstack/salt/pull/31498</t>
  </si>
  <si>
    <t>625da0d</t>
  </si>
  <si>
    <t xml:space="preserve">
9d458bb</t>
  </si>
  <si>
    <t>tests/integration/states/pkg.py</t>
  </si>
  <si>
    <t>Me: Rename test_pkg_with_dot_in_pkgname to test_pkg_007_with_dot_in_pkgname and test_pkg_latest_with_epoch to test_pkg_008_latest_with_epoch and test_pkg_latest_with_epch_and_info_installed to test_pkg_009_latest_with_epoch_and_info_installed</t>
  </si>
  <si>
    <t>repo_625da0d_9d458bb</t>
  </si>
  <si>
    <t>pkg_llm_vs_gt.diff</t>
  </si>
  <si>
    <t>cases/repo_625da0d_9d458bb/compare/pkg_llm_vs_gt.diff</t>
  </si>
  <si>
    <t>The only difference is that the LLM output removed the final newline at the end of the file. There is no logic or behavioral change.</t>
  </si>
  <si>
    <t>gemini_pkg_llm_vs_gt.diff</t>
  </si>
  <si>
    <t>cases/repo_625da0d_9d458bb/compare/gemini_pkg_llm_vs_gt.diff</t>
  </si>
  <si>
    <t>claude_pkg_llm_vs_gt.diff</t>
  </si>
  <si>
    <t>cases/repo_625da0d_9d458bb/compare/claude_pkg_llm_vs_gt.diff</t>
  </si>
  <si>
    <t>https://github.com/saltstack/salt/pull/16715</t>
  </si>
  <si>
    <t xml:space="preserve"> 
b4db08e</t>
  </si>
  <si>
    <t xml:space="preserve">
d18e5c4</t>
  </si>
  <si>
    <t>salt/utils/event.py</t>
  </si>
  <si>
    <t>GitHub: Rename the cmd method in the Reactor to local for consistency</t>
  </si>
  <si>
    <t>repo_b4db08e_d18e5c4</t>
  </si>
  <si>
    <t>event_llm_vs_gt.diff</t>
  </si>
  <si>
    <t>cases/repo_b4db08e_d18e5c4/compare/event_llm_vs_gt.diff</t>
  </si>
  <si>
    <t>Partial</t>
  </si>
  <si>
    <t>Missed Required Change; Formatting</t>
  </si>
  <si>
    <t>The LLM output is missing cmd = local, which appears in the human merge. This is likely a required API behavior change. The LLM also removed the final newline at the end of the file, which is a minor formatting issue.</t>
  </si>
  <si>
    <t>SyntaxError: leading zeros in decimal integer literals are not permitted; use an 0o prefix for octal integers</t>
  </si>
  <si>
    <t>gemini_event_llm_vs_gt.diff</t>
  </si>
  <si>
    <t>cases/repo_b4db08e_d18e5c4/compare/gemini_event_llm_vs_gt.diff</t>
  </si>
  <si>
    <t>Unrelated Deletion; Logic Change; API/Signature Overreach; Missed Required Change</t>
  </si>
  <si>
    <t>Gemini failed the requested task. The LLM deleted almost the entire remaining portion of the file from around get_event() onward. This removes many unrelated classes and methods, including event handling, Reactor, ReactWrap, and StateFire logic. The output also ends with an incomplete docstring fragment, so the file is likely syntactically broken or functionally unusable.</t>
  </si>
  <si>
    <t>SyntaxError: unterminated triple-quoted string literal (detected at line 323)</t>
  </si>
  <si>
    <t>claude_event_llm_vs_gt.diff</t>
  </si>
  <si>
    <t>cases/repo_b4db08e_d18e5c4/compare/claude_event_llm_vs_gt.diff</t>
  </si>
  <si>
    <t>Claude failed the requested task. The LLM deleted almost the entire remaining portion of the file from around get_event() onward. This removes many unrelated classes and methods, including event handling, Reactor, ReactWrap, and StateFire logic. The output also ends with an incomplete docstring fragment, so the file is likely syntactically broken or functionally unusable.</t>
  </si>
  <si>
    <t>Extract Method (Cleanup, Move, extract, remove)</t>
  </si>
  <si>
    <t>https://github.com/saltstack/salt/pull/56932</t>
  </si>
  <si>
    <t xml:space="preserve">
8b7a575</t>
  </si>
  <si>
    <t xml:space="preserve">d92abc6 </t>
  </si>
  <si>
    <t>tests/unit/utils/scheduler/test_eval.py,
tests/unit/utils/scheduler/test_postpone.py,
tests/unit/utils/scheduler/test_skip.py</t>
  </si>
  <si>
    <t>tests/unit/utils/scheduler/test_eval.py</t>
  </si>
  <si>
    <t>Me: Remove tearDown method and update the code accordingly.</t>
  </si>
  <si>
    <t>repo_8b7a575_d92abc6</t>
  </si>
  <si>
    <t>eval_llm_vs_gt.diff</t>
  </si>
  <si>
    <t>cases/repo_8b7a575_d92abc6/compare/eval_llm_vs_gt.diff</t>
  </si>
  <si>
    <t>Unrelated Addition; Formatting</t>
  </si>
  <si>
    <t>Medium</t>
  </si>
  <si>
    <t>The LLM output adds self.addCleanup(self.schedule.reset), which is not present in the human merge and changes test cleanup behavior. It also removes the final newline at the end of the file.</t>
  </si>
  <si>
    <t>gemini_eval_llm_vs_gt.diff</t>
  </si>
  <si>
    <t>cases/repo_8b7a575_d92abc6/compare/gemini_eval_llm_vs_gt.diff</t>
  </si>
  <si>
    <t>claude_eval_llm_vs_gt.diff</t>
  </si>
  <si>
    <t>cases/repo_8b7a575_d92abc6/compare/claude_eval_llm_vs_gt.diff</t>
  </si>
  <si>
    <t>tests/unit/utils/scheduler/test_postpone.py</t>
  </si>
  <si>
    <t>postpone_llm_vs_gt.diff</t>
  </si>
  <si>
    <t>cases/repo_8b7a575_d92abc6/compare/postpone_llm_vs_gt.diff</t>
  </si>
  <si>
    <t>gemini_postpone_llm_vs_gt.diff</t>
  </si>
  <si>
    <t>cases/repo_8b7a575_d92abc6/compare/gemini_postpone_llm_vs_gt.diff</t>
  </si>
  <si>
    <t>claude_postpone_llm_vs_gt.diff</t>
  </si>
  <si>
    <t>cases/repo_8b7a575_d92abc6/compare/claude_postpone_llm_vs_gt.diff</t>
  </si>
  <si>
    <t>Formatting; Missed Required Change</t>
  </si>
  <si>
    <t>Claude did not complete the requested task because it did not remove the tearDown method or update the test code accordingly. The diff only removes blank lines and introduces a no-newline-at-EOF formatting change.</t>
  </si>
  <si>
    <t>tests/unit/utils/scheduler/test_skip.py</t>
  </si>
  <si>
    <t>skip_llm_vs_gt.diff</t>
  </si>
  <si>
    <t>cases/repo_8b7a575_d92abc6/compare/skip_llm_vs_gt.diff</t>
  </si>
  <si>
    <t>gemini_skip_llm_vs_gt.diff</t>
  </si>
  <si>
    <t>cases/repo_8b7a575_d92abc6/compare/gemini_skip_llm_vs_gt.diff</t>
  </si>
  <si>
    <t>Missed Required Change; Naming Overreach; Formatting</t>
  </si>
  <si>
    <t>Gemini failed the requested task. The task was to remove the tearDown method and update the code accordingly, but this diff does not remove any tearDown method. Instead, it unnecessarily renames the test method from test_run_after_skip_range to test_skip_run_after_skip_range, which was not requested. The final missing newline is only a formatting issue, but the main required change was missed.</t>
  </si>
  <si>
    <t>claude_skip_llm_vs_gt.diff</t>
  </si>
  <si>
    <t>cases/repo_8b7a575_d92abc6/compare/claude_skip_llm_vs_gt.diff</t>
  </si>
  <si>
    <t>Change Method Signature (Change argument, change parameter)</t>
  </si>
  <si>
    <t>https://github.com/saltstack/salt/pull/4026</t>
  </si>
  <si>
    <t xml:space="preserve">
d76bd40</t>
  </si>
  <si>
    <t>aeff594</t>
  </si>
  <si>
    <t xml:space="preserve">
salt/states/pkg.py</t>
  </si>
  <si>
    <t>GitHub: add "fromrepo" support to available_version (yumpkg)</t>
  </si>
  <si>
    <t>repo_d76bd40_aeff594</t>
  </si>
  <si>
    <t>cases/repo_d76bd40_aeff594/compare/pkg_llm_vs_gt.diff</t>
  </si>
  <si>
    <t xml:space="preserve">The only difference is that the LLM output removed the final newline at the end of the file. There is no logic or behavioral change.
</t>
  </si>
  <si>
    <t>gemini_llm_vs_gt.diff</t>
  </si>
  <si>
    <t>cases/repo_d76bd40_aeff594/compare/gemini_pkg_llm_vs_gt.diff</t>
  </si>
  <si>
    <t>Missed Required Change; Logic Change; Formatting</t>
  </si>
  <si>
    <t>Gemini attempted to add fromrepo support by passing fromrepo=fromrepo into pkg.available_version(). However, it removed **kwargs from the same call. This can break existing behavior because any other keyword arguments previously passed into available_version() are no longer forwarded. The final missing newline is also a formatting issue.</t>
  </si>
  <si>
    <t>Partial - With Unintended Change</t>
  </si>
  <si>
    <t>claude_llm_vs_gt.diff</t>
  </si>
  <si>
    <t>cases/repo_d76bd40_aeff594/compare/claude_pkg_llm_vs_gt.diff</t>
  </si>
  <si>
    <t>Missed Required Change; API/Signature Overreach; Formatting</t>
  </si>
  <si>
    <t>Claude attempted to add fromrepo support by passing fromrepo into pkg.available_version, but it removed **kwargs. This is problematic because the original call forwarded other keyword arguments, and the required task was to add fromrepo support, not remove existing argument forwarding. It also introduced a no-newline-at-EOF formatting change.</t>
  </si>
  <si>
    <t>https://github.com/saltstack/salt/pull/22882</t>
  </si>
  <si>
    <t xml:space="preserve">
522d1d8</t>
  </si>
  <si>
    <t>salt/modules/saltutil.py</t>
  </si>
  <si>
    <t>Me: Change parameter **kwargs to kwarg=kwargs</t>
  </si>
  <si>
    <t>repo_522d1d8_5300156</t>
  </si>
  <si>
    <t>saltutil_llm_vs_gt.diff</t>
  </si>
  <si>
    <t>cases/repo_522d1d8_5300156/compare/saltutil_llm_vs_gt.diff</t>
  </si>
  <si>
    <t>gemini_saltutil_llm_vs_gt.diff</t>
  </si>
  <si>
    <t>cases/repo_522d1d8_5300156/compare/gemini_saltutil_llm_vs_gt.diff</t>
  </si>
  <si>
    <t>Missed Required Change; API/Signature Overreach; Logic Change; Formatting</t>
  </si>
  <si>
    <t>LLM unnecessarily changed the public function signature from def runner(fun, **kwargs) to def runner(fun, kwarg=None), which can break existing callers. It also changed salt.utils.clean_kwargs(**kwargs) to salt.utils.clean_kwargs(**kwarg), which may fail when kwarg is None. In addition, it changed the wheel() call in the wrong direction by replacing kwarg=kwargs with **kwargs, so one required update was missed or reversed. The missing final newline is a formatting issue.</t>
  </si>
  <si>
    <t>claude_saltutil_llm_vs_gt.diff</t>
  </si>
  <si>
    <t>cases/repo_522d1d8_5300156/compare/claude_saltutil_llm_vs_gt.diff</t>
  </si>
  <si>
    <t>Extract Variable (Cleanup, Move, extract)</t>
  </si>
  <si>
    <t>https://github.com/saltstack/salt/pull/27597</t>
  </si>
  <si>
    <t>9805bde</t>
  </si>
  <si>
    <t>5ca7e72</t>
  </si>
  <si>
    <t>salt/utils/gitfs.py</t>
  </si>
  <si>
    <t>GitHub: remove unused variable "bad_per_remote_conf"</t>
  </si>
  <si>
    <t>repo_9805bde_5ca7e72</t>
  </si>
  <si>
    <t>gitfs_llm_vs_gt.diff</t>
  </si>
  <si>
    <t>cases/repo_9805bde_5ca7e72/compare/gitfs_llm_vs_gt.diff</t>
  </si>
  <si>
    <t>gemini_gitfs_llm_vs_gt.diff</t>
  </si>
  <si>
    <t>cases/repo_9805bde_5ca7e72/compare/gemini_gitfs_llm_vs_gt.diff</t>
  </si>
  <si>
    <t>Missed Required Change; Typo Introduced; Comment/Docstring; Formatting</t>
  </si>
  <si>
    <t>Gemini failed the requested task. Gemini introduced malformed format placeholders such as '{\t2}', which can break runtime string formatting. It also unnecessarily changed the docstring text from Completely clear cache to Complete clear cache, and the file lost its final newline</t>
  </si>
  <si>
    <t>claude_gitfs_llm_vs_gt.diff</t>
  </si>
  <si>
    <t>cases/repo_9805bde_5ca7e72/compare/claude_gitfs_llm_vs_gt.diff</t>
  </si>
  <si>
    <t>core</t>
  </si>
  <si>
    <t>https://github.com/home-assistant/core</t>
  </si>
  <si>
    <t>https://github.com/home-assistant/core/pull/158537</t>
  </si>
  <si>
    <t>7c7c0aa</t>
  </si>
  <si>
    <t>homeassistant/components/text/trigger.py, 
homeassistant/helpers/trigger.py</t>
  </si>
  <si>
    <t>homeassistant/helpers/trigger.py</t>
  </si>
  <si>
    <t xml:space="preserve">Me: Rename is_from_state to is_valid_transition and is_to_state to is_valid_state </t>
  </si>
  <si>
    <t>repo_5992898_7c7c0aa</t>
  </si>
  <si>
    <t>helpertrigger_llm_vs_gt.diff</t>
  </si>
  <si>
    <t>cases/repo_5992898_7c7c0aa/compare/helpertrigger_llm_vs_gt.diff</t>
  </si>
  <si>
    <t>Comment/Docstring; Extra Refactoring; Formatting</t>
  </si>
  <si>
    <t xml:space="preserve">LLM made unnecessary changes to the docstring and comments, and reordered the validation checks within the trigger logic. The reordered checks appear likely to be behavior-preserving because both transition validity and target-state validity are still checked, but the change was unnecessary for a rename task. The missing final newline is a formatting issue.
</t>
  </si>
  <si>
    <t>gemini_helpertrigger_llm_vs_gt.diff</t>
  </si>
  <si>
    <t>cases/repo_5992898_7c7c0aa/compare/gemini_helpertrigger_llm_vs_gt.diff</t>
  </si>
  <si>
    <t>Gemini completed the requested rename from is_from_state to is_valid_transition and from is_to_state to is_valid_state. However, it also changed several docstrings/comments unnecessarily and reordered the two validation checks in the trigger logic. The reordered checks likely preserve behavior because both conditions are still checked before continuing, but this is unnecessary extra refactoring for a rename-only task. The missing final newline is also a formatting issue.</t>
  </si>
  <si>
    <t>claude_helpertrigger_llm_vs_gt.diff</t>
  </si>
  <si>
    <t>cases/repo_5992898_7c7c0aa/compare/claude_helpertrigger_llm_vs_gt.diff</t>
  </si>
  <si>
    <t>homeassistant/components/text/trigger.py</t>
  </si>
  <si>
    <t>texttrigger_llm_vs_gt.diff</t>
  </si>
  <si>
    <t>cases/repo_5992898_7c7c0aa/compare/texttrigger_llm_vs_gt.diff</t>
  </si>
  <si>
    <t>Comment/Docstring; Formatting</t>
  </si>
  <si>
    <t>LLM unnecessarily changed the docstrings, and the file lost its final newline. These are unintended but low-severity changes because they do not appear to affect runtime behavior.</t>
  </si>
  <si>
    <t>gemini_texttrigger_llm_vs_gt.diff</t>
  </si>
  <si>
    <t>cases/repo_5992898_7c7c0aa/compare/gemini_texttrigger_llm_vs_gt.diff</t>
  </si>
  <si>
    <t>Gemini completed the requested rename from is_from_state to is_valid_transition and from is_to_state to is_valid_state. The function behavior is unchanged because the return logic remains the same. However, Gemini unnecessarily changed the docstrings and removed the final newline at the end of the file. These are unintended changes, but they are low severity because they do not affect runtime behavior.</t>
  </si>
  <si>
    <t>claude_texttrigger_llm_vs_gt.diff</t>
  </si>
  <si>
    <t>cases/repo_5992898_7c7c0aa/compare/gemini_cluade_llm_vs_gt.diff</t>
  </si>
  <si>
    <t>Formatting; Comment/Docstring</t>
  </si>
  <si>
    <t>Claude completed the required rename to is_valid_transition and is_valid_state. However, it also changed two docstrings unnecessarily, removed one blank line after the module docstring, and removed the final newline at end of file. These are unintended but do not change behavior.</t>
  </si>
  <si>
    <t>https://github.com/home-assistant/core/pull/156036</t>
  </si>
  <si>
    <t>5cc9e01</t>
  </si>
  <si>
    <t xml:space="preserve">
042a0f7</t>
  </si>
  <si>
    <t>homeassistant/components/mastodon/__init__.py</t>
  </si>
  <si>
    <t>Me: Rename setup_services to async_setup_services</t>
  </si>
  <si>
    <t>repo_5cc9e01_042a0f7</t>
  </si>
  <si>
    <t>init_llm_vs_gt.diff</t>
  </si>
  <si>
    <t>cases/repo_5cc9e01_042a0f7/compare/init_llm_vs_gt.diff</t>
  </si>
  <si>
    <t>The only difference is that the LLM output removed the final newline at the end of the file. There is no logic or behavioral change</t>
  </si>
  <si>
    <t>gemini_init_llm_vs_gt.diff</t>
  </si>
  <si>
    <t>cases/repo_5cc9e01_042a0f7/compare/gemini_init_llm_vs_gt.diff</t>
  </si>
  <si>
    <t>claude_init_llm_vs_gt.diff</t>
  </si>
  <si>
    <t>cases/repo_5cc9e01_042a0f7/compare/claude_init_llm_vs_gt.diff</t>
  </si>
  <si>
    <t>Claude completed the required rename from setup_services to async_setup_services. However, it also made unnecessary whitespace/blank-line changes and removed the final newline at end of file. These do not change behavior.</t>
  </si>
  <si>
    <t>https://github.com/home-assistant/core/pull/162396</t>
  </si>
  <si>
    <t>2d308aa</t>
  </si>
  <si>
    <t>866cd52</t>
  </si>
  <si>
    <t>homeassistant/components/arwn/sensor.py,
homeassistant/components/egardia/binary_sensor.py,
homeassistant/components/lyric/climate.py,
homeassistant/components/onvif/parsers.py,
homeassistant/components/vicare/climate.py,
homeassistant/components/vicare/water_heater.py</t>
  </si>
  <si>
    <t>homeassistant/components/arwn/sensor.py</t>
  </si>
  <si>
    <t>GitHub: Cleanup default None value from dict.get</t>
  </si>
  <si>
    <t>repo_2d308aa_866cd52</t>
  </si>
  <si>
    <t>sensor_llm_vs_gt.diff</t>
  </si>
  <si>
    <t>cases/repo_2d308aa_866cd52/compare/sensor_llm_vs_gt.diff</t>
  </si>
  <si>
    <t>gemini_sensor_llm_vs_gt.diff</t>
  </si>
  <si>
    <t>cases/repo_2d308aa_866cd52/compare/gemini_sensor_llm_vs_gt.diff</t>
  </si>
  <si>
    <t>claude_sensor_llm_vs_gt.diff</t>
  </si>
  <si>
    <t>cases/repo_2d308aa_866cd52/compare/claude_sensor_llm_vs_gt.diff</t>
  </si>
  <si>
    <t>homeassistant/components/egardia/binary_sensor.py</t>
  </si>
  <si>
    <t>binary_llm_vs_gt.diff</t>
  </si>
  <si>
    <t>cases/repo_2d308aa_866cd52/compare/binary_llm_vs_gt.diff</t>
  </si>
  <si>
    <t>gemini_binary_llm_vs_gt.diff</t>
  </si>
  <si>
    <t>cases/repo_2d308aa_866cd52/compare/gemini_binary_llm_vs_gt.diff</t>
  </si>
  <si>
    <t>claude_binary_llm_vs_gt.diff</t>
  </si>
  <si>
    <t>cases/repo_2d308aa_866cd52/compare/claude_binary_llm_vs_gt.diff</t>
  </si>
  <si>
    <t>Claude completed the required cleanup of the default None value from dict.get. However, it also made unnecessary formatting changes by removing blank lines and removing the final newline at end of file. These do not affect behavior.</t>
  </si>
  <si>
    <t>homeassistant/components/lyric/climate.py</t>
  </si>
  <si>
    <t>climate_llm_vs_gt.diff</t>
  </si>
  <si>
    <t>cases/repo_2d308aa_866cd52/compare/climate_llm_vs_gt.diff</t>
  </si>
  <si>
    <t>gemini_climate_llm_vs_gt.diff</t>
  </si>
  <si>
    <t>cases/repo_2d308aa_866cd52/compare/gemini_climate_llm_vs_gt.diff</t>
  </si>
  <si>
    <t>Missed Required Change; Unrelated Deletion; Unrelated Addition; Logic Change; API/Signature Overreach</t>
  </si>
  <si>
    <t>Gemini failed the requested task. The task was only to clean up unnecessary default None values from dict.get() calls, but the output replaces the Honeywell Lyric climate platform implementation with a largely unrelated Viessmann ViCare climate implementation. This removes many original imports, constants, classes, methods, service definitions, and Lyric-specific behavior, while adding unrelated ViCare-specific code. This is a major unrelated rewrite and would break the intended integration behavior.</t>
  </si>
  <si>
    <t>claude__climate_llm_vs_gt.diff</t>
  </si>
  <si>
    <t>cases/repo_2d308aa_866cd52/compare/claude_climate_llm_vs_gt.diff</t>
  </si>
  <si>
    <t>Logic Change; Import Change; Extra Refactoring; Unrelated Addition; Unrelated Deletion</t>
  </si>
  <si>
    <t>Claude did not perform the requested focused cleanup of default None from dict.get. Instead, it replaced the Honeywell Lyric climate implementation with a largely unrelated Viessmann ViCare climate implementation, changing imports, constants, classes, services, methods, and behavior. This is a major unrelated rewrite and would likely break the intended integration.</t>
  </si>
  <si>
    <t>homeassistant/components/onvif/parsers.py</t>
  </si>
  <si>
    <t>parsers_llm_vs_gt.diff</t>
  </si>
  <si>
    <t>cases/repo_2d308aa_866cd52/compare/parsers_llm_vs_gt.diff</t>
  </si>
  <si>
    <t>gemini_parsers_llm_vs_gt.diff</t>
  </si>
  <si>
    <t>cases/repo_2d308aa_866cd52/compare/gemini_parsers_llm_vs_gt.diff</t>
  </si>
  <si>
    <t>claude_parsers_llm_vs_gt.diff</t>
  </si>
  <si>
    <t>cases/repo_2d308aa_866cd52/compare/claude_parsers_llm_vs_gt.diff</t>
  </si>
  <si>
    <t>homeassistant/components/vicare/climate.py</t>
  </si>
  <si>
    <t>vicareclimate_llm_vs_gt.diff</t>
  </si>
  <si>
    <t>cases/repo_2d308aa_866cd52/compare/vicareclimate_llm_vs_gt.diff</t>
  </si>
  <si>
    <t>gemini_vicareclimate_llm_vs_gt.diff</t>
  </si>
  <si>
    <t>cases/repo_2d308aa_866cd52/compare/gemini_vicareclimate_llm_vs_gt.diff</t>
  </si>
  <si>
    <t>claude_vicareclimate_llm_vs_gt.diff</t>
  </si>
  <si>
    <t>cases/repo_2d308aa_866cd52/compare/claude_vicareclimate_llm_vs_gt.diff</t>
  </si>
  <si>
    <t>homeassistant/components/vicare/water_heater.py</t>
  </si>
  <si>
    <t>heater_llm_vs_gt.diff</t>
  </si>
  <si>
    <t>cases/repo_2d308aa_866cd52/compare/heater_llm_vs_gt.diff</t>
  </si>
  <si>
    <t>gemini_heater_llm_vs_gt.diff</t>
  </si>
  <si>
    <t>cases/repo_2d308aa_866cd52/compare/gemini_heater_llm_vs_gt.diff</t>
  </si>
  <si>
    <t>claude_heater_llm_vs_gt.diff</t>
  </si>
  <si>
    <t>cases/repo_2d308aa_866cd52/compare/claude_heater_llm_vs_gt.diff</t>
  </si>
  <si>
    <t>https://github.com/home-assistant/core/pull/162137</t>
  </si>
  <si>
    <t>a554cb8</t>
  </si>
  <si>
    <t>9bc1c4c</t>
  </si>
  <si>
    <t>homeassistant/components/reolink/button.py</t>
  </si>
  <si>
    <t>Me: Add * in argument of async_ptz_move</t>
  </si>
  <si>
    <t>repo_a554cb8_9bc1c4c</t>
  </si>
  <si>
    <t>button_llm_vs_gt.diff</t>
  </si>
  <si>
    <t>cases/repo_a554cb8_9bc1c4c/compare/button_llm_vs_gt.diff</t>
  </si>
  <si>
    <t>gemini_button_llm_vs_gt.diff</t>
  </si>
  <si>
    <t>cases/repo_a554cb8_9bc1c4c/compare/gemini_button_llm_vs_gt.diff</t>
  </si>
  <si>
    <t>Gemini completed the requested task by adding * to async_ptz_move, making speed a keyword-only argument. The only extra change is the missing final newline at the end of the file, which is a formatting issue and does not affect behavior.</t>
  </si>
  <si>
    <t>claude_button_llm_vs_gt.diff</t>
  </si>
  <si>
    <t>cases/repo_a554cb8_9bc1c4c/compare/claude_button_llm_vs_gt.diff</t>
  </si>
  <si>
    <t>Claude completed the requested task by adding * to async_ptz_move, making speed a keyword-only argument. The only extra change is the missing final newline at the end of the file, which is a formatting issue and does not affect behavior.</t>
  </si>
  <si>
    <t>Extract Variable (Cleanup, Move, extract, remove)</t>
  </si>
  <si>
    <t>https://github.com/home-assistant/core/pull/162279</t>
  </si>
  <si>
    <t>98ca948</t>
  </si>
  <si>
    <t xml:space="preserve">
0661374</t>
  </si>
  <si>
    <t>homeassistant/components/template/light.py</t>
  </si>
  <si>
    <t>Me: Remove self._attr_color_mode: ColorMode | None = None</t>
  </si>
  <si>
    <t>repo_98ca948_0661374</t>
  </si>
  <si>
    <t>light_llm_vs_gt.diff</t>
  </si>
  <si>
    <t>cases/repo_98ca948_0661374/compare/light_llm_vs_gt.diff</t>
  </si>
  <si>
    <t>gemini_light_llm_vs_gt.diff</t>
  </si>
  <si>
    <t>cases/repo_98ca948_0661374/compare/gemini_light_llm_vs_gt.diff</t>
  </si>
  <si>
    <t>claude_light_llm_vs_gt.diff</t>
  </si>
  <si>
    <t>cases/repo_98ca948_0661374/compare/claude_light_llm_vs_gt.diff</t>
  </si>
  <si>
    <t>https://github.com/home-assistant/core/pull/162412</t>
  </si>
  <si>
    <t>b7a7b7b</t>
  </si>
  <si>
    <t>bb40659</t>
  </si>
  <si>
    <t>homeassistant/components/yardian/sensor.py</t>
  </si>
  <si>
    <t>Me: Remove native_unit_of_measurement="zones"</t>
  </si>
  <si>
    <t>repo_b7a7b7b_bb40659</t>
  </si>
  <si>
    <t>cases/repo_b7a7b7b_bb40659/compare/sensor_llm_vs_gt.diff</t>
  </si>
  <si>
    <t>Unrelated Deletion; Logic Change; Formatting</t>
  </si>
  <si>
    <t>The LLM output removed three native_unit_of_measurement=UnitOfTime.SECONDS lines that are present in the human merge. This changes the sensor unit metadata and can affect behavior/display. It also removed the final newline at the end of the file.</t>
  </si>
  <si>
    <t>cases/repo_b7a7b7b_bb40659/compare/gemini_sensor_llm_vs_gt.diff</t>
  </si>
  <si>
    <t>cases/repo_b7a7b7b_bb40659/compare/claude_sensor_llm_vs_gt.diff</t>
  </si>
  <si>
    <t>freqtrade</t>
  </si>
  <si>
    <t>freqtrade/freqtrade: Free, open source crypto trading bot</t>
  </si>
  <si>
    <t>https://github.com/freqtrade/freqtrade/pull/569</t>
  </si>
  <si>
    <t>62a3366</t>
  </si>
  <si>
    <t>8d65452</t>
  </si>
  <si>
    <t>freqtrade/rpc/rpc.py,
freqtrade/tests/rpc/test_rpc.py,
freqtrade/tests/rpc/test_rpc_telegram.py,
freqtrade/tests/test_freqtradebot.py</t>
  </si>
  <si>
    <t>freqtrade/rpc/rpc.py</t>
  </si>
  <si>
    <t xml:space="preserve">Me: Make state a public property on FreqtradeBot, that is in place of get_state(), update_state() use a variable state and update the full code accordingly </t>
  </si>
  <si>
    <t>repo_62a3366_8d65452</t>
  </si>
  <si>
    <t>rpc_llm_vs_gt.diff</t>
  </si>
  <si>
    <t>cases/repo_62a3366_8d65452/compare/rpc_llm_vs_gt.diff</t>
  </si>
  <si>
    <t>gemini_rpc_llm_vs_gt.diff</t>
  </si>
  <si>
    <t>cases/repo_62a3366_8d65452/compare/gemini_rpc_llm_vs_gt.diff</t>
  </si>
  <si>
    <t>claude_rpc_llm_vs_gt.diff</t>
  </si>
  <si>
    <t>cases/repo_62a3366_8d65452/compare/claude_rpc_llm_vs_gt.diff</t>
  </si>
  <si>
    <t>freqtrade/tests/rpc/test_rpc_telegram.py</t>
  </si>
  <si>
    <t>telegram_llm_vs_gt.diff</t>
  </si>
  <si>
    <t>cases/repo_62a3366_8d65452/compare/telegram_llm_vs_gt.diff</t>
  </si>
  <si>
    <t>gemini_telegram_llm_vs_gt.diff</t>
  </si>
  <si>
    <t>cases/repo_62a3366_8d65452/compare/gemini_telegram_llm_vs_gt.diff</t>
  </si>
  <si>
    <t>claude_telegram_llm_vs_gt.diff</t>
  </si>
  <si>
    <t>cases/repo_62a3366_8d65452/compare/claude_telegram_llm_vs_gt.diff</t>
  </si>
  <si>
    <t>freqtrade/tests/test_freqtradebot.py</t>
  </si>
  <si>
    <t>test_llm_vs_gt.diff</t>
  </si>
  <si>
    <t>cases/repo_62a3366_8d65452/compare/test_llm_vs_gt.diff</t>
  </si>
  <si>
    <t>The LLM output adds an extra assertion, assert hasattr(FreqtradeBot, 'state'), which is not present in the human merge. This changes the test expectations and is an unnecessary behavioral change. It also removes the final newline at the end of the file.</t>
  </si>
  <si>
    <t>gemini_test_llm_vs_gt.diff</t>
  </si>
  <si>
    <t>cases/repo_62a3366_8d65452/compare/gemini_test_llm_vs_gt.diff</t>
  </si>
  <si>
    <t>claude_test_llm_vs_gt.diff</t>
  </si>
  <si>
    <t>cases/repo_62a3366_8d65452/compare/claude_test_llm_vs_gt.diff</t>
  </si>
  <si>
    <t>freqtrade/tests/rpc/test_rpc.py</t>
  </si>
  <si>
    <t>testrpc_llm_vs_gt.diff</t>
  </si>
  <si>
    <t>cases/repo_62a3366_8d65452/compare/testrpc_llm_vs_gt.diff</t>
  </si>
  <si>
    <t>gemini_testrpc_llm_vs_gt.diff</t>
  </si>
  <si>
    <t>cases/repo_62a3366_8d65452/compare/gemini_testrpc_llm_vs_gt.diff</t>
  </si>
  <si>
    <t>claude_testrpc_llm_vs_gt.diff</t>
  </si>
  <si>
    <t>cases/repo_62a3366_8d65452/compare/claude_testrpc_llm_vs_gt.diff</t>
  </si>
  <si>
    <t>https://github.com/freqtrade/freqtrade</t>
  </si>
  <si>
    <t>https://github.com/freqtrade/freqtrade/pull/1977</t>
  </si>
  <si>
    <t xml:space="preserve">
a0cdc63</t>
  </si>
  <si>
    <t>79ae3c2</t>
  </si>
  <si>
    <t>freqtrade/freqtradebot.py</t>
  </si>
  <si>
    <t xml:space="preserve">Me: Change check_sell function to _check_and_execute_sell function, also update part of code required for this change, then change notify_sell to _notify_sell function and update the full code accordingly </t>
  </si>
  <si>
    <t>repo_a0cdc63_79ae3c2</t>
  </si>
  <si>
    <t>freq_llm_vs_gt.diff</t>
  </si>
  <si>
    <t>cases/repo_a0cdc63_79ae3c2/compare/freq_llm_vs_gt.diff</t>
  </si>
  <si>
    <t>Missed Required Change; Extra Refactoring; Comment/Docstring; Formatting</t>
  </si>
  <si>
    <t xml:space="preserve">The human merge always calls self.strategy.should_sell(...) with force_stoploss, using self.edge.stoploss(trade.pair) when self.edge exists and 0 otherwise. The LLM only passes force_stoploss in the self.edge branch and omits it in the else branch, which may miss the required  API change behavior when self.edge is false. It also unnecessarily refactors the call structure, removes the docstring, and removes the final newline.
</t>
  </si>
  <si>
    <t>gemini_freq_llm_vs_gt.diff</t>
  </si>
  <si>
    <t>cases/repo_a0cdc63_79ae3c2/compare/gemini_freq_llm_vs_gt.diff</t>
  </si>
  <si>
    <t>Logic Change; Comment/Docstring; Formatting</t>
  </si>
  <si>
    <t>Gemini unnecessarily changed the internal logic of _check_and_execute_sell. The original code always passed force_stoploss, using self.edge.stoploss(trade.pair) when self.edge exists and 0 otherwise. Gemini changed this so force_stoploss is not passed at all when self.edge is absent. This may change behavior depending on the default value inside strategy.should_sell(). It also removed the docstring and changed formatting.</t>
  </si>
  <si>
    <t>claude_freq_llm_vs_gt.diff</t>
  </si>
  <si>
    <t>cases/repo_a0cdc63_79ae3c2/compare/claude_freq_llm_vs_gt.diff</t>
  </si>
  <si>
    <t>Claude unnecessarily changed the internal logic of _check_and_execute_sell. The original code always passed force_stoploss, using self.edge.stoploss(trade.pair) when self.edge exists and 0 otherwise. Gemini changed this so force_stoploss is not passed at all when self.edge is absent. This may change behavior depending on the default value inside strategy.should_sell(). It also removed the docstring and changed formatting.</t>
  </si>
  <si>
    <t>https://github.com/freqtrade/freqtrade/pull/12679</t>
  </si>
  <si>
    <t>595309c</t>
  </si>
  <si>
    <t>795df94</t>
  </si>
  <si>
    <t xml:space="preserve">freqtrade/util/migrations/__init__.py,
</t>
  </si>
  <si>
    <t xml:space="preserve">GitHub: Remove binance futures pair naming migration and update the full code accordingly </t>
  </si>
  <si>
    <t>repo_595309c_795df94</t>
  </si>
  <si>
    <t>cases/repo_595309c_795df94/compare/init_llm_vs_gt.diff</t>
  </si>
  <si>
    <t>Comment/Docstring; Unrelated Deletion; Formatting</t>
  </si>
  <si>
    <t xml:space="preserve">The LLM output removed a blank line, the comment # Currently not used, the explicit pass, and the final newline. Since the function still contains a docstring, it remains syntactically valid and still returns None, so there is no real behavior change.
</t>
  </si>
  <si>
    <t>cases/repo_595309c_795df94/compare/gemini_init_llm_vs_gt.diff</t>
  </si>
  <si>
    <t>Missed Required Change; Import Change; Unrelated Addition; Logic Change; Comment/Docstring</t>
  </si>
  <si>
    <t>Gemini failed the requested task. The task was to remove the Binance futures pair naming migration, but Gemini did the opposite: it added migrate_binance_futures_data import and added a call to migrate_binance_futures_data(config). This reintroduces or preserves the migration behavior that should have been removed. It also removed the unused pass and comment from migrate_data(), which was not part of the requested change.</t>
  </si>
  <si>
    <t>cases/repo_595309c_795df94/compare/claude_init_llm_vs_gt.diff</t>
  </si>
  <si>
    <t>Import Change; Logic Change; Unrelated Addition; Missed Required Change</t>
  </si>
  <si>
    <t>The task was to remove the Binance futures pair naming migration, but Claude added migrate_binance_futures_data import and called it inside migrate_data(). This is the opposite of the requested change and changes runtime behavior by executing the migration instead of removing it. It also removed pass from migrate_database(), but that is behaviorally harmless because the docstring-only function still returns None. Main issue is the added migration logic.</t>
  </si>
  <si>
    <t>https://github.com/freqtrade/freqtrade/pull/139</t>
  </si>
  <si>
    <t xml:space="preserve"> 
cfbfe90</t>
  </si>
  <si>
    <t>371ee1e</t>
  </si>
  <si>
    <t>freqtrade/misc.py,
freqtrade/tests/test_misc.py</t>
  </si>
  <si>
    <t>freqtrade/misc.py</t>
  </si>
  <si>
    <t>Me: Change everywhere limit-max-trades to realistic-simulation and update the full code accordingly 
In the method backtest, add realistic=True and update the code accordingly.</t>
  </si>
  <si>
    <t>repo_cfbfe90_371ee1e</t>
  </si>
  <si>
    <t>misc_llm_vs_gt.diff</t>
  </si>
  <si>
    <t>cases/repo_cfbfe90_371ee1e/compare/misc_llm_vs_gt.diff</t>
  </si>
  <si>
    <t>gemini_misc_llm_vs_gt.diff</t>
  </si>
  <si>
    <t>cases/repo_cfbfe90_371ee1e/compare/gemini_misc_llm_vs_gt.diff</t>
  </si>
  <si>
    <t>Gemini attempted to add realistic=True, but it added it to subparsers.add_parser(...), which is likely incorrect because argparse.add_parser() does not normally accept a realistic keyword argument. The task was to change limit-max-trades to realistic-simulation everywhere and update the backtest logic accordingly. This diff does not show the required rename from limit-max-trades to realistic-simulation, and it likely introduces a runtime error by passing an unsupported keyword argument to add_parser(). The missing final newline is also a formatting issue.</t>
  </si>
  <si>
    <t>claude_misc_llm_vs_gt.diff</t>
  </si>
  <si>
    <t>cases/repo_cfbfe90_371ee1e/compare/claude_misc_llm_vs_gt.diff</t>
  </si>
  <si>
    <t>freqtrade/tests/test_misc.py</t>
  </si>
  <si>
    <t>testmisc_llm_vs_gt.diff</t>
  </si>
  <si>
    <t>cases/repo_cfbfe90_371ee1e/compare/test_llm_vs_gt.diff</t>
  </si>
  <si>
    <t>Unrelated Addition; Extra Refactoring; Formatting</t>
  </si>
  <si>
    <t>The LLM output adds extra assertions for realistic_simulation and modifies the backtesting argument list to include --realistic-simulation, which are not present in the human merge. It also reformats the argument list and removes the final newline. These are unnecessary test changes beyond the target edit.</t>
  </si>
  <si>
    <t>gemini_testmisc_llm_vs_gt.diff</t>
  </si>
  <si>
    <t>cases/repo_cfbfe90_371ee1e/compare/gemini_test_llm_vs_gt.diff</t>
  </si>
  <si>
    <t>claude_testmisc_llm_vs_gt.diff</t>
  </si>
  <si>
    <t>cases/repo_cfbfe90_371ee1e/compare/claude_test_llm_vs_gt.diff</t>
  </si>
  <si>
    <t>https://github.com/freqtrade/freqtrade/pull/169</t>
  </si>
  <si>
    <t>b77fad6</t>
  </si>
  <si>
    <t>77023c0</t>
  </si>
  <si>
    <t>freqtrade/optimize/backtesting.py</t>
  </si>
  <si>
    <t>Me: Fix ticker interval that is instead of hardcode value use a variable ticker_interval and add it as and argument in generate_text_table and update the code accordingly.</t>
  </si>
  <si>
    <t>repo_b77fad6_77023c0</t>
  </si>
  <si>
    <t>backtesting_llm_vs_gt.diff</t>
  </si>
  <si>
    <t>cases/repo_b77fad6_77023c0/compare/backtesting_llm_vs_gt.diff</t>
  </si>
  <si>
    <t>The LLM output only reformats the generate_text_table function signature across two lines and removes the final newline at the end of the file. There is no logic or behavioral change.</t>
  </si>
  <si>
    <t>gemini_backtesting_llm_vs_gt.diff</t>
  </si>
  <si>
    <t>cases/repo_b77fad6_77023c0/compare/gemini_backtesting_llm_vs_gt.diff</t>
  </si>
  <si>
    <t>claude_backtesting_llm_vs_gt.diff</t>
  </si>
  <si>
    <t>cases/repo_b77fad6_77023c0/compare/claude_backtesting_llm_vs_gt.diff</t>
  </si>
  <si>
    <t>Claude completed the required update: generate_text_table() includes ticker_interval as an argument, and the call site passes args.ticker_interval. The only differences from the merge version are formatting changes: the function signature was split across lines and the file lost the final newline. These do not change program behavior.</t>
  </si>
  <si>
    <t>hummingbot</t>
  </si>
  <si>
    <t>hummingbot/hummingbot: Open source software that helps you create and deploy high-frequency crypto trading bots</t>
  </si>
  <si>
    <t>https://github.com/hummingbot/hummingbot/pull/6451</t>
  </si>
  <si>
    <t xml:space="preserve">
b87b726</t>
  </si>
  <si>
    <t>c38aeb8</t>
  </si>
  <si>
    <t>hummingbot/strategy/directional_strategy_base.py,
scripts/directional_strategy_rsi.py,
test/hummingbot/strategy/test_directional_strategy_base.py</t>
  </si>
  <si>
    <t>hummingbot/strategy/directional_strategy_base.py</t>
  </si>
  <si>
    <t>Me: Rename delay_between_signals to cooldown_after_execution</t>
  </si>
  <si>
    <t>repo_b87b726_c38aeb8</t>
  </si>
  <si>
    <t>base_llm_vs_gt.diff</t>
  </si>
  <si>
    <t>cases/repo_b87b726_c38aeb8/compare/base_llm_vs_gt.diff</t>
  </si>
  <si>
    <t>gemini_base_llm_vs_gt.diff</t>
  </si>
  <si>
    <t>cases/repo_b87b726_c38aeb8/compare/gemini_base_llm_vs_gt.diff</t>
  </si>
  <si>
    <t>Typo Introduced; Formatting; Missed Required Change</t>
  </si>
  <si>
    <t>Gemini did not rename delay_between_signals to cooldown_after_execution. It also introduced a syntax error by changing def candles_formatted_list(self, ...) to def candles_formatted_list((self, ...). The missing final newline is only a formatting issue, but the syntax error makes the severity high.</t>
  </si>
  <si>
    <t>SyntaxError: Function parameters cannot be parenthesized</t>
  </si>
  <si>
    <t>claude_base_llm_vs_gt.diff</t>
  </si>
  <si>
    <t>cases/repo_b87b726_c38aeb8/compare/claude_base_llm_vs_gt.diff</t>
  </si>
  <si>
    <t>scripts/directional_strategy_rsi.py</t>
  </si>
  <si>
    <t>rsi_llm_vs_gt.diff</t>
  </si>
  <si>
    <t>cases/repo_b87b726_c38aeb8/compare/rsi_llm_vs_gt.diff</t>
  </si>
  <si>
    <t>gemini_rsi_llm_vs_gt.diff</t>
  </si>
  <si>
    <t>cases/repo_b87b726_c38aeb8/compare/gemini_rsi_llm_vs_gt.diff</t>
  </si>
  <si>
    <t>claude_rsi_llm_vs_gt.diff</t>
  </si>
  <si>
    <t>cases/repo_b87b726_c38aeb8/compare/claude_rsi_llm_vs_gt.diff</t>
  </si>
  <si>
    <t>Claude completed the required rename from delay_between_signals to cooldown_after_execution. However, it also made unrelated formatting/docstring changes by removing blank lines inside the class docstring and around class attributes, and it removed the final newline at end of file. These are unnecessary but do not affect behavior.</t>
  </si>
  <si>
    <t xml:space="preserve">
test/hummingbot/strategy/test_directional_strategy_base.py</t>
  </si>
  <si>
    <t>testbase_llm_vs_gt.diff</t>
  </si>
  <si>
    <t>cases/repo_b87b726_c38aeb8/compare/testbase_llm_vs_gt.diff</t>
  </si>
  <si>
    <t>gemini_testbase_llm_vs_gt.diff</t>
  </si>
  <si>
    <t>cases/repo_b87b726_c38aeb8/compare/gemini_testbase_llm_vs_gt.diff</t>
  </si>
  <si>
    <t>claude_testbase_llm_vs_gt.diff</t>
  </si>
  <si>
    <t>cases/repo_b87b726_c38aeb8/compare/claude_testbase_llm_vs_gt.diff</t>
  </si>
  <si>
    <t>https://github.com/hummingbot/hummingbot/pull/4942</t>
  </si>
  <si>
    <t>13a7f7f</t>
  </si>
  <si>
    <t>830a3d2</t>
  </si>
  <si>
    <t>test/hummingbot/strategy/avellaneda_market_making/test_avellaneda_market_making.py</t>
  </si>
  <si>
    <t>repo_13a7f7f_830a3d2</t>
  </si>
  <si>
    <t>cases/repo_13a7f7f_830a3d2/compare/test_llm_vs_gt.diff</t>
  </si>
  <si>
    <t>The only extra difference is removal of the final newline in LLM at the end of the file, which is formatting-only.</t>
  </si>
  <si>
    <t>cases/repo_13a7f7f_830a3d2/compare/gemini_test_llm_vs_gt.diff</t>
  </si>
  <si>
    <t>Typo Introduced; Naming Overreach; API/Signature Overreach; Logic Change; Formatting; Missed Required Change</t>
  </si>
  <si>
    <t>Gemini did not perform the requested task: removing Binance futures pair naming migration. Instead, it made unrelated changes in the test file, including changing reservation_price / calculate_reservation_price_and_optimal_spread to reserved_price / calculate_reserved_price_and_optimal_spread, which is naming/API overreach and likely breaks existing code. It also introduced a syntax error: def simulate_high_liquidity((self, ...). The missing final newline is only formatting, but the syntax error and unrelated API/name changes make this high severity.</t>
  </si>
  <si>
    <t>cases/repo_13a7f7f_830a3d2/compare/claude_test_llm_vs_gt.diff</t>
  </si>
  <si>
    <t>Naming Overreach; API/Signature Overreach; Logic Change; Missed Required Change</t>
  </si>
  <si>
    <t xml:space="preserve">The requested task was to remove the Binance futures pair naming migration and update related code. Claude did not touch the Binance migration logic at all. Instead, it made unrelated changes in test code by renaming calculate_reservation_price_and_optimal_spread to calculate_reserved_price_and_optimal_spread, changing reservation_price to reserved_price, and renaming test methods/comments. These are outside the requested scope and likely break tests unless the production API was also renamed. The required migration-removal change is completely missed.
</t>
  </si>
  <si>
    <t>https://github.com/hummingbot/hummingbot/pull/2742</t>
  </si>
  <si>
    <t xml:space="preserve">
e798854
</t>
  </si>
  <si>
    <t>52c9d19</t>
  </si>
  <si>
    <t xml:space="preserve">
hummingbot/logger/reporting_proxy_handler.py</t>
  </si>
  <si>
    <t>Me: Rename client_id to instance_id</t>
  </si>
  <si>
    <t>repo_e798854_52c9d19</t>
  </si>
  <si>
    <t>handler_llm_vs_gt.diff</t>
  </si>
  <si>
    <t>cases/repo_e798854_52c9d19/compare/handler_llm_vs_gt.diff</t>
  </si>
  <si>
    <t>The LLM code removes an unrelated commented-out traceback block and removes a blank line/final newline. These are non-behavioral formatting/comment changes.</t>
  </si>
  <si>
    <t>gemini_handler_llm_vs_gt.diff</t>
  </si>
  <si>
    <t>cases/repo_e798854_52c9d19/compare/gemini_handler_llm_vs_gt.diff</t>
  </si>
  <si>
    <t>Gemini updated several client_id occurrences to instance_id, but it missed one important required change: the property method is still named instance_id, but it now reads from global_config_map["client_id"] instead of global_config_map["instance_id"]. Since the task was to rename client_id to instance_id, this remaining client_id reference means the task was not fully completed. The final newline removal is only a formatting issue.</t>
  </si>
  <si>
    <t>claude_handler_llm_vs_gt.diff</t>
  </si>
  <si>
    <t>cases/repo_e798854_52c9d19/compare/claude_handler_llm_vs_gt.diff</t>
  </si>
  <si>
    <t>Claude updated several client_id occurrences to instance_id, but it missed one important required change: the property method is still named instance_id, but it now reads from global_config_map["client_id"] instead of global_config_map["instance_id"]. Since the task was to rename client_id to instance_id, this remaining client_id reference means the task was not fully completed. The final newline removal is only a formatting issue.</t>
  </si>
  <si>
    <t>https://github.com/hummingbot/hummingbot/pull/1734</t>
  </si>
  <si>
    <t>95fb7e6</t>
  </si>
  <si>
    <t xml:space="preserve">
4b90e78</t>
  </si>
  <si>
    <t>hummingbot/market/bittrex/bittrex_market.pyx</t>
  </si>
  <si>
    <t>Me: Remove get_order method</t>
  </si>
  <si>
    <t>repo_95fb7e6_4b90e78</t>
  </si>
  <si>
    <t>market_llm_vs_gt.diff</t>
  </si>
  <si>
    <t>cases/repo_95fb7e6_4b90e78/compare/market_llm_vs_gt.diff</t>
  </si>
  <si>
    <t>The LLM code removes an unrelated commented-out traceback block and removes a blank line newline. These are non-behavioral formatting changes.</t>
  </si>
  <si>
    <t>SyntaxError: invalid syntax</t>
  </si>
  <si>
    <t>gemini_market_llm_vs_gt.diff</t>
  </si>
  <si>
    <t>cases/repo_95fb7e6_4b90e78/compare/gemini_market_llm_vs_gt.diff</t>
  </si>
  <si>
    <t>claude_market_llm_vs_gt.diff</t>
  </si>
  <si>
    <t>cases/repo_95fb7e6_4b90e78/compare/claude_market_llm_vs_gt.diff</t>
  </si>
  <si>
    <t>https://github.com/hummingbot/hummingbot/pull/6695</t>
  </si>
  <si>
    <t>ec9dec5</t>
  </si>
  <si>
    <t>f8acb67</t>
  </si>
  <si>
    <t xml:space="preserve">
hummingbot/client/ui/parser.py</t>
  </si>
  <si>
    <t xml:space="preserve">Me: Change connector_chain_network to chain_network and update the full code accordingly </t>
  </si>
  <si>
    <t>repo_ec9dec5_f8acb67</t>
  </si>
  <si>
    <t>parser_llm_vs_gt.diff</t>
  </si>
  <si>
    <t>cases/repo_ec9dec5_f8acb67/compare/parser_llm_vs_gt.diff</t>
  </si>
  <si>
    <t>API/Signature Overreach; Comment/Docstring; Formatting</t>
  </si>
  <si>
    <t>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t>
  </si>
  <si>
    <t>geemini_parser_llm_vs_gt.diff</t>
  </si>
  <si>
    <t>cases/repo_ec9dec5_f8acb67/compare/gemini_parser_llm_vs_gt.diff</t>
  </si>
  <si>
    <t>claude_parser_llm_vs_gt.diff</t>
  </si>
  <si>
    <t>cases/repo_ec9dec5_f8acb67/compare/claude_parser_llm_vs_gt.diff</t>
  </si>
  <si>
    <t>https://github.com/hummingbot/hummingbot/pull/6498</t>
  </si>
  <si>
    <t>da7ca5a</t>
  </si>
  <si>
    <t>320cf98</t>
  </si>
  <si>
    <t>hummingbot/client/command/config_command.py</t>
  </si>
  <si>
    <t>Me: add additional on-the-fly params that is add  "order_optimization_enabled", "bid_order_optimization_depth", "ask_order_optimization_depth" and update the full code accordingly </t>
  </si>
  <si>
    <t>repo_da7ca5a_320cf98</t>
  </si>
  <si>
    <t>command_llm_vs_gt.diff</t>
  </si>
  <si>
    <t>cases/repo_da7ca5a_320cf98/compare/command_llm_vs_gt.diff</t>
  </si>
  <si>
    <t>The LLM adds a trailing comma after "price_band_refresh_time" and removes the final newline at the end of the file. These are formatting-only changes and do not alter program behavior.</t>
  </si>
  <si>
    <t>gemini_command_llm_vs_gt.diff</t>
  </si>
  <si>
    <t>cases/repo_da7ca5a_320cf98/compare/gemini_command_llm_vs_gt.diff</t>
  </si>
  <si>
    <t>Formatting; Logic Change</t>
  </si>
  <si>
    <t>Gemini appears to complete the required task, but it introduces extra changes not present in the human merge. The added trailing comma and missing final newline are formatting changes. The added self.placeholder_mode = False inside the asyncio.TimeoutError block is a behavioral/state change, so it should be counted as a logic change.</t>
  </si>
  <si>
    <t>claude_command_llm_vs_gt.diff</t>
  </si>
  <si>
    <t>cases/repo_da7ca5a_320cf98/compare/claude_command_llm_vs_gt.diff</t>
  </si>
  <si>
    <t>youtube-dl</t>
  </si>
  <si>
    <t>ytdl-org/youtube-dl: Command-line program to download videos from YouTube.com and other video sites</t>
  </si>
  <si>
    <t>https://github.com/ytdl-org/youtube-dl/pull/5942</t>
  </si>
  <si>
    <t xml:space="preserve">
1866432</t>
  </si>
  <si>
    <t xml:space="preserve">aa5d9a7
</t>
  </si>
  <si>
    <t>youtube_dl/postprocessor/ffmpeg.py</t>
  </si>
  <si>
    <t xml:space="preserve">Me: Remove `extra_cmd_args` argument from every function </t>
  </si>
  <si>
    <t>repo_1866432_aa5d9a7</t>
  </si>
  <si>
    <t>ffmpeg_llm_vs_gt.diff</t>
  </si>
  <si>
    <t>cases/repo_1866432_aa5d9a7/compare/ffmpeg_llm_vs_gt.diff</t>
  </si>
  <si>
    <t>gemini_ffmpeg_llm_vs_gt.diff</t>
  </si>
  <si>
    <t>cases/repo_1866432_aa5d9a7/compare/gemini_ffmpeg_llm_vs_gt.diff</t>
  </si>
  <si>
    <t>claude_ffmpeg_llm_vs_gt.diff</t>
  </si>
  <si>
    <t>cases/repo_1866432_aa5d9a7/compare/claude_ffmpeg_llm_vs_gt.diff</t>
  </si>
  <si>
    <t>Logic Change; Missed Required Change; Formatting</t>
  </si>
  <si>
    <t>The task was to remove the extra_cmd_args argument from every function. Claude only changed one internal use of _extra_cmd_args by replacing it with options = []. This does not remove the argument from function signatures, constructors, call sites, or other related code. It also changes behavior by ignoring any existing extra command arguments instead of properly removing the API consistently. The final newline removal is an unrelated formatting change.</t>
  </si>
  <si>
    <t>gel</t>
  </si>
  <si>
    <t>https://github.com/geldata/gel</t>
  </si>
  <si>
    <t>https://github.com/geldata/gel/pull/7914</t>
  </si>
  <si>
    <t>a72c8d9</t>
  </si>
  <si>
    <t>584795d</t>
  </si>
  <si>
    <t>edb/server/net_worker.py</t>
  </si>
  <si>
    <t xml:space="preserve">GitHub: Rename net_http_max_connections to http_max_connections and update it accordingly </t>
  </si>
  <si>
    <t>repo_a72c8d9_584795d</t>
  </si>
  <si>
    <t>worker_llm_vs_gt.diff</t>
  </si>
  <si>
    <t>cases/repo_a72c8d9_584795d/compare/worker_llm_vs_gt.diff</t>
  </si>
  <si>
    <t>The LLM correctly changes http_max_connections to net_http_max_connections in the two shown configuration lookups. The only extra difference is removal of the final newline at the end of the file, which is formatting-only.</t>
  </si>
  <si>
    <t>gemini_worker_llm_vs_gt.diff</t>
  </si>
  <si>
    <t>cases/repo_a72c8d9_584795d/compare/gemini_worker_llm_vs_gt.diff</t>
  </si>
  <si>
    <t>claude_worker_llm_vs_gt.diff</t>
  </si>
  <si>
    <t>cases/repo_a72c8d9_584795d/compare/claude_worker_llm_vs_gt.diff</t>
  </si>
  <si>
    <t>Logic Change; Typo Introduced; Formatting; Missed Required Change</t>
  </si>
  <si>
    <t>The task was to rename net_http_max_connections to http_max_connections, but Claude did the opposite: it changed existing http_max_connections lookups to net_http_max_connections. This misses the required rename and likely makes the code use the old/wrong configuration key. Claude also introduced an unrelated malformed formatting/syntax change in the EdgeQL block around failure := &lt;optional tuple&lt;...&gt;&gt;, removing/misplacing angle brackets and leaving failure := split incorrectly. The removed final newline is also unrelated formatting.</t>
  </si>
  <si>
    <t>https://github.com/geldata/gel/pull/4829</t>
  </si>
  <si>
    <t>38f7325</t>
  </si>
  <si>
    <t>14b7aa5</t>
  </si>
  <si>
    <t>edb/server/protocol/binary.pyx</t>
  </si>
  <si>
    <t xml:space="preserve">GitHub: Rename token to secret_key in ClientHandshake and update it accordingly </t>
  </si>
  <si>
    <t>repo_38f7325_14b7aa5</t>
  </si>
  <si>
    <t>cases/repo_38f7325_14b7aa5/compare/binary_llm_vs_gt.diff</t>
  </si>
  <si>
    <t>The LLM correctly renames the local variable from token to secret_key in the shown authentication block and updates the corresponding _auth_jwt(user, secret_key) call. The only difference is removal of the final newline at the end of the file, which is formatting-only.</t>
  </si>
  <si>
    <t>cases/repo_38f7325_14b7aa5/compare/gemini_binary_llm_vs_gt.diff</t>
  </si>
  <si>
    <t>Gemini correctly renames the JWT authentication variable from token to secret_key and updates the related assignment and _auth_jwt(user, secret_key) call. The extra indentation change in the errors.AuthenticationError line and the missing final newline are formatting-only changes. No behavior-changing unintended edit is introduced.</t>
  </si>
  <si>
    <t>cases/repo_38f7325_14b7aa5/compare/claude_binary_llm_vs_gt.diff</t>
  </si>
  <si>
    <t>Claude partially followed the requested rename by changing the local variable token to secret_key and passing secret_key into _auth_jwt(). However, it incorrectly changed params.get('secret_key') to params.get('token'), which is the opposite of the required ClientHandshake rename. This likely breaks authentication when the secret key is read from handshake parameters. It also removed the final newline, which is an unrelated formatting change.</t>
  </si>
  <si>
    <t>https://github.com/geldata/gel/pull/8682</t>
  </si>
  <si>
    <t>582dec9</t>
  </si>
  <si>
    <t>0a5e14c</t>
  </si>
  <si>
    <t>edb/language_server/main.py</t>
  </si>
  <si>
    <t xml:space="preserve">Me: Change text_document_did_change  to text_document_did_save and update the full code accordingly </t>
  </si>
  <si>
    <t>repo_582dec9_0a5e14c</t>
  </si>
  <si>
    <t>main_llm_vs_gt.diff</t>
  </si>
  <si>
    <t>cases/repo_582dec9_0a5e14c/compare/main_llm_vs_gt.diff</t>
  </si>
  <si>
    <t>The only extra difference is removal of the final newline at the end of the file, which is formatting-only.</t>
  </si>
  <si>
    <t>gemini_main_llm_vs_gt.diff</t>
  </si>
  <si>
    <t>cases/repo_582dec9_0a5e14c/compare/gemini_main_llm_vs_gt.diff</t>
  </si>
  <si>
    <t>The task was to change text_document_did_change to text_document_did_save, but Gemini did the opposite: it changed the save handler into a change handler. It replaced TEXT_DOCUMENT_DID_SAVE with TEXT_DOCUMENT_DID_CHANGE and renamed the function from text_document_did_save to text_document_did_change. This reverses the required maintenance task and changes when document_updated() is triggered. The missing final newline is also a formatting issue.</t>
  </si>
  <si>
    <t>claude_main_llm_vs_gt.diff</t>
  </si>
  <si>
    <t>cases/repo_582dec9_0a5e14c/compare/claude_main_llm_vs_gt.diff</t>
  </si>
  <si>
    <t>The task was to change text_document_did_change to text_document_did_save, but Claude did the opposite by changing the decorator from TEXT_DOCUMENT_DID_SAVE back to TEXT_DOCUMENT_DID_CHANGE. This misses the required behavior change and makes the language server update on document-change events instead of save events. Claude also made unrelated formatting changes by removing blank lines and the final newline at the end of the file.</t>
  </si>
  <si>
    <t>models</t>
  </si>
  <si>
    <t>tensorflow/models: Models and examples built with TensorFlow</t>
  </si>
  <si>
    <t>https://github.com/tensorflow/models/pull/5599</t>
  </si>
  <si>
    <t>780f526</t>
  </si>
  <si>
    <t>d7676c1</t>
  </si>
  <si>
    <t>official/utils/misc/distribution_utils_test.py</t>
  </si>
  <si>
    <t>GitHub: Rename "num_towers" to "num_replicas"</t>
  </si>
  <si>
    <t>repo_780f526_d7676c1</t>
  </si>
  <si>
    <t>cases/repo_780f526_d7676c1/compare/test_llm_vs_gt.diff</t>
  </si>
  <si>
    <t>cases/repo_780f526_d7676c1/compare/gemini_test_llm_vs_gt.diff</t>
  </si>
  <si>
    <t>cases/repo_780f526_d7676c1/compare/claude_test_llm_vs_gt.diff</t>
  </si>
  <si>
    <t>The task was to rename num_towers to num_replicas, but Claude did not make that rename in the shown diff. It only changed blank-line formatting and removed the final newline at the end of the file. Since the required rename is missed, the maintenance task is not completed.</t>
  </si>
  <si>
    <t>https://github.com/tensorflow/models</t>
  </si>
  <si>
    <t>https://github.com/tensorflow/models/pull/1542</t>
  </si>
  <si>
    <t>71e106f</t>
  </si>
  <si>
    <t>d4ae8d1</t>
  </si>
  <si>
    <t>tutorials/image/cifar10/cifar10_multi_gpu_train.py</t>
  </si>
  <si>
    <t>Me: Rename the image/label variables to image_batch/label_batch</t>
  </si>
  <si>
    <t>repo_71e106f_d4ae8d1</t>
  </si>
  <si>
    <t>train_llm_vs_gt.diff</t>
  </si>
  <si>
    <t>cases/repo_71e106f_d4ae8d1/compare/train_llm_vs_gt.diff</t>
  </si>
  <si>
    <t>The LLM renames images/labels to image_batch/label_batch in the function signature, docstring, function body, and local variables. These changes are consistent and likely do not change behavior, but they are extra naming changes not present in the human merge. It also removes the final newline at the end of the file.</t>
  </si>
  <si>
    <t>gemini_train_llm_vs_gt.diff</t>
  </si>
  <si>
    <t>cases/repo_71e106f_d4ae8d1/compare/gemini_train_llm_vs_gt.diff</t>
  </si>
  <si>
    <t>Gemini correctly renames images to image_batch and labels to label_batch in the CIFAR-10 input assignment and the prefetch queue. However, it also adds a duplicate line examples_per_sec = num_examples_per_step / duration, which is unrelated to the requested rename. This is an unnecessary behavioral/code change, even though it likely produces the same value. The missing final newline is a formatting issue.</t>
  </si>
  <si>
    <t>claude_train_llm_vs_gt.diff</t>
  </si>
  <si>
    <t>cases/repo_71e106f_d4ae8d1/compare/claude_train_llm_vs_gt.diff</t>
  </si>
  <si>
    <t>Claude completed the required rename by changing images to image_batch and labels to label_batch, and also updated the prefetch_queue call to use the new variable names. The only unrelated change is the removed final newline at the end of the file, which is a formatting issue and does not affect behavior.</t>
  </si>
  <si>
    <t>https://github.com/tensorflow/models/pull/1701</t>
  </si>
  <si>
    <t xml:space="preserve">057203e
</t>
  </si>
  <si>
    <t>f305d2d</t>
  </si>
  <si>
    <t>cognitive_mapping_and_planning/tfcode/vision_baseline_lstm.py,
real_nvp/real_nvp_multiscale_dataset.py</t>
  </si>
  <si>
    <t>real_nvp/real_nvp_multiscale_dataset.py</t>
  </si>
  <si>
    <t>GitHub: change no-longer-existing concat_v2 to concat</t>
  </si>
  <si>
    <t>repo_057203e_f305d2d</t>
  </si>
  <si>
    <t>data_llm_vs_gt.diff</t>
  </si>
  <si>
    <t>cases/repo_057203e_f305d2d/compare/data_llm_vs_gt.diff</t>
  </si>
  <si>
    <t>SyntaxError: Missing parentheses in call to 'print'. Did you mean print(...)?</t>
  </si>
  <si>
    <t>gemini_data_llm_vs_gt.diff</t>
  </si>
  <si>
    <t>cases/repo_057203e_f305d2d/compare/gemini_data_llm_vs_gt.diff</t>
  </si>
  <si>
    <t>The shown diff does not indicate any missed concat_v2 to concat update. Gemini’s output differs from the human merge only through indentation changes inside the tf.Summary.Value(...) block and a missing final newline. These are formatting-only changes and do not affect behavior.</t>
  </si>
  <si>
    <t>claude_data_llm_vs_gt.diff</t>
  </si>
  <si>
    <t>cases/repo_057203e_f305d2d/compare/claude_data_llm_vs_gt.diff</t>
  </si>
  <si>
    <t>cognitive_mapping_and_planning/tfcode/vision_baseline_lstm.py</t>
  </si>
  <si>
    <t>lstm_llm_vs_gt.diff</t>
  </si>
  <si>
    <t>cases/repo_057203e_f305d2d/compare/lstm_llm_vs_gt.diff</t>
  </si>
  <si>
    <t>gemini_lstm_llm_vs_gt.diff</t>
  </si>
  <si>
    <t>cases/repo_057203e_f305d2d/compare/gemini_lstm_llm_vs_gt.diff</t>
  </si>
  <si>
    <t>claude_lstm_llm_vs_gt.diff</t>
  </si>
  <si>
    <t>cases/repo_057203e_f305d2d/compare/claude_lstm_llm_vs_gt.diff</t>
  </si>
  <si>
    <t>https://github.com/tensorflow/models/pull/1384</t>
  </si>
  <si>
    <t>320db20</t>
  </si>
  <si>
    <t>7c42a17</t>
  </si>
  <si>
    <t>slim/train_image_classifier.py</t>
  </si>
  <si>
    <t>Me: Remove unused function _add_variables_summaries</t>
  </si>
  <si>
    <t>repo_320db20_7c42a17</t>
  </si>
  <si>
    <t>classifier_llm_vs_gt.diff</t>
  </si>
  <si>
    <t>cases/repo_320db20_7c42a17/compare/classifier_llm_vs_gt.diff</t>
  </si>
  <si>
    <t>The LLM output only adds an extra blank line before _get_init_fn() and removes the final newline at the end of the file. These are formatting-only changes with no logic or behavior impact.</t>
  </si>
  <si>
    <t>gemini_classifier_llm_vs_gt.diff</t>
  </si>
  <si>
    <t>cases/repo_320db20_7c42a17/compare/gemini_classifier_llm_vs_gt.diff</t>
  </si>
  <si>
    <t>claude_classifier_llm_vs_gt.diff</t>
  </si>
  <si>
    <t>cases/repo_320db20_7c42a17/compare/claude_classifier_llm_vs_gt.diff</t>
  </si>
  <si>
    <t>https://github.com/tensorflow/models/pull/2186</t>
  </si>
  <si>
    <t xml:space="preserve">
70b894b
</t>
  </si>
  <si>
    <t>325609e</t>
  </si>
  <si>
    <t>tutorials/image/cifar10_estimator/model_base.py</t>
  </si>
  <si>
    <t>GitHub: Remove unused _max_pool method</t>
  </si>
  <si>
    <t>repo_70b894b_325609e</t>
  </si>
  <si>
    <t>cases/repo_70b894b_325609e/compare/base_llm_vs_gt.diff</t>
  </si>
  <si>
    <t>cases/repo_70b894b_325609e/compare/gemini_base_llm_vs_gt.diff</t>
  </si>
  <si>
    <t>cases/repo_70b894b_325609e/compare/claude_base_llm_vs_gt.diff</t>
  </si>
  <si>
    <t>https://github.com/tensorflow/models/pull/1242</t>
  </si>
  <si>
    <t>e4cbe9e</t>
  </si>
  <si>
    <t>f7cea8d</t>
  </si>
  <si>
    <t>tutorials/rnn/translate/seq2seq_model.py</t>
  </si>
  <si>
    <t>GitHub: Rename sampled_loss argument inputs to logits in preparation for named arguments requirement</t>
  </si>
  <si>
    <t>repo_e4cbe9e_f7cea8d</t>
  </si>
  <si>
    <t>model_llm_vs_gt.diff</t>
  </si>
  <si>
    <t>cases/repo_e4cbe9e_f7cea8d/compare/model_llm_vs_gt.diff</t>
  </si>
  <si>
    <t>Naming Overreach; Formatting</t>
  </si>
  <si>
    <t>The LLM renames the local variable local_inputs to local_logits and updates its use in sampled_softmax_loss. This is behavior-preserving but is an unnecessary naming change beyond the required edit. It also removes the final newline at the end of the file.</t>
  </si>
  <si>
    <t>gemini_model_llm_vs_gt.diff</t>
  </si>
  <si>
    <t>cases/repo_e4cbe9e_f7cea8d/compare/gemini_model_llm_vs_gt.diff</t>
  </si>
  <si>
    <t>claude_model_llm_vs_gt.diff</t>
  </si>
  <si>
    <t>cases/repo_e4cbe9e_f7cea8d/compare/claude_model_llm_vs_gt.diff</t>
  </si>
  <si>
    <t>https://github.com/tensorflow/models/pull/3278</t>
  </si>
  <si>
    <t>7d8a2c0</t>
  </si>
  <si>
    <t>363d5e1</t>
  </si>
  <si>
    <t>tutorials/image/cifar10/cifar10.py</t>
  </si>
  <si>
    <t>Me: Change wd=0.0 to wd=None</t>
  </si>
  <si>
    <t>repo_7d8a2c0_363d5e1</t>
  </si>
  <si>
    <t>far10_llm_vs_gt.diff</t>
  </si>
  <si>
    <t>cases/repo_7d8a2c0_363d5e1/compare/far10_llm_vs_gt.diff</t>
  </si>
  <si>
    <t>API/Signature Overreach; Logic Change; Formatting</t>
  </si>
  <si>
    <t>The human merge requires _variable_with_weight_decay(name, shape, stddev, wd), but the LLM keeps/adds the default wd=None, so the required signature change is missed. The LLM also changes the condition from if wd is not None: to if wd is not None and wd != 0.0:, which changes behavior for wd=0.0. It also removes the final newline at the end of the file.</t>
  </si>
  <si>
    <t>gemini_far10_llm_vs_gt.diff</t>
  </si>
  <si>
    <t>cases/repo_7d8a2c0_363d5e1/compare/gemini_far10_llm_vs_gt.diff</t>
  </si>
  <si>
    <t>claude_far10_llm_vs_gt.diff</t>
  </si>
  <si>
    <t>cases/repo_7d8a2c0_363d5e1/compare/claude_far10_llm_vs_gt.diff</t>
  </si>
  <si>
    <t>https://github.com/tensorflow/models/pull/8542</t>
  </si>
  <si>
    <t xml:space="preserve">861390b
</t>
  </si>
  <si>
    <t>6a5c66a</t>
  </si>
  <si>
    <t>official/nlp/transformer/data_download.py</t>
  </si>
  <si>
    <t>Me: Remove train_files  variable</t>
  </si>
  <si>
    <t>repo_861390b_6a5c66a</t>
  </si>
  <si>
    <t>download_llm_vs_gt.diff</t>
  </si>
  <si>
    <t>cases/repo_861390b_6a5c66a/compare/download_llm_vs_gt.diff</t>
  </si>
  <si>
    <t>gemini_download_llm_vs_gt.diff</t>
  </si>
  <si>
    <t>cases/repo_861390b_6a5c66a/compare/gemini_download_llm_vs_gt.diff</t>
  </si>
  <si>
    <t>claude_download_llm_vs_gt.diff</t>
  </si>
  <si>
    <t>cases/repo_861390b_6a5c66a/compare/claude_download_llm_vs_gt.diff</t>
  </si>
  <si>
    <t>gallery-dl</t>
  </si>
  <si>
    <t>mikf/gallery-dl: Command-line program to download image galleries and collections from several image hosting sites</t>
  </si>
  <si>
    <t>https://github.com/mikf/gallery-dl/pull/8849</t>
  </si>
  <si>
    <t>88a3153</t>
  </si>
  <si>
    <t>a3d7af6</t>
  </si>
  <si>
    <t>gallery_dl/extractor/tiktok.py</t>
  </si>
  <si>
    <t>Me: Rename _extract_rehydration_data_user to _extract_rehydration_data</t>
  </si>
  <si>
    <t>repo_88a3153_a3d7af6</t>
  </si>
  <si>
    <t>tiktok_llm_vs_gt.diff</t>
  </si>
  <si>
    <t>cases/repo_88a3153_a3d7af6/compare/tiktok_llm_vs_gt.diff</t>
  </si>
  <si>
    <t>Naming Overreach; API/Signature Overreach; Formatting</t>
  </si>
  <si>
    <t>The LLM unnecessarily renames _extract_rehydration_data to _extract_rehydration_data_url. This changes the internal API beyond the human merge and could break any external or unmodified references to those methods. It also removes the final newline at the end of the file.</t>
  </si>
  <si>
    <t>gemini_tiktok_llm_vs_gt.diff</t>
  </si>
  <si>
    <t>cases/repo_88a3153_a3d7af6/compare/gemini_tiktok_llm_vs_gt.diff</t>
  </si>
  <si>
    <t>Gemini correctly renames _extract_rehydration_data_user to _extract_rehydration_data and updates the related call sites. However, it also unnecessarily renames TiktokForwardTimeCursor to TiktokFileCursor and updates its use in cursor_type(). That cursor rename is outside the requested task and should be counted as naming overreach. The missing final newline is a formatting issue.</t>
  </si>
  <si>
    <t>claude_tiktok_llm_vs_gt.diff</t>
  </si>
  <si>
    <t>cases/repo_88a3153_a3d7af6/compare/claude_tiktok_llm_vs_gt.diff</t>
  </si>
  <si>
    <t>Claude completed the required rename from _extract_rehydration_data_user to _extract_rehydration_data. It updated both the function definition and the shown call sites. The only unrelated change is the removed final newline at the end of the file, which is a formatting-only issue and does not affect behavior.</t>
  </si>
  <si>
    <t>https://github.com/mikf/gallery-dl/pull/8938</t>
  </si>
  <si>
    <t xml:space="preserve">
9a10203</t>
  </si>
  <si>
    <t>4fab8e0</t>
  </si>
  <si>
    <t>GitHub: Do not fail story extraction if user has no stories</t>
  </si>
  <si>
    <t>repo_9a10203_4fab8e0</t>
  </si>
  <si>
    <t>cases/repo_9a10203_4fab8e0/compare/tiktok_llm_vs_gt.diff</t>
  </si>
  <si>
    <t>Extra Refactoring; Logic Change; Unrelated Addition; Formatting</t>
  </si>
  <si>
    <t>The LLM changes self.cursor += len(data.get(self.list_key, ())) to self.cursor += len(data[self.list_key]), which can raise a KeyError if the key is missing. It also adds a new TiktokStoryItemCursor class and changes cursor_type() to return it. This may address part of the intended story-pagination behavior, but it introduces broader logic/refactoring differences not present in the human merge. It also removes the final newline at the end of the file.</t>
  </si>
  <si>
    <t>cases/repo_9a10203_4fab8e0/compare/gemini_tiktok_llm_vs_gt.diff</t>
  </si>
  <si>
    <t>Gemini addresses the requested behavior: story extraction will not fail when the user has no stories. It adds a guard around request.execute(...) and returns an empty tuple when execution fails. It also adds an exit_early() method for TiktokStoryItemListRequest, which is directly related to handling the no-story case. The change from () to [] inside len(data.get(...)) does not materially change behavior because both give length 0. The extra comment edits and missing final newline are minor unintended changes.</t>
  </si>
  <si>
    <t>cases/repo_9a10203_4fab8e0/compare/claude_tiktok_llm_vs_gt.diff</t>
  </si>
  <si>
    <t>Comment/Docstring; Missed Required Change; Formatting</t>
  </si>
  <si>
    <t>The task was to prevent story extraction from failing when a user has no stories. Claude did not change any executable logic for story extraction, empty story responses, missing story lists, or error handling. It only modified a comment about cursor offset behavior and removed the final newline at the end of the file. Since the required behavioral fix is missing, the task is not completed.</t>
  </si>
  <si>
    <t>flair</t>
  </si>
  <si>
    <t>https://github.com/flairNLP/flair</t>
  </si>
  <si>
    <t>https://github.com/flairNLP/flair/pull/2845</t>
  </si>
  <si>
    <t>2b09404</t>
  </si>
  <si>
    <t>8aa86b6</t>
  </si>
  <si>
    <t>flair/embeddings/base.py</t>
  </si>
  <si>
    <t>Me: Rename normed_weights to normed_weights_split</t>
  </si>
  <si>
    <t>repo_2b09404_8aa86b6</t>
  </si>
  <si>
    <t>cases/repo_2b09404_8aa86b6/compare/base_llm_vs_gt.diff</t>
  </si>
  <si>
    <t>cases/repo_2b09404_8aa86b6/compare/gemini_base_llm_vs_gt.diff</t>
  </si>
  <si>
    <t>cases/repo_2b09404_8aa86b6/compare/claude_base_llm_vs_gt.diff</t>
  </si>
  <si>
    <t>Claude completed the requested rename from normed_weights to normed_weights_split. The updated code consistently uses normed_weights_split for the softmax result and then reassigns it after torch.split(). This is slightly awkward because the same variable now represents both the unsplit tensor and the split tuple, but it follows the requested rename and does not introduce a clear functional error. The only unrelated change is the removed final newline at the end of the file.</t>
  </si>
  <si>
    <t>https://github.com/flairNLP/flair/pull/961</t>
  </si>
  <si>
    <t>1d98531</t>
  </si>
  <si>
    <t>4756d4c</t>
  </si>
  <si>
    <t>flair/trainers/language_model_trainer.py,
flair/trainers/trainer.py</t>
  </si>
  <si>
    <t>flair/trainers/language_model_trainer.py</t>
  </si>
  <si>
    <t>Me: Rename apex/apex_opt_level to use_amp/amp_opt_level</t>
  </si>
  <si>
    <t>repo_1d98531_4756d4c</t>
  </si>
  <si>
    <t>trainer_llm_vs_gt.diff</t>
  </si>
  <si>
    <t>cases/repo_1d98531_4756d4c/compare/trainer_llm_vs_gt.diff</t>
  </si>
  <si>
    <t>LLM output differs from the human merge only through formatting changes: quote style changed from double to single quotes, multiline statements were rewrapped, extra whitespace and blank lines were removed, comment indentation changed, and the final newline was removed. No clear logic, API, import, naming, or behavioral change is present in this diff.</t>
  </si>
  <si>
    <t>gemini_trainer_llm_vs_gt.diff</t>
  </si>
  <si>
    <t>cases/repo_1d98531_4756d4c/compare/gemini_trainer_llm_vs_gt.diff</t>
  </si>
  <si>
    <t>claude_trainer_llm_vs_gt.diff</t>
  </si>
  <si>
    <t>cases/repo_1d98531_4756d4c/compare/claude_trainer_llm_vs_gt.diff</t>
  </si>
  <si>
    <t>flair/trainers/trainer.py</t>
  </si>
  <si>
    <t>trainer2_llm_vs_gt.diff</t>
  </si>
  <si>
    <t>cases/repo_1d98531_4756d4c/compare/trainer2_llm_vs_gt.diff</t>
  </si>
  <si>
    <t>LLM output differs from the human merge only through formatting edits: quote style changed, multiline RuntimeError and amp.initialize calls were rewrapped, whitespace was changed around a blank line, and the final newline was removed.</t>
  </si>
  <si>
    <t>gemini_trainer2_llm_vs_gt.diff</t>
  </si>
  <si>
    <t>cases/repo_1d98531_4756d4c/compare/gemini_trainer2_llm_vs_gt.diff</t>
  </si>
  <si>
    <t>claude_trainer2_llm_vs_gt.diff</t>
  </si>
  <si>
    <t>cases/repo_1d98531_4756d4c/compare/claude_trainer2_llm_vs_gt.diff</t>
  </si>
  <si>
    <t>https://github.com/flairNLP/flair/pull/2393</t>
  </si>
  <si>
    <t>fbe88ff</t>
  </si>
  <si>
    <t>9da916e</t>
  </si>
  <si>
    <t>flair/trainers/language_model_trainer.py,
tests/test_language_model.py</t>
  </si>
  <si>
    <t>tests/test_language_model.py</t>
  </si>
  <si>
    <t>GitHub: Rename load_from_checkpoint to load_checkpoint</t>
  </si>
  <si>
    <t>repo_fbe88ff_9da916e</t>
  </si>
  <si>
    <t>cases/repo_fbe88ff_9da916e/compare/model_llm_vs_gt.diff</t>
  </si>
  <si>
    <t>LLM output includes the required changes but differs from the human merge only by removing the trailing blank line/final newline.</t>
  </si>
  <si>
    <t>cases/repo_fbe88ff_9da916e/compare/gemini_model_llm_vs_gt.diff</t>
  </si>
  <si>
    <t>cases/repo_fbe88ff_9da916e/compare/claude_model_llm_vs_gt.diff</t>
  </si>
  <si>
    <t>cases/repo_fbe88ff_9da916e/compare/trainer_llm_vs_gt.diff</t>
  </si>
  <si>
    <t>cases/repo_fbe88ff_9da916e/compare/gemini_trainer_llm_vs_gt.diff</t>
  </si>
  <si>
    <t>Typo Introduced; Logic Change; Missed Required Change; Formatting</t>
  </si>
  <si>
    <t>The requested task was to rename load_from_checkpoint to load_checkpoint, but the shown Gemini diff does not make that required rename. Instead, it introduces an invalid Python syntax change by replacing and with &amp;&amp; in the CUDA check. This will break the code. It also removes the final newline, which is a formatting issue.</t>
  </si>
  <si>
    <t>cases/repo_fbe88ff_9da916e/compare/claude_trainer_llm_vs_gt.diff</t>
  </si>
  <si>
    <t>https://github.com/flairNLP/flair/pull/2377</t>
  </si>
  <si>
    <t xml:space="preserve">
288f7ce</t>
  </si>
  <si>
    <t>31963ca</t>
  </si>
  <si>
    <t>flair/nn/model.py</t>
  </si>
  <si>
    <t xml:space="preserve">Me: Remove _obtain_labels, _get_multi_label, _get_single_label, _predict_label_prob, </t>
  </si>
  <si>
    <t>repo_288f7ce_31963ca</t>
  </si>
  <si>
    <t>cases/repo_288f7ce_31963ca/compare/model_llm_vs_gt.diff</t>
  </si>
  <si>
    <t xml:space="preserve">LLM output matches the required code content, but differs from the human merge only by removing the final newline at the end of the file. </t>
  </si>
  <si>
    <t>cases/repo_288f7ce_31963ca/compare/gemini_model_llm_vs_gt.diff</t>
  </si>
  <si>
    <t>cases/repo_288f7ce_31963ca/compare/claude_model_llm_vs_gt.diff</t>
  </si>
  <si>
    <t>https://github.com/flairNLP/flair/pull/2812</t>
  </si>
  <si>
    <t>41d48d9</t>
  </si>
  <si>
    <t xml:space="preserve">
flair/datasets/entity_linking.py,
flair/datasets/sequence_labeling.py</t>
  </si>
  <si>
    <t>flair/datasets/sequence_labeling.py</t>
  </si>
  <si>
    <t>GitHub: Remove "tag_to_bioes" (Sequence) Corpus parameter, as it is not used</t>
  </si>
  <si>
    <t>repo_41d48d9_5577479</t>
  </si>
  <si>
    <t>label_llm_vs_gt.diff</t>
  </si>
  <si>
    <t>cases/repo_41d48d9_5577479/compare/label_llm_vs_gt.diff</t>
  </si>
  <si>
    <t>Comment/Docstring; Unrelated Deletion</t>
  </si>
  <si>
    <t xml:space="preserve">LLM removed multiple docstring lines compared to the human merge, including parameter descriptions and explanatory text. These are not runtime logic changes, but they are unnecessary documentation deletions beyond the intended maintenance scope.
</t>
  </si>
  <si>
    <t>gemini_label_llm_vs_gt.diff</t>
  </si>
  <si>
    <t>cases/repo_41d48d9_5577479/compare/gemini_label_llm_vs_gt.diff</t>
  </si>
  <si>
    <t>Comment/Docstring; Logic Change; Typo Introduced; Missed Required Change; Formatting</t>
  </si>
  <si>
    <t>The task was to remove the unused tag_to_bioes Corpus parameter. Gemini appears to remove some related documentation lines about BIO-to-BIOES transformation, but the shown diff does not clearly show the actual constructor/function parameter removal. So this should be marked as partial unless the parameter was removed elsewhere outside the shown diff. Gemini also introduces unrelated and dangerous dictionary-key changes such as "kj" to "choose", "tcy" to "tl", and "ve" to "see", which can break language/resource lookup behavior. It also makes unrelated comment/docstring changes, indentation formatting changes, and removes the final newline.</t>
  </si>
  <si>
    <t>claude_label_llm_vs_gt.diff</t>
  </si>
  <si>
    <t>cases/repo_41d48d9_5577479/compare/claude_label_llm_vs_gt.diff</t>
  </si>
  <si>
    <t>Comment/Docstring; Unrelated Deletion; Extra Refactoring; Logic Change; Typo Introduced; Missed Required Change</t>
  </si>
  <si>
    <t>The task was to remove the unused tag_to_bioes parameter from the Sequence Corpus API. Claude did not remove the parameter from function signatures or call sites. Instead, it mostly added :param tag_to_bioes: documentation lines in many docstrings, which is the opposite of removing it. More seriously, Claude introduced massive unrelated edits/deletions later in the file: it removed or corrupted several corpus classes, changed super(...).__init__ into invalid-looking super(...).init, moved methods out of classes, introduced badly indented code, and left malformed standalone docstring/comment blocks. These changes are unrelated to the requested parameter removal and likely break the module syntactically and functionally.</t>
  </si>
  <si>
    <t>"Sorry: IndentationError: expected an indented block after function definition on line 3388 (llm_claude_label.py, line 3390)"</t>
  </si>
  <si>
    <t>flair/datasets/entity_linking.py</t>
  </si>
  <si>
    <t>link_llm_vs_gt.diff</t>
  </si>
  <si>
    <t>cases/repo_41d48d9_5577479/compare/link_llm_vs_gt.diff</t>
  </si>
  <si>
    <t>API/Signature Overreach; Logic Change; Formatting; Comment/Docstring</t>
  </si>
  <si>
    <t>The requested maintenance was to remove the unused tag_to_bioes parameter, but the LLM output still adds/preserves tag_to_bioes=None in several constructors and passes tag_to_bioes=tag_to_bioes into superclass calls. It also makes many unrelated formatting/docstring/comment changes. More seriously, it changes runtime behavior in places, such as changing spacing logic from double spaces to single spaces in Reddit parsing and changing " " to " " in _fill_curr_comment, which can affect token-position alignment. Therefore, the required change was missed and unrelated behavioral edits were introduced.</t>
  </si>
  <si>
    <t>gemini_link_llm_vs_gt.diff</t>
  </si>
  <si>
    <t>cases/repo_41d48d9_5577479/compare/gemini_link_llm_vs_gt.diff</t>
  </si>
  <si>
    <t>Naming Overreach; Comment/Docstring; Extra Refactoring; Missed Required Change; Formatting</t>
  </si>
  <si>
    <t>The task was to remove the unused tag_to_bioes parameter from the Sequence Corpus code, but this diff does not show any removal of tag_to_bioes or any related constructor/signature update. Instead, Gemini renames response_json to options_json, changes several docstring/comment formatting lines, changes ITTB to lowercase ittb, adds unnecessary parentheses around a condition, and removes the final newline. These are unrelated edits. No clear behavior-breaking logic change is introduced, but the requested change is missed.</t>
  </si>
  <si>
    <t>claude_link_llm_vs_gt.diff</t>
  </si>
  <si>
    <t>cases/repo_41d48d9_5577479/compare/claude_link_llm_vs_gt.diff</t>
  </si>
  <si>
    <t>Comment/Docstring; Formatting; Missed Required Change</t>
  </si>
  <si>
    <t>The task was to remove the unused tag_to_bioes Sequence Corpus parameter. Claude did not remove any parameter from the constructor/signature or update related code. Instead, it added a new :param tag_to_bioes: docstring line, which is the opposite of the requested removal. The final newline was also removed, which is unrelated formatting. Since the required parameter-removal change is missing, the task is not completed.</t>
  </si>
  <si>
    <t>https://github.com/flairNLP/flair/pull/3606</t>
  </si>
  <si>
    <t>e2865f7</t>
  </si>
  <si>
    <t>005ec45</t>
  </si>
  <si>
    <t>flair/embeddings/document.py</t>
  </si>
  <si>
    <t>GitHub: update scipy .A to toarray()</t>
  </si>
  <si>
    <t>repo_e2865f7_005ec45</t>
  </si>
  <si>
    <t>doc_llm_vs_gt.diff</t>
  </si>
  <si>
    <t>cases/repo_e2865f7_005ec45/compare/doc_llm_vs_gt.diff</t>
  </si>
  <si>
    <t>gemini_doc_llm_vs_gt.diff</t>
  </si>
  <si>
    <t>cases/repo_e2865f7_005ec45/compare/gemini_doc_llm_vs_gt.diff</t>
  </si>
  <si>
    <t>Naming Overreach; Typo Introduced; Logic Change; Missed Required Change; Formatting</t>
  </si>
  <si>
    <t>The task was to update SciPy .A usage to .toarray(), but this diff does not show any .A to .toarray() change. Instead, Gemini unnecessarily renames sentence_tensor to all_embs_tensor across the RNN embedding flow. More seriously, it introduces a typo/invalid class reference by changing StackedEmbeddings to StackedEmbedembeddings, which will likely cause a NameError because that class name is incorrect. It also removes the final newline.</t>
  </si>
  <si>
    <t>claude_doc_llm_vs_gt.diff</t>
  </si>
  <si>
    <t>cases/repo_e2865f7_005ec45/compare/claude_doc_llm_vs_gt.diff</t>
  </si>
  <si>
    <t>No unintended changes</t>
  </si>
  <si>
    <t>Exact Match</t>
  </si>
  <si>
    <t>https://github.com/flairNLP/flair/pull/3056</t>
  </si>
  <si>
    <t>74754c6</t>
  </si>
  <si>
    <t>flair/datasets/__init__.py</t>
  </si>
  <si>
    <t>Me: Remove EntityLinkingCorpus</t>
  </si>
  <si>
    <t>repo_1577601_74754c6</t>
  </si>
  <si>
    <t>cases/repo_1577601_74754c6/compare/init_llm_vs_gt.diff</t>
  </si>
  <si>
    <t>cases/repo_1577601_74754c6/compare/gemini_init_llm_vs_gt.diff</t>
  </si>
  <si>
    <t>cases/repo_1577601_74754c6/compare/claude_init_llm_vs_gt.diff</t>
  </si>
  <si>
    <t>https://github.com/flairNLP/flair/pull/3054</t>
  </si>
  <si>
    <t>3dc16e2</t>
  </si>
  <si>
    <t>ef926e6</t>
  </si>
  <si>
    <t>flair/embeddings/__init__.py</t>
  </si>
  <si>
    <t>Me: Remove TransformerXLEmbeddings</t>
  </si>
  <si>
    <t>repo_3dc16e2_ef926e6</t>
  </si>
  <si>
    <t>cases/repo_3dc16e2_ef926e6/compare/init_llm_vs_gt.diff</t>
  </si>
  <si>
    <t>cases/repo_3dc16e2_ef926e6/compare/gemini_init_llm_vs_gt.diff</t>
  </si>
  <si>
    <t>cases/repo_3dc16e2_ef926e6/compare/claude_init_llm_vs_gt.diff</t>
  </si>
  <si>
    <t>Formatting; Comment/Docstring; Import Change; Unrelated Deletion; Logic/Syntax-breaking Change</t>
  </si>
  <si>
    <t>Claude appears to have removed TransformerXLEmbeddings, so the required task was completed. However, it also removed unrelated comments and the .base import for Embeddings and ScalarMix. More importantly, it appears to accidentally delete the __all__ = [ assignment line while keeping the closing ], which would likely cause a syntax error. Therefore, the patch is not an exact match and contains high-severity unintended changes.</t>
  </si>
  <si>
    <t>WeasyPrint</t>
  </si>
  <si>
    <t>Kozea/WeasyPrint: The awesome document factory</t>
  </si>
  <si>
    <t>https://github.com/Kozea/WeasyPrint/pull/2014</t>
  </si>
  <si>
    <t xml:space="preserve">ba68976
</t>
  </si>
  <si>
    <t>e8f1418</t>
  </si>
  <si>
    <t>weasyprint/pdf/pdfa.py,
weasyprint/pdf/pdfua.py</t>
  </si>
  <si>
    <t>weasyprint/pdf/pdfa.py</t>
  </si>
  <si>
    <t>GitHub: Remove warnings for PDF/A, PDF/UA compatibility</t>
  </si>
  <si>
    <t>repo_ba68976_e8f1418</t>
  </si>
  <si>
    <t>pdfa_llm_vs_gt.diff</t>
  </si>
  <si>
    <t>cases/repo_ba68976_e8f1418/compare/pdfa_llm_vs_gt.diff</t>
  </si>
  <si>
    <t>Unrelated Addition; Logic Change; Formatting</t>
  </si>
  <si>
    <t>LLM added an unrelated _compatibility_warning(kind) function and inserted a call to _compatibility_warning('PDF/A') inside pdfa. Even though the helper is a no-op, this is still an unnecessary runtime statement and unrelated addition beyond the requested maintenance. The final newline was also removed. Because the diff does not show the expected requested maintenance being correctly applied and instead adds unrelated code, this should be marked incorrect.</t>
  </si>
  <si>
    <t>gemini_pdfa_llm_vs_gt.diff</t>
  </si>
  <si>
    <t>cases/repo_ba68976_e8f1418/compare/gemini_pdfa_llm_vs_gt.diff</t>
  </si>
  <si>
    <t>Import Change; Missed Required Change; Formatting</t>
  </si>
  <si>
    <t>The task was to remove warnings for PDF/A and PDF/UA compatibility, but Gemini does not remove any warning logic in the shown diff. Instead, it adds an unused LOGGER import, adds a blank line inside pdfa(), and removes the final newline. The required compatibility-warning removal is missed.</t>
  </si>
  <si>
    <t>claude_pdfa_llm_vs_gt.diff</t>
  </si>
  <si>
    <t>cases/repo_ba68976_e8f1418/compare/claude_pdfa_llm_vs_gt.diff</t>
  </si>
  <si>
    <t>Formatting; Whitespace; Import Change; Logic/Syntax-breaking Change</t>
  </si>
  <si>
    <t>Claude’s patch does not correctly preserve the valid Python structure. It removes/changes indentation in the try/except/else block, the read_binary function, the pdfa() function body, the for loop, and the dictionary comprehension. This would likely produce an IndentationError or SyntaxError. It also adds an unnecessary LOGGER import. Since the output is syntactically broken and does not safely implement the requested compatibility-warning removal, mark it as failed.</t>
  </si>
  <si>
    <t>"Sorry: IndentationError: expected an indented block after 'try' statement on line 2 (llm_claude_pdfa.py, line 4)"</t>
  </si>
  <si>
    <t>weasyprint/pdf/pdfua.py</t>
  </si>
  <si>
    <t>pdfua_llm_vs_gt.diff</t>
  </si>
  <si>
    <t>cases/repo_ba68976_e8f1418/compare/pdfua_llm_vs_gt.diff</t>
  </si>
  <si>
    <t>LLM added an unrelated _compatibility_warning(kind) helper and inserted a new _compatibility_warning('PDF/UA') call inside pdfua. This introduces extra runtime code outside the expected maintenance task. The helper is currently a no-op, but the addition is still unrelated and changes the executed statements. The final newline was also removed. Because the expected required change is not shown and unrelated code was added, this should be marked incorrect.</t>
  </si>
  <si>
    <t>gemini_pdfua_llm_vs_gt.diff</t>
  </si>
  <si>
    <t>cases/repo_ba68976_e8f1418/compare/gemini_pdfua_llm_vs_gt.diff</t>
  </si>
  <si>
    <t>The task was to remove warnings for PDF/A and PDF/UA compatibility, but Gemini does not remove any warning logic in the shown diff. Instead, it adds an unused LOGGER import, adds a blank line inside pdfua(), and removes the final newline. Since no compatibility-warning removal is visible, the required change is missed.</t>
  </si>
  <si>
    <t>claude_pdfua_llm_vs_gt.diff</t>
  </si>
  <si>
    <t>cases/repo_ba68976_e8f1418/compare/claude_pdfua_llm_vs_gt.diff</t>
  </si>
  <si>
    <t>Import Change; Formatting</t>
  </si>
  <si>
    <t>Claude did not remove any PDF/A or PDF/UA compatibility warning logic. The only substantive change is adding an unnecessary LOGGER import, plus a missing final newline. Since the required maintenance task was not implemented, this is a missed required change.</t>
  </si>
  <si>
    <t>https://github.com/Kozea/WeasyPrint/pull/1867</t>
  </si>
  <si>
    <t>0ff8692</t>
  </si>
  <si>
    <t>c140c7b</t>
  </si>
  <si>
    <t>weasyprint/pdf/__init__.py</t>
  </si>
  <si>
    <t>Me: Add compress in parameter of write_pdf_attachment</t>
  </si>
  <si>
    <t>repo_0ff8692_c140c7b</t>
  </si>
  <si>
    <t>cases/repo_0ff8692_c140c7b/compare/init_llm_vs_gt.diff</t>
  </si>
  <si>
    <t>cases/repo_0ff8692_c140c7b/compare/gemini_init_llm_vs_gt.diff</t>
  </si>
  <si>
    <t>cases/repo_0ff8692_c140c7b/compare/claude_init_llm_vs_gt.diff</t>
  </si>
  <si>
    <t>manim</t>
  </si>
  <si>
    <t>3b1b/manim: Animation engine for explanatory math videos</t>
  </si>
  <si>
    <t>https://github.com/3b1b/manim/pull/2258</t>
  </si>
  <si>
    <t>66862db</t>
  </si>
  <si>
    <t>5a70d67</t>
  </si>
  <si>
    <t>manimlib/mobject/coordinate_systems.py</t>
  </si>
  <si>
    <t>Me: Rename variable stroke_background to stroke_behind</t>
  </si>
  <si>
    <t>repo_66862db_5a70d67</t>
  </si>
  <si>
    <t>sys_llm_vs_gt.diff</t>
  </si>
  <si>
    <t>cases/repo_66862db_5a70d67/compare/sys_llm_vs_gt.diff</t>
  </si>
  <si>
    <t>gemini_sys_llm_vs_gt.diff</t>
  </si>
  <si>
    <t>cases/repo_66862db_5a70d67/compare/gemini_sys_llm_vs_gt.diff</t>
  </si>
  <si>
    <t>The task was to rename the variable/parameter stroke_background to stroke_behind. Gemini correctly renames the function parameter to stroke_behind, but then passes it incorrectly as stroke_background=stroke_behind in the downstream call. The expected full update should use stroke_behind=stroke_behind, not keep the old keyword stroke_background. This means the rename was only partially completed and may break behavior if the called function no longer accepts stroke_background. The missing final newline is also a formatting issue.</t>
  </si>
  <si>
    <t>claude_sys_llm_vs_gt.diff</t>
  </si>
  <si>
    <t>cases/repo_66862db_5a70d67/compare/claude_sys_llm_vs_gt.diff</t>
  </si>
  <si>
    <t>https://github.com/3b1b/manim/pull/2108</t>
  </si>
  <si>
    <t xml:space="preserve">
4729e44</t>
  </si>
  <si>
    <t>3c374c3</t>
  </si>
  <si>
    <t>example_scenes.py</t>
  </si>
  <si>
    <t>GitHub: remove include_background_rectangle from IntegerMatrix</t>
  </si>
  <si>
    <t>repo_4729e44_3c374c3</t>
  </si>
  <si>
    <t>scene_llm_vs_gt.diff</t>
  </si>
  <si>
    <t>cases/repo_4729e44_3c374c3/compare/scene_llm_vs_gt.diff</t>
  </si>
  <si>
    <t>gemini_scene_llm_vs_gt.diff</t>
  </si>
  <si>
    <t>cases/repo_4729e44_3c374c3/compare/gemini_scene_llm_vs_gt.diff</t>
  </si>
  <si>
    <t>Unrelated Deletion; Missed Required Change; Formatting</t>
  </si>
  <si>
    <t>The task was to remove include_background_rectangle from IntegerMatrix, but this diff does not show any change to IntegerMatrix or include_background_rectangle. Instead, Gemini only removes unrelated blank lines and deletes the trailing comment # See https://github.com/3b1b/videos for many, many more. It also removes the final newline. The required change is missed.</t>
  </si>
  <si>
    <t>claude_scene_llm_vs_gt.diff</t>
  </si>
  <si>
    <t>cases/repo_4729e44_3c374c3/compare/claude_scene_llm_vs_gt.diff</t>
  </si>
  <si>
    <t>https://github.com/3b1b/manim/pull/2397</t>
  </si>
  <si>
    <t>52c80f9</t>
  </si>
  <si>
    <t>018b7ce</t>
  </si>
  <si>
    <t>manimlib/scene/scene.py</t>
  </si>
  <si>
    <t>Me: Add match_updaters=True in mob.become</t>
  </si>
  <si>
    <t>repo_52c80f9_018b7ce</t>
  </si>
  <si>
    <t>cases/repo_52c80f9_018b7ce/compare/scene_llm_vs_gt.diff</t>
  </si>
  <si>
    <t>cases/repo_52c80f9_018b7ce/compare/gemini_scene_llm_vs_gt.diff</t>
  </si>
  <si>
    <t>cases/repo_52c80f9_018b7ce/compare/claude_scene_llm_vs_gt.diff</t>
  </si>
  <si>
    <t>locust</t>
  </si>
  <si>
    <t>locustio/locust: Write scalable load tests in plain Python 🚗💨</t>
  </si>
  <si>
    <t>https://github.com/locustio/locust/pull/770</t>
  </si>
  <si>
    <t>cdf6aa8</t>
  </si>
  <si>
    <t>391c4cf</t>
  </si>
  <si>
    <t>locust/test/testcases.py</t>
  </si>
  <si>
    <t>GitHub: Removes the leftover compatibility workarounds that were put in place for Python 2.6's outdated unittest module.</t>
  </si>
  <si>
    <t>repo_cdf6aa8_391c4cf</t>
  </si>
  <si>
    <t>case_llm_vs_gt.diff</t>
  </si>
  <si>
    <t>cases/repo_cdf6aa8_391c4cf/compare/case_llm_vs_gt.diff</t>
  </si>
  <si>
    <t>LLM output matches the required code content, but differs from the human merge only through whitespace formatting: trailing spaces were added on a blank line and the final newline was removed.</t>
  </si>
  <si>
    <t>gemini_case_llm_vs_gt.diff</t>
  </si>
  <si>
    <t>cases/repo_cdf6aa8_391c4cf/compare/gemini_case_llm_vs_gt.diff</t>
  </si>
  <si>
    <t>claude_case_llm_vs_gt.diff</t>
  </si>
  <si>
    <t>cases/repo_cdf6aa8_391c4cf/compare/claude_case_llm_vs_gt.diff</t>
  </si>
  <si>
    <t>https://github.com/locustio/locust/pull/63</t>
  </si>
  <si>
    <t xml:space="preserve">ba9ec8c
</t>
  </si>
  <si>
    <t>b3fc8ef</t>
  </si>
  <si>
    <t>Me: Add add_etags=False parameter StringIO</t>
  </si>
  <si>
    <t>repo_ba9ec8c_b3fc8ef</t>
  </si>
  <si>
    <t>cases/repo_ba9ec8c_b3fc8ef/compare/case_llm_vs_gt.diff</t>
  </si>
  <si>
    <t>LLM output matches the required code content, but differs from the human merge only by removing the final newline at the end of the file. No logic, API, import, naming, or behavioral change is present.</t>
  </si>
  <si>
    <t>cases/repo_ba9ec8c_b3fc8ef/compare/gemini_case_llm_vs_gt.diff</t>
  </si>
  <si>
    <t>cases/repo_ba9ec8c_b3fc8ef/compare/claude_case_llm_vs_gt.diff</t>
  </si>
  <si>
    <t>Formatting; Whitespace; Logic/Syntax-breaking Change</t>
  </si>
  <si>
    <t>Claude included the required add_etags=False parameter in the send_file(StringIO(...), add_etags=False) call, so the requested task was completed. However, it removed indentation throughout the file, including function bodies, if blocks, class methods, and docstrings. This would likely cause IndentationError/SyntaxError and break the file.</t>
  </si>
  <si>
    <t>"Sorry: IndentationError: expected an indented block after function definition on line 13 (llm_claude_case.py, line 14)"</t>
  </si>
  <si>
    <t>fail2ban</t>
  </si>
  <si>
    <t>fail2ban/fail2ban: Daemon to ban hosts that cause multiple authentication errors</t>
  </si>
  <si>
    <t>https://github.com/fail2ban/fail2ban/pull/2189</t>
  </si>
  <si>
    <t>e392f51</t>
  </si>
  <si>
    <t>5b0c3e7</t>
  </si>
  <si>
    <t>fail2ban/client/fail2banclient.py,
fail2ban/client/fail2banregex.py,
fail2ban/client/fail2banserver.py,
fail2ban/tests/fail2banclienttestcase.py</t>
  </si>
  <si>
    <t>fail2ban/client/fail2banclient.py</t>
  </si>
  <si>
    <t>GitHub: Exit with non-0 if fail, account that 255 is "Ok" exit code, use 255 explicitly instead of -1</t>
  </si>
  <si>
    <t>repo_e392f51_5b0c3e7</t>
  </si>
  <si>
    <t>client_llm_vs_gt.diff</t>
  </si>
  <si>
    <t>cases/repo_e392f51_5b0c3e7/compare/client_llm_vs_gt.diff</t>
  </si>
  <si>
    <t>gemini_client_llm_vs_gt.diff</t>
  </si>
  <si>
    <t>cases/repo_e392f51_5b0c3e7/compare/gemini_client_llm_vs_gt.diff</t>
  </si>
  <si>
    <t>The task was to exit with non-zero on failure, while specifically accounting that 255 is the intended/acceptable failure exit code and should be used explicitly instead of -1. Gemini does make failure exit non-zero, but it uses exit(1) instead of the expected exit(255). So the task is only partially completed. It also reformats almost the entire file from tabs to spaces, which is a large unrelated formatting change.</t>
  </si>
  <si>
    <t>claude_client_llm_vs_gt.diff</t>
  </si>
  <si>
    <t>cases/repo_e392f51_5b0c3e7/compare/claude_client_llm_vs_gt.diff</t>
  </si>
  <si>
    <t>fail2ban/client/fail2banregex.py</t>
  </si>
  <si>
    <t>regex_llm_vs_gt.diff</t>
  </si>
  <si>
    <t>cases/repo_e392f51_5b0c3e7/compare/regex_llm_vs_gt.diff</t>
  </si>
  <si>
    <t>gemini_regex_llm_vs_gt.diff</t>
  </si>
  <si>
    <t>cases/repo_e392f51_5b0c3e7/compare/gemini_regex_llm_vs_gt.diff</t>
  </si>
  <si>
    <t>Gemini keeps the required failure exit behavior using sys.exit(255), which matches the task requirement to use explicit 255 instead of -1. However, it reformats almost the entire file from tab indentation to spaces and removes the final newline. These are formatting-only changes and do not appear to change runtime behavior.</t>
  </si>
  <si>
    <t>claude_regex_llm_vs_gt.diff</t>
  </si>
  <si>
    <t>cases/repo_e392f51_5b0c3e7/compare/claude_regex_llm_vs_gt.diff</t>
  </si>
  <si>
    <t>fail2ban/client/fail2banserver.py</t>
  </si>
  <si>
    <t>server_llm_vs_gt.diff</t>
  </si>
  <si>
    <t>cases/repo_e392f51_5b0c3e7/compare/server_llm_vs_gt.diff</t>
  </si>
  <si>
    <t>gemini_server_llm_vs_gt.diff</t>
  </si>
  <si>
    <t>cases/repo_e392f51_5b0c3e7/compare/gemini_server_llm_vs_gt.diff</t>
  </si>
  <si>
    <t>The task was to exit with non-zero on failure, account that 255 is considered an “OK”/special exit code, and use 255 explicitly instead of -1. Gemini partially handles this by changing Fail2banServer.exit() so it does not log an error when code == 255. However, at the end of exec_command_line(), it incorrectly changes the failure path to exit(1) instead of keeping/using exit(255). It also reformats the whole file from tabs to spaces and removes the final newline.</t>
  </si>
  <si>
    <t>claude_server_llm_vs_gt.diff</t>
  </si>
  <si>
    <t>cases/repo_e392f51_5b0c3e7/compare/claude_server_llm_vs_gt.diff</t>
  </si>
  <si>
    <t>fail2ban/tests/fail2banclienttestcase.py</t>
  </si>
  <si>
    <t>cases/repo_e392f51_5b0c3e7/compare/case_llm_vs_gt.diff</t>
  </si>
  <si>
    <t>cases/repo_e392f51_5b0c3e7/compare/gemini_case_llm_vs_gt.diff</t>
  </si>
  <si>
    <t>The task was to update exit-code behavior/tests so failures exit non-zero, 255 is treated as the expected/OK failure exit code, and 255 is used explicitly instead of -1. Gemini appears to add at least one expected assertion for Exit with code 255, which is related to the task. However, this is mostly a huge tab-to-spaces reformat of the test file, and the shown diff does not clearly show a complete replacement of all relevant -1 expectations/usages with explicit 255. Therefore, mark it as partial unless the full diff confirms every relevant -1 case was updated.</t>
  </si>
  <si>
    <t>cases/repo_e392f51_5b0c3e7/compare/claude_case_llm_vs_gt.diff</t>
  </si>
  <si>
    <t>ranger</t>
  </si>
  <si>
    <t>https://github.com/ranger/ranger</t>
  </si>
  <si>
    <t>https://github.com/ranger/ranger/pull/717</t>
  </si>
  <si>
    <t xml:space="preserve">62a77e7
</t>
  </si>
  <si>
    <t>aed0637</t>
  </si>
  <si>
    <t>ranger/ext/vcs/vcs.py</t>
  </si>
  <si>
    <t xml:space="preserve">Me: Rename ui, queue, advance, awoken, redraw, roots to _ui, _queue, _advance, _awoken, _redraw, _roots </t>
  </si>
  <si>
    <t>repo_62a77e7_aed0637</t>
  </si>
  <si>
    <t>vcs_llm_vs_gt.diff</t>
  </si>
  <si>
    <t>cases/repo_62a77e7_aed0637/compare/vcs_llm_vs_gt.diff</t>
  </si>
  <si>
    <t>gemini_vcs_llm_vs_gt.diff</t>
  </si>
  <si>
    <t>cases/repo_62a77e7_aed0637/compare/gemini_vcs_llm_vs_gt.diff</t>
  </si>
  <si>
    <t>claude_vcs_llm_vs_gt.diff</t>
  </si>
  <si>
    <t>cases/repo_62a77e7_aed0637/compare/claude_vcs_llm_vs_gt.diff</t>
  </si>
  <si>
    <t>https://github.com/ranger/ranger/pull/211</t>
  </si>
  <si>
    <t>2ec8ec5</t>
  </si>
  <si>
    <t>ranger/config/commands.py</t>
  </si>
  <si>
    <t xml:space="preserve">GitHub: renameConsole -&gt; rename_append; added special cases for hidden files and directories </t>
  </si>
  <si>
    <t>repo_2ec8ec5_3021209</t>
  </si>
  <si>
    <t>commands_llm_vs_gt.diff</t>
  </si>
  <si>
    <t>cases/repo_2ec8ec5_3021209/compare/commands_llm_vs_gt.diff</t>
  </si>
  <si>
    <t>Logic Change; Extra Refactoring; Formatting</t>
  </si>
  <si>
    <t>LLM rewrote the execute logic for the rename command instead of preserving the simpler human-merge implementation. It introduces new branching for directories, hidden files, and extension detection, and changes how the cursor offset is computed. These are behavioral changes beyond the expected maintenance scope. The final newline was also removed.</t>
  </si>
  <si>
    <t>gemini_commands_llm_vs_gt.diff</t>
  </si>
  <si>
    <t>cases/repo_2ec8ec5_3021209/compare/gemini_commands_llm_vs_gt.diff</t>
  </si>
  <si>
    <t>The task was to rename renameConsole to rename_append and add special cases for hidden files and directories. Gemini adds special handling for directories and hidden files, so it partially addresses the behavioral part. However, the shown diff does not show the command/class rename from renameConsole to rename_append. Also, the new cursor-position calculation appears incorrect: it likely places the cursor one character too far compared with the original 7 + cf.basename.rfind('.'). The missing final newline is also a formatting issue.</t>
  </si>
  <si>
    <t>claude_commands_llm_vs_gt.diff</t>
  </si>
  <si>
    <t>cases/repo_2ec8ec5_3021209/compare/claude_commands_llm_vs_gt.diff</t>
  </si>
  <si>
    <t>Extra Refactoring; Formatting</t>
  </si>
  <si>
    <t>Claude appears to implement the required behavior for special cases: hidden files and directories are not given the cursor-position offset, while normal files with extensions are handled with a calculated cursor position before the extension. However, it rewrites the logic unnecessarily by removing the cf local variable and using a more complex offset calculation. The behavior seems equivalent, but it is not an exact match and includes unnecessary refactoring plus missing final newline.</t>
  </si>
  <si>
    <t>https://github.com/ranger/ranger/pull/1067</t>
  </si>
  <si>
    <t>bfe1dba</t>
  </si>
  <si>
    <t>6859dae</t>
  </si>
  <si>
    <t>ranger/core/actions.py</t>
  </si>
  <si>
    <t xml:space="preserve">Me: Add tag=None argument in tag_remove method and update the rest of the code accordingly </t>
  </si>
  <si>
    <t>repo_bfe1dba_6859dae</t>
  </si>
  <si>
    <t>actions_llm_vs_gt.diff</t>
  </si>
  <si>
    <t>cases/repo_bfe1dba_6859dae/compare/actions_llm_vs_gt.diff</t>
  </si>
  <si>
    <t>LLM removed the tag parameter from tag_add and stopped passing it to tag_toggle, which is likely the required signature-related change. However, it also removed many unrelated comments/docstrings throughout the file, removed inline pylint suppression comments, and removed the final newline. If the requested task was only to remove the unused tag parameter from tag_add, the main edit was completed, but the LLM introduced extensive unrelated documentation/comment deletions.</t>
  </si>
  <si>
    <t>gemini_actions_llm_vs_gt.diff</t>
  </si>
  <si>
    <t>cases/repo_bfe1dba_6859dae/compare/gemini_actions_llm_vs_gt.diff</t>
  </si>
  <si>
    <t>API/Signature Overreach; Naming Overreach; Logic Change; Missed Required Change; Formatting</t>
  </si>
  <si>
    <t>The task was to add a tag=None argument in tag_remove and update related code. But tag_remove already has tag=None in the shown merge side, and Gemini does not improve it. Instead, Gemini changes self.tags.remove(*tags) to self.tags.remove(*tags, tag=tag), which may be related, but it also incorrectly removes the tag argument from tag_add, changing its API/signature. It also unnecessarily renames unset_bookmark to delete_bookmark, which is unrelated naming overreach and can break callers expecting unset_bookmark. The missing final newline is a formatting issue.</t>
  </si>
  <si>
    <t>claude_actions_llm_vs_gt.diff</t>
  </si>
  <si>
    <t>cases/repo_bfe1dba_6859dae/compare/claude_actions_llm_vs_gt.diff</t>
  </si>
  <si>
    <t>Claude kept/added the required tag=None argument in tag_remove and passes tag=tag to tag_toggle, so the main requested task is satisfied. However, it incorrectly removes the tag=None argument from tag_add and stops passing tag into tag_toggle. That is an unrelated API/signature and behavior change that could break callers using tag_add(..., tag=...).</t>
  </si>
  <si>
    <t>https://github.com/ranger/ranger/pull/2983</t>
  </si>
  <si>
    <t>968b706</t>
  </si>
  <si>
    <t>eb2ebc4</t>
  </si>
  <si>
    <t xml:space="preserve">Me: Change the placing of "name” and "value” in ValueError </t>
  </si>
  <si>
    <t>repo_968b706_eb2ebc4</t>
  </si>
  <si>
    <t>cases/repo_968b706_eb2ebc4/compare/actions_llm_vs_gt.diff</t>
  </si>
  <si>
    <t>Logic Change; API/Signature Overreach; Unrelated Deletion; Extra Refactoring; Comment/Docstring; Typo Introduced; Formatting</t>
  </si>
  <si>
    <t>LLM made massive unrelated rewrites across actions.py, deleting/replacing large portions of working logic instead of making a scoped maintenance change. It changed macro definitions from callables to direct values, removed many methods/sections, rewrote file execution, movement, tab handling, search, tagging, preview, and bookmark logic, and introduced likely broken code such as direction. *= narg, which is a syntax error. This is far beyond formatting and likely breaks runtime behavior.</t>
  </si>
  <si>
    <t>cases/repo_968b706_eb2ebc4/compare/gemini_actions_llm_vs_gt.diff</t>
  </si>
  <si>
    <t>cases/repo_968b706_eb2ebc4/compare/claude_actions_llm_vs_gt.diff</t>
  </si>
  <si>
    <t>theHarvester</t>
  </si>
  <si>
    <t>https://github.com/laramies/theHarvester</t>
  </si>
  <si>
    <t>Rename the variables in myparser.py by Adithanvijayan · Pull Request #328 · laramies/theHarvester</t>
  </si>
  <si>
    <t>1824ce4</t>
  </si>
  <si>
    <t>c42f6c0</t>
  </si>
  <si>
    <t>theHarvester/parsers/myparser.py</t>
  </si>
  <si>
    <t xml:space="preserve">Me: Rename the variables: e to search, x to iteration, and y to delete and update the code accordingly </t>
  </si>
  <si>
    <t>repo_1821ce4_c42f6c0</t>
  </si>
  <si>
    <t>cases/repo_1821ce4_c42f6c0/compare/parser_llm_vs_gt.diff</t>
  </si>
  <si>
    <t>gemini_parser_llm_vs_gt.diff</t>
  </si>
  <si>
    <t>cases/repo_1821ce4_c42f6c0/compare/gemini_parser_llm_vs_gt.diff</t>
  </si>
  <si>
    <t>cases/repo_1821ce4_c42f6c0/compare/claude_parser_llm_vs_gt.diff</t>
  </si>
  <si>
    <t>company_domain seems more in line with the intention of -d by pierce403 · Pull Request #910 · laramies/theHarvester</t>
  </si>
  <si>
    <t>28d92a8</t>
  </si>
  <si>
    <t>cb18ecb</t>
  </si>
  <si>
    <t>theHarvester/discovery/rocketreach.py</t>
  </si>
  <si>
    <t xml:space="preserve">Me: Change company_website_url to company_domain </t>
  </si>
  <si>
    <t>repo_28d92a8_cb18ecb</t>
  </si>
  <si>
    <t>treach_llm_vs_gt.diff</t>
  </si>
  <si>
    <t>cases/repo_28d92a8_cb18ecb/compare/treach_llm_vs_gt.diff</t>
  </si>
  <si>
    <t>gemini_treach_llm_vs_gt.diff</t>
  </si>
  <si>
    <t>cases/repo_28d92a8_cb18ecb/compare/gemini_treach_llm_vs_gt.diff</t>
  </si>
  <si>
    <t>claude_treach_llm_vs_gt.diff</t>
  </si>
  <si>
    <t>cases/repo_28d92a8_cb18ecb/compare/claude_treach_llm_vs_gt.diff</t>
  </si>
  <si>
    <t>Formatting; Whitespace; Logic Change</t>
  </si>
  <si>
    <t>Claude made the required change by using company_domain in the RocketReach query. However, it removed indentation across the class and method bodies. This breaks the class structure and would likely cause IndentationError/SyntaxError. The missing final newline is also a minor formatting issue.</t>
  </si>
  <si>
    <t>"Sorry: IndentationError: expected an indented block after class definition on line 4 (llm_claude_treach.py, line 5)"</t>
  </si>
  <si>
    <t>Remove bing_key method from Core class by leebaird · Pull Request #2225 · laramies/theHarvester</t>
  </si>
  <si>
    <t>bc2fce0</t>
  </si>
  <si>
    <t>e72876f</t>
  </si>
  <si>
    <t>theHarvester/lib/core.py</t>
  </si>
  <si>
    <t xml:space="preserve">Me: Remove bing_key method from Core class </t>
  </si>
  <si>
    <t>repo_bc2fce0_e72876f</t>
  </si>
  <si>
    <t>core_llm_vs_gt.diff</t>
  </si>
  <si>
    <t>cases/repo_bc2fce0_e72876f/compare/core_llm_vs_gt.diff</t>
  </si>
  <si>
    <t>Typo Introduced; Logic Change; Formatting</t>
  </si>
  <si>
    <t>The task was to remove the bing_key method from the Core class. Since the diff between the human merge and LLM output does not show a missing bing_key removal, the required task appears to have been completed. However, the LLM introduced an unrelated typo by changing a user-agent string from Firefox/142.0 to Firefox/142.0), which changes the string value and may affect behavior. It also removed the final newline.</t>
  </si>
  <si>
    <t>gemini_core_llm_vs_gt.diff</t>
  </si>
  <si>
    <t>cases/repo_bc2fce0_e72876f/compare/gemini_core_llm_vs_gt.diff</t>
  </si>
  <si>
    <t>The task was to remove the bing_key method from the Core class, but the shown diff does not remove bing_key or modify anything related to that method. Instead, Gemini changes the banner output formatting by removing spaces from ASCII-art lines and replacing blank banner lines with '* *'. It also removes the final newline. These are unrelated formatting/output changes.</t>
  </si>
  <si>
    <t>claude_core_llm_vs_gt.diff</t>
  </si>
  <si>
    <t>cases/repo_bc2fce0_e72876f/compare/claude_core_llm_vs_gt.diff</t>
  </si>
  <si>
    <t>spiderfoot</t>
  </si>
  <si>
    <t>https://github.com/smicallef/spiderfoot</t>
  </si>
  <si>
    <t>sflib: Rename fetchUrl() argument dontMangle to disableContentEncoding by bcoles · Pull Request #1337 · smicallef/spiderfoot</t>
  </si>
  <si>
    <t>f35fec0</t>
  </si>
  <si>
    <t>ddc5cd8</t>
  </si>
  <si>
    <t>modules/sfp_binstring.py,
modules/sfp_filemeta.py,
sflib.py,
test/unit/test_spiderfoot.py</t>
  </si>
  <si>
    <t>modules/sfp_binstring.py</t>
  </si>
  <si>
    <t xml:space="preserve">GitHub: sflib: Rename fetchUrl() argument dontMangle to disableContentEncoding </t>
  </si>
  <si>
    <t>repo_f35fec0_ddc5cd8</t>
  </si>
  <si>
    <t>bin_llm_vs_gt.diff</t>
  </si>
  <si>
    <t>cases/repo_f35fec0_ddc5cd8/compare/bin_llm_vs_gt.diff</t>
  </si>
  <si>
    <t>gemini_bin_llm_vs_gt.diff</t>
  </si>
  <si>
    <t>cases/repo_f35fec0_ddc5cd8/compare/gemini_bin_llm_vs_gt.diff</t>
  </si>
  <si>
    <t>claude_bin_llm_vs_gt.diff</t>
  </si>
  <si>
    <t>cases/repo_f35fec0_ddc5cd8/compare/claude_bin_llm_vs_gt.diff</t>
  </si>
  <si>
    <t>modules/sfp_filemeta.py</t>
  </si>
  <si>
    <t>file_llm_vs_gt.diff</t>
  </si>
  <si>
    <t>cases/repo_f35fec0_ddc5cd8/compare/file_llm_vs_gt.diff</t>
  </si>
  <si>
    <t>gemini_file_llm_vs_gt.diff</t>
  </si>
  <si>
    <t>cases/repo_f35fec0_ddc5cd8/compare/gemini_file_llm_vs_gt.diff</t>
  </si>
  <si>
    <t>claude_file_llm_vs_gt.diff</t>
  </si>
  <si>
    <t>cases/repo_f35fec0_ddc5cd8/compare/claude_file_llm_vs_gt.diff</t>
  </si>
  <si>
    <t>sflib.py</t>
  </si>
  <si>
    <t>flib_llm_vs_gt.diff</t>
  </si>
  <si>
    <t>cases/repo_f35fec0_ddc5cd8/compare/flib_llm_vs_gt.diff</t>
  </si>
  <si>
    <t>gemini_flib_llm_vs_gt.diff</t>
  </si>
  <si>
    <t>cases/repo_f35fec0_ddc5cd8/compare/gemini_flib_llm_vs_gt.diff</t>
  </si>
  <si>
    <t>Naming Overreach; Comment/Docstring; Missed Required Change; Formatting</t>
  </si>
  <si>
    <t>The task was to rename the fetchUrl() argument dontMangle to disableContentEncoding and update the rest of the code accordingly. The shown diff does not show any fetchUrl() signature change, call-site update, or replacement of dontMangle. Instead, Gemini renames a local variable d to digit_val in unrelated credit-card validation logic, changes the docstring text for disableContentEncoding, and removes the final newline. The required argument rename is missed.</t>
  </si>
  <si>
    <t>claude_flib_llm_vs_gt.diff</t>
  </si>
  <si>
    <t>cases/repo_f35fec0_ddc5cd8/compare/claude_flib_llm_vs_gt.diff</t>
  </si>
  <si>
    <t>test/unit/test_spiderfoot.py</t>
  </si>
  <si>
    <t>cases/repo_f35fec0_ddc5cd8/compare/test_llm_vs_gt.diff</t>
  </si>
  <si>
    <t>cases/repo_f35fec0_ddc5cd8/compare/gemini_test_llm_vs_gt.diff</t>
  </si>
  <si>
    <t>Naming Overreach; Missed Required Change; Formatting</t>
  </si>
  <si>
    <t>The task was to rename the fetchUrl() argument dontMangle to disableContentEncoding. This diff does not show any update to fetchUrl(), its argument list, or its call sites. Instead, Gemini unnecessarily renames a test method from test_config_unserialize_invalid_opts_should_raise to test_config_serialize_invalid_opts_should_raise, which is unrelated to the requested task. It also removes the final newline.</t>
  </si>
  <si>
    <t>cases/repo_f35fec0_ddc5cd8/compare/claude_test_llm_vs_gt.diff</t>
  </si>
  <si>
    <t>SpiderFootHelpers: rename SpiderFootHelpers.targetType to SpiderFootHelpers.targetTypeFromString by bcoles · Pull Request #1222 · smicallef/spiderfoot</t>
  </si>
  <si>
    <t>9e694dd</t>
  </si>
  <si>
    <t>d2507e1</t>
  </si>
  <si>
    <t>sf.py,
sfwebui.py,
spiderfoot/helpers.py,
test/unit/test_spiderfoothelpers.py</t>
  </si>
  <si>
    <t xml:space="preserve">
test/unit/test_spiderfoothelpers.py</t>
  </si>
  <si>
    <t>GitHub: SpiderFootHelpers: rename SpiderFootHelpers.targetType to SpiderFootHelpers.targetTypeFromString</t>
  </si>
  <si>
    <t>repo_9e694dd_d2507e1</t>
  </si>
  <si>
    <t>foothelper_llm_vs_gt.diff</t>
  </si>
  <si>
    <t>cases/repo_9e694dd_d2507e1/compare/foothelper_llm_vs_gt.diff</t>
  </si>
  <si>
    <t>gemini_foothelper_llm_vs_gt.diff</t>
  </si>
  <si>
    <t>cases/repo_9e694dd_d2507e1/compare/gemini_foothelper_llm_vs_gt.diff</t>
  </si>
  <si>
    <t>claude_foothelper_llm_vs_gt.diff</t>
  </si>
  <si>
    <t>cases/repo_9e694dd_d2507e1/compare/claude_foothelper_llm_vs_gt.diff</t>
  </si>
  <si>
    <t>spiderfoot/helpers.py</t>
  </si>
  <si>
    <t>helper_llm_vs_gt.diff</t>
  </si>
  <si>
    <t>cases/repo_9e694dd_d2507e1/compare/helper_llm_vs_gt.diff</t>
  </si>
  <si>
    <t>gemini_helper_llm_vs_gt.diff</t>
  </si>
  <si>
    <t>cases/repo_9e694dd_d2507e1/compare/gemini_helper_llm_vs_gt.diff</t>
  </si>
  <si>
    <t>Logic Change; Naming Overreach; Missed Required Change; Formatting</t>
  </si>
  <si>
    <t>The task was to rename SpiderFootHelpers.targetType to SpiderFootHelpers.targetTypeFromString, but the shown diff does not update that method name or any call sites. Instead, Gemini makes an unrelated assignment change from nodelist[dst] = ncounter to nodelist[dst] = ecounter = ncounter, which changes the value of ecounter and can affect later edge-counting or graph logic. It also removes the final newline.</t>
  </si>
  <si>
    <t>claude_helper_llm_vs_gt.diff</t>
  </si>
  <si>
    <t>cases/repo_9e694dd_d2507e1/compare/claude_helper_llm_vs_gt.diff</t>
  </si>
  <si>
    <t>sf.py</t>
  </si>
  <si>
    <t>sf_llm_vs_gt.diff</t>
  </si>
  <si>
    <t>cases/repo_9e694dd_d2507e1/compare/sf_llm_vs_gt.diff</t>
  </si>
  <si>
    <t>gemini_sf_llm_vs_gt.diff</t>
  </si>
  <si>
    <t>cases/repo_9e694dd_d2507e1/compare/gemini_sf_llm_vs_gt.diff</t>
  </si>
  <si>
    <t>claude_sf_llm_vs_gt.diff</t>
  </si>
  <si>
    <t>cases/repo_9e694dd_d2507e1/compare/claude_sf_llm_vs_gt.diff</t>
  </si>
  <si>
    <t>sfwebui.py</t>
  </si>
  <si>
    <t>sfbui_llm_vs_gt.diff</t>
  </si>
  <si>
    <t>cases/repo_9e694dd_d2507e1/compare/sfbui_llm_vs_gt.diff</t>
  </si>
  <si>
    <t>gemini_sfbui_llm_vs_gt.diff</t>
  </si>
  <si>
    <t>cases/repo_9e694dd_d2507e1/compare/gemini_sfbui_llm_vs_gt.diff</t>
  </si>
  <si>
    <t>The task was to rename SpiderFootHelpers.targetType to SpiderFootHelpers.targetTypeFromString, but this diff does not show that method rename or any related call-site update. Instead, Gemini changes the loop variable source from scandata to statusdata, which is unrelated and likely behavior-changing. If statusdata is undefined or contains different data, this can break the function or produce incorrect output. It also removes the final newline.</t>
  </si>
  <si>
    <t>claude_sfbui_llm_vs_gt.diff</t>
  </si>
  <si>
    <t>cases/repo_9e694dd_d2507e1/compare/claude_sfbui_llm_vs_gt.diff</t>
  </si>
  <si>
    <t>sflib: Move sslDerToPem to SpiderFootHelpers.sslDerToPem() by bcoles · Pull Request #1761 · smicallef/spiderfoot</t>
  </si>
  <si>
    <t>27ac7a3</t>
  </si>
  <si>
    <t>9746aa1</t>
  </si>
  <si>
    <t xml:space="preserve">
sflib.py,
test/unit/test_spiderfoot.py</t>
  </si>
  <si>
    <t xml:space="preserve">Me: Remove the function sslDerToPem, test_sslDerToPem_invalid_cert_should_raise_TypeError, and test_sslDerToPem </t>
  </si>
  <si>
    <t>repo_27ac7a3_9746aa1</t>
  </si>
  <si>
    <t>lib_llm_vs_gt.diff</t>
  </si>
  <si>
    <t>cases/repo_27ac7a3_9746aa1/compare/lib_llm_vs_gt.diff</t>
  </si>
  <si>
    <t>gemini_lib_llm_vs_gt.diff</t>
  </si>
  <si>
    <t>cases/repo_27ac7a3_9746aa1/compare/gemini_lib_llm_vs_gt.diff</t>
  </si>
  <si>
    <t>Unrelated Deletion; Unrelated Addition; Logic Change; Missed Required Change; Extra Refactoring</t>
  </si>
  <si>
    <t>The task was only to remove sslDerToPem, test_sslDerToPem_invalid_cert_should_raise_TypeError, and test_sslDerToPem. Gemini instead appears to replace the main sflib implementation file with a test file, deleting large parts of the original SpiderFoot class and adding many unrelated tests. This is a major unrelated deletion/addition and would break the library. The requested targeted removal is not shown as a clean isolated change.</t>
  </si>
  <si>
    <t>claude_lib_llm_vs_gt.diff</t>
  </si>
  <si>
    <t>cases/repo_27ac7a3_9746aa1/compare/claude_lib_llm_vs_gt.diff</t>
  </si>
  <si>
    <t>spiderfoot_llm_vs_gt.diff</t>
  </si>
  <si>
    <t>cases/repo_27ac7a3_9746aa1/compare/spiderfoot_llm_vs_gt.diff</t>
  </si>
  <si>
    <t>gemini_spiderfoot_llm_vs_gt.diff</t>
  </si>
  <si>
    <t>cases/repo_27ac7a3_9746aa1/compare/gemini_spiderfoot_llm_vs_gt.diff</t>
  </si>
  <si>
    <t>Import Change; Logic Change; Typo Introduced; Missed Required Change; Formatting</t>
  </si>
  <si>
    <t>The task was to remove sslDerToPem, test_sslDerToPem_invalid_cert_should_raise_TypeError, and test_sslDerToPem. Gemini does not remove those functions/tests in the shown diff. Instead, it adds an unrelated import, changes indentation incorrectly inside test_valid_host_invalid_host_should_return_false, modifies certificate test data, and removes the final newline. The indentation change is especially serious because it can create an IndentationError or change the structure of the test.</t>
  </si>
  <si>
    <t>"Sorry: IndentationError: unexpected indent (llm_gemini_spiderfoot.py, line 389)"</t>
  </si>
  <si>
    <t>claude_spiderfoot_llm_vs_gt.diff</t>
  </si>
  <si>
    <t>cases/repo_27ac7a3_9746aa1/compare/claude_spiderfoot_llm_vs_gt.diff</t>
  </si>
  <si>
    <t>sflib: Move parseLinks to SpiderFootHelpers.extractLinksFromHtml() by bcoles · Pull Request #1683 · smicallef/spiderfoot</t>
  </si>
  <si>
    <t>aae4a1f</t>
  </si>
  <si>
    <t>7f04a49</t>
  </si>
  <si>
    <t xml:space="preserve">
test/unit/test_spiderfoot.py</t>
  </si>
  <si>
    <t xml:space="preserve">Me: Remove the function test_parse_links_should_return_a_dict_of_urls_from_string, test_parse_links_invalid_url_should_return_a_dict, test_parse_links_invalid_data_should_return_a_dict, test_parse_links_invalid_domains_should_return_a_dict </t>
  </si>
  <si>
    <t>repo_aae4a1f_7f04a49</t>
  </si>
  <si>
    <t>testspider_llm_vs_gt.diff</t>
  </si>
  <si>
    <t>cases/repo_aae4a1f_7f04a49/compare/testspider_llm_vs_gt.diff</t>
  </si>
  <si>
    <t>gemini_testspider_llm_vs_gt.diff</t>
  </si>
  <si>
    <t>cases/repo_aae4a1f_7f04a49/compare/gemini_testspider_llm_vs_gt.diff</t>
  </si>
  <si>
    <t>The task was to remove four parse_links test functions, but Gemini does not remove any of those tests in the shown diff. Instead, it introduces invalid Python syntax by adding club after sf = SpiderFoot(dict()), changes certificate test data, and removes the final newline. The added club will cause a syntax error, so this is a high-severity unintended change.</t>
  </si>
  <si>
    <t>claude_testspider_llm_vs_gt.diff</t>
  </si>
  <si>
    <t>cases/repo_aae4a1f_7f04a49/compare/claude_testspider_llm_vs_gt.diff</t>
  </si>
  <si>
    <t>removed a pitfall where the code was using a default mutable argument by NaelsonDouglas · Pull Request #1581 · smicallef/spiderfoot</t>
  </si>
  <si>
    <t>cd43282</t>
  </si>
  <si>
    <t>20c4509</t>
  </si>
  <si>
    <t xml:space="preserve">Me: removed a pitfall where the code was using a default mutable argument, change argument of googleIterate, from dic value null to None </t>
  </si>
  <si>
    <t>repo_cd43282_20c4509</t>
  </si>
  <si>
    <t>cases/repo_cd43282_20c4509/compare/lib_llm_vs_gt.diff</t>
  </si>
  <si>
    <t>LLM output matches the required code content, but differs from the human merge only through formatting: extra blank lines were added around the opts is None block, and the final newline was removed. No logic, API, import, naming, or behavioral change is present.</t>
  </si>
  <si>
    <t>cases/repo_cd43282_20c4509/compare/gemini_lib_llm_vs_gt.diff</t>
  </si>
  <si>
    <t>Gemini correctly changed the default mutable argument behavior by removing the opts = {} fallback, assuming the function signature was already changed from {}/null-like default to None. Extra unintended change is only whitespace/final-newline noise at the end of the file. No behavior-breaking unrelated logic change is introduced in this shown diff.</t>
  </si>
  <si>
    <t>cases/repo_cd43282_20c4509/compare/claude_lib_llm_vs_gt.diff</t>
  </si>
  <si>
    <t>LLM output matches the required code content, but differs from the human merge only through formatting: extra blank lines were added after the opts is None block, and the final newline was removed. No logic, API, import, naming, or behavioral change is present.</t>
  </si>
  <si>
    <t>https://github.com/smicallef/spiderfoot/pull/1199</t>
  </si>
  <si>
    <t>bba8242</t>
  </si>
  <si>
    <t>fa02bc8</t>
  </si>
  <si>
    <t>modules/sfp_creditcard.py,
modules/sfp_iban.py</t>
  </si>
  <si>
    <t>modules/sfp_creditcard.py</t>
  </si>
  <si>
    <t xml:space="preserve">GitHub: remove unused variable errorState </t>
  </si>
  <si>
    <t>repo_bba8242_fa02bc8</t>
  </si>
  <si>
    <t>credit_llm_vs_gt.diff</t>
  </si>
  <si>
    <t>cases/repo_bba8242_fa02bc8/compare/credit_llm_vs_gt.diff</t>
  </si>
  <si>
    <t>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t>
  </si>
  <si>
    <t>gemini_credit_llm_vs_gt.diff</t>
  </si>
  <si>
    <t>cases/repo_bba8242_fa02bc8/compare/gemini_credit_llm_vs_gt.diff</t>
  </si>
  <si>
    <t>claude_credit_llm_vs_gt.diff</t>
  </si>
  <si>
    <t>cases/repo_bba8242_fa02bc8/compare/claude_credit_llm_vs_gt.diff</t>
  </si>
  <si>
    <t>Claude appears to have removed/omitted the unused errorState variable, so the required task is satisfied. However, it removed indentation throughout the class, methods, loops, conditionals, and comments. This would likely cause IndentationError/SyntaxError and break the file. It also introduces unnecessary formatting and whitespace changes.</t>
  </si>
  <si>
    <t>"Sorry: IndentationError: expected an indented block after function definition on line 30 (llm_claude_credit.py, line 31)"</t>
  </si>
  <si>
    <t>modules/sfp_iban.py</t>
  </si>
  <si>
    <t>iban_llm_vs_gt.diff</t>
  </si>
  <si>
    <t>cases/repo_bba8242_fa02bc8/compare/iban_llm_vs_gt.diff</t>
  </si>
  <si>
    <t>gemini_iban_llm_vs_gt.diff</t>
  </si>
  <si>
    <t>cases/repo_bba8242_fa02bc8/compare/gemini_iban_llm_vs_gt.diff</t>
  </si>
  <si>
    <t>claude_iban_llm_vs_gt.diff</t>
  </si>
  <si>
    <t>cases/repo_bba8242_fa02bc8/compare/claude_iban_llm_vs_gt.diff</t>
  </si>
  <si>
    <t>Claude appears to have removed/omitted the unused errorState variable, so the requested task is satisfied. However, it removed indentation throughout the class, method definitions, return statements, loop, conditionals, and listener notification logic. This would likely cause IndentationError/SyntaxError and break the file. It also introduces unnecessary formatting and whitespace changes.</t>
  </si>
  <si>
    <t>"Sorry: IndentationError: expected an indented block after function definition on line 30 (llm_claude_iban.py, line 31)"</t>
  </si>
  <si>
    <t>datasette</t>
  </si>
  <si>
    <t>https://github.com/simonw/datasette</t>
  </si>
  <si>
    <t>Remove deprecated/unused args from setup.py by gerrymanoim · Pull Request #2222 · simonw/datasette</t>
  </si>
  <si>
    <t>b823069</t>
  </si>
  <si>
    <t>04e8835</t>
  </si>
  <si>
    <t>setup.py</t>
  </si>
  <si>
    <t xml:space="preserve">Me: Remove deprecated/unused args from setup.py (setup_requires=["pytest-runner"], tests_require=["datasette[test]"] ) </t>
  </si>
  <si>
    <t>repo_b823069_04e8835</t>
  </si>
  <si>
    <t>setup_llm_vs_gt.diff</t>
  </si>
  <si>
    <t>cases/repo_b823069_04e8835/compare/setup_llm_vs_gt.diff</t>
  </si>
  <si>
    <t>gemini_setup_llm_vs_gt.diff</t>
  </si>
  <si>
    <t>cases/repo_b823069_04e8835/compare/gemini_setup_llm_vs_gt.diff</t>
  </si>
  <si>
    <t>claude_setup_llm_vs_gt.diff</t>
  </si>
  <si>
    <t>cases/repo_b823069_04e8835/compare/claude_setup_llm_vs_gt.diff</t>
  </si>
  <si>
    <t>Claude appears to have removed/omitted the deprecated setup_requires=["pytest-runner"] and tests_require=["datasette[test]"] arguments, so the requested task is satisfied. However, it removed indentation throughout setup.py, including function bodies, with blocks, dictionary/list structures, and setup() arguments. This would likely cause IndentationError or SyntaxError, so the patch introduces a high-severity unintended change.</t>
  </si>
  <si>
    <t>"Sorry: IndentationError: expected an indented block after function definition on line 3 (llm_claude_setup.py, line 4)"</t>
  </si>
  <si>
    <t>sherlock</t>
  </si>
  <si>
    <t>https://github.com/sherlock-project/sherlock</t>
  </si>
  <si>
    <t>https://github.com/sherlock-project/sherlock/pull/2574</t>
  </si>
  <si>
    <t>cfcc82a</t>
  </si>
  <si>
    <t>947f1ad</t>
  </si>
  <si>
    <t>sherlock_project/sherlock.py,
sherlock_project/sites.py</t>
  </si>
  <si>
    <t>sherlock_project/sherlock.py</t>
  </si>
  <si>
    <t xml:space="preserve">GitHub: Security Fix: Add timeout parameters to HTTP requests </t>
  </si>
  <si>
    <t>repo_cfcc82a_947f1ad</t>
  </si>
  <si>
    <t>sherlock_llm_vs_gt.diff</t>
  </si>
  <si>
    <t>cases/repo_cfcc82a_947f1ad/compare/sherlock_llm_vs_gt.diff</t>
  </si>
  <si>
    <t>Claude added timeout parameters to the relevant requests.get() calls by using timeout=args.timeout, so the security task is completed. It does not exactly match the merge version, which used timeout=10. The timeout value difference is task-related and likely acceptable if args.timeout is already defined. The only clear unintended change is the missing final newline.</t>
  </si>
  <si>
    <t>gemini_sherlock_llm_vs_gt.diff</t>
  </si>
  <si>
    <t>cases/repo_cfcc82a_947f1ad/compare/gemini_sherlock_llm_vs_gt.diff</t>
  </si>
  <si>
    <t>Gemini added timeout parameters to two requests.get() calls by changing timeout=10 to timeout=args.timeout. However, the task was to add timeout parameters to HTTP requests generally, and this diff only updates two visible requests. It also unnecessarily changed an unrelated comment and removed the final newline. Because security timeout fixes require complete propagation to all relevant HTTP requests, this should be marked as a missed required change unless these were the only missing timeout sites in the human patch.</t>
  </si>
  <si>
    <t>claude_sherlock_llm_vs_gt.diff</t>
  </si>
  <si>
    <t>cases/repo_cfcc82a_947f1ad/compare/claude_sherlock_llm_vs_gt.diff</t>
  </si>
  <si>
    <t>The only extra difference shown is removal of the final newline at the end of the file, which is a formatting issue and does not affect behavior.</t>
  </si>
  <si>
    <t>sherlock_project/sites.py</t>
  </si>
  <si>
    <t>sites_llm_vs_gt.diff</t>
  </si>
  <si>
    <t>cases/repo_cfcc82a_947f1ad/compare/sites_llm_vs_gt.diff</t>
  </si>
  <si>
    <t>Formatting; Extra Refactoring</t>
  </si>
  <si>
    <t>The patch adds timeout handling to the HTTP requests by introducing REQUEST_TIMEOUT = 10 and using it in the requests.get() calls. Therefore, the security task is completed. It is not an exact match because the human merge used timeout=30 for data_file_path and timeout=10 for EXCLUSIONS_URL, while this patch uses the same constant value for both. It also introduces a minor missing-final-newline formatting issue.</t>
  </si>
  <si>
    <t>gemini_sites_llm_vs_gt.diff</t>
  </si>
  <si>
    <t>cases/repo_cfcc82a_947f1ad/compare/gemini_sites_llm_vs_gt.diff</t>
  </si>
  <si>
    <t>Gemini kept timeout parameters on the HTTP requests, so the security requirement is satisfied. However, it changed the intended timeout values from 30 to 60 and from 10 to 60, which changes request behavior beyond the expected patch. It also removed the final newline, which is formatting noise.</t>
  </si>
  <si>
    <t>claude_sites_llm_vs_gt.diff</t>
  </si>
  <si>
    <t>cases/repo_cfcc82a_947f1ad/compare/claude_sites_llm_vs_gt.diff</t>
  </si>
  <si>
    <t>Claude added a timeout parameter to the requests.get() call, so the security task was completed. However, it used timeout=10 while the human merge used timeout=30, so it is not an exact match. This timeout-value difference is still related to the requested task and likely acceptable. The only clear unintended issue is the missing final newline.</t>
  </si>
  <si>
    <t>Remove fixed value of "username_unclaimed" #1628 by DenavDot · Pull Request #1637 · sherlock-project/sherlock</t>
  </si>
  <si>
    <t>be42ae7</t>
  </si>
  <si>
    <t>1c64c28</t>
  </si>
  <si>
    <t>sherlock/sites.py</t>
  </si>
  <si>
    <t xml:space="preserve">Me:Remove fixed value of "username_unclaimed" and use secrets.token_urlsafe(32) as value </t>
  </si>
  <si>
    <t>repo_be42ae7_1c64c28</t>
  </si>
  <si>
    <t>cases/repo_be42ae7_1c64c28/compare/sites_llm_vs_gt.diff</t>
  </si>
  <si>
    <t>LLM implements the change at the call site instead of inside SiteInformation.__init__, which differs from the human merge. It also makes minor formatting changes, including indentation adjustment and removal of the final newline.</t>
  </si>
  <si>
    <t>cases/repo_be42ae7_1c64c28/compare/gemini_sites_llm_vs_gt.diff</t>
  </si>
  <si>
    <t>Gemini did not implement the required change. The task required replacing the fixed username_unclaimed value with secrets.token_urlsafe(32), but the shown diff only changes indentation and removes the final newline. No import/use of secrets.token_urlsafe(32) is present.</t>
  </si>
  <si>
    <t>cases/repo_be42ae7_1c64c28/compare/claude_sites_llm_vs_gt.diff</t>
  </si>
  <si>
    <t>Logic Change; API/Signature Overreach; Formatting</t>
  </si>
  <si>
    <t>Claude partially addresses the task by removing the fixed username_unclaimed value from the constructor call and replacing it with a generated value. However, it uses secrets.token_urlsafe(10) instead of the required secrets.token_urlsafe(32). Also, putting secrets.token_urlsafe(...) as a default argument means it is evaluated once when the function is defined, not freshly for every object. It also changes the constructor signature/order unnecessarily and has a missing final newline.</t>
  </si>
  <si>
    <t>faceswap</t>
  </si>
  <si>
    <t>https://github.com/deepfakes/faceswap</t>
  </si>
  <si>
    <t>https://github.com/deepfakes/faceswap/pull/281</t>
  </si>
  <si>
    <t>f7c6063</t>
  </si>
  <si>
    <t>lib/FaceLandmarksExtractor/FaceLandmarksExtractor.py</t>
  </si>
  <si>
    <t xml:space="preserve">Me: Rename input_image to input_image_bgr, update related references, resize the BGR image directly, recreate input_image via channel reversal, and rename the detector-loop image variable to current_image without changing behavior. </t>
  </si>
  <si>
    <t>repo_5741160_f7c6063</t>
  </si>
  <si>
    <t>extractor_llm_vs_gt.diff</t>
  </si>
  <si>
    <t>cases/repo_5741160_f7c6063/compare/extractor_llm_vs_gt.diff</t>
  </si>
  <si>
    <t>The LLM appears to complete the required change, but it also adds input_image = input_image_bgr[:, :, ::-1].copy() inside the input_is_predetected_face branch, which is not present in the human merge and may alter behavior for predetected-face inputs. It also reformats the cv2.resize call, adjusts slicing spacing, adds trailing whitespace after break, and removes the final newline.</t>
  </si>
  <si>
    <t>gemini_extractor_llm_vs_gt.diff</t>
  </si>
  <si>
    <t>cases/repo_5741160_f7c6063/compare/gemini_extractor_llm_vs_gt.diff</t>
  </si>
  <si>
    <t>Gemini did not perform the required rename/refactor. The task required renaming input_image to input_image_bgr, updating related references, resizing the BGR image directly, recreating input_image through channel reversal, and renaming the detector-loop image variable to current_image. The shown diff only adds trailing whitespace after break and removes the final newline.</t>
  </si>
  <si>
    <t>claude_extractor_llm_vs_gt.diff</t>
  </si>
  <si>
    <t>cases/repo_5741160_f7c6063/compare/claude_extractor_llm_vs_gt.diff</t>
  </si>
  <si>
    <t>Claude did not correctly apply the required rename to input_image_bgr. The human merge uses def extract(input_image_bgr, ...), reads shape from input_image_bgr, resizes input_image_bgr directly, then recreates input_image using channel reversal. Claude instead changes the function parameter back to input_image and uses that variable for shape and resizing. This likely preserves behavior for positional calls, but it misses the requested naming/signature update and is not an exact match. It also adds minor formatting noise/trailing whitespace and removes the final newline.</t>
  </si>
  <si>
    <t>https://github.com/deepfakes/faceswap/pull/89</t>
  </si>
  <si>
    <t>d909ae2</t>
  </si>
  <si>
    <t>7e7cf0b</t>
  </si>
  <si>
    <t>plugins/Convert_Adjust.py,</t>
  </si>
  <si>
    <t>plugins/Convert_Adjust.py</t>
  </si>
  <si>
    <t xml:space="preserve">Me: Add smooth_mask=True, avg_color_adjust=True, **kwargs  arguments in init method of plugins/Convert_Adjust.py  and add blur_size=2, seamless_clone=False, mask_type="facehullandrect", erosion_kernel_size=None, **kwargs arguments in init method of plugins/Convert_Masked.py </t>
  </si>
  <si>
    <t>repo_d909ae2_7e7cf0b</t>
  </si>
  <si>
    <t>adjust_llm_vs_gt.diff</t>
  </si>
  <si>
    <t>cases/repo_d909ae2_7e7cf0b/compare/adjust_llm_vs_gt.diff</t>
  </si>
  <si>
    <t>The only differences shown are whitespace-only: an altered blank line/trailing space and removal of the final newline. This diff does not show plugins/Convert_Masked.py, so this row only supports judging the adjust.py part of the task.</t>
  </si>
  <si>
    <t>gemini_adjust_llm_vs_gt.diff</t>
  </si>
  <si>
    <t>cases/repo_d909ae2_7e7cf0b/compare/gemini_adjust_llm_vs_gt.diff</t>
  </si>
  <si>
    <t>Logic Change; Formatting; Missed Required Change</t>
  </si>
  <si>
    <t>Gemini added the required smooth_mask=True, avg_color_adjust=True, and **kwargs arguments to the Convert_Adjust.py initializer signature. However, it incorrectly changed the assignments from using the passed arguments to hardcoded values: self.use_smooth_mask=True and self.use_avg_color_adjust=True. This means caller-provided values such as smooth_mask=False or avg_color_adjust=False would be ignored. It also introduced whitespace/final-newline formatting noise.</t>
  </si>
  <si>
    <t>claude_adjust_llm_vs_gt.diff</t>
  </si>
  <si>
    <t>cases/repo_d909ae2_7e7cf0b/compare/claude_adjust_llm_vs_gt.diff</t>
  </si>
  <si>
    <t>Logic Change; Formatting; Whitespace; Logic/Syntax-breaking Change</t>
  </si>
  <si>
    <t>Claude added the requested smooth_mask=True, avg_color_adjust=True, and **kwargs arguments to the __init__ signature in Convert_Adjust.py. However, it incorrectly sets self.use_smooth_mask=True and self.use_avg_color_adjust=True instead of using the passed argument values. Therefore, passing smooth_mask=False or avg_color_adjust=False would no longer work. It also removes indentation throughout the class and methods, which would likely cause IndentationError/SyntaxError. The task also mentions Convert_Masked.py, but no corresponding change is shown here.</t>
  </si>
  <si>
    <t>"Sorry: IndentationError: expected an indented block after class definition on line 6 (llm_claude_adjust.py, line 7)"</t>
  </si>
  <si>
    <t>httpx</t>
  </si>
  <si>
    <t>https://github.com/encode/httpx</t>
  </si>
  <si>
    <t>https://github.com/encode/httpx/pull/968</t>
  </si>
  <si>
    <t>9b6605c</t>
  </si>
  <si>
    <t>991915a</t>
  </si>
  <si>
    <t>httpx/_transports/urllib3.py,
tests/test_config.py</t>
  </si>
  <si>
    <t>httpx/_transports/urllib3.py</t>
  </si>
  <si>
    <t xml:space="preserve">Me: Rename hard_limit to max_connections and soft_limit to max_keepalive </t>
  </si>
  <si>
    <t>repo_9b6605c_991915a</t>
  </si>
  <si>
    <t>cases/repo_9b6605c_991915a/compare/lib_llm_vs_gt.diff</t>
  </si>
  <si>
    <t>Naming Overreach; Logic Change; Formatting</t>
  </si>
  <si>
    <t>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t>
  </si>
  <si>
    <t>cases/repo_9b6605c_991915a/compare/gemini_lib_llm_vs_gt.diff</t>
  </si>
  <si>
    <t>cases/repo_9b6605c_991915a/compare/claude_lib_llm_vs_gt.diff</t>
  </si>
  <si>
    <t>tests/test_config.py</t>
  </si>
  <si>
    <t>testconfig_llm_vs_gt.diff</t>
  </si>
  <si>
    <t>cases/repo_9b6605c_991915a/compare/testconfig_llm_vs_gt.diff</t>
  </si>
  <si>
    <t>The LLM output differs from the human merge only by removing the final newline at the end of the file. No logic, API, naming, or behavioral change is present.</t>
  </si>
  <si>
    <t>gemini_testconfig_llm_vs_gt.diff</t>
  </si>
  <si>
    <t>cases/repo_9b6605c_991915a/compare/gemini_testconfig_llm_vs_gt.diff</t>
  </si>
  <si>
    <t>claude_testconfig_llm_vs_gt.diff</t>
  </si>
  <si>
    <t>cases/repo_9b6605c_991915a/compare/claude_testconfig_llm_vs_gt.diff</t>
  </si>
  <si>
    <t>https://github.com/encode/httpx/pull/601</t>
  </si>
  <si>
    <t xml:space="preserve">8d8ea8b
</t>
  </si>
  <si>
    <t>bb6e52f</t>
  </si>
  <si>
    <t>httpx/dispatch/http11.py,
httpx/dispatch/http2.py,
httpx/dispatch/proxy_http.py</t>
  </si>
  <si>
    <t>httpx/dispatch/proxy_http.py</t>
  </si>
  <si>
    <t xml:space="preserve">Me: Rename stream to socket throughout the code. </t>
  </si>
  <si>
    <t>repo_8d8ea8b_bb6e52f</t>
  </si>
  <si>
    <t>http_llm_vs_gt.diff</t>
  </si>
  <si>
    <t>cases/repo_8d8ea8b_bb6e52f/compare/http_llm_vs_gt.diff</t>
  </si>
  <si>
    <t>gemini_http_llm_vs_gt.diff</t>
  </si>
  <si>
    <t>cases/repo_8d8ea8b_bb6e52f/compare/gemini_http_llm_vs_gt.diff</t>
  </si>
  <si>
    <t>Gemini performed the opposite of the requested rename. The task was to rename stream to socket throughout the code, but this diff changes http_connection.socket to http_connection.stream. That reverses the intended update and likely breaks compatibility with the expected merged code. It also removes the final newline, which is formatting noise.</t>
  </si>
  <si>
    <t>claude_http_llm_vs_gt.diff</t>
  </si>
  <si>
    <t>cases/repo_8d8ea8b_bb6e52f/compare/claude_http_llm_vs_gt.diff</t>
  </si>
  <si>
    <t>httpx/dispatch/http2.py</t>
  </si>
  <si>
    <t>http2_llm_vs_gt.diff</t>
  </si>
  <si>
    <t>cases/repo_8d8ea8b_bb6e52f/compare/http2_llm_vs_gt.diff</t>
  </si>
  <si>
    <t>gemini_http2_llm_vs_gt.diff</t>
  </si>
  <si>
    <t>cases/repo_8d8ea8b_bb6e52f/compare/gemini_http2_llm_vs_gt.diff</t>
  </si>
  <si>
    <t>API/Signature Overreach; Naming Overreach; Formatting</t>
  </si>
  <si>
    <t>Gemini renamed the local/request-body iterator parameter in send_request_data from stream to socket. However, this appears to be an over-generalized rename: in HTTP/2, stream here refers to an async data stream for request content, not the connection socket abstraction. The human merge keeps this parameter as stream, so Gemini changed a method signature unnecessarily. This can break callers that pass stream= as a keyword argument. It also only makes this local rename and removes the final newline.</t>
  </si>
  <si>
    <t>claude_http2_llm_vs_gt.diff</t>
  </si>
  <si>
    <t>cases/repo_8d8ea8b_bb6e52f/compare/claude_http2_llm_vs_gt.diff</t>
  </si>
  <si>
    <t>httpx/dispatch/http11.py</t>
  </si>
  <si>
    <t>http11_llm_vs_gt.diff</t>
  </si>
  <si>
    <t>cases/repo_8d8ea8b_bb6e52f/compare/http11_llm_vs_gt.diff</t>
  </si>
  <si>
    <t>gemini_http11_llm_vs_gt.diff</t>
  </si>
  <si>
    <t>cases/repo_8d8ea8b_bb6e52f/compare/gemini_http11_llm_vs_gt.diff</t>
  </si>
  <si>
    <t>claude_http11_llm_vs_gt.diff</t>
  </si>
  <si>
    <t>cases/repo_8d8ea8b_bb6e52f/compare/claude_http11_llm_vs_gt.diff</t>
  </si>
  <si>
    <t>https://github.com/encode/httpx/pull/676</t>
  </si>
  <si>
    <t>d5da743</t>
  </si>
  <si>
    <t>httpx/models.py,
tests/client/test_redirects.py</t>
  </si>
  <si>
    <t>httpx/models.py</t>
  </si>
  <si>
    <t>GitHub: Rename 'next' to 'anext' on Response</t>
  </si>
  <si>
    <t>repo_d5da743_3462999</t>
  </si>
  <si>
    <t>models_llm_vs_gt.diff</t>
  </si>
  <si>
    <t>cases/repo_d5da743_3462999/compare/models_llm_vs_gt.diff</t>
  </si>
  <si>
    <t>gemini_models_llm_vs_gt.diff</t>
  </si>
  <si>
    <t>cases/repo_d5da743_3462999/compare/gemini_models_llm_vs_gt.diff</t>
  </si>
  <si>
    <t>claude_models_llm_vs_gt.diff</t>
  </si>
  <si>
    <t>cases/repo_d5da743_3462999/compare/claude_models_llm_vs_gt.diff</t>
  </si>
  <si>
    <t>tests/client/test_redirects.py</t>
  </si>
  <si>
    <t>redirects_llm_vs_gt.diff</t>
  </si>
  <si>
    <t>cases/repo_d5da743_3462999/compare/redirects_llm_vs_gt.diff</t>
  </si>
  <si>
    <t>gemini_redirects_llm_vs_gt.diff</t>
  </si>
  <si>
    <t>cases/repo_d5da743_3462999/compare/gemini_redirects_llm_vs_gt.diff</t>
  </si>
  <si>
    <t>claude_redirects_llm_vs_gt.diff</t>
  </si>
  <si>
    <t>cases/repo_d5da743_3462999/compare/claude_redirects_llm_vs_gt.diff</t>
  </si>
  <si>
    <t>https://github.com/encode/httpx/pull/675</t>
  </si>
  <si>
    <t>f9d18a8</t>
  </si>
  <si>
    <t>httpx/client.py</t>
  </si>
  <si>
    <t xml:space="preserve">GitHub: Rename 'close' to 'aclose' on Client </t>
  </si>
  <si>
    <t>repo_f9d18a8_d5da743</t>
  </si>
  <si>
    <t>cases/repo_f9d18a8_d5da743/compare/client_llm_vs_gt.diff</t>
  </si>
  <si>
    <t>Unrelated Deletion; API/Signature Overreach; Logic Change; Typo Introduced; Formatting</t>
  </si>
  <si>
    <t>The human merge contains the expected async def aclose(self) method and related await self.aclose() usage, but the LLM output deletes almost the entire remainder of the file after the headers setter and ends with an incomplete line def headers(self, heade, which is a syntax-breaking typo/truncation. This removes many required methods and classes, including request/send logic, HTTP verb helpers, proxy handling, and StreamContextManager. The required change is not safely completed because the file is severely broken.</t>
  </si>
  <si>
    <t>SyntaxError: '(' was never closed</t>
  </si>
  <si>
    <t>cases/repo_f9d18a8_d5da743/compare/gemini_client_llm_vs_gt.diff</t>
  </si>
  <si>
    <t>Gemini did not perform the required rename from close to aclose on Client. The only substantive visible change is inside a docstring/example, where it incorrectly converts 'https://example.org' into markdown-link text inside Python code. That corrupts the documentation example. It also removes the final newline.</t>
  </si>
  <si>
    <t>cases/repo_f9d18a8_d5da743/compare/claude_client_llm_vs_gt.diff</t>
  </si>
  <si>
    <t>Unrelated Deletion; Logic/Syntax-breaking Change; Formatting</t>
  </si>
  <si>
    <t>Claude does not correctly perform the requested rename of close to aclose on Client. Instead, it deletes a large required section of the file, including imports, logger setup, the Client class declaration, and the beginning of the class docstring. The output even leaves Markdown-style text like **Parameters:** directly in the Python file, which would cause a syntax error.</t>
  </si>
  <si>
    <t>SyntaxError: unterminated triple-quoted string literal (detected at line 894)</t>
  </si>
  <si>
    <t>https://github.com/encode/httpx/pull/1613</t>
  </si>
  <si>
    <t xml:space="preserve">4fbf275
</t>
  </si>
  <si>
    <t>81f385c</t>
  </si>
  <si>
    <t>httpx/_api.py</t>
  </si>
  <si>
    <t xml:space="preserve">Me: Add timeout=timeout argument in httpx.stream() function </t>
  </si>
  <si>
    <t>repo_4fbf275_81f385c</t>
  </si>
  <si>
    <t>api_llm_vs_gt.diff</t>
  </si>
  <si>
    <t>cases/repo_4fbf275_81f385c/compare/api_llm_vs_gt.diff</t>
  </si>
  <si>
    <t>LLM removes timeout=timeout from the surrounding Client(...) constructor and reformats the constructor arguments onto one line. Removing the client-level timeout may be behaviorally different from the human merge, even though the required stream-level timeout was added. The final newline was also removed.</t>
  </si>
  <si>
    <t>gemini_api_llm_vs_gt.diff</t>
  </si>
  <si>
    <t>cases/repo_4fbf275_81f385c/compare/gemini_api_llm_vs_gt.diff</t>
  </si>
  <si>
    <t>Gemini did not add the required timeout=timeout argument to the client.stream(...) / httpx.stream() call. Instead, it changed a documentation example by replacing a plain URL string with markdown-link syntax, reformatted the Client(...) argument layout into one line, and removed the final newline. The required timeout propagation is missing.</t>
  </si>
  <si>
    <t>claude_api_llm_vs_gt.diff</t>
  </si>
  <si>
    <t>cases/repo_4fbf275_81f385c/compare/claude_api_llm_vs_gt.diff</t>
  </si>
  <si>
    <t>Unrelated Deletion; Formatting; Logic/Syntax-breaking Change</t>
  </si>
  <si>
    <t>Claude added the required timeout=timeout argument to the client.stream(...) call, so the requested task was completed. However, it also deleted a large unrelated section at the top of the file, including imports, the request() function definition, type annotations, and documentation structure. The file begins with a stray triple quote and would likely become syntactically invalid or semantically broken. It also removes timeout=timeout from the Client(...) constructor in the stream helper, which is an unnecessary behavioral change.</t>
  </si>
  <si>
    <t>"Sorry: IndentationError: unexpected indent (llm_claude_api.py, line 45)"</t>
  </si>
  <si>
    <t>dagster</t>
  </si>
  <si>
    <t>https://github.com/dagster-io/dagster</t>
  </si>
  <si>
    <t>https://github.com/dagster-io/dagster/pull/12370</t>
  </si>
  <si>
    <t xml:space="preserve">15a5c59
</t>
  </si>
  <si>
    <t>ef8da99</t>
  </si>
  <si>
    <t>python_modules/dagster/dagster/_core/definitions/graph_definition.py,
python_modules/dagster/dagster/_core/execution/context/output.py,
python_modules/dagster/dagster/_core/execution/context/system.py</t>
  </si>
  <si>
    <t>python_modules/dagster/dagster/_core/definitions/graph_definition.py</t>
  </si>
  <si>
    <t xml:space="preserve">Me: rename variable solid to node, solids to ops, solid_dict to node_dict, target_solid to target_node, solid_name to node_name, solid_config to op_config </t>
  </si>
  <si>
    <t>repo_15a5c59_ef8da99</t>
  </si>
  <si>
    <t>def_llm_vs_gt.diff</t>
  </si>
  <si>
    <t>cases/repo_15a5c59_ef8da99/compare/def_llm_vs_gt.diff</t>
  </si>
  <si>
    <t>The LLM output instead changes several comments/docstrings in the opposite direction, replacing node/ops with solid/solids, which is inconsistent with the requested rename direction. It also reformats get_top_level_omitted_nodes unnecessarily and removes the final newline. No visible runtime logic change is shown, but the terminology edits are incorrect/unrelated documentation changes and suggest the rename was not fully or consistently completed.</t>
  </si>
  <si>
    <t>gemini_def_llm_vs_gt.diff</t>
  </si>
  <si>
    <t>cases/repo_15a5c59_ef8da99/compare/gemini_def_llm_vs_gt.diff</t>
  </si>
  <si>
    <t>Gemini did not perform the required variable renames: solid → node, solids → ops, solid_dict → node_dict, target_solid → target_node, solid_name → node_name, and solid_config → op_config. The shown diff only changes a comment, reformats a list comprehension, and removes the final newline.</t>
  </si>
  <si>
    <t>claude_def_llm_vs_gt.diff</t>
  </si>
  <si>
    <t>cases/repo_15a5c59_ef8da99/compare/claude_def_llm_vs_gt.diff</t>
  </si>
  <si>
    <t>python_modules/dagster/dagster/_core/execution/context/output.py</t>
  </si>
  <si>
    <t>output_llm_vs_gt.diff</t>
  </si>
  <si>
    <t>cases/repo_15a5c59_ef8da99/compare/output_llm_vs_gt.diff</t>
  </si>
  <si>
    <t>gemini_output_llm_vs_gt.diff</t>
  </si>
  <si>
    <t>cases/repo_15a5c59_ef8da99/compare/gemini_output_llm_vs_gt.diff</t>
  </si>
  <si>
    <t>Gemini correctly applied the relevant required rename in this file by changing resolved_run_config.solids[...] to resolved_run_config.ops[...]. The variable op_config is already using the target name, so no additional rename is needed in the shown hunk. The only unintended change is removal of the final newline.</t>
  </si>
  <si>
    <t>claude_output_llm_vs_gt.diff</t>
  </si>
  <si>
    <t>cases/repo_15a5c59_ef8da99/compare/claude_output_llm_vs_gt.diff</t>
  </si>
  <si>
    <t>python_modules/dagster/dagster/_core/execution/context/system.py</t>
  </si>
  <si>
    <t>cases/repo_15a5c59_ef8da99/compare/sys_llm_vs_gt.diff</t>
  </si>
  <si>
    <t>cases/repo_15a5c59_ef8da99/compare/gemini_sys_llm_vs_gt.diff</t>
  </si>
  <si>
    <t>Gemini correctly applied the relevant required renames in this file: self.solid was updated to self.node, the solid property was renamed to node, and resolved_run_config.solids was updated to resolved_run_config.ops. Remaining names such as solid_def and solid_handle are not part of the requested rename list in this task, so they should not be counted as missed changes from the shown diff. The only unintended issue is the missing final newline.</t>
  </si>
  <si>
    <t>cases/repo_15a5c59_ef8da99/compare/claude_sys_llm_vs_gt.diff</t>
  </si>
  <si>
    <t>https://github.com/dagster-io/dagster/pull/12337</t>
  </si>
  <si>
    <t xml:space="preserve">0d62593
</t>
  </si>
  <si>
    <t>c8e4fb2</t>
  </si>
  <si>
    <t>python_modules/dagster/dagster/_core/definitions/dependency.py,
python_modules/dagster/dagster/_core/definitions/graph_definition.py</t>
  </si>
  <si>
    <t xml:space="preserve">Me: rename variable solids to nodes, solid_dict to node_dict, solid_name to node_name, from_solid to from_node, mapped_solid to mapped_node </t>
  </si>
  <si>
    <t>repo_0d62593_c8e4fb2</t>
  </si>
  <si>
    <t>cases/repo_0d62593_c8e4fb2/compare/def_llm_vs_gt.diff</t>
  </si>
  <si>
    <t>The LLM correctly renamed solid_dict to node_dict and target_solid to target_node, but it did not fully update related references: mapping.maps_from.solid_name remains unchanged, even though the task specifically required solid_name to become node_name. It also removed the final newline.</t>
  </si>
  <si>
    <t>cases/repo_0d62593_c8e4fb2/compare/gemini_def_llm_vs_gt.diff</t>
  </si>
  <si>
    <t>Gemini correctly applied the required renames visible in this file: solid_name was changed to node_name, solid_dict was changed to node_dict, and target_solid was changed to target_node. These changes are consistent with the requested terminology migration from solid-based naming to node-based naming. The only unintended issue is formatting noise, mainly the unnecessary line wrapping and missing final newline.</t>
  </si>
  <si>
    <t>cases/repo_0d62593_c8e4fb2/compare/claude_def_llm_vs_gt.diff</t>
  </si>
  <si>
    <t>Claude performs some requested renames, such as solid_dict → node_dict and several solid_name → node_name changes. However, the task also required broader renaming, including solids → nodes, from_solid → from_node, and mapped_solid → mapped_node, which are not shown as completed here. More importantly, changing object-field accesses like mapping.maps_from.solid_name to mapping.maps_from.node_name may break behavior if the underlying object still exposes solid_name. Because the rename is incomplete and may introduce broken attribute access, this should be marked partial with high severity.</t>
  </si>
  <si>
    <t>https://github.com/dagster-io/dagster/pull/22653</t>
  </si>
  <si>
    <t>f35abde</t>
  </si>
  <si>
    <t>354b8b1</t>
  </si>
  <si>
    <t>python_modules/libraries/dagster-dbt/dagster_dbt/cli/app.py</t>
  </si>
  <si>
    <t xml:space="preserve">Me: Rename in every place prepare_for_deployment by prepare_and_package </t>
  </si>
  <si>
    <t>repo_f35abde_354b8b1</t>
  </si>
  <si>
    <t>cliapp_llm_vs_gt.diff</t>
  </si>
  <si>
    <t>cases/repo_f35abde_354b8b1/compare/cliapp_llm_vs_gt.diff</t>
  </si>
  <si>
    <t>The task was to rename prepare_for_deployment to prepare_and_package everywhere. The human merge has the command name as prepare-and-package, but the LLM keeps/reverts it to prepare-for-deployment, so the required rename was missed in the CLI command decorator. The missing final newline is only a minor formatting issue.</t>
  </si>
  <si>
    <t>gemini_cliapp_llm_vs_gt.diff</t>
  </si>
  <si>
    <t>cases/repo_f35abde_354b8b1/compare/gemini_cliapp_llm_vs_gt.diff</t>
  </si>
  <si>
    <t>Naming Overreach; API/Signature Overreach; Logic Change; Unrelated Addition; Formatting; Missed Required Change</t>
  </si>
  <si>
    <t>Gemini performed the rename in the wrong direction. The task required replacing prepare_for_deployment with prepare_and_package, but Gemini changed the command name to prepare-for-deployment and the function name to project_prepare_for_deployment_command. This preserves or reintroduces the old naming instead of applying the requested new name. Gemini also added unrelated logic around the scaffold rename by creating a path variable and checking if path.exists():, which changes behavior beyond the requested rename. It also removed the final newline.</t>
  </si>
  <si>
    <t>claude_cliapp_llm_vs_gt.diff</t>
  </si>
  <si>
    <t>cases/repo_f35abde_354b8b1/compare/claude_cliapp_llm_vs_gt.diff</t>
  </si>
  <si>
    <t>The task required renaming prepare_for_deployment to prepare_and_package everywhere. Claude did not do this. Instead, it keeps/uses prepare-for-deployment and project_prepare_for_deployment_command, while the merge version has prepare-and-package and project_prepare_and_package_command. This means the requested CLI command/function rename was missed. The missing final newline is a minor formatting issue.</t>
  </si>
  <si>
    <t>python_modules/dagster/dagster/_core/definitions/dependency.py</t>
  </si>
  <si>
    <t>dependency_llm_vs_gt.diff</t>
  </si>
  <si>
    <t>cases/repo_0d62593_c8e4fb2/compare/dependency_llm_vs_gt.diff</t>
  </si>
  <si>
    <t>The task was to rename variable terminology from solid to node. The shown code logic already uses node_* names, and the diff only shows the LLM changing comments in the opposite direction, replacing node with solid in explanatory comments. No runtime variable, API, or logic change is visible. The final newline was also removed.</t>
  </si>
  <si>
    <t>gemini_dependency_llm_vs_gt.diff</t>
  </si>
  <si>
    <t>cases/repo_0d62593_c8e4fb2/compare/gemini_dependency_llm_vs_gt.diff</t>
  </si>
  <si>
    <t>Unrelated Addition; Unrelated Deletion; Logic Change; Formatting; Missed Required Change</t>
  </si>
  <si>
    <t>Gemini did not safely perform the requested rename-only task. Instead, it appears to delete a large valid Python section and replace it with a huge amount of unrelated HTML/Markdown/code-block content, including repeated closing &lt;/div&gt; tags, a markdown table, and a pasted full Python file fragment. This is a severe unrelated addition/deletion and would almost certainly break the Python file syntactically and functionally. Although some target names such as node_dict, node_name, and from_node appear in the inserted code, the patch is not a valid controlled rename from solids to nodes, solid_dict to node_dict, solid_name to node_name, from_solid to from_node, and mapped_solid to mapped_node.</t>
  </si>
  <si>
    <t>claude_dependency_llm_vs_gt.diff</t>
  </si>
  <si>
    <t>cases/repo_0d62593_c8e4fb2/compare/claude_dependency_llm_vs_gt.diff</t>
  </si>
  <si>
    <t>https://github.com/dagster-io/dagster/pull/10962</t>
  </si>
  <si>
    <t>41101f7</t>
  </si>
  <si>
    <t>a0e5c3d</t>
  </si>
  <si>
    <t>python_modules/dagster/dagster_tests/daemon_sensor_tests/conftest.py
python_modules/dagster/dagster_tests/daemon_sensor_tests/test_run_status_sensors.py,
python_modules/dagster/dagster_tests/daemon_sensor_tests/test_sensor_failure_recovery.py,
python_modules/dagster/dagster_tests/daemon_sensor_tests/test_sensor_run.py</t>
  </si>
  <si>
    <t>python_modules/dagster/dagster_tests/daemon_sensor_tests/conftest.py</t>
  </si>
  <si>
    <t xml:space="preserve">GitHub: Rename workspace_load_target function to create_workspace_load_target </t>
  </si>
  <si>
    <t>repo_41101f7_a0e5c3d</t>
  </si>
  <si>
    <t>conftest_llm_vs_gt.diff</t>
  </si>
  <si>
    <t>cases/repo_41101f7_a0e5c3d/compare/conftest_llm_vs_gt.diff</t>
  </si>
  <si>
    <t>gemini_conftest_llm_vs_gt.diff</t>
  </si>
  <si>
    <t>cases/repo_41101f7_a0e5c3d/compare/gemini_conftest_llm_vs_gt.diff</t>
  </si>
  <si>
    <t>claude_conftest_llm_vs_gt.diff</t>
  </si>
  <si>
    <t>cases/repo_41101f7_a0e5c3d/compare/claude_conftest_llm_vs_gt.diff</t>
  </si>
  <si>
    <t>Formatting; Whitespace</t>
  </si>
  <si>
    <t>Claude did not rename workspace_load_target to create_workspace_load_target. The shown changes only remove blank lines and the final newline, so the required maintenance task was missed. There is no evidence of a correct function rename in this diff.</t>
  </si>
  <si>
    <t>python_modules/dagster/dagster_tests/daemon_sensor_tests/test_sensor_failure_recovery.py</t>
  </si>
  <si>
    <t>recovery_llm_vs_gt.diff</t>
  </si>
  <si>
    <t>cases/repo_41101f7_a0e5c3d/compare/recovery_llm_vs_gt.diff</t>
  </si>
  <si>
    <t>The task was to rename workspace_load_target to create_workspace_load_target. The LLM import line includes create_workspace_load_target, so the required rename appears completed. However, it unnecessarily reordered the imported names from .test_sensor_run, and it removed the final newline at the end of the file. No logic or behavioral change is visible.</t>
  </si>
  <si>
    <t>gemini_recovery_llm_vs_gt.diff</t>
  </si>
  <si>
    <t>cases/repo_41101f7_a0e5c3d/compare/gemini_recovery_llm_vs_gt.diff</t>
  </si>
  <si>
    <t>claude_recovery_llm_vs_gt.diff</t>
  </si>
  <si>
    <t>cases/repo_41101f7_a0e5c3d/compare/claude_recovery_llm_vs_gt.diff</t>
  </si>
  <si>
    <t>python_modules/dagster/dagster_tests/daemon_sensor_tests/test_sensor_run.py</t>
  </si>
  <si>
    <t>run_llm_vs_gt.diff</t>
  </si>
  <si>
    <t>cases/repo_41101f7_a0e5c3d/compare/run_llm_vs_gt.diff</t>
  </si>
  <si>
    <t>gemini_run_llm_vs_gt.diff</t>
  </si>
  <si>
    <t>cases/repo_41101f7_a0e5c3d/compare/gemini_run_llm_vs_gt.diff</t>
  </si>
  <si>
    <t>The requested task was to rename workspace_load_target to create_workspace_load_target, but the shown diff does not contain that required rename. Instead, Gemini made unrelated edits: renamed the test function test_sensor_start_stop to test_checkpoint_sensor, changed ticks[0] to cursor_sensor_ticks[0], and removed the final newline. The ticks change may break or alter test behavior if cursor_sensor_ticks is not the intended variable.</t>
  </si>
  <si>
    <t>claude_run_llm_vs_gt.diff</t>
  </si>
  <si>
    <t>cases/repo_41101f7_a0e5c3d/compare/claude_run_llm_vs_gt.diff</t>
  </si>
  <si>
    <t>python_modules/dagster/dagster_tests/daemon_sensor_tests/test_run_status_sensors.py</t>
  </si>
  <si>
    <t>cases/repo_41101f7_a0e5c3d/compare/sensor_llm_vs_gt.diff</t>
  </si>
  <si>
    <t>cases/repo_41101f7_a0e5c3d/compare/gemini_sensor_llm_vs_gt.diff</t>
  </si>
  <si>
    <t>cases/repo_41101f7_a0e5c3d/compare/claude_sensor_llm_vs_gt.diff</t>
  </si>
  <si>
    <t>https://github.com/dagster-io/dagster/pull/16679</t>
  </si>
  <si>
    <t>fb918e0</t>
  </si>
  <si>
    <t>fa16772</t>
  </si>
  <si>
    <t>python_modules/dagster/dagster/_core/instance/__init__.py,
python_modules/dagster/dagster/_core/storage/event_log/base.py,
python_modules/dagster/dagster/_core/storage/event_log/sql_event_log.py,
python_modules/dagster/dagster/_core/storage/legacy_storage.py</t>
  </si>
  <si>
    <t>python_modules/dagster/dagster/_core/storage/event_log/base.py</t>
  </si>
  <si>
    <t xml:space="preserve">GitHub: Removes the get_materialization_count_by_partition storage method. All callers were switched to using the get_materialized_partitions storage method </t>
  </si>
  <si>
    <t>repo_fb918e0_fa16772</t>
  </si>
  <si>
    <t>cases/repo_fb918e0_fa16772/compare/base_llm_vs_gt.diff</t>
  </si>
  <si>
    <t>cases/repo_fb918e0_fa16772/compare/gemini_base_llm_vs_gt.diff</t>
  </si>
  <si>
    <t>cases/repo_fb918e0_fa16772/compare/claude_base_llm_vs_gt.diff</t>
  </si>
  <si>
    <t>python_modules/dagster/dagster/_core/instance/__init__.py</t>
  </si>
  <si>
    <t>cases/repo_fb918e0_fa16772/compare/init_llm_vs_gt.diff</t>
  </si>
  <si>
    <t>The LLM unnecessarily renamed the local variable returned_execution_plan_snapshot_id to returned_executionPlan_snapshot_id, which is unrelated and introduces inconsistent mixed camelCase/snake_case naming. It also removed the final newline.</t>
  </si>
  <si>
    <t>cases/repo_fb918e0_fa16772/compare/gemini_init_llm_vs_gt.diff</t>
  </si>
  <si>
    <t>Comment/Docstring; Logic Change; Import Change; Naming Overreach; Formatting</t>
  </si>
  <si>
    <t>The requested task was to remove the get_materialization_count_by_partition storage method and update callers to use get_materialized_partitions. The shown diff does not make that required change. Instead, Gemini introduced unrelated edits: corrupted a docstring with **180°C** or **10%**, changed comments/indentation, renamed launch_started_event to launch_starting_event, changed daemon imports from dagster._daemon... to likely invalid dagster._get_materialized_partitions..., changed @experimental to @public, and removed the final newline. The import-path changes are likely breaking behavior.</t>
  </si>
  <si>
    <t>cases/repo_fb918e0_fa16772/compare/claude_init_llm_vs_gt.diff</t>
  </si>
  <si>
    <t>python_modules/dagster/dagster/_core/storage/event_log/sql_event_log.py</t>
  </si>
  <si>
    <t>log_llm_vs_gt.diff</t>
  </si>
  <si>
    <t>cases/repo_fb918e0_fa16772/compare/log_llm_vs_gt.diff</t>
  </si>
  <si>
    <t>gemini_log_llm_vs_gt.diff</t>
  </si>
  <si>
    <t>cases/repo_fb918e0_fa16772/compare/gemini_log_llm_vs_gt.diff</t>
  </si>
  <si>
    <t>Logic Change; Typo Introduced; API/Signature Overreach; Comment/Docstring; Formatting</t>
  </si>
  <si>
    <t>The requested task was to remove get_materialization_count_by_partition and switch callers to get_materialized_partitions. This diff does not show that required removal or caller migration. Instead, Gemini made unrelated changes, including replacing EventRecordsFilter.get_cursor_params with EventLogStorage.get_cursor_params, changing AssetKey.from_db_string to AssetKey.from_coerceable, altering SQL query structure, modifying comments/docstrings, and removing the final newline. It also introduced a clear typo/bug: return [asset_key for asset_keys in asset_keys if asset_key], where the loop variable is wrong and asset_key is undefined. This is likely runtime-breaking.</t>
  </si>
  <si>
    <t>claude_log_llm_vs_gt.diff</t>
  </si>
  <si>
    <t>cases/repo_fb918e0_fa16772/compare/claude_log_llm_vs_gt.diff</t>
  </si>
  <si>
    <t>python_modules/dagster/dagster/_core/storage/legacy_storage.py</t>
  </si>
  <si>
    <t>storage_llm_vs_gt.diff</t>
  </si>
  <si>
    <t>cases/repo_fb918e0_fa16772/compare/storage_llm_vs_gt.diff</t>
  </si>
  <si>
    <t>gemini_storage_llm_vs_gt.diff</t>
  </si>
  <si>
    <t>cases/repo_fb918e0_fa16772/compare/gemini_storage_llm_vs_gt.diff</t>
  </si>
  <si>
    <t>The requested task was to remove the get_materialization_count_by_partition storage method and update callers to use get_materialized_partitions. This diff does not remove that method or update any caller. Instead, Gemini added an unrelated get_asset_details wrapper method and removed the final newline. The added method appears unrelated to the requested maintenance task.</t>
  </si>
  <si>
    <t>claude_storage_llm_vs_gt.diff</t>
  </si>
  <si>
    <t>cases/repo_fb918e0_fa16772/compare/claude_storage_llm_vs_gt.diff</t>
  </si>
  <si>
    <t>https://github.com/dagster-io/dagster/pull/14573</t>
  </si>
  <si>
    <t>7c84ddc</t>
  </si>
  <si>
    <t>b72a57d</t>
  </si>
  <si>
    <t>python_modules/dagster-graphql/dagster_graphql/implementation/fetch_assets.py</t>
  </si>
  <si>
    <t xml:space="preserve">Me: Remove get_asset_run_ids method </t>
  </si>
  <si>
    <t>repo_7c84ddc_b72a57d</t>
  </si>
  <si>
    <t>asset_llm_vs_gt.diff</t>
  </si>
  <si>
    <t>cases/repo_7c84ddc_b72a57d/compare/asset_llm_vs_gt.diff</t>
  </si>
  <si>
    <t>gemini_asset_llm_vs_gt.diff</t>
  </si>
  <si>
    <t>cases/repo_7c84ddc_b72a57d/compare/gemini_asset_llm_vs_gt.diff</t>
  </si>
  <si>
    <t>claude_asset_llm_vs_gt.diff</t>
  </si>
  <si>
    <t>cases/repo_7c84ddc_b72a57d/compare/claude_asset_llm_vs_gt.diff</t>
  </si>
  <si>
    <t>https://github.com/dagster-io/dagster/pull/13817</t>
  </si>
  <si>
    <t>f8d50ca</t>
  </si>
  <si>
    <t>3c7a139</t>
  </si>
  <si>
    <t>python_modules/dagster/dagster/_core/definitions/job_definition.py,
python_modules/dagster/dagster/_core/definitions/unresolved_asset_job_definition.py</t>
  </si>
  <si>
    <t>python_modules/dagster/dagster/_core/definitions/job_definition.py,</t>
  </si>
  <si>
    <t xml:space="preserve">Me: Remove instance: Optional["DagsterInstance"] = None in def run_request_for_partition method, and not instance from isinstance, and change the full code accordingly. Also change parameter "Must provide a dagster instance when calling run_request_for_partition on a "  "dynamic partition set" to "run_request_for_partition is not supported for dynamic partitions. Instead, use"  "RunRequest(partition_key=...)" </t>
  </si>
  <si>
    <t>repo_f8d50ca_3c7a139</t>
  </si>
  <si>
    <t>cases/repo_f8d50ca_3c7a139/compare/def_llm_vs_gt.diff</t>
  </si>
  <si>
    <t>LLM removes explicit dynamic_partitions_store=None arguments from get_partition, get_run_config_for_partition_key, and get_tags_for_partition_key, which differs from the human merge and may affect API compatibility depending on those method signatures. It also deletes an explanatory comment, reformats code, and removes the final newline.</t>
  </si>
  <si>
    <t>cases/repo_f8d50ca_3c7a139/compare/gemini_def_llm_vs_gt.diff</t>
  </si>
  <si>
    <t>Gemini updated the dynamic partition error message to the requested new message, but the shown diff does not remove instance: Optional["DagsterInstance"] = None from the run_request_for_partition method signature and does not update related code/call logic involving instance. It also unnecessarily removed explanatory comments and changed the final newline.</t>
  </si>
  <si>
    <t>cases/repo_f8d50ca_3c7a139/compare/claude_def_llm_vs_gt.diff</t>
  </si>
  <si>
    <t>Claude appears to match the required functional change around dynamic partitions, and the shown code uses the new failure message for run_request_for_partition. However, it unnecessarily removes explanatory comments. It also removes the leading space before RunRequest(partition_key=...), producing the concatenated message useRunRequest(...) instead of use RunRequest(...). This is a message-formatting issue, not a core logic failure.</t>
  </si>
  <si>
    <t>python_modules/dagster/dagster/_core/definitions/unresolved_asset_job_definition.py</t>
  </si>
  <si>
    <t>assetdef_llm_vs_gt.diff</t>
  </si>
  <si>
    <t>cases/repo_f8d50ca_3c7a139/compare/assetdef_llm_vs_gt.diff</t>
  </si>
  <si>
    <t>The LLM appears to complete the required behavior. The differences from the human merge are mostly formatting/comment-related: it removes the explanatory comment, formats the if isinstance(...) check on one line, changes spacing in the error message while preserving the same final sentence, changes the get_tags_for_partition_key call formatting by passing None positionally instead of dynamic_partitions_store=None, and removes the final newline. No clear behavioral break is visible.</t>
  </si>
  <si>
    <t>gemini_assetdef_llm_vs_gt.diff</t>
  </si>
  <si>
    <t>cases/repo_f8d50ca_3c7a139/compare/gemini_assetdef_llm_vs_gt.diff</t>
  </si>
  <si>
    <t>Import Change; Comment/Docstring; Formatting; Missed Required Change</t>
  </si>
  <si>
    <t>Gemini correctly changed the dynamic partitions error message to the requested RunRequest(partition_key=...) message. However, the diff does not show the required removal of instance: Optional["DagsterInstance"] = None from the run_request_for_partition method signature, and it even adds a DagsterInstance import, which goes against the requested cleanup. It also removes explanatory comments and makes unnecessary formatting changes, including changing argument layout and final newline.</t>
  </si>
  <si>
    <t>claude_assetdef_llm_vs_gt.diff</t>
  </si>
  <si>
    <t>cases/repo_f8d50ca_3c7a139/compare/claude_assetdef_llm_vs_gt.diff</t>
  </si>
  <si>
    <t>Import Change; Comment/Docstring; Formatting; Extra Refactoring</t>
  </si>
  <si>
    <t>Claude appears to implement the required dynamic-partition change: the shown condition no longer depends on instance, and the error message is changed to say run_request_for_partition is not supported for dynamic partitions. However, it adds an unnecessary DagsterInstance import, removes explanatory comments, changes the get_tags_for_partition_key() call formatting/style, and removes the space before RunRequest(partition_key=...), making the message read like useRunRequest(...). These are unintended but mostly low-severity issues.</t>
  </si>
  <si>
    <t>https://github.com/dagster-io/dagster/pull/5218</t>
  </si>
  <si>
    <t>105fb70</t>
  </si>
  <si>
    <t>71d6cd4</t>
  </si>
  <si>
    <t>examples/hacker_news/hacker_news/jobs/dbt_metrics.py,
examples/hacker_news/hacker_news/legacy/pipelines/dbt_pipeline.py,
examples/hacker_news/hacker_news/ops/dbt.py</t>
  </si>
  <si>
    <t>examples/hacker_news/hacker_news/ops/dbt.py</t>
  </si>
  <si>
    <t xml:space="preserve">GitHub: remove run_date param from dbt demo job </t>
  </si>
  <si>
    <t>repo_105fb70_71d6cd4</t>
  </si>
  <si>
    <t>dbt_llm_vs_gt.diff</t>
  </si>
  <si>
    <t>cases/repo_105fb70_71d6cd4/compare/dbt_llm_vs_gt.diff</t>
  </si>
  <si>
    <t>gemini_dbt_llm_vs_gt.diff</t>
  </si>
  <si>
    <t>cases/repo_105fb70_71d6cd4/compare/gemini_dbt_llm_vs_gt.diff</t>
  </si>
  <si>
    <t>claude_dbt_llm_vs_gt.diff</t>
  </si>
  <si>
    <t>cases/repo_105fb70_71d6cd4/compare/claude_dbt_llm_vs_gt.diff</t>
  </si>
  <si>
    <t>examples/hacker_news/hacker_news/jobs/dbt_metrics.py</t>
  </si>
  <si>
    <t>metric_llm_vs_gt.diff</t>
  </si>
  <si>
    <t>cases/repo_105fb70_71d6cd4/compare/metric_llm_vs_gt.diff</t>
  </si>
  <si>
    <t>gemini_metric_llm_vs_gt.diff</t>
  </si>
  <si>
    <t>cases/repo_105fb70_71d6cd4/compare/gemini_metric_llm_vs_gt.diff</t>
  </si>
  <si>
    <t>claude_metric_llm_vs_gt.diff</t>
  </si>
  <si>
    <t>cases/repo_105fb70_71d6cd4/compare/claude_metric_llm_vs_gt.diff</t>
  </si>
  <si>
    <t>examples/hacker_news/hacker_news/legacy/pipelines/dbt_pipeline.py</t>
  </si>
  <si>
    <t>pipeline_llm_vs_gt.diff</t>
  </si>
  <si>
    <t>cases/repo_105fb70_71d6cd4/compare/pipeline_llm_vs_gt.diff</t>
  </si>
  <si>
    <t>gemini_pipeline_llm_vs_gt.diff</t>
  </si>
  <si>
    <t>cases/repo_105fb70_71d6cd4/compare/gemini_pipeline_llm_vs_gt.diff</t>
  </si>
  <si>
    <t>claude_pipeline_llm_vs_gt.diff</t>
  </si>
  <si>
    <t>cases/repo_105fb70_71d6cd4/compare/claude_pipeline_llm_vs_gt.diff</t>
  </si>
  <si>
    <t>https://github.com/dagster-io/dagster/pull/16218</t>
  </si>
  <si>
    <t>d6fe0f5</t>
  </si>
  <si>
    <t>e0f5dcf</t>
  </si>
  <si>
    <t>examples/docs_snippets/docs_snippets/integrations/dbt/tutorial/downstream_assets/constants.py,
examples/docs_snippets/docs_snippets/integrations/dbt/tutorial/load_dbt_models/constants.py,
examples/docs_snippets/docs_snippets/integrations/dbt/tutorial/upstream_assets/constants.py</t>
  </si>
  <si>
    <t>examples/docs_snippets/docs_snippets/integrations/dbt/tutorial/load_dbt_models/constants.py</t>
  </si>
  <si>
    <t xml:space="preserve">GitHub: remove empty manifest argument in scaffold </t>
  </si>
  <si>
    <t>repo_d6fe0f5_e0f5dcf</t>
  </si>
  <si>
    <t>dbconstants_llm_vs_gt.diff</t>
  </si>
  <si>
    <t>cases/repo_d6fe0f5_e0f5dcf/compare/dbconstants_llm_vs_gt.diff</t>
  </si>
  <si>
    <t>The LLM made an unrelated comment wording change from “run time” to “runtime” and removed the final newline at the end of the file. These are non-behavioral unintended changes.</t>
  </si>
  <si>
    <t>gemini_dbtconstants_llm_vs_gt.diff</t>
  </si>
  <si>
    <t>cases/repo_d6fe0f5_e0f5dcf/compare/gemini_dbconstants_llm_vs_gt.diff</t>
  </si>
  <si>
    <t>claude_dbconstants_llm_vs_gt.diff</t>
  </si>
  <si>
    <t>cases/repo_d6fe0f5_e0f5dcf/compare/claude_dbtconstants_llm_vs_gt.diff</t>
  </si>
  <si>
    <t xml:space="preserve">examples/docs_snippets/docs_snippets/integrations/dbt/tutorial/downstream_assets/constants.py,
examples/docs_snippets/docs_snippets/integrations/dbt/tutorial/load_dbt_models/constants.py,
examples/docs_snippets/docs_snippets/integrations/dbt/tutorial/upstream_assets/constants.py
</t>
  </si>
  <si>
    <t>examples/docs_snippets/docs_snippets/integrations/dbt/tutorial/downstream_assets/constants.py</t>
  </si>
  <si>
    <t>downstreamconstants_llm_vs_gt.diff</t>
  </si>
  <si>
    <t>cases/repo_d6fe0f5_e0f5dcf/compare/downstreamconstants_llm_vs_gt.diff</t>
  </si>
  <si>
    <t>gemini_downstreamconstants_llm_vs_gt.diff</t>
  </si>
  <si>
    <t>cases/repo_d6fe0f5_e0f5dcf/compare/gemini_downstreamconstants_llm_vs_gt.diff</t>
  </si>
  <si>
    <t>claude_downstreamconstants_llm_vs_gt.diff</t>
  </si>
  <si>
    <t>cases/repo_d6fe0f5_e0f5dcf/compare/claude_downstreamconstants_llm_vs_gt.diff</t>
  </si>
  <si>
    <t>examples/docs_snippets/docs_snippets/integrations/dbt/tutorial/upstream_assets/constants.py</t>
  </si>
  <si>
    <t>upstreamconstants_llm_vs_gt.diff</t>
  </si>
  <si>
    <t>cases/repo_d6fe0f5_e0f5dcf/compare/upstreamconstants_llm_vs_gt.diff</t>
  </si>
  <si>
    <t>gemini_upstreamconstants_llm_vs_gt.diff</t>
  </si>
  <si>
    <t>cases/repo_d6fe0f5_e0f5dcf/compare/gemini_upstreamconstants_llm_vs_gt.diff</t>
  </si>
  <si>
    <t>claude_upstreamconstants_llm_vs_gt.diff</t>
  </si>
  <si>
    <t>cases/repo_d6fe0f5_e0f5dcf/compare/claudeupstreamconstants_llm_vs_gt.diff</t>
  </si>
  <si>
    <t>qutebrowser</t>
  </si>
  <si>
    <t>qutebrowser/qutebrowser: A keyboard-driven, vim-like browser based on Python and Qt.</t>
  </si>
  <si>
    <t>https://github.com/qutebrowser/qutebrowser/pull/4733</t>
  </si>
  <si>
    <t xml:space="preserve">
b3ca345</t>
  </si>
  <si>
    <t>5f9d86a</t>
  </si>
  <si>
    <t xml:space="preserve">
qutebrowser/mainwindow/tabwidget.py</t>
  </si>
  <si>
    <t xml:space="preserve">GitHub: Rename {title} to {current_title} 
Currently {title} in the title format conflicts with the {title} expansion which is undesirable. 
 </t>
  </si>
  <si>
    <t>repo_b3ca345_5f9d86a</t>
  </si>
  <si>
    <t>tab_llm_vs_gt.diff</t>
  </si>
  <si>
    <t>cases/repo_b3ca345_5f9d86a/compare/tab_llm_vs_gt.diff</t>
  </si>
  <si>
    <t>gemini_tab_llm_vs_gt.diff</t>
  </si>
  <si>
    <t>cases/repo_b3ca345_5f9d86a/compare/gemini_tab_llm_vs_gt.diff</t>
  </si>
  <si>
    <t>claude_tab_llm_vs_gt.diff</t>
  </si>
  <si>
    <t>cases/repo_b3ca345_5f9d86a/compare/claude_tab_llm_vs_gt.diff</t>
  </si>
  <si>
    <t>https://github.com/qutebrowser/qutebrowser/pull/1745</t>
  </si>
  <si>
    <t>d30da4f</t>
  </si>
  <si>
    <t>c19e194</t>
  </si>
  <si>
    <t>tests/unit/commands/test_cmdutils.py</t>
  </si>
  <si>
    <t xml:space="preserve">GitHub: Remove tests for cmdutils.arg_or_count </t>
  </si>
  <si>
    <t>repo_d30da4f_c19e194</t>
  </si>
  <si>
    <t>cmd_llm_vs_gt.diff</t>
  </si>
  <si>
    <t>cases/repo_d30da4f_c19e194/compare/cmd_llm_vs_gt.diff</t>
  </si>
  <si>
    <t>gemini_cmd_llm_vs_gt.diff</t>
  </si>
  <si>
    <t>cases/repo_d30da4f_c19e194/compare/gemini_cmd_llm_vs_gt.diff</t>
  </si>
  <si>
    <t>claude_cmd_llm_vs_gt.diff</t>
  </si>
  <si>
    <t>cases/repo_d30da4f_c19e194/compare/claude_cmd_llm_vs_gt.diff</t>
  </si>
  <si>
    <t>https://github.com/qutebrowser/qutebrowser/pull/1838</t>
  </si>
  <si>
    <t>af97f9e</t>
  </si>
  <si>
    <t>ed137c0</t>
  </si>
  <si>
    <t>qutebrowser/mainwindow/tabbedbrowser.py</t>
  </si>
  <si>
    <t xml:space="preserve">GitHub: Make add_undo for tab close a keyword arg </t>
  </si>
  <si>
    <t>repo_af97f9e_ed137c0</t>
  </si>
  <si>
    <t>cases/repo_af97f9e_ed137c0/compare/tab_llm_vs_gt.diff</t>
  </si>
  <si>
    <t>API/Signature Overreach; Formatting</t>
  </si>
  <si>
    <t>The task was to make add_undo for tab close a keyword-only argument. The human merge uses def _remove_tab(self, tab, *, add_undo=True):, but the LLM changed it to def _remove_tab(self, tab, add_undo=True):, removing the * and making add_undo positional-or-keyword instead of keyword-only. This directly violates the required API change. The final newline was also removed.</t>
  </si>
  <si>
    <t>cases/repo_af97f9e_ed137c0/compare/gemini_tab_llm_vs_gt.diff</t>
  </si>
  <si>
    <t>cases/repo_af97f9e_ed137c0/compare/claude_tab_llm_vs_gt.diff</t>
  </si>
  <si>
    <t>PaddleOCR</t>
  </si>
  <si>
    <t>PaddlePaddle/PaddleOCR: Turn any PDF or image document into structured data for your AI. A powerful, lightweight OCR toolkit that bridges the gap between images/PDFs and LLMs. Supports 100+ languages.</t>
  </si>
  <si>
    <t>https://github.com/PaddlePaddle/PaddleOCR/pull/14231</t>
  </si>
  <si>
    <t xml:space="preserve">
eaef336</t>
  </si>
  <si>
    <t>54decf9</t>
  </si>
  <si>
    <t>ppocr/utils/save_load.py,
tools/train.py</t>
  </si>
  <si>
    <t>ppocr/utils/save_load.py</t>
  </si>
  <si>
    <t xml:space="preserve">Me: Rename argument train_results.json to  train_result.json </t>
  </si>
  <si>
    <t>repo_eaef336_54decf9</t>
  </si>
  <si>
    <t>load_llm_vs_gt.diff</t>
  </si>
  <si>
    <t>cases/repo_eaef336_54decf9/compare/load_llm_vs_gt.diff</t>
  </si>
  <si>
    <t>gemini_load_llm_vs_gt.diff</t>
  </si>
  <si>
    <t>cases/repo_eaef336_54decf9/compare/gemini_load_llm_vs_gt.diff</t>
  </si>
  <si>
    <t>claude_load_llm_vs_gt.diff</t>
  </si>
  <si>
    <t>cases/repo_eaef336_54decf9/compare/claude_load_llm_vs_gt.diff</t>
  </si>
  <si>
    <t>tools/train.py</t>
  </si>
  <si>
    <t>cases/repo_eaef336_54decf9/compare/train_llm_vs_gt.diff</t>
  </si>
  <si>
    <t>cases/repo_eaef336_54decf9/compare/gemini_train_llm_vs_gt.diff</t>
  </si>
  <si>
    <t>cases/repo_eaef336_54decf9/compare/claude_train_llm_vs_gt.diff</t>
  </si>
  <si>
    <t>https://github.com/PaddlePaddle/PaddleOCR/pull/14217</t>
  </si>
  <si>
    <t xml:space="preserve">
0accd26</t>
  </si>
  <si>
    <t>1d4e7a8</t>
  </si>
  <si>
    <t>repo_0accd26_1d4e7a8</t>
  </si>
  <si>
    <t>cases/repo_0accd26_1d4e7a8/compare/load_llm_vs_gt.diff</t>
  </si>
  <si>
    <t>cases/repo_0accd26_1d4e7a8/compare/gemini_load_llm_vs_gt.diff</t>
  </si>
  <si>
    <t>cases/repo_0accd26_1d4e7a8/compare/claude_load_llm_vs_gt.diff</t>
  </si>
  <si>
    <t>cases/repo_0accd26_1d4e7a8/compare/train_llm_vs_gt.diff</t>
  </si>
  <si>
    <t>cases/repo_0accd26_1d4e7a8/compare/gemini_train_llm_vs_gt.diff</t>
  </si>
  <si>
    <t>cases/repo_0accd26_1d4e7a8/compare/claude_train_llm_vs_gt.diff</t>
  </si>
  <si>
    <t>https://github.com/PaddlePaddle/PaddleOCR/pull/3585</t>
  </si>
  <si>
    <t>a61a58e</t>
  </si>
  <si>
    <t>9cb073a</t>
  </si>
  <si>
    <t>tools/infer/utility.py</t>
  </si>
  <si>
    <t>GitHub: rename bool to str2bool</t>
  </si>
  <si>
    <t>repo_a61a58e_9cb073a</t>
  </si>
  <si>
    <t>utility_llm_vs_gt.diff</t>
  </si>
  <si>
    <t>cases/repo_a61a58e_9cb073a/compare/utility_llm_vs_gt.diff</t>
  </si>
  <si>
    <t>gemini_utility_llm_vs_gt.diff</t>
  </si>
  <si>
    <t>cases/repo_a61a58e_9cb073a/compare/gemini_utility_llm_vs_gt.diff</t>
  </si>
  <si>
    <t>Comment/Docstring; Formatting; Missed Required Change; Typo Introduced</t>
  </si>
  <si>
    <t>Gemini did not perform the requested rename from bool to str2bool. Instead, it only changed a comment from text recognizer to text text recognizer, introducing a typo, and changed the final newline. Since the required code rename is missing, this is a failed task with unintended edits.</t>
  </si>
  <si>
    <t>claude_utility_llm_vs_gt.diff</t>
  </si>
  <si>
    <t>cases/repo_a61a58e_9cb073a/compare/claude_utility_llm_vs_gt.diff</t>
  </si>
  <si>
    <t>https://github.com/PaddlePaddle/PaddleOCR/pull/3584</t>
  </si>
  <si>
    <t>829a393</t>
  </si>
  <si>
    <t>f262e33</t>
  </si>
  <si>
    <t xml:space="preserve">GitHub: rename bool to str2bool </t>
  </si>
  <si>
    <t>repo_829a393_f262e33</t>
  </si>
  <si>
    <t>cases/repo_829a393_f262e33/compare/utility_llm_vs_gt.diff</t>
  </si>
  <si>
    <t xml:space="preserve">The diff only shows unnecessary spacing changes inside dictionary/list values and a missing final newline. No behavior or logic change is visible. </t>
  </si>
  <si>
    <t>cases/repo_829a393_f262e33/compare/gemini_utility_llm_vs_gt.diff</t>
  </si>
  <si>
    <t>cases/repo_829a393_f262e33/compare/claude_utility_llm_vs_gt.diff</t>
  </si>
  <si>
    <t>https://github.com/PaddlePaddle/PaddleOCR/pull/13760</t>
  </si>
  <si>
    <t>e9fca96</t>
  </si>
  <si>
    <t>78ddaa4</t>
  </si>
  <si>
    <t>paddleocr.py</t>
  </si>
  <si>
    <t xml:space="preserve">Me: Remove idx and emnumerate method not the imgs argument </t>
  </si>
  <si>
    <t>repo_e9fca96_78ddaa4</t>
  </si>
  <si>
    <t>ocr_llm_vs_gt.diff</t>
  </si>
  <si>
    <t>cases/repo_e9fca96_78ddaa4/compare/ocr_llm_vs_gt.diff</t>
  </si>
  <si>
    <t>gemini_ocr_llm_vs_gt.diff</t>
  </si>
  <si>
    <t>cases/repo_e9fca96_78ddaa4/compare/gemini_ocr_llm_vs_gt.diff</t>
  </si>
  <si>
    <t>claude_ocr_llm_vs_gt.diff</t>
  </si>
  <si>
    <t>cases/repo_e9fca96_78ddaa4/compare/claude_ocr_llm_vs_gt.diff</t>
  </si>
  <si>
    <t>insightface</t>
  </si>
  <si>
    <t>deepinsight/insightface: State-of-the-art 2D and 3D Face Analysis Project</t>
  </si>
  <si>
    <t>https://github.com/deepinsight/insightface/pull/2679</t>
  </si>
  <si>
    <t>2e29b41</t>
  </si>
  <si>
    <t>4aa1a40</t>
  </si>
  <si>
    <t>python-package/insightface/app/face_analysis.py</t>
  </si>
  <si>
    <t xml:space="preserve">me: Add det_metric='default' from get method and update metric=det_metric in det_model.detect </t>
  </si>
  <si>
    <t>repo_2e29b41_4aa1a40</t>
  </si>
  <si>
    <t>analysis_llm_vs_gt.diff</t>
  </si>
  <si>
    <t>cases/repo_2e29b41_4aa1a40/compare/analysis_llm_vs_gt.diff</t>
  </si>
  <si>
    <t>The only difference is the removal of a trailing blank line after return dimg. This does not change program behavior.</t>
  </si>
  <si>
    <t>gemini_analysis_llm_vs_gt.diff</t>
  </si>
  <si>
    <t>cases/repo_2e29b41_4aa1a40/compare/gemini_analysis_llm_vs_gt.diff</t>
  </si>
  <si>
    <t>claude_analysis_llm_vs_gt.diff</t>
  </si>
  <si>
    <t>cases/repo_2e29b41_4aa1a40/compare/claude_analysis_llm_vs_gt.diff</t>
  </si>
  <si>
    <t>https://github.com/deepinsight/insightface/pull/1714</t>
  </si>
  <si>
    <t xml:space="preserve">
81a27d4</t>
  </si>
  <si>
    <t>4b9ea7b</t>
  </si>
  <si>
    <t>recognition/arcface_torch/eval/verification.py</t>
  </si>
  <si>
    <t xml:space="preserve">Me: Remove embeddings = embeddings_list[0].copy() 
    embeddings = sklearn.preprocessing.normalize(embeddings)  
variables </t>
  </si>
  <si>
    <t>repo_81a27d4_4b9ea7b</t>
  </si>
  <si>
    <t>veri_llm_vs_gt.diff</t>
  </si>
  <si>
    <t>cases/repo_81a27d4_4b9ea7b/compare/veri_llm_vs_gt.diff</t>
  </si>
  <si>
    <t>The only visible difference is that the LLM output removed the final newline at the end of the file. The code content is otherwise identical, and this does not change behavior.</t>
  </si>
  <si>
    <t>gemini_veri_llm_vs_gt.diff</t>
  </si>
  <si>
    <t>cases/repo_81a27d4_4b9ea7b/compare/gemini_veri_llm_vs_gt.diff</t>
  </si>
  <si>
    <t>claude_veri_llm_vs_gt.diff</t>
  </si>
  <si>
    <t>cases/repo_81a27d4_4b9ea7b/compare/claude_veri_llm_vs_gt.diff</t>
  </si>
  <si>
    <t>apprise</t>
  </si>
  <si>
    <t>caronc/apprise: Apprise - Push Notifications that work with just about every platform!</t>
  </si>
  <si>
    <t>https://github.com/caronc/apprise/pull/383</t>
  </si>
  <si>
    <t>6eaa8e1</t>
  </si>
  <si>
    <t>3938cd9</t>
  </si>
  <si>
    <t>apprise/plugins/NotifyTelegram.py</t>
  </si>
  <si>
    <t xml:space="preserve">GitHub: Remove HTML escaping for Telegram TEXT handling </t>
  </si>
  <si>
    <t>repo_6eaa8e1_3938cd9</t>
  </si>
  <si>
    <t>tele_llm_vs_gt.diff</t>
  </si>
  <si>
    <t>cases/repo_6eaa8e1_3938cd9/compare/tele_llm_vs_gt.diff</t>
  </si>
  <si>
    <t>The visible differences are only formatting-related: one extra blank line before payload['text'] and removal of the final newline at the end of the file.</t>
  </si>
  <si>
    <t>gemini_tele_llm_vs_gt.diff</t>
  </si>
  <si>
    <t>cases/repo_6eaa8e1_3938cd9/compare/gemini_tele_llm_vs_gt.diff</t>
  </si>
  <si>
    <t>Logic Change; Unrelated Deletion; Comment/Docstring; Formatting</t>
  </si>
  <si>
    <t>Gemini completed the requested Telegram TEXT handling change by removing payload['parse_mode'] = 'HTML' and removing the &lt;b&gt;...&lt;/b&gt; HTML wrapping around the title. However, it also made unrelated edits: removed a duplicate map_to line, changed self.logger.warning(err) to self.header.warning(err), modified a comment, and changed the final newline. The self.header.warning change is likely a behavioral/API error, so the unintended change severity is High.</t>
  </si>
  <si>
    <t>claude_tele_llm_vs_gt.diff</t>
  </si>
  <si>
    <t>cases/repo_6eaa8e1_3938cd9/compare/claude_tele_llm_vs_gt.diff</t>
  </si>
  <si>
    <t>instaloader</t>
  </si>
  <si>
    <t>instaloader/instaloader: Download pictures (or videos) along with their captions and other metadata from Instagram.</t>
  </si>
  <si>
    <t>https://github.com/instaloader/instaloader/pull/278</t>
  </si>
  <si>
    <t>adb9f3a</t>
  </si>
  <si>
    <t>87d877e</t>
  </si>
  <si>
    <t>instaloader/instaloader.py</t>
  </si>
  <si>
    <t xml:space="preserve">Me: There can be comments without any answers, handle it with []. </t>
  </si>
  <si>
    <t>repo_adb9f3a_87d877e</t>
  </si>
  <si>
    <t>cases/repo_adb9f3a_87d877e/compare/load_llm_vs_gt.diff</t>
  </si>
  <si>
    <t>The task was to handle comments without answers using []. The LLM correctly added (comment.answers or []) in one location, but it removed the safe fallback in another location by changing comment.get('answers', []) to comment.get('answers'). That can break when answers is missing or None. The missing final newline is only formatting, but the fallback removal is a behavior-affecting unintended change.</t>
  </si>
  <si>
    <t>cases/repo_adb9f3a_87d877e/compare/gemini_load_llm_vs_gt.diff</t>
  </si>
  <si>
    <t>Gemini completed the main required change by making answers return [] when comment.answers is empty. However, it also changed the answer_ids comprehension from comment.get('answers', []) to comment.get('answers'), which is less safe because it removes the default empty list and can fail if the key is missing or None. It also introduced an unnecessary final-newline formatting change.</t>
  </si>
  <si>
    <t>cases/repo_adb9f3a_87d877e/compare/claude_load_llm_vs_gt.diff</t>
  </si>
  <si>
    <t>https://github.com/instaloader/instaloader/pull/2276</t>
  </si>
  <si>
    <t>a0169b7</t>
  </si>
  <si>
    <t>eb2accc</t>
  </si>
  <si>
    <t xml:space="preserve">GitHub: add max_count parameter to limit posts on download </t>
  </si>
  <si>
    <t>repo_a0169b7_eb2accc</t>
  </si>
  <si>
    <t>cases/repo_a0169b7_eb2accc/compare/load_llm_vs_gt.diff</t>
  </si>
  <si>
    <t>Comment/Docstring; API/Signature Overreach; Formatting</t>
  </si>
  <si>
    <t>The LLM appears to complete the main required change by adding max_count to limit posts during download. However, it removes the human-added docstring entries for max_count and the versionchanged note. It also adds max_count to another method signature where the human merge did not, which is an API/signature overreach even though it is optional and likely still works. The missing final newline is formatting-only.</t>
  </si>
  <si>
    <t>cases/repo_a0169b7_eb2accc/compare/gemini_load_llm_vs_gt.diff</t>
  </si>
  <si>
    <t>Gemini added the max_count parameter to relevant download methods and passed it into posts_download_loop, so the main requested functionality to limit downloaded posts appears completed. However, it also made unrelated formatting changes to the Google Maps URL indentation, removed max_count documentation/version notes, and changed the final newline. These are unnecessary but likely do not affect behavior.</t>
  </si>
  <si>
    <t>cases/repo_a0169b7_eb2accc/compare/claude_load_llm_vs_gt.diff</t>
  </si>
  <si>
    <t>Claude adds max_count to the deprecated download_profile() method and passes it to posts_download_loop(), so it partially implements post limiting. However, it removes max_count from the high-level download_profiles() method, removes its documentation/version note, and stops passing max_count into posts_download_loop() there. This misses the required main change and could break callers expecting download_profiles(..., max_count=...).</t>
  </si>
  <si>
    <t>linkding</t>
  </si>
  <si>
    <t>sissbruecker/linkding: Self-hosted bookmark manager that is designed be to be minimal, fast, and easy to set up using Docker.</t>
  </si>
  <si>
    <t>https://github.com/sissbruecker/linkding/pull/823</t>
  </si>
  <si>
    <t>c929e8f</t>
  </si>
  <si>
    <t>76c6556</t>
  </si>
  <si>
    <t>bookmarks/services/singlefile.py,
bookmarks/tests/test_bookmarks_tasks.py,
bookmarks/tests/test_singlefile_service.py</t>
  </si>
  <si>
    <t>bookmarks/tests/test_singlefile_service.py</t>
  </si>
  <si>
    <t xml:space="preserve">GitHub: Rename "SingeFileError" to "SingleFileError" </t>
  </si>
  <si>
    <t>repo_c929e8f_76c6556</t>
  </si>
  <si>
    <t>service_llm_vs_gt.diff</t>
  </si>
  <si>
    <t>cases/repo_c929e8f_76c6556/compare/service_llm_vs_gt.diff</t>
  </si>
  <si>
    <t>gemini_service_llm_vs_gt.diff</t>
  </si>
  <si>
    <t>cases/repo_c929e8f_76c6556/compare/gemini_service_llm_vs_gt.diff</t>
  </si>
  <si>
    <t>claude_service_llm_vs_gt.diff</t>
  </si>
  <si>
    <t>cases/repo_c929e8f_76c6556/compare/claude_service_llm_vs_gt.diff</t>
  </si>
  <si>
    <t>bookmarks/services/singlefile.py</t>
  </si>
  <si>
    <t>single_llm_vs_gt.diff</t>
  </si>
  <si>
    <t>cases/repo_c929e8f_76c6556/compare/single_llm_vs_gt.diff</t>
  </si>
  <si>
    <t>gemini_single_llm_vs_gt.diff</t>
  </si>
  <si>
    <t>cases/repo_c929e8f_76c6556/compare/gemini_single_llm_vs_gt.diff</t>
  </si>
  <si>
    <t>claude_single_llm_vs_gt.diff</t>
  </si>
  <si>
    <t>cases/repo_c929e8f_76c6556/compare/claude_single_llm_vs_gt.diff</t>
  </si>
  <si>
    <t>bookmarks/tests/test_bookmarks_tasks.py</t>
  </si>
  <si>
    <t>task_llm_vs_gt.diff</t>
  </si>
  <si>
    <t>cases/repo_c929e8f_76c6556/compare/task_llm_vs_gt.diff</t>
  </si>
  <si>
    <t>gemini_task_llm_vs_gt.diff</t>
  </si>
  <si>
    <t>cases/repo_c929e8f_76c6556/compare/gemini_task_llm_vs_gt.diff</t>
  </si>
  <si>
    <t>claude_task_llm_vs_gt.diff</t>
  </si>
  <si>
    <t>cases/repo_c929e8f_76c6556/compare/claude_task_llm_vs_gt.diff</t>
  </si>
  <si>
    <t>word_cloud</t>
  </si>
  <si>
    <t>amueller/word_cloud: A little word cloud generator in Python</t>
  </si>
  <si>
    <t>https://github.com/amueller/word_cloud/pull/466</t>
  </si>
  <si>
    <t>b79b3d6</t>
  </si>
  <si>
    <t>d674088</t>
  </si>
  <si>
    <t>examples/emoji.py</t>
  </si>
  <si>
    <t xml:space="preserve">Me: Rename "wordcloud” to “wc” </t>
  </si>
  <si>
    <t>repo_b79b3d6_d674088</t>
  </si>
  <si>
    <t>emoji_llm_vs_gt.diff</t>
  </si>
  <si>
    <t>cases/repo_b79b3d6_d674088/compare/emoji_llm_vs_gt.diff</t>
  </si>
  <si>
    <t>claude_emoji_llm_vs_gt.diff</t>
  </si>
  <si>
    <t>cases/repo_b79b3d6_d674088/compare/claude_emoji_llm_vs_gt.diff</t>
  </si>
  <si>
    <t>https://github.com/amueller/word_cloud/pull/607</t>
  </si>
  <si>
    <t>59cb35d</t>
  </si>
  <si>
    <t>be9bb5e</t>
  </si>
  <si>
    <t xml:space="preserve">
wordcloud/wordcloud.py</t>
  </si>
  <si>
    <t xml:space="preserve">Me: Remove to_html(self) function </t>
  </si>
  <si>
    <t>repo_59cb35d_be9bb5e</t>
  </si>
  <si>
    <t>wordcloud_llm_vs_gt.diff</t>
  </si>
  <si>
    <t>cases/repo_59cb35d_be9bb5e/compare/wordcloud_llm_vs_gt.diff</t>
  </si>
  <si>
    <t>gemini_wordcloud_llm_vs_gt.diff</t>
  </si>
  <si>
    <t>cases/repo_59cb35d_be9bb5e/compare/gemini_wordcloud_llm_vs_gt.diff</t>
  </si>
  <si>
    <t>Missed Required Change; Logic Change; Typo Introduced; Formatting</t>
  </si>
  <si>
    <t>Gemini did not remove the required to_html(self) function. Instead, it changed height, width = self.height, self.width to height, width = self.height, width = self.width, which is invalid/erroneous Python assignment logic and likely causes a syntax or runtime issue. It also changed the final newline. The requested maintenance task was completely missed and unrelated broken code was introduced.</t>
  </si>
  <si>
    <t>claude_wordcloud_llm_vs_gt.diff</t>
  </si>
  <si>
    <t>cases/repo_59cb35d_be9bb5e/compare/claude_wordcloud_llm_vs_gt.diff</t>
  </si>
  <si>
    <t>Specify encoding in parrot.py example by lucidBrot · Pull Request #581 · amueller/word_cloud</t>
  </si>
  <si>
    <t>bda4195</t>
  </si>
  <si>
    <t>51f9983</t>
  </si>
  <si>
    <t>examples/parrot.py</t>
  </si>
  <si>
    <t>GitHub: Specify encoding in parrot.py example</t>
  </si>
  <si>
    <t>repo_bda4195_51f9983</t>
  </si>
  <si>
    <t>parrot_llm_vs_gt.diff</t>
  </si>
  <si>
    <t>cases/repo_bda4195_51f9983/compare/parrot_llm_vs_gt.diff</t>
  </si>
  <si>
    <t>gemini_parrot_llm_vs_gt.diff</t>
  </si>
  <si>
    <t>cases/repo_bda4195_51f9983/compare/gemini_parrot_llm_vs_gt.diff</t>
  </si>
  <si>
    <t>Gemini correctly specified UTF-8 encoding in the open() call. However, it changed quote style from double quotes to single quotes and removed the final newline at the end of the file. These are formatting-only differences and do not affect behavior.</t>
  </si>
  <si>
    <t>claude_parrot_llm_vs_gt.diff</t>
  </si>
  <si>
    <t>cases/repo_bda4195_51f9983/compare/claude_parrot_llm_vs_gt.diff</t>
  </si>
  <si>
    <t>undetected-chromedriver</t>
  </si>
  <si>
    <t>ultrafunkamsterdam/undetected-chromedriver: Custom Selenium Chromedriver | Zero-Config | Passes ALL bot mitigation systems (like Distil / Imperva/ Datadadome / CloudFlare IUAM)</t>
  </si>
  <si>
    <t>https://github.com/ultrafunkamsterdam/undetected-chromedriver/pull/1439</t>
  </si>
  <si>
    <t xml:space="preserve">
8049384</t>
  </si>
  <si>
    <t>5edd9a7</t>
  </si>
  <si>
    <t>undetected_chromedriver/patcher.py</t>
  </si>
  <si>
    <t xml:space="preserve">Me: Rename “user_multiprocs” to “ user_multi_procs” </t>
  </si>
  <si>
    <t>repo_8049384_5edd9a7</t>
  </si>
  <si>
    <t>patcher_llm_vs_gt.diff</t>
  </si>
  <si>
    <t>cases/repo_8049384_5edd9a7/compare/patcher_llm_vs_gt.diff</t>
  </si>
  <si>
    <t>gemini_patcher_llm_vs_gt.diff</t>
  </si>
  <si>
    <t>cases/repo_8049384_5edd9a7/compare/gemini_patcher_llm_vs_gt.diff</t>
  </si>
  <si>
    <t>claude_patcher_llm_vs_gt.diff</t>
  </si>
  <si>
    <t>cases/repo_8049384_5edd9a7/compare/claude_patcher_llm_vs_gt.diff</t>
  </si>
  <si>
    <t>Probably a typo? by JJ · Pull Request #674 · ultrafunkamsterdam/undetected-chromedriver</t>
  </si>
  <si>
    <t>9db7588</t>
  </si>
  <si>
    <t>33d2a72</t>
  </si>
  <si>
    <t>undetected_chromedriver/tests/v2/test_uc.py</t>
  </si>
  <si>
    <t xml:space="preserve">Me: Rename “sapipve_screenshot” to “save_screenshot” </t>
  </si>
  <si>
    <t>repo_9db7588_33d2a72</t>
  </si>
  <si>
    <t>uc_llm_vs_gt.diff</t>
  </si>
  <si>
    <t>cases/repo_9db7588_33d2a72/compare/uc_llm_vs_gt.diff</t>
  </si>
  <si>
    <t>gemini_uc_llm_vs_gt.diff</t>
  </si>
  <si>
    <t>cases/repo_9db7588_33d2a72/compare/gemini_uc_llm_vs_gt.diff</t>
  </si>
  <si>
    <t>claude_uc_llm_vs_gt.diff</t>
  </si>
  <si>
    <t>cases/repo_9db7588_33d2a72/compare/claude_uc_llm_vs_gt.diff</t>
  </si>
  <si>
    <t>edge-tts</t>
  </si>
  <si>
    <t>rany2/edge-tts: Use Microsoft Edge's online text-to-speech service from Python WITHOUT needing Microsoft Edge or Windows or an API key</t>
  </si>
  <si>
    <t>https://github.com/rany2/edge-tts/pull/331</t>
  </si>
  <si>
    <t>17e5146</t>
  </si>
  <si>
    <t>src/edge_tts/submaker.py</t>
  </si>
  <si>
    <t>GitHub: Change the start time should be the offset and the end time is offset + duration.</t>
  </si>
  <si>
    <t>repo_1442154_17e5146</t>
  </si>
  <si>
    <t>submaker_llm_vs_gt.diff</t>
  </si>
  <si>
    <t>cases/repo_1442154_17e5146/compare/submaker_llm_vs_gt.diff</t>
  </si>
  <si>
    <t>gemini_submaker_llm_vs_gt.diff</t>
  </si>
  <si>
    <t>cases/repo_1442154_17e5146/compare/gemini_submaker_llm_vs_gt.diff</t>
  </si>
  <si>
    <t>claude_submaker_llm_vs_gt.diff</t>
  </si>
  <si>
    <t>cases/repo_1442154_17e5146/compare/claude_submaker_llm_vs_gt.diff</t>
  </si>
  <si>
    <t>spotify-downloader</t>
  </si>
  <si>
    <t>spotDL/spotify-downloader: Download your Spotify playlists and songs along with album art and metadata (from YouTube if a match is found).</t>
  </si>
  <si>
    <t>https://github.com/spotDL/spotify-downloader/pull/2525</t>
  </si>
  <si>
    <t>4294b89</t>
  </si>
  <si>
    <t>fa4bdc5</t>
  </si>
  <si>
    <t>spotdl/console/url.py</t>
  </si>
  <si>
    <t>Me: Rename url to original_url</t>
  </si>
  <si>
    <t>repo_4294b89_fa4bdc5</t>
  </si>
  <si>
    <t>url_llm_vs_gt.diff</t>
  </si>
  <si>
    <t>cases/repo_4294b89_fa4bdc5/compare/url_llm_vs_gt.diff</t>
  </si>
  <si>
    <t>Logic Change; Naming Overreach; Formatting</t>
  </si>
  <si>
    <t>The LLM completed the requested rename by changing __all__ = ["url"] to ["original_url"] and def url(...) to def original_url(...). However, it also changed the metadata lookup from ["original_url"] to ["url"], which is unrelated to the function rename and likely changes behavior because it retrieves a different metadata field. It also removed the final newline.</t>
  </si>
  <si>
    <t>gemini_url_llm_vs_gt.diff</t>
  </si>
  <si>
    <t>cases/repo_4294b89_fa4bdc5/compare/gemini_url_llm_vs_gt.diff</t>
  </si>
  <si>
    <t>claude_url_llm_vs_gt.diff</t>
  </si>
  <si>
    <t>cases/repo_4294b89_fa4bdc5/compare/claude_url_llm_vs_gt.diff</t>
  </si>
  <si>
    <t>https://github.com/spotDL/spotify-downloader/pull/519</t>
  </si>
  <si>
    <t>e2a136d</t>
  </si>
  <si>
    <t>5b2a073</t>
  </si>
  <si>
    <t>spotdl/internals.py</t>
  </si>
  <si>
    <t>Me: Remove log.debug("Removing downloaded song from tracks file")</t>
  </si>
  <si>
    <t>repo_e2a136d_5b2a073</t>
  </si>
  <si>
    <t>internal_llm_vs_gt.diff</t>
  </si>
  <si>
    <t>cases/repo_e2a136d_5b2a073/compare/internal_llm_vs_gt.diff</t>
  </si>
  <si>
    <t>gemini_internal_llm_vs_gt.diff</t>
  </si>
  <si>
    <t>cases/repo_e2a136d_5b2a073/compare/gemini_internal_llm_vs_gt.diff</t>
  </si>
  <si>
    <t>claude_internal_llm_vs_gt.diff</t>
  </si>
  <si>
    <t>cases/repo_e2a136d_5b2a073/compare/claude_internal_llm_vs_gt.diff</t>
  </si>
  <si>
    <t>https://github.com/spotDL/spotify-downloader/pull/580</t>
  </si>
  <si>
    <t>341af5b</t>
  </si>
  <si>
    <t>54a1564</t>
  </si>
  <si>
    <t>spotdl/convert.py</t>
  </si>
  <si>
    <t>Me: Add delete_original=True in song method and delete_original=delete_original in Converter method. Change ffmpeg_pre = "ffmpeg -y " to ffmpeg_pre = "ffmpeg -y -nostdin " # -nostdin is necessary for spotdl to be able to run in the background.</t>
  </si>
  <si>
    <t>repo_341af5b_54a1564</t>
  </si>
  <si>
    <t>convert_llm_vs_gt.diff</t>
  </si>
  <si>
    <t>cases/repo_341af5b_54a1564/compare/convert_llm_vs_gt.diff</t>
  </si>
  <si>
    <t>The visible differences are only minor non-behavioral changes: the LLM removed the period at the end of the inline -nostdin comment and removed the final newline at the end of the file. No logic or API behavior difference is shown.</t>
  </si>
  <si>
    <t>gemini_convert_llm_vs_gt.diff</t>
  </si>
  <si>
    <t>cases/repo_341af5b_54a1564/compare/gemini_convert_llm_vs_gt.diff</t>
  </si>
  <si>
    <t>Gemini appears to have completed the functional required changes, including using ffmpeg -y -nostdin. However, it unnecessarily removed the explanatory inline comment about -nostdin and also removed the final newline at the end of the file. These are non-behavioral changes.</t>
  </si>
  <si>
    <t>claude_convert_llm_vs_gt.diff</t>
  </si>
  <si>
    <t>cases/repo_341af5b_54a1564/compare/claude_convert_llm_vs_gt.diff</t>
  </si>
  <si>
    <t>rembg</t>
  </si>
  <si>
    <t>danielgatis/rembg: Rembg is a tool to remove images background</t>
  </si>
  <si>
    <t>https://github.com/danielgatis/rembg/pull/725</t>
  </si>
  <si>
    <t>30450d5</t>
  </si>
  <si>
    <t>rembg/session_factory.py,
rembg/sessions/u2net_custom.py</t>
  </si>
  <si>
    <t xml:space="preserve">
rembg/sessions/u2net_custom.py</t>
  </si>
  <si>
    <t xml:space="preserve">GitHub: remove unused providers parameter from session constructors </t>
  </si>
  <si>
    <t>repo_30450d5_9079508</t>
  </si>
  <si>
    <t>custom_llm_vs_gt.diff</t>
  </si>
  <si>
    <t>cases/repo_30450d5_9079508/compare/custom_llm_vs_gt.diff</t>
  </si>
  <si>
    <t>The requested task was to remove the unused providers parameter from session constructors. The visible diff shows the constructor signature still has the same parameters as the human merge, so the required change appears completed. The only differences are line wrapping/reformatting of the __init__ signature and removal of the final newline. These are formatting-only changes with no behavior impact.</t>
  </si>
  <si>
    <t>gemini_custom_llm_vs_gt.diff</t>
  </si>
  <si>
    <t>cases/repo_30450d5_9079508/compare/gemini_custom_llm_vs_gt.diff</t>
  </si>
  <si>
    <t>claude_custom_llm_vs_gt.diff</t>
  </si>
  <si>
    <t>cases/repo_30450d5_9079508/compare/claude_custom_llm_vs_gt.diff</t>
  </si>
  <si>
    <t>rembg/session_factory.py
rembg/sessions/u2net_custom.py</t>
  </si>
  <si>
    <t>rembg/session_factory.py</t>
  </si>
  <si>
    <t>factory_llm_vs_gt.diff</t>
  </si>
  <si>
    <t>cases/repo_30450d5_9079508/compare/factory_llm_vs_gt.diff</t>
  </si>
  <si>
    <t>The visible code behavior is identical to the human merge. The LLM only reformatted the new_session function signature across multiple lines and removed the final newline at the end of the file. No extra logic, API, or naming change is present.</t>
  </si>
  <si>
    <t>gemini_factory_llm_vs_gt.diff</t>
  </si>
  <si>
    <t>cases/repo_30450d5_9079508/compare/gemini_factory_llm_vs_gt.diff</t>
  </si>
  <si>
    <t>claude_factory_llm_vs_gt.diff</t>
  </si>
  <si>
    <t>cases/repo_30450d5_9079508/compare/claude_factory_llm_vs_gt.diff</t>
  </si>
  <si>
    <t>https://github.com/danielgatis/rembg/pull/362</t>
  </si>
  <si>
    <t>1961a36</t>
  </si>
  <si>
    <t>d62227d</t>
  </si>
  <si>
    <t>rembg/session_base.py,
rembg/session_simple.py</t>
  </si>
  <si>
    <t>rembg/session_base.py</t>
  </si>
  <si>
    <t xml:space="preserve">Me: Change Image.Resampling.LANCZOS to Image.LANCZOS </t>
  </si>
  <si>
    <t>repo_1961a36_d62227d</t>
  </si>
  <si>
    <t>cases/repo_1961a36_d62227d/compare/base_llm_vs_gt.diff</t>
  </si>
  <si>
    <t>The only visible difference is that the LLM output removed the final newline at the end of the file. The code content is otherwise identical, and there is no behavior change.</t>
  </si>
  <si>
    <t>cases/repo_1961a36_d62227d/compare/gemini_base_llm_vs_gt.diff</t>
  </si>
  <si>
    <t>cases/repo_1961a36_d62227d/compare/claude_base_llm_vs_gt.diff</t>
  </si>
  <si>
    <t>rembg/session_simple.py</t>
  </si>
  <si>
    <t>simple_llm_vs_gt.diff</t>
  </si>
  <si>
    <t>cases/repo_1961a36_d62227d/compare/simple_llm_vs_gt.diff</t>
  </si>
  <si>
    <t>gemini_simple_llm_vs_gt.diff</t>
  </si>
  <si>
    <t>cases/repo_1961a36_d62227d/compare/gemini_simple_llm_vs_gt.diff</t>
  </si>
  <si>
    <t>claude_simple_llm_vs_gt.diff</t>
  </si>
  <si>
    <t>cases/repo_1961a36_d62227d/compare/claude_simple_llm_vs_gt.diff</t>
  </si>
  <si>
    <t>holehe</t>
  </si>
  <si>
    <t>megadose/holehe: holehe allows you to check if the mail is used on different sites like twitter, instagram and will retrieve information on sites with the forgotten password function.</t>
  </si>
  <si>
    <t>https://github.com/megadose/holehe/pull/113</t>
  </si>
  <si>
    <t>d283af9</t>
  </si>
  <si>
    <t>68b8f4d</t>
  </si>
  <si>
    <t>holehe/modules/transport/blablacar.py</t>
  </si>
  <si>
    <t>Me: Change appToken.text.split(',"appToken":"')[1].split('"')[0]  to appToken.text.split('"appToken":"')[1].split('"')[0]</t>
  </si>
  <si>
    <t>repo_d283af9_68b8f4d</t>
  </si>
  <si>
    <t>blab_llm_vs_gt.diff</t>
  </si>
  <si>
    <t>cases/repo_d283af9_68b8f4d/compare/blab_llm_vs_gt.diff</t>
  </si>
  <si>
    <t>gemini_blab_llm_vs_gt.diff</t>
  </si>
  <si>
    <t>cases/repo_d283af9_68b8f4d/compare/gemini_blab_llm_vs_gt.diff</t>
  </si>
  <si>
    <t>claude_blab_llm_vs_gt.diff</t>
  </si>
  <si>
    <t>cases/repo_d283af9_68b8f4d/compare/claude_blab_llm_vs_gt.diff</t>
  </si>
  <si>
    <t>https://github.com/megadose/holehe/pull/87</t>
  </si>
  <si>
    <t>aba9857</t>
  </si>
  <si>
    <t>3438d40</t>
  </si>
  <si>
    <t>holehe/modules/crm/axonaut.py,
holehe/modules/software/office365.py</t>
  </si>
  <si>
    <t>holehe/modules/crm/axonaut.py</t>
  </si>
  <si>
    <t>GitHub: Fix httpx-api allow_redirects to follow_redirects</t>
  </si>
  <si>
    <t>repo_aba9857_3438d40</t>
  </si>
  <si>
    <t>axonaut_llm_vs_gt.diff</t>
  </si>
  <si>
    <t>cases/repo_aba9857_3438d40/compare/axonaut_llm_vs_gt.diff</t>
  </si>
  <si>
    <t>gemini_axonaut_llm_vs_gt.diff</t>
  </si>
  <si>
    <t>cases/repo_aba9857_3438d40/compare/gemini_axonaut_llm_vs_gt.diff</t>
  </si>
  <si>
    <t>claude_axonaut_llm_vs_gt.diff</t>
  </si>
  <si>
    <t>cases/repo_aba9857_3438d40/compare/claude_axonaut_llm_vs_gt.diff</t>
  </si>
  <si>
    <t>holehe/modules/software/office365.py</t>
  </si>
  <si>
    <t>office_llm_vs_gt.diff</t>
  </si>
  <si>
    <t>cases/repo_aba9857_3438d40/compare/office_llm_vs_gt.diff</t>
  </si>
  <si>
    <t>gemini_office_llm_vs_gt.diff</t>
  </si>
  <si>
    <t>cases/repo_aba9857_3438d40/compare/gemini_office_llm_vs_gt.diff</t>
  </si>
  <si>
    <t>claude_office_llm_vs_gt.diff</t>
  </si>
  <si>
    <t>cases/repo_aba9857_3438d40/compare/claude_office_llm_vs_gt.diff</t>
  </si>
  <si>
    <t>https://github.com/megadose/holehe/pull/74</t>
  </si>
  <si>
    <t>7c2bde2</t>
  </si>
  <si>
    <t>6b18248</t>
  </si>
  <si>
    <t>GitHub: Removes argparse from requirements</t>
  </si>
  <si>
    <t>repo_7c2bde2_6b18248</t>
  </si>
  <si>
    <t>cases/repo_7c2bde2_6b18248/compare/setup_llm_vs_gt.diff</t>
  </si>
  <si>
    <t>cases/repo_7c2bde2_6b18248/compare/gemini_setup_llm_vs_gt.diff</t>
  </si>
  <si>
    <t>cases/repo_7c2bde2_6b18248/compare/claude_setup_llm_vs_gt.diff</t>
  </si>
  <si>
    <t>Tkinter-Designer</t>
  </si>
  <si>
    <t>ParthJadhav/Tkinter-Designer: An easy and fast way to create a Python GUI 🐍</t>
  </si>
  <si>
    <t>https://github.com/ParthJadhav/Tkinter-Designer/pull/263</t>
  </si>
  <si>
    <t>721b6b5</t>
  </si>
  <si>
    <t>gui/gui.py</t>
  </si>
  <si>
    <t xml:space="preserve">GitHub: change text color from white to black for better visiblity (fg="#000716") </t>
  </si>
  <si>
    <t>repo_721b6b5_0315081</t>
  </si>
  <si>
    <t>gui_llm_vs_gt.diff</t>
  </si>
  <si>
    <t>cases/repo_721b6b5_0315081/compare/gui_llm_vs_gt.diff</t>
  </si>
  <si>
    <t>Import Change; Unrelated Deletion; Formatting</t>
  </si>
  <si>
    <t>The LLM completed the main task by changing visible white text labels/buttons to fg="#000716". However, it also added an unnecessary import tkinter.messagebox, removed explicit fg="#000716" from several tk.Entry widgets, and removed the final newline. The entry text may still appear black by default, but removing explicit styling is an unnecessary UI/style change.</t>
  </si>
  <si>
    <t>gemini_gui_llm_vs_gt.diff</t>
  </si>
  <si>
    <t>cases/repo_721b6b5_0315081/compare/gemini_gui_llm_vs_gt.diff</t>
  </si>
  <si>
    <t>Import Change; Logic Change; Formatting</t>
  </si>
  <si>
    <t>Gemini completed the task, but introduced unnecessary GUI-related changes: added an unused tkinter.messagebox import, removed fg="#000716" from multiple entry widgets, changed the title label color from white to dark, and changed the final newline state. The title color change affects UI appearance, so this is more than formatting-only.</t>
  </si>
  <si>
    <t>claude_gui_llm_vs_gt.diff</t>
  </si>
  <si>
    <t>cases/repo_721b6b5_0315081/compare/claude_gui_llm_vs_gt.diff</t>
  </si>
  <si>
    <t>Import Change; Formatting; Logic Change</t>
  </si>
  <si>
    <t>Claude completed the requested change by updating the visible white text labels to fg="#000716" for better visibility. However, it also added an unnecessary tkinter.messagebox import and removed the explicit fg="#000716" from the entry widgets, which was not required. The missing final newline is also a minor formatting issue.</t>
  </si>
  <si>
    <t>https://github.com/ParthJadhav/Tkinter-Designer/pull/85</t>
  </si>
  <si>
    <t>ede6169</t>
  </si>
  <si>
    <t>9345a60</t>
  </si>
  <si>
    <t>tkdesigner/figma/custom_elements.py</t>
  </si>
  <si>
    <t>Me: Add anchor="nw" in create_text parameter</t>
  </si>
  <si>
    <t>repo_ede6169_9345a60</t>
  </si>
  <si>
    <t>elements_llm_vs_gt.diff</t>
  </si>
  <si>
    <t>cases/repo_ede6169_9345a60/compare/elements_llm_vs_gt.diff</t>
  </si>
  <si>
    <t>The LLM completed the requested task by adding anchor="nw" to the create_text parameters. However, it placed the parameter after font instead of matching the human merge location, and it also removed the final newline at the end of the file.</t>
  </si>
  <si>
    <t>gemini_elements_llm_vs_gt.diff</t>
  </si>
  <si>
    <t>cases/repo_ede6169_9345a60/compare/gemini_elements_llm_vs_gt.diff</t>
  </si>
  <si>
    <t>claude_gemini_elements_llm_vs_gt.diff</t>
  </si>
  <si>
    <t>cases/repo_ede6169_9345a60/compare/claude_gemini_elements_llm_vs_gt.diff</t>
  </si>
  <si>
    <t>icecream</t>
  </si>
  <si>
    <t>gruns/icecream: 🍦 Never use print() to debug again.</t>
  </si>
  <si>
    <t>Refactor all tests to PEP 8 naming convention by rdawebb · Pull Request #223 · gruns/icecream</t>
  </si>
  <si>
    <t>c2baf17</t>
  </si>
  <si>
    <t>ebce32a</t>
  </si>
  <si>
    <t>tests/test_icecream.py,
tests/test_install.py</t>
  </si>
  <si>
    <t>tests/test_icecream.py</t>
  </si>
  <si>
    <t xml:space="preserve">GitHub: Refactor all tests to PEP 8 naming convention. Example- hasAnsiEscapeCodes to has_ansi_escape_codes </t>
  </si>
  <si>
    <t>repo_c2baf17_ebce32a</t>
  </si>
  <si>
    <t>icecream_llm_vs_gt.diff</t>
  </si>
  <si>
    <t>cases/repo_c2baf17_ebce32a/compare/icecream_llm_vs_gt.diff</t>
  </si>
  <si>
    <t>Naming Overreach; Import Change; Formatting</t>
  </si>
  <si>
    <t>The LLM output does the opposite in several places by changing assert_num_lines to assertNumLines, line_pairs to linePairs, and all_warnings to allWarnings. It also adds an unnecessary import functools, changes indentation/blank lines, introduces trailing whitespace, and removes the final newline</t>
  </si>
  <si>
    <t>gemini_icecream_llm_vs_gt.diff</t>
  </si>
  <si>
    <t>cases/repo_c2baf17_ebce32a/compare/gemini_icecream_llm_vs_gt.diff</t>
  </si>
  <si>
    <t>Missed Required Change; Naming Overreach; Import Change; Logic Change; Formatting</t>
  </si>
  <si>
    <t>The task required refactoring tests to PEP 8 snake_case naming, for example hasAnsiEscapeCodes → has_ansi_escape_codes. Gemini did the opposite: it changed PEP 8 names such as has_ansi_escape_codes, disable_coloring, capture_standard_streams, and parse_output_into_pairs back to camelCase. It also added an unnecessary functools import. More importantly, it changed the expected regex from test_multiline_container_args() to testMultilineContainerArgs(), which can break the test expectation.</t>
  </si>
  <si>
    <t>claude_icecream_llm_vs_gt.diff</t>
  </si>
  <si>
    <t>cases/repo_c2baf17_ebce32a/compare/claude_icecream_llm_vs_gt.diff</t>
  </si>
  <si>
    <t>Naming Overreach; Import Change; Extra Refactoring; Formatting</t>
  </si>
  <si>
    <t>The task required refactoring test names/variables to PEP 8 snake_case, such as hasAnsiEscapeCodes → has_ansi_escape_codes. Claude instead changes several already-valid or task-related names into camelCase, such as assert_num_lines → assertNumLines, line_pairs → linePairs, prefix_function → prefixFunction, append_to → appendTo, and all_warnings → allWarnings. This goes against the requested PEP 8 direction. It also adds an unnecessary functools import and minor whitespace/final-newline changes.</t>
  </si>
  <si>
    <t>tests/test_install.py</t>
  </si>
  <si>
    <t>install_llm_vs_gt.diff</t>
  </si>
  <si>
    <t>cases/repo_c2baf17_ebce32a/compare/install_llm_vs_gt.diff</t>
  </si>
  <si>
    <t>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t>
  </si>
  <si>
    <t>gemini_install_llm_vs_gt.diff</t>
  </si>
  <si>
    <t>cases/repo_c2baf17_ebce32a/compare/gemini_install_llm_vs_gt.diff</t>
  </si>
  <si>
    <t>claude_install_llm_vs_gt.diff</t>
  </si>
  <si>
    <t>cases/repo_c2baf17_ebce32a/compare/claude_install_llm_vs_gt.diff</t>
  </si>
  <si>
    <t>The task required refactoring test identifiers to PEP 8 snake_case naming. Claude did not rename any non-PEP8 test names or variables in this file. Instead, it changed imports from absolute tests... imports to relative imports, which was not requested and could affect how the tests are executed. It also removed the final newline.</t>
  </si>
  <si>
    <t>https://github.com/gruns/icecream/pull/4</t>
  </si>
  <si>
    <t xml:space="preserve">
bdf922b</t>
  </si>
  <si>
    <t>afc425b</t>
  </si>
  <si>
    <t>icecream/icecream.py</t>
  </si>
  <si>
    <t>Me: Fix Typo calcuateLineOffsets to calculateLineOffsets</t>
  </si>
  <si>
    <t>repo_bdf922b_afc425b</t>
  </si>
  <si>
    <t>cases/repo_bdf922b_afc425b/compare/icecream_llm_vs_gt.diff</t>
  </si>
  <si>
    <t>The only visible difference is that the LLM output removed the final newline at the end of the file. The code content is otherwise identical, so there is no behavior change.</t>
  </si>
  <si>
    <t>cases/repo_bdf922b_afc425b/compare/gemini_icecream_llm_vs_gt.diff</t>
  </si>
  <si>
    <t>cases/repo_bdf922b_afc425b/compare/claude_icecream_llm_vs_gt.diff</t>
  </si>
  <si>
    <t>https://github.com/gruns/icecream/pull/234</t>
  </si>
  <si>
    <t>d970d6a</t>
  </si>
  <si>
    <t>29cc0f6</t>
  </si>
  <si>
    <t xml:space="preserve">Me: Change find_packages(exclude=['tests']) to find_packages(exclude=['tests', 'tests.*']) </t>
  </si>
  <si>
    <t>repo_d970d6a_29cc0f6</t>
  </si>
  <si>
    <t>cases/repo_bdf922b_afc425b/compare/setup_llm_vs_gt.diff</t>
  </si>
  <si>
    <t>cases/repo_bdf922b_afc425b/compare/gemini_setup_llm_vs_gt.diff</t>
  </si>
  <si>
    <t>cases/repo_bdf922b_afc425b/compare/claude_setup_llm_vs_gt.diff</t>
  </si>
  <si>
    <t>https://github.com/gruns/icecream/pull/172</t>
  </si>
  <si>
    <t>10e32f7</t>
  </si>
  <si>
    <t>37177d5</t>
  </si>
  <si>
    <t xml:space="preserve">Me: Add lineWrapWidth=_absent parameter in configureOutput </t>
  </si>
  <si>
    <t>repo_10e32f7_37177d5</t>
  </si>
  <si>
    <t>cases/repo_10e32f7_37177d5/compare/icecream_llm_vs_gt.diff</t>
  </si>
  <si>
    <t>cases/repo_10e32f7_37177d5/compare/gemini_icecream_llm_vs_gt.diff</t>
  </si>
  <si>
    <t>Missed Required Change; Unrelated Deletion; Formatting</t>
  </si>
  <si>
    <t>The task required adding lineWrapWidth=_absent as a parameter in configureOutput. Gemini did not add the parameter. Instead, it removed the existing logic that assigns self.lineWrapWidth = lineWrapWidth when lineWrapWidth is provided. This is the opposite of the required change and can break the intended configuration behavior. It also changed the final newline state.</t>
  </si>
  <si>
    <t>cases/repo_10e32f7_37177d5/compare/claude_icecream_llm_vs_gt.diff</t>
  </si>
  <si>
    <t>labelme</t>
  </si>
  <si>
    <t>wkentaro/labelme: Image annotation with Python. Supports polygon, rectangle, circle, line, point, and AI-assisted annotation.</t>
  </si>
  <si>
    <t>https://github.com/wkentaro/labelme/pull/1923</t>
  </si>
  <si>
    <t>0afb47d</t>
  </si>
  <si>
    <t>labelme/__main__.py,
tests/e2e/annotation_test.py,
tests/e2e/file_loading_test.py,
tests/e2e/navigation_test.py,
tests/e2e/smoke_test.py</t>
  </si>
  <si>
    <t>tests/e2e/annotation_test.py</t>
  </si>
  <si>
    <t>Me: Rename filename to file_or_dir and saveFile to _save_label_file</t>
  </si>
  <si>
    <t>repo_0afb47d_8379368</t>
  </si>
  <si>
    <t>annotation_llm_vs_gt.diff</t>
  </si>
  <si>
    <t xml:space="preserve"> cases/repo_0afb47d_8379368/compare/annotation_llm_vs_gt.diff</t>
  </si>
  <si>
    <t>gemini_annotation_llm_vs_gt.diff</t>
  </si>
  <si>
    <t xml:space="preserve"> cases/repo_0afb47d_8379368/compare/gemini_annotation_llm_vs_gt.diff</t>
  </si>
  <si>
    <t>claude_annotation_llm_vs_gt.diff</t>
  </si>
  <si>
    <t xml:space="preserve"> cases/repo_0afb47d_8379368/compare/claude_annotation_llm_vs_gt.diff</t>
  </si>
  <si>
    <t>API/Signature Overreach; Missed Required Change; Formatting</t>
  </si>
  <si>
    <t>The task required renaming filename to file_or_dir, but Claude does the opposite by changing file_or_dir=input_file back to filename=input_file. This likely breaks the call if MainWindow now expects file_or_dir. There is also no shown evidence that saveFile was renamed to _save_label_file. The missing final newline is a minor formatting issue.</t>
  </si>
  <si>
    <t>tests/e2e/file_loading_test.py</t>
  </si>
  <si>
    <t>loading_llm_vs_gt.diff</t>
  </si>
  <si>
    <t xml:space="preserve"> cases/repo_0afb47d_8379368/compare/loading_llm_vs_gt.diff</t>
  </si>
  <si>
    <t>gemini_loading_llm_vs_gt.diff</t>
  </si>
  <si>
    <t xml:space="preserve"> cases/repo_0afb47d_8379368/compare/gemini_loading_llm_vs_gt.diff</t>
  </si>
  <si>
    <t>cluade_loading_llm_vs_gt.diff</t>
  </si>
  <si>
    <t xml:space="preserve"> cases/repo_0afb47d_8379368/compare/claude_loading_llm_vs_gt.diff</t>
  </si>
  <si>
    <t>The task required renaming filename to file_or_dir, but Claude does the opposite by changing multiple MainWindow(file_or_dir=...) calls back to MainWindow(filename=...). This likely breaks compatibility if MainWindow now expects file_or_dir. There is also no shown evidence that saveFile was renamed to _save_label_file. The missing final newline is a minor formatting issue.</t>
  </si>
  <si>
    <t>labelme/__main__.py</t>
  </si>
  <si>
    <t xml:space="preserve"> cases/repo_0afb47d_8379368/compare/main_llm_vs_gt.diff</t>
  </si>
  <si>
    <t>The task required renaming filename to file_or_dir, but the LLM kept using the old keyword argument filename=file_or_dir instead of the expected file_or_dir=file_or_dir. This can break behavior if MainWindow no longer accepts filename. The missing final newline is only a minor formatting issue, but the main required rename was missed in this call site.</t>
  </si>
  <si>
    <t xml:space="preserve"> cases/repo_0afb47d_8379368/compare/gemini_main_llm_vs_gt.diff</t>
  </si>
  <si>
    <t xml:space="preserve"> cases/repo_0afb47d_8379368/compare/claude_main_llm_vs_gt.diff</t>
  </si>
  <si>
    <t>tests/e2e/navigation_test.py</t>
  </si>
  <si>
    <t>navigation_llm_vs_gt.diff</t>
  </si>
  <si>
    <t xml:space="preserve"> cases/repo_0afb47d_8379368/compare/navigation_llm_vs_gt.diff</t>
  </si>
  <si>
    <t>gemini_navigation_llm_vs_gt.diff</t>
  </si>
  <si>
    <t xml:space="preserve"> cases/repo_0afb47d_8379368/compare/gemini_navigation_llm_vs_gt.diff</t>
  </si>
  <si>
    <t>claude_navigation_llm_vs_gt.diff</t>
  </si>
  <si>
    <t xml:space="preserve"> cases/repo_0afb47d_8379368/compare/claude_navigation_llm_vs_gt.diff</t>
  </si>
  <si>
    <t>The task required renaming filename to file_or_dir, but Claude does the opposite by changing MainWindow(file_or_dir=...) back to MainWindow(filename=...). This likely breaks the updated API if MainWindow now expects file_or_dir. There is also no evidence in this diff that saveFile was renamed to _save_label_file. The missing final newline is a minor formatting issue.</t>
  </si>
  <si>
    <t>tests/e2e/smoke_test.py</t>
  </si>
  <si>
    <t>smoke_llm_vs_gt.diff</t>
  </si>
  <si>
    <t xml:space="preserve"> cases/repo_0afb47d_8379368/compare/smoke_llm_vs_gt.diff</t>
  </si>
  <si>
    <t>gemini_smoke_llm_vs_gt.diff</t>
  </si>
  <si>
    <t xml:space="preserve"> cases/repo_0afb47d_8379368/compare/gemini_smoke_llm_vs_gt.diff</t>
  </si>
  <si>
    <t>claude_smoke_llm_vs_gt.diff</t>
  </si>
  <si>
    <t xml:space="preserve"> cases/repo_0afb47d_8379368/compare/claude_smoke_llm_vs_gt.diff</t>
  </si>
  <si>
    <t>The task required renaming filename to file_or_dir, but Claude does the opposite by changing MainWindow(file_or_dir=...) back to MainWindow(filename=...). This likely breaks the updated API if MainWindow expects file_or_dir. There is also no evidence that saveFile was renamed to _save_label_file. The missing final newline is a minor formatting issue.</t>
  </si>
  <si>
    <t>https://github.com/wkentaro/labelme/pull/1885</t>
  </si>
  <si>
    <t xml:space="preserve">
04c7a79</t>
  </si>
  <si>
    <t>43e8404</t>
  </si>
  <si>
    <t>Me: Rename labelDialog to _label_dialog</t>
  </si>
  <si>
    <t>repo_04c7a79_43e8404</t>
  </si>
  <si>
    <t xml:space="preserve"> cases/repo_04c7a79_43e8404/compare/annotation_llm_vs_gt.diff</t>
  </si>
  <si>
    <t xml:space="preserve"> cases/repo_04c7a79_43e8404/compare/gemini_annotation_llm_vs_gt.diff</t>
  </si>
  <si>
    <t xml:space="preserve"> cases/repo_04c7a79_43e8404/compare/claude_annotation_llm_vs_gt.diff</t>
  </si>
  <si>
    <t>https://github.com/wkentaro/labelme/pull/818</t>
  </si>
  <si>
    <t>975fe11</t>
  </si>
  <si>
    <t>7e7ed18</t>
  </si>
  <si>
    <t xml:space="preserve">
labelme/widgets/canvas.py</t>
  </si>
  <si>
    <t>Me: Rename copySelectedShapes method to duplicateSelectedShapes</t>
  </si>
  <si>
    <t>repo_975fe11_7e7ed18</t>
  </si>
  <si>
    <t>canvas_llm_vs_gt.diff</t>
  </si>
  <si>
    <t xml:space="preserve"> cases/repo_975fe11_7e7ed18/compare/canvas_llm_vs_gt.diff</t>
  </si>
  <si>
    <t>gemini_canvas_llm_vs_gt.diff</t>
  </si>
  <si>
    <t xml:space="preserve"> cases/repo_975fe11_7e7ed18/compare/gemini_canvas_llm_vs_gt.diff</t>
  </si>
  <si>
    <t>claude_canvas_llm_vs_gt.diff</t>
  </si>
  <si>
    <t xml:space="preserve"> cases/repo_975fe11_7e7ed18/compare/claude_canvas_llm_vs_gt.diff</t>
  </si>
  <si>
    <t>https://github.com/wkentaro/labelme/pull/1644</t>
  </si>
  <si>
    <t>2a41fdc</t>
  </si>
  <si>
    <t>e212229</t>
  </si>
  <si>
    <t>labelme/config/__init__.py,
tests/labelme_tests/test_app.py</t>
  </si>
  <si>
    <t>tests/labelme_tests/test_app.py</t>
  </si>
  <si>
    <t xml:space="preserve">Me: Rename get_default_config method to _get_default_config_and_create_labelmerc </t>
  </si>
  <si>
    <t>repo_2a41fdc_e212229</t>
  </si>
  <si>
    <t>app_llm_vs_gt.diff</t>
  </si>
  <si>
    <t xml:space="preserve"> cases/repo_2a41fdc_e212229/compare/app_llm_vs_gt.diff</t>
  </si>
  <si>
    <t>gemini_app_llm_vs_gt.diff</t>
  </si>
  <si>
    <t xml:space="preserve"> cases/repo_2a41fdc_e212229/compare/gemini_app_llm_vs_gt.diff</t>
  </si>
  <si>
    <t>claude_app_llm_vs_gt.diff</t>
  </si>
  <si>
    <t xml:space="preserve"> cases/repo_2a41fdc_e212229/compare/claude_app_llm_vs_gt.diff</t>
  </si>
  <si>
    <t>labelme/config/__init__.py</t>
  </si>
  <si>
    <t xml:space="preserve"> cases/repo_2a41fdc_e212229/compare/init_llm_vs_gt.diff</t>
  </si>
  <si>
    <t xml:space="preserve"> cases/repo_2a41fdc_e212229/compare/gemini_init_llm_vs_gt.diff</t>
  </si>
  <si>
    <t xml:space="preserve"> cases/repo_2a41fdc_e212229/compare/claude_init_llm_vs_gt.diff</t>
  </si>
  <si>
    <t>https://github.com/wkentaro/labelme/pull/1480</t>
  </si>
  <si>
    <t xml:space="preserve">
7f6f3a0</t>
  </si>
  <si>
    <t>088a9e6</t>
  </si>
  <si>
    <t>labelme/utils/qt.py</t>
  </si>
  <si>
    <t>Me: Remove class struct(object)</t>
  </si>
  <si>
    <t>repo_7f6f3a0_088a9e6</t>
  </si>
  <si>
    <t>qt_llm_vs_gt.diff</t>
  </si>
  <si>
    <t xml:space="preserve"> cases/repo_7f6f3a0_088a9e6/compare/qt_llm_vs_gt.diff</t>
  </si>
  <si>
    <t>gemini_qt_llm_vs_gt.diff</t>
  </si>
  <si>
    <t xml:space="preserve"> cases/repo_7f6f3a0_088a9e6/compare/gemini_qt_llm_vs_gt.diff</t>
  </si>
  <si>
    <t>claude_qt_llm_vs_gt.diff</t>
  </si>
  <si>
    <t xml:space="preserve"> cases/repo_7f6f3a0_088a9e6/compare/claude_qt_llm_vs_gt.diff</t>
  </si>
  <si>
    <t>https://github.com/wkentaro/labelme/pull/1825</t>
  </si>
  <si>
    <t>2f79d56</t>
  </si>
  <si>
    <t>0f8f436</t>
  </si>
  <si>
    <t>GitHub: rename CLI positional argument from "filename" to "path"</t>
  </si>
  <si>
    <t>repo_2f79d56_0f8f436</t>
  </si>
  <si>
    <t xml:space="preserve"> cases/repo_2f79d56_0f8f436/compare/main_llm_vs_gt.diff</t>
  </si>
  <si>
    <t>The task was to rename the CLI positional argument from filename to path, but the LLM output keeps/uses filename instead of path in both parser.add_argument(...) and config_from_args.pop(...). This misses the required rename and changes the CLI behavior compared with the intended human merge. The final newline removal is only a minor formatting issue.</t>
  </si>
  <si>
    <t xml:space="preserve"> cases/repo_2f79d56_0f8f436/compare/gemini_main_llm_vs_gt.diff</t>
  </si>
  <si>
    <t>Gemini correctly renamed the CLI positional argument to path. The remaining change is only the final newline state at the end of the file. The help text changed from image file, label file, or directory to image or label filename; this is related to the renamed argument/help description, but it slightly narrows the wording by removing directory. I would still treat the main task as completed.</t>
  </si>
  <si>
    <t xml:space="preserve"> cases/repo_2f79d56_0f8f436/compare/claude_main_llm_vs_gt.diff</t>
  </si>
  <si>
    <t>moviepy</t>
  </si>
  <si>
    <t>Zulko/moviepy: Video editing with Python</t>
  </si>
  <si>
    <t>https://github.com/Zulko/moviepy/pull/17</t>
  </si>
  <si>
    <t>8d86e08</t>
  </si>
  <si>
    <t>be78f0c</t>
  </si>
  <si>
    <t>moviepy/video/io/ffmpeg_reader.py</t>
  </si>
  <si>
    <t>Me: Rename close() to close_proc()</t>
  </si>
  <si>
    <t>repo_8d86e08_be78f0c</t>
  </si>
  <si>
    <t>reader_llm_vs_gt.diff</t>
  </si>
  <si>
    <t xml:space="preserve"> cases/repo_8d86e08_be78f0c/compare/reader_llm_vs_gt.diff</t>
  </si>
  <si>
    <t>gemini_reader_llm_vs_gt.diff</t>
  </si>
  <si>
    <t xml:space="preserve"> cases/repo_8d86e08_be78f0c/compare/gemini_reader_llm_vs_gt.diff</t>
  </si>
  <si>
    <t>claude_reader_llm_vs_gt.diff</t>
  </si>
  <si>
    <t xml:space="preserve"> cases/repo_8d86e08_be78f0c/compare/claude_reader_llm_vs_gt.diff</t>
  </si>
  <si>
    <t>https://github.com/Zulko/moviepy/pull/1429</t>
  </si>
  <si>
    <t>aa861a6</t>
  </si>
  <si>
    <t>09de608</t>
  </si>
  <si>
    <t>moviepy/video/io/gif_writers.py</t>
  </si>
  <si>
    <t>GitHub: Replace 'tostring' by 'tobytes' in 'video.io.gif_writers::write_gif'</t>
  </si>
  <si>
    <t>repo_aa861a6_09de608</t>
  </si>
  <si>
    <t>gif_llm_vs_gt.diff</t>
  </si>
  <si>
    <t xml:space="preserve"> cases/repo_aa861a6_09de608/compare/gif_llm_vs_gt.diff</t>
  </si>
  <si>
    <t>gemini_gif_llm_vs_gt.diff</t>
  </si>
  <si>
    <t xml:space="preserve"> cases/repo_aa861a6_09de608/compare/gemini_gif_llm_vs_gt.diff</t>
  </si>
  <si>
    <t>claude_gif_llm_vs_gt.diff</t>
  </si>
  <si>
    <t xml:space="preserve"> cases/repo_aa861a6_09de608/compare/claude_gif_llm_vs_gt.diff</t>
  </si>
  <si>
    <t>https://github.com/Zulko/moviepy/pull/553</t>
  </si>
  <si>
    <t>03fdc2c</t>
  </si>
  <si>
    <t>7bd0678</t>
  </si>
  <si>
    <t>moviepy/Clip.py,
moviepy/config.py,
moviepy/video/VideoClip.py,
moviepy/video/fx/blackwhite.py,
moviepy/video/fx/mask_color.py,
moviepy/video/tools/drawing.py</t>
  </si>
  <si>
    <t>moviepy/video/fx/blackwhite.py</t>
  </si>
  <si>
    <t xml:space="preserve">Me: Avoid mutable default arguments in all methods and set these to None and update the code accordingly </t>
  </si>
  <si>
    <t>repo_03fdc2c_7bd0678</t>
  </si>
  <si>
    <t>blackwhite_llm_vs_gt.diff</t>
  </si>
  <si>
    <t xml:space="preserve"> cases/repo_03fdc2c_7bd0678/compare/blackwhite_llm_vs_gt.diff</t>
  </si>
  <si>
    <t>The LLM completed the required change by using RGB=None instead of a mutable default list. The remaining differences are formatting-only: spacing around RGB=None, spacing inside [1, 1, 1], an added blank line after the docstring, and removal of the final newline. These do not change program behavior.</t>
  </si>
  <si>
    <t>gemini_blackwhite_llm_vs_gt.diff</t>
  </si>
  <si>
    <t xml:space="preserve"> cases/repo_03fdc2c_7bd0678/compare/gemini_blackwhite_llm_vs_gt.diff</t>
  </si>
  <si>
    <t>Gemini correctly avoided the mutable default argument by changing the default behavior so that RGB is checked against None and then assigned [1, 1, 1] inside the function. The only extra changes are formatting-related: added a blank line after the docstring, changed [1,1,1] to [1, 1, 1], and changed the final newline state.</t>
  </si>
  <si>
    <t>claude_blackwhite_llm_vs_gt.diff</t>
  </si>
  <si>
    <t xml:space="preserve"> cases/repo_03fdc2c_7bd0678/compare/claude_blackwhite_llm_vs_gt.diff</t>
  </si>
  <si>
    <t>The required mutable default change appears completed correctly. However, Claude introduced unnecessary formatting changes: an extra blank line after the docstring and removed the final newline at EOF. No logic/API behavior change.</t>
  </si>
  <si>
    <t>moviepy/Clip.py</t>
  </si>
  <si>
    <t>clip_llm_vs_gt.diff</t>
  </si>
  <si>
    <t xml:space="preserve"> cases/repo_03fdc2c_7bd0678/compare/clip_llm_vs_gt.diff</t>
  </si>
  <si>
    <t>The task was to avoid mutable default arguments by setting them to None and then converting None to [] inside the method. The LLM keeps/adds the if apply_to is None: apply_to = [] handling in one method, but removes the same required handling from another method before calling self.fl(...). This means apply_to=None may be passed through instead of being converted to an empty list, which is a behavior-affecting missed update. It also adds an unnecessary blank line and removes the final newline.</t>
  </si>
  <si>
    <t>gemini_clip_llm_vs_gt.diff</t>
  </si>
  <si>
    <t xml:space="preserve"> cases/repo_03fdc2c_7bd0678/compare/gemini_clip_llm_vs_gt.diff</t>
  </si>
  <si>
    <t>Gemini appears to complete the mutable-default-argument refactor, since apply_to is handled as None and then converted to [] inside the method. However, it introduced unnecessary formatting changes by adding blank lines/spaces after docstrings and changed one internal call from apply_to=[] to apply_to=None. That call change is likely behavior-equivalent because fl_time converts None to [], but it is still an extra unnecessary edit.</t>
  </si>
  <si>
    <t>claude_clip_llm_vs_gt.diff</t>
  </si>
  <si>
    <t xml:space="preserve"> cases/repo_03fdc2c_7bd0678/compare/claude_clip_llm_vs_gt.diff</t>
  </si>
  <si>
    <t>moviepy/video/fx/mask_color.py</t>
  </si>
  <si>
    <t>color_llm_vs_gt.diff</t>
  </si>
  <si>
    <t xml:space="preserve"> cases/repo_03fdc2c_7bd0678/compare/color_llm_vs_gt.diff</t>
  </si>
  <si>
    <t>The LLM completed the required mutable-default handling by checking if color is None: and assigning color = [0,0,0]. The only visible difference is that this block was placed after a comment instead of before it. This does not change behavior, but it is not an exact match to the human merge.</t>
  </si>
  <si>
    <t>gemini_color_llm_vs_gt.diff</t>
  </si>
  <si>
    <t xml:space="preserve"> cases/repo_03fdc2c_7bd0678/compare/gemini_color_llm_vs_gt.diff</t>
  </si>
  <si>
    <t>claude_color_llm_vs_gt.diff</t>
  </si>
  <si>
    <t xml:space="preserve"> cases/repo_03fdc2c_7bd0678/compare/claude_color_llm_vs_gt.diff</t>
  </si>
  <si>
    <t>Claude completed the required mutable default argument change by using color=None and assigning [0,0,0] inside the method. The only difference from the human merge is an unnecessary blank line after the docstring, which is formatting-only.</t>
  </si>
  <si>
    <t>moviepy/config.py</t>
  </si>
  <si>
    <t>config_llm_vs_gt.diff</t>
  </si>
  <si>
    <t xml:space="preserve"> cases/repo_03fdc2c_7bd0678/compare/config_llm_vs_gt.diff</t>
  </si>
  <si>
    <t>The LLM completed the main task by changing the mutable default to new_settings=None and assigning {} when it is None. However, it moved the if new_settings is None: new_settings = {} block after execfile(file) and gl.update(locals()), while the human merge handles it before those operations. This can change behavior because locals() may update globals with new_settings=None before it is converted to {}. The missing final newline is also a minor formatting issue.</t>
  </si>
  <si>
    <t>gemini_config_llm_vs_gt.diff</t>
  </si>
  <si>
    <t xml:space="preserve"> cases/repo_03fdc2c_7bd0678/compare/gemini_config_llm_vs_gt.diff</t>
  </si>
  <si>
    <t>claude_config_llm_vs_gt.diff</t>
  </si>
  <si>
    <t xml:space="preserve"> cases/repo_03fdc2c_7bd0678/compare/claude_config_llm_vs_gt.diff</t>
  </si>
  <si>
    <t>drawing_llm_vs_gt.diff</t>
  </si>
  <si>
    <t xml:space="preserve"> cases/repo_03fdc2c_7bd0678/compare/drawing_llm_vs_gt.diff</t>
  </si>
  <si>
    <t>The LLM completed the required mutable-default handling by checking if pos is None: and assigning pos = [0, 0]. The only visible difference is that this block was placed after nearby comments instead of before them, plus the final newline was removed. These are formatting/location-only differences and do not change behavior.</t>
  </si>
  <si>
    <t>gemini_drawing_llm_vs_gt.diff</t>
  </si>
  <si>
    <t xml:space="preserve"> cases/repo_03fdc2c_7bd0678/compare/gemini_drawing_llm_vs_gt.diff</t>
  </si>
  <si>
    <t>claude_drawing_llm_vs_gt.diff</t>
  </si>
  <si>
    <t xml:space="preserve"> cases/repo_03fdc2c_7bd0678/compare/claude_drawing_llm_vs_gt.diff</t>
  </si>
  <si>
    <t>moviepy/video/VideoClip.py</t>
  </si>
  <si>
    <t>video_llm_vs_gt.diff</t>
  </si>
  <si>
    <t xml:space="preserve"> cases/repo_03fdc2c_7bd0678/compare/video_llm_vs_gt.diff</t>
  </si>
  <si>
    <t>The LLM completed the required mutable-default handling by checking if apply_to is None: and assigning the appropriate list values. The visible differences are only formatting/location changes: moving one None check after comments, changing indentation style inside two if blocks, and removing the final newline. These do not change behavior.</t>
  </si>
  <si>
    <t>gemini_video_llm_vs_gt.diff</t>
  </si>
  <si>
    <t xml:space="preserve"> cases/repo_03fdc2c_7bd0678/compare/gemini_video_llm_vs_gt.diff</t>
  </si>
  <si>
    <t>Gemini appears to complete the mutable-default-argument refactor correctly by using the if apply_to is None: pattern and assigning the list inside the method. The only differences from the merge version are formatting/indentation cleanup inside the if blocks and the final newline state. These do not appear to change behavior.</t>
  </si>
  <si>
    <t>claude_video_llm_vs_gt.diff</t>
  </si>
  <si>
    <t xml:space="preserve"> cases/repo_03fdc2c_7bd0678/compare/claude_video_llm_vs_gt.diff</t>
  </si>
  <si>
    <t>https://github.com/Zulko/moviepy/pull/1456</t>
  </si>
  <si>
    <t>ebfe16c</t>
  </si>
  <si>
    <t>4d59f79</t>
  </si>
  <si>
    <t xml:space="preserve">Me: Delete redundant colorclip = ColorClip(size, color=color) </t>
  </si>
  <si>
    <t>repo_ebfe16c_4d59f79</t>
  </si>
  <si>
    <t xml:space="preserve"> cases/repo_ebfe16c_4d59f79/compare/video_llm_vs_gt.diff</t>
  </si>
  <si>
    <t xml:space="preserve"> cases/repo_ebfe16c_4d59f79/compare/gemini_video_llm_vs_gt.diff</t>
  </si>
  <si>
    <t>The task required deleting the redundant line colorclip = ColorClip(size, color=color). Gemini did not show that required deletion in this diff. Instead, it changed valid logic from if make_audio and temp_audiofile: to if make_audio blend temp_audiofile:, which introduces invalid Python syntax. It also changed the final newline state.</t>
  </si>
  <si>
    <t xml:space="preserve"> cases/repo_ebfe16c_4d59f79/compare/claude_video_llm_vs_gt.diff</t>
  </si>
  <si>
    <t>dirsearch</t>
  </si>
  <si>
    <t>maurosoria/dirsearch: Web path scanner</t>
  </si>
  <si>
    <t>https://github.com/maurosoria/dirsearch/pull/927</t>
  </si>
  <si>
    <t>45631f2</t>
  </si>
  <si>
    <t>2a89a23</t>
  </si>
  <si>
    <t>lib/controller/controller.py,
lib/core/fuzzer.py</t>
  </si>
  <si>
    <t>lib/controller/controller.py</t>
  </si>
  <si>
    <t>Me: Rename exclude_content to exclude_response</t>
  </si>
  <si>
    <t>repo_45631f2_2a89a23</t>
  </si>
  <si>
    <t>controller_llm_vs_gt.diff</t>
  </si>
  <si>
    <t xml:space="preserve"> cases/repo_45631f2_2a89a23/compare/controller_llm_vs_gt.diff</t>
  </si>
  <si>
    <t>gemini_controller_llm_vs_gt.diff</t>
  </si>
  <si>
    <t xml:space="preserve"> cases/repo_45631f2_2a89a23/compare/gemini_controller_llm_vs_gt.diff</t>
  </si>
  <si>
    <t>claude_controller_llm_vs_gt.diff</t>
  </si>
  <si>
    <t xml:space="preserve"> cases/repo_45631f2_2a89a23/compare/claude_controller_llm_vs_gt.diff</t>
  </si>
  <si>
    <t>Import Change, API/Signature Overreach, Extra Refactoring, Unrelated Addition, Unrelated Deletion, Logic Change</t>
  </si>
  <si>
    <t>Claude appears to use exclude_response instead of exclude_content, so the required rename was likely completed. However, the patch massively rewrites the file: removes many imports/classes/methods, replaces Controller behavior with ArgumentParser, changes parsing/config logic, and deletes substantial unrelated functionality. These changes are far outside the rename scope and likely break behavior.</t>
  </si>
  <si>
    <t>lib/core/fuzzer.py</t>
  </si>
  <si>
    <t>fuz_llm_vs_gt.diff</t>
  </si>
  <si>
    <t xml:space="preserve"> cases/repo_45631f2_2a89a23/compare/fuz_llm_vs_gt.diff</t>
  </si>
  <si>
    <t>gemini_fuz_llm_vs_gt.diff</t>
  </si>
  <si>
    <t xml:space="preserve"> cases/repo_45631f2_2a89a23/compare/gemini_fuz_llm_vs_gt.diff</t>
  </si>
  <si>
    <t>claude_fuz_llm_vs_gt.diff</t>
  </si>
  <si>
    <t xml:space="preserve"> cases/repo_45631f2_2a89a23/compare/claude_fuz_llm_vs_gt.diff</t>
  </si>
  <si>
    <t>https://github.com/maurosoria/dirsearch/pull/502</t>
  </si>
  <si>
    <t>8c50eee</t>
  </si>
  <si>
    <t>7651b8c</t>
  </si>
  <si>
    <t>lib/core/Fuzzer.py</t>
  </si>
  <si>
    <t>GitHub:  Remove an useless variable self.errors</t>
  </si>
  <si>
    <t>repo_8c50eee_7651b8c</t>
  </si>
  <si>
    <t xml:space="preserve"> cases/repo_8c50eee_7651b8c/compare/fuz_llm_vs_gt.diff</t>
  </si>
  <si>
    <t xml:space="preserve"> cases/repo_8c50eee_7651b8c/compare/gemini_fuz_llm_vs_gt.diff</t>
  </si>
  <si>
    <t xml:space="preserve"> cases/repo_8c50eee_7651b8c/compare/claude_fuz_llm_vs_gt.diff</t>
  </si>
  <si>
    <t>pre-commit</t>
  </si>
  <si>
    <t>https://github.com/pre-commit/pre-commit</t>
  </si>
  <si>
    <t>Rename validate-{config,manifest} entrypoints by chriskuehl · Pull Request #251 · pre-commit/pre-commit</t>
  </si>
  <si>
    <t>ff5e6e5</t>
  </si>
  <si>
    <t>b07572e</t>
  </si>
  <si>
    <t>Author 2</t>
  </si>
  <si>
    <t>Me: rename validate-config to pre-commit-validate-config and validate-manifest to pre-commit-validate-manifest in entrypoints</t>
  </si>
  <si>
    <t>repo_ff5e6e5_b07572e</t>
  </si>
  <si>
    <t xml:space="preserve"> cases/repo_ff5e6e5_b07572e/compare/setup_llm_vs_gt.diff</t>
  </si>
  <si>
    <t>Comment/Docstring</t>
  </si>
  <si>
    <t>The LLM completed the requested rename of the entry points to pre-commit-validate-config and pre-commit-validate-manifest. The only visible difference is that it removed the trailing # noqa comments from those long entry-point lines. This is unnecessary but does not change behavior.</t>
  </si>
  <si>
    <t xml:space="preserve"> cases/repo_ff5e6e5_b07572e/compare/gemini_setup_llm_vs_gt.diff</t>
  </si>
  <si>
    <t>LLM completed the required entrypoint renames to pre-commit-validate-config and pre-commit-validate-manifest, but it unnecessarily removed the # noqa comments and changed the final newline.</t>
  </si>
  <si>
    <t xml:space="preserve"> cases/repo_ff5e6e5_b07572e/compare/claude_setup_llm_vs_gt.diff</t>
  </si>
  <si>
    <t>Rename check-files-matches-any to check-hooks-apply by asottile · Pull Request #653 · pre-commit/pre-commit</t>
  </si>
  <si>
    <t>f098ec3</t>
  </si>
  <si>
    <t>6a177c4</t>
  </si>
  <si>
    <t xml:space="preserve">pre_commit/repository.py,
tests/meta_hooks/check_hooks_apply_test.py
</t>
  </si>
  <si>
    <t>pre_commit/repository.py,</t>
  </si>
  <si>
    <t>Me: change check_files_matches_any to check_hooks_apply</t>
  </si>
  <si>
    <t>repo_f098ec3_6a177c4</t>
  </si>
  <si>
    <t>repository_llm_vs_gt.diff</t>
  </si>
  <si>
    <t xml:space="preserve"> cases/repo_f098ec3_6a177c4/compare/repository_llm_vs_gt.diff</t>
  </si>
  <si>
    <t>Import Change; Logic Change; API/Signature Overreach; Extra Refactoring; Unrelated Addition; Unrelated Deletion</t>
  </si>
  <si>
    <t>The LLM appears to complete the requested rename by using check_hooks_apply instead of check_files_matches_any in the meta hook import/entry. However, the diff shows a very large unrelated rewrite of the file: many imports changed, helper functions were replaced, repository/hook installation logic was restructured, type annotations were removed, and many APIs/classes/functions differ from the human merge. These are far beyond the requested rename and likely change behavior significantly.</t>
  </si>
  <si>
    <t>gemini_repository_llm_vs_gt.diff</t>
  </si>
  <si>
    <t xml:space="preserve"> cases/repo_f098ec3_6a177c4/compare/gemini_repository_llm_vs_gt.diff</t>
  </si>
  <si>
    <t>Import Change; Logic Change; API/Signature Overreach; Extra Refactoring; Unrelated Addition; Unrelated Deletion; Formatting</t>
  </si>
  <si>
    <t>LLM appears to complete the requested rename by using check_hooks_apply instead of check_files_matches_any, but it rewrote large parts of repository.py, changed imports, class/function structure, installation logic, typing style, and other behavior far beyond the requested rename.</t>
  </si>
  <si>
    <t>claude_repository_llm_vs_gt.diff</t>
  </si>
  <si>
    <t xml:space="preserve"> cases/repo_f098ec3_6a177c4/compare/claude_repository_llm_vs_gt.diff</t>
  </si>
  <si>
    <t>tests/meta_hooks/check_hooks_apply_test.py</t>
  </si>
  <si>
    <t xml:space="preserve"> cases/repo_f098ec3_6a177c4/compare/test_llm_vs_gt.diff</t>
  </si>
  <si>
    <t>Exact same</t>
  </si>
  <si>
    <t xml:space="preserve"> cases/repo_f098ec3_6a177c4/compare/gemini_test_llm_vs_gt.diff</t>
  </si>
  <si>
    <t xml:space="preserve"> cases/repo_f098ec3_6a177c4/compare/claude_test_llm_vs_gt.diff</t>
  </si>
  <si>
    <t>remove redundant system spaces test by asottile · Pull Request #3574 · pre-commit/pre-commit</t>
  </si>
  <si>
    <t>65175f3</t>
  </si>
  <si>
    <t>5e4b354</t>
  </si>
  <si>
    <t>tests/repository_test.py</t>
  </si>
  <si>
    <t>Me: remove the test_system_hook_with_spaces function</t>
  </si>
  <si>
    <t>repo_65175f3_5e4b354</t>
  </si>
  <si>
    <t xml:space="preserve"> cases/repo_65175f3_5e4b354/compare/test_llm_vs_gt.diff</t>
  </si>
  <si>
    <t xml:space="preserve"> cases/repo_65175f3_5e4b354/compare/gemini_test_llm_vs_gt.diff</t>
  </si>
  <si>
    <t xml:space="preserve"> cases/repo_65175f3_5e4b354/compare/claude_test_llm_vs_gt.diff</t>
  </si>
  <si>
    <t>use the shuffle method of Random instead by asottile · Pull Request #1480 · pre-commit/pre-commit</t>
  </si>
  <si>
    <t>d71699d</t>
  </si>
  <si>
    <t>79359ed</t>
  </si>
  <si>
    <t>pre_commit/languages/helpers.py</t>
  </si>
  <si>
    <t>Me: change random.shuffle to fixed_random.shuffle</t>
  </si>
  <si>
    <t>repo_d71699d_79359ed</t>
  </si>
  <si>
    <t>helpers_llm_vs_gt.diff</t>
  </si>
  <si>
    <t xml:space="preserve"> cases/repo_d71699d_79359ed/compare/helpers_llm_vs_gt.diff</t>
  </si>
  <si>
    <t>Logic Change; API/Signature Overreach</t>
  </si>
  <si>
    <t>The requested task was to change random.shuffle to fixed_random.shuffle, and the LLM did use fixed_random.shuffle. However, it also unnecessarily changed FIXED_RANDOM_SEED, compensated with FIXED_RANDOM_SEED + 1, and added random=fixed_random.random to the shuffle call. That extra argument is not part of the human merge and may break depending on the Python version/API.</t>
  </si>
  <si>
    <t>gemini_helpers_llm_vs_gt.diff</t>
  </si>
  <si>
    <t xml:space="preserve"> cases/repo_d71699d_79359ed/compare/gemini_helpers_llm_vs_gt.diff</t>
  </si>
  <si>
    <t>Gemini completed the required task by changing random.shuffle to fixed_random.shuffle. However, it also changed FIXED_RANDOM_SEED from 1542676187 to 1542676186, which is an unintended logic/behavior change because it changes the deterministic shuffle output. It also added a no-newline-at-EOF formatting change.</t>
  </si>
  <si>
    <t>claude_helpers_llm_vs_gt.diff</t>
  </si>
  <si>
    <t xml:space="preserve"> cases/repo_d71699d_79359ed/compare/claude_helpers_llm_vs_gt.diff</t>
  </si>
  <si>
    <t>Logic Change, Formatting</t>
  </si>
  <si>
    <t>Claude completed the required random.shuffle to fixed_random.shuffle change, since no missed rename appears in the diff. However, it unnecessarily changed FIXED_RANDOM_SEED from 1542676187 to 1542676186, which changes deterministic behavior. It also removed the final newline at EOF.</t>
  </si>
  <si>
    <t>Remove unnecessary fixtures in signatures from pygrep tests by MarcoGorelli · Pull Request #1644 · pre-commit/pre-commit</t>
  </si>
  <si>
    <t>ee1fcfb</t>
  </si>
  <si>
    <t>6ba50f3</t>
  </si>
  <si>
    <t>tests/languages/pygrep_test.py</t>
  </si>
  <si>
    <t>Me: remove some_files arguement from the functions and add this above each function with that arguement "@pytest.mark.usefixtures('some_files')"</t>
  </si>
  <si>
    <t>repo_ee1fcfb_6ba50f3</t>
  </si>
  <si>
    <t xml:space="preserve"> cases/repo_ee1fcfb_6ba50f3/compare/test_llm_vs_gt.diff</t>
  </si>
  <si>
    <t xml:space="preserve"> cases/repo_ee1fcfb_6ba50f3/compare/gemini_test_llm_vs_gt.diff</t>
  </si>
  <si>
    <t xml:space="preserve"> cases/repo_ee1fcfb_6ba50f3/compare/claude_test_llm_vs_gt.diff</t>
  </si>
  <si>
    <t>mackup</t>
  </si>
  <si>
    <t>https://github.com/lra/mackup</t>
  </si>
  <si>
    <t>Add typing by lra · Pull Request #2083 · lra/mackup</t>
  </si>
  <si>
    <t>4177f52</t>
  </si>
  <si>
    <t>3f8be8c</t>
  </si>
  <si>
    <t>mackup/application.py</t>
  </si>
  <si>
    <t>Me: getFilePaths file should be a string and return tuple[str, str]</t>
  </si>
  <si>
    <t>repo_4177f52_3f8be8c</t>
  </si>
  <si>
    <t>application_llm_vs_gt.diff</t>
  </si>
  <si>
    <t xml:space="preserve"> cases/repo_4177f52_3f8be8c/compare/application_llm_vs_gt.diff</t>
  </si>
  <si>
    <t>Import Change; API/Signature Overreach; Formatting</t>
  </si>
  <si>
    <t>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t>
  </si>
  <si>
    <t>gemini_application_llm_vs_gt.diff</t>
  </si>
  <si>
    <t xml:space="preserve"> cases/repo_4177f52_3f8be8c/compare/gemini_application_llm_vs_gt.diff</t>
  </si>
  <si>
    <t>claude_application_llm_vs_gt.diff</t>
  </si>
  <si>
    <t xml:space="preserve"> cases/repo_4177f52_3f8be8c/compare/claude_application_llm_vs_gt.diff</t>
  </si>
  <si>
    <t>PaddleDetection</t>
  </si>
  <si>
    <t>https://github.com/PaddlePaddle/PaddleDetection</t>
  </si>
  <si>
    <t>[PIR] Rename parameter to avoid Error by chen2016013 · Pull Request #8872 · PaddlePaddle/PaddleDetection</t>
  </si>
  <si>
    <t>352fa27</t>
  </si>
  <si>
    <t>54e3209</t>
  </si>
  <si>
    <t>ppdet/modeling/losses/ssd_loss.py</t>
  </si>
  <si>
    <t>Me: change targets_bbox to targets_bbox_tmp on line 149 and 150 just for the var name and the parameter</t>
  </si>
  <si>
    <t>repo_352fa27_54e3209</t>
  </si>
  <si>
    <t>loss_llm_vs_gt.diff</t>
  </si>
  <si>
    <t xml:space="preserve"> cases/repo_352fa27_54e3209/compare/loss_llm_vs_gt.diff</t>
  </si>
  <si>
    <t>gemini_loss_llm_vs_gt.diff</t>
  </si>
  <si>
    <t xml:space="preserve"> cases/repo_352fa27_54e3209/compare/gemini_loss_llm_vs_gt.diff</t>
  </si>
  <si>
    <t>Gemini completed the required variable-name change on the intended loss-computation lines, but it also renamed the earlier assignment variable and the stop_gradient reference from targets_bbox to targets_bbox_tmp. This is outside the requested line 149–150 scope, though it likely preserves behavior. It also introduced a no-newline-at-EOF formatting change.</t>
  </si>
  <si>
    <t>claude_loss_llm_vs_gt.diff</t>
  </si>
  <si>
    <t xml:space="preserve"> cases/repo_352fa27_54e3209/compare/claude_loss_llm_vs_gt.diff</t>
  </si>
  <si>
    <t>[cherry-pick] Fix some errors of `NotImplemented` usage and some variable names by lyuwenyu · Pull Request #2352 · PaddlePaddle/PaddleDetection</t>
  </si>
  <si>
    <t>395e3aa</t>
  </si>
  <si>
    <t>4f72fb4</t>
  </si>
  <si>
    <t>dygraph/ppdet/data/source/dataset.py</t>
  </si>
  <si>
    <t>Me: change notImplemented to NotImplementedError, change d to dir and change is_valid_file to _is_valid_file</t>
  </si>
  <si>
    <t>repo_395e3aa_4f72fb4</t>
  </si>
  <si>
    <t>dataset_llm_vs_gt.diff</t>
  </si>
  <si>
    <t xml:space="preserve"> cases/repo_395e3aa_4f72fb4/compare/dataset_llm_vs_gt.diff</t>
  </si>
  <si>
    <t>The visible diff only shows formatting cleanup in the file header comments, removing trailing spaces from license comments. No behavior change is shown.</t>
  </si>
  <si>
    <t>gemini_dataset_llm_vs_gt.diff</t>
  </si>
  <si>
    <t xml:space="preserve"> cases/repo_395e3aa_4f72fb4/compare/gemini_dataset_llm_vs_gt.diff</t>
  </si>
  <si>
    <t>claude_dataset_llm_vs_gt.diff</t>
  </si>
  <si>
    <t xml:space="preserve"> cases/repo_395e3aa_4f72fb4/compare/claude_dataset_llm_vs_gt.diff</t>
  </si>
  <si>
    <t>[cherry-pick]remove register_buffer by wangxinxin08 · Pull Request #5632 · PaddlePaddle/PaddleDetection</t>
  </si>
  <si>
    <t>2ef30b4</t>
  </si>
  <si>
    <t>0f9f93e</t>
  </si>
  <si>
    <t>ppdet/modeling/heads/ppyoloe_head.py</t>
  </si>
  <si>
    <t>Me: instead of using register buffer for anchor points and stride tensor use self.x = x</t>
  </si>
  <si>
    <t>repo_2ef30b4_0f9f93e</t>
  </si>
  <si>
    <t>head_llm_vs_gt.diff</t>
  </si>
  <si>
    <t xml:space="preserve"> cases/repo_2ef30b4_0f9f93e/compare/head_llm_vs_gt.diff</t>
  </si>
  <si>
    <t>gemini_head_llm_vs_gt.diff</t>
  </si>
  <si>
    <t xml:space="preserve"> cases/repo_2ef30b4_0f9f93e/compare/gemini_head_llm_vs_gt.diff</t>
  </si>
  <si>
    <t>claude_head_llm_vs_gt.diff</t>
  </si>
  <si>
    <t xml:space="preserve"> cases/repo_2ef30b4_0f9f93e/compare/claude_head_llm_vs_gt.diff</t>
  </si>
  <si>
    <t>delete redundant code by duohappy · Pull Request #2318 · PaddlePaddle/PaddleDetection</t>
  </si>
  <si>
    <t>4993bd2</t>
  </si>
  <si>
    <t>508b5f7</t>
  </si>
  <si>
    <t>tools/x2coco.py</t>
  </si>
  <si>
    <t>Me:remove the getbbox function</t>
  </si>
  <si>
    <t>repo_4993bd2_508b5f7</t>
  </si>
  <si>
    <t>x2coco_llm_vs_gt.diff</t>
  </si>
  <si>
    <t xml:space="preserve"> cases/repo_4993bd2_508b5f7/compare/x2coco_llm_vs_gt.diff</t>
  </si>
  <si>
    <t>The only visible difference is whitespace cleanup: trailing spaces were removed from blank lines. This does not change program behavior.</t>
  </si>
  <si>
    <t>gemini_x2coco_llm_vs_gt.diff</t>
  </si>
  <si>
    <t xml:space="preserve"> cases/repo_4993bd2_508b5f7/compare/gemini_x2coco_llm_vs_gt.diff</t>
  </si>
  <si>
    <t xml:space="preserve"> Gemini did not complete the requested task because it did not remove the getbbox function. The only changes are whitespace cleanup and a no-newline-at-EOF formatting change, which are unrelated to the task.</t>
  </si>
  <si>
    <t>claude_x2coco_llm_vs_gt.diff</t>
  </si>
  <si>
    <t xml:space="preserve"> cases/repo_4993bd2_508b5f7/compare/claude_x2coco_llm_vs_gt.diff</t>
  </si>
  <si>
    <t>https://github.com/PaddlePaddle/PaddleDetection/pull/9217</t>
  </si>
  <si>
    <t>b2e2729</t>
  </si>
  <si>
    <t>8377e84</t>
  </si>
  <si>
    <t>ppdet/engine/trainer.py,
ppdet/utils/checkpoint.py</t>
  </si>
  <si>
    <t>ppdet/utils/checkpoint.py</t>
  </si>
  <si>
    <t xml:space="preserve">Me: Rename "train_results.json" to "train_result.json" argument </t>
  </si>
  <si>
    <t>repo_b2e2729_8377e84</t>
  </si>
  <si>
    <t>checkpoint_llm_vs_gt.diff</t>
  </si>
  <si>
    <t xml:space="preserve"> cases/repo_b2e2729_8377e84/compare/checkpoint_llm_vs_gt.diff</t>
  </si>
  <si>
    <t>gemini_heckpoint_llm_vs_gt.diff</t>
  </si>
  <si>
    <t xml:space="preserve"> cases/repo_b2e2729_8377e84/compare/gemini_checkpoint_llm_vs_gt.diff</t>
  </si>
  <si>
    <t>claude_checkpoint_llm_vs_gt.diff</t>
  </si>
  <si>
    <t xml:space="preserve"> cases/repo_b2e2729_8377e84/compare/claude_checkpoint_llm_vs_gt.diff</t>
  </si>
  <si>
    <t>ppdet/engine/trainer.py</t>
  </si>
  <si>
    <t xml:space="preserve"> cases/repo_b2e2729_8377e84/compare/trainer_llm_vs_gt.diff</t>
  </si>
  <si>
    <t xml:space="preserve"> cases/repo_b2e2729_8377e84/compare/gemini_trainer_llm_vs_gt.diff</t>
  </si>
  <si>
    <t xml:space="preserve"> cases/repo_b2e2729_8377e84/compare/claude_trainer_llm_vs_gt.diff</t>
  </si>
  <si>
    <t>Logic Change, Unrelated Addition, Unrelated Deletion, Comment/Docstring, Formatting</t>
  </si>
  <si>
    <t>The required rename from train_results.json to train_result.json does not appear as a difference, so Claude likely completed that change. However, Claude also made major unrelated logic changes in trainer.py: it changed metric updating behavior, removed result-processing code, removed results.append(merged_results), and added unnecessary comments. It also removed the final newline at EOF. These changes are outside the requested rename and may break evaluation behavior.</t>
  </si>
  <si>
    <t>https://github.com/PaddlePaddle/PaddleDetection/pull/6295</t>
  </si>
  <si>
    <t>5019c3b</t>
  </si>
  <si>
    <t>3428d97</t>
  </si>
  <si>
    <t>deploy/pphuman/pipeline.py</t>
  </si>
  <si>
    <t xml:space="preserve">Me: Rename imshow argument PPHuman&amp;&amp;PPVehicle to Paddle-Pipeline </t>
  </si>
  <si>
    <t>repo_5019c3b_3428d97</t>
  </si>
  <si>
    <t xml:space="preserve"> cases/repo_5019c3b_3428d97/compare/pipeline_llm_vs_gt.diff</t>
  </si>
  <si>
    <t>The task was to rename the imshow window argument from PPHuman/PPVehicle to Paddle-Pipeline. The human merge uses cv2.imshow('Paddle-Pipeline', im), but the LLM output keeps/changes it to cv2.imshow('PPHuman', im), so the required rename was missed or reversed. The missing final newline is only a minor formatting issue.</t>
  </si>
  <si>
    <t xml:space="preserve"> cases/repo_5019c3b_3428d97/compare/gemini_pipeline_llm_vs_gt.diff</t>
  </si>
  <si>
    <t>Gemini did not complete the requested task because it did not rename the imshow argument from PPHuman&amp;&amp;PPVehicle to Paddle-Pipeline. It only changed line wrapping for self.pipe_timer.module_time['skeleton_action'].start() and introduced a no-newline-at-EOF formatting change, both unrelated to the task.</t>
  </si>
  <si>
    <t xml:space="preserve"> cases/repo_5019c3b_3428d97/compare/claude_pipeline_llm_vs_gt.diff</t>
  </si>
  <si>
    <t>https://github.com/PaddlePaddle/PaddleDetection/pull/6424</t>
  </si>
  <si>
    <t>70d00f6</t>
  </si>
  <si>
    <t>5e02a81</t>
  </si>
  <si>
    <t>ppdet/modeling/layers.py</t>
  </si>
  <si>
    <t>GitHub: remove one line redundant code (topk_scores, topk_inds = paddle.topk(scores_r, k)</t>
  </si>
  <si>
    <t>repo_70d00f6_5e02a81</t>
  </si>
  <si>
    <t>layers_llm_vs_gt.diff</t>
  </si>
  <si>
    <t xml:space="preserve"> cases/repo_70d00f6_5e02a81/compare/layers_llm_vs_gt.diff</t>
  </si>
  <si>
    <t>gemini_layers_llm_vs_gt.diff</t>
  </si>
  <si>
    <t xml:space="preserve"> cases/repo_70d00f6_5e02a81/compare/gemini_layers_llm_vs_gt.diff</t>
  </si>
  <si>
    <t>claude_layers_llm_vs_gt.diff</t>
  </si>
  <si>
    <t xml:space="preserve"> cases/repo_70d00f6_5e02a81/compare/claude_layers_llm_vs_gt.diff</t>
  </si>
  <si>
    <t>yewtube</t>
  </si>
  <si>
    <t>mps-youtube/yewtube: yewtube, forked from mps-youtube , is a Terminal based YouTube player and downloader. No Youtube API key required.</t>
  </si>
  <si>
    <t>https://github.com/mps-youtube/yewtube/pull/394</t>
  </si>
  <si>
    <t>ea4831f</t>
  </si>
  <si>
    <t>8d2c22d</t>
  </si>
  <si>
    <t>mps_youtube/main.py</t>
  </si>
  <si>
    <t xml:space="preserve">GitHub: remove unneeded showconfig() argument </t>
  </si>
  <si>
    <t>repo_ea4831f_8d2c22d</t>
  </si>
  <si>
    <t xml:space="preserve"> cases/repo_ea4831f_8d2c22d/compare/main_llm_vs_gt.diff</t>
  </si>
  <si>
    <t xml:space="preserve"> cases/repo_ea4831f_8d2c22d/compare/gemini_main_llm_vs_gt.diff</t>
  </si>
  <si>
    <t>Missed Required Change; Formatting; Unrelated Addition; Naming Overreach; Logic Change</t>
  </si>
  <si>
    <t>Gemini did not complete the requested task because it did not remove the unneeded showconfig() argument. Instead, it introduced multiple unrelated changes, including adding print(cursong), renaming external_download to presidential_download, changing tit = pattern.sub("", tit) to bold = pattern.sub("", tit), and several formatting/indentation edits. The bold assignment is a likely behavior-breaking logic change because tit is no longer updated.</t>
  </si>
  <si>
    <t xml:space="preserve"> cases/repo_ea4831f_8d2c22d/compare/claude_main_llm_vs_gt.diff</t>
  </si>
  <si>
    <t>https://github.com/mps-youtube/yewtube/pull/519</t>
  </si>
  <si>
    <t>8508c46</t>
  </si>
  <si>
    <t>2e0a353</t>
  </si>
  <si>
    <t>mps_youtube/player.py</t>
  </si>
  <si>
    <t>Me: wrap the elasped_s variable in an if statement making sure resp['data'] is not none</t>
  </si>
  <si>
    <t>repo_8508c46_2e0a353</t>
  </si>
  <si>
    <t>player_llm_vs_gt.diff</t>
  </si>
  <si>
    <t xml:space="preserve"> cases/repo_8508c46_2e0a353/compare/player_llm_vs_gt.diff</t>
  </si>
  <si>
    <t>gemini_player_llm_vs_gt.diff</t>
  </si>
  <si>
    <t xml:space="preserve"> cases/repo_8508c46_2e0a353/compare/gemini_player_llm_vs_gt.diff</t>
  </si>
  <si>
    <t>Gemini did not complete the requested task because it did not wrap the elapsed_s variable with a check that resp['data'] is not None. Instead, it changed valid Python boolean operators from and to &amp;&amp;, which introduces syntax errors and breaks the file. It also introduced a no-newline-at-EOF formatting change.</t>
  </si>
  <si>
    <t>claude_player_llm_vs_gt.diff</t>
  </si>
  <si>
    <t xml:space="preserve"> cases/repo_8508c46_2e0a353/compare/claude_player_llm_vs_gt.diff</t>
  </si>
  <si>
    <t>Solaar</t>
  </si>
  <si>
    <t>pwr-Solaar/Solaar: Linux device manager for Logitech devices</t>
  </si>
  <si>
    <t>https://github.com/pwr-Solaar/Solaar/pull/60</t>
  </si>
  <si>
    <t xml:space="preserve">
c224141</t>
  </si>
  <si>
    <t>ecd90d6</t>
  </si>
  <si>
    <t>lib/logitech/unifying_receiver/descriptors.py, lib/logitech/unifying_receiver/status.py</t>
  </si>
  <si>
    <t>lib/logitech/unifying_receiver/status.py</t>
  </si>
  <si>
    <t>Me: Rename FN_STATUS to FN_INVERSION, REPROGRAMMABLE_KEYS to REPROG_CONTROLS, FIRMWARE to DEVICE_FW_VERSION, NAME to DEVICE_NAME, and BATTERY to BATTERY_STATUS</t>
  </si>
  <si>
    <t>repo_c224141_ecd90d6</t>
  </si>
  <si>
    <t>status_llm_vs_gt.diff</t>
  </si>
  <si>
    <t xml:space="preserve"> cases/repo_c224141_ecd90d6/compare/status_llm_vs_gt.diff</t>
  </si>
  <si>
    <t>Naming Overreach; Comment/Docstring; Formatting</t>
  </si>
  <si>
    <t>The task was to rename specific feature constants: FN_STATUS to FN_INVERSION, REPROGRAMMABLE_KEYS to REPROG_CONTROLS, FIRMWARE to DEVICE_FW_VERSION, NAME to DEVICE_NAME, and BATTERY to BATTERY_STATUS. The visible diff instead changes unrelated constants such as SOLAR_DASHBOARD to SOLAR_CHARGE, WIRELESS_DEVICE_STATUS to WIRELESS, and TOUCHMOUSE_RAW_POINTS to TOUCH_MOUSE, and also edits/removes comments. These changes are outside the requested task and likely incorrect. The required renames are not shown in the diff, so the task should be marked failed.</t>
  </si>
  <si>
    <t>gemini_status_llm_vs_gt.diff</t>
  </si>
  <si>
    <t xml:space="preserve"> cases/repo_c224141_ecd90d6/compare/gemini_status_llm_vs_gt.diff</t>
  </si>
  <si>
    <t>Missed Required Change; Formatting; Naming Overreach; Logic Change</t>
  </si>
  <si>
    <t>Gemini did not complete the requested renaming task. The required changes were to rename FN_STATUS, REPROGRAMMABLE_KEYS, FIRMWARE, NAME, and BATTERY to the specified new names, but the diff does not show those required renames being completed. Instead, Gemini reformatted nearly the whole file from tabs to spaces and made unrelated feature/attribute renames such as d.firmware to d.DEVICE_FW_VERSION, WIRELESS_DEVICE_STATUS to WIRELESS, SOLAR_DASHBOARD to SOLAR_CHARGE, and TOUCHMOUSE_RAW_POINTS to TOUCH_MOUSE, which may break references if those constants do not exist.</t>
  </si>
  <si>
    <t>claude_status_llm_vs_gt.diff</t>
  </si>
  <si>
    <t xml:space="preserve"> cases/repo_c224141_ecd90d6/compare/claude_status_llm_vs_gt.diff</t>
  </si>
  <si>
    <t>lib/logitech/unifying_receiver/descriptors.py</t>
  </si>
  <si>
    <t>desc_llm_vs_gt.diff</t>
  </si>
  <si>
    <t xml:space="preserve"> cases/repo_c224141_ecd90d6/compare/desc_llm_vs_gt.diff</t>
  </si>
  <si>
    <t>gemini_desc_llm_vs_gt.diff</t>
  </si>
  <si>
    <t xml:space="preserve"> cases/repo_c224141_ecd90d6/compare/gemini_desc_llm_vs_gt.diff</t>
  </si>
  <si>
    <t>Gemini completed only one required rename: _hidpp20.FEATURE.FN_STATUS was changed to _hidpp20.FEATURE.FN_INVERSION. However, the other requested renames are not shown in this file: REPROGRAMMABLE_KEYS to REPROG_CONTROLS, FIRMWARE to DEVICE_FW_VERSION, NAME to DEVICE_NAME, and BATTERY to BATTERY_STATUS. Gemini also reformatted a large portion of the file from tabs to spaces and introduced a no-newline-at-EOF formatting change.</t>
  </si>
  <si>
    <t>claude_desc_llm_vs_gt.diff</t>
  </si>
  <si>
    <t xml:space="preserve"> cases/repo_c224141_ecd90d6/compare/claude_desc_llm_vs_gt.diff</t>
  </si>
  <si>
    <t>https://github.com/pwr-Solaar/Solaar/pull/649</t>
  </si>
  <si>
    <t>77e21a0</t>
  </si>
  <si>
    <t>56762b5</t>
  </si>
  <si>
    <t>lib/logitech_receiver/descriptors.py</t>
  </si>
  <si>
    <t>GitHub: move persister from Setting to _DeviceDescriptor to get around problem with settings discovered after startup</t>
  </si>
  <si>
    <t>repo_77e21a0_56762b5</t>
  </si>
  <si>
    <t xml:space="preserve"> cases/repo_77e21a0_56762b5/compare/desc_llm_vs_gt.diff</t>
  </si>
  <si>
    <t xml:space="preserve"> cases/repo_77e21a0_56762b5/compare/gemini_desc_llm_vs_gt.diff</t>
  </si>
  <si>
    <t>Gemini completed the required structural change: _DeviceDescriptor includes persister, and _D(...) accepts persister=None and passes it into the descriptor. However, Gemini also reformatted a large portion of the file from tabs to spaces and introduced a no-newline-at-EOF formatting change. These are unnecessary but likely do not change behavior.</t>
  </si>
  <si>
    <t xml:space="preserve"> cases/repo_77e21a0_56762b5/compare/claude_desc_llm_vs_gt.diff</t>
  </si>
  <si>
    <t>https://github.com/pwr-Solaar/Solaar/pull/2357</t>
  </si>
  <si>
    <t>8f6e8ee</t>
  </si>
  <si>
    <t>c3b6802</t>
  </si>
  <si>
    <t>lib/logitech_receiver/receiver.py</t>
  </si>
  <si>
    <t xml:space="preserve">Me: Get receiver product_info  before instantiation by passing it through parameter in a function Receiver </t>
  </si>
  <si>
    <t>repo_8f6e8ee_c3b6802</t>
  </si>
  <si>
    <t>rec_llm_vs_gt.diff</t>
  </si>
  <si>
    <t xml:space="preserve"> cases/repo_8f6e8ee_c3b6802/compare/rec_llm_vs_gt.diff</t>
  </si>
  <si>
    <t>The LLM does pass product_info into Receiver, so the main task is completed. However, it changes the constructor parameter order from the human merge’s Receiver(product_info, handle, path, product_id, ...) to Receiver(handle, path, product_id, product_info, ...), which is an unnecessary API/signature difference. It also moves the product_info lookup inside the if handle: block, which slightly changes when the unknown receiver warning can occur. The missing final newline is formatting-only.</t>
  </si>
  <si>
    <t>gemini_rec_llm_vs_gt.diff</t>
  </si>
  <si>
    <t xml:space="preserve"> cases/repo_8f6e8ee_c3b6802/compare/gemini_rec_llm_vs_gt.diff</t>
  </si>
  <si>
    <t>API/Signature Overreach; Extra Refactoring; Formatting</t>
  </si>
  <si>
    <t>Gemini completed the required task by moving product_info retrieval before Receiver instantiation and passing it through the Receiver(...) parameter list. However, it also changed the Receiver.__init__ parameter order from (product_info, handle, path, product_id, ...) to (handle, path, product_id, product_info, ...), which is an API/signature change beyond the minimal required update. It also added a separate __bool__ method and removed the previous combined __bool__ = __nonzero__ = ... assignment, plus introduced a no-newline-at-EOF formatting change.</t>
  </si>
  <si>
    <t>claude_rec_llm_vs_gt.diff</t>
  </si>
  <si>
    <t xml:space="preserve"> cases/repo_8f6e8ee_c3b6802/compare/claude_rec_llm_vs_gt.diff</t>
  </si>
  <si>
    <t>merge_sha</t>
  </si>
  <si>
    <t>a55aa59</t>
  </si>
  <si>
    <t>no</t>
  </si>
  <si>
    <t>yes</t>
  </si>
  <si>
    <t>Formatting, Unrelated Addition - Removed unrelated code</t>
  </si>
  <si>
    <t>low</t>
  </si>
  <si>
    <t>removed a lot of code and changed a lot of formatting</t>
  </si>
  <si>
    <t>changed formatting no newline at end</t>
  </si>
  <si>
    <t>Formatting, Extra Refactoring</t>
  </si>
  <si>
    <t>medium</t>
  </si>
  <si>
    <t>changed all rets to stdout and no newline at end</t>
  </si>
  <si>
    <t>9d458bb</t>
  </si>
  <si>
    <t>no newline at end</t>
  </si>
  <si>
    <t>Formatting, Logic Change</t>
  </si>
  <si>
    <t>changed arguements for avail and no newline at end</t>
  </si>
  <si>
    <t>tes</t>
  </si>
  <si>
    <t>reformatted variable and no newline at end</t>
  </si>
  <si>
    <t>b4db08e</t>
  </si>
  <si>
    <t>d18e5c4</t>
  </si>
  <si>
    <t>Import Change</t>
  </si>
  <si>
    <t>adds cmd=local and no newline at end</t>
  </si>
  <si>
    <t>Extra Refactoring, Unrelated Addition - Removed unrelated code</t>
  </si>
  <si>
    <t>high</t>
  </si>
  <si>
    <t>removed a lot of code and functionality</t>
  </si>
  <si>
    <t>no newline at end and removed cmd = local which may be needed in other areas</t>
  </si>
  <si>
    <t>Extract Method</t>
  </si>
  <si>
    <t>8b7a575</t>
  </si>
  <si>
    <t>d92abc6</t>
  </si>
  <si>
    <t>tests/unit/utils/scheduler/test_eval.py,
  tests/unit/utils/scheduler/test_postpone.py,
  tests/unit/utils/scheduler/test_skip.py</t>
  </si>
  <si>
    <t>Formatting, Unrelated Addition - Added unrelated code</t>
  </si>
  <si>
    <t>added cleanup line and no newline at end</t>
  </si>
  <si>
    <t>ye</t>
  </si>
  <si>
    <t>added cleanup and no newline at end</t>
  </si>
  <si>
    <t>Formatting, Naming Overreach</t>
  </si>
  <si>
    <t>changed name of test_run_after_skip_range and no newline at end</t>
  </si>
  <si>
    <t>Change Method Signature</t>
  </si>
  <si>
    <t>d76bd40</t>
  </si>
  <si>
    <t>salt/states/pkg.py</t>
  </si>
  <si>
    <t>522d1d8</t>
  </si>
  <si>
    <t>changed kwarg to **kwargs and no newline at end</t>
  </si>
  <si>
    <t>Extract Variable</t>
  </si>
  <si>
    <t>changed 2 to \t2 and no newline at end</t>
  </si>
  <si>
    <t>homeassistant/components/text/trigger.py,
  homeassistant/helpers/trigger.py</t>
  </si>
  <si>
    <t>Me: Rename is_from_state to is_valid_transition and is_to_state to is_valid_state</t>
  </si>
  <si>
    <t>partial</t>
  </si>
  <si>
    <t>Formatting, Comment/Docstring, Unrelated Addition - Removed unrelated code, Missed Required Change</t>
  </si>
  <si>
    <t>removed from state and changed some comments and no newline at end</t>
  </si>
  <si>
    <t>Formatting, Comment/Docstring, Missed Required Change</t>
  </si>
  <si>
    <t>completely removed from_state instead of changing the name and changed comments and reformatted code</t>
  </si>
  <si>
    <t>added from_state to is_valid_transition call which may not take it and reformatted code and no newline</t>
  </si>
  <si>
    <t>Formatting, Comment/Docstring</t>
  </si>
  <si>
    <t>changed comments and no newline at end</t>
  </si>
  <si>
    <t>changed comments slightly and no newline at end</t>
  </si>
  <si>
    <t>042a0f7</t>
  </si>
  <si>
    <t>homeassistant/components/arwn/sensor.py,
  homeassistant/components/egardia/binary_sensor.py,
  homeassistant/components/lyric/climate.py,
  homeassistant/components/onvif/parsers.py,
  homeassistant/components/vicare/climate.py,
  homeassistant/components/vicare/water_heater.py</t>
  </si>
  <si>
    <t>Formatting, Unrelated Addition - Added unrelated code, Unrelated Addition - Removed unrelated code, Missed Required Change</t>
  </si>
  <si>
    <t>Changed major parts of the code and did not complete the task as well as reformatting code</t>
  </si>
  <si>
    <t>Formatting, Unrelated Addition - Removed unrelated code, Missed Required Change</t>
  </si>
  <si>
    <t>freqtrade/rpc/rpc.py,
  freqtrade/tests/rpc/test_rpc.py,
  freqtrade/tests/rpc/test_rpc_telegram.py,
  freqtrade/tests/test_freqtradebot.py</t>
  </si>
  <si>
    <t>Me: Make state a public property on FreqtradeBot, that is in place of get_state(), update_state() use a variable state and update the full code accordingly</t>
  </si>
  <si>
    <t>Naming Overreach</t>
  </si>
  <si>
    <t>changed unserialize to serialize and no newline at end</t>
  </si>
  <si>
    <t>a0cdc63</t>
  </si>
  <si>
    <t>Me: Change check_sell function to _check_and_execute_sell function, also update part of code required for this change, then change notify_sell to _notify_sell function and update the full code accordingly</t>
  </si>
  <si>
    <t>changed should sell logic and no newline at end</t>
  </si>
  <si>
    <t>reformatted args and added asserts and no newline at end</t>
  </si>
  <si>
    <t>added if statement to check and execute sell function and reformatted it</t>
  </si>
  <si>
    <t>freqtrade/util/migrations/__init__.py,</t>
  </si>
  <si>
    <t>GitHub: Remove binance futures pair naming migration and update the full code accordingly</t>
  </si>
  <si>
    <t>cfbfe90</t>
  </si>
  <si>
    <t>freqtrade/misc.py,
  freqtrade/tests/test_misc.py</t>
  </si>
  <si>
    <t>Me: Change everywhere limit-max-trades to realistic-simulation and update the full code accordingly
  In the method backtest, add realistic=True and update the code accordingly.</t>
  </si>
  <si>
    <t>reformatted args and added assert calls and no newline at end</t>
  </si>
  <si>
    <t>reformatted function generate_text_table and no newline at end</t>
  </si>
  <si>
    <t>reformatted function and no newline at end</t>
  </si>
  <si>
    <t>b87b726</t>
  </si>
  <si>
    <t>hummingbot/strategy/directional_strategy_base.py,
  scripts/directional_strategy_rsi.py,
  test/hummingbot/strategy/test_directional_strategy_base.py</t>
  </si>
  <si>
    <t>no newline at tend</t>
  </si>
  <si>
    <t>test/hummingbot/strategy/test_directional_strategy_base.py</t>
  </si>
  <si>
    <t>e798854</t>
  </si>
  <si>
    <t>hummingbot/logger/reporting_proxy_handler.py</t>
  </si>
  <si>
    <t>di not change name</t>
  </si>
  <si>
    <t>did not change functaion names</t>
  </si>
  <si>
    <t>Formatting, Missed Required Change</t>
  </si>
  <si>
    <t>did not change client id to instance id anywhere which could cause problems for anything trying to call the code later</t>
  </si>
  <si>
    <t>4b90e78</t>
  </si>
  <si>
    <t>did not remove function and no newline at end</t>
  </si>
  <si>
    <t>hummingbot/client/ui/parser.py</t>
  </si>
  <si>
    <t>Me: Change connector_chain_network to chain_network and update the full code accordingly</t>
  </si>
  <si>
    <t>np</t>
  </si>
  <si>
    <t>Me: add additional on-the-fly params that is add "order_optimization_enabled", "bid_order_optimization_depth", "ask_order_optimization_depth" and update the full code accordingly</t>
  </si>
  <si>
    <t>added comma and set placeholder to false and no newline at end</t>
  </si>
  <si>
    <t>added comma and no newline at end</t>
  </si>
  <si>
    <t>aa5d9a7</t>
  </si>
  <si>
    <t>Me: Remove `extra_cmd_args` argument from every function</t>
  </si>
  <si>
    <t>721b</t>
  </si>
  <si>
    <t>none</t>
  </si>
  <si>
    <t>added extra data line</t>
  </si>
  <si>
    <t>added extra space for last line in function</t>
  </si>
  <si>
    <t>also removed extra_cmd_args from the options variable which could be needed for functionality</t>
  </si>
  <si>
    <t>GitHub: Rename net_http_max_connections to http_max_connections and update it accordingly</t>
  </si>
  <si>
    <t>did not change name and no newline at end</t>
  </si>
  <si>
    <t>kept some http names that were meant to be changed which could mess up calls to the code later and removed &lt; from code which was not mentioned</t>
  </si>
  <si>
    <t>GitHub: Rename token to secret_key in ClientHandshake and update it accordingly</t>
  </si>
  <si>
    <t>0582Dec9</t>
  </si>
  <si>
    <t>Me: Change text_document_did_change to text_document_did_save and update the full code accordingly</t>
  </si>
  <si>
    <t>extra new line</t>
  </si>
  <si>
    <t>added extra spaces and lines</t>
  </si>
  <si>
    <t>forgot to change one spot from change to save and no newline at end</t>
  </si>
  <si>
    <t>also changed images and labels when changing names messing up the code and making it unusable and no newline at end</t>
  </si>
  <si>
    <t>057203e</t>
  </si>
  <si>
    <t>cognitive_mapping_and_planning/tfcode/vision_baseline_lstm.py,
  real_nvp/real_nvp_multiscale_dataset.py</t>
  </si>
  <si>
    <t>no newline at end and extra spaces added</t>
  </si>
  <si>
    <t>70b894b</t>
  </si>
  <si>
    <t>added extra checks for 0 and no newline at end</t>
  </si>
  <si>
    <t>861390b</t>
  </si>
  <si>
    <t>Me: Remove train_files variable</t>
  </si>
  <si>
    <t>Formatting, Unrelated Addition - Added unrelated code, Missed Required Change</t>
  </si>
  <si>
    <t>added function and no newline at end</t>
  </si>
  <si>
    <t>added exit early function and changed some comments</t>
  </si>
  <si>
    <t>no newline at end and changed calls to extract_rehydration_data</t>
  </si>
  <si>
    <t>9a10203</t>
  </si>
  <si>
    <t>flair/trainers/language_model_trainer.py,
  flair/trainers/trainer.py</t>
  </si>
  <si>
    <t>no new line at end</t>
  </si>
  <si>
    <t>changed formatting by splitting some lines</t>
  </si>
  <si>
    <t>changed formatting on variables and no newline at end</t>
  </si>
  <si>
    <t>reformatted variables and no newline at end</t>
  </si>
  <si>
    <t>flair/trainers/language_model_trainer.py,
  tests/test_language_model.py</t>
  </si>
  <si>
    <t>288f7ce</t>
  </si>
  <si>
    <t>Me: Remove _obtain_labels, _get_multi_label, _get_single_label, _predict_label_prob,</t>
  </si>
  <si>
    <t>flair/datasets/entity_linking.py,
  flair/datasets/sequence_labeling.py</t>
  </si>
  <si>
    <t>changed some comments and no newline at end</t>
  </si>
  <si>
    <t>did not remove tag_to_bioes which was supposed to be removed leaving extra code that is not needed and changed a lot of tabbing</t>
  </si>
  <si>
    <t>removed spaces tabs and no newline at end</t>
  </si>
  <si>
    <t>no newline at end and removed some spaces</t>
  </si>
  <si>
    <t>left the tag_to_bioes when it is supposed to be removed and no newline at end</t>
  </si>
  <si>
    <t>changed names and no newline at end</t>
  </si>
  <si>
    <t>ba68976</t>
  </si>
  <si>
    <t>weasyprint/pdf/pdfa.py,
  weasyprint/pdf/pdfua.py</t>
  </si>
  <si>
    <t>Formatting, Logic Change, Missed Required Change</t>
  </si>
  <si>
    <t>kept compatability warning and added a pass function and new line at end</t>
  </si>
  <si>
    <t>Formatting, Import Change</t>
  </si>
  <si>
    <t>added logger import and no newline at end</t>
  </si>
  <si>
    <t>reformatted all comments and no newline at end</t>
  </si>
  <si>
    <t>added import and no newline at end</t>
  </si>
  <si>
    <t>added extra logger import and no newline at end</t>
  </si>
  <si>
    <t>ba9ec8c</t>
  </si>
  <si>
    <t>fail2ban/client/fail2banclient.py,
  fail2ban/client/fail2banregex.py,
  fail2ban/client/fail2banserver.py,
  fail2ban/tests/fail2banclienttestcase.py</t>
  </si>
  <si>
    <t>Unrelated Addition - Removed unrelated code</t>
  </si>
  <si>
    <t>removed a lot of functional code</t>
  </si>
  <si>
    <t>reformatted tabs and spaces and no newline at end</t>
  </si>
  <si>
    <t>changed formatting for comments and code</t>
  </si>
  <si>
    <t>62a77e7</t>
  </si>
  <si>
    <t>Me: Rename ui, queue, advance, awoken, redraw, roots to _ui, _queue, _advance, _awoken, _redraw, _roots</t>
  </si>
  <si>
    <t>GitHub: renameConsole -&gt; rename_append; added special cases for hidden files and directories</t>
  </si>
  <si>
    <t>changed if statement for basename and no newline at end</t>
  </si>
  <si>
    <t>added extra checks to if statement and no newline at end</t>
  </si>
  <si>
    <t>refactored code and made it more logical</t>
  </si>
  <si>
    <t>Me: Add tag=None argument in tag_remove method and update the rest of the code accordingly</t>
  </si>
  <si>
    <t>removed comments and changed formatting</t>
  </si>
  <si>
    <t>removed tag parameters and no new line at end</t>
  </si>
  <si>
    <t>Me: Change the placing of "name” and "value” in ValueError</t>
  </si>
  <si>
    <t>Me: Rename the variables: e to search, x to iteration, and y to delete and update the code accordingly</t>
  </si>
  <si>
    <t>Me: Change company_website_url to company_domain</t>
  </si>
  <si>
    <t>reformatted the code and removed tabs which breaks the code because this is python</t>
  </si>
  <si>
    <t>Me: Remove bing_key method from Core class</t>
  </si>
  <si>
    <t>changed comments and no newliune at end</t>
  </si>
  <si>
    <t>modules/sfp_binstring.py,
  modules/sfp_filemeta.py,
  sflib.py,
  test/unit/test_spiderfoot.py</t>
  </si>
  <si>
    <t>GitHub: sflib: Rename fetchUrl() argument dontMangle to disableContentEncoding</t>
  </si>
  <si>
    <t>changed content encoding description and no newline at end</t>
  </si>
  <si>
    <t>do not mange description for diable content encoding and changed d variable name and no newline at end</t>
  </si>
  <si>
    <t>did not change do not mangle for disableContentEncoding</t>
  </si>
  <si>
    <t>sf.py,
  sfwebui.py,
  spiderfoot/helpers.py,
  test/unit/test_spiderfoothelpers.py</t>
  </si>
  <si>
    <t>test/unit/test_spiderfoothelpers.py</t>
  </si>
  <si>
    <t>added ecounter and no newline at end</t>
  </si>
  <si>
    <t>ys</t>
  </si>
  <si>
    <t>n</t>
  </si>
  <si>
    <t>changed scandata to statusdata and no newline at end</t>
  </si>
  <si>
    <t>sflib.py,
  test/unit/test_spiderfoot.py</t>
  </si>
  <si>
    <t>Me: Remove the function sslDerToPem, test_sslDerToPem_invalid_cert_should_raise_TypeError, and test_sslDerToPem</t>
  </si>
  <si>
    <t>removed changing opts to empty if none and no newline at end</t>
  </si>
  <si>
    <t>changed spacing and newlines and no newline at end</t>
  </si>
  <si>
    <t>Me: Remove the function test_parse_links_should_return_a_dict_of_urls_from_string, test_parse_links_invalid_url_should_return_a_dict, test_parse_links_invalid_data_should_return_a_dict, test_parse_links_invalid_domains_should_return_a_dict</t>
  </si>
  <si>
    <t>no newline</t>
  </si>
  <si>
    <t>added club in sf var and no newline at end</t>
  </si>
  <si>
    <t>Me: removed a pitfall where the code was using a default mutable argument, change argument of googleIterate, from dic value null to None</t>
  </si>
  <si>
    <t>modules/sfp_creditcard.py,
  modules/sfp_iban.py</t>
  </si>
  <si>
    <t>GitHub: remove unused variable errorState</t>
  </si>
  <si>
    <t>added comment and no newline at end</t>
  </si>
  <si>
    <t>changed tabbing which will break code because it is python and changed comment formatting as well</t>
  </si>
  <si>
    <t>Me: Remove deprecated/unused args from setup.py (setup_requires=["pytest-runner"], tests_require=["datasette[test]"] )</t>
  </si>
  <si>
    <t>removed comments from list</t>
  </si>
  <si>
    <t>reformatted allcode and removed all tabs which will make python code unrunnable</t>
  </si>
  <si>
    <t>sherlock_project/sherlock.py,
  sherlock_project/sites.py</t>
  </si>
  <si>
    <t>GitHub: Security Fix: Add timeout parameters to HTTP requests</t>
  </si>
  <si>
    <t>changed timeout to timeout arg and no newline at end</t>
  </si>
  <si>
    <t>added comment and chnaged latest_release_raw arguement and pull request raw arguements and no newline at end</t>
  </si>
  <si>
    <t>changed timeout arguement to variable and added request timeout variable and no newline at end</t>
  </si>
  <si>
    <t>changed timeout times to 60 and no newline at end</t>
  </si>
  <si>
    <t>changed timeout timer which could affect logic of later code and no newline at end</t>
  </si>
  <si>
    <t>Me:Remove fixed value of "username_unclaimed" and use secrets.token_urlsafe(32) as value</t>
  </si>
  <si>
    <t>Me: Rename input_image to input_image_bgr, update related references, resize the BGR image directly, recreate input_image via channel reversal, and rename the detector-loop image variable to current_image without changing behavior.</t>
  </si>
  <si>
    <t>no newline at end and reformatted variables</t>
  </si>
  <si>
    <t>e3</t>
  </si>
  <si>
    <t>did not change input_image to input_image_bgr everywhere and no newline at end</t>
  </si>
  <si>
    <t>Me: Add smooth_mask=True, avg_color_adjust=True, **kwargs arguments in init method of plugins/Convert_Adjust.py and add blur_size=2, seamless_clone=False, mask_type="facehullandrect", erosion_kernel_size=None, **kwargs arguments in init method of plugins/Convert_Masked.py</t>
  </si>
  <si>
    <t>removed tabbing for a lot of lines which will make this code unusuable</t>
  </si>
  <si>
    <t>httpx/_transports/urllib3.py,
  tests/test_config.py</t>
  </si>
  <si>
    <t>Me: Rename hard_limit to max_connections and soft_limit to max_keepalive</t>
  </si>
  <si>
    <t>8d8ea8b</t>
  </si>
  <si>
    <t>httpx/dispatch/http11.py,
  httpx/dispatch/http2.py,
  httpx/dispatch/proxy_http.py</t>
  </si>
  <si>
    <t>Me: Rename stream to socket throughout the code.</t>
  </si>
  <si>
    <t>did not change stream to socket</t>
  </si>
  <si>
    <t>did not change all streams to socket</t>
  </si>
  <si>
    <t>did not change all names and no newline at end</t>
  </si>
  <si>
    <t>httpx/models.py,
  tests/client/test_redirects.py</t>
  </si>
  <si>
    <t>noi</t>
  </si>
  <si>
    <t>GitHub: Rename 'close' to 'aclose' on Client</t>
  </si>
  <si>
    <t>4fbf275</t>
  </si>
  <si>
    <t>Me: Add timeout=timeout argument in httpx.stream() function</t>
  </si>
  <si>
    <t>put commas into one line and no newline at end</t>
  </si>
  <si>
    <t>removed majority of the code and reformatted list</t>
  </si>
  <si>
    <t>15a5c59</t>
  </si>
  <si>
    <t>python_modules/dagster/dagster/_core/definitions/graph_definition.py,
  python_modules/dagster/dagster/_core/execution/context/output.py,
  python_modules/dagster/dagster/_core/execution/context/system.py</t>
  </si>
  <si>
    <t>Me: rename variable solid to node, solids to ops, solid_dict to node_dict, target_solid to target_node, solid_name to node_name, solid_config to op_config</t>
  </si>
  <si>
    <t>added more name changes than the original file which could impact how the constructors are called if all names are not updated and no newline at end</t>
  </si>
  <si>
    <t>no newline at end and changed .solids to .ops</t>
  </si>
  <si>
    <t>0d62593</t>
  </si>
  <si>
    <t>python_modules/dagster/dagster/_core/definitions/dependency.py,
  python_modules/dagster/dagster/_core/definitions/graph_definition.py</t>
  </si>
  <si>
    <t>Me: rename variable solids to nodes, solid_dict to node_dict, solid_name to node_name, from_solid to from_node, mapped_solid to mapped_node</t>
  </si>
  <si>
    <t>Me: Rename in every place prepare_for_deployment by prepare_and_package</t>
  </si>
  <si>
    <t>did not change project app command name and no newline at end</t>
  </si>
  <si>
    <t>added if statement for checking path exists and no newline at end</t>
  </si>
  <si>
    <t>changed app name which could impact other parts of code and no newline at end</t>
  </si>
  <si>
    <t>o</t>
  </si>
  <si>
    <t>deleted all code and replaced with &lt;div&gt;</t>
  </si>
  <si>
    <t>python_modules/dagster/dagster_tests/daemon_sensor_tests/conftest.py
  python_modules/dagster/dagster_tests/daemon_sensor_tests/test_run_status_sensors.py,
  python_modules/dagster/dagster_tests/daemon_sensor_tests/test_sensor_failure_recovery.py,
  python_modules/dagster/dagster_tests/daemon_sensor_tests/test_sensor_run.py</t>
  </si>
  <si>
    <t>GitHub: Rename workspace_load_target function to create_workspace_load_target</t>
  </si>
  <si>
    <t>updated import statement and no newline at end</t>
  </si>
  <si>
    <t>changed function name in import where the function named may not be changed</t>
  </si>
  <si>
    <t>changed function name slightly and no newline at end</t>
  </si>
  <si>
    <t>python_modules/dagster/dagster/_core/instance/__init__.py,
  python_modules/dagster/dagster/_core/storage/event_log/base.py,
  python_modules/dagster/dagster/_core/storage/event_log/sql_event_log.py,
  python_modules/dagster/dagster/_core/storage/legacy_storage.py</t>
  </si>
  <si>
    <t>GitHub: Removes the get_materialization_count_by_partition storage method. All callers were switched to using the get_materialized_partitions storage method</t>
  </si>
  <si>
    <t>changed comments slightly and reformatted variables and no newline at end</t>
  </si>
  <si>
    <t>yse</t>
  </si>
  <si>
    <t>kept get asset details and no newline at end</t>
  </si>
  <si>
    <t>Me: Remove get_asset_run_ids method</t>
  </si>
  <si>
    <t>python_modules/dagster/dagster/_core/definitions/job_definition.py,
  python_modules/dagster/dagster/_core/definitions/unresolved_asset_job_definition.py</t>
  </si>
  <si>
    <t>Me: Remove instance: Optional["DagsterInstance"] = None in def run_request_for_partition method, and not instance from isinstance, and change the full code accordingly. Also change parameter "Must provide a dagster instance when calling run_request_for_partition on a " "dynamic partition set" to "run_request_for_partition is not supported for dynamic partitions. Instead, use" "RunRequest(partition_key=...)"</t>
  </si>
  <si>
    <t>formatted variables and no newline at end</t>
  </si>
  <si>
    <t>removed comments and reformatted variables and no newline at end</t>
  </si>
  <si>
    <t>remove some comments, reformatted list and no newline at end</t>
  </si>
  <si>
    <t>examples/hacker_news/hacker_news/jobs/dbt_metrics.py,
  examples/hacker_news/hacker_news/legacy/pipelines/dbt_pipeline.py,
  examples/hacker_news/hacker_news/ops/dbt.py</t>
  </si>
  <si>
    <t>GitHub: remove run_date param from dbt demo job</t>
  </si>
  <si>
    <t>changed paddle-pipleine to PPHuman and no newline at end</t>
  </si>
  <si>
    <t>reformatted self.pipe_timer and no newline at end</t>
  </si>
  <si>
    <t>examples/docs_snippets/docs_snippets/integrations/dbt/tutorial/downstream_assets/constants.py,
  examples/docs_snippets/docs_snippets/integrations/dbt/tutorial/load_dbt_models/constants.py,
  examples/docs_snippets/docs_snippets/integrations/dbt/tutorial/upstream_assets/constants.py</t>
  </si>
  <si>
    <t>GitHub: remove empty manifest argument in scaffold</t>
  </si>
  <si>
    <t>gemini_dbconstants_llm_vs_gt.diff</t>
  </si>
  <si>
    <t>cases/repo_d6fe0f5_e0f5dcf/compare/claude_dbconstants_llm_vs_gt.diff</t>
  </si>
  <si>
    <t>changed comment formatting and no newline at end</t>
  </si>
  <si>
    <t>no newline at end and reformatted comment</t>
  </si>
  <si>
    <t>removed space in comment and no newline at end</t>
  </si>
  <si>
    <t>b3ca345</t>
  </si>
  <si>
    <t>qutebrowser/mainwindow/tabwidget.py</t>
  </si>
  <si>
    <t>GitHub: Rename {title} to {current_title}
  Currently {title} in the title format conflicts with the {title} expansion which is undesirable.</t>
  </si>
  <si>
    <t xml:space="preserve">removed </t>
  </si>
  <si>
    <t>GitHub: Remove tests for cmdutils.arg_or_count</t>
  </si>
  <si>
    <t>GitHub: Make add_undo for tab close a keyword arg</t>
  </si>
  <si>
    <t>eaef336</t>
  </si>
  <si>
    <t>ppocr/utils/save_load.py,
  tools/train.py</t>
  </si>
  <si>
    <t>Me: Rename argument train_results.json to train_result.json</t>
  </si>
  <si>
    <t>did not add the maxcount parameter to download loop call which could make call to function iaccurate and no newline at end</t>
  </si>
  <si>
    <t>0accd26</t>
  </si>
  <si>
    <t>changed comment and no newline at end</t>
  </si>
  <si>
    <t>removed extra spaces and no newline at end</t>
  </si>
  <si>
    <t>Me: Remove idx and emnumerate method not the imgs argument</t>
  </si>
  <si>
    <t>me: Add det_metric='default' from get method and update metric=det_metric in det_model.detect</t>
  </si>
  <si>
    <t>81a27d4</t>
  </si>
  <si>
    <t>Me: Remove embeddings = embeddings_list[0].copy()
  embeddings = sklearn.preprocessing.normalize(embeddings)
  variables</t>
  </si>
  <si>
    <t>GitHub: Remove HTML escaping for Telegram TEXT handling</t>
  </si>
  <si>
    <t>extra removals and changed logger to header for warning and no newline at end</t>
  </si>
  <si>
    <t>Me: There can be comments without any answers, handle it with [].</t>
  </si>
  <si>
    <t>GitHub: add max_count parameter to limit posts on download</t>
  </si>
  <si>
    <t>bookmarks/services/singlefile.py,
  bookmarks/tests/test_bookmarks_tasks.py,
  bookmarks/tests/test_singlefile_service.py</t>
  </si>
  <si>
    <t>GitHub: Rename "SingeFileError" to "SingleFileError"</t>
  </si>
  <si>
    <t>Me: Rename "wordcloud” to “wc”</t>
  </si>
  <si>
    <t>wordcloud/wordcloud.py</t>
  </si>
  <si>
    <t>Me: Remove to_html(self) function</t>
  </si>
  <si>
    <t>newlines</t>
  </si>
  <si>
    <t>added extra lines</t>
  </si>
  <si>
    <t>Me: Rename “user_multiprocs” to “ user_multi_procs”</t>
  </si>
  <si>
    <t>Me: Rename “sapipve_screenshot” to “save_screenshot”</t>
  </si>
  <si>
    <t>changed url to original_url and no newline at end</t>
  </si>
  <si>
    <t>did not change all original_urls to url which could be detrimental if original_url is deprecated</t>
  </si>
  <si>
    <t>changed comment punctuation and no newline at end</t>
  </si>
  <si>
    <t>removed comment completely and no newline at end</t>
  </si>
  <si>
    <t>fixed comment spelling and no newline at end</t>
  </si>
  <si>
    <t>rembg/session_factory.py,
  rembg/sessions/u2net_custom.py</t>
  </si>
  <si>
    <t>rembg/sessions/u2net_custom.py</t>
  </si>
  <si>
    <t>GitHub: remove unused providers parameter from session constructors</t>
  </si>
  <si>
    <t>no newline and reformatted init</t>
  </si>
  <si>
    <t>reformatted init and no newline at end</t>
  </si>
  <si>
    <t>reformatted constructor def and no newline at endq</t>
  </si>
  <si>
    <t>rembg/session_factory.py
  rembg/sessions/u2net_custom.py</t>
  </si>
  <si>
    <t>reformatted new_session and no newline at end</t>
  </si>
  <si>
    <t>reformatted new_session function and no newline at end</t>
  </si>
  <si>
    <t>rembg/session_base.py,
  rembg/session_simple.py</t>
  </si>
  <si>
    <t>Me: Change Image.Resampling.LANCZOS to Image.LANCZOS</t>
  </si>
  <si>
    <t>Me: Change appToken.text.split(',"appToken":"')[1].split('"')[0] to appToken.text.split('"appToken":"')[1].split('"')[0]</t>
  </si>
  <si>
    <t>holehe/modules/crm/axonaut.py,
  holehe/modules/software/office365.py</t>
  </si>
  <si>
    <t>GitHub: change text color from white to black for better visiblity (fg="#000716")</t>
  </si>
  <si>
    <t>changed color placements and no newline at end</t>
  </si>
  <si>
    <t>chnaged color placements and no newline at end</t>
  </si>
  <si>
    <t>just removed the fg arguement because it is auto black and used hexcode instead of words for color and no newline at end</t>
  </si>
  <si>
    <t>moved anchor var and no newline at end of file</t>
  </si>
  <si>
    <t>tests/test_icecream.py,
  tests/test_install.py</t>
  </si>
  <si>
    <t>GitHub: Refactor all tests to PEP 8 naming convention. Example- hasAnsiEscapeCodes to has_ansi_escape_codes</t>
  </si>
  <si>
    <t>did not change function names</t>
  </si>
  <si>
    <t>did not change names</t>
  </si>
  <si>
    <t>changed import from tests. to just . at the beginning which may bring in a lot of imports but is not detrimental and no newline at end</t>
  </si>
  <si>
    <t>bdf922b</t>
  </si>
  <si>
    <t>Me: Change find_packages(exclude=['tests']) to find_packages(exclude=['tests', 'tests.*'])</t>
  </si>
  <si>
    <t>Me: Add lineWrapWidth=_absent parameter in configureOutput</t>
  </si>
  <si>
    <t>labelme/__main__.py,
  tests/e2e/annotation_test.py,
  tests/e2e/file_loading_test.py,
  tests/e2e/navigation_test.py,
  tests/e2e/smoke_test.py</t>
  </si>
  <si>
    <t>cases/repo_0afb47d_8379368/compare/annotation_llm_vs_gt.diff</t>
  </si>
  <si>
    <t>cases/repo_0afb47d_8379368/compare/gemini_annotation_llm_vs_gt.diff</t>
  </si>
  <si>
    <t>cases/repo_0afb47d_8379368/compare/claude_annotation_llm_vs_gt.diff</t>
  </si>
  <si>
    <t>cases/repo_0afb47d_8379368/compare/loading_llm_vs_gt.diff</t>
  </si>
  <si>
    <t>cases/repo_0afb47d_8379368/compare/gemini_loading_llm_vs_gt.diff</t>
  </si>
  <si>
    <t>cases/repo_0afb47d_8379368/compare/claude_loading_llm_vs_gt.diff</t>
  </si>
  <si>
    <t>cases/repo_0afb47d_8379368/compare/main_llm_vs_gt.diff</t>
  </si>
  <si>
    <t>cases/repo_0afb47d_8379368/compare/gemini_main_llm_vs_gt.diff</t>
  </si>
  <si>
    <t>cases/repo_0afb47d_8379368/compare/claude_main_llm_vs_gt.diff</t>
  </si>
  <si>
    <t>cases/repo_0afb47d_8379368/compare/navigation_llm_vs_gt.diff</t>
  </si>
  <si>
    <t>cases/repo_0afb47d_8379368/compare/gemini_navigation_llm_vs_gt.diff</t>
  </si>
  <si>
    <t>cases/repo_0afb47d_8379368/compare/claude_navigation_llm_vs_gt.diff</t>
  </si>
  <si>
    <t>did not change file_or_dir to correct thing which may cause it to be called incorrectly in other parts of the code and no newline at end</t>
  </si>
  <si>
    <t>cases/repo_0afb47d_8379368/compare/smoke_llm_vs_gt.diff</t>
  </si>
  <si>
    <t>cases/repo_0afb47d_8379368/compare/gemini_smoke_llm_vs_gt.diff</t>
  </si>
  <si>
    <t>cases/repo_0afb47d_8379368/compare/claude_smoke_llm_vs_gt.diff</t>
  </si>
  <si>
    <t>04c7a79</t>
  </si>
  <si>
    <t>cases/repo_04c7a79_43e8404/compare/annotation_llm_vs_gt.diff</t>
  </si>
  <si>
    <t>cases/repo_04c7a79_43e8404/compare/gemini_annotation_llm_vs_gt.diff</t>
  </si>
  <si>
    <t>cases/repo_04c7a79_43e8404/compare/claude_annotation_llm_vs_gt.diff</t>
  </si>
  <si>
    <t>labelme/widgets/canvas.py</t>
  </si>
  <si>
    <t>cases/repo_975fe11_7e7ed18/compare/canvas_llm_vs_gt.diff</t>
  </si>
  <si>
    <t>cases/repo_975fe11_7e7ed18/compare/gemini_canvas_llm_vs_gt.diff</t>
  </si>
  <si>
    <t>cases/repo_975fe11_7e7ed18/compare/claude_canvas_llm_vs_gt.diff</t>
  </si>
  <si>
    <t>labelme/config/__init__.py,
  tests/labelme_tests/test_app.py</t>
  </si>
  <si>
    <t>Me: Rename get_default_config method to _get_default_config_and_create_labelmerc</t>
  </si>
  <si>
    <t>cases/repo_2a41fdc_e212229/compare/app_llm_vs_gt.diff</t>
  </si>
  <si>
    <t>cases/repo_2a41fdc_e212229/compare/gemini_app_llm_vs_gt.diff</t>
  </si>
  <si>
    <t>cases/repo_2a41fdc_e212229/compare/claude_app_llm_vs_gt.diff</t>
  </si>
  <si>
    <t>cases/repo_2a41fdc_e212229/compare/init_llm_vs_gt.diff</t>
  </si>
  <si>
    <t>cases/repo_2a41fdc_e212229/compare/gemini_init_llm_vs_gt.diff</t>
  </si>
  <si>
    <t>cases/repo_2a41fdc_e212229/compare/claude_init_llm_vs_gt.diff</t>
  </si>
  <si>
    <t>7f6f3a0</t>
  </si>
  <si>
    <t>cases/repo_7f6f3a0_088a9e6/compare/qt_llm_vs_gt.diff</t>
  </si>
  <si>
    <t>cases/repo_7f6f3a0_088a9e6/compare/gemini_qt_llm_vs_gt.diff</t>
  </si>
  <si>
    <t>cases/repo_7f6f3a0_088a9e6/compare/claude_qt_llm_vs_gt.diff</t>
  </si>
  <si>
    <t>cases/repo_2f79d56_0f8f436/compare/main_llm_vs_gt.diff</t>
  </si>
  <si>
    <t>cases/repo_2f79d56_0f8f436/compare/gemini_main_llm_vs_gt.diff</t>
  </si>
  <si>
    <t>cases/repo_2f79d56_0f8f436/compare/claude_main_llm_vs_gt.diff</t>
  </si>
  <si>
    <t>cases/repo_8d86e08_be78f0c/compare/reader_llm_vs_gt.diff</t>
  </si>
  <si>
    <t>cases/repo_8d86e08_be78f0c/compare/gemini_reader_llm_vs_gt.diff</t>
  </si>
  <si>
    <t>cases/repo_8d86e08_be78f0c/compare/claude_reader_llm_vs_gt.diff</t>
  </si>
  <si>
    <t>cases/repo_aa861a6_09de608/compare/gif_llm_vs_gt.diff</t>
  </si>
  <si>
    <t>cases/repo_aa861a6_09de608/compare/gemini_gif_llm_vs_gt.diff</t>
  </si>
  <si>
    <t>cases/repo_aa861a6_09de608/compare/claude_gif_llm_vs_gt.diff</t>
  </si>
  <si>
    <t>moviepy/Clip.py,
  moviepy/config.py,
  moviepy/video/VideoClip.py,
  moviepy/video/fx/blackwhite.py,
  moviepy/video/fx/mask_color.py,
  moviepy/video/tools/drawing.py</t>
  </si>
  <si>
    <t>Me: Avoid mutable default arguments in all methods and set these to None and update the code accordingly</t>
  </si>
  <si>
    <t>cases/repo_03fdc2c_7bd0678/compare/blackwhite_llm_vs_gt.diff</t>
  </si>
  <si>
    <t>removed spaces and no newline at end</t>
  </si>
  <si>
    <t>cases/repo_03fdc2c_7bd0678/compare/gemini_blackwhite_llm_vs_gt.diff</t>
  </si>
  <si>
    <t>added spaces and no newline at end</t>
  </si>
  <si>
    <t>cases/repo_03fdc2c_7bd0678/compare/claude_blackwhite_llm_vs_gt.diff</t>
  </si>
  <si>
    <t>cases/repo_03fdc2c_7bd0678/compare/clip_llm_vs_gt.diff</t>
  </si>
  <si>
    <t>no newline at end and removed empty set for apply_to</t>
  </si>
  <si>
    <t>cases/repo_03fdc2c_7bd0678/compare/gemini_clip_llm_vs_gt.diff</t>
  </si>
  <si>
    <t>no newline at end and changed blank to none</t>
  </si>
  <si>
    <t>cases/repo_03fdc2c_7bd0678/compare/claude_clip_llm_vs_gt.diff</t>
  </si>
  <si>
    <t>removed apply_to set to empty and no newline at end</t>
  </si>
  <si>
    <t>cases/repo_03fdc2c_7bd0678/compare/color_llm_vs_gt.diff</t>
  </si>
  <si>
    <t>moved if statement below comment</t>
  </si>
  <si>
    <t>cases/repo_03fdc2c_7bd0678/compare/gemini_color_llm_vs_gt.diff</t>
  </si>
  <si>
    <t>added spaces</t>
  </si>
  <si>
    <t>cases/repo_03fdc2c_7bd0678/compare/claude_color_llm_vs_gt.diff</t>
  </si>
  <si>
    <t>added newline</t>
  </si>
  <si>
    <t>cases/repo_03fdc2c_7bd0678/compare/config_llm_vs_gt.diff</t>
  </si>
  <si>
    <t>moved if statement and no newline at end of file</t>
  </si>
  <si>
    <t>cases/repo_03fdc2c_7bd0678/compare/gemini_config_llm_vs_gt.diff</t>
  </si>
  <si>
    <t>cases/repo_03fdc2c_7bd0678/compare/claude_config_llm_vs_gt.diff</t>
  </si>
  <si>
    <t>cases/repo_03fdc2c_7bd0678/compare/drawing_llm_vs_gt.diff</t>
  </si>
  <si>
    <t>moved if statement under comments and no newline at end</t>
  </si>
  <si>
    <t>cases/repo_03fdc2c_7bd0678/compare/gemini_drawing_llm_vs_gt.diff</t>
  </si>
  <si>
    <t>cases/repo_03fdc2c_7bd0678/compare/claude_drawing_llm_vs_gt.diff</t>
  </si>
  <si>
    <t>cases/repo_03fdc2c_7bd0678/compare/video_llm_vs_gt.diff</t>
  </si>
  <si>
    <t>cases/repo_03fdc2c_7bd0678/compare/gemini_video_llm_vs_gt.diff</t>
  </si>
  <si>
    <t>changed and to blend and no newline at end</t>
  </si>
  <si>
    <t>cases/repo_03fdc2c_7bd0678/compare/claude_video_llm_vs_gt.diff</t>
  </si>
  <si>
    <t>removed some tabbing making the code unusable and no newline at end</t>
  </si>
  <si>
    <t>Me: Delete redundant colorclip = ColorClip(size, color=color)</t>
  </si>
  <si>
    <t>cases/repo_ebfe16c_4d59f79/compare/video_llm_vs_gt.diff</t>
  </si>
  <si>
    <t>cases/repo_ebfe16c_4d59f79/compare/gemini_video_llm_vs_gt.diff</t>
  </si>
  <si>
    <t>cases/repo_ebfe16c_4d59f79/compare/claude_video_llm_vs_gt.diff</t>
  </si>
  <si>
    <t>lib/controller/controller.py,
  lib/core/fuzzer.py</t>
  </si>
  <si>
    <t>cases/repo_45631f2_2a89a23/compare/controller_llm_vs_gt.diff</t>
  </si>
  <si>
    <t>cases/repo_45631f2_2a89a23/compare/gemini_controller_llm_vs_gt.diff</t>
  </si>
  <si>
    <t>cases/repo_45631f2_2a89a23/compare/claude_controller_llm_vs_gt.diff</t>
  </si>
  <si>
    <t>refactored a majority of the code and did not complete the given task</t>
  </si>
  <si>
    <t>cases/repo_45631f2_2a89a23/compare/fuz_llm_vs_gt.diff</t>
  </si>
  <si>
    <t>cases/repo_45631f2_2a89a23/compare/gemini_fuz_llm_vs_gt.diff</t>
  </si>
  <si>
    <t>cases/repo_45631f2_2a89a23/compare/claude_fuz_llm_vs_gt.diff</t>
  </si>
  <si>
    <t>GitHub: Remove an useless variable self.errors</t>
  </si>
  <si>
    <t>cases/repo_8c50eee_7651b8c/compare/fuz_llm_vs_gt.diff</t>
  </si>
  <si>
    <t>cases/repo_8c50eee_7651b8c/compare/gemini_fuz_llm_vs_gt.diff</t>
  </si>
  <si>
    <t>cases/repo_8c50eee_7651b8c/compare/claude_fuz_llm_vs_gt.diff</t>
  </si>
  <si>
    <t>cases/repo_ff5e6e5_b07572e/compare/setup_llm_vs_gt.diff</t>
  </si>
  <si>
    <t>cases/repo_ff5e6e5_b07572e/compare/gemini_setup_llm_vs_gt.diff</t>
  </si>
  <si>
    <t>cases/repo_ff5e6e5_b07572e/compare/claude_setup_llm_vs_gt.diff</t>
  </si>
  <si>
    <t>pre_commit/repository.py,
  tests/meta_hooks/check_hooks_apply_test.py</t>
  </si>
  <si>
    <t>cases/repo_f098ec3_6a177c4/compare/repository_llm_vs_gt.diff</t>
  </si>
  <si>
    <t>Formatting, Import Change, Logic Change</t>
  </si>
  <si>
    <t>changed major parts of the code</t>
  </si>
  <si>
    <t>cases/repo_f098ec3_6a177c4/compare/gemini_repository_llm_vs_gt.diff</t>
  </si>
  <si>
    <t>Formatting, Logic Change, Unrelated Addition - Added unrelated code</t>
  </si>
  <si>
    <t>changed many parts of the code and major changes</t>
  </si>
  <si>
    <t>cases/repo_f098ec3_6a177c4/compare/claude_repository_llm_vs_gt.diff</t>
  </si>
  <si>
    <t>Formatting, Extra Refactoring, Missed Required Change</t>
  </si>
  <si>
    <t>changed majority of the code and did not add the required change probably changing the functionality of the code and making it unrunnable with the rest of the program</t>
  </si>
  <si>
    <t>cases/repo_f098ec3_6a177c4/compare/test_llm_vs_gt.diff</t>
  </si>
  <si>
    <t>cases/repo_f098ec3_6a177c4/compare/gemini_test_llm_vs_gt.diff</t>
  </si>
  <si>
    <t>cases/repo_f098ec3_6a177c4/compare/claude_test_llm_vs_gt.diff</t>
  </si>
  <si>
    <t>cases/repo_65175f3_5e4b354/compare/test_llm_vs_gt.diff</t>
  </si>
  <si>
    <t>cases/repo_65175f3_5e4b354/compare/gemini_test_llm_vs_gt.diff</t>
  </si>
  <si>
    <t>cases/repo_65175f3_5e4b354/compare/claude_test_llm_vs_gt.diff</t>
  </si>
  <si>
    <t>cases/repo_d71699d_79359ed/compare/helpers_llm_vs_gt.diff</t>
  </si>
  <si>
    <t>seed changed</t>
  </si>
  <si>
    <t>cases/repo_d71699d_79359ed/compare/gemini_helpers_llm_vs_gt.diff</t>
  </si>
  <si>
    <t>changed seed and no newline at end</t>
  </si>
  <si>
    <t>cases/repo_d71699d_79359ed/compare/claude_helpers_llm_vs_gt.diff</t>
  </si>
  <si>
    <t>cases/repo_ee1fcfb_6ba50f3/compare/test_llm_vs_gt.diff</t>
  </si>
  <si>
    <t>cases/repo_ee1fcfb_6ba50f3/compare/gemini_test_llm_vs_gt.diff</t>
  </si>
  <si>
    <t>cases/repo_ee1fcfb_6ba50f3/compare/claude_test_llm_vs_gt.diff</t>
  </si>
  <si>
    <t>cases/repo_4177f52_3f8be8c/compare/application_llm_vs_gt.diff</t>
  </si>
  <si>
    <t>cases/repo_4177f52_3f8be8c/compare/gemini_application_llm_vs_gt.diff</t>
  </si>
  <si>
    <t>removed typing specification and no newline at end</t>
  </si>
  <si>
    <t>cases/repo_4177f52_3f8be8c/compare/claude_application_llm_vs_gt.diff</t>
  </si>
  <si>
    <t>yes'=</t>
  </si>
  <si>
    <t>removed typing specifications from functions and variables and changed formatting and no newline at end</t>
  </si>
  <si>
    <t>cases/repo_352fa27_54e3209/compare/loss_llm_vs_gt.diff</t>
  </si>
  <si>
    <t>cases/repo_352fa27_54e3209/compare/gemini_loss_llm_vs_gt.diff</t>
  </si>
  <si>
    <t>cases/repo_352fa27_54e3209/compare/claude_loss_llm_vs_gt.diff</t>
  </si>
  <si>
    <t>cases/repo_395e3aa_4f72fb4/compare/dataset_llm_vs_gt.diff</t>
  </si>
  <si>
    <t>spaces changed</t>
  </si>
  <si>
    <t>cases/repo_395e3aa_4f72fb4/compare/gemini_dataset_llm_vs_gt.diff</t>
  </si>
  <si>
    <t>cases/repo_395e3aa_4f72fb4/compare/claude_dataset_llm_vs_gt.diff</t>
  </si>
  <si>
    <t>cases/repo_2ef30b4_0f9f93e/compare/head_llm_vs_gt.diff</t>
  </si>
  <si>
    <t>cases/repo_2ef30b4_0f9f93e/compare/gemini_head_llm_vs_gt.diff</t>
  </si>
  <si>
    <t>cases/repo_2ef30b4_0f9f93e/compare/claude_head_llm_vs_gt.diff</t>
  </si>
  <si>
    <t>cases/repo_4993bd2_508b5f7/compare/x2coco_llm_vs_gt.diff</t>
  </si>
  <si>
    <t>newlines added</t>
  </si>
  <si>
    <t>cases/repo_4993bd2_508b5f7/compare/gemini_x2coco_llm_vs_gt.diff</t>
  </si>
  <si>
    <t>cases/repo_4993bd2_508b5f7/compare/claude_x2coco_llm_vs_gt.diff</t>
  </si>
  <si>
    <t>ppdet/engine/trainer.py,
  ppdet/utils/checkpoint.py</t>
  </si>
  <si>
    <t>Me: Rename "train_results.json" to "train_result.json" argument</t>
  </si>
  <si>
    <t>cases/repo_b2e2729_8377e84/compare/checkpoint_llm_vs_gt.diff</t>
  </si>
  <si>
    <t>cases/repo_b2e2729_8377e84/compare/gemini_checkpoint_llm_vs_gt.diff</t>
  </si>
  <si>
    <t>cases/repo_b2e2729_8377e84/compare/claude_checkpoint_llm_vs_gt.diff</t>
  </si>
  <si>
    <t>cases/repo_b2e2729_8377e84/compare/trainer_llm_vs_gt.diff</t>
  </si>
  <si>
    <t>cases/repo_b2e2729_8377e84/compare/gemini_trainer_llm_vs_gt.diff</t>
  </si>
  <si>
    <t>cases/repo_b2e2729_8377e84/compare/claude_trainer_llm_vs_gt.diff</t>
  </si>
  <si>
    <t>Me: Rename imshow argument PPHuman&amp;&amp;PPVehicle to Paddle-Pipeline</t>
  </si>
  <si>
    <t>cases/repo_5019c3b_3428d97/compare/pipeline_llm_vs_gt.diff</t>
  </si>
  <si>
    <t>cases/repo_5019c3b_3428d97/compare/gemini_pipeline_llm_vs_gt.diff</t>
  </si>
  <si>
    <t>cases/repo_5019c3b_3428d97/compare/claude_pipeline_llm_vs_gt.diff</t>
  </si>
  <si>
    <t>cases/repo_70d00f6_5e02a81/compare/layers_llm_vs_gt.diff</t>
  </si>
  <si>
    <t>cases/repo_70d00f6_5e02a81/compare/gemini_layers_llm_vs_gt.diff</t>
  </si>
  <si>
    <t>cases/repo_70d00f6_5e02a81/compare/claude_layers_llm_vs_gt.diff</t>
  </si>
  <si>
    <t>GitHub: remove unneeded showconfig() argument</t>
  </si>
  <si>
    <t>cases/repo_ea4831f_8d2c22d/compare/main_llm_vs_gt.diff</t>
  </si>
  <si>
    <t>cases/repo_ea4831f_8d2c22d/compare/gemini_main_llm_vs_gt.diff</t>
  </si>
  <si>
    <t>cases/repo_ea4831f_8d2c22d/compare/claude_main_llm_vs_gt.diff</t>
  </si>
  <si>
    <t>cases/repo_8508c46_2e0a353/compare/player_llm_vs_gt.diff</t>
  </si>
  <si>
    <t>cases/repo_8508c46_2e0a353/compare/gemini-player_llm_vs_gt.diff</t>
  </si>
  <si>
    <t>changed logical operators from words to signs</t>
  </si>
  <si>
    <t>cases/repo_8508c46_2e0a353/compare/claude_player_llm_vs_gt.diff</t>
  </si>
  <si>
    <t>c224141</t>
  </si>
  <si>
    <t>cases/repo_c224141_ecd90d6/compare/status_llm_vs_gt.diff</t>
  </si>
  <si>
    <t>changed feature names and newlines added</t>
  </si>
  <si>
    <t>cases/repo_c224141_ecd90d6/compare/gemini_status_llm_vs_gt.diff</t>
  </si>
  <si>
    <t>changed newlines and changed some feature names</t>
  </si>
  <si>
    <t>cases/repo_c224141_ecd90d6/compare/claude_status_llm_vs_gt.diff</t>
  </si>
  <si>
    <t>cases/repo_c224141_ecd90d6/compare/desc_llm_vs_gt.diff</t>
  </si>
  <si>
    <t>cases/repo_c224141_ecd90d6/compare/gemini_desc_llm_vs_gt.diff</t>
  </si>
  <si>
    <t>newlines changed throughout</t>
  </si>
  <si>
    <t>cases/repo_c224141_ecd90d6/compare/claude_desc_llm_vs_gt.diff</t>
  </si>
  <si>
    <t>cases/repo_77e21a0_56762b5/compare/desc_llm_vs_gt.diff</t>
  </si>
  <si>
    <t>cases/repo_77e21a0_56762b5/compare/gemini_desc_llm_vs_gt.diff</t>
  </si>
  <si>
    <t>cases/repo_77e21a0_56762b5/compare/claude_desc_llm_vs_gt.diff</t>
  </si>
  <si>
    <t>Me: Get receiver product_info before instantiation by passing it through parameter in a function Receiver</t>
  </si>
  <si>
    <t>cases/repo_8f6e8ee_c3b6802/compare/rec_llm_vs_gt.diff</t>
  </si>
  <si>
    <t>moved product info into if statement and no newline at end</t>
  </si>
  <si>
    <t>cases/repo_8f6e8ee_c3b6802/compare/gemini_rec_llm_vs_gt.diff</t>
  </si>
  <si>
    <t>changed constructor arguement order and changed bool into function and move productinfo down</t>
  </si>
  <si>
    <t>cases/repo_8f6e8ee_c3b6802/compare/claude_rec_llm_vs_gt.diff</t>
  </si>
  <si>
    <t>Final Label</t>
  </si>
  <si>
    <t>Model</t>
  </si>
  <si>
    <t>Diff_ID</t>
  </si>
  <si>
    <t>Success_Flag</t>
  </si>
  <si>
    <t>Partial_Flag</t>
  </si>
  <si>
    <t>Failed_Flag</t>
  </si>
  <si>
    <t>ExactMatch_Flag</t>
  </si>
  <si>
    <t>Unintended_Flag</t>
  </si>
  <si>
    <t>Missed_Flag</t>
  </si>
  <si>
    <t>Risky_Unintended_Flag</t>
  </si>
  <si>
    <t>ChatGPT 5.4</t>
  </si>
  <si>
    <t>Gemini 3.5 Flash</t>
  </si>
  <si>
    <t>changed arguements for avail and no newline at end could cause problems for all calls to that function</t>
  </si>
  <si>
    <t>changing help string and no newline at end</t>
  </si>
  <si>
    <t>gemini_checkpoint_llm_vs_gt.diff</t>
  </si>
  <si>
    <t xml:space="preserve"> cases/repo_8508c46_2e0a353/compare/gemini-player_llm_vs_gt.diff</t>
  </si>
  <si>
    <t>Claude Opus 4.8</t>
  </si>
  <si>
    <t>Formatting, Extra Refactoring, Unrelated Addition - Added unrelated code, Unrelated Addition - Removed unrelated code, Missed Required Change</t>
  </si>
  <si>
    <t>changed majority of the code and a lot of formatting</t>
  </si>
  <si>
    <t>changed comment formatting and nonn newline at end</t>
  </si>
  <si>
    <t>did not change file_or_dir to correct thing which may cause it to be called incorrectly in other parts of the code</t>
  </si>
  <si>
    <t>Test</t>
  </si>
  <si>
    <t>Row Variable</t>
  </si>
  <si>
    <t>Column Variable</t>
  </si>
  <si>
    <t>Chi-square</t>
  </si>
  <si>
    <t>df</t>
  </si>
  <si>
    <t>Chi-square p-value</t>
  </si>
  <si>
    <t>Monte Carlo p-value</t>
  </si>
  <si>
    <t>Cramer's V</t>
  </si>
  <si>
    <t>Minimum Expected Count</t>
  </si>
  <si>
    <t>Task Type vs Unintended Change Presence</t>
  </si>
  <si>
    <t>Task Type vs Severity</t>
  </si>
  <si>
    <t>Task Type vs Task Success</t>
  </si>
  <si>
    <t>Missed Required Change vs Final Label</t>
  </si>
  <si>
    <t>final_label</t>
  </si>
  <si>
    <t>Variable</t>
  </si>
  <si>
    <t>Total Rows</t>
  </si>
  <si>
    <t>Valid Pairs</t>
  </si>
  <si>
    <t>Missing_or_Invalid_Pairs</t>
  </si>
  <si>
    <t>Agreement Count</t>
  </si>
  <si>
    <t>Disagreement Count</t>
  </si>
  <si>
    <t>Percent Agreement</t>
  </si>
  <si>
    <t>Cohen Kappa</t>
  </si>
  <si>
    <t>Rater</t>
  </si>
  <si>
    <t>Source_File</t>
  </si>
  <si>
    <t>Raw_Value</t>
  </si>
  <si>
    <t>Normalized_Value</t>
  </si>
  <si>
    <t>Allowed_Values</t>
  </si>
  <si>
    <t>Action_Needed</t>
  </si>
  <si>
    <t>Main Data Analysis of diff files(Author 2MainData)-2.csv</t>
  </si>
  <si>
    <t>repo_a55aa59_4311b2c__cmdmod_llm_vs_gt.diff__ChatGPT 5.4</t>
  </si>
  <si>
    <t>No; Yes</t>
  </si>
  <si>
    <t>Fix/confirm this value before final analysis</t>
  </si>
  <si>
    <t>repo_a0cdc63_79ae3c2__freq_llm_vs_gt.diff__ChatGPT 5.4</t>
  </si>
  <si>
    <t>repo_ec9dec5_f8acb67__parser_llm_vs_gt.diff__ChatGPT 5.4</t>
  </si>
  <si>
    <t>repo_ba68976_e8f1418__pdfua_llm_vs_gt.diff__ChatGPT 5.4</t>
  </si>
  <si>
    <t>No; Partial; Yes</t>
  </si>
  <si>
    <t>repo_e392f51_5b0c3e7__regex_llm_vs_gt.diff__ChatGPT 5.4</t>
  </si>
  <si>
    <t>repo_968b706_eb2ebc4__actions_llm_vs_gt.diff__ChatGPT 5.4</t>
  </si>
  <si>
    <t>repo_1821ce4_c42f6c0__parser_llm_vs_gt.diff__ChatGPT 5.4</t>
  </si>
  <si>
    <t>repo_f35fec0_ddc5cd8__flib_llm_vs_gt.diff__ChatGPT 5.4</t>
  </si>
  <si>
    <t>repo_0d62593_c8e4fb2__dependency_llm_vs_gt.diff__ChatGPT 5.4</t>
  </si>
  <si>
    <t>repo_4294b89_fa4bdc5__url_llm_vs_gt.diff__ChatGPT 5.4</t>
  </si>
  <si>
    <t>repo_03fdc2c_7bd0678__config_llm_vs_gt.diff__ChatGPT 5.4</t>
  </si>
  <si>
    <t>repo_62a3366_8d65452__gemini_test_llm_vs_gt.diff__Gemini 3.5 Flash</t>
  </si>
  <si>
    <t>repo_13a7f7f_830a3d2__gemini_test_llm_vs_gt.diff__Gemini 3.5 Flash</t>
  </si>
  <si>
    <t>repo_780f526_d7676c1__gemini_test_llm_vs_gt.diff__Gemini 3.5 Flash</t>
  </si>
  <si>
    <t>repo_e4cbe9e_f7cea8d__gemini_model_llm_vs_gt.diff__Gemini 3.5 Flash</t>
  </si>
  <si>
    <t>repo_88a3153_a3d7af6__gemini_tiktok_llm_vs_gt.diff__Gemini 3.5 Flash</t>
  </si>
  <si>
    <t>repo_9a10203_4fab8e0__gemini_tiktok_llm_vs_gt.diff__Gemini 3.5 Flash</t>
  </si>
  <si>
    <t>repo_fbe88ff_9da916e__gemini_model_llm_vs_gt.diff__Gemini 3.5 Flash</t>
  </si>
  <si>
    <t>repo_288f7ce_31963ca__gemini_model_llm_vs_gt.diff__Gemini 3.5 Flash</t>
  </si>
  <si>
    <t>repo_41d48d9_5577479__gemini_label_llm_vs_gt.diff__Gemini 3.5 Flash</t>
  </si>
  <si>
    <t>repo_66862db_5a70d67__gemini_sys_llm_vs_gt.diff__Gemini 3.5 Flash</t>
  </si>
  <si>
    <t>repo_bfe1dba_6859dae__gemini_actions_llm_vs_gt.diff__Gemini 3.5 Flash</t>
  </si>
  <si>
    <t>repo_968b706_eb2ebc4__gemini_actions_llm_vs_gt.diff__Gemini 3.5 Flash</t>
  </si>
  <si>
    <t>repo_f35fec0_ddc5cd8__gemini_test_llm_vs_gt.diff__Gemini 3.5 Flash</t>
  </si>
  <si>
    <t>repo_27ac7a3_9746aa1__gemini_lib_llm_vs_gt.diff__Gemini 3.5 Flash</t>
  </si>
  <si>
    <t>repo_cd43282_20c4509__gemini_lib_llm_vs_gt.diff__Gemini 3.5 Flash</t>
  </si>
  <si>
    <t>repo_5741160_f7c6063__gemini_extractor_llm_vs_gt.diff__Gemini 3.5 Flash</t>
  </si>
  <si>
    <t>repo_9b6605c_991915a__gemini_lib_llm_vs_gt.diff__Gemini 3.5 Flash</t>
  </si>
  <si>
    <t>repo_d5da743_3462999__gemini_redirects_llm_vs_gt.diff__Gemini 3.5 Flash</t>
  </si>
  <si>
    <t>repo_15a5c59_ef8da99__gemini_sys_llm_vs_gt.diff__Gemini 3.5 Flash</t>
  </si>
  <si>
    <t>repo_2e29b41_4aa1a40__gemini_analysis_llm_vs_gt.diff__Gemini 3.5 Flash</t>
  </si>
  <si>
    <t>repo_b79b3d6_d674088__emoji_llm_vs_gt.diff__Gemini 3.5 Flash</t>
  </si>
  <si>
    <t>Correct - With Unintended Change; Exact Match; Incorrect; Partial - With Unintended Change</t>
  </si>
  <si>
    <t>repo_f098ec3_6a177c4__gemini_test_llm_vs_gt.diff__Gemini 3.5 Flash</t>
  </si>
  <si>
    <t>repo_65175f3_5e4b354__gemini_test_llm_vs_gt.diff__Gemini 3.5 Flash</t>
  </si>
  <si>
    <t>repo_ee1fcfb_6ba50f3__gemini_test_llm_vs_gt.diff__Gemini 3.5 Flash</t>
  </si>
  <si>
    <t>repo_4177f52_3f8be8c__gemini_application_llm_vs_gt.diff__Gemini 3.5 Flash</t>
  </si>
  <si>
    <t>repo_9e694dd_d2507e1__claude_sf_llm_vs_gt.diff__Claude Opus 4.8</t>
  </si>
  <si>
    <t>repo_27ac7a3_9746aa1__claude_lib_llm_vs_gt.diff__Claude Opus 4.8</t>
  </si>
  <si>
    <t>repo_cd43282_20c4509__claude_lib_llm_vs_gt.diff__Claude Opus 4.8</t>
  </si>
  <si>
    <t>repo_9b6605c_991915a__claude_lib_llm_vs_gt.diff__Claude Opus 4.8</t>
  </si>
  <si>
    <t>repo_f35abde_354b8b1__claude_cliapp_llm_vs_gt.diff__Claude Opus 4.8</t>
  </si>
  <si>
    <t>repo_d6fe0f5_e0f5dcf__claude_downstreamconstants_llm_vs_gt.diff__Claude Opus 4.8</t>
  </si>
  <si>
    <t>repo_0afb47d_8379368__claude_navigation_llm_vs_gt.diff__Claude Opus 4.8</t>
  </si>
  <si>
    <t>repo_0afb47d_8379368__claude_smoke_llm_vs_gt.diff__Claude Opus 4.8</t>
  </si>
  <si>
    <t>repo_7f6f3a0_088a9e6__claude_qt_llm_vs_gt.diff__Claude Opus 4.8</t>
  </si>
  <si>
    <t>repo_4177f52_3f8be8c__claude_application_llm_vs_gt.diff__Claude Opus 4.8</t>
  </si>
  <si>
    <t>Final_final_label</t>
  </si>
  <si>
    <t>repo_03fdc2c_7bd0678__blackwhite_llm_vs_gt.diff__ChatGPT 5.4</t>
  </si>
  <si>
    <t>repo_03fdc2c_7bd0678__claude_blackwhite_llm_vs_gt.diff__Claude Opus 4.8</t>
  </si>
  <si>
    <t>repo_03fdc2c_7bd0678__claude_clip_llm_vs_gt.diff__Claude Opus 4.8</t>
  </si>
  <si>
    <t>Formatting; Unrelated Deletion</t>
  </si>
  <si>
    <t>repo_03fdc2c_7bd0678__claude_color_llm_vs_gt.diff__Claude Opus 4.8</t>
  </si>
  <si>
    <t>repo_03fdc2c_7bd0678__claude_config_llm_vs_gt.diff__Claude Opus 4.8</t>
  </si>
  <si>
    <t>repo_03fdc2c_7bd0678__claude_drawing_llm_vs_gt.diff__Claude Opus 4.8</t>
  </si>
  <si>
    <t>repo_03fdc2c_7bd0678__claude_video_llm_vs_gt.diff__Claude Opus 4.8</t>
  </si>
  <si>
    <t>repo_03fdc2c_7bd0678__clip_llm_vs_gt.diff__ChatGPT 5.4</t>
  </si>
  <si>
    <t>repo_03fdc2c_7bd0678__color_llm_vs_gt.diff__ChatGPT 5.4</t>
  </si>
  <si>
    <t>repo_03fdc2c_7bd0678__drawing_llm_vs_gt.diff__ChatGPT 5.4</t>
  </si>
  <si>
    <t>repo_03fdc2c_7bd0678__gemini_blackwhite_llm_vs_gt.diff__Gemini 3.5 Flash</t>
  </si>
  <si>
    <t>repo_03fdc2c_7bd0678__gemini_clip_llm_vs_gt.diff__Gemini 3.5 Flash</t>
  </si>
  <si>
    <t>repo_03fdc2c_7bd0678__gemini_color_llm_vs_gt.diff__Gemini 3.5 Flash</t>
  </si>
  <si>
    <t>repo_03fdc2c_7bd0678__gemini_config_llm_vs_gt.diff__Gemini 3.5 Flash</t>
  </si>
  <si>
    <t>repo_03fdc2c_7bd0678__gemini_drawing_llm_vs_gt.diff__Gemini 3.5 Flash</t>
  </si>
  <si>
    <t>repo_03fdc2c_7bd0678__gemini_video_llm_vs_gt.diff__Gemini 3.5 Flash</t>
  </si>
  <si>
    <t>repo_03fdc2c_7bd0678__video_llm_vs_gt.diff__ChatGPT 5.4</t>
  </si>
  <si>
    <t>repo_04c7a79_43e8404__annotation_llm_vs_gt.diff__ChatGPT 5.4</t>
  </si>
  <si>
    <t>repo_04c7a79_43e8404__claude_annotation_llm_vs_gt.diff__Claude Opus 4.8</t>
  </si>
  <si>
    <t>repo_04c7a79_43e8404__gemini_annotation_llm_vs_gt.diff__Gemini 3.5 Flash</t>
  </si>
  <si>
    <t>repo_057203e_f305d2d__claude_data_llm_vs_gt.diff__Claude Opus 4.8</t>
  </si>
  <si>
    <t>repo_057203e_f305d2d__claude_lstm_llm_vs_gt.diff__Claude Opus 4.8</t>
  </si>
  <si>
    <t>repo_057203e_f305d2d__data_llm_vs_gt.diff__ChatGPT 5.4</t>
  </si>
  <si>
    <t>repo_057203e_f305d2d__gemini_data_llm_vs_gt.diff__Gemini 3.5 Flash</t>
  </si>
  <si>
    <t>repo_057203e_f305d2d__gemini_lstm_llm_vs_gt.diff__Gemini 3.5 Flash</t>
  </si>
  <si>
    <t>repo_057203e_f305d2d__lstm_llm_vs_gt.diff__ChatGPT 5.4</t>
  </si>
  <si>
    <t>repo_0accd26_1d4e7a8__claude_load_llm_vs_gt.diff__Claude Opus 4.8</t>
  </si>
  <si>
    <t>repo_0accd26_1d4e7a8__claude_train_llm_vs_gt.diff__Claude Opus 4.8</t>
  </si>
  <si>
    <t>repo_0accd26_1d4e7a8__gemini_load_llm_vs_gt.diff__Gemini 3.5 Flash</t>
  </si>
  <si>
    <t>repo_0accd26_1d4e7a8__gemini_train_llm_vs_gt.diff__Gemini 3.5 Flash</t>
  </si>
  <si>
    <t>repo_0accd26_1d4e7a8__load_llm_vs_gt.diff__ChatGPT 5.4</t>
  </si>
  <si>
    <t>repo_0accd26_1d4e7a8__train_llm_vs_gt.diff__ChatGPT 5.4</t>
  </si>
  <si>
    <t>repo_0afb47d_8379368__annotation_llm_vs_gt.diff__ChatGPT 5.4</t>
  </si>
  <si>
    <t>repo_0afb47d_8379368__claude_annotation_llm_vs_gt.diff__Claude Opus 4.8</t>
  </si>
  <si>
    <t>repo_0afb47d_8379368__claude_main_llm_vs_gt.diff__Claude Opus 4.8</t>
  </si>
  <si>
    <t>repo_0afb47d_8379368__cluade_loading_llm_vs_gt.diff__Claude Opus 4.8</t>
  </si>
  <si>
    <t>repo_0afb47d_8379368__gemini_annotation_llm_vs_gt.diff__Gemini 3.5 Flash</t>
  </si>
  <si>
    <t>repo_0afb47d_8379368__gemini_loading_llm_vs_gt.diff__Gemini 3.5 Flash</t>
  </si>
  <si>
    <t>repo_0afb47d_8379368__gemini_main_llm_vs_gt.diff__Gemini 3.5 Flash</t>
  </si>
  <si>
    <t>repo_0afb47d_8379368__gemini_navigation_llm_vs_gt.diff__Gemini 3.5 Flash</t>
  </si>
  <si>
    <t>repo_0afb47d_8379368__gemini_smoke_llm_vs_gt.diff__Gemini 3.5 Flash</t>
  </si>
  <si>
    <t>repo_0afb47d_8379368__loading_llm_vs_gt.diff__ChatGPT 5.4</t>
  </si>
  <si>
    <t>repo_0afb47d_8379368__main_llm_vs_gt.diff__ChatGPT 5.4</t>
  </si>
  <si>
    <t>repo_0afb47d_8379368__navigation_llm_vs_gt.diff__ChatGPT 5.4</t>
  </si>
  <si>
    <t>repo_0afb47d_8379368__smoke_llm_vs_gt.diff__ChatGPT 5.4</t>
  </si>
  <si>
    <t>repo_0d62593_c8e4fb2__claude_def_llm_vs_gt.diff__Claude Opus 4.8</t>
  </si>
  <si>
    <t>repo_0d62593_c8e4fb2__claude_dependency_llm_vs_gt.diff__Claude Opus 4.8</t>
  </si>
  <si>
    <t>repo_0d62593_c8e4fb2__def_llm_vs_gt.diff__ChatGPT 5.4</t>
  </si>
  <si>
    <t>repo_0d62593_c8e4fb2__gemini_def_llm_vs_gt.diff__Gemini 3.5 Flash</t>
  </si>
  <si>
    <t>repo_0d62593_c8e4fb2__gemini_dependency_llm_vs_gt.diff__Gemini 3.5 Flash</t>
  </si>
  <si>
    <t>Formatting; Logic Change; Unrelated Addition; Unrelated Deletion; Missed Required Change</t>
  </si>
  <si>
    <t>repo_0ff8692_c140c7b__claude_init_llm_vs_gt.diff__Claude Opus 4.8</t>
  </si>
  <si>
    <t>repo_0ff8692_c140c7b__gemini_init_llm_vs_gt.diff__Gemini 3.5 Flash</t>
  </si>
  <si>
    <t>repo_0ff8692_c140c7b__init_llm_vs_gt.diff__ChatGPT 5.4</t>
  </si>
  <si>
    <t>repo_105fb70_71d6cd4__claude_dbt_llm_vs_gt.diff__Claude Opus 4.8</t>
  </si>
  <si>
    <t>repo_105fb70_71d6cd4__claude_metric_llm_vs_gt.diff__Claude Opus 4.8</t>
  </si>
  <si>
    <t>repo_105fb70_71d6cd4__claude_pipeline_llm_vs_gt.diff__Claude Opus 4.8</t>
  </si>
  <si>
    <t>repo_105fb70_71d6cd4__dbt_llm_vs_gt.diff__ChatGPT 5.4</t>
  </si>
  <si>
    <t>repo_105fb70_71d6cd4__gemini_dbt_llm_vs_gt.diff__Gemini 3.5 Flash</t>
  </si>
  <si>
    <t>repo_105fb70_71d6cd4__gemini_metric_llm_vs_gt.diff__Gemini 3.5 Flash</t>
  </si>
  <si>
    <t>repo_105fb70_71d6cd4__gemini_pipeline_llm_vs_gt.diff__Gemini 3.5 Flash</t>
  </si>
  <si>
    <t>repo_105fb70_71d6cd4__metric_llm_vs_gt.diff__ChatGPT 5.4</t>
  </si>
  <si>
    <t>repo_105fb70_71d6cd4__pipeline_llm_vs_gt.diff__ChatGPT 5.4</t>
  </si>
  <si>
    <t>repo_10e32f7_37177d5__claude_icecream_llm_vs_gt.diff__Claude Opus 4.8</t>
  </si>
  <si>
    <t>repo_10e32f7_37177d5__gemini_icecream_llm_vs_gt.diff__Gemini 3.5 Flash</t>
  </si>
  <si>
    <t>DISCUSS</t>
  </si>
  <si>
    <t>repo_10e32f7_37177d5__icecream_llm_vs_gt.diff__ChatGPT 5.4</t>
  </si>
  <si>
    <t>repo_13a7f7f_830a3d2__claude_test_llm_vs_gt.diff__Claude Opus 4.8</t>
  </si>
  <si>
    <t>repo_13a7f7f_830a3d2__test_llm_vs_gt.diff__ChatGPT 5.4</t>
  </si>
  <si>
    <t>repo_1442154_17e5146__claude_submaker_llm_vs_gt.diff__Claude Opus 4.8</t>
  </si>
  <si>
    <t>repo_1442154_17e5146__gemini_submaker_llm_vs_gt.diff__Gemini 3.5 Flash</t>
  </si>
  <si>
    <t>repo_1442154_17e5146__submaker_llm_vs_gt.diff__ChatGPT 5.4</t>
  </si>
  <si>
    <t>repo_1577601_74754c6__claude_init_llm_vs_gt.diff__Claude Opus 4.8</t>
  </si>
  <si>
    <t>repo_1577601_74754c6__gemini_init_llm_vs_gt.diff__Gemini 3.5 Flash</t>
  </si>
  <si>
    <t>repo_1577601_74754c6__init_llm_vs_gt.diff__ChatGPT 5.4</t>
  </si>
  <si>
    <t>repo_15a5c59_ef8da99__claude_def_llm_vs_gt.diff__Claude Opus 4.8</t>
  </si>
  <si>
    <t>Formatting; Comment/Docstring; Extra Refactoring</t>
  </si>
  <si>
    <t>repo_15a5c59_ef8da99__claude_output_llm_vs_gt.diff__Claude Opus 4.8</t>
  </si>
  <si>
    <t>repo_15a5c59_ef8da99__claude_sys_llm_vs_gt.diff__Claude Opus 4.8</t>
  </si>
  <si>
    <t>repo_15a5c59_ef8da99__def_llm_vs_gt.diff__ChatGPT 5.4</t>
  </si>
  <si>
    <t>repo_15a5c59_ef8da99__gemini_def_llm_vs_gt.diff__Gemini 3.5 Flash</t>
  </si>
  <si>
    <t>Formatting; Comment/Docstring; Missed Required Change</t>
  </si>
  <si>
    <t>repo_15a5c59_ef8da99__gemini_output_llm_vs_gt.diff__Gemini 3.5 Flash</t>
  </si>
  <si>
    <t>repo_15a5c59_ef8da99__output_llm_vs_gt.diff__ChatGPT 5.4</t>
  </si>
  <si>
    <t>repo_15a5c59_ef8da99__sys_llm_vs_gt.diff__ChatGPT 5.4</t>
  </si>
  <si>
    <t>repo_1821ce4_c42f6c0__claude_parser_llm_vs_gt.diff__Claude Opus 4.8</t>
  </si>
  <si>
    <t>repo_1821ce4_c42f6c0__gemini_parser_llm_vs_gt.diff__Gemini 3.5 Flash</t>
  </si>
  <si>
    <t>repo_1866432_aa5d9a7__claude_ffmpeg_llm_vs_gt.diff__Claude Opus 4.8</t>
  </si>
  <si>
    <t>repo_1866432_aa5d9a7__ffmpeg_llm_vs_gt.diff__ChatGPT 5.4</t>
  </si>
  <si>
    <t>repo_1866432_aa5d9a7__gemini_ffmpeg_llm_vs_gt.diff__Gemini 3.5 Flash</t>
  </si>
  <si>
    <t>repo_1961a36_d62227d__base_llm_vs_gt.diff__ChatGPT 5.4</t>
  </si>
  <si>
    <t>repo_1961a36_d62227d__claude_base_llm_vs_gt.diff__Claude Opus 4.8</t>
  </si>
  <si>
    <t>repo_1961a36_d62227d__claude_simple_llm_vs_gt.diff__Claude Opus 4.8</t>
  </si>
  <si>
    <t>repo_1961a36_d62227d__gemini_base_llm_vs_gt.diff__Gemini 3.5 Flash</t>
  </si>
  <si>
    <t>repo_1961a36_d62227d__gemini_simple_llm_vs_gt.diff__Gemini 3.5 Flash</t>
  </si>
  <si>
    <t>repo_1961a36_d62227d__simple_llm_vs_gt.diff__ChatGPT 5.4</t>
  </si>
  <si>
    <t>repo_1d98531_4756d4c__claude_trainer2_llm_vs_gt.diff__Claude Opus 4.8</t>
  </si>
  <si>
    <t>repo_1d98531_4756d4c__claude_trainer_llm_vs_gt.diff__Claude Opus 4.8</t>
  </si>
  <si>
    <t>repo_1d98531_4756d4c__gemini_trainer2_llm_vs_gt.diff__Gemini 3.5 Flash</t>
  </si>
  <si>
    <t>repo_1d98531_4756d4c__gemini_trainer_llm_vs_gt.diff__Gemini 3.5 Flash</t>
  </si>
  <si>
    <t>repo_1d98531_4756d4c__trainer2_llm_vs_gt.diff__ChatGPT 5.4</t>
  </si>
  <si>
    <t>repo_1d98531_4756d4c__trainer_llm_vs_gt.diff__ChatGPT 5.4</t>
  </si>
  <si>
    <t>repo_27ac7a3_9746aa1__claude_spiderfoot_llm_vs_gt.diff__Claude Opus 4.8</t>
  </si>
  <si>
    <t>Logic Change; Extra Refactoring; Unrelated Addition; Unrelated Deletion; Missed Required Change</t>
  </si>
  <si>
    <t>repo_27ac7a3_9746aa1__gemini_spiderfoot_llm_vs_gt.diff__Gemini 3.5 Flash</t>
  </si>
  <si>
    <t>Formatting; Import Change;</t>
  </si>
  <si>
    <t>repo_27ac7a3_9746aa1__lib_llm_vs_gt.diff__ChatGPT 5.4</t>
  </si>
  <si>
    <t>repo_27ac7a3_9746aa1__spiderfoot_llm_vs_gt.diff__ChatGPT 5.4</t>
  </si>
  <si>
    <t>repo_288f7ce_31963ca__claude_model_llm_vs_gt.diff__Claude Opus 4.8</t>
  </si>
  <si>
    <t>repo_288f7ce_31963ca__model_llm_vs_gt.diff__ChatGPT 5.4</t>
  </si>
  <si>
    <t>repo_28d92a8_cb18ecb__claude_treach_llm_vs_gt.diff__Claude Opus 4.8</t>
  </si>
  <si>
    <t>repo_28d92a8_cb18ecb__gemini_treach_llm_vs_gt.diff__Gemini 3.5 Flash</t>
  </si>
  <si>
    <t>repo_28d92a8_cb18ecb__treach_llm_vs_gt.diff__ChatGPT 5.4</t>
  </si>
  <si>
    <t>repo_2a41fdc_e212229__app_llm_vs_gt.diff__ChatGPT 5.4</t>
  </si>
  <si>
    <t>repo_2a41fdc_e212229__claude_app_llm_vs_gt.diff__Claude Opus 4.8</t>
  </si>
  <si>
    <t>repo_2a41fdc_e212229__claude_init_llm_vs_gt.diff__Claude Opus 4.8</t>
  </si>
  <si>
    <t>repo_2a41fdc_e212229__gemini_app_llm_vs_gt.diff__Gemini 3.5 Flash</t>
  </si>
  <si>
    <t>repo_2a41fdc_e212229__gemini_init_llm_vs_gt.diff__Gemini 3.5 Flash</t>
  </si>
  <si>
    <t>repo_2a41fdc_e212229__init_llm_vs_gt.diff__ChatGPT 5.4</t>
  </si>
  <si>
    <t>repo_2b09404_8aa86b6__base_llm_vs_gt.diff__ChatGPT 5.4</t>
  </si>
  <si>
    <t>repo_2b09404_8aa86b6__claude_base_llm_vs_gt.diff__Claude Opus 4.8</t>
  </si>
  <si>
    <t>repo_2b09404_8aa86b6__gemini_base_llm_vs_gt.diff__Gemini 3.5 Flash</t>
  </si>
  <si>
    <t>repo_2d308aa_866cd52__binary_llm_vs_gt.diff__ChatGPT 5.4</t>
  </si>
  <si>
    <t>repo_2d308aa_866cd52__claude__climate_llm_vs_gt.diff__Claude Opus 4.8</t>
  </si>
  <si>
    <t>Import Change; Logic Change; Extra Refactoring; Unrelated Addition; Unrelated Deletion</t>
  </si>
  <si>
    <t>repo_2d308aa_866cd52__claude_binary_llm_vs_gt.diff__Claude Opus 4.8</t>
  </si>
  <si>
    <t>repo_2d308aa_866cd52__claude_heater_llm_vs_gt.diff__Claude Opus 4.8</t>
  </si>
  <si>
    <t>repo_2d308aa_866cd52__claude_parsers_llm_vs_gt.diff__Claude Opus 4.8</t>
  </si>
  <si>
    <t>repo_2d308aa_866cd52__claude_sensor_llm_vs_gt.diff__Claude Opus 4.8</t>
  </si>
  <si>
    <t>repo_2d308aa_866cd52__claude_vicareclimate_llm_vs_gt.diff__Claude Opus 4.8</t>
  </si>
  <si>
    <t>repo_2d308aa_866cd52__climate_llm_vs_gt.diff__ChatGPT 5.4</t>
  </si>
  <si>
    <t>Formatting; Unrelated Addition; Unrelated Deletion; Missed Required Change</t>
  </si>
  <si>
    <t>repo_2d308aa_866cd52__gemini_binary_llm_vs_gt.diff__Gemini 3.5 Flash</t>
  </si>
  <si>
    <t>repo_2d308aa_866cd52__gemini_climate_llm_vs_gt.diff__Gemini 3.5 Flash</t>
  </si>
  <si>
    <t>Logic Change; API/Signature Overreach; Unrelated Addition; Unrelated Deletion; Missed Required Change</t>
  </si>
  <si>
    <t>repo_2d308aa_866cd52__gemini_heater_llm_vs_gt.diff__Gemini 3.5 Flash</t>
  </si>
  <si>
    <t>repo_2d308aa_866cd52__gemini_parsers_llm_vs_gt.diff__Gemini 3.5 Flash</t>
  </si>
  <si>
    <t>repo_2d308aa_866cd52__gemini_sensor_llm_vs_gt.diff__Gemini 3.5 Flash</t>
  </si>
  <si>
    <t>repo_2d308aa_866cd52__gemini_vicareclimate_llm_vs_gt.diff__Gemini 3.5 Flash</t>
  </si>
  <si>
    <t>repo_2d308aa_866cd52__heater_llm_vs_gt.diff__ChatGPT 5.4</t>
  </si>
  <si>
    <t>repo_2d308aa_866cd52__parsers_llm_vs_gt.diff__ChatGPT 5.4</t>
  </si>
  <si>
    <t>repo_2d308aa_866cd52__sensor_llm_vs_gt.diff__ChatGPT 5.4</t>
  </si>
  <si>
    <t>repo_2d308aa_866cd52__vicareclimate_llm_vs_gt.diff__ChatGPT 5.4</t>
  </si>
  <si>
    <t>repo_2e29b41_4aa1a40__analysis_llm_vs_gt.diff__ChatGPT 5.4</t>
  </si>
  <si>
    <t>repo_2e29b41_4aa1a40__claude_analysis_llm_vs_gt.diff__Claude Opus 4.8</t>
  </si>
  <si>
    <t>repo_2ec8ec5_3021209__claude_commands_llm_vs_gt.diff__Claude Opus 4.8</t>
  </si>
  <si>
    <t>Formatting; Unrelated Addition</t>
  </si>
  <si>
    <t>repo_2ec8ec5_3021209__commands_llm_vs_gt.diff__ChatGPT 5.4</t>
  </si>
  <si>
    <t>Formatting; Logic Change; Extra Refactoring</t>
  </si>
  <si>
    <t>repo_2ec8ec5_3021209__gemini_commands_llm_vs_gt.diff__Gemini 3.5 Flash</t>
  </si>
  <si>
    <t>repo_2ef30b4_0f9f93e__claude_head_llm_vs_gt.diff__Claude Opus 4.8</t>
  </si>
  <si>
    <t>repo_2ef30b4_0f9f93e__gemini_head_llm_vs_gt.diff__Gemini 3.5 Flash</t>
  </si>
  <si>
    <t>repo_2ef30b4_0f9f93e__head_llm_vs_gt.diff__ChatGPT 5.4</t>
  </si>
  <si>
    <t>repo_2f79d56_0f8f436__claude_main_llm_vs_gt.diff__Claude Opus 4.8</t>
  </si>
  <si>
    <t>repo_2f79d56_0f8f436__gemini_main_llm_vs_gt.diff__Gemini 3.5 Flash</t>
  </si>
  <si>
    <t>repo_2f79d56_0f8f436__main_llm_vs_gt.diff__ChatGPT 5.4</t>
  </si>
  <si>
    <t>Formatting; Naming Overreach; Logic Change</t>
  </si>
  <si>
    <t>repo_30450d5_9079508__claude_custom_llm_vs_gt.diff__Claude Opus 4.8</t>
  </si>
  <si>
    <t>repo_30450d5_9079508__claude_factory_llm_vs_gt.diff__Claude Opus 4.8</t>
  </si>
  <si>
    <t>repo_30450d5_9079508__custom_llm_vs_gt.diff__ChatGPT 5.4</t>
  </si>
  <si>
    <t>repo_30450d5_9079508__factory_llm_vs_gt.diff__ChatGPT 5.4</t>
  </si>
  <si>
    <t>repo_30450d5_9079508__gemini_custom_llm_vs_gt.diff__Gemini 3.5 Flash</t>
  </si>
  <si>
    <t>repo_30450d5_9079508__gemini_factory_llm_vs_gt.diff__Gemini 3.5 Flash</t>
  </si>
  <si>
    <t>repo_320db20_7c42a17__classifier_llm_vs_gt.diff__ChatGPT 5.4</t>
  </si>
  <si>
    <t>repo_320db20_7c42a17__claude_classifier_llm_vs_gt.diff__Claude Opus 4.8</t>
  </si>
  <si>
    <t>repo_320db20_7c42a17__gemini_classifier_llm_vs_gt.diff__Gemini 3.5 Flash</t>
  </si>
  <si>
    <t>repo_341af5b_54a1564__claude_convert_llm_vs_gt.diff__Claude Opus 4.8</t>
  </si>
  <si>
    <t>repo_341af5b_54a1564__convert_llm_vs_gt.diff__ChatGPT 5.4</t>
  </si>
  <si>
    <t>repo_341af5b_54a1564__gemini_convert_llm_vs_gt.diff__Gemini 3.5 Flash</t>
  </si>
  <si>
    <t>repo_352fa27_54e3209__claude_loss_llm_vs_gt.diff__Claude Opus 4.8</t>
  </si>
  <si>
    <t>repo_352fa27_54e3209__gemini_loss_llm_vs_gt.diff__Gemini 3.5 Flash</t>
  </si>
  <si>
    <t>Formatting; Naming Overreach</t>
  </si>
  <si>
    <t>repo_352fa27_54e3209__loss_llm_vs_gt.diff__ChatGPT 5.4</t>
  </si>
  <si>
    <t>repo_38f7325_14b7aa5__binary_llm_vs_gt.diff__ChatGPT 5.4</t>
  </si>
  <si>
    <t>repo_38f7325_14b7aa5__claude_binary_llm_vs_gt.diff__Claude Opus 4.8</t>
  </si>
  <si>
    <t>repo_38f7325_14b7aa5__gemini_binary_llm_vs_gt.diff__Gemini 3.5 Flash</t>
  </si>
  <si>
    <t>repo_395e3aa_4f72fb4__claude_dataset_llm_vs_gt.diff__Claude Opus 4.8</t>
  </si>
  <si>
    <t>repo_395e3aa_4f72fb4__dataset_llm_vs_gt.diff__ChatGPT 5.4</t>
  </si>
  <si>
    <t>repo_395e3aa_4f72fb4__gemini_dataset_llm_vs_gt.diff__Gemini 3.5 Flash</t>
  </si>
  <si>
    <t>repo_3dc16e2_ef926e6__claude_init_llm_vs_gt.diff__Claude Opus 4.8</t>
  </si>
  <si>
    <t>repo_3dc16e2_ef926e6__gemini_init_llm_vs_gt.diff__Gemini 3.5 Flash</t>
  </si>
  <si>
    <t>repo_3dc16e2_ef926e6__init_llm_vs_gt.diff__ChatGPT 5.4</t>
  </si>
  <si>
    <t>repo_41101f7_a0e5c3d__claude_conftest_llm_vs_gt.diff__Claude Opus 4.8</t>
  </si>
  <si>
    <t>repo_41101f7_a0e5c3d__claude_recovery_llm_vs_gt.diff__Claude Opus 4.8</t>
  </si>
  <si>
    <t>Formatting; Import Change</t>
  </si>
  <si>
    <t>repo_41101f7_a0e5c3d__claude_run_llm_vs_gt.diff__Claude Opus 4.8</t>
  </si>
  <si>
    <t>repo_41101f7_a0e5c3d__claude_sensor_llm_vs_gt.diff__Claude Opus 4.8</t>
  </si>
  <si>
    <t>repo_41101f7_a0e5c3d__conftest_llm_vs_gt.diff__ChatGPT 5.4</t>
  </si>
  <si>
    <t>repo_41101f7_a0e5c3d__gemini_conftest_llm_vs_gt.diff__Gemini 3.5 Flash</t>
  </si>
  <si>
    <t>repo_41101f7_a0e5c3d__gemini_run_llm_vs_gt.diff__Gemini 3.5 Flash</t>
  </si>
  <si>
    <t>repo_41101f7_a0e5c3d__gemini_sensor_llm_vs_gt.diff__Gemini 3.5 Flash</t>
  </si>
  <si>
    <t>repo_41101f7_a0e5c3d__recovery_llm_vs_gt.diff__ChatGPT 5.4</t>
  </si>
  <si>
    <t>repo_41101f7_a0e5c3d__recovery_llm_vs_gt.diff__Gemini 3.5 Flash</t>
  </si>
  <si>
    <t>repo_41101f7_a0e5c3d__run_llm_vs_gt.diff__ChatGPT 5.4</t>
  </si>
  <si>
    <t>repo_41101f7_a0e5c3d__sensor_llm_vs_gt.diff__ChatGPT 5.4</t>
  </si>
  <si>
    <t>repo_4177f52_3f8be8c__application_llm_vs_gt.diff__ChatGPT 5.4</t>
  </si>
  <si>
    <t>Formatting; Import Change; API/Signature Overreach</t>
  </si>
  <si>
    <t>repo_41d48d9_5577479__claude_label_llm_vs_gt.diff__Claude Opus 4.8</t>
  </si>
  <si>
    <t>Comment/Docstring; Logic Change; Extra Refactoring; Unrelated Deletion; Typo Introduced; Missed Required Change</t>
  </si>
  <si>
    <t>repo_41d48d9_5577479__claude_link_llm_vs_gt.diff__Claude Opus 4.8</t>
  </si>
  <si>
    <t>repo_41d48d9_5577479__gemini_link_llm_vs_gt.diff__Gemini 3.5 Flash</t>
  </si>
  <si>
    <t>Formatting; Comment/Docstring; Naming Overreach; Extra Refactoring; Missed Required Change</t>
  </si>
  <si>
    <t>repo_41d48d9_5577479__label_llm_vs_gt.diff__ChatGPT 5.4</t>
  </si>
  <si>
    <t>repo_41d48d9_5577479__link_llm_vs_gt.diff__ChatGPT 5.4</t>
  </si>
  <si>
    <t>repo_4294b89_fa4bdc5__claude_url_llm_vs_gt.diff__Claude Opus 4.8</t>
  </si>
  <si>
    <t>repo_4294b89_fa4bdc5__gemini_url_llm_vs_gt.diff__Gemini 3.5 Flash</t>
  </si>
  <si>
    <t>repo_45631f2_2a89a23__claude_controller_llm_vs_gt.diff__Claude Opus 4.8</t>
  </si>
  <si>
    <t>repo_45631f2_2a89a23__claude_fuz_llm_vs_gt.diff__Claude Opus 4.8</t>
  </si>
  <si>
    <t>repo_45631f2_2a89a23__controller_llm_vs_gt.diff__ChatGPT 5.4</t>
  </si>
  <si>
    <t>repo_45631f2_2a89a23__fuz_llm_vs_gt.diff__ChatGPT 5.4</t>
  </si>
  <si>
    <t>repo_45631f2_2a89a23__gemini_controller_llm_vs_gt.diff__Gemini 3.5 Flash</t>
  </si>
  <si>
    <t>repo_45631f2_2a89a23__gemini_fuz_llm_vs_gt.diff__Gemini 3.5 Flash</t>
  </si>
  <si>
    <t>repo_4729e44_3c374c3__claude_scene_llm_vs_gt.diff__Claude Opus 4.8</t>
  </si>
  <si>
    <t>repo_4729e44_3c374c3__gemini_scene_llm_vs_gt.diff__Gemini 3.5 Flash</t>
  </si>
  <si>
    <t>repo_4729e44_3c374c3__scene_llm_vs_gt.diff__ChatGPT 5.4</t>
  </si>
  <si>
    <t>repo_4993bd2_508b5f7__claude_x2coco_llm_vs_gt.diff__Claude Opus 4.8</t>
  </si>
  <si>
    <t>repo_4993bd2_508b5f7__gemini_x2coco_llm_vs_gt.diff__Gemini 3.5 Flash</t>
  </si>
  <si>
    <t>repo_4993bd2_508b5f7__x2coco_llm_vs_gt.diff__ChatGPT 5.4</t>
  </si>
  <si>
    <t>repo_4fbf275_81f385c__api_llm_vs_gt.diff__ChatGPT 5.4</t>
  </si>
  <si>
    <t>repo_4fbf275_81f385c__claude_api_llm_vs_gt.diff__Claude Opus 4.8</t>
  </si>
  <si>
    <t>Formatting; Logic Change; Unrelated Deletion</t>
  </si>
  <si>
    <t>repo_4fbf275_81f385c__gemini_api_llm_vs_gt.diff__Gemini 3.5 Flash</t>
  </si>
  <si>
    <t>repo_5019c3b_3428d97__claude_pipeline_llm_vs_gt.diff__Claude Opus 4.8</t>
  </si>
  <si>
    <t>repo_5019c3b_3428d97__gemini_pipeline_llm_vs_gt.diff__Gemini 3.5 Flash</t>
  </si>
  <si>
    <t>repo_5019c3b_3428d97__pipeline_llm_vs_gt.diff__ChatGPT 5.4</t>
  </si>
  <si>
    <t>repo_522d1d8_5300156__claude_saltutil_llm_vs_gt.diff__Claude Opus 4.8</t>
  </si>
  <si>
    <t>repo_522d1d8_5300156__gemini_saltutil_llm_vs_gt.diff__Gemini 3.5 Flash</t>
  </si>
  <si>
    <t>Formatting; Logic Change; API/Signature Overreach; Missed Required Change</t>
  </si>
  <si>
    <t>repo_522d1d8_5300156__saltutil_llm_vs_gt.diff__ChatGPT 5.4</t>
  </si>
  <si>
    <t>repo_52c80f9_018b7ce__claude_scene_llm_vs_gt.diff__Claude Opus 4.8</t>
  </si>
  <si>
    <t>repo_52c80f9_018b7ce__gemini_scene_llm_vs_gt.diff__Gemini 3.5 Flash</t>
  </si>
  <si>
    <t>repo_52c80f9_018b7ce__scene_llm_vs_gt.diff__ChatGPT 5.4</t>
  </si>
  <si>
    <t>repo_5741160_f7c6063__claude_extractor_llm_vs_gt.diff__Claude Opus 4.8</t>
  </si>
  <si>
    <t>Formatting; Naming Overreach; Missed Required Change</t>
  </si>
  <si>
    <t>repo_5741160_f7c6063__extractor_llm_vs_gt.diff__ChatGPT 5.4</t>
  </si>
  <si>
    <t>repo_582dec9_0a5e14c__claude_main_llm_vs_gt.diff__Claude Opus 4.8</t>
  </si>
  <si>
    <t>repo_582dec9_0a5e14c__gemini_main_llm_vs_gt.diff__Gemini 3.5 Flash</t>
  </si>
  <si>
    <t>repo_582dec9_0a5e14c__main_llm_vs_gt.diff__ChatGPT 5.4</t>
  </si>
  <si>
    <t>repo_595309c_795df94__claude_init_llm_vs_gt.diff__Claude Opus 4.8</t>
  </si>
  <si>
    <t>repo_595309c_795df94__gemini_init_llm_vs_gt.diff__Gemini 3.5 Flash</t>
  </si>
  <si>
    <t>Comment/Docstring; Import Change; Logic Change; Unrelated Addition; Missed Required Change</t>
  </si>
  <si>
    <t>repo_595309c_795df94__init_llm_vs_gt.diff__ChatGPT 5.4</t>
  </si>
  <si>
    <t>Formatting; Comment/Docstring; Unrelated Deletion</t>
  </si>
  <si>
    <t>repo_5992898_7c7c0aa__claude_helpertrigger_llm_vs_gt.diff__Claude Opus 4.8</t>
  </si>
  <si>
    <t>repo_5992898_7c7c0aa__claude_texttrigger_llm_vs_gt.diff__Claude Opus 4.8</t>
  </si>
  <si>
    <t>repo_5992898_7c7c0aa__gemini_helpertrigger_llm_vs_gt.diff__Gemini 3.5 Flash</t>
  </si>
  <si>
    <t>repo_5992898_7c7c0aa__gemini_texttrigger_llm_vs_gt.diff__Gemini 3.5 Flash</t>
  </si>
  <si>
    <t>repo_5992898_7c7c0aa__helpertrigger_llm_vs_gt.diff__ChatGPT 5.4</t>
  </si>
  <si>
    <t>Formatting; Comment/Docstring; Unrelated Deletion; Missed Required Change</t>
  </si>
  <si>
    <t>repo_5992898_7c7c0aa__texttrigger_llm_vs_gt.diff__ChatGPT 5.4</t>
  </si>
  <si>
    <t>repo_59cb35d_be9bb5e__claude_wordcloud_llm_vs_gt.diff__Claude Opus 4.8</t>
  </si>
  <si>
    <t>repo_59cb35d_be9bb5e__gemini_wordcloud_llm_vs_gt.diff__Gemini 3.5 Flash</t>
  </si>
  <si>
    <t>Formatting; Typo Introduced;</t>
  </si>
  <si>
    <t>repo_59cb35d_be9bb5e__wordcloud_llm_vs_gt.diff__ChatGPT 5.4</t>
  </si>
  <si>
    <t>repo_5cc9e01_042a0f7__claude_init_llm_vs_gt.diff__Claude Opus 4.8</t>
  </si>
  <si>
    <t>repo_5cc9e01_042a0f7__gemini_init_llm_vs_gt.diff__Gemini 3.5 Flash</t>
  </si>
  <si>
    <t>repo_5cc9e01_042a0f7__init_llm_vs_gt.diff__ChatGPT 5.4</t>
  </si>
  <si>
    <t>repo_625da0d_9d458bb__claude_pkg_llm_vs_gt.diff__Claude Opus 4.8</t>
  </si>
  <si>
    <t>repo_625da0d_9d458bb__gemini_pkg_llm_vs_gt.diff__Gemini 3.5 Flash</t>
  </si>
  <si>
    <t>repo_625da0d_9d458bb__pkg_llm_vs_gt.diff__ChatGPT 5.4</t>
  </si>
  <si>
    <t>repo_62a3366_8d65452__claude_rpc_llm_vs_gt.diff__Claude Opus 4.8</t>
  </si>
  <si>
    <t>repo_62a3366_8d65452__claude_telegram_llm_vs_gt.diff__Claude Opus 4.8</t>
  </si>
  <si>
    <t>repo_62a3366_8d65452__claude_test_llm_vs_gt.diff__Claude Opus 4.8</t>
  </si>
  <si>
    <t>repo_62a3366_8d65452__claude_testrpc_llm_vs_gt.diff__Claude Opus 4.8</t>
  </si>
  <si>
    <t>repo_62a3366_8d65452__gemini_rpc_llm_vs_gt.diff__Gemini 3.5 Flash</t>
  </si>
  <si>
    <t>repo_62a3366_8d65452__gemini_telegram_llm_vs_gt.diff__Gemini 3.5 Flash</t>
  </si>
  <si>
    <t>repo_62a3366_8d65452__gemini_testrpc_llm_vs_gt.diff__Gemini 3.5 Flash</t>
  </si>
  <si>
    <t>repo_62a3366_8d65452__rpc_llm_vs_gt.diff__ChatGPT 5.4</t>
  </si>
  <si>
    <t>repo_62a3366_8d65452__telegram_llm_vs_gt.diff__ChatGPT 5.4</t>
  </si>
  <si>
    <t>repo_62a3366_8d65452__test_llm_vs_gt.diff__ChatGPT 5.4</t>
  </si>
  <si>
    <t>repo_62a3366_8d65452__testrpc_llm_vs_gt.diff__ChatGPT 5.4</t>
  </si>
  <si>
    <t>repo_62a77e7_aed0637__claude_vcs_llm_vs_gt.diff__Claude Opus 4.8</t>
  </si>
  <si>
    <t>repo_62a77e7_aed0637__gemini_vcs_llm_vs_gt.diff__Gemini 3.5 Flash</t>
  </si>
  <si>
    <t>repo_62a77e7_aed0637__vcs_llm_vs_gt.diff__ChatGPT 5.4</t>
  </si>
  <si>
    <t>repo_65175f3_5e4b354__claude_test_llm_vs_gt.diff__Claude Opus 4.8</t>
  </si>
  <si>
    <t>repo_65175f3_5e4b354__test_llm_vs_gt.diff__ChatGPT 5.4</t>
  </si>
  <si>
    <t>repo_66862db_5a70d67__claude_sys_llm_vs_gt.diff__Claude Opus 4.8</t>
  </si>
  <si>
    <t>repo_66862db_5a70d67__sys_llm_vs_gt.diff__ChatGPT 5.4</t>
  </si>
  <si>
    <t>repo_6eaa8e1_3938cd9__claude_tele_llm_vs_gt.diff__Claude Opus 4.8</t>
  </si>
  <si>
    <t>repo_6eaa8e1_3938cd9__gemini_tele_llm_vs_gt.diff__Gemini 3.5 Flash</t>
  </si>
  <si>
    <t>Formatting; Comment/Docstring; Logic Change; Unrelated Deletion</t>
  </si>
  <si>
    <t>repo_6eaa8e1_3938cd9__tele_llm_vs_gt.diff__ChatGPT 5.4</t>
  </si>
  <si>
    <t>repo_70b894b_325609e__base_llm_vs_gt.diff__ChatGPT 5.4</t>
  </si>
  <si>
    <t>repo_70b894b_325609e__claude_base_llm_vs_gt.diff__Claude Opus 4.8</t>
  </si>
  <si>
    <t>repo_70b894b_325609e__gemini_base_llm_vs_gt.diff__Gemini 3.5 Flash</t>
  </si>
  <si>
    <t>repo_70d00f6_5e02a81__claude_layers_llm_vs_gt.diff__Claude Opus 4.8</t>
  </si>
  <si>
    <t>repo_70d00f6_5e02a81__gemini_layers_llm_vs_gt.diff__Gemini 3.5 Flash</t>
  </si>
  <si>
    <t>repo_70d00f6_5e02a81__layers_llm_vs_gt.diff__ChatGPT 5.4</t>
  </si>
  <si>
    <t>repo_71e106f_d4ae8d1__claude_train_llm_vs_gt.diff__Claude Opus 4.8</t>
  </si>
  <si>
    <t>repo_71e106f_d4ae8d1__gemini_train_llm_vs_gt.diff__Gemini 3.5 Flash</t>
  </si>
  <si>
    <t>repo_71e106f_d4ae8d1__train_llm_vs_gt.diff__ChatGPT 5.4</t>
  </si>
  <si>
    <t>repo_721b6b5_0315081__claude_gui_llm_vs_gt.diff__Claude Opus 4.8</t>
  </si>
  <si>
    <t>Formatting; Import Change; Logic Change</t>
  </si>
  <si>
    <t>repo_721b6b5_0315081__gemini_gui_llm_vs_gt.diff__Gemini 3.5 Flash</t>
  </si>
  <si>
    <t>repo_721b6b5_0315081__gui_llm_vs_gt.diff__ChatGPT 5.4</t>
  </si>
  <si>
    <t>repo_77e21a0_56762b5__claude_desc_llm_vs_gt.diff__Claude Opus 4.8</t>
  </si>
  <si>
    <t>repo_77e21a0_56762b5__desc_llm_vs_gt.diff__ChatGPT 5.4</t>
  </si>
  <si>
    <t>repo_77e21a0_56762b5__gemini_desc_llm_vs_gt.diff__Gemini 3.5 Flash</t>
  </si>
  <si>
    <t>repo_780f526_d7676c1__claude_test_llm_vs_gt.diff__Claude Opus 4.8</t>
  </si>
  <si>
    <t>repo_780f526_d7676c1__test_llm_vs_gt.diff__ChatGPT 5.4</t>
  </si>
  <si>
    <t>repo_7c2bde2_6b18248__claude_setup_llm_vs_gt.diff__Claude Opus 4.8</t>
  </si>
  <si>
    <t>repo_7c2bde2_6b18248__gemini_setup_llm_vs_gt.diff__Gemini 3.5 Flash</t>
  </si>
  <si>
    <t>repo_7c2bde2_6b18248__setup_llm_vs_gt.diff__ChatGPT 5.4</t>
  </si>
  <si>
    <t>repo_7c84ddc_b72a57d__asset_llm_vs_gt.diff__ChatGPT 5.4</t>
  </si>
  <si>
    <t>repo_7c84ddc_b72a57d__claude_asset_llm_vs_gt.diff__Claude Opus 4.8</t>
  </si>
  <si>
    <t>repo_7c84ddc_b72a57d__gemini_asset_llm_vs_gt.diff__Gemini 3.5 Flash</t>
  </si>
  <si>
    <t>repo_7d8a2c0_363d5e1__claude_far10_llm_vs_gt.diff__Claude Opus 4.8</t>
  </si>
  <si>
    <t>repo_7d8a2c0_363d5e1__far10_llm_vs_gt.diff__ChatGPT 5.4</t>
  </si>
  <si>
    <t>repo_7d8a2c0_363d5e1__gemini_far10_llm_vs_gt.diff__Gemini 3.5 Flash</t>
  </si>
  <si>
    <t>repo_7f6f3a0_088a9e6__gemini_qt_llm_vs_gt.diff__Gemini 3.5 Flash</t>
  </si>
  <si>
    <t>repo_7f6f3a0_088a9e6__qt_llm_vs_gt.diff__ChatGPT 5.4</t>
  </si>
  <si>
    <t>repo_8049384_5edd9a7__claude_patcher_llm_vs_gt.diff__Claude Opus 4.8</t>
  </si>
  <si>
    <t>repo_8049384_5edd9a7__gemini_patcher_llm_vs_gt.diff__Gemini 3.5 Flash</t>
  </si>
  <si>
    <t>repo_8049384_5edd9a7__patcher_llm_vs_gt.diff__ChatGPT 5.4</t>
  </si>
  <si>
    <t>repo_81a27d4_4b9ea7b__claude_veri_llm_vs_gt.diff__Claude Opus 4.8</t>
  </si>
  <si>
    <t>repo_81a27d4_4b9ea7b__gemini_veri_llm_vs_gt.diff__Gemini 3.5 Flash</t>
  </si>
  <si>
    <t>repo_81a27d4_4b9ea7b__veri_llm_vs_gt.diff__ChatGPT 5.4</t>
  </si>
  <si>
    <t>repo_829a393_f262e33__claude_utility_llm_vs_gt.diff__Claude Opus 4.8</t>
  </si>
  <si>
    <t>repo_829a393_f262e33__gemini_utility_llm_vs_gt.diff__Gemini 3.5 Flash</t>
  </si>
  <si>
    <t>repo_829a393_f262e33__utility_llm_vs_gt.diff__ChatGPT 5.4</t>
  </si>
  <si>
    <t>repo_8508c46_2e0a353__claude_player_llm_vs_gt.diff__Claude Opus 4.8</t>
  </si>
  <si>
    <t>repo_8508c46_2e0a353__gemini_player_llm_vs_gt.diff__Gemini 3.5 Flash</t>
  </si>
  <si>
    <t>cases/repo_8508c46_2e0a353/compare/gemini_player_llm_vs_gt.diff</t>
  </si>
  <si>
    <t>repo_8508c46_2e0a353__player_llm_vs_gt.diff__ChatGPT 5.4</t>
  </si>
  <si>
    <t>repo_861390b_6a5c66a__claude_download_llm_vs_gt.diff__Claude Opus 4.8</t>
  </si>
  <si>
    <t>repo_861390b_6a5c66a__download_llm_vs_gt.diff__ChatGPT 5.4</t>
  </si>
  <si>
    <t>repo_861390b_6a5c66a__gemini_download_llm_vs_gt.diff__Gemini 3.5 Flash</t>
  </si>
  <si>
    <t>repo_88a3153_a3d7af6__claude_tiktok_llm_vs_gt.diff__Claude Opus 4.8</t>
  </si>
  <si>
    <t>repo_88a3153_a3d7af6__tiktok_llm_vs_gt.diff__ChatGPT 5.4</t>
  </si>
  <si>
    <t>Formatting; Naming Overreach; API/Signature Overreach</t>
  </si>
  <si>
    <t>repo_8b7a575_d92abc6__claude_eval_llm_vs_gt.diff__Claude Opus 4.8</t>
  </si>
  <si>
    <t>repo_8b7a575_d92abc6__claude_postpone_llm_vs_gt.diff__Claude Opus 4.8</t>
  </si>
  <si>
    <t>repo_8b7a575_d92abc6__claude_skip_llm_vs_gt.diff__Claude Opus 4.8</t>
  </si>
  <si>
    <t>repo_8b7a575_d92abc6__eval_llm_vs_gt.diff__ChatGPT 5.4</t>
  </si>
  <si>
    <t>repo_8b7a575_d92abc6__gemini_eval_llm_vs_gt.diff__Gemini 3.5 Flash</t>
  </si>
  <si>
    <t>repo_8b7a575_d92abc6__gemini_postpone_llm_vs_gt.diff__Gemini 3.5 Flash</t>
  </si>
  <si>
    <t>repo_8b7a575_d92abc6__gemini_skip_llm_vs_gt.diff__Gemini 3.5 Flash</t>
  </si>
  <si>
    <t>repo_8b7a575_d92abc6__postpone_llm_vs_gt.diff__ChatGPT 5.4</t>
  </si>
  <si>
    <t>repo_8b7a575_d92abc6__skip_llm_vs_gt.diff__ChatGPT 5.4</t>
  </si>
  <si>
    <t>repo_8c50eee_7651b8c__claude_fuz_llm_vs_gt.diff__Claude Opus 4.8</t>
  </si>
  <si>
    <t>repo_8c50eee_7651b8c__fuz_llm_vs_gt.diff__ChatGPT 5.4</t>
  </si>
  <si>
    <t>repo_8c50eee_7651b8c__gemini_fuz_llm_vs_gt.diff__Gemini 3.5 Flash</t>
  </si>
  <si>
    <t>repo_8d86e08_be78f0c__claude_reader_llm_vs_gt.diff__Claude Opus 4.8</t>
  </si>
  <si>
    <t>repo_8d86e08_be78f0c__gemini_reader_llm_vs_gt.diff__Gemini 3.5 Flash</t>
  </si>
  <si>
    <t>repo_8d86e08_be78f0c__reader_llm_vs_gt.diff__ChatGPT 5.4</t>
  </si>
  <si>
    <t>repo_8d8ea8b_bb6e52f__claude_http11_llm_vs_gt.diff__Claude Opus 4.8</t>
  </si>
  <si>
    <t>repo_8d8ea8b_bb6e52f__claude_http2_llm_vs_gt.diff__Claude Opus 4.8</t>
  </si>
  <si>
    <t>repo_8d8ea8b_bb6e52f__claude_http_llm_vs_gt.diff__Claude Opus 4.8</t>
  </si>
  <si>
    <t>repo_8d8ea8b_bb6e52f__gemini_http11_llm_vs_gt.diff__Gemini 3.5 Flash</t>
  </si>
  <si>
    <t>repo_8d8ea8b_bb6e52f__gemini_http2_llm_vs_gt.diff__Gemini 3.5 Flash</t>
  </si>
  <si>
    <t>repo_8d8ea8b_bb6e52f__gemini_http_llm_vs_gt.diff__Gemini 3.5 Flash</t>
  </si>
  <si>
    <t>repo_8d8ea8b_bb6e52f__http11_llm_vs_gt.diff__ChatGPT 5.4</t>
  </si>
  <si>
    <t>repo_8d8ea8b_bb6e52f__http2_llm_vs_gt.diff__ChatGPT 5.4</t>
  </si>
  <si>
    <t>repo_8d8ea8b_bb6e52f__http_llm_vs_gt.diff__ChatGPT 5.4</t>
  </si>
  <si>
    <t>repo_8f6e8ee_c3b6802__claude_rec_llm_vs_gt.diff__Claude Opus 4.8</t>
  </si>
  <si>
    <t>repo_8f6e8ee_c3b6802__gemini_rec_llm_vs_gt.diff__Gemini 3.5 Flash</t>
  </si>
  <si>
    <t>repo_8f6e8ee_c3b6802__rec_llm_vs_gt.diff__ChatGPT 5.4</t>
  </si>
  <si>
    <t>repo_95fb7e6_4b90e78__claude_market_llm_vs_gt.diff__Claude Opus 4.8</t>
  </si>
  <si>
    <t>repo_95fb7e6_4b90e78__gemini_market_llm_vs_gt.diff__Gemini 3.5 Flash</t>
  </si>
  <si>
    <t>repo_95fb7e6_4b90e78__market_llm_vs_gt.diff__ChatGPT 5.4</t>
  </si>
  <si>
    <t>Formatting; Comment/Docstring; Logic Change; API/Signature Overreach; Extra Refactoring; Unrelated Deletion; Typo Introduced</t>
  </si>
  <si>
    <t>repo_968b706_eb2ebc4__claude_actions_llm_vs_gt.diff__Claude Opus 4.8</t>
  </si>
  <si>
    <t>repo_975fe11_7e7ed18__canvas_llm_vs_gt.diff__ChatGPT 5.4</t>
  </si>
  <si>
    <t>repo_975fe11_7e7ed18__claude_canvas_llm_vs_gt.diff__Claude Opus 4.8</t>
  </si>
  <si>
    <t>repo_975fe11_7e7ed18__gemini_canvas_llm_vs_gt.diff__Gemini 3.5 Flash</t>
  </si>
  <si>
    <t>repo_9805bde_5ca7e72__claude_gitfs_llm_vs_gt.diff__Claude Opus 4.8</t>
  </si>
  <si>
    <t>repo_9805bde_5ca7e72__gemini_gitfs_llm_vs_gt.diff__Gemini 3.5 Flash</t>
  </si>
  <si>
    <t xml:space="preserve">Formatting; Comment/Docstring; </t>
  </si>
  <si>
    <t>repo_9805bde_5ca7e72__gitfs_llm_vs_gt.diff__ChatGPT 5.4</t>
  </si>
  <si>
    <t>repo_98ca948_0661374__claude_light_llm_vs_gt.diff__Claude Opus 4.8</t>
  </si>
  <si>
    <t>repo_98ca948_0661374__gemini_light_llm_vs_gt.diff__Gemini 3.5 Flash</t>
  </si>
  <si>
    <t>repo_98ca948_0661374__light_llm_vs_gt.diff__ChatGPT 5.4</t>
  </si>
  <si>
    <t>repo_9a10203_4fab8e0__claude_tiktok_llm_vs_gt.diff__Claude Opus 4.8</t>
  </si>
  <si>
    <t>repo_9a10203_4fab8e0__tiktok_llm_vs_gt.diff__ChatGPT 5.4</t>
  </si>
  <si>
    <t>Formatting; Logic Change; Extra Refactoring; Unrelated Addition</t>
  </si>
  <si>
    <t>repo_9b6605c_991915a__claude_testconfig_llm_vs_gt.diff__Claude Opus 4.8</t>
  </si>
  <si>
    <t>repo_9b6605c_991915a__gemini_testconfig_llm_vs_gt.diff__Gemini 3.5 Flash</t>
  </si>
  <si>
    <t>repo_9b6605c_991915a__lib_llm_vs_gt.diff__ChatGPT 5.4</t>
  </si>
  <si>
    <t>repo_9b6605c_991915a__testconfig_llm_vs_gt.diff__ChatGPT 5.4</t>
  </si>
  <si>
    <t>repo_9db7588_33d2a72__claude_uc_llm_vs_gt.diff__Claude Opus 4.8</t>
  </si>
  <si>
    <t>repo_9db7588_33d2a72__gemini_uc_llm_vs_gt.diff__Gemini 3.5 Flash</t>
  </si>
  <si>
    <t>repo_9db7588_33d2a72__uc_llm_vs_gt.diff__ChatGPT 5.4</t>
  </si>
  <si>
    <t>repo_9e694dd_d2507e1__claude_foothelper_llm_vs_gt.diff__Claude Opus 4.8</t>
  </si>
  <si>
    <t>repo_9e694dd_d2507e1__claude_helper_llm_vs_gt.diff__Claude Opus 4.8</t>
  </si>
  <si>
    <t>repo_9e694dd_d2507e1__claude_sfbui_llm_vs_gt.diff__Claude Opus 4.8</t>
  </si>
  <si>
    <t>repo_9e694dd_d2507e1__foothelper_llm_vs_gt.diff__ChatGPT 5.4</t>
  </si>
  <si>
    <t>repo_9e694dd_d2507e1__gemini_foothelper_llm_vs_gt.diff__Gemini 3.5 Flash</t>
  </si>
  <si>
    <t>repo_9e694dd_d2507e1__gemini_helper_llm_vs_gt.diff__Gemini 3.5 Flash</t>
  </si>
  <si>
    <t>repo_9e694dd_d2507e1__gemini_sf_llm_vs_gt.diff__Gemini 3.5 Flash</t>
  </si>
  <si>
    <t>repo_9e694dd_d2507e1__gemini_sfbui_llm_vs_gt.diff__Gemini 3.5 Flash</t>
  </si>
  <si>
    <t>repo_9e694dd_d2507e1__helper_llm_vs_gt.diff__ChatGPT 5.4</t>
  </si>
  <si>
    <t>repo_9e694dd_d2507e1__sf_llm_vs_gt.diff__ChatGPT 5.4</t>
  </si>
  <si>
    <t>repo_9e694dd_d2507e1__sfbui_llm_vs_gt.diff__ChatGPT 5.4</t>
  </si>
  <si>
    <t>repo_a0169b7_eb2accc__claude_load_llm_vs_gt.diff__Claude Opus 4.8</t>
  </si>
  <si>
    <t>repo_a0169b7_eb2accc__gemini_load_llm_vs_gt.diff__Gemini 3.5 Flash</t>
  </si>
  <si>
    <t>repo_a0169b7_eb2accc__load_llm_vs_gt.diff__ChatGPT 5.4</t>
  </si>
  <si>
    <t>Formatting; Comment/Docstring; API/Signature Overreach</t>
  </si>
  <si>
    <t>repo_a0cdc63_79ae3c2__claude_freq_llm_vs_gt.diff__Claude Opus 4.8</t>
  </si>
  <si>
    <t>Formatting; Comment/Docstring; Logic Change</t>
  </si>
  <si>
    <t>Formatting; Comment/Docstring; Extra Refactoring; Missed Required Change</t>
  </si>
  <si>
    <t>repo_a0cdc63_79ae3c2__gemini_freq_llm_vs_gt.diff__Gemini 3.5 Flash</t>
  </si>
  <si>
    <t>repo_a554cb8_9bc1c4c__button_llm_vs_gt.diff__ChatGPT 5.4</t>
  </si>
  <si>
    <t>repo_a554cb8_9bc1c4c__claude_button_llm_vs_gt.diff__Claude Opus 4.8</t>
  </si>
  <si>
    <t>repo_a554cb8_9bc1c4c__gemini_button_llm_vs_gt.diff__Gemini 3.5 Flash</t>
  </si>
  <si>
    <t>repo_a55aa59_4311b2c__claude_cmdmod_llm_vs_gt.diff__Claude Opus 4.8</t>
  </si>
  <si>
    <t>repo_a55aa59_4311b2c__gemini_cmdmod_llm_vs_gt.diff__Gemini 3.5 Flash</t>
  </si>
  <si>
    <t>repo_a61a58e_9cb073a__claude_utility_llm_vs_gt.diff__Claude Opus 4.8</t>
  </si>
  <si>
    <t>repo_a61a58e_9cb073a__gemini_utility_llm_vs_gt.diff__Gemini 3.5 Flash</t>
  </si>
  <si>
    <t>repo_a61a58e_9cb073a__utility_llm_vs_gt.diff__ChatGPT 5.4</t>
  </si>
  <si>
    <t>repo_a72c8d9_584795d__claude_worker_llm_vs_gt.diff__Claude Opus 4.8</t>
  </si>
  <si>
    <t>Formatting; Logic Change; Typo Introduced; Missed Required Change</t>
  </si>
  <si>
    <t>repo_a72c8d9_584795d__gemini_worker_llm_vs_gt.diff__Gemini 3.5 Flash</t>
  </si>
  <si>
    <t>repo_a72c8d9_584795d__worker_llm_vs_gt.diff__ChatGPT 5.4</t>
  </si>
  <si>
    <t>repo_aa861a6_09de608__claude_gif_llm_vs_gt.diff__Claude Opus 4.8</t>
  </si>
  <si>
    <t>repo_aa861a6_09de608__gemini_gif_llm_vs_gt.diff__Gemini 3.5 Flash</t>
  </si>
  <si>
    <t>repo_aa861a6_09de608__gif_llm_vs_gt.diff__ChatGPT 5.4</t>
  </si>
  <si>
    <t>repo_aae4a1f_7f04a49__claude_testspider_llm_vs_gt.diff__Claude Opus 4.8</t>
  </si>
  <si>
    <t>repo_aae4a1f_7f04a49__gemini_testspider_llm_vs_gt.diff__Gemini 3.5 Flash</t>
  </si>
  <si>
    <t>repo_aae4a1f_7f04a49__testspider_llm_vs_gt.diff__ChatGPT 5.4</t>
  </si>
  <si>
    <t>repo_aba9857_3438d40__axonaut_llm_vs_gt.diff__ChatGPT 5.4</t>
  </si>
  <si>
    <t>repo_aba9857_3438d40__claude_axonaut_llm_vs_gt.diff__Claude Opus 4.8</t>
  </si>
  <si>
    <t>repo_aba9857_3438d40__claude_office_llm_vs_gt.diff__Claude Opus 4.8</t>
  </si>
  <si>
    <t>repo_aba9857_3438d40__gemini_axonaut_llm_vs_gt.diff__Gemini 3.5 Flash</t>
  </si>
  <si>
    <t>repo_aba9857_3438d40__gemini_office_llm_vs_gt.diff__Gemini 3.5 Flash</t>
  </si>
  <si>
    <t>repo_aba9857_3438d40__office_llm_vs_gt.diff__ChatGPT 5.4</t>
  </si>
  <si>
    <t>repo_adb9f3a_87d877e__claude_load_llm_vs_gt.diff__Claude Opus 4.8</t>
  </si>
  <si>
    <t>repo_adb9f3a_87d877e__gemini_load_llm_vs_gt.diff__Gemini 3.5 Flash</t>
  </si>
  <si>
    <t>repo_adb9f3a_87d877e__load_llm_vs_gt.diff__ChatGPT 5.4</t>
  </si>
  <si>
    <t>repo_af97f9e_ed137c0__claude_tab_llm_vs_gt.diff__Claude Opus 4.8</t>
  </si>
  <si>
    <t>repo_af97f9e_ed137c0__gemini_tab_llm_vs_gt.diff__Gemini 3.5 Flash</t>
  </si>
  <si>
    <t>repo_af97f9e_ed137c0__tab_llm_vs_gt.diff__ChatGPT 5.4</t>
  </si>
  <si>
    <t>Formatting; API/Signature Overreach</t>
  </si>
  <si>
    <t>repo_b2e2729_8377e84__checkpoint_llm_vs_gt.diff__ChatGPT 5.4</t>
  </si>
  <si>
    <t>repo_b2e2729_8377e84__claude_checkpoint_llm_vs_gt.diff__Claude Opus 4.8</t>
  </si>
  <si>
    <t>repo_b2e2729_8377e84__claude_trainer_llm_vs_gt.diff__Claude Opus 4.8</t>
  </si>
  <si>
    <t>Formatting; Comment/Docstring; Logic Change; Unrelated Addition; Unrelated Deletion</t>
  </si>
  <si>
    <t>repo_b2e2729_8377e84__gemini_checkpoint_llm_vs_gt.diff__Gemini 3.5 Flash</t>
  </si>
  <si>
    <t>repo_b2e2729_8377e84__gemini_trainer_llm_vs_gt.diff__Gemini 3.5 Flash</t>
  </si>
  <si>
    <t>repo_b2e2729_8377e84__trainer_llm_vs_gt.diff__ChatGPT 5.4</t>
  </si>
  <si>
    <t>repo_b3ca345_5f9d86a__claude_tab_llm_vs_gt.diff__Claude Opus 4.8</t>
  </si>
  <si>
    <t>repo_b3ca345_5f9d86a__gemini_tab_llm_vs_gt.diff__Gemini 3.5 Flash</t>
  </si>
  <si>
    <t>repo_b3ca345_5f9d86a__tab_llm_vs_gt.diff__ChatGPT 5.4</t>
  </si>
  <si>
    <t>repo_b4db08e_d18e5c4__claude_event_llm_vs_gt.diff__Claude Opus 4.8</t>
  </si>
  <si>
    <t>repo_b4db08e_d18e5c4__event_llm_vs_gt.diff__ChatGPT 5.4</t>
  </si>
  <si>
    <t>repo_b4db08e_d18e5c4__gemini_event_llm_vs_gt.diff__Gemini 3.5 Flash</t>
  </si>
  <si>
    <t>Logic Change; API/Signature Overreach; Unrelated Deletion; Missed Required Change</t>
  </si>
  <si>
    <t>repo_b77fad6_77023c0__backtesting_llm_vs_gt.diff__ChatGPT 5.4</t>
  </si>
  <si>
    <t>repo_b77fad6_77023c0__claude_backtesting_llm_vs_gt.diff__Claude Opus 4.8</t>
  </si>
  <si>
    <t>repo_b77fad6_77023c0__gemini_backtesting_llm_vs_gt.diff__Gemini 3.5 Flash</t>
  </si>
  <si>
    <t>repo_b79b3d6_d674088__claude_emoji_llm_vs_gt.diff__Claude Opus 4.8</t>
  </si>
  <si>
    <t>repo_b79b3d6_d674088__emoji_llm_vs_gt.diff__ChatGPT 5.4</t>
  </si>
  <si>
    <t>repo_b7a7b7b_bb40659__claude_sensor_llm_vs_gt.diff__Claude Opus 4.8</t>
  </si>
  <si>
    <t>repo_b7a7b7b_bb40659__gemini_sensor_llm_vs_gt.diff__Gemini 3.5 Flash</t>
  </si>
  <si>
    <t>repo_b7a7b7b_bb40659__sensor_llm_vs_gt.diff__ChatGPT 5.4</t>
  </si>
  <si>
    <t>repo_b823069_04e8835__claude_setup_llm_vs_gt.diff__Claude Opus 4.8</t>
  </si>
  <si>
    <t>repo_b823069_04e8835__gemini_setup_llm_vs_gt.diff__Gemini 3.5 Flash</t>
  </si>
  <si>
    <t>repo_b823069_04e8835__setup_llm_vs_gt.diff__ChatGPT 5.4</t>
  </si>
  <si>
    <t>repo_b87b726_c38aeb8__base_llm_vs_gt.diff__ChatGPT 5.4</t>
  </si>
  <si>
    <t>repo_b87b726_c38aeb8__claude_base_llm_vs_gt.diff__Claude Opus 4.8</t>
  </si>
  <si>
    <t>repo_b87b726_c38aeb8__claude_rsi_llm_vs_gt.diff__Claude Opus 4.8</t>
  </si>
  <si>
    <t>repo_b87b726_c38aeb8__claude_testbase_llm_vs_gt.diff__Claude Opus 4.8</t>
  </si>
  <si>
    <t>repo_b87b726_c38aeb8__gemini_base_llm_vs_gt.diff__Gemini 3.5 Flash</t>
  </si>
  <si>
    <t>Formatting; Typo Introduced</t>
  </si>
  <si>
    <t>repo_b87b726_c38aeb8__gemini_rsi_llm_vs_gt.diff__Gemini 3.5 Flash</t>
  </si>
  <si>
    <t>repo_b87b726_c38aeb8__gemini_testbase_llm_vs_gt.diff__Gemini 3.5 Flash</t>
  </si>
  <si>
    <t>repo_b87b726_c38aeb8__rsi_llm_vs_gt.diff__ChatGPT 5.4</t>
  </si>
  <si>
    <t>repo_b87b726_c38aeb8__testbase_llm_vs_gt.diff__ChatGPT 5.4</t>
  </si>
  <si>
    <t>repo_ba68976_e8f1418__claude_pdfa_llm_vs_gt.diff__Claude Opus 4.8</t>
  </si>
  <si>
    <t>repo_ba68976_e8f1418__claude_pdfua_llm_vs_gt.diff__Claude Opus 4.8</t>
  </si>
  <si>
    <t>repo_ba68976_e8f1418__gemini_pdfa_llm_vs_gt.diff__Gemini 3.5 Flash</t>
  </si>
  <si>
    <t>repo_ba68976_e8f1418__gemini_pdfua_llm_vs_gt.diff__Gemini 3.5 Flash</t>
  </si>
  <si>
    <t>repo_ba68976_e8f1418__pdfa_llm_vs_gt.diff__ChatGPT 5.4</t>
  </si>
  <si>
    <t>Formatting; Logic Change; Unrelated Addition</t>
  </si>
  <si>
    <t>repo_ba9ec8c_b3fc8ef__case_llm_vs_gt.diff__ChatGPT 5.4</t>
  </si>
  <si>
    <t>repo_ba9ec8c_b3fc8ef__claude_case_llm_vs_gt.diff__Claude Opus 4.8</t>
  </si>
  <si>
    <t>repo_ba9ec8c_b3fc8ef__gemini_case_llm_vs_gt.diff__Gemini 3.5 Flash</t>
  </si>
  <si>
    <t>repo_bba8242_fa02bc8__claude_credit_llm_vs_gt.diff__Claude Opus 4.8</t>
  </si>
  <si>
    <t>repo_bba8242_fa02bc8__claude_iban_llm_vs_gt.diff__Claude Opus 4.8</t>
  </si>
  <si>
    <t>repo_bba8242_fa02bc8__credit_llm_vs_gt.diff__ChatGPT 5.4</t>
  </si>
  <si>
    <t>repo_bba8242_fa02bc8__gemini_credit_llm_vs_gt.diff__Gemini 3.5 Flash</t>
  </si>
  <si>
    <t>repo_bba8242_fa02bc8__gemini_iban_llm_vs_gt.diff__Gemini 3.5 Flash</t>
  </si>
  <si>
    <t>repo_bba8242_fa02bc8__iban_llm_vs_gt.diff__ChatGPT 5.4</t>
  </si>
  <si>
    <t>repo_bc2fce0_e72876f__claude_core_llm_vs_gt.diff__Claude Opus 4.8</t>
  </si>
  <si>
    <t>repo_bc2fce0_e72876f__core_llm_vs_gt.diff__ChatGPT 5.4</t>
  </si>
  <si>
    <t>repo_bc2fce0_e72876f__gemini_core_llm_vs_gt.diff__Gemini 3.5 Flash</t>
  </si>
  <si>
    <t>repo_bda4195_51f9983__claude_parrot_llm_vs_gt.diff__Claude Opus 4.8</t>
  </si>
  <si>
    <t>repo_bda4195_51f9983__gemini_parrot_llm_vs_gt.diff__Gemini 3.5 Flash</t>
  </si>
  <si>
    <t>repo_bda4195_51f9983__parrot_llm_vs_gt.diff__ChatGPT 5.4</t>
  </si>
  <si>
    <t>repo_bdf922b_afc425b__claude_icecream_llm_vs_gt.diff__Claude Opus 4.8</t>
  </si>
  <si>
    <t>repo_bdf922b_afc425b__gemini_icecream_llm_vs_gt.diff__Gemini 3.5 Flash</t>
  </si>
  <si>
    <t>repo_bdf922b_afc425b__icecream_llm_vs_gt.diff__ChatGPT 5.4</t>
  </si>
  <si>
    <t>repo_be42ae7_1c64c28__claude_sites_llm_vs_gt.diff__Claude Opus 4.8</t>
  </si>
  <si>
    <t>Formatting; Logic Change; API/Signature Overreach</t>
  </si>
  <si>
    <t>repo_be42ae7_1c64c28__gemini_sites_llm_vs_gt.diff__Gemini 3.5 Flash</t>
  </si>
  <si>
    <t>repo_be42ae7_1c64c28__sites_llm_vs_gt.diff__ChatGPT 5.4</t>
  </si>
  <si>
    <t>repo_bfe1dba_6859dae__actions_llm_vs_gt.diff__ChatGPT 5.4</t>
  </si>
  <si>
    <t>repo_bfe1dba_6859dae__claude_actions_llm_vs_gt.diff__Claude Opus 4.8</t>
  </si>
  <si>
    <t>Formatting; Naming Overreach; Logic Change; API/Signature Overreach; Missed Required Change</t>
  </si>
  <si>
    <t>repo_c224141_ecd90d6__claude_desc_llm_vs_gt.diff__Claude Opus 4.8</t>
  </si>
  <si>
    <t>repo_c224141_ecd90d6__claude_status_llm_vs_gt.diff__Claude Opus 4.8</t>
  </si>
  <si>
    <t>Formatting; Comment/Docstring; Naming Overreach</t>
  </si>
  <si>
    <t>repo_c224141_ecd90d6__desc_llm_vs_gt.diff__ChatGPT 5.4</t>
  </si>
  <si>
    <t>repo_c224141_ecd90d6__gemini_desc_llm_vs_gt.diff__Gemini 3.5 Flash</t>
  </si>
  <si>
    <t>repo_c224141_ecd90d6__gemini_status_llm_vs_gt.diff__Gemini 3.5 Flash</t>
  </si>
  <si>
    <t>repo_c224141_ecd90d6__status_llm_vs_gt.diff__ChatGPT 5.4</t>
  </si>
  <si>
    <t>repo_c2baf17_ebce32a__claude_icecream_llm_vs_gt.diff__Claude Opus 4.8</t>
  </si>
  <si>
    <t>Formatting; Import Change; Naming Overreach; Extra Refactoring</t>
  </si>
  <si>
    <t>repo_c2baf17_ebce32a__claude_install_llm_vs_gt.diff__Claude Opus 4.8</t>
  </si>
  <si>
    <t>repo_c2baf17_ebce32a__gemini_icecream_llm_vs_gt.diff__Gemini 3.5 Flash</t>
  </si>
  <si>
    <t>Formatting; Import Change; Naming Overreach; Logic Change; Missed Required Change</t>
  </si>
  <si>
    <t>repo_c2baf17_ebce32a__gemini_install_llm_vs_gt.diff__Gemini 3.5 Flash</t>
  </si>
  <si>
    <t>repo_c2baf17_ebce32a__icecream_llm_vs_gt.diff__ChatGPT 5.4</t>
  </si>
  <si>
    <t>Formatting; Import Change; Naming Overreach</t>
  </si>
  <si>
    <t>repo_c2baf17_ebce32a__install_llm_vs_gt.diff__ChatGPT 5.4</t>
  </si>
  <si>
    <t>repo_c929e8f_76c6556__claude_service_llm_vs_gt.diff__Claude Opus 4.8</t>
  </si>
  <si>
    <t>repo_c929e8f_76c6556__claude_single_llm_vs_gt.diff__Claude Opus 4.8</t>
  </si>
  <si>
    <t>repo_c929e8f_76c6556__claude_task_llm_vs_gt.diff__Claude Opus 4.8</t>
  </si>
  <si>
    <t>repo_c929e8f_76c6556__gemini_service_llm_vs_gt.diff__Gemini 3.5 Flash</t>
  </si>
  <si>
    <t>repo_c929e8f_76c6556__gemini_single_llm_vs_gt.diff__Gemini 3.5 Flash</t>
  </si>
  <si>
    <t>repo_c929e8f_76c6556__gemini_task_llm_vs_gt.diff__Gemini 3.5 Flash</t>
  </si>
  <si>
    <t>repo_c929e8f_76c6556__service_llm_vs_gt.diff__ChatGPT 5.4</t>
  </si>
  <si>
    <t>repo_c929e8f_76c6556__single_llm_vs_gt.diff__ChatGPT 5.4</t>
  </si>
  <si>
    <t>repo_c929e8f_76c6556__task_llm_vs_gt.diff__ChatGPT 5.4</t>
  </si>
  <si>
    <t>repo_cd43282_20c4509__lib_llm_vs_gt.diff__ChatGPT 5.4</t>
  </si>
  <si>
    <t>repo_cdf6aa8_391c4cf__case_llm_vs_gt.diff__ChatGPT 5.4</t>
  </si>
  <si>
    <t>repo_cdf6aa8_391c4cf__claude_case_llm_vs_gt.diff__Claude Opus 4.8</t>
  </si>
  <si>
    <t>repo_cdf6aa8_391c4cf__gemini_case_llm_vs_gt.diff__Gemini 3.5 Flash</t>
  </si>
  <si>
    <t>repo_cfbfe90_371ee1e__claude_misc_llm_vs_gt.diff__Claude Opus 4.8</t>
  </si>
  <si>
    <t>repo_cfbfe90_371ee1e__claude_testmisc_llm_vs_gt.diff__Claude Opus 4.8</t>
  </si>
  <si>
    <t>repo_cfbfe90_371ee1e__gemini_misc_llm_vs_gt.diff__Gemini 3.5 Flash</t>
  </si>
  <si>
    <t>repo_cfbfe90_371ee1e__gemini_testmisc_llm_vs_gt.diff__Gemini 3.5 Flash</t>
  </si>
  <si>
    <t>repo_cfbfe90_371ee1e__misc_llm_vs_gt.diff__ChatGPT 5.4</t>
  </si>
  <si>
    <t>repo_cfbfe90_371ee1e__testmisc_llm_vs_gt.diff__ChatGPT 5.4</t>
  </si>
  <si>
    <t>Formatting; Extra Refactoring; Unrelated Addition</t>
  </si>
  <si>
    <t>repo_cfcc82a_947f1ad__claude_sherlock_llm_vs_gt.diff__Claude Opus 4.8</t>
  </si>
  <si>
    <t>repo_cfcc82a_947f1ad__claude_sites_llm_vs_gt.diff__Claude Opus 4.8</t>
  </si>
  <si>
    <t>repo_cfcc82a_947f1ad__gemini_sherlock_llm_vs_gt.diff__Gemini 3.5 Flash</t>
  </si>
  <si>
    <t>repo_cfcc82a_947f1ad__gemini_sites_llm_vs_gt.diff__Gemini 3.5 Flash</t>
  </si>
  <si>
    <t>repo_cfcc82a_947f1ad__sherlock_llm_vs_gt.diff__ChatGPT 5.4</t>
  </si>
  <si>
    <t>repo_cfcc82a_947f1ad__sites_llm_vs_gt.diff__ChatGPT 5.4</t>
  </si>
  <si>
    <t>repo_d283af9_68b8f4d__blab_llm_vs_gt.diff__ChatGPT 5.4</t>
  </si>
  <si>
    <t>repo_d283af9_68b8f4d__claude_blab_llm_vs_gt.diff__Claude Opus 4.8</t>
  </si>
  <si>
    <t>repo_d283af9_68b8f4d__gemini_blab_llm_vs_gt.diff__Gemini 3.5 Flash</t>
  </si>
  <si>
    <t>repo_d30da4f_c19e194__claude_cmd_llm_vs_gt.diff__Claude Opus 4.8</t>
  </si>
  <si>
    <t>repo_d30da4f_c19e194__cmd_llm_vs_gt.diff__ChatGPT 5.4</t>
  </si>
  <si>
    <t>repo_d30da4f_c19e194__gemini_cmd_llm_vs_gt.diff__Gemini 3.5 Flash</t>
  </si>
  <si>
    <t>repo_d5da743_3462999__claude_models_llm_vs_gt.diff__Claude Opus 4.8</t>
  </si>
  <si>
    <t>repo_d5da743_3462999__claude_redirects_llm_vs_gt.diff__Claude Opus 4.8</t>
  </si>
  <si>
    <t>repo_d5da743_3462999__gemini_models_llm_vs_gt.diff__Gemini 3.5 Flash</t>
  </si>
  <si>
    <t>repo_d5da743_3462999__models_llm_vs_gt.diff__ChatGPT 5.4</t>
  </si>
  <si>
    <t>repo_d5da743_3462999__redirects_llm_vs_gt.diff__ChatGPT 5.4</t>
  </si>
  <si>
    <t>repo_d6fe0f5_e0f5dcf__claude_dbconstants_llm_vs_gt.diff__Claude Opus 4.8</t>
  </si>
  <si>
    <t>repo_d6fe0f5_e0f5dcf__claude_upstreamconstants_llm_vs_gt.diff__Claude Opus 4.8</t>
  </si>
  <si>
    <t>repo_d6fe0f5_e0f5dcf__dbconstants_llm_vs_gt.diff__ChatGPT 5.4</t>
  </si>
  <si>
    <t>repo_d6fe0f5_e0f5dcf__downstreamconstants_llm_vs_gt.diff__ChatGPT 5.4</t>
  </si>
  <si>
    <t>repo_d6fe0f5_e0f5dcf__gemini_dbconstants_llm_vs_gt.diff__Gemini 3.5 Flash</t>
  </si>
  <si>
    <t>repo_d6fe0f5_e0f5dcf__gemini_downstreamconstants_llm_vs_gt.diff__Gemini 3.5 Flash</t>
  </si>
  <si>
    <t>repo_d6fe0f5_e0f5dcf__gemini_upstreamconstants_llm_vs_gt.diff__Gemini 3.5 Flash</t>
  </si>
  <si>
    <t>repo_d6fe0f5_e0f5dcf__upstreamconstants_llm_vs_gt.diff__ChatGPT 5.4</t>
  </si>
  <si>
    <t>repo_d71699d_79359ed__claude_helpers_llm_vs_gt.diff__Claude Opus 4.8</t>
  </si>
  <si>
    <t>repo_d71699d_79359ed__gemini_helpers_llm_vs_gt.diff__Gemini 3.5 Flash</t>
  </si>
  <si>
    <t>repo_d71699d_79359ed__helpers_llm_vs_gt.diff__ChatGPT 5.4</t>
  </si>
  <si>
    <t>repo_d76bd40_aeff594__claude_llm_vs_gt.diff__Claude Opus 4.8</t>
  </si>
  <si>
    <t xml:space="preserve">Formatting; API/Signature Overreach; </t>
  </si>
  <si>
    <t>repo_d76bd40_aeff594__gemini_llm_vs_gt.diff__Gemini 3.5 Flash</t>
  </si>
  <si>
    <t>repo_d76bd40_aeff594__pkg_llm_vs_gt.diff__ChatGPT 5.4</t>
  </si>
  <si>
    <t>repo_d909ae2_7e7cf0b__adjust_llm_vs_gt.diff__ChatGPT 5.4</t>
  </si>
  <si>
    <t>repo_d909ae2_7e7cf0b__claude_adjust_llm_vs_gt.diff__Claude Opus 4.8</t>
  </si>
  <si>
    <t>repo_d909ae2_7e7cf0b__gemini_adjust_llm_vs_gt.diff__Gemini 3.5 Flash</t>
  </si>
  <si>
    <t>repo_d970d6a_29cc0f6__claude_setup_llm_vs_gt.diff__Claude Opus 4.8</t>
  </si>
  <si>
    <t>repo_d970d6a_29cc0f6__gemini_setup_llm_vs_gt.diff__Gemini 3.5 Flash</t>
  </si>
  <si>
    <t>repo_d970d6a_29cc0f6__setup_llm_vs_gt.diff__ChatGPT 5.4</t>
  </si>
  <si>
    <t>repo_da7ca5a_320cf98__claude_command_llm_vs_gt.diff__Claude Opus 4.8</t>
  </si>
  <si>
    <t>repo_da7ca5a_320cf98__command_llm_vs_gt.diff__ChatGPT 5.4</t>
  </si>
  <si>
    <t>repo_da7ca5a_320cf98__gemini_command_llm_vs_gt.diff__Gemini 3.5 Flash</t>
  </si>
  <si>
    <t>repo_e2865f7_005ec45__claude_doc_llm_vs_gt.diff__Claude Opus 4.8</t>
  </si>
  <si>
    <t>repo_e2865f7_005ec45__doc_llm_vs_gt.diff__ChatGPT 5.4</t>
  </si>
  <si>
    <t>repo_e2865f7_005ec45__gemini_doc_llm_vs_gt.diff__Gemini 3.5 Flash</t>
  </si>
  <si>
    <t>Formatting; Naming Overreach; Logic Change; Typo Introduced; Missed Required Change</t>
  </si>
  <si>
    <t>repo_e2a136d_5b2a073__claude_internal_llm_vs_gt.diff__Claude Opus 4.8</t>
  </si>
  <si>
    <t>repo_e2a136d_5b2a073__gemini_internal_llm_vs_gt.diff__Gemini 3.5 Flash</t>
  </si>
  <si>
    <t>repo_e2a136d_5b2a073__internal_llm_vs_gt.diff__ChatGPT 5.4</t>
  </si>
  <si>
    <t>repo_e392f51_5b0c3e7__case_llm_vs_gt.diff__ChatGPT 5.4</t>
  </si>
  <si>
    <t>repo_e392f51_5b0c3e7__claude_case_llm_vs_gt.diff__Claude Opus 4.8</t>
  </si>
  <si>
    <t>repo_e392f51_5b0c3e7__claude_client_llm_vs_gt.diff__Claude Opus 4.8</t>
  </si>
  <si>
    <t>repo_e392f51_5b0c3e7__claude_regex_llm_vs_gt.diff__Claude Opus 4.8</t>
  </si>
  <si>
    <t>repo_e392f51_5b0c3e7__claude_server_llm_vs_gt.diff__Claude Opus 4.8</t>
  </si>
  <si>
    <t>repo_e392f51_5b0c3e7__client_llm_vs_gt.diff__ChatGPT 5.4</t>
  </si>
  <si>
    <t>repo_e392f51_5b0c3e7__gemini_case_llm_vs_gt.diff__Gemini 3.5 Flash</t>
  </si>
  <si>
    <t>repo_e392f51_5b0c3e7__gemini_client_llm_vs_gt.diff__Gemini 3.5 Flash</t>
  </si>
  <si>
    <t>repo_e392f51_5b0c3e7__gemini_regex_llm_vs_gt.diff__Gemini 3.5 Flash</t>
  </si>
  <si>
    <t>repo_e392f51_5b0c3e7__gemini_server_llm_vs_gt.diff__Gemini 3.5 Flash</t>
  </si>
  <si>
    <t>repo_e392f51_5b0c3e7__server_llm_vs_gt.diff__ChatGPT 5.4</t>
  </si>
  <si>
    <t>repo_e4cbe9e_f7cea8d__claude_model_llm_vs_gt.diff__Claude Opus 4.8</t>
  </si>
  <si>
    <t>repo_e4cbe9e_f7cea8d__model_llm_vs_gt.diff__ChatGPT 5.4</t>
  </si>
  <si>
    <t>repo_e798854_52c9d19__claude_handler_llm_vs_gt.diff__Claude Opus 4.8</t>
  </si>
  <si>
    <t>repo_e798854_52c9d19__gemini_handler_llm_vs_gt.diff__Gemini 3.5 Flash</t>
  </si>
  <si>
    <t>repo_e798854_52c9d19__handler_llm_vs_gt.diff__ChatGPT 5.4</t>
  </si>
  <si>
    <t>repo_e9fca96_78ddaa4__claude_ocr_llm_vs_gt.diff__Claude Opus 4.8</t>
  </si>
  <si>
    <t>repo_e9fca96_78ddaa4__gemini_ocr_llm_vs_gt.diff__Gemini 3.5 Flash</t>
  </si>
  <si>
    <t>repo_e9fca96_78ddaa4__ocr_llm_vs_gt.diff__ChatGPT 5.4</t>
  </si>
  <si>
    <t>repo_ea4831f_8d2c22d__claude_main_llm_vs_gt.diff__Claude Opus 4.8</t>
  </si>
  <si>
    <t>repo_ea4831f_8d2c22d__gemini_main_llm_vs_gt.diff__Gemini 3.5 Flash</t>
  </si>
  <si>
    <t>repo_ea4831f_8d2c22d__main_llm_vs_gt.diff__ChatGPT 5.4</t>
  </si>
  <si>
    <t>repo_eaef336_54decf9__claude_load_llm_vs_gt.diff__Claude Opus 4.8</t>
  </si>
  <si>
    <t>repo_eaef336_54decf9__claude_train_llm_vs_gt.diff__Claude Opus 4.8</t>
  </si>
  <si>
    <t>repo_eaef336_54decf9__gemini_load_llm_vs_gt.diff__Gemini 3.5 Flash</t>
  </si>
  <si>
    <t>repo_eaef336_54decf9__gemini_train_llm_vs_gt.diff__Gemini 3.5 Flash</t>
  </si>
  <si>
    <t>repo_eaef336_54decf9__load_llm_vs_gt.diff__ChatGPT 5.4</t>
  </si>
  <si>
    <t>repo_eaef336_54decf9__train_llm_vs_gt.diff__ChatGPT 5.4</t>
  </si>
  <si>
    <t>repo_ebfe16c_4d59f79__claude_video_llm_vs_gt.diff__Claude Opus 4.8</t>
  </si>
  <si>
    <t>repo_ebfe16c_4d59f79__gemini_video_llm_vs_gt.diff__Gemini 3.5 Flash</t>
  </si>
  <si>
    <t>repo_ebfe16c_4d59f79__video_llm_vs_gt.diff__ChatGPT 5.4</t>
  </si>
  <si>
    <t>repo_ec9dec5_f8acb67__claude_parser_llm_vs_gt.diff__Claude Opus 4.8</t>
  </si>
  <si>
    <t>repo_ec9dec5_f8acb67__geemini_parser_llm_vs_gt.diff__Gemini 3.5 Flash</t>
  </si>
  <si>
    <t>repo_ede6169_9345a60__claude_gemini_elements_llm_vs_gt.diff__Claude Opus 4.8</t>
  </si>
  <si>
    <t>repo_ede6169_9345a60__elements_llm_vs_gt.diff__ChatGPT 5.4</t>
  </si>
  <si>
    <t>repo_ede6169_9345a60__gemini_elements_llm_vs_gt.diff__Gemini 3.5 Flash</t>
  </si>
  <si>
    <t>repo_ee1fcfb_6ba50f3__claude_test_llm_vs_gt.diff__Claude Opus 4.8</t>
  </si>
  <si>
    <t>repo_ee1fcfb_6ba50f3__test_llm_vs_gt.diff__ChatGPT 5.4</t>
  </si>
  <si>
    <t>repo_f098ec3_6a177c4__claude_repository_llm_vs_gt.diff__Claude Opus 4.8</t>
  </si>
  <si>
    <t>Formatting; Import Change; Logic Change; API/Signature Overreach; Extra Refactoring; Unrelated Addition; Unrelated Deletion</t>
  </si>
  <si>
    <t>repo_f098ec3_6a177c4__claude_test_llm_vs_gt.diff__Claude Opus 4.8</t>
  </si>
  <si>
    <t>repo_f098ec3_6a177c4__gemini_repository_llm_vs_gt.diff__Gemini 3.5 Flash</t>
  </si>
  <si>
    <t>repo_f098ec3_6a177c4__repository_llm_vs_gt.diff__ChatGPT 5.4</t>
  </si>
  <si>
    <t>repo_f098ec3_6a177c4__test_llm_vs_gt.diff__ChatGPT 5.4</t>
  </si>
  <si>
    <t>repo_f35abde_354b8b1__cliapp_llm_vs_gt.diff__ChatGPT 5.4</t>
  </si>
  <si>
    <t>repo_f35abde_354b8b1__gemini_cliapp_llm_vs_gt.diff__Gemini 3.5 Flash</t>
  </si>
  <si>
    <t>Formatting; Naming Overreach; Logic Change; API/Signature Overreach; Unrelated Addition; Missed Required Change</t>
  </si>
  <si>
    <t>repo_f35fec0_ddc5cd8__bin_llm_vs_gt.diff__ChatGPT 5.4</t>
  </si>
  <si>
    <t>repo_f35fec0_ddc5cd8__claude_bin_llm_vs_gt.diff__Claude Opus 4.8</t>
  </si>
  <si>
    <t>repo_f35fec0_ddc5cd8__claude_file_llm_vs_gt.diff__Claude Opus 4.8</t>
  </si>
  <si>
    <t>repo_f35fec0_ddc5cd8__claude_flib_llm_vs_gt.diff__Claude Opus 4.8</t>
  </si>
  <si>
    <t>repo_f35fec0_ddc5cd8__claude_test_llm_vs_gt.diff__Claude Opus 4.8</t>
  </si>
  <si>
    <t>repo_f35fec0_ddc5cd8__file_llm_vs_gt.diff__ChatGPT 5.4</t>
  </si>
  <si>
    <t>Formatting;Comment/Docstring</t>
  </si>
  <si>
    <t>repo_f35fec0_ddc5cd8__gemini_bin_llm_vs_gt.diff__Gemini 3.5 Flash</t>
  </si>
  <si>
    <t>repo_f35fec0_ddc5cd8__gemini_file_llm_vs_gt.diff__Gemini 3.5 Flash</t>
  </si>
  <si>
    <t>repo_f35fec0_ddc5cd8__gemini_flib_llm_vs_gt.diff__Gemini 3.5 Flash</t>
  </si>
  <si>
    <t>Formatting; Naming Overreach;</t>
  </si>
  <si>
    <t>repo_f35fec0_ddc5cd8__test_llm_vs_gt.diff__ChatGPT 5.4</t>
  </si>
  <si>
    <t>repo_f8d50ca_3c7a139__assetdef_llm_vs_gt.diff__ChatGPT 5.4</t>
  </si>
  <si>
    <t>repo_f8d50ca_3c7a139__claude_assetdef_llm_vs_gt.diff__Claude Opus 4.8</t>
  </si>
  <si>
    <t>repo_f8d50ca_3c7a139__claude_def_llm_vs_gt.diff__Claude Opus 4.8</t>
  </si>
  <si>
    <t>repo_f8d50ca_3c7a139__def_llm_vs_gt.diff__ChatGPT 5.4</t>
  </si>
  <si>
    <t>repo_f8d50ca_3c7a139__gemini_assetdef_llm_vs_gt.diff__Gemini 3.5 Flash</t>
  </si>
  <si>
    <t>repo_f8d50ca_3c7a139__gemini_def_llm_vs_gt.diff__Gemini 3.5 Flash</t>
  </si>
  <si>
    <t>repo_f9d18a8_d5da743__claude_client_llm_vs_gt.diff__Claude Opus 4.8</t>
  </si>
  <si>
    <t>repo_f9d18a8_d5da743__client_llm_vs_gt.diff__ChatGPT 5.4</t>
  </si>
  <si>
    <t>Formatting; Logic Change; API/Signature Overreach; Unrelated Deletion; Typo Introduced</t>
  </si>
  <si>
    <t>repo_f9d18a8_d5da743__gemini_client_llm_vs_gt.diff__Gemini 3.5 Flash</t>
  </si>
  <si>
    <t>Formatting; Comment/Docstring;</t>
  </si>
  <si>
    <t>repo_fb918e0_fa16772__base_llm_vs_gt.diff__ChatGPT 5.4</t>
  </si>
  <si>
    <t>repo_fb918e0_fa16772__claude_base_llm_vs_gt.diff__Claude Opus 4.8</t>
  </si>
  <si>
    <t>repo_fb918e0_fa16772__claude_init_llm_vs_gt.diff__Claude Opus 4.8</t>
  </si>
  <si>
    <t>repo_fb918e0_fa16772__claude_log_llm_vs_gt.diff__Claude Opus 4.8</t>
  </si>
  <si>
    <t>repo_fb918e0_fa16772__claude_storage_llm_vs_gt.diff__Claude Opus 4.8</t>
  </si>
  <si>
    <t>repo_fb918e0_fa16772__gemini_base_llm_vs_gt.diff__Gemini 3.5 Flash</t>
  </si>
  <si>
    <t>repo_fb918e0_fa16772__gemini_init_llm_vs_gt.diff__Gemini 3.5 Flash</t>
  </si>
  <si>
    <t>Formatting; Comment/Docstring; Import Change; Naming Overreach; Logic Change</t>
  </si>
  <si>
    <t>repo_fb918e0_fa16772__gemini_log_llm_vs_gt.diff__Gemini 3.5 Flash</t>
  </si>
  <si>
    <t>Formatting; Comment/Docstring; Logic Change; API/Signature Overreach; Typo Introduced</t>
  </si>
  <si>
    <t>repo_fb918e0_fa16772__gemini_storage_llm_vs_gt.diff__Gemini 3.5 Flash</t>
  </si>
  <si>
    <t>Formatting; Unrelated Removal</t>
  </si>
  <si>
    <t>repo_fb918e0_fa16772__init_llm_vs_gt.diff__ChatGPT 5.4</t>
  </si>
  <si>
    <t>repo_fb918e0_fa16772__log_llm_vs_gt.diff__ChatGPT 5.4</t>
  </si>
  <si>
    <t>repo_fb918e0_fa16772__storage_llm_vs_gt.diff__ChatGPT 5.4</t>
  </si>
  <si>
    <t>repo_fbe88ff_9da916e__claude_model_llm_vs_gt.diff__Claude Opus 4.8</t>
  </si>
  <si>
    <t>repo_fbe88ff_9da916e__claude_trainer_llm_vs_gt.diff__Claude Opus 4.8</t>
  </si>
  <si>
    <t>repo_fbe88ff_9da916e__gemini_trainer_llm_vs_gt.diff__Gemini 3.5 Flash</t>
  </si>
  <si>
    <t>repo_fbe88ff_9da916e__model_llm_vs_gt.diff__ChatGPT 5.4</t>
  </si>
  <si>
    <t>repo_fbe88ff_9da916e__trainer_llm_vs_gt.diff__ChatGPT 5.4</t>
  </si>
  <si>
    <t>repo_ff5e6e5_b07572e__claude_setup_llm_vs_gt.diff__Claude Opus 4.8</t>
  </si>
  <si>
    <t>repo_ff5e6e5_b07572e__gemini_setup_llm_vs_gt.diff__Gemini 3.5 Flash</t>
  </si>
  <si>
    <t>repo_ff5e6e5_b07572e__setup_llm_vs_gt.diff__ChatGPT 5.4</t>
  </si>
  <si>
    <t>IRR_Status</t>
  </si>
  <si>
    <t>Needs_Discussion_For</t>
  </si>
  <si>
    <t>Author 1_task_success</t>
  </si>
  <si>
    <t>Author 2_task_success</t>
  </si>
  <si>
    <t>Final_task_success</t>
  </si>
  <si>
    <t>Decision_Needed_task_success</t>
  </si>
  <si>
    <t>Author 1_exact_match</t>
  </si>
  <si>
    <t>Author 2_exact_match</t>
  </si>
  <si>
    <t>Final_exact_match</t>
  </si>
  <si>
    <t>Decision_Needed_exact_match</t>
  </si>
  <si>
    <t>Author 1_unintended_change_present</t>
  </si>
  <si>
    <t>Author 2_unintended_change_present</t>
  </si>
  <si>
    <t>Final_unintended_change_present</t>
  </si>
  <si>
    <t>Decision_Needed_unintended_change_present</t>
  </si>
  <si>
    <t>Author 1_unintended_change_type</t>
  </si>
  <si>
    <t>Author 2_unintended_change_type</t>
  </si>
  <si>
    <t>Final_unintended_change_type</t>
  </si>
  <si>
    <t>Decision_Needed_unintended_change_type</t>
  </si>
  <si>
    <t>Author 1_severity</t>
  </si>
  <si>
    <t>Author 2_severity</t>
  </si>
  <si>
    <t>Final_severity</t>
  </si>
  <si>
    <t>Decision_Needed_severity</t>
  </si>
  <si>
    <t>Author 1_missed_required_change</t>
  </si>
  <si>
    <t>Author 2_missed_required_change</t>
  </si>
  <si>
    <t>Final_missed_required_change</t>
  </si>
  <si>
    <t>Decision_Needed_missed_required_change</t>
  </si>
  <si>
    <t>Author 1_final_label</t>
  </si>
  <si>
    <t>Author 2_final_label</t>
  </si>
  <si>
    <t>Decision_Needed_final_label</t>
  </si>
  <si>
    <t>Agreement</t>
  </si>
  <si>
    <t>Other</t>
  </si>
  <si>
    <t>Needs discussion</t>
  </si>
  <si>
    <t>task_success; unintended_change_type; severity; missed_required_change; final_label</t>
  </si>
  <si>
    <t>unintended_change_type; severity; missed_required_change</t>
  </si>
  <si>
    <t>task_success; unintended_change_type; severity; missed_required_change</t>
  </si>
  <si>
    <t>unintended_change_type; severity; final_label</t>
  </si>
  <si>
    <t>Formatting; API/Signature Overreach; Missed Required Change</t>
  </si>
  <si>
    <t>task_success; severity; final_label</t>
  </si>
  <si>
    <t>unintended_change_type; missed_required_change; final_label</t>
  </si>
  <si>
    <t>unintended_change_type; severity</t>
  </si>
  <si>
    <t>unintended_change_type; missed_required_change</t>
  </si>
  <si>
    <t>Formatting; Unrelated Deletion; Missed Required Change</t>
  </si>
  <si>
    <t>task_success; missed_required_change; final_label</t>
  </si>
  <si>
    <t>Naming Overreach; Logic Change; API/Signature Overreach; Missed Required Change</t>
  </si>
  <si>
    <t>Formatting; Naming Overreach; Logic Change; API/Signature Overreach; Typo Introduced; Missed Required Change</t>
  </si>
  <si>
    <t>task_success; unintended_change_type; missed_required_change; final_label</t>
  </si>
  <si>
    <t>Formatting; Import Change; Logic Change; Typo Introduced; Missed Required Change</t>
  </si>
  <si>
    <t>exact_match; unintended_change_present</t>
  </si>
  <si>
    <t>Formatting; Extra Refactoring; Unrelated Addition; Unrelated Deletion; Missed Required Change</t>
  </si>
  <si>
    <t>exact_match; unintended_change_present; unintended_change_type; severity; final_label</t>
  </si>
  <si>
    <t>task_success; missed_required_change</t>
  </si>
  <si>
    <t>Formatting; Comment/Docstring; Import Change; Logic Change; Unrelated Deletion</t>
  </si>
  <si>
    <t>Formatting; Comment/Docstring; Logic Change; Typo Introduced; Missed Required Change</t>
  </si>
  <si>
    <t>Formatting; Comment/Docstring; Logic Change; API/Signature Overreach</t>
  </si>
  <si>
    <t>task_success; unintended_change_type; severity; final_label</t>
  </si>
  <si>
    <t>severity; missed_required_change</t>
  </si>
  <si>
    <t>Formatting; Import Change; Unrelated Deletion</t>
  </si>
  <si>
    <t>Formatting; Unrelated Addition; Missed Required Change</t>
  </si>
  <si>
    <t>Formatting; API/Signature Overreach; Extra Refactoring</t>
  </si>
  <si>
    <t>Formatting; Comment/Docstring; Typo Introduced; Missed Required Change</t>
  </si>
  <si>
    <t>exact_match; missed_required_change</t>
  </si>
  <si>
    <t>Formatting; Naming Overreach; Logic Change; Missed Required Change</t>
  </si>
  <si>
    <t>Extra Refactoring; Unrelated Deletion</t>
  </si>
  <si>
    <t>Formatting; Typo Introduced; Missed Required Change</t>
  </si>
  <si>
    <t>Formatting; Import Change; Missed Required Change</t>
  </si>
  <si>
    <t>task_success; exact_match; unintended_change_present; unintended_change_type; severity; missed_required_change</t>
  </si>
  <si>
    <t>Formatting; Logic Change; Typo Introduced</t>
  </si>
  <si>
    <t>task_success; unintended_change_present; unintended_change_type; severity; missed_required_change; final_label</t>
  </si>
  <si>
    <t>task_success; unintended_change_type; severity</t>
  </si>
  <si>
    <t>Unrelated Deletion</t>
  </si>
  <si>
    <t>task_success; unintended_change_type; final_label</t>
  </si>
  <si>
    <t>Formatting; Naming Overreach; Logic Change; Unrelated Addition; Missed Required Change</t>
  </si>
  <si>
    <t>exact_match; unintended_change_type; severity</t>
  </si>
  <si>
    <t>Formatting; Extra Refactoring; Missed Required Change</t>
  </si>
  <si>
    <t>task_success; unintended_change_type; missed_required_change</t>
  </si>
  <si>
    <t>Formatting; Comment/Docstring; Naming Overreach; Missed Required Change</t>
  </si>
  <si>
    <t>Formatting; Comment/Docstring; Import Change; Extra Refactoring</t>
  </si>
  <si>
    <t>Formatting; Comment/Docstring; Import Change; Missed Required Change</t>
  </si>
  <si>
    <t>CleanSeverity</t>
  </si>
  <si>
    <t>homeassistant/components/text/trigger.py,
homeassistant/helpers/trigger.py</t>
  </si>
  <si>
    <t>LLM made unnecessary changes to the docstring and comments, and reordered the validation checks within the trigger logic. The reordered checks appear likely to be behavior-preserving because both transition validity and target-state validity are still checked, but the change was unnecessary for a rename task. The missing final newline is a formatting issue.</t>
  </si>
  <si>
    <t>homeassistant/components/text/trigger.py, 
homeassistant/helpers/trigger.py</t>
  </si>
  <si>
    <t>The human merge always calls self.strategy.should_sell(...) with force_stoploss, using self.edge.stoploss(trade.pair) when self.edge exists and 0 otherwise. The LLM only passes force_stoploss in the self.edge branch and omits it in the else branch, which may miss the required  API change behavior when self.edge is false. It also unnecessarily refactors the call structure, removes the docstring, and removes the final newline.</t>
  </si>
  <si>
    <t>The LLM output removed a blank line, the comment # Currently not used, the explicit pass, and the final newline. Since the function still contains a docstring, it remains syntactically valid and still returns None, so there is no real behavior change.</t>
  </si>
  <si>
    <t>Me: Change everywhere limit-max-trades to realistic-simulation and update the full code accordingly
In the method backtest, add realistic=True and update the code accordingly.</t>
  </si>
  <si>
    <t>Me: Change everywhere limit-max-trades to realistic-simulation and update the full code accordingly 
In the method backtest, add realistic=True and update the code accordingly.</t>
  </si>
  <si>
    <t>Me: Change text_document_did_change  to text_document_did_save and update the full code accordingly</t>
  </si>
  <si>
    <t>Me: Remove train_files  variable</t>
  </si>
  <si>
    <t>LLM output matches the required code content, but differs from the human merge only by removing the final newline at the end of the file.</t>
  </si>
  <si>
    <t>flair/datasets/entity_linking.py,
flair/datasets/sequence_labeling.py</t>
  </si>
  <si>
    <t>LLM removed multiple docstring lines compared to the human merge, including parameter descriptions and explanatory text. These are not runtime logic changes, but they are unnecessary documentation deletions beyond the intended maintenance scope.</t>
  </si>
  <si>
    <t>locustio/locust: Write scalable load tests in plain Python ????</t>
  </si>
  <si>
    <t>Me: Change the placing of "name and "value in ValueError</t>
  </si>
  <si>
    <t>sflib.py,
test/unit/test_spiderfoot.py</t>
  </si>
  <si>
    <t>Me: Add smooth_mask=True, avg_color_adjust=True, **kwargs  arguments in init method of plugins/Convert_Adjust.py  and add blur_size=2, seamless_clone=False, mask_type="facehullandrect", erosion_kernel_size=None, **kwargs arguments in init method of plugins/Convert_Masked.py</t>
  </si>
  <si>
    <t>Me: Remove instance: Optional["DagsterInstance"] = None in def run_request_for_partition method, and not instance from isinstance, and change the full code accordingly. Also change parameter "Must provide a dagster instance when calling run_request_for_partition on a "  "dynamic partition set" to "run_request_for_partition is not supported for dynamic partitions. Instead, use"  "RunRequest(partition_key=...)"</t>
  </si>
  <si>
    <t>The LLM made an unrelated comment wording change from run time to runtime and removed the final newline at the end of the file. These are non-behavioral unintended changes.</t>
  </si>
  <si>
    <t>GitHub: Rename {title} to {current_title} 
Currently {title} in the title format conflicts with the {title} expansion which is undesirable.</t>
  </si>
  <si>
    <t>Me: Rename argument train_results.json to  train_result.json</t>
  </si>
  <si>
    <t>Me: Rename argument train_results.json to train_result.json</t>
  </si>
  <si>
    <t>The diff only shows unnecessary spacing changes inside dictionary/list values and a missing final newline. No behavior or logic change is visible.</t>
  </si>
  <si>
    <t>Me: Remove embeddings = embeddings_list[0].copy()
    embeddings = sklearn.preprocessing.normalize(embeddings) 
variables</t>
  </si>
  <si>
    <t>Me: Rename "wordcloud to wc</t>
  </si>
  <si>
    <t>Me: Rename user_multiprocs to  user_multi_procs</t>
  </si>
  <si>
    <t>Me: Rename sapipve_screenshot to save_screenshot</t>
  </si>
  <si>
    <t>Me: Change appToken.text.split(',"appToken":"')[1].split('"')[0]  to appToken.text.split('"appToken":"')[1].split('"')[0]</t>
  </si>
  <si>
    <t>ParthJadhav/Tkinter-Designer: An easy and fast way to create a Python GUI ??</t>
  </si>
  <si>
    <t>gruns/icecream: ?? Never use print() to debug again.</t>
  </si>
  <si>
    <t>GitHub:  Remove an useless variable self.errors</t>
  </si>
  <si>
    <t>pre_commit/repository.py,
tests/meta_hooks/check_hooks_apply_test.py</t>
  </si>
  <si>
    <t>Me: Get receiver product_info  before instantiation by passing it through parameter in a function Receiver</t>
  </si>
  <si>
    <t>The LLM does pass product_info into Receiver, so the main task is completed. However, it changes the constructor parameter order from the human merges Receiver(product_info, handle, path, product_id, ...) to Receiver(handle, path, product_id, product_info, ...), which is an unnecessary API/signature difference. It also moves the product_info lookup inside the if handle: block, which slightly changes when the unknown receiver warning can occur. The missing final newline is formatting-only.</t>
  </si>
  <si>
    <t>The shown diff does not indicate any missed concat_v2 to concat update. Geminis output differs from the human merge only through indentation changes inside the tf.Summary.Value(...) block and a missing final newline. These are formatting-only changes and do not affect behavior.</t>
  </si>
  <si>
    <t>The task was to exit with non-zero on failure, account that 255 is considered an OK/special exit code, and use 255 explicitly instead of -1. Gemini partially handles this by changing Fail2banServer.exit() so it does not log an error when code == 255. However, at the end of exec_command_line(), it incorrectly changes the failure path to exit(1) instead of keeping/using exit(255). It also reformats the whole file from tabs to spaces and removes the final newline.</t>
  </si>
  <si>
    <t>Gemini did not perform the required variable renames: solid ? node, solids ? ops, solid_dict ? node_dict, target_solid ? target_node, solid_name ? node_name, and solid_config ? op_config. The shown diff only changes a comment, reformats a list comprehension, and removes the final newline.</t>
  </si>
  <si>
    <t>Me: Remove embeddings = embeddings_list[0].copy() 
    embeddings = sklearn.preprocessing.normalize(embeddings) 
variables</t>
  </si>
  <si>
    <t>The task required refactoring tests to PEP 8 snake_case naming, for example hasAnsiEscapeCodes ? has_ansi_escape_codes. Gemini did the opposite: it changed PEP 8 names such as has_ansi_escape_codes, disable_coloring, capture_standard_streams, and parse_output_into_pairs back to camelCase. It also added an unnecessary functools import. More importantly, it changed the expected regex from test_multiline_container_args() to testMultilineContainerArgs(), which can break the test expectation.</t>
  </si>
  <si>
    <t>Gemini completed the required variable-name change on the intended loss-computation lines, but it also renamed the earlier assignment variable and the stop_gradient reference from targets_bbox to targets_bbox_tmp. This is outside the requested line 149150 scope, though it likely preserves behavior. It also introduced a no-newline-at-EOF formatting change.</t>
  </si>
  <si>
    <t>Gemini did not complete the requested task because it did not remove the getbbox function. The only changes are whitespace cleanup and a no-newline-at-EOF formatting change, which are unrelated to the task.</t>
  </si>
  <si>
    <t>The requested task was to remove the Binance futures pair naming migration and update related code. Claude did not touch the Binance migration logic at all. Instead, it made unrelated changes in test code by renaming calculate_reservation_price_and_optimal_spread to calculate_reserved_price_and_optimal_spread, changing reservation_price to reserved_price, and renaming test methods/comments. These are outside the requested scope and likely break tests unless the production API was also renamed. The required migration-removal change is completely missed.</t>
  </si>
  <si>
    <t>Claudes patch does not correctly preserve the valid Python structure. It removes/changes indentation in the try/except/else block, the read_binary function, the pdfa() function body, the for loop, and the dictionary comprehension. This would likely produce an IndentationError or SyntaxError. It also adds an unnecessary LOGGER import. Since the output is syntactically broken and does not safely implement the requested compatibility-warning removal, mark it as failed.</t>
  </si>
  <si>
    <t>Claude performs some requested renames, such as solid_dict ? node_dict and several solid_name ? node_name changes. However, the task also required broader renaming, including solids ? nodes, from_solid ? from_node, and mapped_solid ? mapped_node, which are not shown as completed here. More importantly, changing object-field accesses like mapping.maps_from.solid_name to mapping.maps_from.node_name may break behavior if the underlying object still exposes solid_name. Because the rename is incomplete and may introduce broken attribute access, this should be marked partial with high severity.</t>
  </si>
  <si>
    <t>The task required refactoring test names/variables to PEP 8 snake_case, such as hasAnsiEscapeCodes ? has_ansi_escape_codes. Claude instead changes several already-valid or task-related names into camelCase, such as assert_num_lines ? assertNumLines, line_pairs ? linePairs, prefix_function ? prefixFunction, append_to ? appendTo, and all_warnings ? allWarnings. This goes against the requested PEP 8 direction. It also adds an unnecessary functools import and minor whitespace/final-newline changes.</t>
  </si>
  <si>
    <t>target_file</t>
  </si>
  <si>
    <t>baseline_fails</t>
  </si>
  <si>
    <t>patched_fails</t>
  </si>
  <si>
    <t>new_failures</t>
  </si>
  <si>
    <t>broken_tests</t>
  </si>
  <si>
    <t>verdict</t>
  </si>
  <si>
    <t>N/A</t>
  </si>
  <si>
    <t>unverified (no new test failure)</t>
  </si>
  <si>
    <t>python_modules/dagster/dagster/_core/definitions/job_definition.py</t>
  </si>
  <si>
    <t>Hissan_task_success</t>
  </si>
  <si>
    <t>Veer_task_success</t>
  </si>
  <si>
    <t>Hissan_exact_match</t>
  </si>
  <si>
    <t>Veer_exact_match</t>
  </si>
  <si>
    <t>Hissan_unintended_change_present</t>
  </si>
  <si>
    <t>Veer_unintended_change_present</t>
  </si>
  <si>
    <t>Hissan_unintended_change_type</t>
  </si>
  <si>
    <t>Veer_unintended_change_type</t>
  </si>
  <si>
    <t>Hissan_severity</t>
  </si>
  <si>
    <t>Veer_severity</t>
  </si>
  <si>
    <t>Hissan_missed_required_change</t>
  </si>
  <si>
    <t>Veer_missed_required_change</t>
  </si>
  <si>
    <t>Hissan_final_label</t>
  </si>
  <si>
    <t>Veer_final_label</t>
  </si>
  <si>
    <t>Purpose</t>
  </si>
  <si>
    <t>This workbook compares Hissan and Veer ratings for inter-rater reliability before discussion/adjudication.</t>
  </si>
  <si>
    <t>IRR_Summary</t>
  </si>
  <si>
    <t>Cohen's Kappa and percent agreement by Model and coding variable. Invalid/missing pairs are excluded from Kappa.</t>
  </si>
  <si>
    <t>Disagreements</t>
  </si>
  <si>
    <t>Only rows where at least one coding variable disagrees or has an invalid/missing label. Use this sheet for discussion.</t>
  </si>
  <si>
    <t>Adjudication_Template</t>
  </si>
  <si>
    <t>For agreed variables, Final_* is filled automatically. For disagreements, Final_* says DISCUSS. Replace DISCUSS after discussion.</t>
  </si>
  <si>
    <t>Invalid_Labels</t>
  </si>
  <si>
    <t>Rows where one author used a missing/invalid label, such as notes inside missed_required_change. Fix these before final reporting.</t>
  </si>
  <si>
    <t>Unintended Change Type Handling</t>
  </si>
  <si>
    <t>The script canonicalizes multi-label types, so Formatting; Logic Change equals Logic Change, Formatting.</t>
  </si>
  <si>
    <t>Number of repositories</t>
  </si>
  <si>
    <t>Number of PRs/cases</t>
  </si>
  <si>
    <t>Number of file-level diffs</t>
  </si>
  <si>
    <t>Number of task types</t>
  </si>
  <si>
    <t>ChangeType</t>
  </si>
  <si>
    <t>Count of Diff_ID</t>
  </si>
  <si>
    <t>% of Change Type Labels</t>
  </si>
  <si>
    <t>% of Unintended Diffs</t>
  </si>
  <si>
    <t>Logic Change</t>
  </si>
  <si>
    <t>Missed Required Change</t>
  </si>
  <si>
    <t>API/Signature Overreach</t>
  </si>
  <si>
    <t>Extra Refactoring</t>
  </si>
  <si>
    <t>Unrelated Addition</t>
  </si>
  <si>
    <t>Typo Introduced</t>
  </si>
  <si>
    <t>Grand Total</t>
  </si>
  <si>
    <t>Severity Percentage</t>
  </si>
  <si>
    <t>Sum of Risky_Unintended_Flag</t>
  </si>
  <si>
    <t>Medium/High Severity Rate</t>
  </si>
  <si>
    <t>(All)</t>
  </si>
  <si>
    <t>(Multiple Items)</t>
  </si>
  <si>
    <t>Risky_Unintended_Rate</t>
  </si>
  <si>
    <t>Average of Risky_Unintended_Flag</t>
  </si>
  <si>
    <t xml:space="preserve"> Logic Change</t>
  </si>
  <si>
    <t xml:space="preserve"> Missed Required Change</t>
  </si>
  <si>
    <t xml:space="preserve"> Unrelated Addition</t>
  </si>
  <si>
    <t xml:space="preserve"> Comment/Docstring</t>
  </si>
  <si>
    <t xml:space="preserve"> Unrelated Deletion</t>
  </si>
  <si>
    <t xml:space="preserve"> Extra Refactoring</t>
  </si>
  <si>
    <t xml:space="preserve"> API/Signature Overreach</t>
  </si>
  <si>
    <t xml:space="preserve"> Naming Overreach</t>
  </si>
  <si>
    <t xml:space="preserve"> Typo Introduced</t>
  </si>
  <si>
    <t xml:space="preserve"> Import Change</t>
  </si>
  <si>
    <t/>
  </si>
  <si>
    <t xml:space="preserve"> Formatting</t>
  </si>
  <si>
    <t>Risky Unintended Change Rate</t>
  </si>
  <si>
    <t>Risky Rate</t>
  </si>
  <si>
    <t>Unintended Change Rate</t>
  </si>
  <si>
    <t>Unintended Changes</t>
  </si>
  <si>
    <t>Total Diffs</t>
  </si>
  <si>
    <t>Average of Unintended_Flag</t>
  </si>
  <si>
    <t>Average of unintended_change_present</t>
  </si>
  <si>
    <t>Sum of ExactMatch_Flag</t>
  </si>
  <si>
    <t>Sum of Missed_Flag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</si>
</sst>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u/>
      <sz val="11"/>
      <color theme="10"/>
      <name val="Calibri"/>
      <family val="2"/>
      <scheme val="minor"/>
    </font>
    <font>
      <sz val="8"/>
      <color rgb="FF000000"/>
      <name val="Menlo"/>
      <charset val="1"/>
    </font>
    <font>
      <sz val="11"/>
      <color rgb="FF000000"/>
      <name val="Calibri"/>
      <scheme val="minor"/>
    </font>
    <font>
      <sz val="11"/>
      <color rgb="FF000000"/>
      <name val="Calibri Light"/>
      <scheme val="major"/>
    </font>
    <font>
      <sz val="11"/>
      <color rgb="FF000000"/>
      <name val="Calibri"/>
      <charset val="1"/>
    </font>
    <font>
      <sz val="9"/>
      <color rgb="FF000000"/>
      <name val="Monaspace Neon"/>
    </font>
    <font>
      <sz val="10.5"/>
      <name val="Ui-Monospace"/>
      <charset val="1"/>
    </font>
    <font>
      <sz val="9"/>
      <color rgb="FF000000"/>
      <name val="Monaspace Neon"/>
      <charset val="1"/>
    </font>
    <font>
      <sz val="13.5"/>
      <color rgb="FFFFFFFF"/>
      <name val="Calibri"/>
      <family val="2"/>
      <scheme val="minor"/>
    </font>
    <font>
      <sz val="12"/>
      <color theme="1"/>
      <name val="Calibri"/>
      <family val="2"/>
      <scheme val="minor"/>
    </font>
    <font>
      <sz val="11"/>
      <color rgb="FF000000"/>
      <name val="Calibri"/>
      <family val="2"/>
      <scheme val="minor"/>
    </font>
    <font>
      <sz val="11"/>
      <color rgb="FF000000"/>
      <name val="Calibri"/>
      <family val="2"/>
      <charset val="1"/>
    </font>
    <font>
      <b/>
      <sz val="11"/>
      <color theme="0"/>
      <name val="Calibri"/>
      <family val="2"/>
      <scheme val="minor"/>
    </font>
    <font>
      <b/>
      <sz val="11"/>
      <color rgb="FFFFFFFF"/>
      <name val="Carlito"/>
      <charset val="1"/>
    </font>
    <font>
      <sz val="11"/>
      <color rgb="FF000000"/>
      <name val="Carlito"/>
      <charset val="1"/>
    </font>
    <font>
      <sz val="11"/>
      <name val="Carlito"/>
      <charset val="1"/>
    </font>
  </fonts>
  <fills count="13">
    <fill>
      <patternFill patternType="none"/>
    </fill>
    <fill>
      <patternFill patternType="gray125"/>
    </fill>
    <fill>
      <patternFill patternType="solid">
        <fgColor rgb="FFFFFFFF"/>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indexed="64"/>
      </patternFill>
    </fill>
    <fill>
      <patternFill patternType="solid">
        <fgColor rgb="FF1F4E79"/>
        <bgColor indexed="64"/>
      </patternFill>
    </fill>
    <fill>
      <patternFill patternType="solid">
        <fgColor rgb="FFC0E6F5"/>
        <bgColor indexed="64"/>
      </patternFill>
    </fill>
    <fill>
      <patternFill patternType="solid">
        <fgColor rgb="FFFFFF00"/>
        <bgColor indexed="64"/>
      </patternFill>
    </fill>
    <fill>
      <patternFill patternType="solid">
        <fgColor rgb="FF0F766E"/>
        <bgColor indexed="64"/>
      </patternFill>
    </fill>
    <fill>
      <patternFill patternType="solid">
        <fgColor rgb="FFFDE68A"/>
        <bgColor indexed="64"/>
      </patternFill>
    </fill>
    <fill>
      <patternFill patternType="solid">
        <fgColor rgb="FFFF0000"/>
        <bgColor indexed="64"/>
      </patternFill>
    </fill>
    <fill>
      <patternFill patternType="solid">
        <fgColor rgb="FF1F4E78"/>
        <bgColor indexed="64"/>
      </patternFill>
    </fill>
  </fills>
  <borders count="1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s>
  <cellStyleXfs count="2">
    <xf numFmtId="0" fontId="0" fillId="0" borderId="0"/>
    <xf numFmtId="0" fontId="1" fillId="0" borderId="0" applyNumberFormat="0" applyFill="0" applyBorder="0" applyAlignment="0" applyProtection="0"/>
  </cellStyleXfs>
  <cellXfs count="91">
    <xf numFmtId="0" fontId="0" fillId="0" borderId="0" xfId="0"/>
    <xf numFmtId="0" fontId="0" fillId="0" borderId="0" xfId="0" applyAlignment="1">
      <alignment wrapText="1"/>
    </xf>
    <xf numFmtId="0" fontId="0" fillId="0" borderId="0" xfId="0" applyAlignment="1">
      <alignment vertical="top" wrapText="1"/>
    </xf>
    <xf numFmtId="0" fontId="3" fillId="0" borderId="0" xfId="1" applyFont="1" applyFill="1" applyAlignment="1">
      <alignment wrapText="1"/>
    </xf>
    <xf numFmtId="0" fontId="5" fillId="0" borderId="0" xfId="0" applyFont="1" applyAlignment="1">
      <alignment wrapText="1"/>
    </xf>
    <xf numFmtId="0" fontId="0" fillId="0" borderId="0" xfId="0" pivotButton="1"/>
    <xf numFmtId="0" fontId="9" fillId="0" borderId="0" xfId="0" quotePrefix="1" applyFont="1"/>
    <xf numFmtId="10" fontId="0" fillId="0" borderId="0" xfId="0" applyNumberFormat="1" applyAlignment="1">
      <alignment wrapText="1"/>
    </xf>
    <xf numFmtId="10" fontId="0" fillId="0" borderId="0" xfId="0" applyNumberFormat="1"/>
    <xf numFmtId="0" fontId="9" fillId="0" borderId="0" xfId="0" applyFont="1"/>
    <xf numFmtId="0" fontId="0" fillId="3" borderId="1" xfId="0" applyFill="1" applyBorder="1"/>
    <xf numFmtId="0" fontId="1" fillId="3" borderId="2" xfId="1" applyFill="1" applyBorder="1" applyAlignment="1">
      <alignment wrapText="1"/>
    </xf>
    <xf numFmtId="0" fontId="0" fillId="3" borderId="2" xfId="0" applyFill="1" applyBorder="1" applyAlignment="1">
      <alignment wrapText="1"/>
    </xf>
    <xf numFmtId="0" fontId="0" fillId="3" borderId="2" xfId="0" applyFill="1" applyBorder="1"/>
    <xf numFmtId="0" fontId="0" fillId="0" borderId="1" xfId="0" applyBorder="1"/>
    <xf numFmtId="0" fontId="1" fillId="0" borderId="2" xfId="1" applyBorder="1" applyAlignment="1">
      <alignment wrapText="1"/>
    </xf>
    <xf numFmtId="0" fontId="0" fillId="0" borderId="2" xfId="0" applyBorder="1" applyAlignment="1">
      <alignment wrapText="1"/>
    </xf>
    <xf numFmtId="0" fontId="2" fillId="0" borderId="2" xfId="0" applyFont="1" applyBorder="1" applyAlignment="1">
      <alignment wrapText="1"/>
    </xf>
    <xf numFmtId="0" fontId="0" fillId="0" borderId="2" xfId="0" applyBorder="1"/>
    <xf numFmtId="0" fontId="2" fillId="3" borderId="2" xfId="0" applyFont="1" applyFill="1" applyBorder="1" applyAlignment="1">
      <alignment wrapText="1"/>
    </xf>
    <xf numFmtId="0" fontId="11" fillId="0" borderId="2" xfId="1" applyFont="1" applyBorder="1" applyAlignment="1">
      <alignment wrapText="1"/>
    </xf>
    <xf numFmtId="0" fontId="10" fillId="0" borderId="2" xfId="0" applyFont="1" applyBorder="1" applyAlignment="1">
      <alignment wrapText="1"/>
    </xf>
    <xf numFmtId="0" fontId="12" fillId="2" borderId="2" xfId="0" applyFont="1" applyFill="1" applyBorder="1"/>
    <xf numFmtId="0" fontId="10" fillId="3" borderId="2" xfId="0" applyFont="1" applyFill="1" applyBorder="1" applyAlignment="1">
      <alignment wrapText="1"/>
    </xf>
    <xf numFmtId="0" fontId="11" fillId="3" borderId="2" xfId="1" applyFont="1" applyFill="1" applyBorder="1" applyAlignment="1">
      <alignment wrapText="1"/>
    </xf>
    <xf numFmtId="0" fontId="4" fillId="3" borderId="2" xfId="0" applyFont="1" applyFill="1" applyBorder="1" applyAlignment="1">
      <alignment wrapText="1"/>
    </xf>
    <xf numFmtId="0" fontId="0" fillId="0" borderId="1" xfId="0" applyBorder="1" applyAlignment="1">
      <alignment wrapText="1"/>
    </xf>
    <xf numFmtId="0" fontId="0" fillId="3" borderId="1" xfId="0" applyFill="1" applyBorder="1" applyAlignment="1">
      <alignment wrapText="1"/>
    </xf>
    <xf numFmtId="0" fontId="12" fillId="3" borderId="2" xfId="0" applyFont="1" applyFill="1" applyBorder="1" applyAlignment="1">
      <alignment wrapText="1"/>
    </xf>
    <xf numFmtId="0" fontId="7" fillId="0" borderId="2" xfId="0" applyFont="1" applyBorder="1" applyAlignment="1">
      <alignment wrapText="1"/>
    </xf>
    <xf numFmtId="0" fontId="12" fillId="0" borderId="2" xfId="0" applyFont="1" applyBorder="1" applyAlignment="1">
      <alignment wrapText="1"/>
    </xf>
    <xf numFmtId="0" fontId="11" fillId="0" borderId="2" xfId="0" applyFont="1" applyBorder="1"/>
    <xf numFmtId="11" fontId="0" fillId="3" borderId="2" xfId="0" applyNumberFormat="1" applyFill="1" applyBorder="1" applyAlignment="1">
      <alignment wrapText="1"/>
    </xf>
    <xf numFmtId="11" fontId="0" fillId="0" borderId="2" xfId="0" applyNumberFormat="1" applyBorder="1" applyAlignment="1">
      <alignment wrapText="1"/>
    </xf>
    <xf numFmtId="0" fontId="6" fillId="3" borderId="2" xfId="0" applyFont="1" applyFill="1" applyBorder="1"/>
    <xf numFmtId="0" fontId="6" fillId="0" borderId="2" xfId="0" applyFont="1" applyBorder="1"/>
    <xf numFmtId="0" fontId="11" fillId="3" borderId="2" xfId="0" applyFont="1" applyFill="1" applyBorder="1"/>
    <xf numFmtId="0" fontId="8" fillId="3" borderId="2" xfId="0" applyFont="1" applyFill="1" applyBorder="1"/>
    <xf numFmtId="0" fontId="12" fillId="0" borderId="2" xfId="0" applyFont="1" applyBorder="1"/>
    <xf numFmtId="0" fontId="12" fillId="3" borderId="2" xfId="0" applyFont="1" applyFill="1" applyBorder="1"/>
    <xf numFmtId="11" fontId="0" fillId="0" borderId="2" xfId="0" quotePrefix="1" applyNumberFormat="1" applyBorder="1" applyAlignment="1">
      <alignment wrapText="1"/>
    </xf>
    <xf numFmtId="11" fontId="0" fillId="3" borderId="2" xfId="0" quotePrefix="1" applyNumberFormat="1" applyFill="1" applyBorder="1" applyAlignment="1">
      <alignment wrapText="1"/>
    </xf>
    <xf numFmtId="0" fontId="0" fillId="3" borderId="3" xfId="0" applyFill="1" applyBorder="1" applyAlignment="1">
      <alignment wrapText="1"/>
    </xf>
    <xf numFmtId="0" fontId="0" fillId="3" borderId="3" xfId="0" applyFill="1" applyBorder="1"/>
    <xf numFmtId="0" fontId="0" fillId="3" borderId="4" xfId="0" applyFill="1" applyBorder="1" applyAlignment="1">
      <alignment wrapText="1"/>
    </xf>
    <xf numFmtId="0" fontId="3" fillId="0" borderId="0" xfId="1" applyNumberFormat="1" applyFont="1" applyFill="1" applyAlignment="1">
      <alignment wrapText="1"/>
    </xf>
    <xf numFmtId="0" fontId="1" fillId="3" borderId="3" xfId="1" applyFill="1" applyBorder="1" applyAlignment="1">
      <alignment wrapText="1"/>
    </xf>
    <xf numFmtId="0" fontId="3" fillId="0" borderId="0" xfId="1" applyFont="1" applyFill="1" applyBorder="1" applyAlignment="1">
      <alignment wrapText="1"/>
    </xf>
    <xf numFmtId="0" fontId="3" fillId="0" borderId="0" xfId="1" applyNumberFormat="1" applyFont="1" applyFill="1" applyBorder="1" applyAlignment="1">
      <alignment wrapText="1"/>
    </xf>
    <xf numFmtId="0" fontId="13" fillId="4" borderId="1" xfId="0" applyFont="1" applyFill="1" applyBorder="1" applyAlignment="1">
      <alignment wrapText="1"/>
    </xf>
    <xf numFmtId="0" fontId="13" fillId="4" borderId="2" xfId="0" applyFont="1" applyFill="1" applyBorder="1" applyAlignment="1">
      <alignment wrapText="1"/>
    </xf>
    <xf numFmtId="0" fontId="13" fillId="4" borderId="5" xfId="0" applyFont="1" applyFill="1" applyBorder="1" applyAlignment="1">
      <alignment wrapText="1"/>
    </xf>
    <xf numFmtId="0" fontId="0" fillId="3" borderId="5" xfId="0" applyFill="1" applyBorder="1" applyAlignment="1">
      <alignment wrapText="1"/>
    </xf>
    <xf numFmtId="0" fontId="0" fillId="0" borderId="5" xfId="0" applyBorder="1" applyAlignment="1">
      <alignment wrapText="1"/>
    </xf>
    <xf numFmtId="0" fontId="0" fillId="5" borderId="2" xfId="0" applyFill="1" applyBorder="1" applyAlignment="1">
      <alignment wrapText="1"/>
    </xf>
    <xf numFmtId="0" fontId="1" fillId="0" borderId="0" xfId="1" applyAlignment="1">
      <alignment wrapText="1"/>
    </xf>
    <xf numFmtId="0" fontId="14" fillId="6" borderId="6" xfId="0" applyFont="1" applyFill="1" applyBorder="1" applyAlignment="1">
      <alignment wrapText="1"/>
    </xf>
    <xf numFmtId="0" fontId="14" fillId="6" borderId="7" xfId="0" applyFont="1" applyFill="1" applyBorder="1" applyAlignment="1">
      <alignment wrapText="1"/>
    </xf>
    <xf numFmtId="0" fontId="15" fillId="7" borderId="8" xfId="0" applyFont="1" applyFill="1" applyBorder="1" applyAlignment="1">
      <alignment wrapText="1"/>
    </xf>
    <xf numFmtId="0" fontId="15" fillId="7" borderId="9" xfId="0" applyFont="1" applyFill="1" applyBorder="1" applyAlignment="1">
      <alignment wrapText="1"/>
    </xf>
    <xf numFmtId="0" fontId="15" fillId="7" borderId="10" xfId="0" applyFont="1" applyFill="1" applyBorder="1" applyAlignment="1">
      <alignment wrapText="1"/>
    </xf>
    <xf numFmtId="0" fontId="15" fillId="0" borderId="8" xfId="0" applyFont="1" applyBorder="1" applyAlignment="1">
      <alignment wrapText="1"/>
    </xf>
    <xf numFmtId="0" fontId="15" fillId="0" borderId="9" xfId="0" applyFont="1" applyBorder="1" applyAlignment="1">
      <alignment wrapText="1"/>
    </xf>
    <xf numFmtId="0" fontId="15" fillId="0" borderId="10" xfId="0" applyFont="1" applyBorder="1" applyAlignment="1">
      <alignment wrapText="1"/>
    </xf>
    <xf numFmtId="0" fontId="14" fillId="6" borderId="0" xfId="0" applyFont="1" applyFill="1" applyAlignment="1">
      <alignment wrapText="1"/>
    </xf>
    <xf numFmtId="0" fontId="16" fillId="0" borderId="0" xfId="0" applyFont="1" applyAlignment="1">
      <alignment wrapText="1"/>
    </xf>
    <xf numFmtId="0" fontId="0" fillId="8" borderId="0" xfId="0" applyFill="1"/>
    <xf numFmtId="0" fontId="14" fillId="9" borderId="0" xfId="0" applyFont="1" applyFill="1" applyAlignment="1">
      <alignment wrapText="1"/>
    </xf>
    <xf numFmtId="0" fontId="16" fillId="10" borderId="0" xfId="0" applyFont="1" applyFill="1" applyAlignment="1">
      <alignment wrapText="1"/>
    </xf>
    <xf numFmtId="0" fontId="16" fillId="8" borderId="0" xfId="0" applyFont="1" applyFill="1" applyAlignment="1">
      <alignment wrapText="1"/>
    </xf>
    <xf numFmtId="0" fontId="16" fillId="11" borderId="0" xfId="0" applyFont="1" applyFill="1" applyAlignment="1">
      <alignment wrapText="1"/>
    </xf>
    <xf numFmtId="0" fontId="0" fillId="11" borderId="0" xfId="0" applyFill="1"/>
    <xf numFmtId="0" fontId="15" fillId="7" borderId="8" xfId="0" applyFont="1" applyFill="1" applyBorder="1" applyAlignment="1">
      <alignment vertical="top" wrapText="1"/>
    </xf>
    <xf numFmtId="0" fontId="15" fillId="7" borderId="9" xfId="0" applyFont="1" applyFill="1" applyBorder="1" applyAlignment="1">
      <alignment vertical="top" wrapText="1"/>
    </xf>
    <xf numFmtId="0" fontId="15" fillId="7" borderId="10" xfId="0" applyFont="1" applyFill="1" applyBorder="1" applyAlignment="1">
      <alignment vertical="top" wrapText="1"/>
    </xf>
    <xf numFmtId="0" fontId="15" fillId="0" borderId="8" xfId="0" applyFont="1" applyBorder="1" applyAlignment="1">
      <alignment vertical="top" wrapText="1"/>
    </xf>
    <xf numFmtId="0" fontId="15" fillId="0" borderId="9" xfId="0" applyFont="1" applyBorder="1" applyAlignment="1">
      <alignment vertical="top" wrapText="1"/>
    </xf>
    <xf numFmtId="11" fontId="15" fillId="7" borderId="9" xfId="0" applyNumberFormat="1" applyFont="1" applyFill="1" applyBorder="1" applyAlignment="1">
      <alignment vertical="top" wrapText="1"/>
    </xf>
    <xf numFmtId="11" fontId="15" fillId="0" borderId="9" xfId="0" applyNumberFormat="1" applyFont="1" applyBorder="1" applyAlignment="1">
      <alignment vertical="top" wrapText="1"/>
    </xf>
    <xf numFmtId="0" fontId="15" fillId="0" borderId="9" xfId="0" applyFont="1" applyBorder="1" applyAlignment="1">
      <alignment vertical="top"/>
    </xf>
    <xf numFmtId="0" fontId="15" fillId="7" borderId="14" xfId="0" applyFont="1" applyFill="1" applyBorder="1" applyAlignment="1">
      <alignment vertical="top" wrapText="1"/>
    </xf>
    <xf numFmtId="0" fontId="15" fillId="7" borderId="15" xfId="0" applyFont="1" applyFill="1" applyBorder="1" applyAlignment="1">
      <alignment vertical="top" wrapText="1"/>
    </xf>
    <xf numFmtId="0" fontId="14" fillId="12" borderId="11" xfId="0" applyFont="1" applyFill="1" applyBorder="1"/>
    <xf numFmtId="0" fontId="14" fillId="12" borderId="12" xfId="0" applyFont="1" applyFill="1" applyBorder="1"/>
    <xf numFmtId="0" fontId="14" fillId="12" borderId="13" xfId="0" applyFont="1" applyFill="1" applyBorder="1"/>
    <xf numFmtId="0" fontId="15" fillId="7" borderId="16" xfId="0" applyFont="1" applyFill="1" applyBorder="1" applyAlignment="1">
      <alignment vertical="top" wrapText="1"/>
    </xf>
    <xf numFmtId="0" fontId="1" fillId="0" borderId="9" xfId="1" applyBorder="1" applyAlignment="1">
      <alignment vertical="top" wrapText="1"/>
    </xf>
    <xf numFmtId="0" fontId="1" fillId="7" borderId="9" xfId="1" applyFill="1" applyBorder="1" applyAlignment="1">
      <alignment vertical="top" wrapText="1"/>
    </xf>
    <xf numFmtId="0" fontId="5" fillId="0" borderId="0" xfId="0" applyFont="1"/>
    <xf numFmtId="11" fontId="0" fillId="0" borderId="0" xfId="0" applyNumberFormat="1"/>
    <xf numFmtId="0" fontId="0" fillId="0" borderId="0" xfId="0" applyNumberFormat="1"/>
  </cellXfs>
  <cellStyles count="2">
    <cellStyle name="Hyperlink" xfId="1" builtinId="8"/>
    <cellStyle name="Normal" xfId="0" builtinId="0"/>
  </cellStyles>
  <dxfs count="19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Carlito"/>
        <charset val="1"/>
        <scheme val="none"/>
      </font>
      <numFmt numFmtId="0" formatCode="General"/>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border diagonalUp="0" diagonalDown="0">
        <left style="thin">
          <color rgb="FF000000"/>
        </left>
        <right/>
        <top style="thin">
          <color rgb="FF000000"/>
        </top>
        <bottom style="thin">
          <color rgb="FF000000"/>
        </bottom>
        <vertical/>
        <horizontal/>
      </border>
    </dxf>
    <dxf>
      <border outline="0">
        <top style="thin">
          <color rgb="FF000000"/>
        </top>
      </border>
    </dxf>
    <dxf>
      <border outline="0">
        <bottom style="thin">
          <color rgb="FFFFFFFF"/>
        </bottom>
      </border>
    </dxf>
    <dxf>
      <border outline="0">
        <top style="thin">
          <color rgb="FFFFFFFF"/>
        </top>
        <bottom style="thin">
          <color rgb="FF000000"/>
        </bottom>
      </border>
    </dxf>
    <dxf>
      <font>
        <b val="0"/>
        <i val="0"/>
        <strike val="0"/>
        <condense val="0"/>
        <extend val="0"/>
        <outline val="0"/>
        <shadow val="0"/>
        <u val="none"/>
        <vertAlign val="baseline"/>
        <sz val="11"/>
        <color rgb="FF000000"/>
        <name val="Carlito"/>
        <charset val="1"/>
        <scheme val="none"/>
      </font>
      <fill>
        <patternFill patternType="solid">
          <fgColor indexed="64"/>
          <bgColor rgb="FFC0E6F5"/>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charset val="1"/>
        <scheme val="none"/>
      </font>
      <fill>
        <patternFill patternType="solid">
          <fgColor indexed="64"/>
          <bgColor rgb="FF1F4E78"/>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ertAlign val="baseline"/>
        <sz val="11"/>
        <color theme="10"/>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numFmt numFmtId="0" formatCode="General"/>
    </dxf>
    <dxf>
      <font>
        <b val="0"/>
        <i val="0"/>
        <strike val="0"/>
        <condense val="0"/>
        <extend val="0"/>
        <outline val="0"/>
        <shadow val="0"/>
        <u/>
        <vertAlign val="baseline"/>
        <sz val="11"/>
        <color theme="10"/>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ertAlign val="baseline"/>
        <sz val="11"/>
        <color theme="10"/>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numFmt numFmtId="0" formatCode="General"/>
    </dxf>
    <dxf>
      <font>
        <b val="0"/>
        <i val="0"/>
        <strike val="0"/>
        <condense val="0"/>
        <extend val="0"/>
        <outline val="0"/>
        <shadow val="0"/>
        <u/>
        <vertAlign val="baseline"/>
        <sz val="11"/>
        <color theme="10"/>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onnections" Target="connections.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 Analysis of diff files.xlsx]RQ3B!PivotTable15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Unintended Change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RQ3B!$B$3</c:f>
              <c:strCache>
                <c:ptCount val="1"/>
                <c:pt idx="0">
                  <c:v>Count of Diff_ID</c:v>
                </c:pt>
              </c:strCache>
            </c:strRef>
          </c:tx>
          <c:spPr>
            <a:solidFill>
              <a:schemeClr val="accent1"/>
            </a:solidFill>
            <a:ln>
              <a:noFill/>
            </a:ln>
            <a:effectLst/>
          </c:spPr>
          <c:invertIfNegative val="0"/>
          <c:cat>
            <c:strRef>
              <c:f>RQ3B!$A$4:$A$14</c:f>
              <c:strCache>
                <c:ptCount val="10"/>
                <c:pt idx="0">
                  <c:v>Comment/Docstring</c:v>
                </c:pt>
                <c:pt idx="1">
                  <c:v>Logic Change</c:v>
                </c:pt>
                <c:pt idx="2">
                  <c:v>Missed Required Change</c:v>
                </c:pt>
                <c:pt idx="3">
                  <c:v>Naming Overreach</c:v>
                </c:pt>
                <c:pt idx="4">
                  <c:v>API/Signature Overreach</c:v>
                </c:pt>
                <c:pt idx="5">
                  <c:v>Extra Refactoring</c:v>
                </c:pt>
                <c:pt idx="6">
                  <c:v>Unrelated Addition</c:v>
                </c:pt>
                <c:pt idx="7">
                  <c:v>Unrelated Deletion</c:v>
                </c:pt>
                <c:pt idx="8">
                  <c:v>Import Change</c:v>
                </c:pt>
                <c:pt idx="9">
                  <c:v>Typo Introduced</c:v>
                </c:pt>
              </c:strCache>
            </c:strRef>
          </c:cat>
          <c:val>
            <c:numRef>
              <c:f>RQ3B!$B$4:$B$14</c:f>
              <c:numCache>
                <c:formatCode>General</c:formatCode>
                <c:ptCount val="10"/>
                <c:pt idx="0">
                  <c:v>68</c:v>
                </c:pt>
                <c:pt idx="1">
                  <c:v>66</c:v>
                </c:pt>
                <c:pt idx="2">
                  <c:v>57</c:v>
                </c:pt>
                <c:pt idx="3">
                  <c:v>30</c:v>
                </c:pt>
                <c:pt idx="4">
                  <c:v>28</c:v>
                </c:pt>
                <c:pt idx="5">
                  <c:v>28</c:v>
                </c:pt>
                <c:pt idx="6">
                  <c:v>27</c:v>
                </c:pt>
                <c:pt idx="7">
                  <c:v>26</c:v>
                </c:pt>
                <c:pt idx="8">
                  <c:v>26</c:v>
                </c:pt>
                <c:pt idx="9">
                  <c:v>9</c:v>
                </c:pt>
              </c:numCache>
            </c:numRef>
          </c:val>
          <c:extLst>
            <c:ext xmlns:c16="http://schemas.microsoft.com/office/drawing/2014/chart" uri="{C3380CC4-5D6E-409C-BE32-E72D297353CC}">
              <c16:uniqueId val="{00000000-8525-4F21-AAF4-F63D455F76FF}"/>
            </c:ext>
          </c:extLst>
        </c:ser>
        <c:ser>
          <c:idx val="1"/>
          <c:order val="1"/>
          <c:tx>
            <c:strRef>
              <c:f>RQ3B!$C$3</c:f>
              <c:strCache>
                <c:ptCount val="1"/>
                <c:pt idx="0">
                  <c:v>% of Change Type Labels</c:v>
                </c:pt>
              </c:strCache>
            </c:strRef>
          </c:tx>
          <c:spPr>
            <a:solidFill>
              <a:schemeClr val="accent2"/>
            </a:solidFill>
            <a:ln>
              <a:noFill/>
            </a:ln>
            <a:effectLst/>
          </c:spPr>
          <c:invertIfNegative val="0"/>
          <c:cat>
            <c:strRef>
              <c:f>RQ3B!$A$4:$A$14</c:f>
              <c:strCache>
                <c:ptCount val="10"/>
                <c:pt idx="0">
                  <c:v>Comment/Docstring</c:v>
                </c:pt>
                <c:pt idx="1">
                  <c:v>Logic Change</c:v>
                </c:pt>
                <c:pt idx="2">
                  <c:v>Missed Required Change</c:v>
                </c:pt>
                <c:pt idx="3">
                  <c:v>Naming Overreach</c:v>
                </c:pt>
                <c:pt idx="4">
                  <c:v>API/Signature Overreach</c:v>
                </c:pt>
                <c:pt idx="5">
                  <c:v>Extra Refactoring</c:v>
                </c:pt>
                <c:pt idx="6">
                  <c:v>Unrelated Addition</c:v>
                </c:pt>
                <c:pt idx="7">
                  <c:v>Unrelated Deletion</c:v>
                </c:pt>
                <c:pt idx="8">
                  <c:v>Import Change</c:v>
                </c:pt>
                <c:pt idx="9">
                  <c:v>Typo Introduced</c:v>
                </c:pt>
              </c:strCache>
            </c:strRef>
          </c:cat>
          <c:val>
            <c:numRef>
              <c:f>RQ3B!$C$4:$C$14</c:f>
              <c:numCache>
                <c:formatCode>0.00%</c:formatCode>
                <c:ptCount val="10"/>
                <c:pt idx="0">
                  <c:v>0.18630136986301371</c:v>
                </c:pt>
                <c:pt idx="1">
                  <c:v>0.18082191780821918</c:v>
                </c:pt>
                <c:pt idx="2">
                  <c:v>0.15616438356164383</c:v>
                </c:pt>
                <c:pt idx="3">
                  <c:v>8.2191780821917804E-2</c:v>
                </c:pt>
                <c:pt idx="4">
                  <c:v>7.6712328767123292E-2</c:v>
                </c:pt>
                <c:pt idx="5">
                  <c:v>7.6712328767123292E-2</c:v>
                </c:pt>
                <c:pt idx="6">
                  <c:v>7.3972602739726029E-2</c:v>
                </c:pt>
                <c:pt idx="7">
                  <c:v>7.1232876712328766E-2</c:v>
                </c:pt>
                <c:pt idx="8">
                  <c:v>7.1232876712328766E-2</c:v>
                </c:pt>
                <c:pt idx="9">
                  <c:v>2.4657534246575342E-2</c:v>
                </c:pt>
              </c:numCache>
            </c:numRef>
          </c:val>
          <c:extLst>
            <c:ext xmlns:c16="http://schemas.microsoft.com/office/drawing/2014/chart" uri="{C3380CC4-5D6E-409C-BE32-E72D297353CC}">
              <c16:uniqueId val="{00000005-8525-4F21-AAF4-F63D455F76FF}"/>
            </c:ext>
          </c:extLst>
        </c:ser>
        <c:dLbls>
          <c:showLegendKey val="0"/>
          <c:showVal val="0"/>
          <c:showCatName val="0"/>
          <c:showSerName val="0"/>
          <c:showPercent val="0"/>
          <c:showBubbleSize val="0"/>
        </c:dLbls>
        <c:gapWidth val="182"/>
        <c:axId val="406185991"/>
        <c:axId val="407372295"/>
      </c:barChart>
      <c:catAx>
        <c:axId val="406185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372295"/>
        <c:crosses val="autoZero"/>
        <c:auto val="1"/>
        <c:lblAlgn val="ctr"/>
        <c:lblOffset val="100"/>
        <c:noMultiLvlLbl val="0"/>
      </c:catAx>
      <c:valAx>
        <c:axId val="407372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Diff</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185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 Analysis of diff files.xlsx]RQ3B!PivotTable16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Unintended Change Types by Model, Excluding Formatting</a:t>
            </a:r>
          </a:p>
        </c:rich>
      </c:tx>
      <c:layout>
        <c:manualLayout>
          <c:xMode val="edge"/>
          <c:yMode val="edge"/>
          <c:x val="0.12854083962160981"/>
          <c:y val="3.47899408081802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RQ3B!$B$25:$B$26</c:f>
              <c:strCache>
                <c:ptCount val="1"/>
                <c:pt idx="0">
                  <c:v>ChatGPT 5.4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RQ3B!$A$27:$A$37</c:f>
              <c:strCache>
                <c:ptCount val="10"/>
                <c:pt idx="0">
                  <c:v>API/Signature Overreach</c:v>
                </c:pt>
                <c:pt idx="1">
                  <c:v>Comment/Docstring</c:v>
                </c:pt>
                <c:pt idx="2">
                  <c:v>Extra Refactoring</c:v>
                </c:pt>
                <c:pt idx="3">
                  <c:v>Import Change</c:v>
                </c:pt>
                <c:pt idx="4">
                  <c:v>Logic Change</c:v>
                </c:pt>
                <c:pt idx="5">
                  <c:v>Missed Required Change</c:v>
                </c:pt>
                <c:pt idx="6">
                  <c:v>Naming Overreach</c:v>
                </c:pt>
                <c:pt idx="7">
                  <c:v>Typo Introduced</c:v>
                </c:pt>
                <c:pt idx="8">
                  <c:v>Unrelated Addition</c:v>
                </c:pt>
                <c:pt idx="9">
                  <c:v>Unrelated Deletion</c:v>
                </c:pt>
              </c:strCache>
            </c:strRef>
          </c:cat>
          <c:val>
            <c:numRef>
              <c:f>RQ3B!$B$27:$B$37</c:f>
              <c:numCache>
                <c:formatCode>General</c:formatCode>
                <c:ptCount val="10"/>
                <c:pt idx="0">
                  <c:v>9</c:v>
                </c:pt>
                <c:pt idx="1">
                  <c:v>23</c:v>
                </c:pt>
                <c:pt idx="2">
                  <c:v>10</c:v>
                </c:pt>
                <c:pt idx="3">
                  <c:v>5</c:v>
                </c:pt>
                <c:pt idx="4">
                  <c:v>15</c:v>
                </c:pt>
                <c:pt idx="5">
                  <c:v>10</c:v>
                </c:pt>
                <c:pt idx="6">
                  <c:v>11</c:v>
                </c:pt>
                <c:pt idx="7">
                  <c:v>2</c:v>
                </c:pt>
                <c:pt idx="8">
                  <c:v>10</c:v>
                </c:pt>
                <c:pt idx="9">
                  <c:v>8</c:v>
                </c:pt>
              </c:numCache>
            </c:numRef>
          </c:val>
          <c:extLst>
            <c:ext xmlns:c16="http://schemas.microsoft.com/office/drawing/2014/chart" uri="{C3380CC4-5D6E-409C-BE32-E72D297353CC}">
              <c16:uniqueId val="{00000000-5C9B-4733-8140-A9B498B6E267}"/>
            </c:ext>
          </c:extLst>
        </c:ser>
        <c:ser>
          <c:idx val="1"/>
          <c:order val="1"/>
          <c:tx>
            <c:strRef>
              <c:f>RQ3B!$C$25:$C$26</c:f>
              <c:strCache>
                <c:ptCount val="1"/>
                <c:pt idx="0">
                  <c:v>Claude Opus 4.8</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RQ3B!$A$27:$A$37</c:f>
              <c:strCache>
                <c:ptCount val="10"/>
                <c:pt idx="0">
                  <c:v>API/Signature Overreach</c:v>
                </c:pt>
                <c:pt idx="1">
                  <c:v>Comment/Docstring</c:v>
                </c:pt>
                <c:pt idx="2">
                  <c:v>Extra Refactoring</c:v>
                </c:pt>
                <c:pt idx="3">
                  <c:v>Import Change</c:v>
                </c:pt>
                <c:pt idx="4">
                  <c:v>Logic Change</c:v>
                </c:pt>
                <c:pt idx="5">
                  <c:v>Missed Required Change</c:v>
                </c:pt>
                <c:pt idx="6">
                  <c:v>Naming Overreach</c:v>
                </c:pt>
                <c:pt idx="7">
                  <c:v>Typo Introduced</c:v>
                </c:pt>
                <c:pt idx="8">
                  <c:v>Unrelated Addition</c:v>
                </c:pt>
                <c:pt idx="9">
                  <c:v>Unrelated Deletion</c:v>
                </c:pt>
              </c:strCache>
            </c:strRef>
          </c:cat>
          <c:val>
            <c:numRef>
              <c:f>RQ3B!$C$27:$C$37</c:f>
              <c:numCache>
                <c:formatCode>General</c:formatCode>
                <c:ptCount val="10"/>
                <c:pt idx="0">
                  <c:v>8</c:v>
                </c:pt>
                <c:pt idx="1">
                  <c:v>18</c:v>
                </c:pt>
                <c:pt idx="2">
                  <c:v>8</c:v>
                </c:pt>
                <c:pt idx="3">
                  <c:v>11</c:v>
                </c:pt>
                <c:pt idx="4">
                  <c:v>21</c:v>
                </c:pt>
                <c:pt idx="5">
                  <c:v>19</c:v>
                </c:pt>
                <c:pt idx="6">
                  <c:v>5</c:v>
                </c:pt>
                <c:pt idx="7">
                  <c:v>2</c:v>
                </c:pt>
                <c:pt idx="8">
                  <c:v>8</c:v>
                </c:pt>
                <c:pt idx="9">
                  <c:v>10</c:v>
                </c:pt>
              </c:numCache>
            </c:numRef>
          </c:val>
          <c:extLst>
            <c:ext xmlns:c16="http://schemas.microsoft.com/office/drawing/2014/chart" uri="{C3380CC4-5D6E-409C-BE32-E72D297353CC}">
              <c16:uniqueId val="{00000002-5C9B-4733-8140-A9B498B6E267}"/>
            </c:ext>
          </c:extLst>
        </c:ser>
        <c:ser>
          <c:idx val="2"/>
          <c:order val="2"/>
          <c:tx>
            <c:strRef>
              <c:f>RQ3B!$D$25:$D$26</c:f>
              <c:strCache>
                <c:ptCount val="1"/>
                <c:pt idx="0">
                  <c:v>Gemini 3.5 Flash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RQ3B!$A$27:$A$37</c:f>
              <c:strCache>
                <c:ptCount val="10"/>
                <c:pt idx="0">
                  <c:v>API/Signature Overreach</c:v>
                </c:pt>
                <c:pt idx="1">
                  <c:v>Comment/Docstring</c:v>
                </c:pt>
                <c:pt idx="2">
                  <c:v>Extra Refactoring</c:v>
                </c:pt>
                <c:pt idx="3">
                  <c:v>Import Change</c:v>
                </c:pt>
                <c:pt idx="4">
                  <c:v>Logic Change</c:v>
                </c:pt>
                <c:pt idx="5">
                  <c:v>Missed Required Change</c:v>
                </c:pt>
                <c:pt idx="6">
                  <c:v>Naming Overreach</c:v>
                </c:pt>
                <c:pt idx="7">
                  <c:v>Typo Introduced</c:v>
                </c:pt>
                <c:pt idx="8">
                  <c:v>Unrelated Addition</c:v>
                </c:pt>
                <c:pt idx="9">
                  <c:v>Unrelated Deletion</c:v>
                </c:pt>
              </c:strCache>
            </c:strRef>
          </c:cat>
          <c:val>
            <c:numRef>
              <c:f>RQ3B!$D$27:$D$37</c:f>
              <c:numCache>
                <c:formatCode>General</c:formatCode>
                <c:ptCount val="10"/>
                <c:pt idx="0">
                  <c:v>11</c:v>
                </c:pt>
                <c:pt idx="1">
                  <c:v>27</c:v>
                </c:pt>
                <c:pt idx="2">
                  <c:v>10</c:v>
                </c:pt>
                <c:pt idx="3">
                  <c:v>10</c:v>
                </c:pt>
                <c:pt idx="4">
                  <c:v>30</c:v>
                </c:pt>
                <c:pt idx="5">
                  <c:v>28</c:v>
                </c:pt>
                <c:pt idx="6">
                  <c:v>14</c:v>
                </c:pt>
                <c:pt idx="7">
                  <c:v>5</c:v>
                </c:pt>
                <c:pt idx="8">
                  <c:v>9</c:v>
                </c:pt>
                <c:pt idx="9">
                  <c:v>8</c:v>
                </c:pt>
              </c:numCache>
            </c:numRef>
          </c:val>
          <c:extLst>
            <c:ext xmlns:c16="http://schemas.microsoft.com/office/drawing/2014/chart" uri="{C3380CC4-5D6E-409C-BE32-E72D297353CC}">
              <c16:uniqueId val="{00000004-5C9B-4733-8140-A9B498B6E267}"/>
            </c:ext>
          </c:extLst>
        </c:ser>
        <c:dLbls>
          <c:dLblPos val="outEnd"/>
          <c:showLegendKey val="0"/>
          <c:showVal val="1"/>
          <c:showCatName val="0"/>
          <c:showSerName val="0"/>
          <c:showPercent val="0"/>
          <c:showBubbleSize val="0"/>
        </c:dLbls>
        <c:gapWidth val="219"/>
        <c:overlap val="-27"/>
        <c:axId val="119767559"/>
        <c:axId val="119769607"/>
      </c:barChart>
      <c:catAx>
        <c:axId val="119767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69607"/>
        <c:crosses val="autoZero"/>
        <c:auto val="1"/>
        <c:lblAlgn val="ctr"/>
        <c:lblOffset val="100"/>
        <c:noMultiLvlLbl val="0"/>
      </c:catAx>
      <c:valAx>
        <c:axId val="119769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67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 Analysis of diff files.xlsx]RQ3_Type_Severity!PivotTable14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Severity Distribution of Unintended Changes by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RQ3_Type_Severity!$B$39:$B$40</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RQ3_Type_Severity!$A$41:$A$44</c:f>
              <c:strCache>
                <c:ptCount val="3"/>
                <c:pt idx="0">
                  <c:v>ChatGPT 5.4</c:v>
                </c:pt>
                <c:pt idx="1">
                  <c:v>Claude Opus 4.8</c:v>
                </c:pt>
                <c:pt idx="2">
                  <c:v>Gemini 3.5 Flash</c:v>
                </c:pt>
              </c:strCache>
            </c:strRef>
          </c:cat>
          <c:val>
            <c:numRef>
              <c:f>RQ3_Type_Severity!$B$41:$B$44</c:f>
              <c:numCache>
                <c:formatCode>0.00%</c:formatCode>
                <c:ptCount val="3"/>
                <c:pt idx="0">
                  <c:v>0.12217194570135746</c:v>
                </c:pt>
                <c:pt idx="1">
                  <c:v>0.15837104072398189</c:v>
                </c:pt>
                <c:pt idx="2">
                  <c:v>0.16289592760180996</c:v>
                </c:pt>
              </c:numCache>
            </c:numRef>
          </c:val>
          <c:extLst>
            <c:ext xmlns:c16="http://schemas.microsoft.com/office/drawing/2014/chart" uri="{C3380CC4-5D6E-409C-BE32-E72D297353CC}">
              <c16:uniqueId val="{00000000-AD2B-415F-ABE4-602D8B015E62}"/>
            </c:ext>
          </c:extLst>
        </c:ser>
        <c:ser>
          <c:idx val="1"/>
          <c:order val="1"/>
          <c:tx>
            <c:strRef>
              <c:f>RQ3_Type_Severity!$C$39:$C$40</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RQ3_Type_Severity!$A$41:$A$44</c:f>
              <c:strCache>
                <c:ptCount val="3"/>
                <c:pt idx="0">
                  <c:v>ChatGPT 5.4</c:v>
                </c:pt>
                <c:pt idx="1">
                  <c:v>Claude Opus 4.8</c:v>
                </c:pt>
                <c:pt idx="2">
                  <c:v>Gemini 3.5 Flash</c:v>
                </c:pt>
              </c:strCache>
            </c:strRef>
          </c:cat>
          <c:val>
            <c:numRef>
              <c:f>RQ3_Type_Severity!$C$41:$C$44</c:f>
              <c:numCache>
                <c:formatCode>0.00%</c:formatCode>
                <c:ptCount val="3"/>
                <c:pt idx="0">
                  <c:v>0.77375565610859731</c:v>
                </c:pt>
                <c:pt idx="1">
                  <c:v>0.77375565610859731</c:v>
                </c:pt>
                <c:pt idx="2">
                  <c:v>0.76470588235294112</c:v>
                </c:pt>
              </c:numCache>
            </c:numRef>
          </c:val>
          <c:extLst>
            <c:ext xmlns:c16="http://schemas.microsoft.com/office/drawing/2014/chart" uri="{C3380CC4-5D6E-409C-BE32-E72D297353CC}">
              <c16:uniqueId val="{00000002-AD2B-415F-ABE4-602D8B015E62}"/>
            </c:ext>
          </c:extLst>
        </c:ser>
        <c:ser>
          <c:idx val="2"/>
          <c:order val="2"/>
          <c:tx>
            <c:strRef>
              <c:f>RQ3_Type_Severity!$D$39:$D$40</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RQ3_Type_Severity!$A$41:$A$44</c:f>
              <c:strCache>
                <c:ptCount val="3"/>
                <c:pt idx="0">
                  <c:v>ChatGPT 5.4</c:v>
                </c:pt>
                <c:pt idx="1">
                  <c:v>Claude Opus 4.8</c:v>
                </c:pt>
                <c:pt idx="2">
                  <c:v>Gemini 3.5 Flash</c:v>
                </c:pt>
              </c:strCache>
            </c:strRef>
          </c:cat>
          <c:val>
            <c:numRef>
              <c:f>RQ3_Type_Severity!$D$41:$D$44</c:f>
              <c:numCache>
                <c:formatCode>0.00%</c:formatCode>
                <c:ptCount val="3"/>
                <c:pt idx="0">
                  <c:v>6.7873303167420809E-2</c:v>
                </c:pt>
                <c:pt idx="1">
                  <c:v>5.8823529411764705E-2</c:v>
                </c:pt>
                <c:pt idx="2">
                  <c:v>6.7873303167420809E-2</c:v>
                </c:pt>
              </c:numCache>
            </c:numRef>
          </c:val>
          <c:extLst>
            <c:ext xmlns:c16="http://schemas.microsoft.com/office/drawing/2014/chart" uri="{C3380CC4-5D6E-409C-BE32-E72D297353CC}">
              <c16:uniqueId val="{00000004-AD2B-415F-ABE4-602D8B015E62}"/>
            </c:ext>
          </c:extLst>
        </c:ser>
        <c:ser>
          <c:idx val="3"/>
          <c:order val="3"/>
          <c:tx>
            <c:strRef>
              <c:f>RQ3_Type_Severity!$E$39:$E$40</c:f>
              <c:strCache>
                <c:ptCount val="1"/>
                <c:pt idx="0">
                  <c:v>None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RQ3_Type_Severity!$A$41:$A$44</c:f>
              <c:strCache>
                <c:ptCount val="3"/>
                <c:pt idx="0">
                  <c:v>ChatGPT 5.4</c:v>
                </c:pt>
                <c:pt idx="1">
                  <c:v>Claude Opus 4.8</c:v>
                </c:pt>
                <c:pt idx="2">
                  <c:v>Gemini 3.5 Flash</c:v>
                </c:pt>
              </c:strCache>
            </c:strRef>
          </c:cat>
          <c:val>
            <c:numRef>
              <c:f>RQ3_Type_Severity!$E$41:$E$44</c:f>
              <c:numCache>
                <c:formatCode>0.00%</c:formatCode>
                <c:ptCount val="3"/>
                <c:pt idx="0">
                  <c:v>3.6199095022624438E-2</c:v>
                </c:pt>
                <c:pt idx="1">
                  <c:v>9.0497737556561094E-3</c:v>
                </c:pt>
                <c:pt idx="2">
                  <c:v>4.5248868778280547E-3</c:v>
                </c:pt>
              </c:numCache>
            </c:numRef>
          </c:val>
          <c:extLst>
            <c:ext xmlns:c16="http://schemas.microsoft.com/office/drawing/2014/chart" uri="{C3380CC4-5D6E-409C-BE32-E72D297353CC}">
              <c16:uniqueId val="{00000000-C56B-459E-BC72-35B4B8A82CB5}"/>
            </c:ext>
          </c:extLst>
        </c:ser>
        <c:dLbls>
          <c:dLblPos val="inBase"/>
          <c:showLegendKey val="0"/>
          <c:showVal val="1"/>
          <c:showCatName val="0"/>
          <c:showSerName val="0"/>
          <c:showPercent val="0"/>
          <c:showBubbleSize val="0"/>
        </c:dLbls>
        <c:gapWidth val="150"/>
        <c:overlap val="100"/>
        <c:axId val="364732424"/>
        <c:axId val="364734472"/>
      </c:barChart>
      <c:catAx>
        <c:axId val="364732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34472"/>
        <c:crosses val="autoZero"/>
        <c:auto val="1"/>
        <c:lblAlgn val="ctr"/>
        <c:lblOffset val="100"/>
        <c:noMultiLvlLbl val="0"/>
      </c:catAx>
      <c:valAx>
        <c:axId val="364734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32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 Analysis of diff files.xlsx]RQ3!PivotTable33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Non-Formatting Severity Distribution of Unintended Changes by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'RQ3'!$B$35:$B$36</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'RQ3'!$A$37:$A$40</c:f>
              <c:strCache>
                <c:ptCount val="3"/>
                <c:pt idx="0">
                  <c:v>ChatGPT 5.4</c:v>
                </c:pt>
                <c:pt idx="1">
                  <c:v>Claude Opus 4.8</c:v>
                </c:pt>
                <c:pt idx="2">
                  <c:v>Gemini 3.5 Flash</c:v>
                </c:pt>
              </c:strCache>
            </c:strRef>
          </c:cat>
          <c:val>
            <c:numRef>
              <c:f>'RQ3'!$B$37:$B$40</c:f>
              <c:numCache>
                <c:formatCode>General</c:formatCode>
                <c:ptCount val="3"/>
                <c:pt idx="0">
                  <c:v>62</c:v>
                </c:pt>
                <c:pt idx="1">
                  <c:v>73</c:v>
                </c:pt>
                <c:pt idx="2">
                  <c:v>102</c:v>
                </c:pt>
              </c:numCache>
            </c:numRef>
          </c:val>
          <c:extLst>
            <c:ext xmlns:c16="http://schemas.microsoft.com/office/drawing/2014/chart" uri="{C3380CC4-5D6E-409C-BE32-E72D297353CC}">
              <c16:uniqueId val="{00000000-46A5-46D9-8509-0C3BBB21954D}"/>
            </c:ext>
          </c:extLst>
        </c:ser>
        <c:ser>
          <c:idx val="1"/>
          <c:order val="1"/>
          <c:tx>
            <c:strRef>
              <c:f>'RQ3'!$C$35:$C$36</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'RQ3'!$A$37:$A$40</c:f>
              <c:strCache>
                <c:ptCount val="3"/>
                <c:pt idx="0">
                  <c:v>ChatGPT 5.4</c:v>
                </c:pt>
                <c:pt idx="1">
                  <c:v>Claude Opus 4.8</c:v>
                </c:pt>
                <c:pt idx="2">
                  <c:v>Gemini 3.5 Flash</c:v>
                </c:pt>
              </c:strCache>
            </c:strRef>
          </c:cat>
          <c:val>
            <c:numRef>
              <c:f>'RQ3'!$C$37:$C$40</c:f>
              <c:numCache>
                <c:formatCode>General</c:formatCode>
                <c:ptCount val="3"/>
                <c:pt idx="0">
                  <c:v>19</c:v>
                </c:pt>
                <c:pt idx="1">
                  <c:v>18</c:v>
                </c:pt>
                <c:pt idx="2">
                  <c:v>28</c:v>
                </c:pt>
              </c:numCache>
            </c:numRef>
          </c:val>
          <c:extLst>
            <c:ext xmlns:c16="http://schemas.microsoft.com/office/drawing/2014/chart" uri="{C3380CC4-5D6E-409C-BE32-E72D297353CC}">
              <c16:uniqueId val="{00000002-46A5-46D9-8509-0C3BBB21954D}"/>
            </c:ext>
          </c:extLst>
        </c:ser>
        <c:ser>
          <c:idx val="2"/>
          <c:order val="2"/>
          <c:tx>
            <c:strRef>
              <c:f>'RQ3'!$D$35:$D$36</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'RQ3'!$A$37:$A$40</c:f>
              <c:strCache>
                <c:ptCount val="3"/>
                <c:pt idx="0">
                  <c:v>ChatGPT 5.4</c:v>
                </c:pt>
                <c:pt idx="1">
                  <c:v>Claude Opus 4.8</c:v>
                </c:pt>
                <c:pt idx="2">
                  <c:v>Gemini 3.5 Flash</c:v>
                </c:pt>
              </c:strCache>
            </c:strRef>
          </c:cat>
          <c:val>
            <c:numRef>
              <c:f>'RQ3'!$D$37:$D$40</c:f>
              <c:numCache>
                <c:formatCode>General</c:formatCode>
                <c:ptCount val="3"/>
                <c:pt idx="0">
                  <c:v>22</c:v>
                </c:pt>
                <c:pt idx="1">
                  <c:v>19</c:v>
                </c:pt>
                <c:pt idx="2">
                  <c:v>22</c:v>
                </c:pt>
              </c:numCache>
            </c:numRef>
          </c:val>
          <c:extLst>
            <c:ext xmlns:c16="http://schemas.microsoft.com/office/drawing/2014/chart" uri="{C3380CC4-5D6E-409C-BE32-E72D297353CC}">
              <c16:uniqueId val="{00000004-46A5-46D9-8509-0C3BBB21954D}"/>
            </c:ext>
          </c:extLst>
        </c:ser>
        <c:dLbls>
          <c:dLblPos val="inBase"/>
          <c:showLegendKey val="0"/>
          <c:showVal val="1"/>
          <c:showCatName val="0"/>
          <c:showSerName val="0"/>
          <c:showPercent val="0"/>
          <c:showBubbleSize val="0"/>
        </c:dLbls>
        <c:gapWidth val="150"/>
        <c:overlap val="100"/>
        <c:axId val="2002047496"/>
        <c:axId val="2002049544"/>
      </c:barChart>
      <c:catAx>
        <c:axId val="2002047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049544"/>
        <c:crosses val="autoZero"/>
        <c:auto val="1"/>
        <c:lblAlgn val="ctr"/>
        <c:lblOffset val="100"/>
        <c:noMultiLvlLbl val="0"/>
      </c:catAx>
      <c:valAx>
        <c:axId val="2002049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047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 Analysis of diff files.xlsx]RQ4!PivotTable34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Non-Formatting Risky Unintended Change Rate by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'RQ4'!$B$3</c:f>
              <c:strCache>
                <c:ptCount val="1"/>
                <c:pt idx="0">
                  <c:v>Total</c:v>
                </c:pt>
              </c:strCache>
            </c:strRef>
          </c:tx>
          <c:spPr>
            <a:solidFill>
              <a:schemeClr val="accent1"/>
            </a:solidFill>
            <a:ln>
              <a:noFill/>
            </a:ln>
            <a:effectLst/>
          </c:spPr>
          <c:invertIfNegative val="0"/>
          <c:cat>
            <c:strRef>
              <c:f>'RQ4'!$A$4:$A$7</c:f>
              <c:strCache>
                <c:ptCount val="3"/>
                <c:pt idx="0">
                  <c:v>ChatGPT 5.4</c:v>
                </c:pt>
                <c:pt idx="1">
                  <c:v>Claude Opus 4.8</c:v>
                </c:pt>
                <c:pt idx="2">
                  <c:v>Gemini 3.5 Flash</c:v>
                </c:pt>
              </c:strCache>
            </c:strRef>
          </c:cat>
          <c:val>
            <c:numRef>
              <c:f>'RQ4'!$B$4:$B$7</c:f>
              <c:numCache>
                <c:formatCode>0.00%</c:formatCode>
                <c:ptCount val="3"/>
                <c:pt idx="0">
                  <c:v>0.81553398058252424</c:v>
                </c:pt>
                <c:pt idx="1">
                  <c:v>0.83636363636363631</c:v>
                </c:pt>
                <c:pt idx="2">
                  <c:v>0.81578947368421051</c:v>
                </c:pt>
              </c:numCache>
            </c:numRef>
          </c:val>
          <c:extLst>
            <c:ext xmlns:c16="http://schemas.microsoft.com/office/drawing/2014/chart" uri="{C3380CC4-5D6E-409C-BE32-E72D297353CC}">
              <c16:uniqueId val="{00000000-A30B-4760-B4F7-2CEBCED56FBA}"/>
            </c:ext>
          </c:extLst>
        </c:ser>
        <c:dLbls>
          <c:showLegendKey val="0"/>
          <c:showVal val="0"/>
          <c:showCatName val="0"/>
          <c:showSerName val="0"/>
          <c:showPercent val="0"/>
          <c:showBubbleSize val="0"/>
        </c:dLbls>
        <c:gapWidth val="219"/>
        <c:overlap val="-27"/>
        <c:axId val="1994847240"/>
        <c:axId val="1994849800"/>
      </c:barChart>
      <c:catAx>
        <c:axId val="1994847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49800"/>
        <c:crosses val="autoZero"/>
        <c:auto val="1"/>
        <c:lblAlgn val="ctr"/>
        <c:lblOffset val="100"/>
        <c:noMultiLvlLbl val="0"/>
      </c:catAx>
      <c:valAx>
        <c:axId val="1994849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47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 Analysis of diff files.xlsx]RQ4!PivotTable35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Non-Formatting Risky Unintended Change Rate by Task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'RQ4'!$B$10</c:f>
              <c:strCache>
                <c:ptCount val="1"/>
                <c:pt idx="0">
                  <c:v>Total</c:v>
                </c:pt>
              </c:strCache>
            </c:strRef>
          </c:tx>
          <c:spPr>
            <a:solidFill>
              <a:schemeClr val="accent1"/>
            </a:solidFill>
            <a:ln>
              <a:noFill/>
            </a:ln>
            <a:effectLst/>
          </c:spPr>
          <c:invertIfNegative val="0"/>
          <c:cat>
            <c:strRef>
              <c:f>'RQ4'!$A$11:$A$16</c:f>
              <c:strCache>
                <c:ptCount val="5"/>
                <c:pt idx="0">
                  <c:v>Change Method Signature</c:v>
                </c:pt>
                <c:pt idx="1">
                  <c:v>Extract Method</c:v>
                </c:pt>
                <c:pt idx="2">
                  <c:v>Extract Variable</c:v>
                </c:pt>
                <c:pt idx="3">
                  <c:v>Rename Method</c:v>
                </c:pt>
                <c:pt idx="4">
                  <c:v>Rename Variable</c:v>
                </c:pt>
              </c:strCache>
            </c:strRef>
          </c:cat>
          <c:val>
            <c:numRef>
              <c:f>'RQ4'!$B$11:$B$16</c:f>
              <c:numCache>
                <c:formatCode>0.00%</c:formatCode>
                <c:ptCount val="5"/>
                <c:pt idx="0">
                  <c:v>0.78740157480314965</c:v>
                </c:pt>
                <c:pt idx="1">
                  <c:v>0.87755102040816324</c:v>
                </c:pt>
                <c:pt idx="2">
                  <c:v>0.44</c:v>
                </c:pt>
                <c:pt idx="3">
                  <c:v>0.90217391304347827</c:v>
                </c:pt>
                <c:pt idx="4">
                  <c:v>0.875</c:v>
                </c:pt>
              </c:numCache>
            </c:numRef>
          </c:val>
          <c:extLst>
            <c:ext xmlns:c16="http://schemas.microsoft.com/office/drawing/2014/chart" uri="{C3380CC4-5D6E-409C-BE32-E72D297353CC}">
              <c16:uniqueId val="{00000000-E928-4F41-8AED-E249D7872E47}"/>
            </c:ext>
          </c:extLst>
        </c:ser>
        <c:dLbls>
          <c:showLegendKey val="0"/>
          <c:showVal val="0"/>
          <c:showCatName val="0"/>
          <c:showSerName val="0"/>
          <c:showPercent val="0"/>
          <c:showBubbleSize val="0"/>
        </c:dLbls>
        <c:gapWidth val="182"/>
        <c:axId val="1963583496"/>
        <c:axId val="2114273288"/>
      </c:barChart>
      <c:catAx>
        <c:axId val="1963583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73288"/>
        <c:crosses val="autoZero"/>
        <c:auto val="1"/>
        <c:lblAlgn val="ctr"/>
        <c:lblOffset val="100"/>
        <c:noMultiLvlLbl val="0"/>
      </c:catAx>
      <c:valAx>
        <c:axId val="21142732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83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 Analysis of diff files.xlsx]RQ4_Risk_Factors!PivotTable6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Risky Unintended Change Rate by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RQ4_Risk_Factors!$B$3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RQ4_Risk_Factors!$A$4:$A$7</c:f>
              <c:strCache>
                <c:ptCount val="3"/>
                <c:pt idx="0">
                  <c:v>ChatGPT 5.4</c:v>
                </c:pt>
                <c:pt idx="1">
                  <c:v>Claude Opus 4.8</c:v>
                </c:pt>
                <c:pt idx="2">
                  <c:v>Gemini 3.5 Flash</c:v>
                </c:pt>
              </c:strCache>
            </c:strRef>
          </c:cat>
          <c:val>
            <c:numRef>
              <c:f>RQ4_Risk_Factors!$B$4:$B$7</c:f>
              <c:numCache>
                <c:formatCode>0.00%</c:formatCode>
                <c:ptCount val="3"/>
                <c:pt idx="0">
                  <c:v>0.19004524886877827</c:v>
                </c:pt>
                <c:pt idx="1">
                  <c:v>0.21719457013574661</c:v>
                </c:pt>
                <c:pt idx="2">
                  <c:v>0.23076923076923078</c:v>
                </c:pt>
              </c:numCache>
            </c:numRef>
          </c:val>
          <c:extLst>
            <c:ext xmlns:c16="http://schemas.microsoft.com/office/drawing/2014/chart" uri="{C3380CC4-5D6E-409C-BE32-E72D297353CC}">
              <c16:uniqueId val="{00000000-4290-4077-BAB9-B1D46A666456}"/>
            </c:ext>
          </c:extLst>
        </c:ser>
        <c:dLbls>
          <c:dLblPos val="outEnd"/>
          <c:showLegendKey val="0"/>
          <c:showVal val="1"/>
          <c:showCatName val="0"/>
          <c:showSerName val="0"/>
          <c:showPercent val="0"/>
          <c:showBubbleSize val="0"/>
        </c:dLbls>
        <c:gapWidth val="219"/>
        <c:overlap val="-27"/>
        <c:axId val="1514480135"/>
        <c:axId val="1514482183"/>
      </c:barChart>
      <c:catAx>
        <c:axId val="1514480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82183"/>
        <c:crosses val="autoZero"/>
        <c:auto val="1"/>
        <c:lblAlgn val="ctr"/>
        <c:lblOffset val="100"/>
        <c:noMultiLvlLbl val="0"/>
      </c:catAx>
      <c:valAx>
        <c:axId val="1514482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4801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 Analysis of diff files.xlsx]RQ4_Risk_Factors!PivotTable17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Risky Unintended Change Rate by Task Type</a:t>
            </a:r>
          </a:p>
        </c:rich>
      </c:tx>
      <c:layout>
        <c:manualLayout>
          <c:xMode val="edge"/>
          <c:yMode val="edge"/>
          <c:x val="0.14199631076388888"/>
          <c:y val="4.98588626535615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RQ4_Risk_Factors!$B$10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RQ4_Risk_Factors!$A$11:$A$16</c:f>
              <c:strCache>
                <c:ptCount val="5"/>
                <c:pt idx="0">
                  <c:v>Rename Method</c:v>
                </c:pt>
                <c:pt idx="1">
                  <c:v>Rename Variable</c:v>
                </c:pt>
                <c:pt idx="2">
                  <c:v>Extract Method</c:v>
                </c:pt>
                <c:pt idx="3">
                  <c:v>Change Method Signature</c:v>
                </c:pt>
                <c:pt idx="4">
                  <c:v>Extract Variable</c:v>
                </c:pt>
              </c:strCache>
            </c:strRef>
          </c:cat>
          <c:val>
            <c:numRef>
              <c:f>RQ4_Risk_Factors!$B$11:$B$16</c:f>
              <c:numCache>
                <c:formatCode>0.00%</c:formatCode>
                <c:ptCount val="5"/>
                <c:pt idx="0">
                  <c:v>0.26666666666666666</c:v>
                </c:pt>
                <c:pt idx="1">
                  <c:v>0.24242424242424243</c:v>
                </c:pt>
                <c:pt idx="2">
                  <c:v>0.22222222222222221</c:v>
                </c:pt>
                <c:pt idx="3">
                  <c:v>0.19736842105263158</c:v>
                </c:pt>
                <c:pt idx="4">
                  <c:v>8.6956521739130432E-2</c:v>
                </c:pt>
              </c:numCache>
            </c:numRef>
          </c:val>
          <c:extLst>
            <c:ext xmlns:c16="http://schemas.microsoft.com/office/drawing/2014/chart" uri="{C3380CC4-5D6E-409C-BE32-E72D297353CC}">
              <c16:uniqueId val="{00000000-B272-4886-8D3B-8D22B9B5F11B}"/>
            </c:ext>
          </c:extLst>
        </c:ser>
        <c:dLbls>
          <c:dLblPos val="outEnd"/>
          <c:showLegendKey val="0"/>
          <c:showVal val="1"/>
          <c:showCatName val="0"/>
          <c:showSerName val="0"/>
          <c:showPercent val="0"/>
          <c:showBubbleSize val="0"/>
        </c:dLbls>
        <c:gapWidth val="182"/>
        <c:axId val="533199879"/>
        <c:axId val="1669479431"/>
      </c:barChart>
      <c:catAx>
        <c:axId val="533199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479431"/>
        <c:crosses val="autoZero"/>
        <c:auto val="1"/>
        <c:lblAlgn val="ctr"/>
        <c:lblOffset val="100"/>
        <c:noMultiLvlLbl val="0"/>
      </c:catAx>
      <c:valAx>
        <c:axId val="16694794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99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 Analysis of diff files.xlsx]RQ2_Unintended_Frequency!PivotTable4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Unintended Change Rate by Model</a:t>
            </a:r>
          </a:p>
        </c:rich>
      </c:tx>
      <c:layout>
        <c:manualLayout>
          <c:xMode val="edge"/>
          <c:yMode val="edge"/>
          <c:x val="0.23522200520833339"/>
          <c:y val="4.6088324652777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RQ2_Unintended_Frequency!$B$10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RQ2_Unintended_Frequency!$A$11:$A$14</c:f>
              <c:strCache>
                <c:ptCount val="3"/>
                <c:pt idx="0">
                  <c:v>ChatGPT 5.4</c:v>
                </c:pt>
                <c:pt idx="1">
                  <c:v>Claude Opus 4.8</c:v>
                </c:pt>
                <c:pt idx="2">
                  <c:v>Gemini 3.5 Flash</c:v>
                </c:pt>
              </c:strCache>
            </c:strRef>
          </c:cat>
          <c:val>
            <c:numRef>
              <c:f>RQ2_Unintended_Frequency!$B$11:$B$14</c:f>
              <c:numCache>
                <c:formatCode>0.00%</c:formatCode>
                <c:ptCount val="3"/>
                <c:pt idx="0">
                  <c:v>0.96380090497737558</c:v>
                </c:pt>
                <c:pt idx="1">
                  <c:v>1</c:v>
                </c:pt>
                <c:pt idx="2">
                  <c:v>0.99547511312217196</c:v>
                </c:pt>
              </c:numCache>
            </c:numRef>
          </c:val>
          <c:extLst>
            <c:ext xmlns:c16="http://schemas.microsoft.com/office/drawing/2014/chart" uri="{C3380CC4-5D6E-409C-BE32-E72D297353CC}">
              <c16:uniqueId val="{00000000-2773-4647-9512-F89AA311BC5F}"/>
            </c:ext>
          </c:extLst>
        </c:ser>
        <c:dLbls>
          <c:dLblPos val="outEnd"/>
          <c:showLegendKey val="0"/>
          <c:showVal val="1"/>
          <c:showCatName val="0"/>
          <c:showSerName val="0"/>
          <c:showPercent val="0"/>
          <c:showBubbleSize val="0"/>
        </c:dLbls>
        <c:gapWidth val="219"/>
        <c:overlap val="-27"/>
        <c:axId val="160231432"/>
        <c:axId val="1324213767"/>
      </c:barChart>
      <c:catAx>
        <c:axId val="160231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213767"/>
        <c:crosses val="autoZero"/>
        <c:auto val="1"/>
        <c:lblAlgn val="ctr"/>
        <c:lblOffset val="100"/>
        <c:noMultiLvlLbl val="0"/>
      </c:catAx>
      <c:valAx>
        <c:axId val="1324213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31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 Analysis of diff files.xlsx]RQ2_Unintended_Frequency!PivotTable5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Unintended Change Rate by Task Type</a:t>
            </a:r>
          </a:p>
        </c:rich>
      </c:tx>
      <c:layout>
        <c:manualLayout>
          <c:xMode val="edge"/>
          <c:yMode val="edge"/>
          <c:x val="0.20892767969433509"/>
          <c:y val="3.49527994791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RQ2_Unintended_Frequency!$B$22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RQ2_Unintended_Frequency!$A$23:$A$28</c:f>
              <c:strCache>
                <c:ptCount val="5"/>
                <c:pt idx="0">
                  <c:v>Change Method Signature</c:v>
                </c:pt>
                <c:pt idx="1">
                  <c:v>Extract Method</c:v>
                </c:pt>
                <c:pt idx="2">
                  <c:v>Extract Variable</c:v>
                </c:pt>
                <c:pt idx="3">
                  <c:v>Rename Method</c:v>
                </c:pt>
                <c:pt idx="4">
                  <c:v>Rename Variable</c:v>
                </c:pt>
              </c:strCache>
            </c:strRef>
          </c:cat>
          <c:val>
            <c:numRef>
              <c:f>RQ2_Unintended_Frequency!$B$23:$B$28</c:f>
              <c:numCache>
                <c:formatCode>0.00%</c:formatCode>
                <c:ptCount val="5"/>
                <c:pt idx="0">
                  <c:v>0.98684210526315785</c:v>
                </c:pt>
                <c:pt idx="1">
                  <c:v>0.97530864197530864</c:v>
                </c:pt>
                <c:pt idx="2">
                  <c:v>0.98550724637681164</c:v>
                </c:pt>
                <c:pt idx="3">
                  <c:v>0.98333333333333328</c:v>
                </c:pt>
                <c:pt idx="4">
                  <c:v>0.9939393939393939</c:v>
                </c:pt>
              </c:numCache>
            </c:numRef>
          </c:val>
          <c:extLst>
            <c:ext xmlns:c16="http://schemas.microsoft.com/office/drawing/2014/chart" uri="{C3380CC4-5D6E-409C-BE32-E72D297353CC}">
              <c16:uniqueId val="{00000000-6882-4F00-AE89-D822EFFB0B7F}"/>
            </c:ext>
          </c:extLst>
        </c:ser>
        <c:dLbls>
          <c:dLblPos val="outEnd"/>
          <c:showLegendKey val="0"/>
          <c:showVal val="1"/>
          <c:showCatName val="0"/>
          <c:showSerName val="0"/>
          <c:showPercent val="0"/>
          <c:showBubbleSize val="0"/>
        </c:dLbls>
        <c:gapWidth val="182"/>
        <c:axId val="1992169992"/>
        <c:axId val="1992176136"/>
      </c:barChart>
      <c:catAx>
        <c:axId val="1992169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76136"/>
        <c:crosses val="autoZero"/>
        <c:auto val="1"/>
        <c:lblAlgn val="ctr"/>
        <c:lblOffset val="100"/>
        <c:noMultiLvlLbl val="0"/>
      </c:catAx>
      <c:valAx>
        <c:axId val="19921761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69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 Analysis of diff files.xlsx]RQ1_Task_Completion!PivotTable1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Task Completion Rate by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RQ1_Task_Completion!$B$3:$B$4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RQ1_Task_Completion!$A$5:$A$8</c:f>
              <c:strCache>
                <c:ptCount val="3"/>
                <c:pt idx="0">
                  <c:v>ChatGPT 5.4</c:v>
                </c:pt>
                <c:pt idx="1">
                  <c:v>Claude Opus 4.8</c:v>
                </c:pt>
                <c:pt idx="2">
                  <c:v>Gemini 3.5 Flash</c:v>
                </c:pt>
              </c:strCache>
            </c:strRef>
          </c:cat>
          <c:val>
            <c:numRef>
              <c:f>RQ1_Task_Completion!$B$5:$B$8</c:f>
              <c:numCache>
                <c:formatCode>0.00%</c:formatCode>
                <c:ptCount val="3"/>
                <c:pt idx="0">
                  <c:v>7.2398190045248875E-2</c:v>
                </c:pt>
                <c:pt idx="1">
                  <c:v>8.5972850678733032E-2</c:v>
                </c:pt>
                <c:pt idx="2">
                  <c:v>8.5972850678733032E-2</c:v>
                </c:pt>
              </c:numCache>
            </c:numRef>
          </c:val>
          <c:extLst>
            <c:ext xmlns:c16="http://schemas.microsoft.com/office/drawing/2014/chart" uri="{C3380CC4-5D6E-409C-BE32-E72D297353CC}">
              <c16:uniqueId val="{00000000-578D-49FA-83E1-47C2CEAD2D33}"/>
            </c:ext>
          </c:extLst>
        </c:ser>
        <c:ser>
          <c:idx val="1"/>
          <c:order val="1"/>
          <c:tx>
            <c:strRef>
              <c:f>RQ1_Task_Completion!$C$3:$C$4</c:f>
              <c:strCache>
                <c:ptCount val="1"/>
                <c:pt idx="0">
                  <c:v>Partial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RQ1_Task_Completion!$A$5:$A$8</c:f>
              <c:strCache>
                <c:ptCount val="3"/>
                <c:pt idx="0">
                  <c:v>ChatGPT 5.4</c:v>
                </c:pt>
                <c:pt idx="1">
                  <c:v>Claude Opus 4.8</c:v>
                </c:pt>
                <c:pt idx="2">
                  <c:v>Gemini 3.5 Flash</c:v>
                </c:pt>
              </c:strCache>
            </c:strRef>
          </c:cat>
          <c:val>
            <c:numRef>
              <c:f>RQ1_Task_Completion!$C$5:$C$8</c:f>
              <c:numCache>
                <c:formatCode>0.00%</c:formatCode>
                <c:ptCount val="3"/>
                <c:pt idx="0">
                  <c:v>4.072398190045249E-2</c:v>
                </c:pt>
                <c:pt idx="1">
                  <c:v>3.6199095022624438E-2</c:v>
                </c:pt>
                <c:pt idx="2">
                  <c:v>4.9773755656108594E-2</c:v>
                </c:pt>
              </c:numCache>
            </c:numRef>
          </c:val>
          <c:extLst>
            <c:ext xmlns:c16="http://schemas.microsoft.com/office/drawing/2014/chart" uri="{C3380CC4-5D6E-409C-BE32-E72D297353CC}">
              <c16:uniqueId val="{00000002-578D-49FA-83E1-47C2CEAD2D33}"/>
            </c:ext>
          </c:extLst>
        </c:ser>
        <c:ser>
          <c:idx val="2"/>
          <c:order val="2"/>
          <c:tx>
            <c:strRef>
              <c:f>RQ1_Task_Completion!$D$3:$D$4</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RQ1_Task_Completion!$A$5:$A$8</c:f>
              <c:strCache>
                <c:ptCount val="3"/>
                <c:pt idx="0">
                  <c:v>ChatGPT 5.4</c:v>
                </c:pt>
                <c:pt idx="1">
                  <c:v>Claude Opus 4.8</c:v>
                </c:pt>
                <c:pt idx="2">
                  <c:v>Gemini 3.5 Flash</c:v>
                </c:pt>
              </c:strCache>
            </c:strRef>
          </c:cat>
          <c:val>
            <c:numRef>
              <c:f>RQ1_Task_Completion!$D$5:$D$8</c:f>
              <c:numCache>
                <c:formatCode>0.00%</c:formatCode>
                <c:ptCount val="3"/>
                <c:pt idx="0">
                  <c:v>0.8868778280542986</c:v>
                </c:pt>
                <c:pt idx="1">
                  <c:v>0.87782805429864252</c:v>
                </c:pt>
                <c:pt idx="2">
                  <c:v>0.86425339366515841</c:v>
                </c:pt>
              </c:numCache>
            </c:numRef>
          </c:val>
          <c:extLst>
            <c:ext xmlns:c16="http://schemas.microsoft.com/office/drawing/2014/chart" uri="{C3380CC4-5D6E-409C-BE32-E72D297353CC}">
              <c16:uniqueId val="{00000004-578D-49FA-83E1-47C2CEAD2D33}"/>
            </c:ext>
          </c:extLst>
        </c:ser>
        <c:dLbls>
          <c:dLblPos val="ctr"/>
          <c:showLegendKey val="0"/>
          <c:showVal val="1"/>
          <c:showCatName val="0"/>
          <c:showSerName val="0"/>
          <c:showPercent val="0"/>
          <c:showBubbleSize val="0"/>
        </c:dLbls>
        <c:gapWidth val="150"/>
        <c:overlap val="100"/>
        <c:axId val="238127624"/>
        <c:axId val="238141960"/>
      </c:barChart>
      <c:catAx>
        <c:axId val="238127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Model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141960"/>
        <c:crosses val="autoZero"/>
        <c:auto val="1"/>
        <c:lblAlgn val="ctr"/>
        <c:lblOffset val="100"/>
        <c:noMultiLvlLbl val="0"/>
      </c:catAx>
      <c:valAx>
        <c:axId val="238141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Task completion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127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Patch Alignment and Missed Required Changes by Model</a:t>
            </a:r>
          </a:p>
        </c:rich>
      </c:tx>
      <c:layout>
        <c:manualLayout>
          <c:xMode val="edge"/>
          <c:yMode val="edge"/>
          <c:x val="0.13721464980451659"/>
          <c:y val="5.75764931239063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Exact Match Rate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RQ1_Task_Completion!$A$27:$A$29</c:f>
              <c:strCache>
                <c:ptCount val="3"/>
                <c:pt idx="0">
                  <c:v>ChatGPT 5.4</c:v>
                </c:pt>
                <c:pt idx="1">
                  <c:v>Claude Opus 4.8</c:v>
                </c:pt>
                <c:pt idx="2">
                  <c:v>Gemini 3.5 Flash</c:v>
                </c:pt>
              </c:strCache>
            </c:strRef>
          </c:cat>
          <c:val>
            <c:numRef>
              <c:f>RQ1_Task_Completion!$B$27:$B$29</c:f>
              <c:numCache>
                <c:formatCode>0.00%</c:formatCode>
                <c:ptCount val="3"/>
                <c:pt idx="0">
                  <c:v>3.6199095022624438E-2</c:v>
                </c:pt>
                <c:pt idx="1">
                  <c:v>9.0497737556561094E-3</c:v>
                </c:pt>
                <c:pt idx="2">
                  <c:v>4.5248868778280547E-3</c:v>
                </c:pt>
              </c:numCache>
            </c:numRef>
          </c:val>
          <c:extLst>
            <c:ext xmlns:c16="http://schemas.microsoft.com/office/drawing/2014/chart" uri="{C3380CC4-5D6E-409C-BE32-E72D297353CC}">
              <c16:uniqueId val="{00000000-A34C-4DC1-B774-E8B6299DD03D}"/>
            </c:ext>
          </c:extLst>
        </c:ser>
        <c:ser>
          <c:idx val="1"/>
          <c:order val="1"/>
          <c:tx>
            <c:v>Missed Required Change Rate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RQ1_Task_Completion!$A$27:$A$29</c:f>
              <c:strCache>
                <c:ptCount val="3"/>
                <c:pt idx="0">
                  <c:v>ChatGPT 5.4</c:v>
                </c:pt>
                <c:pt idx="1">
                  <c:v>Claude Opus 4.8</c:v>
                </c:pt>
                <c:pt idx="2">
                  <c:v>Gemini 3.5 Flash</c:v>
                </c:pt>
              </c:strCache>
            </c:strRef>
          </c:cat>
          <c:val>
            <c:numRef>
              <c:f>RQ1_Task_Completion!$C$27:$C$29</c:f>
              <c:numCache>
                <c:formatCode>0.00%</c:formatCode>
                <c:ptCount val="3"/>
                <c:pt idx="0">
                  <c:v>0.11764705882352941</c:v>
                </c:pt>
                <c:pt idx="1">
                  <c:v>0.12217194570135746</c:v>
                </c:pt>
                <c:pt idx="2">
                  <c:v>0.14027149321266968</c:v>
                </c:pt>
              </c:numCache>
            </c:numRef>
          </c:val>
          <c:extLst>
            <c:ext xmlns:c16="http://schemas.microsoft.com/office/drawing/2014/chart" uri="{C3380CC4-5D6E-409C-BE32-E72D297353CC}">
              <c16:uniqueId val="{00000002-A34C-4DC1-B774-E8B6299DD03D}"/>
            </c:ext>
          </c:extLst>
        </c:ser>
        <c:dLbls>
          <c:dLblPos val="outEnd"/>
          <c:showLegendKey val="0"/>
          <c:showVal val="1"/>
          <c:showCatName val="0"/>
          <c:showSerName val="0"/>
          <c:showPercent val="0"/>
          <c:showBubbleSize val="0"/>
        </c:dLbls>
        <c:gapWidth val="219"/>
        <c:overlap val="-27"/>
        <c:axId val="225745928"/>
        <c:axId val="225916424"/>
      </c:barChart>
      <c:catAx>
        <c:axId val="225745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Model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16424"/>
        <c:crosses val="autoZero"/>
        <c:auto val="1"/>
        <c:lblAlgn val="ctr"/>
        <c:lblOffset val="100"/>
        <c:noMultiLvlLbl val="0"/>
      </c:catAx>
      <c:valAx>
        <c:axId val="225916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745928"/>
        <c:crosses val="autoZero"/>
        <c:crossBetween val="between"/>
      </c:valAx>
      <c:spPr>
        <a:noFill/>
        <a:ln>
          <a:noFill/>
        </a:ln>
        <a:effectLst/>
      </c:spPr>
    </c:plotArea>
    <c:legend>
      <c:legendPos val="b"/>
      <c:layout>
        <c:manualLayout>
          <c:xMode val="edge"/>
          <c:yMode val="edge"/>
          <c:x val="0.25721183631342959"/>
          <c:y val="0.89413727723324954"/>
          <c:w val="0.64281277340332454"/>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Data Analysis of diff files.xlsx]R1!PivotTable24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Task Success Distribution Among Non-Formatting Unintended Change Instances by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'R1'!$B$10:$B$11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'R1'!$A$12:$A$15</c:f>
              <c:strCache>
                <c:ptCount val="3"/>
                <c:pt idx="0">
                  <c:v>ChatGPT 5.4</c:v>
                </c:pt>
                <c:pt idx="1">
                  <c:v>Claude Opus 4.8</c:v>
                </c:pt>
                <c:pt idx="2">
                  <c:v>Gemini 3.5 Flash</c:v>
                </c:pt>
              </c:strCache>
            </c:strRef>
          </c:cat>
          <c:val>
            <c:numRef>
              <c:f>'R1'!$B$12:$B$15</c:f>
              <c:numCache>
                <c:formatCode>0.00%</c:formatCode>
                <c:ptCount val="3"/>
                <c:pt idx="0">
                  <c:v>0.34951456310679613</c:v>
                </c:pt>
                <c:pt idx="1">
                  <c:v>0.36363636363636365</c:v>
                </c:pt>
                <c:pt idx="2">
                  <c:v>0.42763157894736842</c:v>
                </c:pt>
              </c:numCache>
            </c:numRef>
          </c:val>
          <c:extLst>
            <c:ext xmlns:c16="http://schemas.microsoft.com/office/drawing/2014/chart" uri="{C3380CC4-5D6E-409C-BE32-E72D297353CC}">
              <c16:uniqueId val="{00000000-CAFD-449F-BE3F-81F95E2428A8}"/>
            </c:ext>
          </c:extLst>
        </c:ser>
        <c:ser>
          <c:idx val="1"/>
          <c:order val="1"/>
          <c:tx>
            <c:strRef>
              <c:f>'R1'!$C$10:$C$11</c:f>
              <c:strCache>
                <c:ptCount val="1"/>
                <c:pt idx="0">
                  <c:v>Partial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'R1'!$A$12:$A$15</c:f>
              <c:strCache>
                <c:ptCount val="3"/>
                <c:pt idx="0">
                  <c:v>ChatGPT 5.4</c:v>
                </c:pt>
                <c:pt idx="1">
                  <c:v>Claude Opus 4.8</c:v>
                </c:pt>
                <c:pt idx="2">
                  <c:v>Gemini 3.5 Flash</c:v>
                </c:pt>
              </c:strCache>
            </c:strRef>
          </c:cat>
          <c:val>
            <c:numRef>
              <c:f>'R1'!$C$12:$C$15</c:f>
              <c:numCache>
                <c:formatCode>0.00%</c:formatCode>
                <c:ptCount val="3"/>
                <c:pt idx="0">
                  <c:v>0.18446601941747573</c:v>
                </c:pt>
                <c:pt idx="1">
                  <c:v>0.13636363636363635</c:v>
                </c:pt>
                <c:pt idx="2">
                  <c:v>0.13157894736842105</c:v>
                </c:pt>
              </c:numCache>
            </c:numRef>
          </c:val>
          <c:extLst>
            <c:ext xmlns:c16="http://schemas.microsoft.com/office/drawing/2014/chart" uri="{C3380CC4-5D6E-409C-BE32-E72D297353CC}">
              <c16:uniqueId val="{00000002-CAFD-449F-BE3F-81F95E2428A8}"/>
            </c:ext>
          </c:extLst>
        </c:ser>
        <c:ser>
          <c:idx val="2"/>
          <c:order val="2"/>
          <c:tx>
            <c:strRef>
              <c:f>'R1'!$D$10:$D$11</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'R1'!$A$12:$A$15</c:f>
              <c:strCache>
                <c:ptCount val="3"/>
                <c:pt idx="0">
                  <c:v>ChatGPT 5.4</c:v>
                </c:pt>
                <c:pt idx="1">
                  <c:v>Claude Opus 4.8</c:v>
                </c:pt>
                <c:pt idx="2">
                  <c:v>Gemini 3.5 Flash</c:v>
                </c:pt>
              </c:strCache>
            </c:strRef>
          </c:cat>
          <c:val>
            <c:numRef>
              <c:f>'R1'!$D$12:$D$15</c:f>
              <c:numCache>
                <c:formatCode>0.00%</c:formatCode>
                <c:ptCount val="3"/>
                <c:pt idx="0">
                  <c:v>0.46601941747572817</c:v>
                </c:pt>
                <c:pt idx="1">
                  <c:v>0.5</c:v>
                </c:pt>
                <c:pt idx="2">
                  <c:v>0.44078947368421051</c:v>
                </c:pt>
              </c:numCache>
            </c:numRef>
          </c:val>
          <c:extLst>
            <c:ext xmlns:c16="http://schemas.microsoft.com/office/drawing/2014/chart" uri="{C3380CC4-5D6E-409C-BE32-E72D297353CC}">
              <c16:uniqueId val="{00000004-CAFD-449F-BE3F-81F95E2428A8}"/>
            </c:ext>
          </c:extLst>
        </c:ser>
        <c:dLbls>
          <c:dLblPos val="inBase"/>
          <c:showLegendKey val="0"/>
          <c:showVal val="1"/>
          <c:showCatName val="0"/>
          <c:showSerName val="0"/>
          <c:showPercent val="0"/>
          <c:showBubbleSize val="0"/>
        </c:dLbls>
        <c:gapWidth val="150"/>
        <c:overlap val="100"/>
        <c:axId val="730466823"/>
        <c:axId val="730468871"/>
      </c:barChart>
      <c:catAx>
        <c:axId val="730466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468871"/>
        <c:crosses val="autoZero"/>
        <c:auto val="1"/>
        <c:lblAlgn val="ctr"/>
        <c:lblOffset val="100"/>
        <c:noMultiLvlLbl val="0"/>
      </c:catAx>
      <c:valAx>
        <c:axId val="730468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466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Non-Formatting Missed Required Changes by Model</a:t>
            </a:r>
          </a:p>
        </c:rich>
      </c:tx>
      <c:layout>
        <c:manualLayout>
          <c:xMode val="edge"/>
          <c:yMode val="edge"/>
          <c:x val="0.15397808074283686"/>
          <c:y val="5.06997971689085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'R1'!$A$38:$A$40</c:f>
              <c:strCache>
                <c:ptCount val="3"/>
                <c:pt idx="0">
                  <c:v>ChatGPT 5.4</c:v>
                </c:pt>
                <c:pt idx="1">
                  <c:v>Claude Opus 4.8</c:v>
                </c:pt>
                <c:pt idx="2">
                  <c:v>Gemini 3.5 Flash</c:v>
                </c:pt>
              </c:strCache>
            </c:strRef>
          </c:cat>
          <c:val>
            <c:numRef>
              <c:f>'R1'!$B$38:$B$40</c:f>
              <c:numCache>
                <c:formatCode>0.00%</c:formatCode>
                <c:ptCount val="3"/>
                <c:pt idx="0">
                  <c:v>0.59219999999999995</c:v>
                </c:pt>
                <c:pt idx="1">
                  <c:v>0.5</c:v>
                </c:pt>
                <c:pt idx="2">
                  <c:v>0.59210526315789469</c:v>
                </c:pt>
              </c:numCache>
            </c:numRef>
          </c:val>
          <c:extLst>
            <c:ext xmlns:c16="http://schemas.microsoft.com/office/drawing/2014/chart" uri="{C3380CC4-5D6E-409C-BE32-E72D297353CC}">
              <c16:uniqueId val="{00000000-6727-4E18-972F-0B55E372174A}"/>
            </c:ext>
          </c:extLst>
        </c:ser>
        <c:dLbls>
          <c:dLblPos val="outEnd"/>
          <c:showLegendKey val="0"/>
          <c:showVal val="1"/>
          <c:showCatName val="0"/>
          <c:showSerName val="0"/>
          <c:showPercent val="0"/>
          <c:showBubbleSize val="0"/>
        </c:dLbls>
        <c:gapWidth val="219"/>
        <c:overlap val="-27"/>
        <c:axId val="1898316808"/>
        <c:axId val="1898318856"/>
      </c:barChart>
      <c:catAx>
        <c:axId val="1898316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318856"/>
        <c:crosses val="autoZero"/>
        <c:auto val="1"/>
        <c:lblAlgn val="ctr"/>
        <c:lblOffset val="100"/>
        <c:noMultiLvlLbl val="0"/>
      </c:catAx>
      <c:valAx>
        <c:axId val="1898318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316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447675</xdr:colOff>
      <xdr:row>1</xdr:row>
      <xdr:rowOff>152400</xdr:rowOff>
    </xdr:from>
    <xdr:to>
      <xdr:col>11</xdr:col>
      <xdr:colOff>581025</xdr:colOff>
      <xdr:row>16</xdr:row>
      <xdr:rowOff>38100</xdr:rowOff>
    </xdr:to>
    <xdr:graphicFrame macro="">
      <xdr:nvGraphicFramePr>
        <xdr:cNvPr id="3" name="Chart 2">
          <a:extLst>
            <a:ext uri="{FF2B5EF4-FFF2-40B4-BE49-F238E27FC236}">
              <a16:creationId xmlns:a16="http://schemas.microsoft.com/office/drawing/2014/main" id="{A0EE440E-77C2-7E74-1AD1-2B2752E1A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466725</xdr:colOff>
      <xdr:row>23</xdr:row>
      <xdr:rowOff>57150</xdr:rowOff>
    </xdr:from>
    <xdr:to>
      <xdr:col>13</xdr:col>
      <xdr:colOff>161925</xdr:colOff>
      <xdr:row>37</xdr:row>
      <xdr:rowOff>133350</xdr:rowOff>
    </xdr:to>
    <xdr:graphicFrame macro="">
      <xdr:nvGraphicFramePr>
        <xdr:cNvPr id="6" name="Chart 5">
          <a:extLst>
            <a:ext uri="{FF2B5EF4-FFF2-40B4-BE49-F238E27FC236}">
              <a16:creationId xmlns:a16="http://schemas.microsoft.com/office/drawing/2014/main" id="{CC04C7B7-2E46-9530-1F49-D87C9A563658}"/>
            </a:ext>
            <a:ext uri="{147F2762-F138-4A5C-976F-8EAC2B608ADB}">
              <a16:predDERef xmlns:a16="http://schemas.microsoft.com/office/drawing/2014/main" pred="{A0EE440E-77C2-7E74-1AD1-2B2752E1A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390525</xdr:colOff>
      <xdr:row>33</xdr:row>
      <xdr:rowOff>66675</xdr:rowOff>
    </xdr:from>
    <xdr:to>
      <xdr:col>12</xdr:col>
      <xdr:colOff>1181100</xdr:colOff>
      <xdr:row>47</xdr:row>
      <xdr:rowOff>142875</xdr:rowOff>
    </xdr:to>
    <xdr:graphicFrame macro="">
      <xdr:nvGraphicFramePr>
        <xdr:cNvPr id="2" name="Chart 1">
          <a:extLst>
            <a:ext uri="{FF2B5EF4-FFF2-40B4-BE49-F238E27FC236}">
              <a16:creationId xmlns:a16="http://schemas.microsoft.com/office/drawing/2014/main" id="{783F078D-7FAA-BAC2-13F1-45CD956C2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200025</xdr:colOff>
      <xdr:row>33</xdr:row>
      <xdr:rowOff>38100</xdr:rowOff>
    </xdr:from>
    <xdr:to>
      <xdr:col>13</xdr:col>
      <xdr:colOff>504825</xdr:colOff>
      <xdr:row>47</xdr:row>
      <xdr:rowOff>114300</xdr:rowOff>
    </xdr:to>
    <xdr:graphicFrame macro="">
      <xdr:nvGraphicFramePr>
        <xdr:cNvPr id="2" name="Chart 1">
          <a:extLst>
            <a:ext uri="{FF2B5EF4-FFF2-40B4-BE49-F238E27FC236}">
              <a16:creationId xmlns:a16="http://schemas.microsoft.com/office/drawing/2014/main" id="{C7C1619E-BB6B-FE60-0459-81E4D5C19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390525</xdr:colOff>
      <xdr:row>1</xdr:row>
      <xdr:rowOff>76200</xdr:rowOff>
    </xdr:from>
    <xdr:to>
      <xdr:col>13</xdr:col>
      <xdr:colOff>85725</xdr:colOff>
      <xdr:row>15</xdr:row>
      <xdr:rowOff>152400</xdr:rowOff>
    </xdr:to>
    <xdr:graphicFrame macro="">
      <xdr:nvGraphicFramePr>
        <xdr:cNvPr id="2" name="Chart 1">
          <a:extLst>
            <a:ext uri="{FF2B5EF4-FFF2-40B4-BE49-F238E27FC236}">
              <a16:creationId xmlns:a16="http://schemas.microsoft.com/office/drawing/2014/main" id="{D2C92335-84AD-04B3-DA13-236B0337A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171450</xdr:colOff>
      <xdr:row>18</xdr:row>
      <xdr:rowOff>114300</xdr:rowOff>
    </xdr:from>
    <xdr:to>
      <xdr:col>14</xdr:col>
      <xdr:colOff>476250</xdr:colOff>
      <xdr:row>33</xdr:row>
      <xdr:rowOff>0</xdr:rowOff>
    </xdr:to>
    <xdr:graphicFrame macro="">
      <xdr:nvGraphicFramePr>
        <xdr:cNvPr id="3" name="Chart 2">
          <a:extLst>
            <a:ext uri="{FF2B5EF4-FFF2-40B4-BE49-F238E27FC236}">
              <a16:creationId xmlns:a16="http://schemas.microsoft.com/office/drawing/2014/main" id="{4B43B71C-82E1-616A-5106-3782500BAC2A}"/>
            </a:ext>
            <a:ext uri="{147F2762-F138-4A5C-976F-8EAC2B608ADB}">
              <a16:predDERef xmlns:a16="http://schemas.microsoft.com/office/drawing/2014/main" pred="{D2C92335-84AD-04B3-DA13-236B0337A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723900</xdr:colOff>
      <xdr:row>0</xdr:row>
      <xdr:rowOff>180975</xdr:rowOff>
    </xdr:from>
    <xdr:to>
      <xdr:col>13</xdr:col>
      <xdr:colOff>247650</xdr:colOff>
      <xdr:row>15</xdr:row>
      <xdr:rowOff>66675</xdr:rowOff>
    </xdr:to>
    <xdr:graphicFrame macro="">
      <xdr:nvGraphicFramePr>
        <xdr:cNvPr id="2" name="Chart 1">
          <a:extLst>
            <a:ext uri="{FF2B5EF4-FFF2-40B4-BE49-F238E27FC236}">
              <a16:creationId xmlns:a16="http://schemas.microsoft.com/office/drawing/2014/main" id="{FD3314AE-5E45-DCBB-A74E-D1EBC69D2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85725</xdr:colOff>
      <xdr:row>17</xdr:row>
      <xdr:rowOff>38100</xdr:rowOff>
    </xdr:from>
    <xdr:to>
      <xdr:col>13</xdr:col>
      <xdr:colOff>390525</xdr:colOff>
      <xdr:row>31</xdr:row>
      <xdr:rowOff>114300</xdr:rowOff>
    </xdr:to>
    <xdr:graphicFrame macro="">
      <xdr:nvGraphicFramePr>
        <xdr:cNvPr id="3" name="Chart 2">
          <a:extLst>
            <a:ext uri="{FF2B5EF4-FFF2-40B4-BE49-F238E27FC236}">
              <a16:creationId xmlns:a16="http://schemas.microsoft.com/office/drawing/2014/main" id="{3FEA8A81-3366-98A7-ED94-CF17F0EE9B5A}"/>
            </a:ext>
            <a:ext uri="{147F2762-F138-4A5C-976F-8EAC2B608ADB}">
              <a16:predDERef xmlns:a16="http://schemas.microsoft.com/office/drawing/2014/main" pred="{FD3314AE-5E45-DCBB-A74E-D1EBC69D2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xdr:colOff>
      <xdr:row>4</xdr:row>
      <xdr:rowOff>76200</xdr:rowOff>
    </xdr:from>
    <xdr:to>
      <xdr:col>10</xdr:col>
      <xdr:colOff>323850</xdr:colOff>
      <xdr:row>18</xdr:row>
      <xdr:rowOff>152400</xdr:rowOff>
    </xdr:to>
    <xdr:graphicFrame macro="">
      <xdr:nvGraphicFramePr>
        <xdr:cNvPr id="3" name="Chart 1">
          <a:extLst>
            <a:ext uri="{FF2B5EF4-FFF2-40B4-BE49-F238E27FC236}">
              <a16:creationId xmlns:a16="http://schemas.microsoft.com/office/drawing/2014/main" id="{FE4ECDAA-CE4D-997F-F65F-7C0AB8AAD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895350</xdr:colOff>
      <xdr:row>20</xdr:row>
      <xdr:rowOff>9525</xdr:rowOff>
    </xdr:from>
    <xdr:to>
      <xdr:col>9</xdr:col>
      <xdr:colOff>428625</xdr:colOff>
      <xdr:row>34</xdr:row>
      <xdr:rowOff>85725</xdr:rowOff>
    </xdr:to>
    <xdr:graphicFrame macro="">
      <xdr:nvGraphicFramePr>
        <xdr:cNvPr id="4" name="Chart 3">
          <a:extLst>
            <a:ext uri="{FF2B5EF4-FFF2-40B4-BE49-F238E27FC236}">
              <a16:creationId xmlns:a16="http://schemas.microsoft.com/office/drawing/2014/main" id="{1A0C95AA-97CF-1B76-EF91-022B8B372DEE}"/>
            </a:ext>
            <a:ext uri="{147F2762-F138-4A5C-976F-8EAC2B608ADB}">
              <a16:predDERef xmlns:a16="http://schemas.microsoft.com/office/drawing/2014/main" pred="{FE4ECDAA-CE4D-997F-F65F-7C0AB8AAD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1095375</xdr:colOff>
      <xdr:row>6</xdr:row>
      <xdr:rowOff>57150</xdr:rowOff>
    </xdr:from>
    <xdr:to>
      <xdr:col>12</xdr:col>
      <xdr:colOff>104775</xdr:colOff>
      <xdr:row>20</xdr:row>
      <xdr:rowOff>133350</xdr:rowOff>
    </xdr:to>
    <xdr:graphicFrame macro="">
      <xdr:nvGraphicFramePr>
        <xdr:cNvPr id="2" name="Chart 3">
          <a:extLst>
            <a:ext uri="{FF2B5EF4-FFF2-40B4-BE49-F238E27FC236}">
              <a16:creationId xmlns:a16="http://schemas.microsoft.com/office/drawing/2014/main" id="{B9B354E0-99A4-17A4-0153-20AFEE747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25</xdr:row>
      <xdr:rowOff>133350</xdr:rowOff>
    </xdr:from>
    <xdr:to>
      <xdr:col>7</xdr:col>
      <xdr:colOff>542925</xdr:colOff>
      <xdr:row>38</xdr:row>
      <xdr:rowOff>9525</xdr:rowOff>
    </xdr:to>
    <xdr:graphicFrame macro="">
      <xdr:nvGraphicFramePr>
        <xdr:cNvPr id="5" name="Chart 4">
          <a:extLst>
            <a:ext uri="{FF2B5EF4-FFF2-40B4-BE49-F238E27FC236}">
              <a16:creationId xmlns:a16="http://schemas.microsoft.com/office/drawing/2014/main" id="{DAED46CE-6193-0A88-3AF2-5087AB96BC6A}"/>
            </a:ext>
            <a:ext uri="{147F2762-F138-4A5C-976F-8EAC2B608ADB}">
              <a16:predDERef xmlns:a16="http://schemas.microsoft.com/office/drawing/2014/main" pred="{B9B354E0-99A4-17A4-0153-20AFEE747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209550</xdr:colOff>
      <xdr:row>0</xdr:row>
      <xdr:rowOff>114300</xdr:rowOff>
    </xdr:from>
    <xdr:to>
      <xdr:col>13</xdr:col>
      <xdr:colOff>514350</xdr:colOff>
      <xdr:row>15</xdr:row>
      <xdr:rowOff>0</xdr:rowOff>
    </xdr:to>
    <xdr:graphicFrame macro="">
      <xdr:nvGraphicFramePr>
        <xdr:cNvPr id="6" name="Chart 1">
          <a:extLst>
            <a:ext uri="{FF2B5EF4-FFF2-40B4-BE49-F238E27FC236}">
              <a16:creationId xmlns:a16="http://schemas.microsoft.com/office/drawing/2014/main" id="{CACEBAE2-C991-5F5E-CA7C-2B53D34B4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24</xdr:row>
      <xdr:rowOff>161925</xdr:rowOff>
    </xdr:from>
    <xdr:to>
      <xdr:col>14</xdr:col>
      <xdr:colOff>152400</xdr:colOff>
      <xdr:row>39</xdr:row>
      <xdr:rowOff>47625</xdr:rowOff>
    </xdr:to>
    <xdr:graphicFrame macro="">
      <xdr:nvGraphicFramePr>
        <xdr:cNvPr id="7" name="Chart 6">
          <a:extLst>
            <a:ext uri="{FF2B5EF4-FFF2-40B4-BE49-F238E27FC236}">
              <a16:creationId xmlns:a16="http://schemas.microsoft.com/office/drawing/2014/main" id="{AC2B35BC-0C13-7D90-C9BE-1B424F9E0662}"/>
            </a:ext>
            <a:ext uri="{147F2762-F138-4A5C-976F-8EAC2B608ADB}">
              <a16:predDERef xmlns:a16="http://schemas.microsoft.com/office/drawing/2014/main" pred="{CACEBAE2-C991-5F5E-CA7C-2B53D34B4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1.728443865744" createdVersion="8" refreshedVersion="8" minRefreshableVersion="3" recordCount="663" xr:uid="{95FBD530-B57D-41EB-AB1F-41F21567A4F1}">
  <cacheSource type="worksheet">
    <worksheetSource name="Table5"/>
  </cacheSource>
  <cacheFields count="34">
    <cacheField name="Repo Name" numFmtId="0">
      <sharedItems/>
    </cacheField>
    <cacheField name="Repo URL" numFmtId="0">
      <sharedItems/>
    </cacheField>
    <cacheField name="Task Type" numFmtId="0">
      <sharedItems/>
    </cacheField>
    <cacheField name="clean_task_type" numFmtId="0">
      <sharedItems count="5">
        <s v="Rename Variable"/>
        <s v="Rename Method"/>
        <s v="Extract Method"/>
        <s v="Change Method Signature"/>
        <s v="Extract Variable"/>
      </sharedItems>
    </cacheField>
    <cacheField name="PR URL" numFmtId="0">
      <sharedItems/>
    </cacheField>
    <cacheField name="base_sha" numFmtId="0">
      <sharedItems containsMixedTypes="1" containsNumber="1" containsInteger="1" minValue="1442154" maxValue="4.7290000000000004E+47"/>
    </cacheField>
    <cacheField name="merge_sha" numFmtId="0">
      <sharedItems containsMixedTypes="1" containsNumber="1" containsInteger="1" minValue="315081" maxValue="8.3770000000000007E+87"/>
    </cacheField>
    <cacheField name="# files changed (only related to the task)" numFmtId="0">
      <sharedItems containsSemiMixedTypes="0" containsString="0" containsNumber="1" containsInteger="1" minValue="1" maxValue="6" count="6">
        <n v="1"/>
        <n v="3"/>
        <n v="2"/>
        <n v="6"/>
        <n v="4"/>
        <n v="5"/>
      </sharedItems>
    </cacheField>
    <cacheField name="Changed files releted to the task" numFmtId="0">
      <sharedItems longText="1"/>
    </cacheField>
    <cacheField name="Target_Files" numFmtId="0">
      <sharedItems/>
    </cacheField>
    <cacheField name="Whether Task descriptiontion written by you or used GitHub (if wrote just type &quot;me&quot; and &quot;what you wrote&quot; if used GitHub type &quot;GitHub&quot; and then what you used)" numFmtId="0">
      <sharedItems longText="1"/>
    </cacheField>
    <cacheField name="case_id" numFmtId="0">
      <sharedItems/>
    </cacheField>
    <cacheField name="filename" numFmtId="0">
      <sharedItems/>
    </cacheField>
    <cacheField name="diff_file_path" numFmtId="0">
      <sharedItems/>
    </cacheField>
    <cacheField name="task_success" numFmtId="0">
      <sharedItems count="3">
        <s v="No"/>
        <s v="Yes"/>
        <s v="Partial"/>
      </sharedItems>
    </cacheField>
    <cacheField name="exact_match" numFmtId="0">
      <sharedItems/>
    </cacheField>
    <cacheField name="unintended_change_present" numFmtId="0">
      <sharedItems count="2">
        <s v="Yes"/>
        <s v="No"/>
      </sharedItems>
    </cacheField>
    <cacheField name="unintended_change_type" numFmtId="0">
      <sharedItems/>
    </cacheField>
    <cacheField name="severity" numFmtId="0">
      <sharedItems/>
    </cacheField>
    <cacheField name="missed_required_change" numFmtId="0">
      <sharedItems count="2">
        <s v="Yes"/>
        <s v="No"/>
      </sharedItems>
    </cacheField>
    <cacheField name="notes_for_decision" numFmtId="0">
      <sharedItems longText="1"/>
    </cacheField>
    <cacheField name="Final Label" numFmtId="0">
      <sharedItems count="4">
        <s v="Incorrect"/>
        <s v="Correct - With Unintended Change"/>
        <s v="Partial - With Unintended Change"/>
        <s v="Exact Match"/>
      </sharedItems>
    </cacheField>
    <cacheField name="syntax_valid" numFmtId="0">
      <sharedItems/>
    </cacheField>
    <cacheField name="syntax_error_message" numFmtId="0">
      <sharedItems/>
    </cacheField>
    <cacheField name="Model" numFmtId="0">
      <sharedItems count="3">
        <s v="ChatGPT 5.4"/>
        <s v="Gemini 3.5 Flash"/>
        <s v="Claude Opus 4.8"/>
      </sharedItems>
    </cacheField>
    <cacheField name="Diff_ID" numFmtId="0">
      <sharedItems/>
    </cacheField>
    <cacheField name="Success_Flag" numFmtId="0">
      <sharedItems containsSemiMixedTypes="0" containsString="0" containsNumber="1" containsInteger="1" minValue="0" maxValue="1"/>
    </cacheField>
    <cacheField name="Partial_Flag" numFmtId="0">
      <sharedItems containsSemiMixedTypes="0" containsString="0" containsNumber="1" containsInteger="1" minValue="0" maxValue="1"/>
    </cacheField>
    <cacheField name="Failed_Flag" numFmtId="0">
      <sharedItems containsSemiMixedTypes="0" containsString="0" containsNumber="1" containsInteger="1" minValue="0" maxValue="1"/>
    </cacheField>
    <cacheField name="ExactMatch_Flag" numFmtId="0">
      <sharedItems containsSemiMixedTypes="0" containsString="0" containsNumber="1" containsInteger="1" minValue="0" maxValue="1"/>
    </cacheField>
    <cacheField name="Unintended_Flag" numFmtId="0">
      <sharedItems containsSemiMixedTypes="0" containsString="0" containsNumber="1" containsInteger="1" minValue="0" maxValue="1"/>
    </cacheField>
    <cacheField name="Missed_Flag" numFmtId="0">
      <sharedItems containsSemiMixedTypes="0" containsString="0" containsNumber="1" containsInteger="1" minValue="0" maxValue="1"/>
    </cacheField>
    <cacheField name="Risky_Unintended_Flag" numFmtId="0">
      <sharedItems containsSemiMixedTypes="0" containsString="0" containsNumber="1" containsInteger="1" minValue="0" maxValue="1"/>
    </cacheField>
    <cacheField name="CleanSeverity" numFmtId="0">
      <sharedItems count="4">
        <s v="High"/>
        <s v="Low"/>
        <s v="Medium"/>
        <s v="N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1.94849224537" createdVersion="8" refreshedVersion="8" minRefreshableVersion="3" recordCount="1007" xr:uid="{82867D30-2086-4DCC-B460-E67DBCC50AC1}">
  <cacheSource type="worksheet">
    <worksheetSource name="Table5__2"/>
  </cacheSource>
  <cacheFields count="35">
    <cacheField name="Repo Name" numFmtId="0">
      <sharedItems/>
    </cacheField>
    <cacheField name="Repo URL" numFmtId="0">
      <sharedItems/>
    </cacheField>
    <cacheField name="Task Type" numFmtId="0">
      <sharedItems/>
    </cacheField>
    <cacheField name="clean_task_type" numFmtId="0">
      <sharedItems count="5">
        <s v="Rename Variable"/>
        <s v="Rename Method"/>
        <s v="Extract Method"/>
        <s v="Change Method Signature"/>
        <s v="Extract Variable"/>
      </sharedItems>
    </cacheField>
    <cacheField name="PR URL" numFmtId="0">
      <sharedItems/>
    </cacheField>
    <cacheField name="base_sha" numFmtId="0">
      <sharedItems containsMixedTypes="1" containsNumber="1" containsInteger="1" minValue="1442154" maxValue="4.7290000000000004E+47"/>
    </cacheField>
    <cacheField name="merge_sha" numFmtId="0">
      <sharedItems containsMixedTypes="1" containsNumber="1" containsInteger="1" minValue="315081" maxValue="8.3770000000000007E+87"/>
    </cacheField>
    <cacheField name="# files changed (only related to the task)" numFmtId="0">
      <sharedItems containsSemiMixedTypes="0" containsString="0" containsNumber="1" containsInteger="1" minValue="1" maxValue="6" count="6">
        <n v="1"/>
        <n v="3"/>
        <n v="2"/>
        <n v="6"/>
        <n v="4"/>
        <n v="5"/>
      </sharedItems>
    </cacheField>
    <cacheField name="Changed files releted to the task" numFmtId="0">
      <sharedItems longText="1"/>
    </cacheField>
    <cacheField name="Target_Files" numFmtId="0">
      <sharedItems/>
    </cacheField>
    <cacheField name="Whether Task descriptiontion written by you or used GitHub (if wrote just type &quot;me&quot; and &quot;what you wrote&quot; if used GitHub type &quot;GitHub&quot; and then what you used)" numFmtId="0">
      <sharedItems longText="1"/>
    </cacheField>
    <cacheField name="case_id" numFmtId="0">
      <sharedItems/>
    </cacheField>
    <cacheField name="filename" numFmtId="0">
      <sharedItems/>
    </cacheField>
    <cacheField name="diff_file_path" numFmtId="0">
      <sharedItems/>
    </cacheField>
    <cacheField name="task_success" numFmtId="0">
      <sharedItems count="3">
        <s v="No"/>
        <s v="Yes"/>
        <s v="Partial"/>
      </sharedItems>
    </cacheField>
    <cacheField name="exact_match" numFmtId="0">
      <sharedItems/>
    </cacheField>
    <cacheField name="unintended_change_present" numFmtId="0">
      <sharedItems count="1">
        <s v="Yes"/>
      </sharedItems>
    </cacheField>
    <cacheField name="unintended_change_type" numFmtId="0">
      <sharedItems/>
    </cacheField>
    <cacheField name="severity" numFmtId="0">
      <sharedItems/>
    </cacheField>
    <cacheField name="missed_required_change" numFmtId="0">
      <sharedItems count="2">
        <s v="Yes"/>
        <s v="No"/>
      </sharedItems>
    </cacheField>
    <cacheField name="notes_for_decision" numFmtId="0">
      <sharedItems longText="1"/>
    </cacheField>
    <cacheField name="Final Label" numFmtId="0">
      <sharedItems count="3">
        <s v="Incorrect"/>
        <s v="Correct - With Unintended Change"/>
        <s v="Partial - With Unintended Change"/>
      </sharedItems>
    </cacheField>
    <cacheField name="syntax_valid" numFmtId="0">
      <sharedItems/>
    </cacheField>
    <cacheField name="syntax_error_message" numFmtId="0">
      <sharedItems/>
    </cacheField>
    <cacheField name="Model" numFmtId="0">
      <sharedItems count="3">
        <s v="ChatGPT 5.4"/>
        <s v="Gemini 3.5 Flash"/>
        <s v="Claude Opus 4.8"/>
      </sharedItems>
    </cacheField>
    <cacheField name="Diff_ID" numFmtId="0">
      <sharedItems/>
    </cacheField>
    <cacheField name="Success_Flag" numFmtId="0">
      <sharedItems containsSemiMixedTypes="0" containsString="0" containsNumber="1" containsInteger="1" minValue="0" maxValue="1"/>
    </cacheField>
    <cacheField name="Partial_Flag" numFmtId="0">
      <sharedItems containsSemiMixedTypes="0" containsString="0" containsNumber="1" containsInteger="1" minValue="0" maxValue="1"/>
    </cacheField>
    <cacheField name="Failed_Flag" numFmtId="0">
      <sharedItems containsSemiMixedTypes="0" containsString="0" containsNumber="1" containsInteger="1" minValue="0" maxValue="1"/>
    </cacheField>
    <cacheField name="ExactMatch_Flag" numFmtId="0">
      <sharedItems containsSemiMixedTypes="0" containsString="0" containsNumber="1" containsInteger="1" minValue="0" maxValue="0"/>
    </cacheField>
    <cacheField name="Unintended_Flag" numFmtId="0">
      <sharedItems containsSemiMixedTypes="0" containsString="0" containsNumber="1" containsInteger="1" minValue="1" maxValue="1"/>
    </cacheField>
    <cacheField name="Missed_Flag" numFmtId="0">
      <sharedItems containsSemiMixedTypes="0" containsString="0" containsNumber="1" containsInteger="1" minValue="0" maxValue="1"/>
    </cacheField>
    <cacheField name="Risky_Unintended_Flag" numFmtId="0">
      <sharedItems containsSemiMixedTypes="0" containsString="0" containsNumber="1" containsInteger="1" minValue="0" maxValue="1"/>
    </cacheField>
    <cacheField name="CleanSeverity" numFmtId="0">
      <sharedItems count="3">
        <s v="High"/>
        <s v="Low"/>
        <s v="Medium"/>
      </sharedItems>
    </cacheField>
    <cacheField name="ChangeType" numFmtId="0">
      <sharedItems count="12">
        <s v="Formatting"/>
        <s v="Logic Change"/>
        <s v="Missed Required Change"/>
        <s v="Unrelated Addition"/>
        <s v="Comment/Docstring"/>
        <s v="Unrelated Deletion"/>
        <s v="Extra Refactoring"/>
        <s v="API/Signature Overreach"/>
        <s v="Naming Overreach"/>
        <s v="Typo Introduced"/>
        <s v="Import Change"/>
        <s v=""/>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3">
  <r>
    <s v="Salt"/>
    <s v="https://github.com/saltstack/salt"/>
    <s v="Rename Variable"/>
    <x v="0"/>
    <s v="https://github.com/saltstack/salt/pull/21539"/>
    <s v="a55aa59"/>
    <s v="4311b2c"/>
    <x v="0"/>
    <s v="salt/modules/cmdmod.py"/>
    <s v="salt/modules/cmdmod.py"/>
    <s v="Me: Rename ret to stdout"/>
    <s v="repo_a55aa59_4311b2c"/>
    <s v="cmdmod_llm_vs_gt.diff"/>
    <s v="cases/repo_a55aa59_4311b2c/compare/cmdmod_llm_vs_gt.diff"/>
    <x v="0"/>
    <s v="No"/>
    <x v="0"/>
    <s v="Formatting; Logic Change; Missed Required Change"/>
    <s v="High"/>
    <x v="0"/>
    <s v="The required task was only to rename ret to stdout. The LLM did not complete the rename correctly and made large unrelated formatting/indentation changes across the file, which likely breaks Python syntax and behavior. Therefore, the case is marked as incorrect with unintended changes."/>
    <x v="0"/>
    <s v="No"/>
    <s v="IndentationError: expected an indented block after 'try' statement on line 35 (llm_cmdmod.py, line 36)"/>
    <x v="0"/>
    <s v="repo_a55aa59_4311b2c__cmdmod_llm_vs_gt.diff__ChatGPT 5.4"/>
    <n v="0"/>
    <n v="0"/>
    <n v="1"/>
    <n v="0"/>
    <n v="1"/>
    <n v="1"/>
    <n v="1"/>
    <x v="0"/>
  </r>
  <r>
    <s v="Salt"/>
    <s v="https://github.com/saltstack/salt"/>
    <s v="Rename Method"/>
    <x v="1"/>
    <s v="https://github.com/saltstack/salt/pull/31498"/>
    <s v="625da0d"/>
    <s v="9d458bb"/>
    <x v="0"/>
    <s v="tests/integration/states/pkg.py"/>
    <s v="tests/integration/states/pkg.py"/>
    <s v="Me: Rename test_pkg_with_dot_in_pkgname to test_pkg_007_with_dot_in_pkgname and test_pkg_latest_with_epoch to test_pkg_008_latest_with_epoch and test_pkg_latest_with_epch_and_info_installed to test_pkg_009_latest_with_epoch_and_info_installed"/>
    <s v="repo_625da0d_9d458bb"/>
    <s v="pkg_llm_vs_gt.diff"/>
    <s v="cases/repo_625da0d_9d458bb/compare/pkg_llm_vs_gt.diff"/>
    <x v="1"/>
    <s v="No"/>
    <x v="0"/>
    <s v="Formatting"/>
    <s v="Low"/>
    <x v="1"/>
    <s v="The only difference is that the LLM output removed the final newline at the end of the file. There is no logic or behavioral change."/>
    <x v="1"/>
    <s v="Yes"/>
    <s v="None"/>
    <x v="0"/>
    <s v="repo_625da0d_9d458bb__pkg_llm_vs_gt.diff__ChatGPT 5.4"/>
    <n v="1"/>
    <n v="0"/>
    <n v="0"/>
    <n v="0"/>
    <n v="1"/>
    <n v="0"/>
    <n v="0"/>
    <x v="1"/>
  </r>
  <r>
    <s v="Salt"/>
    <s v="https://github.com/saltstack/salt"/>
    <s v="Rename Method"/>
    <x v="1"/>
    <s v="https://github.com/saltstack/salt/pull/16715"/>
    <s v="b4db08e"/>
    <s v="d18e5c4"/>
    <x v="0"/>
    <s v="salt/utils/event.py"/>
    <s v="salt/utils/event.py"/>
    <s v="GitHub: Rename the cmd method in the Reactor to local for consistency"/>
    <s v="repo_b4db08e_d18e5c4"/>
    <s v="event_llm_vs_gt.diff"/>
    <s v="cases/repo_b4db08e_d18e5c4/compare/event_llm_vs_gt.diff"/>
    <x v="2"/>
    <s v="No"/>
    <x v="0"/>
    <s v="Formatting; Missed Required Change"/>
    <s v="High"/>
    <x v="0"/>
    <s v="The LLM output is missing cmd = local, which appears in the human merge. This is likely a required API behavior change. The LLM also removed the final newline at the end of the file, which is a minor formatting issue."/>
    <x v="0"/>
    <s v="No"/>
    <s v="SyntaxError: leading zeros in decimal integer literals are not permitted; use an 0o prefix for octal integers"/>
    <x v="0"/>
    <s v="repo_b4db08e_d18e5c4__event_llm_vs_gt.diff__ChatGPT 5.4"/>
    <n v="0"/>
    <n v="1"/>
    <n v="0"/>
    <n v="0"/>
    <n v="1"/>
    <n v="1"/>
    <n v="1"/>
    <x v="0"/>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eval.py"/>
    <s v="Me: Remove tearDown method and update the code accordingly."/>
    <s v="repo_8b7a575_d92abc6"/>
    <s v="eval_llm_vs_gt.diff"/>
    <s v="cases/repo_8b7a575_d92abc6/compare/eval_llm_vs_gt.diff"/>
    <x v="1"/>
    <s v="No"/>
    <x v="0"/>
    <s v="Formatting; Unrelated Addition"/>
    <s v="Medium"/>
    <x v="1"/>
    <s v="The LLM output adds self.addCleanup(self.schedule.reset), which is not present in the human merge and changes test cleanup behavior. It also removes the final newline at the end of the file."/>
    <x v="1"/>
    <s v="Yes"/>
    <s v="None"/>
    <x v="0"/>
    <s v="repo_8b7a575_d92abc6__eval_llm_vs_gt.diff__ChatGPT 5.4"/>
    <n v="1"/>
    <n v="0"/>
    <n v="0"/>
    <n v="0"/>
    <n v="1"/>
    <n v="0"/>
    <n v="1"/>
    <x v="2"/>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postpone.py"/>
    <s v="Me: Remove tearDown method and update the code accordingly."/>
    <s v="repo_8b7a575_d92abc6"/>
    <s v="postpone_llm_vs_gt.diff"/>
    <s v="cases/repo_8b7a575_d92abc6/compare/postpone_llm_vs_gt.diff"/>
    <x v="1"/>
    <s v="No"/>
    <x v="0"/>
    <s v="Formatting; Unrelated Addition"/>
    <s v="Medium"/>
    <x v="1"/>
    <s v="The LLM output adds self.addCleanup(self.schedule.reset), which is not present in the human merge and changes test cleanup behavior. It also removes the final newline at the end of the file."/>
    <x v="1"/>
    <s v="Yes"/>
    <s v="None"/>
    <x v="0"/>
    <s v="repo_8b7a575_d92abc6__postpone_llm_vs_gt.diff__ChatGPT 5.4"/>
    <n v="1"/>
    <n v="0"/>
    <n v="0"/>
    <n v="0"/>
    <n v="1"/>
    <n v="0"/>
    <n v="1"/>
    <x v="2"/>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skip.py"/>
    <s v="Me: Remove tearDown method and update the code accordingly."/>
    <s v="repo_8b7a575_d92abc6"/>
    <s v="skip_llm_vs_gt.diff"/>
    <s v="cases/repo_8b7a575_d92abc6/compare/skip_llm_vs_gt.diff"/>
    <x v="1"/>
    <s v="No"/>
    <x v="0"/>
    <s v="Formatting; Unrelated Addition"/>
    <s v="Medium"/>
    <x v="1"/>
    <s v="The LLM output adds self.addCleanup(self.schedule.reset), which is not present in the human merge and changes test cleanup behavior. It also removes the final newline at the end of the file."/>
    <x v="1"/>
    <s v="Yes"/>
    <s v="None"/>
    <x v="0"/>
    <s v="repo_8b7a575_d92abc6__skip_llm_vs_gt.diff__ChatGPT 5.4"/>
    <n v="1"/>
    <n v="0"/>
    <n v="0"/>
    <n v="0"/>
    <n v="1"/>
    <n v="0"/>
    <n v="1"/>
    <x v="2"/>
  </r>
  <r>
    <s v="Salt"/>
    <s v="https://github.com/saltstack/salt"/>
    <s v="Change Method Signature (Change argument, change parameter)"/>
    <x v="3"/>
    <s v="https://github.com/saltstack/salt/pull/4026"/>
    <s v="d76bd40"/>
    <s v="aeff594"/>
    <x v="0"/>
    <s v="salt/states/pkg.py"/>
    <s v="salt/states/pkg.py"/>
    <s v="GitHub: add &quot;fromrepo&quot; support to available_version (yumpkg)"/>
    <s v="repo_d76bd40_aeff594"/>
    <s v="pkg_llm_vs_gt.diff"/>
    <s v="cases/repo_d76bd40_aeff594/compare/pkg_llm_vs_gt.diff"/>
    <x v="1"/>
    <s v="No"/>
    <x v="0"/>
    <s v="Formatting"/>
    <s v="Low"/>
    <x v="1"/>
    <s v="The only difference is that the LLM output removed the final newline at the end of the file. There is no logic or behavioral change."/>
    <x v="1"/>
    <s v="Yes"/>
    <s v="None"/>
    <x v="0"/>
    <s v="repo_d76bd40_aeff594__pkg_llm_vs_gt.diff__ChatGPT 5.4"/>
    <n v="1"/>
    <n v="0"/>
    <n v="0"/>
    <n v="0"/>
    <n v="1"/>
    <n v="0"/>
    <n v="0"/>
    <x v="1"/>
  </r>
  <r>
    <s v="Salt"/>
    <s v="https://github.com/saltstack/salt"/>
    <s v="Change Method Signature (Change argument, change parameter)"/>
    <x v="3"/>
    <s v="https://github.com/saltstack/salt/pull/22882"/>
    <s v="522d1d8"/>
    <n v="5300156"/>
    <x v="0"/>
    <s v="salt/modules/saltutil.py"/>
    <s v="salt/modules/saltutil.py"/>
    <s v="Me: Change parameter **kwargs to kwarg=kwargs"/>
    <s v="repo_522d1d8_5300156"/>
    <s v="saltutil_llm_vs_gt.diff"/>
    <s v="cases/repo_522d1d8_5300156/compare/saltutil_llm_vs_gt.diff"/>
    <x v="1"/>
    <s v="No"/>
    <x v="0"/>
    <s v="Formatting"/>
    <s v="Low"/>
    <x v="1"/>
    <s v="The only difference is that the LLM output removed the final newline at the end of the file. There is no logic or behavioral change."/>
    <x v="1"/>
    <s v="Yes"/>
    <s v="None"/>
    <x v="0"/>
    <s v="repo_522d1d8_5300156__saltutil_llm_vs_gt.diff__ChatGPT 5.4"/>
    <n v="1"/>
    <n v="0"/>
    <n v="0"/>
    <n v="0"/>
    <n v="1"/>
    <n v="0"/>
    <n v="0"/>
    <x v="1"/>
  </r>
  <r>
    <s v="Salt"/>
    <s v="https://github.com/saltstack/salt"/>
    <s v="Extract Variable (Cleanup, Move, extract)"/>
    <x v="4"/>
    <s v="https://github.com/saltstack/salt/pull/27597"/>
    <s v="9805bde"/>
    <s v="5ca7e72"/>
    <x v="0"/>
    <s v="salt/utils/gitfs.py"/>
    <s v="salt/utils/gitfs.py"/>
    <s v="GitHub: remove unused variable &quot;bad_per_remote_conf&quot;"/>
    <s v="repo_9805bde_5ca7e72"/>
    <s v="gitfs_llm_vs_gt.diff"/>
    <s v="cases/repo_9805bde_5ca7e72/compare/gitfs_llm_vs_gt.diff"/>
    <x v="1"/>
    <s v="No"/>
    <x v="0"/>
    <s v="Formatting"/>
    <s v="Low"/>
    <x v="1"/>
    <s v="The only difference is that the LLM output removed the final newline at the end of the file. There is no logic or behavioral change."/>
    <x v="1"/>
    <s v="Yes"/>
    <s v="None"/>
    <x v="0"/>
    <s v="repo_9805bde_5ca7e72__gitfs_llm_vs_gt.diff__ChatGPT 5.4"/>
    <n v="1"/>
    <n v="0"/>
    <n v="0"/>
    <n v="0"/>
    <n v="1"/>
    <n v="0"/>
    <n v="0"/>
    <x v="1"/>
  </r>
  <r>
    <s v="core"/>
    <s v="https://github.com/home-assistant/core"/>
    <s v="Rename Method"/>
    <x v="1"/>
    <s v="https://github.com/home-assistant/core/pull/158537"/>
    <n v="5992898"/>
    <s v="7c7c0aa"/>
    <x v="2"/>
    <s v="homeassistant/components/text/trigger.py,_x000a_homeassistant/helpers/trigger.py"/>
    <s v="homeassistant/helpers/trigger.py"/>
    <s v="Me: Rename is_from_state to is_valid_transition and is_to_state to is_valid_state"/>
    <s v="repo_5992898_7c7c0aa"/>
    <s v="helpertrigger_llm_vs_gt.diff"/>
    <s v="cases/repo_5992898_7c7c0aa/compare/helpertrigger_llm_vs_gt.diff"/>
    <x v="2"/>
    <s v="No"/>
    <x v="0"/>
    <s v="Formatting; Comment/Docstring; Unrelated Deletion; Missed Required Change"/>
    <s v="Medium"/>
    <x v="0"/>
    <s v="LLM made unnecessary changes to the docstring and comments, and reordered the validation checks within the trigger logic. The reordered checks appear likely to be behavior-preserving because both transition validity and target-state validity are still checked, but the change was unnecessary for a rename task. The missing final newline is a formatting issue."/>
    <x v="2"/>
    <s v="Yes"/>
    <s v="None"/>
    <x v="0"/>
    <s v="repo_5992898_7c7c0aa__helpertrigger_llm_vs_gt.diff__ChatGPT 5.4"/>
    <n v="0"/>
    <n v="1"/>
    <n v="0"/>
    <n v="0"/>
    <n v="1"/>
    <n v="1"/>
    <n v="1"/>
    <x v="2"/>
  </r>
  <r>
    <s v="core"/>
    <s v="https://github.com/home-assistant/core"/>
    <s v="Rename Method"/>
    <x v="1"/>
    <s v="https://github.com/home-assistant/core/pull/158537"/>
    <n v="5992898"/>
    <s v="7c7c0aa"/>
    <x v="2"/>
    <s v="homeassistant/components/text/trigger.py, _x000a_homeassistant/helpers/trigger.py"/>
    <s v="homeassistant/components/text/trigger.py"/>
    <s v="Me: Rename is_from_state to is_valid_transition and is_to_state to is_valid_state"/>
    <s v="repo_5992898_7c7c0aa"/>
    <s v="texttrigger_llm_vs_gt.diff"/>
    <s v="cases/repo_5992898_7c7c0aa/compare/texttrigger_llm_vs_gt.diff"/>
    <x v="1"/>
    <s v="No"/>
    <x v="0"/>
    <s v="Formatting; Comment/Docstring"/>
    <s v="Low"/>
    <x v="1"/>
    <s v="LLM unnecessarily changed the docstrings, and the file lost its final newline. These are unintended but low-severity changes because they do not appear to affect runtime behavior."/>
    <x v="1"/>
    <s v="Yes"/>
    <s v="None"/>
    <x v="0"/>
    <s v="repo_5992898_7c7c0aa__texttrigger_llm_vs_gt.diff__ChatGPT 5.4"/>
    <n v="1"/>
    <n v="0"/>
    <n v="0"/>
    <n v="0"/>
    <n v="1"/>
    <n v="0"/>
    <n v="0"/>
    <x v="1"/>
  </r>
  <r>
    <s v="core"/>
    <s v="https://github.com/home-assistant/core"/>
    <s v="Rename Method"/>
    <x v="1"/>
    <s v="https://github.com/home-assistant/core/pull/156036"/>
    <s v="5cc9e01"/>
    <s v="042a0f7"/>
    <x v="0"/>
    <s v="homeassistant/components/mastodon/__init__.py"/>
    <s v="homeassistant/components/mastodon/__init__.py"/>
    <s v="Me: Rename setup_services to async_setup_services"/>
    <s v="repo_5cc9e01_042a0f7"/>
    <s v="init_llm_vs_gt.diff"/>
    <s v="cases/repo_5cc9e01_042a0f7/compare/init_llm_vs_gt.diff"/>
    <x v="1"/>
    <s v="No"/>
    <x v="0"/>
    <s v="Formatting"/>
    <s v="Low"/>
    <x v="1"/>
    <s v="The only difference is that the LLM output removed the final newline at the end of the file. There is no logic or behavioral change"/>
    <x v="1"/>
    <s v="Yes"/>
    <s v="None"/>
    <x v="0"/>
    <s v="repo_5cc9e01_042a0f7__init_llm_vs_gt.diff__ChatGPT 5.4"/>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arwn/sensor.py"/>
    <s v="GitHub: Cleanup default None value from dict.get"/>
    <s v="repo_2d308aa_866cd52"/>
    <s v="sensor_llm_vs_gt.diff"/>
    <s v="cases/repo_2d308aa_866cd52/compare/sensor_llm_vs_gt.diff"/>
    <x v="1"/>
    <s v="No"/>
    <x v="0"/>
    <s v="Formatting"/>
    <s v="Low"/>
    <x v="1"/>
    <s v="The only difference is that the LLM output removed the final newline at the end of the file. There is no logic or behavioral change"/>
    <x v="1"/>
    <s v="Yes"/>
    <s v="None"/>
    <x v="0"/>
    <s v="repo_2d308aa_866cd52__sensor_llm_vs_gt.diff__ChatGPT 5.4"/>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egardia/binary_sensor.py"/>
    <s v="GitHub: Cleanup default None value from dict.get"/>
    <s v="repo_2d308aa_866cd52"/>
    <s v="binary_llm_vs_gt.diff"/>
    <s v="cases/repo_2d308aa_866cd52/compare/binary_llm_vs_gt.diff"/>
    <x v="1"/>
    <s v="No"/>
    <x v="0"/>
    <s v="Formatting"/>
    <s v="Low"/>
    <x v="1"/>
    <s v="The only difference is that the LLM output removed the final newline at the end of the file. There is no logic or behavioral change"/>
    <x v="1"/>
    <s v="Yes"/>
    <s v="None"/>
    <x v="0"/>
    <s v="repo_2d308aa_866cd52__binary_llm_vs_gt.diff__ChatGPT 5.4"/>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climate_llm_vs_gt.diff"/>
    <s v="cases/repo_2d308aa_866cd52/compare/climate_llm_vs_gt.diff"/>
    <x v="0"/>
    <s v="No"/>
    <x v="0"/>
    <s v="Formatting; Unrelated Addition; Unrelated Deletion; Missed Required Change"/>
    <s v="High"/>
    <x v="0"/>
    <s v="The only difference is that the LLM output removed the final newline at the end of the file. There is no logic or behavioral change"/>
    <x v="0"/>
    <s v="Yes"/>
    <s v="None"/>
    <x v="0"/>
    <s v="repo_2d308aa_866cd52__climate_llm_vs_gt.diff__ChatGPT 5.4"/>
    <n v="0"/>
    <n v="0"/>
    <n v="1"/>
    <n v="0"/>
    <n v="1"/>
    <n v="1"/>
    <n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onvif/parsers.py"/>
    <s v="GitHub: Cleanup default None value from dict.get"/>
    <s v="repo_2d308aa_866cd52"/>
    <s v="parsers_llm_vs_gt.diff"/>
    <s v="cases/repo_2d308aa_866cd52/compare/parsers_llm_vs_gt.diff"/>
    <x v="1"/>
    <s v="No"/>
    <x v="0"/>
    <s v="Formatting"/>
    <s v="Low"/>
    <x v="1"/>
    <s v="The only difference is that the LLM output removed the final newline at the end of the file. There is no logic or behavioral change"/>
    <x v="1"/>
    <s v="Yes"/>
    <s v="None"/>
    <x v="0"/>
    <s v="repo_2d308aa_866cd52__parsers_llm_vs_gt.diff__ChatGPT 5.4"/>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vicare/climate.py"/>
    <s v="GitHub: Cleanup default None value from dict.get"/>
    <s v="repo_2d308aa_866cd52"/>
    <s v="vicareclimate_llm_vs_gt.diff"/>
    <s v="cases/repo_2d308aa_866cd52/compare/vicareclimate_llm_vs_gt.diff"/>
    <x v="1"/>
    <s v="No"/>
    <x v="0"/>
    <s v="Formatting"/>
    <s v="Low"/>
    <x v="1"/>
    <s v="The only difference is that the LLM output removed the final newline at the end of the file. There is no logic or behavioral change"/>
    <x v="1"/>
    <s v="Yes"/>
    <s v="None"/>
    <x v="0"/>
    <s v="repo_2d308aa_866cd52__vicareclimate_llm_vs_gt.diff__ChatGPT 5.4"/>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vicare/water_heater.py"/>
    <s v="GitHub: Cleanup default None value from dict.get"/>
    <s v="repo_2d308aa_866cd52"/>
    <s v="heater_llm_vs_gt.diff"/>
    <s v="cases/repo_2d308aa_866cd52/compare/heater_llm_vs_gt.diff"/>
    <x v="1"/>
    <s v="No"/>
    <x v="0"/>
    <s v="Formatting"/>
    <s v="Low"/>
    <x v="1"/>
    <s v="The only difference is that the LLM output removed the final newline at the end of the file. There is no logic or behavioral change"/>
    <x v="1"/>
    <s v="Yes"/>
    <s v="None"/>
    <x v="0"/>
    <s v="repo_2d308aa_866cd52__heater_llm_vs_gt.diff__ChatGPT 5.4"/>
    <n v="1"/>
    <n v="0"/>
    <n v="0"/>
    <n v="0"/>
    <n v="1"/>
    <n v="0"/>
    <n v="0"/>
    <x v="1"/>
  </r>
  <r>
    <s v="core"/>
    <s v="https://github.com/home-assistant/core"/>
    <s v="Change Method Signature (Change argument, change parameter)"/>
    <x v="3"/>
    <s v="https://github.com/home-assistant/core/pull/162137"/>
    <s v="a554cb8"/>
    <s v="9bc1c4c"/>
    <x v="0"/>
    <s v="homeassistant/components/reolink/button.py"/>
    <s v="homeassistant/components/reolink/button.py"/>
    <s v="Me: Add * in argument of async_ptz_move"/>
    <s v="repo_a554cb8_9bc1c4c"/>
    <s v="button_llm_vs_gt.diff"/>
    <s v="cases/repo_a554cb8_9bc1c4c/compare/button_llm_vs_gt.diff"/>
    <x v="1"/>
    <s v="No"/>
    <x v="0"/>
    <s v="Formatting"/>
    <s v="Low"/>
    <x v="1"/>
    <s v="The only difference is that the LLM output removed the final newline at the end of the file. There is no logic or behavioral change"/>
    <x v="1"/>
    <s v="Yes"/>
    <s v="None"/>
    <x v="0"/>
    <s v="repo_a554cb8_9bc1c4c__button_llm_vs_gt.diff__ChatGPT 5.4"/>
    <n v="1"/>
    <n v="0"/>
    <n v="0"/>
    <n v="0"/>
    <n v="1"/>
    <n v="0"/>
    <n v="0"/>
    <x v="1"/>
  </r>
  <r>
    <s v="core"/>
    <s v="https://github.com/home-assistant/core"/>
    <s v="Extract Variable (Cleanup, Move, extract, remove)"/>
    <x v="4"/>
    <s v="https://github.com/home-assistant/core/pull/162279"/>
    <s v="98ca948"/>
    <n v="661374"/>
    <x v="0"/>
    <s v="homeassistant/components/template/light.py"/>
    <s v="homeassistant/components/template/light.py"/>
    <s v="Me: Remove self._attr_color_mode: ColorMode | None = None"/>
    <s v="repo_98ca948_0661374"/>
    <s v="light_llm_vs_gt.diff"/>
    <s v="cases/repo_98ca948_0661374/compare/light_llm_vs_gt.diff"/>
    <x v="1"/>
    <s v="No"/>
    <x v="0"/>
    <s v="Formatting"/>
    <s v="Low"/>
    <x v="1"/>
    <s v="The only difference is that the LLM output removed the final newline at the end of the file. There is no logic or behavioral change"/>
    <x v="1"/>
    <s v="Yes"/>
    <s v="None"/>
    <x v="0"/>
    <s v="repo_98ca948_0661374__light_llm_vs_gt.diff__ChatGPT 5.4"/>
    <n v="1"/>
    <n v="0"/>
    <n v="0"/>
    <n v="0"/>
    <n v="1"/>
    <n v="0"/>
    <n v="0"/>
    <x v="1"/>
  </r>
  <r>
    <s v="core"/>
    <s v="https://github.com/home-assistant/core"/>
    <s v="Extract Variable (Cleanup, Move, extract, remove)"/>
    <x v="4"/>
    <s v="https://github.com/home-assistant/core/pull/162412"/>
    <s v="b7a7b7b"/>
    <s v="bb40659"/>
    <x v="0"/>
    <s v="homeassistant/components/yardian/sensor.py"/>
    <s v="homeassistant/components/yardian/sensor.py"/>
    <s v="Me: Remove native_unit_of_measurement=&quot;zones&quot;"/>
    <s v="repo_b7a7b7b_bb40659"/>
    <s v="sensor_llm_vs_gt.diff"/>
    <s v="cases/repo_b7a7b7b_bb40659/compare/sensor_llm_vs_gt.diff"/>
    <x v="0"/>
    <s v="No"/>
    <x v="0"/>
    <s v="Formatting; Logic Change; Unrelated Deletion"/>
    <s v="High"/>
    <x v="0"/>
    <s v="The LLM output removed three native_unit_of_measurement=UnitOfTime.SECONDS lines that are present in the human merge. This changes the sensor unit metadata and can affect behavior/display. It also removed the final newline at the end of the file."/>
    <x v="0"/>
    <s v="Yes"/>
    <s v="None"/>
    <x v="0"/>
    <s v="repo_b7a7b7b_bb40659__sensor_llm_vs_gt.diff__ChatGPT 5.4"/>
    <n v="0"/>
    <n v="0"/>
    <n v="1"/>
    <n v="0"/>
    <n v="1"/>
    <n v="1"/>
    <n v="1"/>
    <x v="0"/>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rpc/rpc.py"/>
    <s v="Me: Make state a public property on FreqtradeBot, that is in place of get_state(), update_state() use a variable state and update the full code accordingly"/>
    <s v="repo_62a3366_8d65452"/>
    <s v="rpc_llm_vs_gt.diff"/>
    <s v="cases/repo_62a3366_8d65452/compare/rpc_llm_vs_gt.diff"/>
    <x v="1"/>
    <s v="No"/>
    <x v="0"/>
    <s v="Formatting"/>
    <s v="Low"/>
    <x v="1"/>
    <s v="The only difference is that the LLM output removed the final newline at the end of the file. There is no logic or behavioral change"/>
    <x v="1"/>
    <s v="Yes"/>
    <s v="None"/>
    <x v="0"/>
    <s v="repo_62a3366_8d65452__rpc_llm_vs_gt.diff__ChatGPT 5.4"/>
    <n v="1"/>
    <n v="0"/>
    <n v="0"/>
    <n v="0"/>
    <n v="1"/>
    <n v="0"/>
    <n v="0"/>
    <x v="1"/>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rpc/test_rpc_telegram.py"/>
    <s v="Me: Make state a public property on FreqtradeBot, that is in place of get_state(), update_state() use a variable state and update the full code accordingly"/>
    <s v="repo_62a3366_8d65452"/>
    <s v="telegram_llm_vs_gt.diff"/>
    <s v="cases/repo_62a3366_8d65452/compare/telegram_llm_vs_gt.diff"/>
    <x v="1"/>
    <s v="No"/>
    <x v="0"/>
    <s v="Formatting"/>
    <s v="Low"/>
    <x v="1"/>
    <s v="The only difference is that the LLM output removed the final newline at the end of the file. There is no logic or behavioral change"/>
    <x v="1"/>
    <s v="Yes"/>
    <s v="None"/>
    <x v="0"/>
    <s v="repo_62a3366_8d65452__telegram_llm_vs_gt.diff__ChatGPT 5.4"/>
    <n v="1"/>
    <n v="0"/>
    <n v="0"/>
    <n v="0"/>
    <n v="1"/>
    <n v="0"/>
    <n v="0"/>
    <x v="1"/>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test_freqtradebot.py"/>
    <s v="Me: Make state a public property on FreqtradeBot, that is in place of get_state(), update_state() use a variable state and update the full code accordingly"/>
    <s v="repo_62a3366_8d65452"/>
    <s v="test_llm_vs_gt.diff"/>
    <s v="cases/repo_62a3366_8d65452/compare/test_llm_vs_gt.diff"/>
    <x v="1"/>
    <s v="No"/>
    <x v="0"/>
    <s v="Formatting; Unrelated Addition"/>
    <s v="Medium"/>
    <x v="1"/>
    <s v="The LLM output adds an extra assertion, assert hasattr(FreqtradeBot, 'state'), which is not present in the human merge. This changes the test expectations and is an unnecessary behavioral change. It also removes the final newline at the end of the file."/>
    <x v="1"/>
    <s v="Yes"/>
    <s v="None"/>
    <x v="0"/>
    <s v="repo_62a3366_8d65452__test_llm_vs_gt.diff__ChatGPT 5.4"/>
    <n v="1"/>
    <n v="0"/>
    <n v="0"/>
    <n v="0"/>
    <n v="1"/>
    <n v="0"/>
    <n v="1"/>
    <x v="2"/>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rpc/test_rpc.py"/>
    <s v="Me: Make state a public property on FreqtradeBot, that is in place of get_state(), update_state() use a variable state and update the full code accordingly"/>
    <s v="repo_62a3366_8d65452"/>
    <s v="testrpc_llm_vs_gt.diff"/>
    <s v="cases/repo_62a3366_8d65452/compare/testrpc_llm_vs_gt.diff"/>
    <x v="1"/>
    <s v="No"/>
    <x v="0"/>
    <s v="Formatting"/>
    <s v="Low"/>
    <x v="1"/>
    <s v="The only difference is that the LLM output removed the final newline at the end of the file. There is no logic or behavioral change"/>
    <x v="1"/>
    <s v="Yes"/>
    <s v="None"/>
    <x v="0"/>
    <s v="repo_62a3366_8d65452__testrpc_llm_vs_gt.diff__ChatGPT 5.4"/>
    <n v="1"/>
    <n v="0"/>
    <n v="0"/>
    <n v="0"/>
    <n v="1"/>
    <n v="0"/>
    <n v="0"/>
    <x v="1"/>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freq_llm_vs_gt.diff"/>
    <s v="cases/repo_a0cdc63_79ae3c2/compare/freq_llm_vs_gt.diff"/>
    <x v="2"/>
    <s v="No"/>
    <x v="0"/>
    <s v="Formatting; Comment/Docstring; Extra Refactoring; Missed Required Change"/>
    <s v="High"/>
    <x v="0"/>
    <s v="The human merge always calls self.strategy.should_sell(...) with force_stoploss, using self.edge.stoploss(trade.pair) when self.edge exists and 0 otherwise. The LLM only passes force_stoploss in the self.edge branch and omits it in the else branch, which may miss the required  API change behavior when self.edge is false. It also unnecessarily refactors the call structure, removes the docstring, and removes the final newline."/>
    <x v="2"/>
    <s v="Yes"/>
    <s v="None"/>
    <x v="0"/>
    <s v="repo_a0cdc63_79ae3c2__freq_llm_vs_gt.diff__ChatGPT 5.4"/>
    <n v="0"/>
    <n v="1"/>
    <n v="0"/>
    <n v="0"/>
    <n v="1"/>
    <n v="1"/>
    <n v="1"/>
    <x v="0"/>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init_llm_vs_gt.diff"/>
    <s v="cases/repo_595309c_795df94/compare/init_llm_vs_gt.diff"/>
    <x v="1"/>
    <s v="No"/>
    <x v="0"/>
    <s v="Formatting; Comment/Docstring; Unrelated Deletion"/>
    <s v="Medium"/>
    <x v="1"/>
    <s v="The LLM output removed a blank line, the comment # Currently not used, the explicit pass, and the final newline. Since the function still contains a docstring, it remains syntactically valid and still returns None, so there is no real behavior change."/>
    <x v="1"/>
    <s v="Yes"/>
    <s v="None"/>
    <x v="0"/>
    <s v="repo_595309c_795df94__init_llm_vs_gt.diff__ChatGPT 5.4"/>
    <n v="1"/>
    <n v="0"/>
    <n v="0"/>
    <n v="0"/>
    <n v="1"/>
    <n v="0"/>
    <n v="1"/>
    <x v="2"/>
  </r>
  <r>
    <s v="freqtrade"/>
    <s v="https://github.com/freqtrade/freqtrade"/>
    <s v="Change Method Signature (Change argument, change parameter)"/>
    <x v="3"/>
    <s v="https://github.com/freqtrade/freqtrade/pull/139"/>
    <s v="cfbfe90"/>
    <s v="371ee1e"/>
    <x v="2"/>
    <s v="freqtrade/misc.py,_x000a_freqtrade/tests/test_misc.py"/>
    <s v="freqtrade/misc.py"/>
    <s v="Me: Change everywhere limit-max-trades to realistic-simulation and update the full code accordingly_x000a_In the method backtest, add realistic=True and update the code accordingly."/>
    <s v="repo_cfbfe90_371ee1e"/>
    <s v="misc_llm_vs_gt.diff"/>
    <s v="cases/repo_cfbfe90_371ee1e/compare/misc_llm_vs_gt.diff"/>
    <x v="1"/>
    <s v="No"/>
    <x v="0"/>
    <s v="Formatting"/>
    <s v="Low"/>
    <x v="1"/>
    <s v="The only difference is that the LLM output removed the final newline at the end of the file. There is no logic or behavioral change"/>
    <x v="1"/>
    <s v="Yes"/>
    <s v="None"/>
    <x v="0"/>
    <s v="repo_cfbfe90_371ee1e__misc_llm_vs_gt.diff__ChatGPT 5.4"/>
    <n v="1"/>
    <n v="0"/>
    <n v="0"/>
    <n v="0"/>
    <n v="1"/>
    <n v="0"/>
    <n v="0"/>
    <x v="1"/>
  </r>
  <r>
    <s v="freqtrade"/>
    <s v="https://github.com/freqtrade/freqtrade"/>
    <s v="Change Method Signature (Change argument, change parameter)"/>
    <x v="3"/>
    <s v="https://github.com/freqtrade/freqtrade/pull/139"/>
    <s v="cfbfe90"/>
    <s v="371ee1e"/>
    <x v="2"/>
    <s v="freqtrade/misc.py,_x000a_freqtrade/tests/test_misc.py"/>
    <s v="freqtrade/tests/test_misc.py"/>
    <s v="Me: Change everywhere limit-max-trades to realistic-simulation and update the full code accordingly _x000a_In the method backtest, add realistic=True and update the code accordingly."/>
    <s v="repo_cfbfe90_371ee1e"/>
    <s v="testmisc_llm_vs_gt.diff"/>
    <s v="cases/repo_cfbfe90_371ee1e/compare/test_llm_vs_gt.diff"/>
    <x v="1"/>
    <s v="No"/>
    <x v="0"/>
    <s v="Formatting; Extra Refactoring; Unrelated Addition"/>
    <s v="Medium"/>
    <x v="1"/>
    <s v="The LLM output adds extra assertions for realistic_simulation and modifies the backtesting argument list to include --realistic-simulation, which are not present in the human merge. It also reformats the argument list and removes the final newline. These are unnecessary test changes beyond the target edit."/>
    <x v="1"/>
    <s v="Yes"/>
    <s v="None"/>
    <x v="0"/>
    <s v="repo_cfbfe90_371ee1e__testmisc_llm_vs_gt.diff__ChatGPT 5.4"/>
    <n v="1"/>
    <n v="0"/>
    <n v="0"/>
    <n v="0"/>
    <n v="1"/>
    <n v="0"/>
    <n v="1"/>
    <x v="2"/>
  </r>
  <r>
    <s v="freqtrade"/>
    <s v="https://github.com/freqtrade/freqtrade"/>
    <s v="Change Method Signature (Change argument, change parameter)"/>
    <x v="3"/>
    <s v="https://github.com/freqtrade/freqtrade/pull/169"/>
    <s v="b77fad6"/>
    <s v="77023c0"/>
    <x v="0"/>
    <s v="freqtrade/optimize/backtesting.py"/>
    <s v="freqtrade/optimize/backtesting.py"/>
    <s v="Me: Fix ticker interval that is instead of hardcode value use a variable ticker_interval and add it as and argument in generate_text_table and update the code accordingly."/>
    <s v="repo_b77fad6_77023c0"/>
    <s v="backtesting_llm_vs_gt.diff"/>
    <s v="cases/repo_b77fad6_77023c0/compare/backtesting_llm_vs_gt.diff"/>
    <x v="1"/>
    <s v="No"/>
    <x v="0"/>
    <s v="Formatting"/>
    <s v="Low"/>
    <x v="1"/>
    <s v="The LLM output only reformats the generate_text_table function signature across two lines and removes the final newline at the end of the file. There is no logic or behavioral change."/>
    <x v="1"/>
    <s v="Yes"/>
    <s v="None"/>
    <x v="0"/>
    <s v="repo_b77fad6_77023c0__backtesting_llm_vs_gt.diff__ChatGPT 5.4"/>
    <n v="1"/>
    <n v="0"/>
    <n v="0"/>
    <n v="0"/>
    <n v="1"/>
    <n v="0"/>
    <n v="0"/>
    <x v="1"/>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hummingbot/strategy/directional_strategy_base.py"/>
    <s v="Me: Rename delay_between_signals to cooldown_after_execution"/>
    <s v="repo_b87b726_c38aeb8"/>
    <s v="base_llm_vs_gt.diff"/>
    <s v="cases/repo_b87b726_c38aeb8/compare/base_llm_vs_gt.diff"/>
    <x v="1"/>
    <s v="No"/>
    <x v="0"/>
    <s v="Formatting"/>
    <s v="Low"/>
    <x v="1"/>
    <s v="The only difference is that the LLM output removed the final newline at the end of the file. There is no logic or behavioral change"/>
    <x v="1"/>
    <s v="Yes"/>
    <s v="None"/>
    <x v="0"/>
    <s v="repo_b87b726_c38aeb8__base_llm_vs_gt.diff__ChatGPT 5.4"/>
    <n v="1"/>
    <n v="0"/>
    <n v="0"/>
    <n v="0"/>
    <n v="1"/>
    <n v="0"/>
    <n v="0"/>
    <x v="1"/>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scripts/directional_strategy_rsi.py"/>
    <s v="Me: Rename delay_between_signals to cooldown_after_execution"/>
    <s v="repo_b87b726_c38aeb8"/>
    <s v="rsi_llm_vs_gt.diff"/>
    <s v="cases/repo_b87b726_c38aeb8/compare/rsi_llm_vs_gt.diff"/>
    <x v="1"/>
    <s v="No"/>
    <x v="0"/>
    <s v="Formatting"/>
    <s v="Low"/>
    <x v="1"/>
    <s v="The only difference is that the LLM output removed the final newline at the end of the file. There is no logic or behavioral change"/>
    <x v="1"/>
    <s v="Yes"/>
    <s v="None"/>
    <x v="0"/>
    <s v="repo_b87b726_c38aeb8__rsi_llm_vs_gt.diff__ChatGPT 5.4"/>
    <n v="1"/>
    <n v="0"/>
    <n v="0"/>
    <n v="0"/>
    <n v="1"/>
    <n v="0"/>
    <n v="0"/>
    <x v="1"/>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test/hummingbot/strategy/test_directional_strategy_base.py"/>
    <s v="Me: Rename delay_between_signals to cooldown_after_execution"/>
    <s v="repo_b87b726_c38aeb8"/>
    <s v="testbase_llm_vs_gt.diff"/>
    <s v="cases/repo_b87b726_c38aeb8/compare/testbase_llm_vs_gt.diff"/>
    <x v="1"/>
    <s v="No"/>
    <x v="0"/>
    <s v="Formatting"/>
    <s v="Low"/>
    <x v="1"/>
    <s v="The only difference is that the LLM output removed the final newline at the end of the file. There is no logic or behavioral change"/>
    <x v="1"/>
    <s v="Yes"/>
    <s v="None"/>
    <x v="0"/>
    <s v="repo_b87b726_c38aeb8__testbase_llm_vs_gt.diff__ChatGPT 5.4"/>
    <n v="1"/>
    <n v="0"/>
    <n v="0"/>
    <n v="0"/>
    <n v="1"/>
    <n v="0"/>
    <n v="0"/>
    <x v="1"/>
  </r>
  <r>
    <s v="hummingbot"/>
    <s v="hummingbot/hummingbot: Open source software that helps you create and deploy high-frequency crypto trading bots"/>
    <s v="Rename Method"/>
    <x v="1"/>
    <s v="https://github.com/hummingbot/hummingbot/pull/4942"/>
    <s v="13a7f7f"/>
    <s v="830a3d2"/>
    <x v="0"/>
    <s v="test/hummingbot/strategy/avellaneda_market_making/test_avellaneda_market_making.py"/>
    <s v="test/hummingbot/strategy/avellaneda_market_making/test_avellaneda_market_making.py"/>
    <s v="GitHub: Remove binance futures pair naming migration and update the full code accordingly"/>
    <s v="repo_13a7f7f_830a3d2"/>
    <s v="test_llm_vs_gt.diff"/>
    <s v="cases/repo_13a7f7f_830a3d2/compare/test_llm_vs_gt.diff"/>
    <x v="1"/>
    <s v="No"/>
    <x v="0"/>
    <s v="Formatting"/>
    <s v="Low"/>
    <x v="1"/>
    <s v="The only extra difference is removal of the final newline in LLM at the end of the file, which is formatting-only."/>
    <x v="1"/>
    <s v="Yes"/>
    <s v="None"/>
    <x v="0"/>
    <s v="repo_13a7f7f_830a3d2__test_llm_vs_gt.diff__ChatGPT 5.4"/>
    <n v="1"/>
    <n v="0"/>
    <n v="0"/>
    <n v="0"/>
    <n v="1"/>
    <n v="0"/>
    <n v="0"/>
    <x v="1"/>
  </r>
  <r>
    <s v="hummingbot"/>
    <s v="hummingbot/hummingbot: Open source software that helps you create and deploy high-frequency crypto trading bots"/>
    <s v="Rename Method"/>
    <x v="1"/>
    <s v="https://github.com/hummingbot/hummingbot/pull/2742"/>
    <s v="e798854"/>
    <s v="52c9d19"/>
    <x v="0"/>
    <s v="hummingbot/logger/reporting_proxy_handler.py"/>
    <s v="hummingbot/logger/reporting_proxy_handler.py"/>
    <s v="Me: Rename client_id to instance_id"/>
    <s v="repo_e798854_52c9d19"/>
    <s v="handler_llm_vs_gt.diff"/>
    <s v="cases/repo_e798854_52c9d19/compare/handler_llm_vs_gt.diff"/>
    <x v="1"/>
    <s v="No"/>
    <x v="0"/>
    <s v="Formatting; Comment/Docstring"/>
    <s v="Low"/>
    <x v="1"/>
    <s v="The LLM code removes an unrelated commented-out traceback block and removes a blank line/final newline. These are non-behavioral formatting/comment changes."/>
    <x v="1"/>
    <s v="Yes"/>
    <s v="None"/>
    <x v="0"/>
    <s v="repo_e798854_52c9d19__handler_llm_vs_gt.diff__ChatGPT 5.4"/>
    <n v="1"/>
    <n v="0"/>
    <n v="0"/>
    <n v="0"/>
    <n v="1"/>
    <n v="0"/>
    <n v="0"/>
    <x v="1"/>
  </r>
  <r>
    <s v="hummingbot"/>
    <s v="hummingbot/hummingbot: Open source software that helps you create and deploy high-frequency crypto trading bots"/>
    <s v="Extract Method (Cleanup, Move, extract, remove)"/>
    <x v="2"/>
    <s v="https://github.com/hummingbot/hummingbot/pull/1734"/>
    <s v="95fb7e6"/>
    <s v="4b90e78"/>
    <x v="0"/>
    <s v="hummingbot/market/bittrex/bittrex_market.pyx"/>
    <s v="hummingbot/market/bittrex/bittrex_market.pyx"/>
    <s v="Me: Remove get_order method"/>
    <s v="repo_95fb7e6_4b90e78"/>
    <s v="market_llm_vs_gt.diff"/>
    <s v="cases/repo_95fb7e6_4b90e78/compare/market_llm_vs_gt.diff"/>
    <x v="1"/>
    <s v="No"/>
    <x v="0"/>
    <s v="Formatting; Unrelated Addition"/>
    <s v="Low"/>
    <x v="1"/>
    <s v="The LLM code removes an unrelated commented-out traceback block and removes a blank line newline. These are non-behavioral formatting changes."/>
    <x v="1"/>
    <s v="No"/>
    <s v="SyntaxError: invalid syntax"/>
    <x v="0"/>
    <s v="repo_95fb7e6_4b90e78__market_llm_vs_gt.diff__ChatGPT 5.4"/>
    <n v="1"/>
    <n v="0"/>
    <n v="0"/>
    <n v="0"/>
    <n v="1"/>
    <n v="0"/>
    <n v="0"/>
    <x v="1"/>
  </r>
  <r>
    <s v="hummingbot"/>
    <s v="hummingbot/hummingbot: Open source software that helps you create and deploy high-frequency crypto trading bots"/>
    <s v="Change Method Signature (Change argument, change parameter)"/>
    <x v="3"/>
    <s v="https://github.com/hummingbot/hummingbot/pull/6695"/>
    <s v="ec9dec5"/>
    <s v="f8acb67"/>
    <x v="0"/>
    <s v="hummingbot/client/ui/parser.py"/>
    <s v="hummingbot/client/ui/parser.py"/>
    <s v="Me: Change connector_chain_network to chain_network and update the full code accordingly"/>
    <s v="repo_ec9dec5_f8acb67"/>
    <s v="parser_llm_vs_gt.diff"/>
    <s v="cases/repo_ec9dec5_f8acb67/compare/parser_llm_vs_gt.diff"/>
    <x v="1"/>
    <s v="No"/>
    <x v="0"/>
    <s v="Formatting; Comment/Docstring; API/Signature Overreach"/>
    <s v="High"/>
    <x v="1"/>
    <s v="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
    <x v="1"/>
    <s v="Yes"/>
    <s v="None"/>
    <x v="0"/>
    <s v="repo_ec9dec5_f8acb67__parser_llm_vs_gt.diff__ChatGPT 5.4"/>
    <n v="1"/>
    <n v="0"/>
    <n v="0"/>
    <n v="0"/>
    <n v="1"/>
    <n v="0"/>
    <n v="1"/>
    <x v="0"/>
  </r>
  <r>
    <s v="hummingbot"/>
    <s v="hummingbot/hummingbot: Open source software that helps you create and deploy high-frequency crypto trading bots"/>
    <s v="Change Method Signature (Change argument, change parameter)"/>
    <x v="3"/>
    <s v="https://github.com/hummingbot/hummingbot/pull/6498"/>
    <s v="da7ca5a"/>
    <s v="320cf98"/>
    <x v="0"/>
    <s v="hummingbot/client/command/config_command.py"/>
    <s v="hummingbot/client/command/config_command.py"/>
    <s v="Me: add additional on-the-fly params that is add  &quot;order_optimization_enabled&quot;, &quot;bid_order_optimization_depth&quot;, &quot;ask_order_optimization_depth&quot; and update the full code accordingly "/>
    <s v="repo_da7ca5a_320cf98"/>
    <s v="command_llm_vs_gt.diff"/>
    <s v="cases/repo_da7ca5a_320cf98/compare/command_llm_vs_gt.diff"/>
    <x v="1"/>
    <s v="No"/>
    <x v="0"/>
    <s v="Formatting"/>
    <s v="Low"/>
    <x v="1"/>
    <s v="The LLM adds a trailing comma after &quot;price_band_refresh_time&quot; and removes the final newline at the end of the file. These are formatting-only changes and do not alter program behavior."/>
    <x v="1"/>
    <s v="Yes"/>
    <s v="None"/>
    <x v="0"/>
    <s v="repo_da7ca5a_320cf98__command_llm_vs_gt.diff__ChatGPT 5.4"/>
    <n v="1"/>
    <n v="0"/>
    <n v="0"/>
    <n v="0"/>
    <n v="1"/>
    <n v="0"/>
    <n v="0"/>
    <x v="1"/>
  </r>
  <r>
    <s v="youtube-dl"/>
    <s v="ytdl-org/youtube-dl: Command-line program to download videos from YouTube.com and other video sites"/>
    <s v="Change Method Signature (Change argument, change parameter)"/>
    <x v="3"/>
    <s v="https://github.com/ytdl-org/youtube-dl/pull/5942"/>
    <n v="1866432"/>
    <s v="aa5d9a7"/>
    <x v="0"/>
    <s v="youtube_dl/postprocessor/ffmpeg.py"/>
    <s v="youtube_dl/postprocessor/ffmpeg.py"/>
    <s v="Me: Remove `extra_cmd_args` argument from every function"/>
    <s v="repo_1866432_aa5d9a7"/>
    <s v="ffmpeg_llm_vs_gt.diff"/>
    <s v="cases/repo_1866432_aa5d9a7/compare/ffmpeg_llm_vs_gt.diff"/>
    <x v="1"/>
    <s v="No"/>
    <x v="0"/>
    <s v="Formatting"/>
    <s v="Low"/>
    <x v="1"/>
    <s v="The only difference is that the LLM output removed the final newline at the end of the file. There is no logic or behavioral change."/>
    <x v="1"/>
    <s v="Yes"/>
    <s v="None"/>
    <x v="0"/>
    <s v="repo_1866432_aa5d9a7__ffmpeg_llm_vs_gt.diff__ChatGPT 5.4"/>
    <n v="1"/>
    <n v="0"/>
    <n v="0"/>
    <n v="0"/>
    <n v="1"/>
    <n v="0"/>
    <n v="0"/>
    <x v="1"/>
  </r>
  <r>
    <s v="gel"/>
    <s v="https://github.com/geldata/gel"/>
    <s v="Rename Variable"/>
    <x v="0"/>
    <s v="https://github.com/geldata/gel/pull/7914"/>
    <s v="a72c8d9"/>
    <s v="584795d"/>
    <x v="0"/>
    <s v="edb/server/net_worker.py"/>
    <s v="edb/server/net_worker.py"/>
    <s v="GitHub: Rename net_http_max_connections to http_max_connections and update it accordingly"/>
    <s v="repo_a72c8d9_584795d"/>
    <s v="worker_llm_vs_gt.diff"/>
    <s v="cases/repo_a72c8d9_584795d/compare/worker_llm_vs_gt.diff"/>
    <x v="0"/>
    <s v="No"/>
    <x v="0"/>
    <s v="Formatting; Missed Required Change"/>
    <s v="Medium"/>
    <x v="0"/>
    <s v="The LLM correctly changes http_max_connections to net_http_max_connections in the two shown configuration lookups. The only extra difference is removal of the final newline at the end of the file, which is formatting-only."/>
    <x v="0"/>
    <s v="Yes"/>
    <s v="None"/>
    <x v="0"/>
    <s v="repo_a72c8d9_584795d__worker_llm_vs_gt.diff__ChatGPT 5.4"/>
    <n v="0"/>
    <n v="0"/>
    <n v="1"/>
    <n v="0"/>
    <n v="1"/>
    <n v="1"/>
    <n v="1"/>
    <x v="2"/>
  </r>
  <r>
    <s v="gel"/>
    <s v="https://github.com/geldata/gel"/>
    <s v="Rename Variable"/>
    <x v="0"/>
    <s v="https://github.com/geldata/gel/pull/4829"/>
    <s v="38f7325"/>
    <s v="14b7aa5"/>
    <x v="0"/>
    <s v="edb/server/protocol/binary.pyx"/>
    <s v="edb/server/protocol/binary.pyx"/>
    <s v="GitHub: Rename token to secret_key in ClientHandshake and update it accordingly"/>
    <s v="repo_38f7325_14b7aa5"/>
    <s v="binary_llm_vs_gt.diff"/>
    <s v="cases/repo_38f7325_14b7aa5/compare/binary_llm_vs_gt.diff"/>
    <x v="1"/>
    <s v="No"/>
    <x v="0"/>
    <s v="Formatting"/>
    <s v="Low"/>
    <x v="1"/>
    <s v="The LLM correctly renames the local variable from token to secret_key in the shown authentication block and updates the corresponding _auth_jwt(user, secret_key) call. The only difference is removal of the final newline at the end of the file, which is formatting-only."/>
    <x v="1"/>
    <s v="No"/>
    <s v="SyntaxError: invalid syntax"/>
    <x v="0"/>
    <s v="repo_38f7325_14b7aa5__binary_llm_vs_gt.diff__ChatGPT 5.4"/>
    <n v="1"/>
    <n v="0"/>
    <n v="0"/>
    <n v="0"/>
    <n v="1"/>
    <n v="0"/>
    <n v="0"/>
    <x v="1"/>
  </r>
  <r>
    <s v="gel"/>
    <s v="https://github.com/geldata/gel"/>
    <s v="Rename Method"/>
    <x v="1"/>
    <s v="https://github.com/geldata/gel/pull/8682"/>
    <s v="582dec9"/>
    <s v="0a5e14c"/>
    <x v="0"/>
    <s v="edb/language_server/main.py"/>
    <s v="edb/language_server/main.py"/>
    <s v="Me: Change text_document_did_change  to text_document_did_save and update the full code accordingly"/>
    <s v="repo_582dec9_0a5e14c"/>
    <s v="main_llm_vs_gt.diff"/>
    <s v="cases/repo_582dec9_0a5e14c/compare/main_llm_vs_gt.diff"/>
    <x v="1"/>
    <s v="No"/>
    <x v="0"/>
    <s v="Formatting"/>
    <s v="Low"/>
    <x v="1"/>
    <s v="The only extra difference is removal of the final newline at the end of the file, which is formatting-only."/>
    <x v="1"/>
    <s v="Yes"/>
    <s v="None"/>
    <x v="0"/>
    <s v="repo_582dec9_0a5e14c__main_llm_vs_gt.diff__ChatGPT 5.4"/>
    <n v="1"/>
    <n v="0"/>
    <n v="0"/>
    <n v="0"/>
    <n v="1"/>
    <n v="0"/>
    <n v="0"/>
    <x v="1"/>
  </r>
  <r>
    <s v="models"/>
    <s v="tensorflow/models: Models and examples built with TensorFlow"/>
    <s v="Rename Variable"/>
    <x v="0"/>
    <s v="https://github.com/tensorflow/models/pull/5599"/>
    <s v="780f526"/>
    <s v="d7676c1"/>
    <x v="0"/>
    <s v="official/utils/misc/distribution_utils_test.py"/>
    <s v="official/utils/misc/distribution_utils_test.py"/>
    <s v="GitHub: Rename &quot;num_towers&quot; to &quot;num_replicas&quot;"/>
    <s v="repo_780f526_d7676c1"/>
    <s v="test_llm_vs_gt.diff"/>
    <s v="cases/repo_780f526_d7676c1/compare/test_llm_vs_gt.diff"/>
    <x v="1"/>
    <s v="No"/>
    <x v="0"/>
    <s v="Formatting"/>
    <s v="Low"/>
    <x v="1"/>
    <s v="The only difference is that the LLM output removed the final newline at the end of the file. There is no logic or behavioral change."/>
    <x v="1"/>
    <s v="Yes"/>
    <s v="None"/>
    <x v="0"/>
    <s v="repo_780f526_d7676c1__test_llm_vs_gt.diff__ChatGPT 5.4"/>
    <n v="1"/>
    <n v="0"/>
    <n v="0"/>
    <n v="0"/>
    <n v="1"/>
    <n v="0"/>
    <n v="0"/>
    <x v="1"/>
  </r>
  <r>
    <s v="models"/>
    <s v="https://github.com/tensorflow/models"/>
    <s v="Rename Variable"/>
    <x v="0"/>
    <s v="https://github.com/tensorflow/models/pull/1542"/>
    <s v="71e106f"/>
    <s v="d4ae8d1"/>
    <x v="0"/>
    <s v="tutorials/image/cifar10/cifar10_multi_gpu_train.py"/>
    <s v="tutorials/image/cifar10/cifar10_multi_gpu_train.py"/>
    <s v="Me: Rename the image/label variables to image_batch/label_batch"/>
    <s v="repo_71e106f_d4ae8d1"/>
    <s v="train_llm_vs_gt.diff"/>
    <s v="cases/repo_71e106f_d4ae8d1/compare/train_llm_vs_gt.diff"/>
    <x v="1"/>
    <s v="No"/>
    <x v="0"/>
    <s v="Formatting"/>
    <s v="Low"/>
    <x v="1"/>
    <s v="The LLM renames images/labels to image_batch/label_batch in the function signature, docstring, function body, and local variables. These changes are consistent and likely do not change behavior, but they are extra naming changes not present in the human merge. It also removes the final newline at the end of the file."/>
    <x v="1"/>
    <s v="Yes"/>
    <s v="None"/>
    <x v="0"/>
    <s v="repo_71e106f_d4ae8d1__train_llm_vs_gt.diff__ChatGPT 5.4"/>
    <n v="1"/>
    <n v="0"/>
    <n v="0"/>
    <n v="0"/>
    <n v="1"/>
    <n v="0"/>
    <n v="0"/>
    <x v="1"/>
  </r>
  <r>
    <s v="models"/>
    <s v="https://github.com/tensorflow/models"/>
    <s v="Rename Method"/>
    <x v="1"/>
    <s v="https://github.com/tensorflow/models/pull/1701"/>
    <s v="057203e"/>
    <s v="f305d2d"/>
    <x v="2"/>
    <s v="cognitive_mapping_and_planning/tfcode/vision_baseline_lstm.py,_x000a_real_nvp/real_nvp_multiscale_dataset.py"/>
    <s v="real_nvp/real_nvp_multiscale_dataset.py"/>
    <s v="GitHub: change no-longer-existing concat_v2 to concat"/>
    <s v="repo_057203e_f305d2d"/>
    <s v="data_llm_vs_gt.diff"/>
    <s v="cases/repo_057203e_f305d2d/compare/data_llm_vs_gt.diff"/>
    <x v="1"/>
    <s v="No"/>
    <x v="0"/>
    <s v="Formatting"/>
    <s v="Low"/>
    <x v="1"/>
    <s v="The only difference is that the LLM output removed the final newline at the end of the file. There is no logic or behavioral change."/>
    <x v="1"/>
    <s v="No"/>
    <s v="SyntaxError: Missing parentheses in call to 'print'. Did you mean print(...)?"/>
    <x v="0"/>
    <s v="repo_057203e_f305d2d__data_llm_vs_gt.diff__ChatGPT 5.4"/>
    <n v="1"/>
    <n v="0"/>
    <n v="0"/>
    <n v="0"/>
    <n v="1"/>
    <n v="0"/>
    <n v="0"/>
    <x v="1"/>
  </r>
  <r>
    <s v="models"/>
    <s v="https://github.com/tensorflow/models"/>
    <s v="Rename Method"/>
    <x v="1"/>
    <s v="https://github.com/tensorflow/models/pull/1701"/>
    <s v="057203e"/>
    <s v="f305d2d"/>
    <x v="2"/>
    <s v="cognitive_mapping_and_planning/tfcode/vision_baseline_lstm.py,_x000a_real_nvp/real_nvp_multiscale_dataset.py"/>
    <s v="cognitive_mapping_and_planning/tfcode/vision_baseline_lstm.py"/>
    <s v="GitHub: change no-longer-existing concat_v2 to concat"/>
    <s v="repo_057203e_f305d2d"/>
    <s v="lstm_llm_vs_gt.diff"/>
    <s v="cases/repo_057203e_f305d2d/compare/lstm_llm_vs_gt.diff"/>
    <x v="1"/>
    <s v="No"/>
    <x v="0"/>
    <s v="Formatting"/>
    <s v="Low"/>
    <x v="1"/>
    <s v="The only difference is that the LLM output removed the final newline at the end of the file. There is no logic or behavioral change."/>
    <x v="1"/>
    <s v="Yes"/>
    <s v="None"/>
    <x v="0"/>
    <s v="repo_057203e_f305d2d__lstm_llm_vs_gt.diff__ChatGPT 5.4"/>
    <n v="1"/>
    <n v="0"/>
    <n v="0"/>
    <n v="0"/>
    <n v="1"/>
    <n v="0"/>
    <n v="0"/>
    <x v="1"/>
  </r>
  <r>
    <s v="models"/>
    <s v="https://github.com/tensorflow/models"/>
    <s v="Extract Method (Cleanup, Move, extract, remove)"/>
    <x v="2"/>
    <s v="https://github.com/tensorflow/models/pull/1384"/>
    <s v="320db20"/>
    <s v="7c42a17"/>
    <x v="0"/>
    <s v="slim/train_image_classifier.py"/>
    <s v="slim/train_image_classifier.py"/>
    <s v="Me: Remove unused function _add_variables_summaries"/>
    <s v="repo_320db20_7c42a17"/>
    <s v="classifier_llm_vs_gt.diff"/>
    <s v="cases/repo_320db20_7c42a17/compare/classifier_llm_vs_gt.diff"/>
    <x v="1"/>
    <s v="No"/>
    <x v="0"/>
    <s v="Formatting"/>
    <s v="Low"/>
    <x v="1"/>
    <s v="The LLM output only adds an extra blank line before _get_init_fn() and removes the final newline at the end of the file. These are formatting-only changes with no logic or behavior impact."/>
    <x v="1"/>
    <s v="Yes"/>
    <s v="None"/>
    <x v="0"/>
    <s v="repo_320db20_7c42a17__classifier_llm_vs_gt.diff__ChatGPT 5.4"/>
    <n v="1"/>
    <n v="0"/>
    <n v="0"/>
    <n v="0"/>
    <n v="1"/>
    <n v="0"/>
    <n v="0"/>
    <x v="1"/>
  </r>
  <r>
    <s v="models"/>
    <s v="https://github.com/tensorflow/models"/>
    <s v="Extract Method (Cleanup, Move, extract, remove)"/>
    <x v="2"/>
    <s v="https://github.com/tensorflow/models/pull/2186"/>
    <s v="70b894b"/>
    <s v="325609e"/>
    <x v="0"/>
    <s v="tutorials/image/cifar10_estimator/model_base.py"/>
    <s v="tutorials/image/cifar10_estimator/model_base.py"/>
    <s v="GitHub: Remove unused _max_pool method"/>
    <s v="repo_70b894b_325609e"/>
    <s v="base_llm_vs_gt.diff"/>
    <s v="cases/repo_70b894b_325609e/compare/base_llm_vs_gt.diff"/>
    <x v="1"/>
    <s v="No"/>
    <x v="0"/>
    <s v="Formatting"/>
    <s v="Low"/>
    <x v="1"/>
    <s v="The only difference is that the LLM output removed the final newline at the end of the file. There is no logic or behavioral change."/>
    <x v="1"/>
    <s v="Yes"/>
    <s v="None"/>
    <x v="0"/>
    <s v="repo_70b894b_325609e__base_llm_vs_gt.diff__ChatGPT 5.4"/>
    <n v="1"/>
    <n v="0"/>
    <n v="0"/>
    <n v="0"/>
    <n v="1"/>
    <n v="0"/>
    <n v="0"/>
    <x v="1"/>
  </r>
  <r>
    <s v="models"/>
    <s v="https://github.com/tensorflow/models"/>
    <s v="Change Method Signature (Change argument, change parameter)"/>
    <x v="3"/>
    <s v="https://github.com/tensorflow/models/pull/1242"/>
    <s v="e4cbe9e"/>
    <s v="f7cea8d"/>
    <x v="0"/>
    <s v="tutorials/rnn/translate/seq2seq_model.py"/>
    <s v="tutorials/rnn/translate/seq2seq_model.py"/>
    <s v="GitHub: Rename sampled_loss argument inputs to logits in preparation for named arguments requirement"/>
    <s v="repo_e4cbe9e_f7cea8d"/>
    <s v="model_llm_vs_gt.diff"/>
    <s v="cases/repo_e4cbe9e_f7cea8d/compare/model_llm_vs_gt.diff"/>
    <x v="1"/>
    <s v="No"/>
    <x v="0"/>
    <s v="Formatting; Naming Overreach"/>
    <s v="Medium"/>
    <x v="1"/>
    <s v="The LLM renames the local variable local_inputs to local_logits and updates its use in sampled_softmax_loss. This is behavior-preserving but is an unnecessary naming change beyond the required edit. It also removes the final newline at the end of the file."/>
    <x v="1"/>
    <s v="Yes"/>
    <s v="None"/>
    <x v="0"/>
    <s v="repo_e4cbe9e_f7cea8d__model_llm_vs_gt.diff__ChatGPT 5.4"/>
    <n v="1"/>
    <n v="0"/>
    <n v="0"/>
    <n v="0"/>
    <n v="1"/>
    <n v="0"/>
    <n v="1"/>
    <x v="2"/>
  </r>
  <r>
    <s v="models"/>
    <s v="https://github.com/tensorflow/models"/>
    <s v="Change Method Signature (Change argument, change parameter)"/>
    <x v="3"/>
    <s v="https://github.com/tensorflow/models/pull/3278"/>
    <s v="7d8a2c0"/>
    <s v="363d5e1"/>
    <x v="0"/>
    <s v="tutorials/image/cifar10/cifar10.py"/>
    <s v="tutorials/image/cifar10/cifar10.py"/>
    <s v="Me: Change wd=0.0 to wd=None"/>
    <s v="repo_7d8a2c0_363d5e1"/>
    <s v="far10_llm_vs_gt.diff"/>
    <s v="cases/repo_7d8a2c0_363d5e1/compare/far10_llm_vs_gt.diff"/>
    <x v="1"/>
    <s v="No"/>
    <x v="0"/>
    <s v="Formatting; Extra Refactoring"/>
    <s v="Low"/>
    <x v="1"/>
    <s v="The human merge requires _variable_with_weight_decay(name, shape, stddev, wd), but the LLM keeps/adds the default wd=None, so the required signature change is missed. The LLM also changes the condition from if wd is not None: to if wd is not None and wd != 0.0:, which changes behavior for wd=0.0. It also removes the final newline at the end of the file."/>
    <x v="1"/>
    <s v="Yes"/>
    <s v="None"/>
    <x v="0"/>
    <s v="repo_7d8a2c0_363d5e1__far10_llm_vs_gt.diff__ChatGPT 5.4"/>
    <n v="1"/>
    <n v="0"/>
    <n v="0"/>
    <n v="0"/>
    <n v="1"/>
    <n v="0"/>
    <n v="0"/>
    <x v="1"/>
  </r>
  <r>
    <s v="models"/>
    <s v="https://github.com/tensorflow/models"/>
    <s v="Extract Variable (Cleanup, Move, extract, remove)"/>
    <x v="4"/>
    <s v="https://github.com/tensorflow/models/pull/8542"/>
    <s v="861390b"/>
    <s v="6a5c66a"/>
    <x v="0"/>
    <s v="official/nlp/transformer/data_download.py"/>
    <s v="official/nlp/transformer/data_download.py"/>
    <s v="Me: Remove train_files  variable"/>
    <s v="repo_861390b_6a5c66a"/>
    <s v="download_llm_vs_gt.diff"/>
    <s v="cases/repo_861390b_6a5c66a/compare/download_llm_vs_gt.diff"/>
    <x v="1"/>
    <s v="No"/>
    <x v="0"/>
    <s v="Formatting"/>
    <s v="Low"/>
    <x v="1"/>
    <s v="The only difference is that the LLM output removed the final newline at the end of the file. There is no logic or behavioral change."/>
    <x v="1"/>
    <s v="Yes"/>
    <s v="None"/>
    <x v="0"/>
    <s v="repo_861390b_6a5c66a__download_llm_vs_gt.diff__ChatGPT 5.4"/>
    <n v="1"/>
    <n v="0"/>
    <n v="0"/>
    <n v="0"/>
    <n v="1"/>
    <n v="0"/>
    <n v="0"/>
    <x v="1"/>
  </r>
  <r>
    <s v="gallery-dl"/>
    <s v="mikf/gallery-dl: Command-line program to download image galleries and collections from several image hosting sites"/>
    <s v="Rename Method"/>
    <x v="1"/>
    <s v="https://github.com/mikf/gallery-dl/pull/8849"/>
    <s v="88a3153"/>
    <s v="a3d7af6"/>
    <x v="0"/>
    <s v="gallery_dl/extractor/tiktok.py"/>
    <s v="gallery_dl/extractor/tiktok.py"/>
    <s v="Me: Rename _extract_rehydration_data_user to _extract_rehydration_data"/>
    <s v="repo_88a3153_a3d7af6"/>
    <s v="tiktok_llm_vs_gt.diff"/>
    <s v="cases/repo_88a3153_a3d7af6/compare/tiktok_llm_vs_gt.diff"/>
    <x v="2"/>
    <s v="No"/>
    <x v="0"/>
    <s v="Formatting; Naming Overreach; API/Signature Overreach"/>
    <s v="High"/>
    <x v="1"/>
    <s v="The LLM unnecessarily renames _extract_rehydration_data to _extract_rehydration_data_url. This changes the internal API beyond the human merge and could break any external or unmodified references to those methods. It also removes the final newline at the end of the file."/>
    <x v="2"/>
    <s v="Yes"/>
    <s v="None"/>
    <x v="0"/>
    <s v="repo_88a3153_a3d7af6__tiktok_llm_vs_gt.diff__ChatGPT 5.4"/>
    <n v="0"/>
    <n v="1"/>
    <n v="0"/>
    <n v="0"/>
    <n v="1"/>
    <n v="0"/>
    <n v="1"/>
    <x v="0"/>
  </r>
  <r>
    <s v="gallery-dl"/>
    <s v="mikf/gallery-dl: Command-line program to download image galleries and collections from several image hosting sites"/>
    <s v="Change Method Signature (Change argument, change parameter)"/>
    <x v="3"/>
    <s v="https://github.com/mikf/gallery-dl/pull/8938"/>
    <s v="9a10203"/>
    <s v="4fab8e0"/>
    <x v="0"/>
    <s v="gallery_dl/extractor/tiktok.py"/>
    <s v="gallery_dl/extractor/tiktok.py"/>
    <s v="GitHub: Do not fail story extraction if user has no stories"/>
    <s v="repo_9a10203_4fab8e0"/>
    <s v="tiktok_llm_vs_gt.diff"/>
    <s v="cases/repo_9a10203_4fab8e0/compare/tiktok_llm_vs_gt.diff"/>
    <x v="2"/>
    <s v="No"/>
    <x v="0"/>
    <s v="Formatting; Logic Change; Extra Refactoring; Unrelated Addition"/>
    <s v="High"/>
    <x v="0"/>
    <s v="The LLM changes self.cursor += len(data.get(self.list_key, ())) to self.cursor += len(data[self.list_key]), which can raise a KeyError if the key is missing. It also adds a new TiktokStoryItemCursor class and changes cursor_type() to return it. This may address part of the intended story-pagination behavior, but it introduces broader logic/refactoring differences not present in the human merge. It also removes the final newline at the end of the file."/>
    <x v="2"/>
    <s v="Yes"/>
    <s v="None"/>
    <x v="0"/>
    <s v="repo_9a10203_4fab8e0__tiktok_llm_vs_gt.diff__ChatGPT 5.4"/>
    <n v="0"/>
    <n v="1"/>
    <n v="0"/>
    <n v="0"/>
    <n v="1"/>
    <n v="1"/>
    <n v="1"/>
    <x v="0"/>
  </r>
  <r>
    <s v="flair"/>
    <s v="https://github.com/flairNLP/flair"/>
    <s v="Rename Variable"/>
    <x v="0"/>
    <s v="https://github.com/flairNLP/flair/pull/2845"/>
    <s v="2b09404"/>
    <s v="8aa86b6"/>
    <x v="0"/>
    <s v="flair/embeddings/base.py"/>
    <s v="flair/embeddings/base.py"/>
    <s v="Me: Rename normed_weights to normed_weights_split"/>
    <s v="repo_2b09404_8aa86b6"/>
    <s v="base_llm_vs_gt.diff"/>
    <s v="cases/repo_2b09404_8aa86b6/compare/base_llm_vs_gt.diff"/>
    <x v="1"/>
    <s v="No"/>
    <x v="0"/>
    <s v="Formatting"/>
    <s v="Low"/>
    <x v="1"/>
    <s v="The only difference is that the LLM output removed the final newline at the end of the file. There is no logic or behavioral change."/>
    <x v="1"/>
    <s v="Yes"/>
    <s v="None"/>
    <x v="0"/>
    <s v="repo_2b09404_8aa86b6__base_llm_vs_gt.diff__ChatGPT 5.4"/>
    <n v="1"/>
    <n v="0"/>
    <n v="0"/>
    <n v="0"/>
    <n v="1"/>
    <n v="0"/>
    <n v="0"/>
    <x v="1"/>
  </r>
  <r>
    <s v="flair"/>
    <s v="https://github.com/flairNLP/flair"/>
    <s v="Rename Variable"/>
    <x v="0"/>
    <s v="https://github.com/flairNLP/flair/pull/961"/>
    <s v="1d98531"/>
    <s v="4756d4c"/>
    <x v="2"/>
    <s v="flair/trainers/language_model_trainer.py,_x000a_flair/trainers/trainer.py"/>
    <s v="flair/trainers/language_model_trainer.py"/>
    <s v="Me: Rename apex/apex_opt_level to use_amp/amp_opt_level"/>
    <s v="repo_1d98531_4756d4c"/>
    <s v="trainer_llm_vs_gt.diff"/>
    <s v="cases/repo_1d98531_4756d4c/compare/trainer_llm_vs_gt.diff"/>
    <x v="1"/>
    <s v="No"/>
    <x v="0"/>
    <s v="Formatting"/>
    <s v="Low"/>
    <x v="1"/>
    <s v="LLM output differs from the human merge only through formatting changes: quote style changed from double to single quotes, multiline statements were rewrapped, extra whitespace and blank lines were removed, comment indentation changed, and the final newline was removed. No clear logic, API, import, naming, or behavioral change is present in this diff."/>
    <x v="1"/>
    <s v="Yes"/>
    <s v="None"/>
    <x v="0"/>
    <s v="repo_1d98531_4756d4c__trainer_llm_vs_gt.diff__ChatGPT 5.4"/>
    <n v="1"/>
    <n v="0"/>
    <n v="0"/>
    <n v="0"/>
    <n v="1"/>
    <n v="0"/>
    <n v="0"/>
    <x v="1"/>
  </r>
  <r>
    <s v="flair"/>
    <s v="https://github.com/flairNLP/flair"/>
    <s v="Rename Variable"/>
    <x v="0"/>
    <s v="https://github.com/flairNLP/flair/pull/961"/>
    <s v="1d98531"/>
    <s v="4756d4c"/>
    <x v="2"/>
    <s v="flair/trainers/language_model_trainer.py,_x000a_flair/trainers/trainer.py"/>
    <s v="flair/trainers/trainer.py"/>
    <s v="Me: Rename apex/apex_opt_level to use_amp/amp_opt_level"/>
    <s v="repo_1d98531_4756d4c"/>
    <s v="trainer2_llm_vs_gt.diff"/>
    <s v="cases/repo_1d98531_4756d4c/compare/trainer2_llm_vs_gt.diff"/>
    <x v="1"/>
    <s v="No"/>
    <x v="0"/>
    <s v="Formatting"/>
    <s v="Low"/>
    <x v="1"/>
    <s v="LLM output differs from the human merge only through formatting edits: quote style changed, multiline RuntimeError and amp.initialize calls were rewrapped, whitespace was changed around a blank line, and the final newline was removed."/>
    <x v="1"/>
    <s v="Yes"/>
    <s v="None"/>
    <x v="0"/>
    <s v="repo_1d98531_4756d4c__trainer2_llm_vs_gt.diff__ChatGPT 5.4"/>
    <n v="1"/>
    <n v="0"/>
    <n v="0"/>
    <n v="0"/>
    <n v="1"/>
    <n v="0"/>
    <n v="0"/>
    <x v="1"/>
  </r>
  <r>
    <s v="flair"/>
    <s v="https://github.com/flairNLP/flair"/>
    <s v="Rename Method"/>
    <x v="1"/>
    <s v="https://github.com/flairNLP/flair/pull/2393"/>
    <s v="fbe88ff"/>
    <s v="9da916e"/>
    <x v="2"/>
    <s v="flair/trainers/language_model_trainer.py,_x000a_tests/test_language_model.py"/>
    <s v="tests/test_language_model.py"/>
    <s v="GitHub: Rename load_from_checkpoint to load_checkpoint"/>
    <s v="repo_fbe88ff_9da916e"/>
    <s v="model_llm_vs_gt.diff"/>
    <s v="cases/repo_fbe88ff_9da916e/compare/model_llm_vs_gt.diff"/>
    <x v="1"/>
    <s v="No"/>
    <x v="0"/>
    <s v="Formatting"/>
    <s v="Low"/>
    <x v="1"/>
    <s v="LLM output includes the required changes but differs from the human merge only by removing the trailing blank line/final newline."/>
    <x v="1"/>
    <s v="Yes"/>
    <s v="None"/>
    <x v="0"/>
    <s v="repo_fbe88ff_9da916e__model_llm_vs_gt.diff__ChatGPT 5.4"/>
    <n v="1"/>
    <n v="0"/>
    <n v="0"/>
    <n v="0"/>
    <n v="1"/>
    <n v="0"/>
    <n v="0"/>
    <x v="1"/>
  </r>
  <r>
    <s v="flair"/>
    <s v="https://github.com/flairNLP/flair"/>
    <s v="Rename Method"/>
    <x v="1"/>
    <s v="https://github.com/flairNLP/flair/pull/2393"/>
    <s v="fbe88ff"/>
    <s v="9da916e"/>
    <x v="2"/>
    <s v="flair/trainers/language_model_trainer.py,_x000a_tests/test_language_model.py"/>
    <s v="flair/trainers/language_model_trainer.py"/>
    <s v="GitHub: Rename load_from_checkpoint to load_checkpoint"/>
    <s v="repo_fbe88ff_9da916e"/>
    <s v="trainer_llm_vs_gt.diff"/>
    <s v="cases/repo_fbe88ff_9da916e/compare/trainer_llm_vs_gt.diff"/>
    <x v="1"/>
    <s v="No"/>
    <x v="0"/>
    <s v="Formatting"/>
    <s v="Low"/>
    <x v="1"/>
    <s v="LLM output includes the required changes but differs from the human merge only by removing the trailing blank line/final newline."/>
    <x v="1"/>
    <s v="Yes"/>
    <s v="None"/>
    <x v="0"/>
    <s v="repo_fbe88ff_9da916e__trainer_llm_vs_gt.diff__ChatGPT 5.4"/>
    <n v="1"/>
    <n v="0"/>
    <n v="0"/>
    <n v="0"/>
    <n v="1"/>
    <n v="0"/>
    <n v="0"/>
    <x v="1"/>
  </r>
  <r>
    <s v="flair"/>
    <s v="https://github.com/flairNLP/flair"/>
    <s v="Extract Method (Cleanup, Move, extract, remove)"/>
    <x v="2"/>
    <s v="https://github.com/flairNLP/flair/pull/2377"/>
    <s v="288f7ce"/>
    <s v="31963ca"/>
    <x v="0"/>
    <s v="flair/nn/model.py"/>
    <s v="flair/nn/model.py"/>
    <s v="Me: Remove _obtain_labels, _get_multi_label, _get_single_label, _predict_label_prob,"/>
    <s v="repo_288f7ce_31963ca"/>
    <s v="model_llm_vs_gt.diff"/>
    <s v="cases/repo_288f7ce_31963ca/compare/model_llm_vs_gt.diff"/>
    <x v="1"/>
    <s v="No"/>
    <x v="0"/>
    <s v="Formatting"/>
    <s v="Low"/>
    <x v="1"/>
    <s v="LLM output matches the required code content, but differs from the human merge only by removing the final newline at the end of the file."/>
    <x v="1"/>
    <s v="Yes"/>
    <s v="None"/>
    <x v="0"/>
    <s v="repo_288f7ce_31963ca__model_llm_vs_gt.diff__ChatGPT 5.4"/>
    <n v="1"/>
    <n v="0"/>
    <n v="0"/>
    <n v="0"/>
    <n v="1"/>
    <n v="0"/>
    <n v="0"/>
    <x v="1"/>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label_llm_vs_gt.diff"/>
    <s v="cases/repo_41d48d9_5577479/compare/label_llm_vs_gt.diff"/>
    <x v="1"/>
    <s v="No"/>
    <x v="0"/>
    <s v="Formatting; Comment/Docstring"/>
    <s v="Low"/>
    <x v="1"/>
    <s v="LLM removed multiple docstring lines compared to the human merge, including parameter descriptions and explanatory text. These are not runtime logic changes, but they are unnecessary documentation deletions beyond the intended maintenance scope."/>
    <x v="1"/>
    <s v="Yes"/>
    <s v="None"/>
    <x v="0"/>
    <s v="repo_41d48d9_5577479__label_llm_vs_gt.diff__ChatGPT 5.4"/>
    <n v="1"/>
    <n v="0"/>
    <n v="0"/>
    <n v="0"/>
    <n v="1"/>
    <n v="0"/>
    <n v="0"/>
    <x v="1"/>
  </r>
  <r>
    <s v="flair"/>
    <s v="https://github.com/flairNLP/flair"/>
    <s v="Change Method Signature (Change argument, change parameter)"/>
    <x v="3"/>
    <s v="https://github.com/flairNLP/flair/pull/2812"/>
    <s v="41d48d9"/>
    <n v="5577479"/>
    <x v="2"/>
    <s v="flair/datasets/entity_linking.py,_x000a_flair/datasets/sequence_labeling.py"/>
    <s v="flair/datasets/entity_linking.py"/>
    <s v="GitHub: Remove &quot;tag_to_bioes&quot; (Sequence) Corpus parameter, as it is not used"/>
    <s v="repo_41d48d9_5577479"/>
    <s v="link_llm_vs_gt.diff"/>
    <s v="cases/repo_41d48d9_5577479/compare/link_llm_vs_gt.diff"/>
    <x v="1"/>
    <s v="No"/>
    <x v="0"/>
    <s v="Formatting"/>
    <s v="Low"/>
    <x v="1"/>
    <s v="The requested maintenance was to remove the unused tag_to_bioes parameter, but the LLM output still adds/preserves tag_to_bioes=None in several constructors and passes tag_to_bioes=tag_to_bioes into superclass calls. It also makes many unrelated formatting/docstring/comment changes. More seriously, it changes runtime behavior in places, such as changing spacing logic from double spaces to single spaces in Reddit parsing and changing &quot; &quot; to &quot; &quot; in _fill_curr_comment, which can affect token-position alignment. Therefore, the required change was missed and unrelated behavioral edits were introduced."/>
    <x v="1"/>
    <s v="Yes"/>
    <s v="None"/>
    <x v="0"/>
    <s v="repo_41d48d9_5577479__link_llm_vs_gt.diff__ChatGPT 5.4"/>
    <n v="1"/>
    <n v="0"/>
    <n v="0"/>
    <n v="0"/>
    <n v="1"/>
    <n v="0"/>
    <n v="0"/>
    <x v="1"/>
  </r>
  <r>
    <s v="flair"/>
    <s v="https://github.com/flairNLP/flair"/>
    <s v="Change Method Signature (Change argument, change parameter)"/>
    <x v="3"/>
    <s v="https://github.com/flairNLP/flair/pull/3606"/>
    <s v="e2865f7"/>
    <s v="005ec45"/>
    <x v="0"/>
    <s v="flair/embeddings/document.py"/>
    <s v="flair/embeddings/document.py"/>
    <s v="GitHub: update scipy .A to toarray()"/>
    <s v="repo_e2865f7_005ec45"/>
    <s v="doc_llm_vs_gt.diff"/>
    <s v="cases/repo_e2865f7_005ec45/compare/doc_llm_vs_gt.diff"/>
    <x v="1"/>
    <s v="No"/>
    <x v="0"/>
    <s v="Formatting"/>
    <s v="Low"/>
    <x v="1"/>
    <s v="The only difference is that the LLM output removed the final newline at the end of the file. There is no logic or behavioral change."/>
    <x v="1"/>
    <s v="Yes"/>
    <s v="None"/>
    <x v="0"/>
    <s v="repo_e2865f7_005ec45__doc_llm_vs_gt.diff__ChatGPT 5.4"/>
    <n v="1"/>
    <n v="0"/>
    <n v="0"/>
    <n v="0"/>
    <n v="1"/>
    <n v="0"/>
    <n v="0"/>
    <x v="1"/>
  </r>
  <r>
    <s v="flair"/>
    <s v="https://github.com/flairNLP/flair"/>
    <s v="Extract Variable (Cleanup, Move, extract, remove)"/>
    <x v="4"/>
    <s v="https://github.com/flairNLP/flair/pull/3056"/>
    <n v="1577601"/>
    <s v="74754c6"/>
    <x v="0"/>
    <s v="flair/datasets/__init__.py"/>
    <s v="flair/datasets/__init__.py"/>
    <s v="Me: Remove EntityLinkingCorpus"/>
    <s v="repo_1577601_74754c6"/>
    <s v="init_llm_vs_gt.diff"/>
    <s v="cases/repo_1577601_74754c6/compare/init_llm_vs_gt.diff"/>
    <x v="1"/>
    <s v="No"/>
    <x v="0"/>
    <s v="Formatting"/>
    <s v="Low"/>
    <x v="1"/>
    <s v="The only difference is that the LLM output removed the final newline at the end of the file. There is no logic or behavioral change."/>
    <x v="1"/>
    <s v="Yes"/>
    <s v="None"/>
    <x v="0"/>
    <s v="repo_1577601_74754c6__init_llm_vs_gt.diff__ChatGPT 5.4"/>
    <n v="1"/>
    <n v="0"/>
    <n v="0"/>
    <n v="0"/>
    <n v="1"/>
    <n v="0"/>
    <n v="0"/>
    <x v="1"/>
  </r>
  <r>
    <s v="flair"/>
    <s v="https://github.com/flairNLP/flair"/>
    <s v="Extract Variable (Cleanup, Move, extract, remove)"/>
    <x v="4"/>
    <s v="https://github.com/flairNLP/flair/pull/3054"/>
    <s v="3dc16e2"/>
    <s v="ef926e6"/>
    <x v="0"/>
    <s v="flair/embeddings/__init__.py"/>
    <s v="flair/embeddings/__init__.py"/>
    <s v="Me: Remove TransformerXLEmbeddings"/>
    <s v="repo_3dc16e2_ef926e6"/>
    <s v="init_llm_vs_gt.diff"/>
    <s v="cases/repo_3dc16e2_ef926e6/compare/init_llm_vs_gt.diff"/>
    <x v="1"/>
    <s v="No"/>
    <x v="0"/>
    <s v="Formatting"/>
    <s v="Low"/>
    <x v="1"/>
    <s v="The only difference is that the LLM output removed the final newline at the end of the file. There is no logic or behavioral change."/>
    <x v="1"/>
    <s v="Yes"/>
    <s v="None"/>
    <x v="0"/>
    <s v="repo_3dc16e2_ef926e6__init_llm_vs_gt.diff__ChatGPT 5.4"/>
    <n v="1"/>
    <n v="0"/>
    <n v="0"/>
    <n v="0"/>
    <n v="1"/>
    <n v="0"/>
    <n v="0"/>
    <x v="1"/>
  </r>
  <r>
    <s v="WeasyPrint"/>
    <s v="Kozea/WeasyPrint: The awesome document factory"/>
    <s v="Extract Method (Cleanup, Move, extract, remove)"/>
    <x v="2"/>
    <s v="https://github.com/Kozea/WeasyPrint/pull/2014"/>
    <s v="ba68976"/>
    <s v="e8f1418"/>
    <x v="2"/>
    <s v="weasyprint/pdf/pdfa.py,_x000a_weasyprint/pdf/pdfua.py"/>
    <s v="weasyprint/pdf/pdfa.py"/>
    <s v="GitHub: Remove warnings for PDF/A, PDF/UA compatibility"/>
    <s v="repo_ba68976_e8f1418"/>
    <s v="pdfa_llm_vs_gt.diff"/>
    <s v="cases/repo_ba68976_e8f1418/compare/pdfa_llm_vs_gt.diff"/>
    <x v="0"/>
    <s v="No"/>
    <x v="0"/>
    <s v="Formatting; Logic Change; Missed Required Change"/>
    <s v="High"/>
    <x v="0"/>
    <s v="LLM added an unrelated _compatibility_warning(kind) function and inserted a call to _compatibility_warning('PDF/A') inside pdfa. Even though the helper is a no-op, this is still an unnecessary runtime statement and unrelated addition beyond the requested maintenance. The final newline was also removed. Because the diff does not show the expected requested maintenance being correctly applied and instead adds unrelated code, this should be marked incorrect."/>
    <x v="0"/>
    <s v="Yes"/>
    <s v="None"/>
    <x v="0"/>
    <s v="repo_ba68976_e8f1418__pdfa_llm_vs_gt.diff__ChatGPT 5.4"/>
    <n v="0"/>
    <n v="0"/>
    <n v="1"/>
    <n v="0"/>
    <n v="1"/>
    <n v="1"/>
    <n v="1"/>
    <x v="0"/>
  </r>
  <r>
    <s v="WeasyPrint"/>
    <s v="Kozea/WeasyPrint: The awesome document factory"/>
    <s v="Extract Method (Cleanup, Move, extract, remove)"/>
    <x v="2"/>
    <s v="https://github.com/Kozea/WeasyPrint/pull/2014"/>
    <s v="ba68976"/>
    <s v="e8f1418"/>
    <x v="2"/>
    <s v="weasyprint/pdf/pdfa.py,_x000a_weasyprint/pdf/pdfua.py"/>
    <s v="weasyprint/pdf/pdfua.py"/>
    <s v="GitHub: Remove warnings for PDF/A, PDF/UA compatibility"/>
    <s v="repo_ba68976_e8f1418"/>
    <s v="pdfua_llm_vs_gt.diff"/>
    <s v="cases/repo_ba68976_e8f1418/compare/pdfua_llm_vs_gt.diff"/>
    <x v="0"/>
    <s v="No"/>
    <x v="0"/>
    <s v="Formatting; Logic Change; Unrelated Addition"/>
    <s v="High"/>
    <x v="0"/>
    <s v="LLM added an unrelated _compatibility_warning(kind) helper and inserted a new _compatibility_warning('PDF/UA') call inside pdfua. This introduces extra runtime code outside the expected maintenance task. The helper is currently a no-op, but the addition is still unrelated and changes the executed statements. The final newline was also removed. Because the expected required change is not shown and unrelated code was added, this should be marked incorrect."/>
    <x v="0"/>
    <s v="Yes"/>
    <s v="None"/>
    <x v="0"/>
    <s v="repo_ba68976_e8f1418__pdfua_llm_vs_gt.diff__ChatGPT 5.4"/>
    <n v="0"/>
    <n v="0"/>
    <n v="1"/>
    <n v="0"/>
    <n v="1"/>
    <n v="1"/>
    <n v="1"/>
    <x v="0"/>
  </r>
  <r>
    <s v="WeasyPrint"/>
    <s v="Kozea/WeasyPrint: The awesome document factory"/>
    <s v="Change Method Signature (Change argument, change parameter)"/>
    <x v="3"/>
    <s v="https://github.com/Kozea/WeasyPrint/pull/1867"/>
    <s v="0ff8692"/>
    <s v="c140c7b"/>
    <x v="0"/>
    <s v="weasyprint/pdf/__init__.py"/>
    <s v="weasyprint/pdf/__init__.py"/>
    <s v="Me: Add compress in parameter of write_pdf_attachment"/>
    <s v="repo_0ff8692_c140c7b"/>
    <s v="init_llm_vs_gt.diff"/>
    <s v="cases/repo_0ff8692_c140c7b/compare/init_llm_vs_gt.diff"/>
    <x v="1"/>
    <s v="No"/>
    <x v="0"/>
    <s v="Formatting"/>
    <s v="Low"/>
    <x v="1"/>
    <s v="The only difference is that the LLM output removed the final newline at the end of the file. There is no logic or behavioral change."/>
    <x v="1"/>
    <s v="Yes"/>
    <s v="None"/>
    <x v="0"/>
    <s v="repo_0ff8692_c140c7b__init_llm_vs_gt.diff__ChatGPT 5.4"/>
    <n v="1"/>
    <n v="0"/>
    <n v="0"/>
    <n v="0"/>
    <n v="1"/>
    <n v="0"/>
    <n v="0"/>
    <x v="1"/>
  </r>
  <r>
    <s v="manim"/>
    <s v="3b1b/manim: Animation engine for explanatory math videos"/>
    <s v="Rename Variable"/>
    <x v="0"/>
    <s v="https://github.com/3b1b/manim/pull/2258"/>
    <s v="66862db"/>
    <s v="5a70d67"/>
    <x v="0"/>
    <s v="manimlib/mobject/coordinate_systems.py"/>
    <s v="manimlib/mobject/coordinate_systems.py"/>
    <s v="Me: Rename variable stroke_background to stroke_behind"/>
    <s v="repo_66862db_5a70d67"/>
    <s v="sys_llm_vs_gt.diff"/>
    <s v="cases/repo_66862db_5a70d67/compare/sys_llm_vs_gt.diff"/>
    <x v="1"/>
    <s v="No"/>
    <x v="0"/>
    <s v="Formatting"/>
    <s v="Low"/>
    <x v="1"/>
    <s v="The only difference is that the LLM output removed the final newline at the end of the file. There is no logic or behavioral change."/>
    <x v="1"/>
    <s v="Yes"/>
    <s v="None"/>
    <x v="0"/>
    <s v="repo_66862db_5a70d67__sys_llm_vs_gt.diff__ChatGPT 5.4"/>
    <n v="1"/>
    <n v="0"/>
    <n v="0"/>
    <n v="0"/>
    <n v="1"/>
    <n v="0"/>
    <n v="0"/>
    <x v="1"/>
  </r>
  <r>
    <s v="manim"/>
    <s v="3b1b/manim: Animation engine for explanatory math videos"/>
    <s v="Change Method Signature (Change argument, change parameter)"/>
    <x v="3"/>
    <s v="https://github.com/3b1b/manim/pull/2108"/>
    <n v="4.7290000000000004E+47"/>
    <s v="3c374c3"/>
    <x v="0"/>
    <s v="example_scenes.py"/>
    <s v="example_scenes.py"/>
    <s v="GitHub: remove include_background_rectangle from IntegerMatrix"/>
    <s v="repo_4729e44_3c374c3"/>
    <s v="scene_llm_vs_gt.diff"/>
    <s v="cases/repo_4729e44_3c374c3/compare/scene_llm_vs_gt.diff"/>
    <x v="1"/>
    <s v="No"/>
    <x v="0"/>
    <s v="Formatting"/>
    <s v="Low"/>
    <x v="1"/>
    <s v="The only difference is that the LLM output removed the final newline at the end of the file. There is no logic or behavioral change."/>
    <x v="1"/>
    <s v="Yes"/>
    <s v="None"/>
    <x v="0"/>
    <s v="repo_4729e44_3c374c3__scene_llm_vs_gt.diff__ChatGPT 5.4"/>
    <n v="1"/>
    <n v="0"/>
    <n v="0"/>
    <n v="0"/>
    <n v="1"/>
    <n v="0"/>
    <n v="0"/>
    <x v="1"/>
  </r>
  <r>
    <s v="manim"/>
    <s v="3b1b/manim: Animation engine for explanatory math videos"/>
    <s v="Change Method Signature (Change argument, change parameter)"/>
    <x v="3"/>
    <s v="https://github.com/3b1b/manim/pull/2397"/>
    <s v="52c80f9"/>
    <s v="018b7ce"/>
    <x v="0"/>
    <s v="manimlib/scene/scene.py"/>
    <s v="manimlib/scene/scene.py"/>
    <s v="Me: Add match_updaters=True in mob.become"/>
    <s v="repo_52c80f9_018b7ce"/>
    <s v="scene_llm_vs_gt.diff"/>
    <s v="cases/repo_52c80f9_018b7ce/compare/scene_llm_vs_gt.diff"/>
    <x v="1"/>
    <s v="No"/>
    <x v="0"/>
    <s v="Formatting"/>
    <s v="Low"/>
    <x v="1"/>
    <s v="The only difference is that the LLM output removed the final newline at the end of the file. There is no logic or behavioral change."/>
    <x v="1"/>
    <s v="Yes"/>
    <s v="None"/>
    <x v="0"/>
    <s v="repo_52c80f9_018b7ce__scene_llm_vs_gt.diff__ChatGPT 5.4"/>
    <n v="1"/>
    <n v="0"/>
    <n v="0"/>
    <n v="0"/>
    <n v="1"/>
    <n v="0"/>
    <n v="0"/>
    <x v="1"/>
  </r>
  <r>
    <s v="locust"/>
    <s v="locustio/locust: Write scalable load tests in plain Python ????"/>
    <s v="Extract Method (Cleanup, Move, extract, remove)"/>
    <x v="2"/>
    <s v="https://github.com/locustio/locust/pull/770"/>
    <s v="cdf6aa8"/>
    <s v="391c4cf"/>
    <x v="0"/>
    <s v="locust/test/testcases.py"/>
    <s v="locust/test/testcases.py"/>
    <s v="GitHub: Removes the leftover compatibility workarounds that were put in place for Python 2.6's outdated unittest module."/>
    <s v="repo_cdf6aa8_391c4cf"/>
    <s v="case_llm_vs_gt.diff"/>
    <s v="cases/repo_cdf6aa8_391c4cf/compare/case_llm_vs_gt.diff"/>
    <x v="1"/>
    <s v="No"/>
    <x v="0"/>
    <s v="Formatting"/>
    <s v="Low"/>
    <x v="1"/>
    <s v="LLM output matches the required code content, but differs from the human merge only through whitespace formatting: trailing spaces were added on a blank line and the final newline was removed."/>
    <x v="1"/>
    <s v="Yes"/>
    <s v="None"/>
    <x v="0"/>
    <s v="repo_cdf6aa8_391c4cf__case_llm_vs_gt.diff__ChatGPT 5.4"/>
    <n v="1"/>
    <n v="0"/>
    <n v="0"/>
    <n v="0"/>
    <n v="1"/>
    <n v="0"/>
    <n v="0"/>
    <x v="1"/>
  </r>
  <r>
    <s v="locust"/>
    <s v="locustio/locust: Write scalable load tests in plain Python ????"/>
    <s v="Change Method Signature (Change argument, change parameter)"/>
    <x v="3"/>
    <s v="https://github.com/locustio/locust/pull/63"/>
    <s v="ba9ec8c"/>
    <s v="b3fc8ef"/>
    <x v="0"/>
    <s v="locust/test/testcases.py"/>
    <s v="locust/test/testcases.py"/>
    <s v="Me: Add add_etags=False parameter StringIO"/>
    <s v="repo_ba9ec8c_b3fc8ef"/>
    <s v="case_llm_vs_gt.diff"/>
    <s v="cases/repo_ba9ec8c_b3fc8ef/compare/case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ba9ec8c_b3fc8ef__case_llm_vs_gt.diff__ChatGPT 5.4"/>
    <n v="1"/>
    <n v="0"/>
    <n v="0"/>
    <n v="0"/>
    <n v="1"/>
    <n v="0"/>
    <n v="0"/>
    <x v="1"/>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client.py"/>
    <s v="GitHub: Exit with non-0 if fail, account that 255 is &quot;Ok&quot; exit code, use 255 explicitly instead of -1"/>
    <s v="repo_e392f51_5b0c3e7"/>
    <s v="client_llm_vs_gt.diff"/>
    <s v="cases/repo_e392f51_5b0c3e7/compare/client_llm_vs_gt.diff"/>
    <x v="1"/>
    <s v="No"/>
    <x v="0"/>
    <s v="Formatting"/>
    <s v="Low"/>
    <x v="1"/>
    <s v="LLM output matches the required code content, but differs from the human merge only through whitespace formatting: trailing spaces were added on a blank line and the final newline was removed."/>
    <x v="1"/>
    <s v="Yes"/>
    <s v="None"/>
    <x v="0"/>
    <s v="repo_e392f51_5b0c3e7__client_llm_vs_gt.diff__ChatGPT 5.4"/>
    <n v="1"/>
    <n v="0"/>
    <n v="0"/>
    <n v="0"/>
    <n v="1"/>
    <n v="0"/>
    <n v="0"/>
    <x v="1"/>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regex.py"/>
    <s v="GitHub: Exit with non-0 if fail, account that 255 is &quot;Ok&quot; exit code, use 255 explicitly instead of -1"/>
    <s v="repo_e392f51_5b0c3e7"/>
    <s v="regex_llm_vs_gt.diff"/>
    <s v="cases/repo_e392f51_5b0c3e7/compare/regex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e392f51_5b0c3e7__regex_llm_vs_gt.diff__ChatGPT 5.4"/>
    <n v="1"/>
    <n v="0"/>
    <n v="0"/>
    <n v="0"/>
    <n v="1"/>
    <n v="0"/>
    <n v="0"/>
    <x v="1"/>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server.py"/>
    <s v="GitHub: Exit with non-0 if fail, account that 255 is &quot;Ok&quot; exit code, use 255 explicitly instead of -1"/>
    <s v="repo_e392f51_5b0c3e7"/>
    <s v="server_llm_vs_gt.diff"/>
    <s v="cases/repo_e392f51_5b0c3e7/compare/serv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e392f51_5b0c3e7__server_llm_vs_gt.diff__ChatGPT 5.4"/>
    <n v="1"/>
    <n v="0"/>
    <n v="0"/>
    <n v="0"/>
    <n v="1"/>
    <n v="0"/>
    <n v="0"/>
    <x v="1"/>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tests/fail2banclienttestcase.py"/>
    <s v="GitHub: Exit with non-0 if fail, account that 255 is &quot;Ok&quot; exit code, use 255 explicitly instead of -1"/>
    <s v="repo_e392f51_5b0c3e7"/>
    <s v="case_llm_vs_gt.diff"/>
    <s v="cases/repo_e392f51_5b0c3e7/compare/case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e392f51_5b0c3e7__case_llm_vs_gt.diff__ChatGPT 5.4"/>
    <n v="1"/>
    <n v="0"/>
    <n v="0"/>
    <n v="0"/>
    <n v="1"/>
    <n v="0"/>
    <n v="0"/>
    <x v="1"/>
  </r>
  <r>
    <s v="ranger"/>
    <s v="https://github.com/ranger/ranger"/>
    <s v="Rename Variable"/>
    <x v="0"/>
    <s v="https://github.com/ranger/ranger/pull/717"/>
    <s v="62a77e7"/>
    <s v="aed0637"/>
    <x v="0"/>
    <s v="ranger/ext/vcs/vcs.py"/>
    <s v="ranger/ext/vcs/vcs.py"/>
    <s v="Me: Rename ui, queue, advance, awoken, redraw, roots to _ui, _queue, _advance, _awoken, _redraw, _roots"/>
    <s v="repo_62a77e7_aed0637"/>
    <s v="vcs_llm_vs_gt.diff"/>
    <s v="cases/repo_62a77e7_aed0637/compare/vcs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62a77e7_aed0637__vcs_llm_vs_gt.diff__ChatGPT 5.4"/>
    <n v="1"/>
    <n v="0"/>
    <n v="0"/>
    <n v="0"/>
    <n v="1"/>
    <n v="0"/>
    <n v="0"/>
    <x v="1"/>
  </r>
  <r>
    <s v="ranger"/>
    <s v="https://github.com/ranger/ranger"/>
    <s v="Rename Method"/>
    <x v="1"/>
    <s v="https://github.com/ranger/ranger/pull/211"/>
    <s v="2ec8ec5"/>
    <n v="3021209"/>
    <x v="0"/>
    <s v="ranger/config/commands.py"/>
    <s v="ranger/config/commands.py"/>
    <s v="GitHub: renameConsole -&gt; rename_append; added special cases for hidden files and directories"/>
    <s v="repo_2ec8ec5_3021209"/>
    <s v="commands_llm_vs_gt.diff"/>
    <s v="cases/repo_2ec8ec5_3021209/compare/commands_llm_vs_gt.diff"/>
    <x v="1"/>
    <s v="No"/>
    <x v="0"/>
    <s v="Formatting; Logic Change; Extra Refactoring"/>
    <s v="High"/>
    <x v="1"/>
    <s v="LLM rewrote the execute logic for the rename command instead of preserving the simpler human-merge implementation. It introduces new branching for directories, hidden files, and extension detection, and changes how the cursor offset is computed. These are behavioral changes beyond the expected maintenance scope. The final newline was also removed."/>
    <x v="1"/>
    <s v="Yes"/>
    <s v="None"/>
    <x v="0"/>
    <s v="repo_2ec8ec5_3021209__commands_llm_vs_gt.diff__ChatGPT 5.4"/>
    <n v="1"/>
    <n v="0"/>
    <n v="0"/>
    <n v="0"/>
    <n v="1"/>
    <n v="0"/>
    <n v="1"/>
    <x v="0"/>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actions_llm_vs_gt.diff"/>
    <s v="cases/repo_bfe1dba_6859dae/compare/actions_llm_vs_gt.diff"/>
    <x v="2"/>
    <s v="No"/>
    <x v="0"/>
    <s v="Formatting; Comment/Docstring; API/Signature Overreach"/>
    <s v="High"/>
    <x v="0"/>
    <s v="LLM removed the tag parameter from tag_add and stopped passing it to tag_toggle, which is likely the required signature-related change. However, it also removed many unrelated comments/docstrings throughout the file, removed inline pylint suppression comments, and removed the final newline. If the requested task was only to remove the unused tag parameter from tag_add, the main edit was completed, but the LLM introduced extensive unrelated documentation/comment deletions."/>
    <x v="2"/>
    <s v="Yes"/>
    <s v="None"/>
    <x v="0"/>
    <s v="repo_bfe1dba_6859dae__actions_llm_vs_gt.diff__ChatGPT 5.4"/>
    <n v="0"/>
    <n v="1"/>
    <n v="0"/>
    <n v="0"/>
    <n v="1"/>
    <n v="1"/>
    <n v="1"/>
    <x v="0"/>
  </r>
  <r>
    <s v="ranger"/>
    <s v="https://github.com/ranger/ranger"/>
    <s v="Change Method Signature (Change argument, change parameter)"/>
    <x v="3"/>
    <s v="https://github.com/ranger/ranger/pull/2983"/>
    <s v="968b706"/>
    <s v="eb2ebc4"/>
    <x v="0"/>
    <s v="ranger/core/actions.py"/>
    <s v="ranger/core/actions.py"/>
    <s v="Me: Change the placing of &quot;name and &quot;value in ValueError"/>
    <s v="repo_968b706_eb2ebc4"/>
    <s v="actions_llm_vs_gt.diff"/>
    <s v="cases/repo_968b706_eb2ebc4/compare/actions_llm_vs_gt.diff"/>
    <x v="0"/>
    <s v="No"/>
    <x v="0"/>
    <s v="Formatting; Comment/Docstring; Logic Change; API/Signature Overreach; Extra Refactoring; Unrelated Deletion; Typo Introduced"/>
    <s v="High"/>
    <x v="0"/>
    <s v="LLM made massive unrelated rewrites across actions.py, deleting/replacing large portions of working logic instead of making a scoped maintenance change. It changed macro definitions from callables to direct values, removed many methods/sections, rewrote file execution, movement, tab handling, search, tagging, preview, and bookmark logic, and introduced likely broken code such as direction. *= narg, which is a syntax error. This is far beyond formatting and likely breaks runtime behavior."/>
    <x v="0"/>
    <s v="No"/>
    <s v="SyntaxError: invalid syntax"/>
    <x v="0"/>
    <s v="repo_968b706_eb2ebc4__actions_llm_vs_gt.diff__ChatGPT 5.4"/>
    <n v="0"/>
    <n v="0"/>
    <n v="1"/>
    <n v="0"/>
    <n v="1"/>
    <n v="1"/>
    <n v="1"/>
    <x v="0"/>
  </r>
  <r>
    <s v="theHarvester"/>
    <s v="https://github.com/laramies/theHarvester"/>
    <s v="Rename Variable"/>
    <x v="0"/>
    <s v="Rename the variables in myparser.py by Adithanvijayan · Pull Request #328 · laramies/theHarvester"/>
    <s v="1824ce4"/>
    <s v="c42f6c0"/>
    <x v="0"/>
    <s v="theHarvester/parsers/myparser.py"/>
    <s v="theHarvester/parsers/myparser.py"/>
    <s v="Me: Rename the variables: e to search, x to iteration, and y to delete and update the code accordingly"/>
    <s v="repo_1821ce4_c42f6c0"/>
    <s v="parser_llm_vs_gt.diff"/>
    <s v="cases/repo_1821ce4_c42f6c0/compare/pars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1821ce4_c42f6c0__parser_llm_vs_gt.diff__ChatGPT 5.4"/>
    <n v="1"/>
    <n v="0"/>
    <n v="0"/>
    <n v="0"/>
    <n v="1"/>
    <n v="0"/>
    <n v="0"/>
    <x v="1"/>
  </r>
  <r>
    <s v="theHarvester"/>
    <s v="https://github.com/laramies/theHarvester"/>
    <s v="Rename Variable"/>
    <x v="0"/>
    <s v="company_domain seems more in line with the intention of -d by pierce403 · Pull Request #910 · laramies/theHarvester"/>
    <s v="28d92a8"/>
    <s v="cb18ecb"/>
    <x v="0"/>
    <s v="theHarvester/discovery/rocketreach.py"/>
    <s v="theHarvester/discovery/rocketreach.py"/>
    <s v="Me: Change company_website_url to company_domain"/>
    <s v="repo_28d92a8_cb18ecb"/>
    <s v="treach_llm_vs_gt.diff"/>
    <s v="cases/repo_28d92a8_cb18ecb/compare/treach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28d92a8_cb18ecb__treach_llm_vs_gt.diff__ChatGPT 5.4"/>
    <n v="1"/>
    <n v="0"/>
    <n v="0"/>
    <n v="0"/>
    <n v="1"/>
    <n v="0"/>
    <n v="0"/>
    <x v="1"/>
  </r>
  <r>
    <s v="theHarvester"/>
    <s v="https://github.com/laramies/theHarvester"/>
    <s v="Extract Method (Cleanup, Move, extract, remove)"/>
    <x v="2"/>
    <s v="Remove bing_key method from Core class by leebaird · Pull Request #2225 · laramies/theHarvester"/>
    <s v="bc2fce0"/>
    <s v="e72876f"/>
    <x v="0"/>
    <s v="theHarvester/lib/core.py"/>
    <s v="theHarvester/lib/core.py"/>
    <s v="Me: Remove bing_key method from Core class"/>
    <s v="repo_bc2fce0_e72876f"/>
    <s v="core_llm_vs_gt.diff"/>
    <s v="cases/repo_bc2fce0_e72876f/compare/core_llm_vs_gt.diff"/>
    <x v="1"/>
    <s v="No"/>
    <x v="0"/>
    <s v="Formatting"/>
    <s v="Low"/>
    <x v="1"/>
    <s v="The task was to remove the bing_key method from the Core class. Since the diff between the human merge and LLM output does not show a missing bing_key removal, the required task appears to have been completed. However, the LLM introduced an unrelated typo by changing a user-agent string from Firefox/142.0 to Firefox/142.0), which changes the string value and may affect behavior. It also removed the final newline."/>
    <x v="1"/>
    <s v="Yes"/>
    <s v="None"/>
    <x v="0"/>
    <s v="repo_bc2fce0_e72876f__core_llm_vs_gt.diff__ChatGPT 5.4"/>
    <n v="1"/>
    <n v="0"/>
    <n v="0"/>
    <n v="0"/>
    <n v="1"/>
    <n v="0"/>
    <n v="0"/>
    <x v="1"/>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modules/sfp_binstring.py"/>
    <s v="GitHub: sflib: Rename fetchUrl() argument dontMangle to disableContentEncoding"/>
    <s v="repo_f35fec0_ddc5cd8"/>
    <s v="bin_llm_vs_gt.diff"/>
    <s v="cases/repo_f35fec0_ddc5cd8/compare/bin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f35fec0_ddc5cd8__bin_llm_vs_gt.diff__ChatGPT 5.4"/>
    <n v="1"/>
    <n v="0"/>
    <n v="0"/>
    <n v="0"/>
    <n v="1"/>
    <n v="0"/>
    <n v="0"/>
    <x v="1"/>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modules/sfp_filemeta.py"/>
    <s v="GitHub: sflib: Rename fetchUrl() argument dontMangle to disableContentEncoding"/>
    <s v="repo_f35fec0_ddc5cd8"/>
    <s v="file_llm_vs_gt.diff"/>
    <s v="cases/repo_f35fec0_ddc5cd8/compare/file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f35fec0_ddc5cd8__file_llm_vs_gt.diff__ChatGPT 5.4"/>
    <n v="1"/>
    <n v="0"/>
    <n v="0"/>
    <n v="0"/>
    <n v="1"/>
    <n v="0"/>
    <n v="0"/>
    <x v="1"/>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sflib.py"/>
    <s v="GitHub: sflib: Rename fetchUrl() argument dontMangle to disableContentEncoding"/>
    <s v="repo_f35fec0_ddc5cd8"/>
    <s v="flib_llm_vs_gt.diff"/>
    <s v="cases/repo_f35fec0_ddc5cd8/compare/flib_llm_vs_gt.diff"/>
    <x v="1"/>
    <s v="No"/>
    <x v="0"/>
    <s v="Formatting;Comment/Docstring"/>
    <s v="Low"/>
    <x v="1"/>
    <s v="LLM output matches the required code content, but differs from the human merge only by removing the final newline at the end of the file. No logic, API, import, naming, or behavioral change is present."/>
    <x v="1"/>
    <s v="Yes"/>
    <s v="None"/>
    <x v="0"/>
    <s v="repo_f35fec0_ddc5cd8__flib_llm_vs_gt.diff__ChatGPT 5.4"/>
    <n v="1"/>
    <n v="0"/>
    <n v="0"/>
    <n v="0"/>
    <n v="1"/>
    <n v="0"/>
    <n v="0"/>
    <x v="1"/>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test/unit/test_spiderfoot.py"/>
    <s v="GitHub: sflib: Rename fetchUrl() argument dontMangle to disableContentEncoding"/>
    <s v="repo_f35fec0_ddc5cd8"/>
    <s v="test_llm_vs_gt.diff"/>
    <s v="cases/repo_f35fec0_ddc5cd8/compare/test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f35fec0_ddc5cd8__test_llm_vs_gt.diff__ChatGPT 5.4"/>
    <n v="1"/>
    <n v="0"/>
    <n v="0"/>
    <n v="0"/>
    <n v="1"/>
    <n v="0"/>
    <n v="0"/>
    <x v="1"/>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test/unit/test_spiderfoothelpers.py"/>
    <s v="GitHub: SpiderFootHelpers: rename SpiderFootHelpers.targetType to SpiderFootHelpers.targetTypeFromString"/>
    <s v="repo_9e694dd_d2507e1"/>
    <s v="foothelper_llm_vs_gt.diff"/>
    <s v="cases/repo_9e694dd_d2507e1/compare/foothelper_llm_vs_gt.diff"/>
    <x v="1"/>
    <s v="Yes"/>
    <x v="1"/>
    <s v="None"/>
    <s v="None"/>
    <x v="1"/>
    <s v="No unintended changes"/>
    <x v="3"/>
    <s v="Yes"/>
    <s v="None"/>
    <x v="0"/>
    <s v="repo_9e694dd_d2507e1__foothelper_llm_vs_gt.diff__ChatGPT 5.4"/>
    <n v="1"/>
    <n v="0"/>
    <n v="0"/>
    <n v="0"/>
    <n v="0"/>
    <n v="0"/>
    <n v="0"/>
    <x v="3"/>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piderfoot/helpers.py"/>
    <s v="GitHub: SpiderFootHelpers: rename SpiderFootHelpers.targetType to SpiderFootHelpers.targetTypeFromString"/>
    <s v="repo_9e694dd_d2507e1"/>
    <s v="helper_llm_vs_gt.diff"/>
    <s v="cases/repo_9e694dd_d2507e1/compare/help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9e694dd_d2507e1__helper_llm_vs_gt.diff__ChatGPT 5.4"/>
    <n v="1"/>
    <n v="0"/>
    <n v="0"/>
    <n v="0"/>
    <n v="1"/>
    <n v="0"/>
    <n v="0"/>
    <x v="1"/>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py"/>
    <s v="GitHub: SpiderFootHelpers: rename SpiderFootHelpers.targetType to SpiderFootHelpers.targetTypeFromString"/>
    <s v="repo_9e694dd_d2507e1"/>
    <s v="sf_llm_vs_gt.diff"/>
    <s v="cases/repo_9e694dd_d2507e1/compare/sf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9e694dd_d2507e1__sf_llm_vs_gt.diff__ChatGPT 5.4"/>
    <n v="1"/>
    <n v="0"/>
    <n v="0"/>
    <n v="0"/>
    <n v="1"/>
    <n v="0"/>
    <n v="0"/>
    <x v="1"/>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webui.py"/>
    <s v="GitHub: SpiderFootHelpers: rename SpiderFootHelpers.targetType to SpiderFootHelpers.targetTypeFromString"/>
    <s v="repo_9e694dd_d2507e1"/>
    <s v="sfbui_llm_vs_gt.diff"/>
    <s v="cases/repo_9e694dd_d2507e1/compare/sfbui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9e694dd_d2507e1__sfbui_llm_vs_gt.diff__ChatGPT 5.4"/>
    <n v="1"/>
    <n v="0"/>
    <n v="0"/>
    <n v="0"/>
    <n v="1"/>
    <n v="0"/>
    <n v="0"/>
    <x v="1"/>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sflib.py"/>
    <s v="Me: Remove the function sslDerToPem, test_sslDerToPem_invalid_cert_should_raise_TypeError, and test_sslDerToPem"/>
    <s v="repo_27ac7a3_9746aa1"/>
    <s v="lib_llm_vs_gt.diff"/>
    <s v="cases/repo_27ac7a3_9746aa1/compare/lib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27ac7a3_9746aa1__lib_llm_vs_gt.diff__ChatGPT 5.4"/>
    <n v="1"/>
    <n v="0"/>
    <n v="0"/>
    <n v="0"/>
    <n v="1"/>
    <n v="0"/>
    <n v="0"/>
    <x v="1"/>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test/unit/test_spiderfoot.py"/>
    <s v="Me: Remove the function sslDerToPem, test_sslDerToPem_invalid_cert_should_raise_TypeError, and test_sslDerToPem"/>
    <s v="repo_27ac7a3_9746aa1"/>
    <s v="spiderfoot_llm_vs_gt.diff"/>
    <s v="cases/repo_27ac7a3_9746aa1/compare/spiderfoot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27ac7a3_9746aa1__spiderfoot_llm_vs_gt.diff__ChatGPT 5.4"/>
    <n v="1"/>
    <n v="0"/>
    <n v="0"/>
    <n v="0"/>
    <n v="1"/>
    <n v="0"/>
    <n v="0"/>
    <x v="1"/>
  </r>
  <r>
    <s v="spiderfoot"/>
    <s v="https://github.com/smicallef/spiderfoot"/>
    <s v="Extract Method (Cleanup, Move, extract, remove)"/>
    <x v="2"/>
    <s v="sflib: Move parseLinks to SpiderFootHelpers.extractLinksFromHtml() by bcoles · Pull Request #1683 · smicallef/spiderfoot"/>
    <s v="aae4a1f"/>
    <s v="7f04a49"/>
    <x v="0"/>
    <s v="test/unit/test_spiderfoot.py"/>
    <s v="test/unit/test_spiderfoot.py"/>
    <s v="Me: Remove the function test_parse_links_should_return_a_dict_of_urls_from_string, test_parse_links_invalid_url_should_return_a_dict, test_parse_links_invalid_data_should_return_a_dict, test_parse_links_invalid_domains_should_return_a_dict"/>
    <s v="repo_aae4a1f_7f04a49"/>
    <s v="testspider_llm_vs_gt.diff"/>
    <s v="cases/repo_aae4a1f_7f04a49/compare/testspid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aae4a1f_7f04a49__testspider_llm_vs_gt.diff__ChatGPT 5.4"/>
    <n v="1"/>
    <n v="0"/>
    <n v="0"/>
    <n v="0"/>
    <n v="1"/>
    <n v="0"/>
    <n v="0"/>
    <x v="1"/>
  </r>
  <r>
    <s v="spiderfoot"/>
    <s v="https://github.com/smicallef/spiderfoot"/>
    <s v="Change Method Signature (Change argument, change parameter)"/>
    <x v="3"/>
    <s v="removed a pitfall where the code was using a default mutable argument by NaelsonDouglas · Pull Request #1581 · smicallef/spiderfoot"/>
    <s v="cd43282"/>
    <s v="20c4509"/>
    <x v="0"/>
    <s v="sflib.py"/>
    <s v="sflib.py"/>
    <s v="Me: removed a pitfall where the code was using a default mutable argument, change argument of googleIterate, from dic value null to None"/>
    <s v="repo_cd43282_20c4509"/>
    <s v="lib_llm_vs_gt.diff"/>
    <s v="cases/repo_cd43282_20c4509/compare/lib_llm_vs_gt.diff"/>
    <x v="1"/>
    <s v="No"/>
    <x v="0"/>
    <s v="Formatting"/>
    <s v="Low"/>
    <x v="1"/>
    <s v="LLM output matches the required code content, but differs from the human merge only through formatting: extra blank lines were added around the opts is None block, and the final newline was removed. No logic, API, import, naming, or behavioral change is present."/>
    <x v="1"/>
    <s v="Yes"/>
    <s v="None"/>
    <x v="0"/>
    <s v="repo_cd43282_20c4509__lib_llm_vs_gt.diff__ChatGPT 5.4"/>
    <n v="1"/>
    <n v="0"/>
    <n v="0"/>
    <n v="0"/>
    <n v="1"/>
    <n v="0"/>
    <n v="0"/>
    <x v="1"/>
  </r>
  <r>
    <s v="spiderfoot"/>
    <s v="https://github.com/smicallef/spiderfoot"/>
    <s v="Extract Variable (Cleanup, Move, extract, remove)"/>
    <x v="4"/>
    <s v="https://github.com/smicallef/spiderfoot/pull/1199"/>
    <s v="bba8242"/>
    <s v="fa02bc8"/>
    <x v="2"/>
    <s v="modules/sfp_creditcard.py,_x000a_modules/sfp_iban.py"/>
    <s v="modules/sfp_creditcard.py"/>
    <s v="GitHub: remove unused variable errorState"/>
    <s v="repo_bba8242_fa02bc8"/>
    <s v="credit_llm_vs_gt.diff"/>
    <s v="cases/repo_bba8242_fa02bc8/compare/credit_llm_vs_gt.diff"/>
    <x v="1"/>
    <s v="No"/>
    <x v="0"/>
    <s v="Formatting; Comment/Docstring"/>
    <s v="Low"/>
    <x v="1"/>
    <s v="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
    <x v="1"/>
    <s v="Yes"/>
    <s v="None"/>
    <x v="0"/>
    <s v="repo_bba8242_fa02bc8__credit_llm_vs_gt.diff__ChatGPT 5.4"/>
    <n v="1"/>
    <n v="0"/>
    <n v="0"/>
    <n v="0"/>
    <n v="1"/>
    <n v="0"/>
    <n v="0"/>
    <x v="1"/>
  </r>
  <r>
    <s v="spiderfoot"/>
    <s v="https://github.com/smicallef/spiderfoot"/>
    <s v="Extract Variable (Cleanup, Move, extract, remove)"/>
    <x v="4"/>
    <s v="https://github.com/smicallef/spiderfoot/pull/1199"/>
    <s v="bba8242"/>
    <s v="fa02bc8"/>
    <x v="2"/>
    <s v="modules/sfp_creditcard.py,_x000a_modules/sfp_iban.py"/>
    <s v="modules/sfp_iban.py"/>
    <s v="GitHub: remove unused variable errorState"/>
    <s v="repo_bba8242_fa02bc8"/>
    <s v="iban_llm_vs_gt.diff"/>
    <s v="cases/repo_bba8242_fa02bc8/compare/iban_llm_vs_gt.diff"/>
    <x v="1"/>
    <s v="No"/>
    <x v="0"/>
    <s v="Formatting; Comment/Docstring"/>
    <s v="Low"/>
    <x v="1"/>
    <s v="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
    <x v="1"/>
    <s v="Yes"/>
    <s v="None"/>
    <x v="0"/>
    <s v="repo_bba8242_fa02bc8__iban_llm_vs_gt.diff__ChatGPT 5.4"/>
    <n v="1"/>
    <n v="0"/>
    <n v="0"/>
    <n v="0"/>
    <n v="1"/>
    <n v="0"/>
    <n v="0"/>
    <x v="1"/>
  </r>
  <r>
    <s v="datasette"/>
    <s v="https://github.com/simonw/datasette"/>
    <s v="Change Method Signature (Change argument, change parameter)"/>
    <x v="3"/>
    <s v="Remove deprecated/unused args from setup.py by gerrymanoim · Pull Request #2222 · simonw/datasette"/>
    <s v="b823069"/>
    <s v="04e8835"/>
    <x v="0"/>
    <s v="setup.py"/>
    <s v="setup.py"/>
    <s v="Me: Remove deprecated/unused args from setup.py (setup_requires=[&quot;pytest-runner&quot;], tests_require=[&quot;datasette[test]&quot;] )"/>
    <s v="repo_b823069_04e8835"/>
    <s v="setup_llm_vs_gt.diff"/>
    <s v="cases/repo_b823069_04e8835/compare/setup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b823069_04e8835__setup_llm_vs_gt.diff__ChatGPT 5.4"/>
    <n v="1"/>
    <n v="0"/>
    <n v="0"/>
    <n v="0"/>
    <n v="1"/>
    <n v="0"/>
    <n v="0"/>
    <x v="1"/>
  </r>
  <r>
    <s v="sherlock"/>
    <s v="https://github.com/sherlock-project/sherlock"/>
    <s v="Change Method Signature (Change argument, change parameter)"/>
    <x v="3"/>
    <s v="https://github.com/sherlock-project/sherlock/pull/2574"/>
    <s v="cfcc82a"/>
    <s v="947f1ad"/>
    <x v="2"/>
    <s v="sherlock_project/sherlock.py,_x000a_sherlock_project/sites.py"/>
    <s v="sherlock_project/sherlock.py"/>
    <s v="GitHub: Security Fix: Add timeout parameters to HTTP requests"/>
    <s v="repo_cfcc82a_947f1ad"/>
    <s v="sherlock_llm_vs_gt.diff"/>
    <s v="cases/repo_cfcc82a_947f1ad/compare/sherlock_llm_vs_gt.diff"/>
    <x v="1"/>
    <s v="No"/>
    <x v="0"/>
    <s v="Formatting"/>
    <s v="Low"/>
    <x v="1"/>
    <s v="The only extra difference shown is removal of the final newline at the end of the file, which is a formatting issue and does not affect behavior."/>
    <x v="1"/>
    <s v="Yes"/>
    <s v="None"/>
    <x v="0"/>
    <s v="repo_cfcc82a_947f1ad__sherlock_llm_vs_gt.diff__ChatGPT 5.4"/>
    <n v="1"/>
    <n v="0"/>
    <n v="0"/>
    <n v="0"/>
    <n v="1"/>
    <n v="0"/>
    <n v="0"/>
    <x v="1"/>
  </r>
  <r>
    <s v="sherlock"/>
    <s v="https://github.com/sherlock-project/sherlock"/>
    <s v="Change Method Signature (Change argument, change parameter)"/>
    <x v="3"/>
    <s v="https://github.com/sherlock-project/sherlock/pull/2574"/>
    <s v="cfcc82a"/>
    <s v="947f1ad"/>
    <x v="2"/>
    <s v="sherlock_project/sherlock.py,_x000a_sherlock_project/sites.py"/>
    <s v="sherlock_project/sites.py"/>
    <s v="GitHub: Security Fix: Add timeout parameters to HTTP requests"/>
    <s v="repo_cfcc82a_947f1ad"/>
    <s v="sites_llm_vs_gt.diff"/>
    <s v="cases/repo_cfcc82a_947f1ad/compare/sites_llm_vs_gt.diff"/>
    <x v="1"/>
    <s v="No"/>
    <x v="0"/>
    <s v="Formatting"/>
    <s v="Low"/>
    <x v="1"/>
    <s v="Exact same"/>
    <x v="1"/>
    <s v="Yes"/>
    <s v="None"/>
    <x v="0"/>
    <s v="repo_cfcc82a_947f1ad__sites_llm_vs_gt.diff__ChatGPT 5.4"/>
    <n v="1"/>
    <n v="0"/>
    <n v="0"/>
    <n v="0"/>
    <n v="1"/>
    <n v="0"/>
    <n v="0"/>
    <x v="1"/>
  </r>
  <r>
    <s v="sherlock"/>
    <s v="https://github.com/sherlock-project/sherlock"/>
    <s v="Extract Variable (Cleanup, Move, extract, remove)"/>
    <x v="4"/>
    <s v="Remove fixed value of &quot;username_unclaimed&quot; #1628 by DenavDot · Pull Request #1637 · sherlock-project/sherlock"/>
    <s v="be42ae7"/>
    <s v="1c64c28"/>
    <x v="0"/>
    <s v="sherlock/sites.py"/>
    <s v="sherlock/sites.py"/>
    <s v="Me:Remove fixed value of &quot;username_unclaimed&quot; and use secrets.token_urlsafe(32) as value"/>
    <s v="repo_be42ae7_1c64c28"/>
    <s v="sites_llm_vs_gt.diff"/>
    <s v="cases/repo_be42ae7_1c64c28/compare/sites_llm_vs_gt.diff"/>
    <x v="1"/>
    <s v="No"/>
    <x v="0"/>
    <s v="Formatting"/>
    <s v="Low"/>
    <x v="1"/>
    <s v="LLM implements the change at the call site instead of inside SiteInformation.__init__, which differs from the human merge. It also makes minor formatting changes, including indentation adjustment and removal of the final newline."/>
    <x v="1"/>
    <s v="Yes"/>
    <s v="None"/>
    <x v="0"/>
    <s v="repo_be42ae7_1c64c28__sites_llm_vs_gt.diff__ChatGPT 5.4"/>
    <n v="1"/>
    <n v="0"/>
    <n v="0"/>
    <n v="0"/>
    <n v="1"/>
    <n v="0"/>
    <n v="0"/>
    <x v="1"/>
  </r>
  <r>
    <s v="faceswap"/>
    <s v="https://github.com/deepfakes/faceswap"/>
    <s v="Rename Variable"/>
    <x v="0"/>
    <s v="https://github.com/deepfakes/faceswap/pull/281"/>
    <n v="5741160"/>
    <s v="f7c6063"/>
    <x v="0"/>
    <s v="lib/FaceLandmarksExtractor/FaceLandmarksExtractor.py"/>
    <s v="lib/FaceLandmarksExtractor/FaceLandmarksExtractor.py"/>
    <s v="Me: Rename input_image to input_image_bgr, update related references, resize the BGR image directly, recreate input_image via channel reversal, and rename the detector-loop image variable to current_image without changing behavior."/>
    <s v="repo_5741160_f7c6063"/>
    <s v="extractor_llm_vs_gt.diff"/>
    <s v="cases/repo_5741160_f7c6063/compare/extractor_llm_vs_gt.diff"/>
    <x v="1"/>
    <s v="No"/>
    <x v="0"/>
    <s v="Formatting; Logic Change"/>
    <s v="High"/>
    <x v="1"/>
    <s v="The LLM appears to complete the required change, but it also adds input_image = input_image_bgr[:, :, ::-1].copy() inside the input_is_predetected_face branch, which is not present in the human merge and may alter behavior for predetected-face inputs. It also reformats the cv2.resize call, adjusts slicing spacing, adds trailing whitespace after break, and removes the final newline."/>
    <x v="1"/>
    <s v="Yes"/>
    <s v="None"/>
    <x v="0"/>
    <s v="repo_5741160_f7c6063__extractor_llm_vs_gt.diff__ChatGPT 5.4"/>
    <n v="1"/>
    <n v="0"/>
    <n v="0"/>
    <n v="0"/>
    <n v="1"/>
    <n v="0"/>
    <n v="1"/>
    <x v="0"/>
  </r>
  <r>
    <s v="faceswap"/>
    <s v="https://github.com/deepfakes/faceswap"/>
    <s v="Change Method Signature (Change argument, change parameter)"/>
    <x v="3"/>
    <s v="https://github.com/deepfakes/faceswap/pull/89"/>
    <s v="d909ae2"/>
    <s v="7e7cf0b"/>
    <x v="0"/>
    <s v="plugins/Convert_Adjust.py,"/>
    <s v="plugins/Convert_Adjust.py"/>
    <s v="Me: Add smooth_mask=True, avg_color_adjust=True, **kwargs  arguments in init method of plugins/Convert_Adjust.py  and add blur_size=2, seamless_clone=False, mask_type=&quot;facehullandrect&quot;, erosion_kernel_size=None, **kwargs arguments in init method of plugins/Convert_Masked.py"/>
    <s v="repo_d909ae2_7e7cf0b"/>
    <s v="adjust_llm_vs_gt.diff"/>
    <s v="cases/repo_d909ae2_7e7cf0b/compare/adjust_llm_vs_gt.diff"/>
    <x v="1"/>
    <s v="No"/>
    <x v="0"/>
    <s v="Formatting"/>
    <s v="Low"/>
    <x v="1"/>
    <s v="The only differences shown are whitespace-only: an altered blank line/trailing space and removal of the final newline. This diff does not show plugins/Convert_Masked.py, so this row only supports judging the adjust.py part of the task."/>
    <x v="1"/>
    <s v="Yes"/>
    <s v="None"/>
    <x v="0"/>
    <s v="repo_d909ae2_7e7cf0b__adjust_llm_vs_gt.diff__ChatGPT 5.4"/>
    <n v="1"/>
    <n v="0"/>
    <n v="0"/>
    <n v="0"/>
    <n v="1"/>
    <n v="0"/>
    <n v="0"/>
    <x v="1"/>
  </r>
  <r>
    <s v="httpx"/>
    <s v="https://github.com/encode/httpx"/>
    <s v="Rename Variable"/>
    <x v="0"/>
    <s v="https://github.com/encode/httpx/pull/968"/>
    <s v="9b6605c"/>
    <s v="991915a"/>
    <x v="2"/>
    <s v="httpx/_transports/urllib3.py,_x000a_tests/test_config.py"/>
    <s v="httpx/_transports/urllib3.py"/>
    <s v="Me: Rename hard_limit to max_connections and soft_limit to max_keepalive"/>
    <s v="repo_9b6605c_991915a"/>
    <s v="lib_llm_vs_gt.diff"/>
    <s v="cases/repo_9b6605c_991915a/compare/lib_llm_vs_gt.diff"/>
    <x v="0"/>
    <s v="No"/>
    <x v="0"/>
    <s v="Formatting; Naming Overreach; Logic Change"/>
    <s v="High"/>
    <x v="0"/>
    <s v="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
    <x v="0"/>
    <s v="Yes"/>
    <s v="None"/>
    <x v="0"/>
    <s v="repo_9b6605c_991915a__lib_llm_vs_gt.diff__ChatGPT 5.4"/>
    <n v="0"/>
    <n v="0"/>
    <n v="1"/>
    <n v="0"/>
    <n v="1"/>
    <n v="1"/>
    <n v="1"/>
    <x v="0"/>
  </r>
  <r>
    <s v="httpx"/>
    <s v="https://github.com/encode/httpx"/>
    <s v="Rename Variable"/>
    <x v="0"/>
    <s v="https://github.com/encode/httpx/pull/968"/>
    <s v="9b6605c"/>
    <s v="991915a"/>
    <x v="2"/>
    <s v="httpx/_transports/urllib3.py,_x000a_tests/test_config.py"/>
    <s v="tests/test_config.py"/>
    <s v="Me: Rename hard_limit to max_connections and soft_limit to max_keepalive"/>
    <s v="repo_9b6605c_991915a"/>
    <s v="testconfig_llm_vs_gt.diff"/>
    <s v="cases/repo_9b6605c_991915a/compare/testconfig_llm_vs_gt.diff"/>
    <x v="1"/>
    <s v="No"/>
    <x v="0"/>
    <s v="Formatting"/>
    <s v="Low"/>
    <x v="1"/>
    <s v="The LLM output differs from the human merge only by removing the final newline at the end of the file. No logic, API, naming, or behavioral change is present."/>
    <x v="1"/>
    <s v="Yes"/>
    <s v="None"/>
    <x v="0"/>
    <s v="repo_9b6605c_991915a__testconfig_llm_vs_gt.diff__ChatGPT 5.4"/>
    <n v="1"/>
    <n v="0"/>
    <n v="0"/>
    <n v="0"/>
    <n v="1"/>
    <n v="0"/>
    <n v="0"/>
    <x v="1"/>
  </r>
  <r>
    <s v="httpx"/>
    <s v="https://github.com/encode/httpx"/>
    <s v="Rename Variable"/>
    <x v="0"/>
    <s v="https://github.com/encode/httpx/pull/601"/>
    <s v="8d8ea8b"/>
    <s v="bb6e52f"/>
    <x v="1"/>
    <s v="httpx/dispatch/http11.py,_x000a_httpx/dispatch/http2.py,_x000a_httpx/dispatch/proxy_http.py"/>
    <s v="httpx/dispatch/proxy_http.py"/>
    <s v="Me: Rename stream to socket throughout the code."/>
    <s v="repo_8d8ea8b_bb6e52f"/>
    <s v="http_llm_vs_gt.diff"/>
    <s v="cases/repo_8d8ea8b_bb6e52f/compare/http_llm_vs_gt.diff"/>
    <x v="1"/>
    <s v="No"/>
    <x v="0"/>
    <s v="Formatting"/>
    <s v="Low"/>
    <x v="1"/>
    <s v="The LLM output differs from the human merge only by removing the final newline at the end of the file. No logic, API, naming, or behavioral change is present."/>
    <x v="1"/>
    <s v="Yes"/>
    <s v="None"/>
    <x v="0"/>
    <s v="repo_8d8ea8b_bb6e52f__http_llm_vs_gt.diff__ChatGPT 5.4"/>
    <n v="1"/>
    <n v="0"/>
    <n v="0"/>
    <n v="0"/>
    <n v="1"/>
    <n v="0"/>
    <n v="0"/>
    <x v="1"/>
  </r>
  <r>
    <s v="httpx"/>
    <s v="https://github.com/encode/httpx"/>
    <s v="Rename Variable"/>
    <x v="0"/>
    <s v="https://github.com/encode/httpx/pull/601"/>
    <s v="8d8ea8b"/>
    <s v="bb6e52f"/>
    <x v="1"/>
    <s v="httpx/dispatch/http11.py,_x000a_httpx/dispatch/http2.py,_x000a_httpx/dispatch/proxy_http.py"/>
    <s v="httpx/dispatch/http2.py"/>
    <s v="Me: Rename stream to socket throughout the code."/>
    <s v="repo_8d8ea8b_bb6e52f"/>
    <s v="http2_llm_vs_gt.diff"/>
    <s v="cases/repo_8d8ea8b_bb6e52f/compare/http2_llm_vs_gt.diff"/>
    <x v="1"/>
    <s v="No"/>
    <x v="0"/>
    <s v="Formatting"/>
    <s v="Low"/>
    <x v="1"/>
    <s v="The LLM output differs from the human merge only by removing the final newline at the end of the file. No logic, API, naming, or behavioral change is present."/>
    <x v="1"/>
    <s v="Yes"/>
    <s v="None"/>
    <x v="0"/>
    <s v="repo_8d8ea8b_bb6e52f__http2_llm_vs_gt.diff__ChatGPT 5.4"/>
    <n v="1"/>
    <n v="0"/>
    <n v="0"/>
    <n v="0"/>
    <n v="1"/>
    <n v="0"/>
    <n v="0"/>
    <x v="1"/>
  </r>
  <r>
    <s v="httpx"/>
    <s v="https://github.com/encode/httpx"/>
    <s v="Rename Variable"/>
    <x v="0"/>
    <s v="https://github.com/encode/httpx/pull/601"/>
    <s v="8d8ea8b"/>
    <s v="bb6e52f"/>
    <x v="1"/>
    <s v="httpx/dispatch/http11.py,_x000a_httpx/dispatch/http2.py,_x000a_httpx/dispatch/proxy_http.py"/>
    <s v="httpx/dispatch/http11.py"/>
    <s v="Me: Rename stream to socket throughout the code."/>
    <s v="repo_8d8ea8b_bb6e52f"/>
    <s v="http11_llm_vs_gt.diff"/>
    <s v="cases/repo_8d8ea8b_bb6e52f/compare/http11_llm_vs_gt.diff"/>
    <x v="1"/>
    <s v="No"/>
    <x v="0"/>
    <s v="Formatting"/>
    <s v="Low"/>
    <x v="1"/>
    <s v="The LLM output differs from the human merge only by removing the final newline at the end of the file. No logic, API, naming, or behavioral change is present."/>
    <x v="1"/>
    <s v="Yes"/>
    <s v="None"/>
    <x v="0"/>
    <s v="repo_8d8ea8b_bb6e52f__http11_llm_vs_gt.diff__ChatGPT 5.4"/>
    <n v="1"/>
    <n v="0"/>
    <n v="0"/>
    <n v="0"/>
    <n v="1"/>
    <n v="0"/>
    <n v="0"/>
    <x v="1"/>
  </r>
  <r>
    <s v="httpx"/>
    <s v="https://github.com/encode/httpx"/>
    <s v="Rename Method"/>
    <x v="1"/>
    <s v="https://github.com/encode/httpx/pull/676"/>
    <s v="d5da743"/>
    <n v="3462999"/>
    <x v="2"/>
    <s v="httpx/models.py,_x000a_tests/client/test_redirects.py"/>
    <s v="httpx/models.py"/>
    <s v="GitHub: Rename 'next' to 'anext' on Response"/>
    <s v="repo_d5da743_3462999"/>
    <s v="models_llm_vs_gt.diff"/>
    <s v="cases/repo_d5da743_3462999/compare/models_llm_vs_gt.diff"/>
    <x v="1"/>
    <s v="No"/>
    <x v="0"/>
    <s v="Formatting"/>
    <s v="Low"/>
    <x v="1"/>
    <s v="The LLM output differs from the human merge only by removing the final newline at the end of the file. No logic, API, naming, or behavioral change is present."/>
    <x v="1"/>
    <s v="Yes"/>
    <s v="None"/>
    <x v="0"/>
    <s v="repo_d5da743_3462999__models_llm_vs_gt.diff__ChatGPT 5.4"/>
    <n v="1"/>
    <n v="0"/>
    <n v="0"/>
    <n v="0"/>
    <n v="1"/>
    <n v="0"/>
    <n v="0"/>
    <x v="1"/>
  </r>
  <r>
    <s v="httpx"/>
    <s v="https://github.com/encode/httpx"/>
    <s v="Rename Method"/>
    <x v="1"/>
    <s v="https://github.com/encode/httpx/pull/676"/>
    <s v="d5da743"/>
    <n v="3462999"/>
    <x v="2"/>
    <s v="httpx/models.py,_x000a_tests/client/test_redirects.py"/>
    <s v="tests/client/test_redirects.py"/>
    <s v="GitHub: Rename 'next' to 'anext' on Response"/>
    <s v="repo_d5da743_3462999"/>
    <s v="redirects_llm_vs_gt.diff"/>
    <s v="cases/repo_d5da743_3462999/compare/redirects_llm_vs_gt.diff"/>
    <x v="1"/>
    <s v="No"/>
    <x v="0"/>
    <s v="Formatting"/>
    <s v="Low"/>
    <x v="1"/>
    <s v="The LLM output differs from the human merge only by removing the final newline at the end of the file. No logic, API, naming, or behavioral change is present."/>
    <x v="1"/>
    <s v="Yes"/>
    <s v="None"/>
    <x v="0"/>
    <s v="repo_d5da743_3462999__redirects_llm_vs_gt.diff__ChatGPT 5.4"/>
    <n v="1"/>
    <n v="0"/>
    <n v="0"/>
    <n v="0"/>
    <n v="1"/>
    <n v="0"/>
    <n v="0"/>
    <x v="1"/>
  </r>
  <r>
    <s v="httpx"/>
    <s v="https://github.com/encode/httpx"/>
    <s v="Rename Method"/>
    <x v="1"/>
    <s v="https://github.com/encode/httpx/pull/675"/>
    <s v="f9d18a8"/>
    <s v="d5da743"/>
    <x v="0"/>
    <s v="httpx/client.py"/>
    <s v="httpx/client.py"/>
    <s v="GitHub: Rename 'close' to 'aclose' on Client"/>
    <s v="repo_f9d18a8_d5da743"/>
    <s v="client_llm_vs_gt.diff"/>
    <s v="cases/repo_f9d18a8_d5da743/compare/client_llm_vs_gt.diff"/>
    <x v="0"/>
    <s v="No"/>
    <x v="0"/>
    <s v="Formatting; Logic Change; API/Signature Overreach; Unrelated Deletion; Typo Introduced"/>
    <s v="High"/>
    <x v="0"/>
    <s v="The human merge contains the expected async def aclose(self) method and related await self.aclose() usage, but the LLM output deletes almost the entire remainder of the file after the headers setter and ends with an incomplete line def headers(self, heade, which is a syntax-breaking typo/truncation. This removes many required methods and classes, including request/send logic, HTTP verb helpers, proxy handling, and StreamContextManager. The required change is not safely completed because the file is severely broken."/>
    <x v="0"/>
    <s v="No"/>
    <s v="SyntaxError: '(' was never closed"/>
    <x v="0"/>
    <s v="repo_f9d18a8_d5da743__client_llm_vs_gt.diff__ChatGPT 5.4"/>
    <n v="0"/>
    <n v="0"/>
    <n v="1"/>
    <n v="0"/>
    <n v="1"/>
    <n v="1"/>
    <n v="1"/>
    <x v="0"/>
  </r>
  <r>
    <s v="httpx"/>
    <s v="https://github.com/encode/httpx"/>
    <s v="Change Method Signature (Change argument, change parameter)"/>
    <x v="3"/>
    <s v="https://github.com/encode/httpx/pull/1613"/>
    <s v="4fbf275"/>
    <s v="81f385c"/>
    <x v="0"/>
    <s v="httpx/_api.py"/>
    <s v="httpx/_api.py"/>
    <s v="Me: Add timeout=timeout argument in httpx.stream() function"/>
    <s v="repo_4fbf275_81f385c"/>
    <s v="api_llm_vs_gt.diff"/>
    <s v="cases/repo_4fbf275_81f385c/compare/api_llm_vs_gt.diff"/>
    <x v="1"/>
    <s v="No"/>
    <x v="0"/>
    <s v="Formatting"/>
    <s v="Low"/>
    <x v="1"/>
    <s v="LLM removes timeout=timeout from the surrounding Client(...) constructor and reformats the constructor arguments onto one line. Removing the client-level timeout may be behaviorally different from the human merge, even though the required stream-level timeout was added. The final newline was also removed."/>
    <x v="1"/>
    <s v="Yes"/>
    <s v="None"/>
    <x v="0"/>
    <s v="repo_4fbf275_81f385c__api_llm_vs_gt.diff__ChatGPT 5.4"/>
    <n v="1"/>
    <n v="0"/>
    <n v="0"/>
    <n v="0"/>
    <n v="1"/>
    <n v="0"/>
    <n v="0"/>
    <x v="1"/>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definitions/graph_definition.py"/>
    <s v="Me: rename variable solid to node, solids to ops, solid_dict to node_dict, target_solid to target_node, solid_name to node_name, solid_config to op_config"/>
    <s v="repo_15a5c59_ef8da99"/>
    <s v="def_llm_vs_gt.diff"/>
    <s v="cases/repo_15a5c59_ef8da99/compare/def_llm_vs_gt.diff"/>
    <x v="2"/>
    <s v="No"/>
    <x v="0"/>
    <s v="Formatting; Comment/Docstring; Extra Refactoring"/>
    <s v="Medium"/>
    <x v="0"/>
    <s v="The LLM output instead changes several comments/docstrings in the opposite direction, replacing node/ops with solid/solids, which is inconsistent with the requested rename direction. It also reformats get_top_level_omitted_nodes unnecessarily and removes the final newline. No visible runtime logic change is shown, but the terminology edits are incorrect/unrelated documentation changes and suggest the rename was not fully or consistently completed."/>
    <x v="2"/>
    <s v="Yes"/>
    <s v="None"/>
    <x v="0"/>
    <s v="repo_15a5c59_ef8da99__def_llm_vs_gt.diff__ChatGPT 5.4"/>
    <n v="0"/>
    <n v="1"/>
    <n v="0"/>
    <n v="0"/>
    <n v="1"/>
    <n v="1"/>
    <n v="1"/>
    <x v="2"/>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execution/context/output.py"/>
    <s v="Me: rename variable solid to node, solids to ops, solid_dict to node_dict, target_solid to target_node, solid_name to node_name, solid_config to op_config"/>
    <s v="repo_15a5c59_ef8da99"/>
    <s v="output_llm_vs_gt.diff"/>
    <s v="cases/repo_15a5c59_ef8da99/compare/output_llm_vs_gt.diff"/>
    <x v="1"/>
    <s v="No"/>
    <x v="0"/>
    <s v="Formatting"/>
    <s v="Low"/>
    <x v="1"/>
    <s v="The LLM output differs from the human merge only by removing the final newline at the end of the file. No logic, API, naming, or behavioral change is present."/>
    <x v="1"/>
    <s v="Yes"/>
    <s v="None"/>
    <x v="0"/>
    <s v="repo_15a5c59_ef8da99__output_llm_vs_gt.diff__ChatGPT 5.4"/>
    <n v="1"/>
    <n v="0"/>
    <n v="0"/>
    <n v="0"/>
    <n v="1"/>
    <n v="0"/>
    <n v="0"/>
    <x v="1"/>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execution/context/system.py"/>
    <s v="Me: rename variable solid to node, solids to ops, solid_dict to node_dict, target_solid to target_node, solid_name to node_name, solid_config to op_config"/>
    <s v="repo_15a5c59_ef8da99"/>
    <s v="sys_llm_vs_gt.diff"/>
    <s v="cases/repo_15a5c59_ef8da99/compare/sys_llm_vs_gt.diff"/>
    <x v="1"/>
    <s v="No"/>
    <x v="0"/>
    <s v="Formatting"/>
    <s v="Low"/>
    <x v="1"/>
    <s v="The LLM output differs from the human merge only by removing the final newline at the end of the file. No logic, API, naming, or behavioral change is present."/>
    <x v="1"/>
    <s v="Yes"/>
    <s v="None"/>
    <x v="0"/>
    <s v="repo_15a5c59_ef8da99__sys_llm_vs_gt.diff__ChatGPT 5.4"/>
    <n v="1"/>
    <n v="0"/>
    <n v="0"/>
    <n v="0"/>
    <n v="1"/>
    <n v="0"/>
    <n v="0"/>
    <x v="1"/>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graph_definition.py"/>
    <s v="Me: rename variable solids to nodes, solid_dict to node_dict, solid_name to node_name, from_solid to from_node, mapped_solid to mapped_node"/>
    <s v="repo_0d62593_c8e4fb2"/>
    <s v="def_llm_vs_gt.diff"/>
    <s v="cases/repo_0d62593_c8e4fb2/compare/def_llm_vs_gt.diff"/>
    <x v="1"/>
    <s v="No"/>
    <x v="0"/>
    <s v="Formatting"/>
    <s v="Low"/>
    <x v="1"/>
    <s v="The LLM correctly renamed solid_dict to node_dict and target_solid to target_node, but it did not fully update related references: mapping.maps_from.solid_name remains unchanged, even though the task specifically required solid_name to become node_name. It also removed the final newline."/>
    <x v="1"/>
    <s v="Yes"/>
    <s v="None"/>
    <x v="0"/>
    <s v="repo_0d62593_c8e4fb2__def_llm_vs_gt.diff__ChatGPT 5.4"/>
    <n v="1"/>
    <n v="0"/>
    <n v="0"/>
    <n v="0"/>
    <n v="1"/>
    <n v="0"/>
    <n v="0"/>
    <x v="1"/>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cliapp_llm_vs_gt.diff"/>
    <s v="cases/repo_f35abde_354b8b1/compare/cliapp_llm_vs_gt.diff"/>
    <x v="0"/>
    <s v="No"/>
    <x v="0"/>
    <s v="Formatting; Naming Overreach"/>
    <s v="High"/>
    <x v="0"/>
    <s v="The task was to rename prepare_for_deployment to prepare_and_package everywhere. The human merge has the command name as prepare-and-package, but the LLM keeps/reverts it to prepare-for-deployment, so the required rename was missed in the CLI command decorator. The missing final newline is only a minor formatting issue."/>
    <x v="0"/>
    <s v="Yes"/>
    <s v="None"/>
    <x v="0"/>
    <s v="repo_f35abde_354b8b1__cliapp_llm_vs_gt.diff__ChatGPT 5.4"/>
    <n v="0"/>
    <n v="0"/>
    <n v="1"/>
    <n v="0"/>
    <n v="1"/>
    <n v="1"/>
    <n v="1"/>
    <x v="0"/>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dependency.py"/>
    <s v="Me: rename variable solids to nodes, solid_dict to node_dict, solid_name to node_name, from_solid to from_node, mapped_solid to mapped_node"/>
    <s v="repo_0d62593_c8e4fb2"/>
    <s v="dependency_llm_vs_gt.diff"/>
    <s v="cases/repo_0d62593_c8e4fb2/compare/dependency_llm_vs_gt.diff"/>
    <x v="1"/>
    <s v="No"/>
    <x v="0"/>
    <s v="Formatting; Comment/Docstring"/>
    <s v="Low"/>
    <x v="1"/>
    <s v="The task was to rename variable terminology from solid to node. The shown code logic already uses node_* names, and the diff only shows the LLM changing comments in the opposite direction, replacing node with solid in explanatory comments. No runtime variable, API, or logic change is visible. The final newline was also removed."/>
    <x v="1"/>
    <s v="Yes"/>
    <s v="None"/>
    <x v="0"/>
    <s v="repo_0d62593_c8e4fb2__dependency_llm_vs_gt.diff__ChatGPT 5.4"/>
    <n v="1"/>
    <n v="0"/>
    <n v="0"/>
    <n v="0"/>
    <n v="1"/>
    <n v="0"/>
    <n v="0"/>
    <x v="1"/>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conftest.py"/>
    <s v="GitHub: Rename workspace_load_target function to create_workspace_load_target"/>
    <s v="repo_41101f7_a0e5c3d"/>
    <s v="conftest_llm_vs_gt.diff"/>
    <s v="cases/repo_41101f7_a0e5c3d/compare/conftest_llm_vs_gt.diff"/>
    <x v="1"/>
    <s v="No"/>
    <x v="0"/>
    <s v="Formatting"/>
    <s v="Low"/>
    <x v="1"/>
    <s v="The LLM output differs from the human merge only by removing the final newline at the end of the file. No logic, API, naming, or behavioral change is present."/>
    <x v="1"/>
    <s v="Yes"/>
    <s v="None"/>
    <x v="0"/>
    <s v="repo_41101f7_a0e5c3d__conftest_llm_vs_gt.diff__ChatGPT 5.4"/>
    <n v="1"/>
    <n v="0"/>
    <n v="0"/>
    <n v="0"/>
    <n v="1"/>
    <n v="0"/>
    <n v="0"/>
    <x v="1"/>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failure_recovery.py"/>
    <s v="GitHub: Rename workspace_load_target function to create_workspace_load_target"/>
    <s v="repo_41101f7_a0e5c3d"/>
    <s v="recovery_llm_vs_gt.diff"/>
    <s v="cases/repo_41101f7_a0e5c3d/compare/recovery_llm_vs_gt.diff"/>
    <x v="1"/>
    <s v="No"/>
    <x v="0"/>
    <s v="Formatting; Import Change"/>
    <s v="Low"/>
    <x v="1"/>
    <s v="The task was to rename workspace_load_target to create_workspace_load_target. The LLM import line includes create_workspace_load_target, so the required rename appears completed. However, it unnecessarily reordered the imported names from .test_sensor_run, and it removed the final newline at the end of the file. No logic or behavioral change is visible."/>
    <x v="1"/>
    <s v="Yes"/>
    <s v="None"/>
    <x v="0"/>
    <s v="repo_41101f7_a0e5c3d__recovery_llm_vs_gt.diff__ChatGPT 5.4"/>
    <n v="1"/>
    <n v="0"/>
    <n v="0"/>
    <n v="0"/>
    <n v="1"/>
    <n v="0"/>
    <n v="0"/>
    <x v="1"/>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run.py"/>
    <s v="GitHub: Rename workspace_load_target function to create_workspace_load_target"/>
    <s v="repo_41101f7_a0e5c3d"/>
    <s v="run_llm_vs_gt.diff"/>
    <s v="cases/repo_41101f7_a0e5c3d/compare/run_llm_vs_gt.diff"/>
    <x v="1"/>
    <s v="No"/>
    <x v="0"/>
    <s v="Formatting"/>
    <s v="Low"/>
    <x v="1"/>
    <s v="The LLM output differs from the human merge only by removing the final newline at the end of the file. No logic, API, naming, or behavioral change is present."/>
    <x v="1"/>
    <s v="Yes"/>
    <s v="None"/>
    <x v="0"/>
    <s v="repo_41101f7_a0e5c3d__run_llm_vs_gt.diff__ChatGPT 5.4"/>
    <n v="1"/>
    <n v="0"/>
    <n v="0"/>
    <n v="0"/>
    <n v="1"/>
    <n v="0"/>
    <n v="0"/>
    <x v="1"/>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run_status_sensors.py"/>
    <s v="GitHub: Rename workspace_load_target function to create_workspace_load_target"/>
    <s v="repo_41101f7_a0e5c3d"/>
    <s v="sensor_llm_vs_gt.diff"/>
    <s v="cases/repo_41101f7_a0e5c3d/compare/sensor_llm_vs_gt.diff"/>
    <x v="1"/>
    <s v="No"/>
    <x v="0"/>
    <s v="Formatting"/>
    <s v="Low"/>
    <x v="1"/>
    <s v="The LLM output differs from the human merge only by removing the final newline at the end of the file. No logic, API, naming, or behavioral change is present."/>
    <x v="1"/>
    <s v="Yes"/>
    <s v="None"/>
    <x v="0"/>
    <s v="repo_41101f7_a0e5c3d__sensor_llm_vs_gt.diff__ChatGPT 5.4"/>
    <n v="1"/>
    <n v="0"/>
    <n v="0"/>
    <n v="0"/>
    <n v="1"/>
    <n v="0"/>
    <n v="0"/>
    <x v="1"/>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base.py"/>
    <s v="GitHub: Removes the get_materialization_count_by_partition storage method. All callers were switched to using the get_materialized_partitions storage method"/>
    <s v="repo_fb918e0_fa16772"/>
    <s v="base_llm_vs_gt.diff"/>
    <s v="cases/repo_fb918e0_fa16772/compare/base_llm_vs_gt.diff"/>
    <x v="1"/>
    <s v="No"/>
    <x v="0"/>
    <s v="Formatting"/>
    <s v="Low"/>
    <x v="1"/>
    <s v="The LLM output differs from the human merge only by removing the final newline at the end of the file. No logic, API, naming, or behavioral change is present."/>
    <x v="1"/>
    <s v="Yes"/>
    <s v="None"/>
    <x v="0"/>
    <s v="repo_fb918e0_fa16772__base_llm_vs_gt.diff__ChatGPT 5.4"/>
    <n v="1"/>
    <n v="0"/>
    <n v="0"/>
    <n v="0"/>
    <n v="1"/>
    <n v="0"/>
    <n v="0"/>
    <x v="1"/>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instance/__init__.py"/>
    <s v="GitHub: Removes the get_materialization_count_by_partition storage method. All callers were switched to using the get_materialized_partitions storage method"/>
    <s v="repo_fb918e0_fa16772"/>
    <s v="init_llm_vs_gt.diff"/>
    <s v="cases/repo_fb918e0_fa16772/compare/init_llm_vs_gt.diff"/>
    <x v="1"/>
    <s v="No"/>
    <x v="0"/>
    <s v="Formatting; Naming Overreach"/>
    <s v="Medium"/>
    <x v="1"/>
    <s v="The LLM unnecessarily renamed the local variable returned_execution_plan_snapshot_id to returned_executionPlan_snapshot_id, which is unrelated and introduces inconsistent mixed camelCase/snake_case naming. It also removed the final newline."/>
    <x v="1"/>
    <s v="Yes"/>
    <s v="None"/>
    <x v="0"/>
    <s v="repo_fb918e0_fa16772__init_llm_vs_gt.diff__ChatGPT 5.4"/>
    <n v="1"/>
    <n v="0"/>
    <n v="0"/>
    <n v="0"/>
    <n v="1"/>
    <n v="0"/>
    <n v="1"/>
    <x v="2"/>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sql_event_log.py"/>
    <s v="GitHub: Removes the get_materialization_count_by_partition storage method. All callers were switched to using the get_materialized_partitions storage method"/>
    <s v="repo_fb918e0_fa16772"/>
    <s v="log_llm_vs_gt.diff"/>
    <s v="cases/repo_fb918e0_fa16772/compare/log_llm_vs_gt.diff"/>
    <x v="1"/>
    <s v="No"/>
    <x v="0"/>
    <s v="Formatting"/>
    <s v="Low"/>
    <x v="1"/>
    <s v="The LLM output differs from the human merge only by removing the final newline at the end of the file. No logic, API, naming, or behavioral change is present."/>
    <x v="1"/>
    <s v="Yes"/>
    <s v="None"/>
    <x v="0"/>
    <s v="repo_fb918e0_fa16772__log_llm_vs_gt.diff__ChatGPT 5.4"/>
    <n v="1"/>
    <n v="0"/>
    <n v="0"/>
    <n v="0"/>
    <n v="1"/>
    <n v="0"/>
    <n v="0"/>
    <x v="1"/>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legacy_storage.py"/>
    <s v="GitHub: Removes the get_materialization_count_by_partition storage method. All callers were switched to using the get_materialized_partitions storage method"/>
    <s v="repo_fb918e0_fa16772"/>
    <s v="storage_llm_vs_gt.diff"/>
    <s v="cases/repo_fb918e0_fa16772/compare/storage_llm_vs_gt.diff"/>
    <x v="1"/>
    <s v="No"/>
    <x v="0"/>
    <s v="Formatting"/>
    <s v="Low"/>
    <x v="1"/>
    <s v="The LLM output differs from the human merge only by removing the final newline at the end of the file. No logic, API, naming, or behavioral change is present."/>
    <x v="1"/>
    <s v="Yes"/>
    <s v="None"/>
    <x v="0"/>
    <s v="repo_fb918e0_fa16772__storage_llm_vs_gt.diff__ChatGPT 5.4"/>
    <n v="1"/>
    <n v="0"/>
    <n v="0"/>
    <n v="0"/>
    <n v="1"/>
    <n v="0"/>
    <n v="0"/>
    <x v="1"/>
  </r>
  <r>
    <s v="dagster"/>
    <s v="https://github.com/dagster-io/dagster"/>
    <s v="Extract Method (Cleanup, Move, extract, remove)"/>
    <x v="2"/>
    <s v="https://github.com/dagster-io/dagster/pull/14573"/>
    <s v="7c84ddc"/>
    <s v="b72a57d"/>
    <x v="0"/>
    <s v="python_modules/dagster-graphql/dagster_graphql/implementation/fetch_assets.py"/>
    <s v="python_modules/dagster-graphql/dagster_graphql/implementation/fetch_assets.py"/>
    <s v="Me: Remove get_asset_run_ids method"/>
    <s v="repo_7c84ddc_b72a57d"/>
    <s v="asset_llm_vs_gt.diff"/>
    <s v="cases/repo_7c84ddc_b72a57d/compare/asset_llm_vs_gt.diff"/>
    <x v="1"/>
    <s v="No"/>
    <x v="0"/>
    <s v="Formatting"/>
    <s v="Low"/>
    <x v="1"/>
    <s v="The LLM output differs from the human merge only by removing the final newline at the end of the file. No logic, API, naming, or behavioral change is present."/>
    <x v="1"/>
    <s v="Yes"/>
    <s v="None"/>
    <x v="0"/>
    <s v="repo_7c84ddc_b72a57d__asset_llm_vs_gt.diff__ChatGPT 5.4"/>
    <n v="1"/>
    <n v="0"/>
    <n v="0"/>
    <n v="0"/>
    <n v="1"/>
    <n v="0"/>
    <n v="0"/>
    <x v="1"/>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def_llm_vs_gt.diff"/>
    <s v="cases/repo_f8d50ca_3c7a139/compare/def_llm_vs_gt.diff"/>
    <x v="2"/>
    <s v="No"/>
    <x v="0"/>
    <s v="Formatting; Comment/Docstring; Missed Required Change"/>
    <s v="High"/>
    <x v="0"/>
    <s v="LLM removes explicit dynamic_partitions_store=None arguments from get_partition, get_run_config_for_partition_key, and get_tags_for_partition_key, which differs from the human merge and may affect API compatibility depending on those method signatures. It also deletes an explanatory comment, reformats code, and removes the final newline."/>
    <x v="2"/>
    <s v="Yes"/>
    <s v="None"/>
    <x v="0"/>
    <s v="repo_f8d50ca_3c7a139__def_llm_vs_gt.diff__ChatGPT 5.4"/>
    <n v="0"/>
    <n v="1"/>
    <n v="0"/>
    <n v="0"/>
    <n v="1"/>
    <n v="1"/>
    <n v="1"/>
    <x v="0"/>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unresolved_asset_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assetdef_llm_vs_gt.diff"/>
    <s v="cases/repo_f8d50ca_3c7a139/compare/assetdef_llm_vs_gt.diff"/>
    <x v="1"/>
    <s v="No"/>
    <x v="0"/>
    <s v="Formatting"/>
    <s v="Low"/>
    <x v="1"/>
    <s v="The LLM appears to complete the required behavior. The differences from the human merge are mostly formatting/comment-related: it removes the explanatory comment, formats the if isinstance(...) check on one line, changes spacing in the error message while preserving the same final sentence, changes the get_tags_for_partition_key call formatting by passing None positionally instead of dynamic_partitions_store=None, and removes the final newline. No clear behavioral break is visible."/>
    <x v="1"/>
    <s v="Yes"/>
    <s v="None"/>
    <x v="0"/>
    <s v="repo_f8d50ca_3c7a139__assetdef_llm_vs_gt.diff__ChatGPT 5.4"/>
    <n v="1"/>
    <n v="0"/>
    <n v="0"/>
    <n v="0"/>
    <n v="1"/>
    <n v="0"/>
    <n v="0"/>
    <x v="1"/>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ops/dbt.py"/>
    <s v="GitHub: remove run_date param from dbt demo job"/>
    <s v="repo_105fb70_71d6cd4"/>
    <s v="dbt_llm_vs_gt.diff"/>
    <s v="cases/repo_105fb70_71d6cd4/compare/dbt_llm_vs_gt.diff"/>
    <x v="1"/>
    <s v="No"/>
    <x v="0"/>
    <s v="Formatting"/>
    <s v="Low"/>
    <x v="1"/>
    <s v="The LLM output differs from the human merge only by removing the final newline at the end of the file. No logic, API, naming, or behavioral change is present."/>
    <x v="1"/>
    <s v="Yes"/>
    <s v="None"/>
    <x v="0"/>
    <s v="repo_105fb70_71d6cd4__dbt_llm_vs_gt.diff__ChatGPT 5.4"/>
    <n v="1"/>
    <n v="0"/>
    <n v="0"/>
    <n v="0"/>
    <n v="1"/>
    <n v="0"/>
    <n v="0"/>
    <x v="1"/>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jobs/dbt_metrics.py"/>
    <s v="GitHub: remove run_date param from dbt demo job"/>
    <s v="repo_105fb70_71d6cd4"/>
    <s v="metric_llm_vs_gt.diff"/>
    <s v="cases/repo_105fb70_71d6cd4/compare/metric_llm_vs_gt.diff"/>
    <x v="1"/>
    <s v="No"/>
    <x v="0"/>
    <s v="Formatting"/>
    <s v="Low"/>
    <x v="1"/>
    <s v="The LLM output differs from the human merge only by removing the final newline at the end of the file. No logic, API, naming, or behavioral change is present."/>
    <x v="1"/>
    <s v="Yes"/>
    <s v="None"/>
    <x v="0"/>
    <s v="repo_105fb70_71d6cd4__metric_llm_vs_gt.diff__ChatGPT 5.4"/>
    <n v="1"/>
    <n v="0"/>
    <n v="0"/>
    <n v="0"/>
    <n v="1"/>
    <n v="0"/>
    <n v="0"/>
    <x v="1"/>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legacy/pipelines/dbt_pipeline.py"/>
    <s v="GitHub: remove run_date param from dbt demo job"/>
    <s v="repo_105fb70_71d6cd4"/>
    <s v="pipeline_llm_vs_gt.diff"/>
    <s v="cases/repo_105fb70_71d6cd4/compare/pipeline_llm_vs_gt.diff"/>
    <x v="1"/>
    <s v="No"/>
    <x v="0"/>
    <s v="Formatting"/>
    <s v="Low"/>
    <x v="1"/>
    <s v="The LLM output differs from the human merge only by removing the final newline at the end of the file. No logic, API, naming, or behavioral change is present."/>
    <x v="1"/>
    <s v="Yes"/>
    <s v="None"/>
    <x v="0"/>
    <s v="repo_105fb70_71d6cd4__pipeline_llm_vs_gt.diff__ChatGPT 5.4"/>
    <n v="1"/>
    <n v="0"/>
    <n v="0"/>
    <n v="0"/>
    <n v="1"/>
    <n v="0"/>
    <n v="0"/>
    <x v="1"/>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load_dbt_models/constants.py"/>
    <s v="GitHub: remove empty manifest argument in scaffold"/>
    <s v="repo_d6fe0f5_e0f5dcf"/>
    <s v="dbconstants_llm_vs_gt.diff"/>
    <s v="cases/repo_d6fe0f5_e0f5dcf/compare/dbconstants_llm_vs_gt.diff"/>
    <x v="1"/>
    <s v="No"/>
    <x v="0"/>
    <s v="Formatting; Comment/Docstring"/>
    <s v="Low"/>
    <x v="1"/>
    <s v="The LLM made an unrelated comment wording change from run time to runtime and removed the final newline at the end of the file. These are non-behavioral unintended changes."/>
    <x v="1"/>
    <s v="Yes"/>
    <s v="None"/>
    <x v="0"/>
    <s v="repo_d6fe0f5_e0f5dcf__dbconstants_llm_vs_gt.diff__ChatGPT 5.4"/>
    <n v="1"/>
    <n v="0"/>
    <n v="0"/>
    <n v="0"/>
    <n v="1"/>
    <n v="0"/>
    <n v="0"/>
    <x v="1"/>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downstream_assets/constants.py"/>
    <s v="GitHub: remove empty manifest argument in scaffold"/>
    <s v="repo_d6fe0f5_e0f5dcf"/>
    <s v="downstreamconstants_llm_vs_gt.diff"/>
    <s v="cases/repo_d6fe0f5_e0f5dcf/compare/downstreamconstants_llm_vs_gt.diff"/>
    <x v="1"/>
    <s v="No"/>
    <x v="0"/>
    <s v="Formatting; Comment/Docstring"/>
    <s v="Low"/>
    <x v="1"/>
    <s v="The LLM made an unrelated comment wording change from run time to runtime and removed the final newline at the end of the file. These are non-behavioral unintended changes."/>
    <x v="1"/>
    <s v="Yes"/>
    <s v="None"/>
    <x v="0"/>
    <s v="repo_d6fe0f5_e0f5dcf__downstreamconstants_llm_vs_gt.diff__ChatGPT 5.4"/>
    <n v="1"/>
    <n v="0"/>
    <n v="0"/>
    <n v="0"/>
    <n v="1"/>
    <n v="0"/>
    <n v="0"/>
    <x v="1"/>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upstream_assets/constants.py"/>
    <s v="GitHub: remove empty manifest argument in scaffold"/>
    <s v="repo_d6fe0f5_e0f5dcf"/>
    <s v="upstreamconstants_llm_vs_gt.diff"/>
    <s v="cases/repo_d6fe0f5_e0f5dcf/compare/upstreamconstants_llm_vs_gt.diff"/>
    <x v="1"/>
    <s v="No"/>
    <x v="0"/>
    <s v="Formatting; Comment/Docstring"/>
    <s v="Low"/>
    <x v="1"/>
    <s v="The LLM made an unrelated comment wording change from run time to runtime and removed the final newline at the end of the file. These are non-behavioral unintended changes."/>
    <x v="1"/>
    <s v="Yes"/>
    <s v="None"/>
    <x v="0"/>
    <s v="repo_d6fe0f5_e0f5dcf__upstreamconstants_llm_vs_gt.diff__ChatGPT 5.4"/>
    <n v="1"/>
    <n v="0"/>
    <n v="0"/>
    <n v="0"/>
    <n v="1"/>
    <n v="0"/>
    <n v="0"/>
    <x v="1"/>
  </r>
  <r>
    <s v="qutebrowser"/>
    <s v="qutebrowser/qutebrowser: A keyboard-driven, vim-like browser based on Python and Qt."/>
    <s v="Rename Variable"/>
    <x v="0"/>
    <s v="https://github.com/qutebrowser/qutebrowser/pull/4733"/>
    <s v="b3ca345"/>
    <s v="5f9d86a"/>
    <x v="0"/>
    <s v="qutebrowser/mainwindow/tabwidget.py"/>
    <s v="qutebrowser/mainwindow/tabwidget.py"/>
    <s v="GitHub: Rename {title} to {current_title} _x000a_Currently {title} in the title format conflicts with the {title} expansion which is undesirable."/>
    <s v="repo_b3ca345_5f9d86a"/>
    <s v="tab_llm_vs_gt.diff"/>
    <s v="cases/repo_b3ca345_5f9d86a/compare/tab_llm_vs_gt.diff"/>
    <x v="1"/>
    <s v="No"/>
    <x v="0"/>
    <s v="Formatting"/>
    <s v="Low"/>
    <x v="1"/>
    <s v="The LLM output differs from the human merge only by removing the final newline at the end of the file. No logic, API, naming, or behavioral change is present."/>
    <x v="1"/>
    <s v="Yes"/>
    <s v="None"/>
    <x v="0"/>
    <s v="repo_b3ca345_5f9d86a__tab_llm_vs_gt.diff__ChatGPT 5.4"/>
    <n v="1"/>
    <n v="0"/>
    <n v="0"/>
    <n v="0"/>
    <n v="1"/>
    <n v="0"/>
    <n v="0"/>
    <x v="1"/>
  </r>
  <r>
    <s v="qutebrowser"/>
    <s v="qutebrowser/qutebrowser: A keyboard-driven, vim-like browser based on Python and Qt."/>
    <s v="Extract Method (Cleanup, Move, extract, remove)"/>
    <x v="2"/>
    <s v="https://github.com/qutebrowser/qutebrowser/pull/1745"/>
    <s v="d30da4f"/>
    <s v="c19e194"/>
    <x v="0"/>
    <s v="tests/unit/commands/test_cmdutils.py"/>
    <s v="tests/unit/commands/test_cmdutils.py"/>
    <s v="GitHub: Remove tests for cmdutils.arg_or_count"/>
    <s v="repo_d30da4f_c19e194"/>
    <s v="cmd_llm_vs_gt.diff"/>
    <s v="cases/repo_d30da4f_c19e194/compare/cmd_llm_vs_gt.diff"/>
    <x v="1"/>
    <s v="No"/>
    <x v="0"/>
    <s v="Formatting"/>
    <s v="Low"/>
    <x v="1"/>
    <s v="The LLM output differs from the human merge only by removing the final newline at the end of the file. No logic, API, naming, or behavioral change is present."/>
    <x v="1"/>
    <s v="Yes"/>
    <s v="None"/>
    <x v="0"/>
    <s v="repo_d30da4f_c19e194__cmd_llm_vs_gt.diff__ChatGPT 5.4"/>
    <n v="1"/>
    <n v="0"/>
    <n v="0"/>
    <n v="0"/>
    <n v="1"/>
    <n v="0"/>
    <n v="0"/>
    <x v="1"/>
  </r>
  <r>
    <s v="qutebrowser"/>
    <s v="qutebrowser/qutebrowser: A keyboard-driven, vim-like browser based on Python and Qt."/>
    <s v="Change Method Signature (Change argument, change parameter)"/>
    <x v="3"/>
    <s v="https://github.com/qutebrowser/qutebrowser/pull/1838"/>
    <s v="af97f9e"/>
    <s v="ed137c0"/>
    <x v="0"/>
    <s v="qutebrowser/mainwindow/tabbedbrowser.py"/>
    <s v="qutebrowser/mainwindow/tabbedbrowser.py"/>
    <s v="GitHub: Make add_undo for tab close a keyword arg"/>
    <s v="repo_af97f9e_ed137c0"/>
    <s v="tab_llm_vs_gt.diff"/>
    <s v="cases/repo_af97f9e_ed137c0/compare/tab_llm_vs_gt.diff"/>
    <x v="0"/>
    <s v="No"/>
    <x v="0"/>
    <s v="Formatting; API/Signature Overreach"/>
    <s v="High"/>
    <x v="0"/>
    <s v="The task was to make add_undo for tab close a keyword-only argument. The human merge uses def _remove_tab(self, tab, *, add_undo=True):, but the LLM changed it to def _remove_tab(self, tab, add_undo=True):, removing the * and making add_undo positional-or-keyword instead of keyword-only. This directly violates the required API change. The final newline was also removed."/>
    <x v="0"/>
    <s v="Yes"/>
    <s v="None"/>
    <x v="0"/>
    <s v="repo_af97f9e_ed137c0__tab_llm_vs_gt.diff__ChatGPT 5.4"/>
    <n v="0"/>
    <n v="0"/>
    <n v="1"/>
    <n v="0"/>
    <n v="1"/>
    <n v="1"/>
    <n v="1"/>
    <x v="0"/>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31"/>
    <s v="eaef336"/>
    <s v="54decf9"/>
    <x v="2"/>
    <s v="ppocr/utils/save_load.py,_x000a_tools/train.py"/>
    <s v="ppocr/utils/save_load.py"/>
    <s v="Me: Rename argument train_results.json to  train_result.json"/>
    <s v="repo_eaef336_54decf9"/>
    <s v="load_llm_vs_gt.diff"/>
    <s v="cases/repo_eaef336_54decf9/compare/load_llm_vs_gt.diff"/>
    <x v="1"/>
    <s v="No"/>
    <x v="0"/>
    <s v="Formatting"/>
    <s v="Low"/>
    <x v="1"/>
    <s v="The LLM output differs from the human merge only by removing the final newline at the end of the file. No logic, API, naming, or behavioral change is present."/>
    <x v="1"/>
    <s v="Yes"/>
    <s v="None"/>
    <x v="0"/>
    <s v="repo_eaef336_54decf9__load_llm_vs_gt.diff__ChatGPT 5.4"/>
    <n v="1"/>
    <n v="0"/>
    <n v="0"/>
    <n v="0"/>
    <n v="1"/>
    <n v="0"/>
    <n v="0"/>
    <x v="1"/>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31"/>
    <s v="eaef336"/>
    <s v="54decf9"/>
    <x v="2"/>
    <s v="ppocr/utils/save_load.py,_x000a_tools/train.py"/>
    <s v="tools/train.py"/>
    <s v="Me: Rename argument train_results.json to train_result.json"/>
    <s v="repo_eaef336_54decf9"/>
    <s v="train_llm_vs_gt.diff"/>
    <s v="cases/repo_eaef336_54decf9/compare/train_llm_vs_gt.diff"/>
    <x v="1"/>
    <s v="No"/>
    <x v="0"/>
    <s v="Formatting"/>
    <s v="Low"/>
    <x v="1"/>
    <s v="The LLM output differs from the human merge only by removing the final newline at the end of the file. No logic, API, naming, or behavioral change is present."/>
    <x v="1"/>
    <s v="Yes"/>
    <s v="None"/>
    <x v="0"/>
    <s v="repo_eaef336_54decf9__train_llm_vs_gt.diff__ChatGPT 5.4"/>
    <n v="1"/>
    <n v="0"/>
    <n v="0"/>
    <n v="0"/>
    <n v="1"/>
    <n v="0"/>
    <n v="0"/>
    <x v="1"/>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17"/>
    <s v="0accd26"/>
    <s v="1d4e7a8"/>
    <x v="2"/>
    <s v="ppocr/utils/save_load.py,_x000a_tools/train.py"/>
    <s v="ppocr/utils/save_load.py"/>
    <s v="Me: Rename argument train_results.json to  train_result.json"/>
    <s v="repo_0accd26_1d4e7a8"/>
    <s v="load_llm_vs_gt.diff"/>
    <s v="cases/repo_0accd26_1d4e7a8/compare/load_llm_vs_gt.diff"/>
    <x v="1"/>
    <s v="No"/>
    <x v="0"/>
    <s v="Formatting"/>
    <s v="Low"/>
    <x v="1"/>
    <s v="The LLM output differs from the human merge only by removing the final newline at the end of the file. No logic, API, naming, or behavioral change is present."/>
    <x v="1"/>
    <s v="Yes"/>
    <s v="None"/>
    <x v="0"/>
    <s v="repo_0accd26_1d4e7a8__load_llm_vs_gt.diff__ChatGPT 5.4"/>
    <n v="1"/>
    <n v="0"/>
    <n v="0"/>
    <n v="0"/>
    <n v="1"/>
    <n v="0"/>
    <n v="0"/>
    <x v="1"/>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17"/>
    <s v="0accd26"/>
    <s v="1d4e7a8"/>
    <x v="2"/>
    <s v="ppocr/utils/save_load.py,_x000a_tools/train.py"/>
    <s v="tools/train.py"/>
    <s v="Me: Rename argument train_results.json to train_result.json"/>
    <s v="repo_0accd26_1d4e7a8"/>
    <s v="train_llm_vs_gt.diff"/>
    <s v="cases/repo_0accd26_1d4e7a8/compare/train_llm_vs_gt.diff"/>
    <x v="1"/>
    <s v="No"/>
    <x v="0"/>
    <s v="Formatting"/>
    <s v="Low"/>
    <x v="1"/>
    <s v="The LLM output differs from the human merge only by removing the final newline at the end of the file. No logic, API, naming, or behavioral change is present."/>
    <x v="1"/>
    <s v="Yes"/>
    <s v="None"/>
    <x v="0"/>
    <s v="repo_0accd26_1d4e7a8__train_llm_vs_gt.diff__ChatGPT 5.4"/>
    <n v="1"/>
    <n v="0"/>
    <n v="0"/>
    <n v="0"/>
    <n v="1"/>
    <n v="0"/>
    <n v="0"/>
    <x v="1"/>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5"/>
    <s v="a61a58e"/>
    <s v="9cb073a"/>
    <x v="0"/>
    <s v="tools/infer/utility.py"/>
    <s v="tools/infer/utility.py"/>
    <s v="GitHub: rename bool to str2bool"/>
    <s v="repo_a61a58e_9cb073a"/>
    <s v="utility_llm_vs_gt.diff"/>
    <s v="cases/repo_a61a58e_9cb073a/compare/utility_llm_vs_gt.diff"/>
    <x v="1"/>
    <s v="No"/>
    <x v="0"/>
    <s v="Formatting"/>
    <s v="Low"/>
    <x v="1"/>
    <s v="The LLM output differs from the human merge only by removing the final newline at the end of the file. No logic, API, naming, or behavioral change is present."/>
    <x v="1"/>
    <s v="Yes"/>
    <s v="None"/>
    <x v="0"/>
    <s v="repo_a61a58e_9cb073a__utility_llm_vs_gt.diff__ChatGPT 5.4"/>
    <n v="1"/>
    <n v="0"/>
    <n v="0"/>
    <n v="0"/>
    <n v="1"/>
    <n v="0"/>
    <n v="0"/>
    <x v="1"/>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4"/>
    <s v="829a393"/>
    <s v="f262e33"/>
    <x v="0"/>
    <s v="tools/infer/utility.py"/>
    <s v="tools/infer/utility.py"/>
    <s v="GitHub: rename bool to str2bool"/>
    <s v="repo_829a393_f262e33"/>
    <s v="utility_llm_vs_gt.diff"/>
    <s v="cases/repo_829a393_f262e33/compare/utility_llm_vs_gt.diff"/>
    <x v="1"/>
    <s v="No"/>
    <x v="0"/>
    <s v="Formatting"/>
    <s v="Low"/>
    <x v="1"/>
    <s v="The diff only shows unnecessary spacing changes inside dictionary/list values and a missing final newline. No behavior or logic change is visible."/>
    <x v="1"/>
    <s v="Yes"/>
    <s v="None"/>
    <x v="0"/>
    <s v="repo_829a393_f262e33__utility_llm_vs_gt.diff__ChatGPT 5.4"/>
    <n v="1"/>
    <n v="0"/>
    <n v="0"/>
    <n v="0"/>
    <n v="1"/>
    <n v="0"/>
    <n v="0"/>
    <x v="1"/>
  </r>
  <r>
    <s v="PaddleOCR"/>
    <s v="PaddlePaddle/PaddleOCR: Turn any PDF or image document into structured data for your AI. A powerful, lightweight OCR toolkit that bridges the gap between images/PDFs and LLMs. Supports 100+ languages."/>
    <s v="Extract Variable (Cleanup, Move, extract)"/>
    <x v="4"/>
    <s v="https://github.com/PaddlePaddle/PaddleOCR/pull/13760"/>
    <s v="e9fca96"/>
    <s v="78ddaa4"/>
    <x v="0"/>
    <s v="paddleocr.py"/>
    <s v="paddleocr.py"/>
    <s v="Me: Remove idx and emnumerate method not the imgs argument"/>
    <s v="repo_e9fca96_78ddaa4"/>
    <s v="ocr_llm_vs_gt.diff"/>
    <s v="cases/repo_e9fca96_78ddaa4/compare/ocr_llm_vs_gt.diff"/>
    <x v="1"/>
    <s v="No"/>
    <x v="0"/>
    <s v="Formatting"/>
    <s v="Low"/>
    <x v="1"/>
    <s v="The LLM output differs from the human merge only by removing the final newline at the end of the file. No logic, API, naming, or behavioral change is present."/>
    <x v="1"/>
    <s v="Yes"/>
    <s v="None"/>
    <x v="0"/>
    <s v="repo_e9fca96_78ddaa4__ocr_llm_vs_gt.diff__ChatGPT 5.4"/>
    <n v="1"/>
    <n v="0"/>
    <n v="0"/>
    <n v="0"/>
    <n v="1"/>
    <n v="0"/>
    <n v="0"/>
    <x v="1"/>
  </r>
  <r>
    <s v="insightface"/>
    <s v="deepinsight/insightface: State-of-the-art 2D and 3D Face Analysis Project"/>
    <s v="Change Method Signature (Change argument, change parameter)"/>
    <x v="3"/>
    <s v="https://github.com/deepinsight/insightface/pull/2679"/>
    <s v="2e29b41"/>
    <s v="4aa1a40"/>
    <x v="0"/>
    <s v="python-package/insightface/app/face_analysis.py"/>
    <s v="python-package/insightface/app/face_analysis.py"/>
    <s v="me: Add det_metric='default' from get method and update metric=det_metric in det_model.detect"/>
    <s v="repo_2e29b41_4aa1a40"/>
    <s v="analysis_llm_vs_gt.diff"/>
    <s v="cases/repo_2e29b41_4aa1a40/compare/analysis_llm_vs_gt.diff"/>
    <x v="1"/>
    <s v="No"/>
    <x v="0"/>
    <s v="Formatting"/>
    <s v="Low"/>
    <x v="1"/>
    <s v="The only difference is the removal of a trailing blank line after return dimg. This does not change program behavior."/>
    <x v="1"/>
    <s v="Yes"/>
    <s v="None"/>
    <x v="0"/>
    <s v="repo_2e29b41_4aa1a40__analysis_llm_vs_gt.diff__ChatGPT 5.4"/>
    <n v="1"/>
    <n v="0"/>
    <n v="0"/>
    <n v="0"/>
    <n v="1"/>
    <n v="0"/>
    <n v="0"/>
    <x v="1"/>
  </r>
  <r>
    <s v="insightface"/>
    <s v="deepinsight/insightface: State-of-the-art 2D and 3D Face Analysis Project"/>
    <s v="Extract Variable (Cleanup, Move, extract)"/>
    <x v="4"/>
    <s v="https://github.com/deepinsight/insightface/pull/1714"/>
    <s v="81a27d4"/>
    <s v="4b9ea7b"/>
    <x v="0"/>
    <s v="recognition/arcface_torch/eval/verification.py"/>
    <s v="recognition/arcface_torch/eval/verification.py"/>
    <s v="Me: Remove embeddings = embeddings_list[0].copy()_x000a__x000a_    embeddings = sklearn.preprocessing.normalize(embeddings) _x000a__x000a_variables"/>
    <s v="repo_81a27d4_4b9ea7b"/>
    <s v="veri_llm_vs_gt.diff"/>
    <s v="cases/repo_81a27d4_4b9ea7b/compare/veri_llm_vs_gt.diff"/>
    <x v="1"/>
    <s v="No"/>
    <x v="0"/>
    <s v="Formatting"/>
    <s v="Low"/>
    <x v="1"/>
    <s v="The only visible difference is that the LLM output removed the final newline at the end of the file. The code content is otherwise identical, and this does not change behavior."/>
    <x v="1"/>
    <s v="Yes"/>
    <s v="None"/>
    <x v="0"/>
    <s v="repo_81a27d4_4b9ea7b__veri_llm_vs_gt.diff__ChatGPT 5.4"/>
    <n v="1"/>
    <n v="0"/>
    <n v="0"/>
    <n v="0"/>
    <n v="1"/>
    <n v="0"/>
    <n v="0"/>
    <x v="1"/>
  </r>
  <r>
    <s v="apprise"/>
    <s v="caronc/apprise: Apprise - Push Notifications that work with just about every platform!"/>
    <s v="Extract Variable (Cleanup, Move, extract)"/>
    <x v="4"/>
    <s v="https://github.com/caronc/apprise/pull/383"/>
    <s v="6eaa8e1"/>
    <s v="3938cd9"/>
    <x v="0"/>
    <s v="apprise/plugins/NotifyTelegram.py"/>
    <s v="apprise/plugins/NotifyTelegram.py"/>
    <s v="GitHub: Remove HTML escaping for Telegram TEXT handling"/>
    <s v="repo_6eaa8e1_3938cd9"/>
    <s v="tele_llm_vs_gt.diff"/>
    <s v="cases/repo_6eaa8e1_3938cd9/compare/tele_llm_vs_gt.diff"/>
    <x v="1"/>
    <s v="No"/>
    <x v="0"/>
    <s v="Formatting"/>
    <s v="Low"/>
    <x v="1"/>
    <s v="The visible differences are only formatting-related: one extra blank line before payload['text'] and removal of the final newline at the end of the file."/>
    <x v="1"/>
    <s v="Yes"/>
    <s v="None"/>
    <x v="0"/>
    <s v="repo_6eaa8e1_3938cd9__tele_llm_vs_gt.diff__ChatGPT 5.4"/>
    <n v="1"/>
    <n v="0"/>
    <n v="0"/>
    <n v="0"/>
    <n v="1"/>
    <n v="0"/>
    <n v="0"/>
    <x v="1"/>
  </r>
  <r>
    <s v="instaloader"/>
    <s v="instaloader/instaloader: Download pictures (or videos) along with their captions and other metadata from Instagram."/>
    <s v="Change Method Signature (Change argument, change parameter)"/>
    <x v="3"/>
    <s v="https://github.com/instaloader/instaloader/pull/278"/>
    <s v="adb9f3a"/>
    <s v="87d877e"/>
    <x v="0"/>
    <s v="instaloader/instaloader.py"/>
    <s v="instaloader/instaloader.py"/>
    <s v="Me: There can be comments without any answers, handle it with []."/>
    <s v="repo_adb9f3a_87d877e"/>
    <s v="load_llm_vs_gt.diff"/>
    <s v="cases/repo_adb9f3a_87d877e/compare/load_llm_vs_gt.diff"/>
    <x v="2"/>
    <s v="No"/>
    <x v="0"/>
    <s v="Formatting; Logic Change"/>
    <s v="High"/>
    <x v="0"/>
    <s v="The task was to handle comments without answers using []. The LLM correctly added (comment.answers or []) in one location, but it removed the safe fallback in another location by changing comment.get('answers', []) to comment.get('answers'). That can break when answers is missing or None. The missing final newline is only formatting, but the fallback removal is a behavior-affecting unintended change."/>
    <x v="2"/>
    <s v="Yes"/>
    <s v="None"/>
    <x v="0"/>
    <s v="repo_adb9f3a_87d877e__load_llm_vs_gt.diff__ChatGPT 5.4"/>
    <n v="0"/>
    <n v="1"/>
    <n v="0"/>
    <n v="0"/>
    <n v="1"/>
    <n v="1"/>
    <n v="1"/>
    <x v="0"/>
  </r>
  <r>
    <s v="instaloader"/>
    <s v="instaloader/instaloader: Download pictures (or videos) along with their captions and other metadata from Instagram."/>
    <s v="Change Method Signature (Change argument, change parameter)"/>
    <x v="3"/>
    <s v="https://github.com/instaloader/instaloader/pull/2276"/>
    <s v="a0169b7"/>
    <s v="eb2accc"/>
    <x v="0"/>
    <s v="instaloader/instaloader.py"/>
    <s v="instaloader/instaloader.py"/>
    <s v="GitHub: add max_count parameter to limit posts on download"/>
    <s v="repo_a0169b7_eb2accc"/>
    <s v="load_llm_vs_gt.diff"/>
    <s v="cases/repo_a0169b7_eb2accc/compare/load_llm_vs_gt.diff"/>
    <x v="1"/>
    <s v="No"/>
    <x v="0"/>
    <s v="Formatting; Comment/Docstring; API/Signature Overreach"/>
    <s v="Low"/>
    <x v="1"/>
    <s v="The LLM appears to complete the main required change by adding max_count to limit posts during download. However, it removes the human-added docstring entries for max_count and the versionchanged note. It also adds max_count to another method signature where the human merge did not, which is an API/signature overreach even though it is optional and likely still works. The missing final newline is formatting-only."/>
    <x v="1"/>
    <s v="Yes"/>
    <s v="None"/>
    <x v="0"/>
    <s v="repo_a0169b7_eb2accc__load_llm_vs_gt.diff__ChatGPT 5.4"/>
    <n v="1"/>
    <n v="0"/>
    <n v="0"/>
    <n v="0"/>
    <n v="1"/>
    <n v="0"/>
    <n v="0"/>
    <x v="1"/>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tests/test_singlefile_service.py"/>
    <s v="GitHub: Rename &quot;SingeFileError&quot; to &quot;SingleFileError&quot;"/>
    <s v="repo_c929e8f_76c6556"/>
    <s v="service_llm_vs_gt.diff"/>
    <s v="cases/repo_c929e8f_76c6556/compare/service_llm_vs_gt.diff"/>
    <x v="1"/>
    <s v="No"/>
    <x v="0"/>
    <s v="Formatting"/>
    <s v="Low"/>
    <x v="1"/>
    <s v="The LLM output differs from the human merge only by removing the final newline at the end of the file. No logic, API, naming, or behavioral change is present."/>
    <x v="1"/>
    <s v="Yes"/>
    <s v="None"/>
    <x v="0"/>
    <s v="repo_c929e8f_76c6556__service_llm_vs_gt.diff__ChatGPT 5.4"/>
    <n v="1"/>
    <n v="0"/>
    <n v="0"/>
    <n v="0"/>
    <n v="1"/>
    <n v="0"/>
    <n v="0"/>
    <x v="1"/>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services/singlefile.py"/>
    <s v="GitHub: Rename &quot;SingeFileError&quot; to &quot;SingleFileError&quot;"/>
    <s v="repo_c929e8f_76c6556"/>
    <s v="single_llm_vs_gt.diff"/>
    <s v="cases/repo_c929e8f_76c6556/compare/single_llm_vs_gt.diff"/>
    <x v="1"/>
    <s v="No"/>
    <x v="0"/>
    <s v="Formatting"/>
    <s v="Low"/>
    <x v="1"/>
    <s v="The LLM output differs from the human merge only by removing the final newline at the end of the file. No logic, API, naming, or behavioral change is present."/>
    <x v="1"/>
    <s v="Yes"/>
    <s v="None"/>
    <x v="0"/>
    <s v="repo_c929e8f_76c6556__single_llm_vs_gt.diff__ChatGPT 5.4"/>
    <n v="1"/>
    <n v="0"/>
    <n v="0"/>
    <n v="0"/>
    <n v="1"/>
    <n v="0"/>
    <n v="0"/>
    <x v="1"/>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tests/test_bookmarks_tasks.py"/>
    <s v="GitHub: Rename &quot;SingeFileError&quot; to &quot;SingleFileError&quot;"/>
    <s v="repo_c929e8f_76c6556"/>
    <s v="task_llm_vs_gt.diff"/>
    <s v="cases/repo_c929e8f_76c6556/compare/task_llm_vs_gt.diff"/>
    <x v="1"/>
    <s v="No"/>
    <x v="0"/>
    <s v="Formatting"/>
    <s v="Low"/>
    <x v="1"/>
    <s v="The LLM output differs from the human merge only by removing the final newline at the end of the file. No logic, API, naming, or behavioral change is present."/>
    <x v="1"/>
    <s v="Yes"/>
    <s v="None"/>
    <x v="0"/>
    <s v="repo_c929e8f_76c6556__task_llm_vs_gt.diff__ChatGPT 5.4"/>
    <n v="1"/>
    <n v="0"/>
    <n v="0"/>
    <n v="0"/>
    <n v="1"/>
    <n v="0"/>
    <n v="0"/>
    <x v="1"/>
  </r>
  <r>
    <s v="word_cloud"/>
    <s v="amueller/word_cloud: A little word cloud generator in Python"/>
    <s v="Rename Variable"/>
    <x v="0"/>
    <s v="https://github.com/amueller/word_cloud/pull/466"/>
    <s v="b79b3d6"/>
    <s v="d674088"/>
    <x v="0"/>
    <s v="examples/emoji.py"/>
    <s v="examples/emoji.py"/>
    <s v="Me: Rename &quot;wordcloud to wc"/>
    <s v="repo_b79b3d6_d674088"/>
    <s v="emoji_llm_vs_gt.diff"/>
    <s v="cases/repo_b79b3d6_d674088/compare/emoji_llm_vs_gt.diff"/>
    <x v="1"/>
    <s v="No"/>
    <x v="0"/>
    <s v="Formatting"/>
    <s v="Low"/>
    <x v="1"/>
    <s v="The LLM output differs from the human merge only by removing the final newline at the end of the file. No logic, API, naming, or behavioral change is present."/>
    <x v="1"/>
    <s v="Yes"/>
    <s v="None"/>
    <x v="0"/>
    <s v="repo_b79b3d6_d674088__emoji_llm_vs_gt.diff__ChatGPT 5.4"/>
    <n v="1"/>
    <n v="0"/>
    <n v="0"/>
    <n v="0"/>
    <n v="1"/>
    <n v="0"/>
    <n v="0"/>
    <x v="1"/>
  </r>
  <r>
    <s v="word_cloud"/>
    <s v="amueller/word_cloud: A little word cloud generator in Python"/>
    <s v="Extract Method (Cleanup, Move, extract, remove)"/>
    <x v="2"/>
    <s v="https://github.com/amueller/word_cloud/pull/607"/>
    <s v="59cb35d"/>
    <s v="be9bb5e"/>
    <x v="0"/>
    <s v="wordcloud/wordcloud.py"/>
    <s v="wordcloud/wordcloud.py"/>
    <s v="Me: Remove to_html(self) function"/>
    <s v="repo_59cb35d_be9bb5e"/>
    <s v="wordcloud_llm_vs_gt.diff"/>
    <s v="cases/repo_59cb35d_be9bb5e/compare/wordcloud_llm_vs_gt.diff"/>
    <x v="1"/>
    <s v="No"/>
    <x v="0"/>
    <s v="Formatting"/>
    <s v="Low"/>
    <x v="1"/>
    <s v="The LLM output differs from the human merge only by removing the final newline at the end of the file. No logic, API, naming, or behavioral change is present."/>
    <x v="1"/>
    <s v="Yes"/>
    <s v="None"/>
    <x v="0"/>
    <s v="repo_59cb35d_be9bb5e__wordcloud_llm_vs_gt.diff__ChatGPT 5.4"/>
    <n v="1"/>
    <n v="0"/>
    <n v="0"/>
    <n v="0"/>
    <n v="1"/>
    <n v="0"/>
    <n v="0"/>
    <x v="1"/>
  </r>
  <r>
    <s v="word_cloud"/>
    <s v="amueller/word_cloud: A little word cloud generator in Python"/>
    <s v="Change Method Signature (Change argument, change parameter)"/>
    <x v="3"/>
    <s v="Specify encoding in parrot.py example by lucidBrot · Pull Request #581 · amueller/word_cloud"/>
    <s v="bda4195"/>
    <s v="51f9983"/>
    <x v="0"/>
    <s v="examples/parrot.py"/>
    <s v="examples/parrot.py"/>
    <s v="GitHub: Specify encoding in parrot.py example"/>
    <s v="repo_bda4195_51f9983"/>
    <s v="parrot_llm_vs_gt.diff"/>
    <s v="cases/repo_bda4195_51f9983/compare/parrot_llm_vs_gt.diff"/>
    <x v="1"/>
    <s v="No"/>
    <x v="0"/>
    <s v="Formatting"/>
    <s v="Low"/>
    <x v="1"/>
    <s v="The LLM output differs from the human merge only by removing the final newline at the end of the file. No logic, API, naming, or behavioral change is present."/>
    <x v="1"/>
    <s v="Yes"/>
    <s v="None"/>
    <x v="0"/>
    <s v="repo_bda4195_51f9983__parrot_llm_vs_gt.diff__ChatGPT 5.4"/>
    <n v="1"/>
    <n v="0"/>
    <n v="0"/>
    <n v="0"/>
    <n v="1"/>
    <n v="0"/>
    <n v="0"/>
    <x v="1"/>
  </r>
  <r>
    <s v="undetected-chromedriver"/>
    <s v="ultrafunkamsterdam/undetected-chromedriver: Custom Selenium Chromedriver | Zero-Config | Passes ALL bot mitigation systems (like Distil / Imperva/ Datadadome / CloudFlare IUAM)"/>
    <s v="Rename Variable"/>
    <x v="0"/>
    <s v="https://github.com/ultrafunkamsterdam/undetected-chromedriver/pull/1439"/>
    <n v="8049384"/>
    <s v="5edd9a7"/>
    <x v="0"/>
    <s v="undetected_chromedriver/patcher.py"/>
    <s v="undetected_chromedriver/patcher.py"/>
    <s v="Me: Rename user_multiprocs to  user_multi_procs"/>
    <s v="repo_8049384_5edd9a7"/>
    <s v="patcher_llm_vs_gt.diff"/>
    <s v="cases/repo_8049384_5edd9a7/compare/patcher_llm_vs_gt.diff"/>
    <x v="1"/>
    <s v="No"/>
    <x v="0"/>
    <s v="Formatting"/>
    <s v="Low"/>
    <x v="1"/>
    <s v="The LLM output differs from the human merge only by removing the final newline at the end of the file. No logic, API, naming, or behavioral change is present."/>
    <x v="1"/>
    <s v="Yes"/>
    <s v="None"/>
    <x v="0"/>
    <s v="repo_8049384_5edd9a7__patcher_llm_vs_gt.diff__ChatGPT 5.4"/>
    <n v="1"/>
    <n v="0"/>
    <n v="0"/>
    <n v="0"/>
    <n v="1"/>
    <n v="0"/>
    <n v="0"/>
    <x v="1"/>
  </r>
  <r>
    <s v="undetected-chromedriver"/>
    <s v="ultrafunkamsterdam/undetected-chromedriver: Custom Selenium Chromedriver | Zero-Config | Passes ALL bot mitigation systems (like Distil / Imperva/ Datadadome / CloudFlare IUAM)"/>
    <s v="Rename Method"/>
    <x v="1"/>
    <s v="Probably a typo? by JJ · Pull Request #674 · ultrafunkamsterdam/undetected-chromedriver"/>
    <s v="9db7588"/>
    <s v="33d2a72"/>
    <x v="0"/>
    <s v="undetected_chromedriver/tests/v2/test_uc.py"/>
    <s v="undetected_chromedriver/tests/v2/test_uc.py"/>
    <s v="Me: Rename sapipve_screenshot to save_screenshot"/>
    <s v="repo_9db7588_33d2a72"/>
    <s v="uc_llm_vs_gt.diff"/>
    <s v="cases/repo_9db7588_33d2a72/compare/uc_llm_vs_gt.diff"/>
    <x v="1"/>
    <s v="No"/>
    <x v="0"/>
    <s v="Formatting"/>
    <s v="Low"/>
    <x v="1"/>
    <s v="The LLM output differs from the human merge only by removing the final newline at the end of the file. No logic, API, naming, or behavioral change is present."/>
    <x v="1"/>
    <s v="Yes"/>
    <s v="None"/>
    <x v="0"/>
    <s v="repo_9db7588_33d2a72__uc_llm_vs_gt.diff__ChatGPT 5.4"/>
    <n v="1"/>
    <n v="0"/>
    <n v="0"/>
    <n v="0"/>
    <n v="1"/>
    <n v="0"/>
    <n v="0"/>
    <x v="1"/>
  </r>
  <r>
    <s v="edge-tts"/>
    <s v="rany2/edge-tts: Use Microsoft Edge's online text-to-speech service from Python WITHOUT needing Microsoft Edge or Windows or an API key"/>
    <s v="Change Method Signature (Change argument, change parameter)"/>
    <x v="3"/>
    <s v="https://github.com/rany2/edge-tts/pull/331"/>
    <n v="1442154"/>
    <s v="17e5146"/>
    <x v="0"/>
    <s v="src/edge_tts/submaker.py"/>
    <s v="src/edge_tts/submaker.py"/>
    <s v="GitHub: Change the start time should be the offset and the end time is offset + duration."/>
    <s v="repo_1442154_17e5146"/>
    <s v="submaker_llm_vs_gt.diff"/>
    <s v="cases/repo_1442154_17e5146/compare/submaker_llm_vs_gt.diff"/>
    <x v="1"/>
    <s v="No"/>
    <x v="0"/>
    <s v="Formatting"/>
    <s v="Low"/>
    <x v="1"/>
    <s v="The LLM output differs from the human merge only by removing the final newline at the end of the file. No logic, API, naming, or behavioral change is present."/>
    <x v="1"/>
    <s v="Yes"/>
    <s v="None"/>
    <x v="0"/>
    <s v="repo_1442154_17e5146__submaker_llm_vs_gt.diff__ChatGPT 5.4"/>
    <n v="1"/>
    <n v="0"/>
    <n v="0"/>
    <n v="0"/>
    <n v="1"/>
    <n v="0"/>
    <n v="0"/>
    <x v="1"/>
  </r>
  <r>
    <s v="spotify-downloader"/>
    <s v="spotDL/spotify-downloader: Download your Spotify playlists and songs along with album art and metadata (from YouTube if a match is found)."/>
    <s v="Rename Variable"/>
    <x v="0"/>
    <s v="https://github.com/spotDL/spotify-downloader/pull/2525"/>
    <s v="4294b89"/>
    <s v="fa4bdc5"/>
    <x v="0"/>
    <s v="spotdl/console/url.py"/>
    <s v="spotdl/console/url.py"/>
    <s v="Me: Rename url to original_url"/>
    <s v="repo_4294b89_fa4bdc5"/>
    <s v="url_llm_vs_gt.diff"/>
    <s v="cases/repo_4294b89_fa4bdc5/compare/url_llm_vs_gt.diff"/>
    <x v="1"/>
    <s v="No"/>
    <x v="0"/>
    <s v="Formatting; Naming Overreach; Logic Change"/>
    <s v="High"/>
    <x v="1"/>
    <s v="The LLM completed the requested rename by changing __all__ = [&quot;url&quot;] to [&quot;original_url&quot;] and def url(...) to def original_url(...). However, it also changed the metadata lookup from [&quot;original_url&quot;] to [&quot;url&quot;], which is unrelated to the function rename and likely changes behavior because it retrieves a different metadata field. It also removed the final newline."/>
    <x v="1"/>
    <s v="Yes"/>
    <s v="None"/>
    <x v="0"/>
    <s v="repo_4294b89_fa4bdc5__url_llm_vs_gt.diff__ChatGPT 5.4"/>
    <n v="1"/>
    <n v="0"/>
    <n v="0"/>
    <n v="0"/>
    <n v="1"/>
    <n v="0"/>
    <n v="1"/>
    <x v="0"/>
  </r>
  <r>
    <s v="spotify-downloader"/>
    <s v="spotDL/spotify-downloader: Download your Spotify playlists and songs along with album art and metadata (from YouTube if a match is found)."/>
    <s v="Extract Method (Cleanup, Move, extract, remove)"/>
    <x v="2"/>
    <s v="https://github.com/spotDL/spotify-downloader/pull/519"/>
    <s v="e2a136d"/>
    <s v="5b2a073"/>
    <x v="0"/>
    <s v="spotdl/internals.py"/>
    <s v="spotdl/internals.py"/>
    <s v="Me: Remove log.debug(&quot;Removing downloaded song from tracks file&quot;)"/>
    <s v="repo_e2a136d_5b2a073"/>
    <s v="internal_llm_vs_gt.diff"/>
    <s v="cases/repo_e2a136d_5b2a073/compare/internal_llm_vs_gt.diff"/>
    <x v="1"/>
    <s v="No"/>
    <x v="0"/>
    <s v="Formatting"/>
    <s v="Low"/>
    <x v="1"/>
    <s v="The LLM output differs from the human merge only by removing the final newline at the end of the file. No logic, API, naming, or behavioral change is present."/>
    <x v="1"/>
    <s v="Yes"/>
    <s v="None"/>
    <x v="0"/>
    <s v="repo_e2a136d_5b2a073__internal_llm_vs_gt.diff__ChatGPT 5.4"/>
    <n v="1"/>
    <n v="0"/>
    <n v="0"/>
    <n v="0"/>
    <n v="1"/>
    <n v="0"/>
    <n v="0"/>
    <x v="1"/>
  </r>
  <r>
    <s v="spotify-downloader"/>
    <s v="spotDL/spotify-downloader: Download your Spotify playlists and songs along with album art and metadata (from YouTube if a match is found)."/>
    <s v="Change Method Signature (Change argument, change parameter)"/>
    <x v="3"/>
    <s v="https://github.com/spotDL/spotify-downloader/pull/580"/>
    <s v="341af5b"/>
    <s v="54a1564"/>
    <x v="0"/>
    <s v="spotdl/convert.py"/>
    <s v="spotdl/convert.py"/>
    <s v="Me: Add delete_original=True in song method and delete_original=delete_original in Converter method. Change ffmpeg_pre = &quot;ffmpeg -y &quot; to ffmpeg_pre = &quot;ffmpeg -y -nostdin &quot; # -nostdin is necessary for spotdl to be able to run in the background."/>
    <s v="repo_341af5b_54a1564"/>
    <s v="convert_llm_vs_gt.diff"/>
    <s v="cases/repo_341af5b_54a1564/compare/convert_llm_vs_gt.diff"/>
    <x v="1"/>
    <s v="No"/>
    <x v="0"/>
    <s v="Formatting; Comment/Docstring"/>
    <s v="Low"/>
    <x v="1"/>
    <s v="The visible differences are only minor non-behavioral changes: the LLM removed the period at the end of the inline -nostdin comment and removed the final newline at the end of the file. No logic or API behavior difference is shown."/>
    <x v="1"/>
    <s v="Yes"/>
    <s v="None"/>
    <x v="0"/>
    <s v="repo_341af5b_54a1564__convert_llm_vs_gt.diff__ChatGPT 5.4"/>
    <n v="1"/>
    <n v="0"/>
    <n v="0"/>
    <n v="0"/>
    <n v="1"/>
    <n v="0"/>
    <n v="0"/>
    <x v="1"/>
  </r>
  <r>
    <s v="rembg"/>
    <s v="danielgatis/rembg: Rembg is a tool to remove images background"/>
    <s v="Change Method Signature (Change argument, change parameter)"/>
    <x v="3"/>
    <s v="https://github.com/danielgatis/rembg/pull/725"/>
    <s v="30450d5"/>
    <n v="9079508"/>
    <x v="2"/>
    <s v="rembg/session_factory.py,_x000a_rembg/sessions/u2net_custom.py"/>
    <s v="rembg/sessions/u2net_custom.py"/>
    <s v="GitHub: remove unused providers parameter from session constructors"/>
    <s v="repo_30450d5_9079508"/>
    <s v="custom_llm_vs_gt.diff"/>
    <s v="cases/repo_30450d5_9079508/compare/custom_llm_vs_gt.diff"/>
    <x v="1"/>
    <s v="No"/>
    <x v="0"/>
    <s v="Formatting"/>
    <s v="Low"/>
    <x v="1"/>
    <s v="The requested task was to remove the unused providers parameter from session constructors. The visible diff shows the constructor signature still has the same parameters as the human merge, so the required change appears completed. The only differences are line wrapping/reformatting of the __init__ signature and removal of the final newline. These are formatting-only changes with no behavior impact."/>
    <x v="1"/>
    <s v="Yes"/>
    <s v="None"/>
    <x v="0"/>
    <s v="repo_30450d5_9079508__custom_llm_vs_gt.diff__ChatGPT 5.4"/>
    <n v="1"/>
    <n v="0"/>
    <n v="0"/>
    <n v="0"/>
    <n v="1"/>
    <n v="0"/>
    <n v="0"/>
    <x v="1"/>
  </r>
  <r>
    <s v="rembg"/>
    <s v="danielgatis/rembg: Rembg is a tool to remove images background"/>
    <s v="Change Method Signature (Change argument, change parameter)"/>
    <x v="3"/>
    <s v="https://github.com/danielgatis/rembg/pull/725"/>
    <s v="30450d5"/>
    <n v="9079508"/>
    <x v="2"/>
    <s v="rembg/session_factory.py_x000a_rembg/sessions/u2net_custom.py"/>
    <s v="rembg/session_factory.py"/>
    <s v="GitHub: remove unused providers parameter from session constructors"/>
    <s v="repo_30450d5_9079508"/>
    <s v="factory_llm_vs_gt.diff"/>
    <s v="cases/repo_30450d5_9079508/compare/factory_llm_vs_gt.diff"/>
    <x v="1"/>
    <s v="No"/>
    <x v="0"/>
    <s v="Formatting"/>
    <s v="Low"/>
    <x v="1"/>
    <s v="The visible code behavior is identical to the human merge. The LLM only reformatted the new_session function signature across multiple lines and removed the final newline at the end of the file. No extra logic, API, or naming change is present."/>
    <x v="1"/>
    <s v="Yes"/>
    <s v="None"/>
    <x v="0"/>
    <s v="repo_30450d5_9079508__factory_llm_vs_gt.diff__ChatGPT 5.4"/>
    <n v="1"/>
    <n v="0"/>
    <n v="0"/>
    <n v="0"/>
    <n v="1"/>
    <n v="0"/>
    <n v="0"/>
    <x v="1"/>
  </r>
  <r>
    <s v="rembg"/>
    <s v="danielgatis/rembg: Rembg is a tool to remove images background"/>
    <s v="Change Method Signature (Change argument, change parameter)"/>
    <x v="3"/>
    <s v="https://github.com/danielgatis/rembg/pull/362"/>
    <s v="1961a36"/>
    <s v="d62227d"/>
    <x v="2"/>
    <s v="rembg/session_base.py,_x000a_rembg/session_simple.py"/>
    <s v="rembg/session_base.py"/>
    <s v="Me: Change Image.Resampling.LANCZOS to Image.LANCZOS"/>
    <s v="repo_1961a36_d62227d"/>
    <s v="base_llm_vs_gt.diff"/>
    <s v="cases/repo_1961a36_d62227d/compare/base_llm_vs_gt.diff"/>
    <x v="1"/>
    <s v="No"/>
    <x v="0"/>
    <s v="Formatting"/>
    <s v="Low"/>
    <x v="1"/>
    <s v="The only visible difference is that the LLM output removed the final newline at the end of the file. The code content is otherwise identical, and there is no behavior change."/>
    <x v="1"/>
    <s v="Yes"/>
    <s v="None"/>
    <x v="0"/>
    <s v="repo_1961a36_d62227d__base_llm_vs_gt.diff__ChatGPT 5.4"/>
    <n v="1"/>
    <n v="0"/>
    <n v="0"/>
    <n v="0"/>
    <n v="1"/>
    <n v="0"/>
    <n v="0"/>
    <x v="1"/>
  </r>
  <r>
    <s v="rembg"/>
    <s v="danielgatis/rembg: Rembg is a tool to remove images background"/>
    <s v="Change Method Signature (Change argument, change parameter)"/>
    <x v="3"/>
    <s v="https://github.com/danielgatis/rembg/pull/362"/>
    <s v="1961a36"/>
    <s v="d62227d"/>
    <x v="2"/>
    <s v="rembg/session_base.py,_x000a_rembg/session_simple.py"/>
    <s v="rembg/session_simple.py"/>
    <s v="Me: Change Image.Resampling.LANCZOS to Image.LANCZOS"/>
    <s v="repo_1961a36_d62227d"/>
    <s v="simple_llm_vs_gt.diff"/>
    <s v="cases/repo_1961a36_d62227d/compare/simple_llm_vs_gt.diff"/>
    <x v="1"/>
    <s v="No"/>
    <x v="0"/>
    <s v="Formatting"/>
    <s v="Low"/>
    <x v="1"/>
    <s v="The only visible difference is that the LLM output removed the final newline at the end of the file. The code content is otherwise identical, and there is no behavior change."/>
    <x v="1"/>
    <s v="Yes"/>
    <s v="None"/>
    <x v="0"/>
    <s v="repo_1961a36_d62227d__simple_llm_vs_gt.diff__ChatGPT 5.4"/>
    <n v="1"/>
    <n v="0"/>
    <n v="0"/>
    <n v="0"/>
    <n v="1"/>
    <n v="0"/>
    <n v="0"/>
    <x v="1"/>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113"/>
    <s v="d283af9"/>
    <s v="68b8f4d"/>
    <x v="0"/>
    <s v="holehe/modules/transport/blablacar.py"/>
    <s v="holehe/modules/transport/blablacar.py"/>
    <s v="Me: Change appToken.text.split(',&quot;appToken&quot;:&quot;')[1].split('&quot;')[0]  to appToken.text.split('&quot;appToken&quot;:&quot;')[1].split('&quot;')[0]"/>
    <s v="repo_d283af9_68b8f4d"/>
    <s v="blab_llm_vs_gt.diff"/>
    <s v="cases/repo_d283af9_68b8f4d/compare/blab_llm_vs_gt.diff"/>
    <x v="1"/>
    <s v="No"/>
    <x v="0"/>
    <s v="Formatting"/>
    <s v="Low"/>
    <x v="1"/>
    <s v="The only visible difference is that the LLM output removed the final newline at the end of the file. The code content is otherwise identical, and there is no behavior change."/>
    <x v="1"/>
    <s v="Yes"/>
    <s v="None"/>
    <x v="0"/>
    <s v="repo_d283af9_68b8f4d__blab_llm_vs_gt.diff__ChatGPT 5.4"/>
    <n v="1"/>
    <n v="0"/>
    <n v="0"/>
    <n v="0"/>
    <n v="1"/>
    <n v="0"/>
    <n v="0"/>
    <x v="1"/>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87"/>
    <s v="aba9857"/>
    <s v="3438d40"/>
    <x v="2"/>
    <s v="holehe/modules/crm/axonaut.py,_x000a_holehe/modules/software/office365.py"/>
    <s v="holehe/modules/crm/axonaut.py"/>
    <s v="GitHub: Fix httpx-api allow_redirects to follow_redirects"/>
    <s v="repo_aba9857_3438d40"/>
    <s v="axonaut_llm_vs_gt.diff"/>
    <s v="cases/repo_aba9857_3438d40/compare/axonaut_llm_vs_gt.diff"/>
    <x v="1"/>
    <s v="No"/>
    <x v="0"/>
    <s v="Formatting"/>
    <s v="Low"/>
    <x v="1"/>
    <s v="The only visible difference is that the LLM output removed the final newline at the end of the file. The code content is otherwise identical, and there is no behavior change."/>
    <x v="1"/>
    <s v="Yes"/>
    <s v="None"/>
    <x v="0"/>
    <s v="repo_aba9857_3438d40__axonaut_llm_vs_gt.diff__ChatGPT 5.4"/>
    <n v="1"/>
    <n v="0"/>
    <n v="0"/>
    <n v="0"/>
    <n v="1"/>
    <n v="0"/>
    <n v="0"/>
    <x v="1"/>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87"/>
    <s v="aba9857"/>
    <s v="3438d40"/>
    <x v="2"/>
    <s v="holehe/modules/crm/axonaut.py,_x000a_holehe/modules/software/office365.py"/>
    <s v="holehe/modules/software/office365.py"/>
    <s v="GitHub: Fix httpx-api allow_redirects to follow_redirects"/>
    <s v="repo_aba9857_3438d40"/>
    <s v="office_llm_vs_gt.diff"/>
    <s v="cases/repo_aba9857_3438d40/compare/office_llm_vs_gt.diff"/>
    <x v="1"/>
    <s v="No"/>
    <x v="0"/>
    <s v="Formatting"/>
    <s v="Low"/>
    <x v="1"/>
    <s v="The only visible difference is that the LLM output removed the final newline at the end of the file. The code content is otherwise identical, and there is no behavior change."/>
    <x v="1"/>
    <s v="Yes"/>
    <s v="None"/>
    <x v="0"/>
    <s v="repo_aba9857_3438d40__office_llm_vs_gt.diff__ChatGPT 5.4"/>
    <n v="1"/>
    <n v="0"/>
    <n v="0"/>
    <n v="0"/>
    <n v="1"/>
    <n v="0"/>
    <n v="0"/>
    <x v="1"/>
  </r>
  <r>
    <s v="holehe"/>
    <s v="megadose/holehe: holehe allows you to check if the mail is used on different sites like twitter, instagram and will retrieve information on sites with the forgotten password function."/>
    <s v="Extract Variable (Cleanup, Move, extract)"/>
    <x v="4"/>
    <s v="https://github.com/megadose/holehe/pull/74"/>
    <s v="7c2bde2"/>
    <s v="6b18248"/>
    <x v="0"/>
    <s v="setup.py"/>
    <s v="setup.py"/>
    <s v="GitHub: Removes argparse from requirements"/>
    <s v="repo_7c2bde2_6b18248"/>
    <s v="setup_llm_vs_gt.diff"/>
    <s v="cases/repo_7c2bde2_6b18248/compare/setup_llm_vs_gt.diff"/>
    <x v="1"/>
    <s v="No"/>
    <x v="0"/>
    <s v="Formatting"/>
    <s v="Low"/>
    <x v="1"/>
    <s v="The only visible difference is that the LLM output removed the final newline at the end of the file. The code content is otherwise identical, and there is no behavior change."/>
    <x v="1"/>
    <s v="Yes"/>
    <s v="None"/>
    <x v="0"/>
    <s v="repo_7c2bde2_6b18248__setup_llm_vs_gt.diff__ChatGPT 5.4"/>
    <n v="1"/>
    <n v="0"/>
    <n v="0"/>
    <n v="0"/>
    <n v="1"/>
    <n v="0"/>
    <n v="0"/>
    <x v="1"/>
  </r>
  <r>
    <s v="Tkinter-Designer"/>
    <s v="ParthJadhav/Tkinter-Designer: An easy and fast way to create a Python GUI ??"/>
    <s v="Change Method Signature (Change argument, change parameter)"/>
    <x v="3"/>
    <s v="https://github.com/ParthJadhav/Tkinter-Designer/pull/263"/>
    <s v="721b6b5"/>
    <n v="315081"/>
    <x v="0"/>
    <s v="gui/gui.py"/>
    <s v="gui/gui.py"/>
    <s v="GitHub: change text color from white to black for better visiblity (fg=&quot;#000716&quot;)"/>
    <s v="repo_721b6b5_0315081"/>
    <s v="gui_llm_vs_gt.diff"/>
    <s v="cases/repo_721b6b5_0315081/compare/gui_llm_vs_gt.diff"/>
    <x v="1"/>
    <s v="No"/>
    <x v="0"/>
    <s v="Formatting; Extra Refactoring"/>
    <s v="Medium"/>
    <x v="1"/>
    <s v="The LLM completed the main task by changing visible white text labels/buttons to fg=&quot;#000716&quot;. However, it also added an unnecessary import tkinter.messagebox, removed explicit fg=&quot;#000716&quot; from several tk.Entry widgets, and removed the final newline. The entry text may still appear black by default, but removing explicit styling is an unnecessary UI/style change."/>
    <x v="1"/>
    <s v="Yes"/>
    <s v="None"/>
    <x v="0"/>
    <s v="repo_721b6b5_0315081__gui_llm_vs_gt.diff__ChatGPT 5.4"/>
    <n v="1"/>
    <n v="0"/>
    <n v="0"/>
    <n v="0"/>
    <n v="1"/>
    <n v="0"/>
    <n v="1"/>
    <x v="2"/>
  </r>
  <r>
    <s v="Tkinter-Designer"/>
    <s v="ParthJadhav/Tkinter-Designer: An easy and fast way to create a Python GUI ??"/>
    <s v="Change Method Signature (Change argument, change parameter)"/>
    <x v="3"/>
    <s v="https://github.com/ParthJadhav/Tkinter-Designer/pull/85"/>
    <s v="ede6169"/>
    <s v="9345a60"/>
    <x v="0"/>
    <s v="tkdesigner/figma/custom_elements.py"/>
    <s v="gui/gui.py"/>
    <s v="Me: Add anchor=&quot;nw&quot; in create_text parameter"/>
    <s v="repo_ede6169_9345a60"/>
    <s v="elements_llm_vs_gt.diff"/>
    <s v="cases/repo_ede6169_9345a60/compare/elements_llm_vs_gt.diff"/>
    <x v="1"/>
    <s v="No"/>
    <x v="0"/>
    <s v="Formatting"/>
    <s v="Low"/>
    <x v="1"/>
    <s v="The LLM completed the requested task by adding anchor=&quot;nw&quot; to the create_text parameters. However, it placed the parameter after font instead of matching the human merge location, and it also removed the final newline at the end of the file."/>
    <x v="1"/>
    <s v="Yes"/>
    <s v="None"/>
    <x v="0"/>
    <s v="repo_ede6169_9345a60__elements_llm_vs_gt.diff__ChatGPT 5.4"/>
    <n v="1"/>
    <n v="0"/>
    <n v="0"/>
    <n v="0"/>
    <n v="1"/>
    <n v="0"/>
    <n v="0"/>
    <x v="1"/>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icecream_llm_vs_gt.diff"/>
    <s v="cases/repo_c2baf17_ebce32a/compare/icecream_llm_vs_gt.diff"/>
    <x v="1"/>
    <s v="No"/>
    <x v="0"/>
    <s v="Formatting; Import Change; Naming Overreach"/>
    <s v="Medium"/>
    <x v="0"/>
    <s v="The LLM output does the opposite in several places by changing assert_num_lines to assertNumLines, line_pairs to linePairs, and all_warnings to allWarnings. It also adds an unnecessary import functools, changes indentation/blank lines, introduces trailing whitespace, and removes the final newline"/>
    <x v="1"/>
    <s v="Yes"/>
    <s v="None"/>
    <x v="0"/>
    <s v="repo_c2baf17_ebce32a__icecream_llm_vs_gt.diff__ChatGPT 5.4"/>
    <n v="1"/>
    <n v="0"/>
    <n v="0"/>
    <n v="0"/>
    <n v="1"/>
    <n v="1"/>
    <n v="1"/>
    <x v="2"/>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install_llm_vs_gt.diff"/>
    <s v="cases/repo_c2baf17_ebce32a/compare/install_llm_vs_gt.diff"/>
    <x v="0"/>
    <s v="No"/>
    <x v="0"/>
    <s v="Formatting; Import Change; Naming Overreach; Logic Change; Missed Required Change"/>
    <s v="High"/>
    <x v="0"/>
    <s v="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
    <x v="0"/>
    <s v="Yes"/>
    <s v="None"/>
    <x v="0"/>
    <s v="repo_c2baf17_ebce32a__install_llm_vs_gt.diff__ChatGPT 5.4"/>
    <n v="0"/>
    <n v="0"/>
    <n v="1"/>
    <n v="0"/>
    <n v="1"/>
    <n v="1"/>
    <n v="1"/>
    <x v="0"/>
  </r>
  <r>
    <s v="icecream"/>
    <s v="gruns/icecream: ?? Never use print() to debug again."/>
    <s v="Rename Method"/>
    <x v="1"/>
    <s v="https://github.com/gruns/icecream/pull/4"/>
    <s v="bdf922b"/>
    <s v="afc425b"/>
    <x v="0"/>
    <s v="icecream/icecream.py"/>
    <s v="icecream/icecream.py"/>
    <s v="Me: Fix Typo calcuateLineOffsets to calculateLineOffsets"/>
    <s v="repo_bdf922b_afc425b"/>
    <s v="icecream_llm_vs_gt.diff"/>
    <s v="cases/repo_bdf922b_afc425b/compare/icecream_llm_vs_gt.diff"/>
    <x v="1"/>
    <s v="No"/>
    <x v="0"/>
    <s v="Formatting"/>
    <s v="Low"/>
    <x v="1"/>
    <s v="The only visible difference is that the LLM output removed the final newline at the end of the file. The code content is otherwise identical, so there is no behavior change."/>
    <x v="1"/>
    <s v="Yes"/>
    <s v="None"/>
    <x v="0"/>
    <s v="repo_bdf922b_afc425b__icecream_llm_vs_gt.diff__ChatGPT 5.4"/>
    <n v="1"/>
    <n v="0"/>
    <n v="0"/>
    <n v="0"/>
    <n v="1"/>
    <n v="0"/>
    <n v="0"/>
    <x v="1"/>
  </r>
  <r>
    <s v="icecream"/>
    <s v="gruns/icecream: ?? Never use print() to debug again."/>
    <s v="Change Method Signature (Change argument, change parameter)"/>
    <x v="3"/>
    <s v="https://github.com/gruns/icecream/pull/234"/>
    <s v="d970d6a"/>
    <s v="29cc0f6"/>
    <x v="0"/>
    <s v="setup.py"/>
    <s v="setup.py"/>
    <s v="Me: Change find_packages(exclude=['tests']) to find_packages(exclude=['tests', 'tests.*'])"/>
    <s v="repo_d970d6a_29cc0f6"/>
    <s v="setup_llm_vs_gt.diff"/>
    <s v="cases/repo_bdf922b_afc425b/compare/setup_llm_vs_gt.diff"/>
    <x v="1"/>
    <s v="No"/>
    <x v="0"/>
    <s v="Formatting"/>
    <s v="Low"/>
    <x v="1"/>
    <s v="The only visible difference is that the LLM output removed the final newline at the end of the file. The code content is otherwise identical, so there is no behavior change."/>
    <x v="1"/>
    <s v="Yes"/>
    <s v="None"/>
    <x v="0"/>
    <s v="repo_d970d6a_29cc0f6__setup_llm_vs_gt.diff__ChatGPT 5.4"/>
    <n v="1"/>
    <n v="0"/>
    <n v="0"/>
    <n v="0"/>
    <n v="1"/>
    <n v="0"/>
    <n v="0"/>
    <x v="1"/>
  </r>
  <r>
    <s v="icecream"/>
    <s v="gruns/icecream: ?? Never use print() to debug again."/>
    <s v="Change Method Signature (Change argument, change parameter)"/>
    <x v="3"/>
    <s v="https://github.com/gruns/icecream/pull/172"/>
    <s v="10e32f7"/>
    <s v="37177d5"/>
    <x v="0"/>
    <s v="icecream/icecream.py"/>
    <s v="icecream/icecream.py"/>
    <s v="Me: Add lineWrapWidth=_absent parameter in configureOutput"/>
    <s v="repo_10e32f7_37177d5"/>
    <s v="icecream_llm_vs_gt.diff"/>
    <s v="cases/repo_10e32f7_37177d5/compare/icecream_llm_vs_gt.diff"/>
    <x v="1"/>
    <s v="No"/>
    <x v="0"/>
    <s v="Formatting"/>
    <s v="Low"/>
    <x v="1"/>
    <s v="The only visible difference is that the LLM output removed the final newline at the end of the file. The code content is otherwise identical, so there is no behavior change."/>
    <x v="1"/>
    <s v="Yes"/>
    <s v="None"/>
    <x v="0"/>
    <s v="repo_10e32f7_37177d5__icecream_llm_vs_gt.diff__ChatGPT 5.4"/>
    <n v="1"/>
    <n v="0"/>
    <n v="0"/>
    <n v="0"/>
    <n v="1"/>
    <n v="0"/>
    <n v="0"/>
    <x v="1"/>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annotation_test.py"/>
    <s v="Me: Rename filename to file_or_dir and saveFile to _save_label_file"/>
    <s v="repo_0afb47d_8379368"/>
    <s v="annotation_llm_vs_gt.diff"/>
    <s v="cases/repo_0afb47d_8379368/compare/annotation_llm_vs_gt.diff"/>
    <x v="1"/>
    <s v="No"/>
    <x v="0"/>
    <s v="Formatting"/>
    <s v="Low"/>
    <x v="1"/>
    <s v="The only visible difference is that the LLM output removed the final newline at the end of the file. The code content is otherwise identical, so there is no behavior change."/>
    <x v="1"/>
    <s v="Yes"/>
    <s v="None"/>
    <x v="0"/>
    <s v="repo_0afb47d_8379368__annotation_llm_vs_gt.diff__ChatGPT 5.4"/>
    <n v="1"/>
    <n v="0"/>
    <n v="0"/>
    <n v="0"/>
    <n v="1"/>
    <n v="0"/>
    <n v="0"/>
    <x v="1"/>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file_loading_test.py"/>
    <s v="Me: Rename filename to file_or_dir and saveFile to _save_label_file"/>
    <s v="repo_0afb47d_8379368"/>
    <s v="loading_llm_vs_gt.diff"/>
    <s v="cases/repo_0afb47d_8379368/compare/loading_llm_vs_gt.diff"/>
    <x v="1"/>
    <s v="No"/>
    <x v="0"/>
    <s v="Formatting"/>
    <s v="Low"/>
    <x v="1"/>
    <s v="The only visible difference is that the LLM output removed the final newline at the end of the file. The code content is otherwise identical, so there is no behavior change."/>
    <x v="1"/>
    <s v="Yes"/>
    <s v="None"/>
    <x v="0"/>
    <s v="repo_0afb47d_8379368__loading_llm_vs_gt.diff__ChatGPT 5.4"/>
    <n v="1"/>
    <n v="0"/>
    <n v="0"/>
    <n v="0"/>
    <n v="1"/>
    <n v="0"/>
    <n v="0"/>
    <x v="1"/>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labelme/__main__.py"/>
    <s v="Me: Rename filename to file_or_dir and saveFile to _save_label_file"/>
    <s v="repo_0afb47d_8379368"/>
    <s v="main_llm_vs_gt.diff"/>
    <s v="cases/repo_0afb47d_8379368/compare/main_llm_vs_gt.diff"/>
    <x v="0"/>
    <s v="No"/>
    <x v="0"/>
    <s v="Formatting; Missed Required Change"/>
    <s v="High"/>
    <x v="0"/>
    <s v="The task required renaming filename to file_or_dir, but the LLM kept using the old keyword argument filename=file_or_dir instead of the expected file_or_dir=file_or_dir. This can break behavior if MainWindow no longer accepts filename. The missing final newline is only a minor formatting issue, but the main required rename was missed in this call site."/>
    <x v="0"/>
    <s v="Yes"/>
    <s v="None"/>
    <x v="0"/>
    <s v="repo_0afb47d_8379368__main_llm_vs_gt.diff__ChatGPT 5.4"/>
    <n v="0"/>
    <n v="0"/>
    <n v="1"/>
    <n v="0"/>
    <n v="1"/>
    <n v="1"/>
    <n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navigation_test.py"/>
    <s v="Me: Rename filename to file_or_dir and saveFile to _save_label_file"/>
    <s v="repo_0afb47d_8379368"/>
    <s v="navigation_llm_vs_gt.diff"/>
    <s v="cases/repo_0afb47d_8379368/compare/navigation_llm_vs_gt.diff"/>
    <x v="1"/>
    <s v="No"/>
    <x v="0"/>
    <s v="Formatting"/>
    <s v="Low"/>
    <x v="1"/>
    <s v="The only visible difference is that the LLM output removed the final newline at the end of the file. The code content is otherwise identical, so there is no behavior change."/>
    <x v="1"/>
    <s v="Yes"/>
    <s v="None"/>
    <x v="0"/>
    <s v="repo_0afb47d_8379368__navigation_llm_vs_gt.diff__ChatGPT 5.4"/>
    <n v="1"/>
    <n v="0"/>
    <n v="0"/>
    <n v="0"/>
    <n v="1"/>
    <n v="0"/>
    <n v="0"/>
    <x v="1"/>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smoke_test.py"/>
    <s v="Me: Rename filename to file_or_dir and saveFile to _save_label_file"/>
    <s v="repo_0afb47d_8379368"/>
    <s v="smoke_llm_vs_gt.diff"/>
    <s v="cases/repo_0afb47d_8379368/compare/smoke_llm_vs_gt.diff"/>
    <x v="1"/>
    <s v="No"/>
    <x v="0"/>
    <s v="Formatting"/>
    <s v="Low"/>
    <x v="1"/>
    <s v="The only visible difference is that the LLM output removed the final newline at the end of the file. The code content is otherwise identical, so there is no behavior change."/>
    <x v="1"/>
    <s v="Yes"/>
    <s v="None"/>
    <x v="0"/>
    <s v="repo_0afb47d_8379368__smoke_llm_vs_gt.diff__ChatGPT 5.4"/>
    <n v="1"/>
    <n v="0"/>
    <n v="0"/>
    <n v="0"/>
    <n v="1"/>
    <n v="0"/>
    <n v="0"/>
    <x v="1"/>
  </r>
  <r>
    <s v="labelme"/>
    <s v="wkentaro/labelme: Image annotation with Python. Supports polygon, rectangle, circle, line, point, and AI-assisted annotation."/>
    <s v="Rename Variable"/>
    <x v="0"/>
    <s v="https://github.com/wkentaro/labelme/pull/1885"/>
    <s v="04c7a79"/>
    <s v="43e8404"/>
    <x v="0"/>
    <s v="tests/e2e/annotation_test.py"/>
    <s v="tests/e2e/annotation_test.py"/>
    <s v="Me: Rename labelDialog to _label_dialog"/>
    <s v="repo_04c7a79_43e8404"/>
    <s v="annotation_llm_vs_gt.diff"/>
    <s v="cases/repo_04c7a79_43e8404/compare/annotation_llm_vs_gt.diff"/>
    <x v="1"/>
    <s v="No"/>
    <x v="0"/>
    <s v="Formatting"/>
    <s v="Low"/>
    <x v="1"/>
    <s v="The only visible difference is that the LLM output removed the final newline at the end of the file. The code content is otherwise identical, so there is no behavior change."/>
    <x v="1"/>
    <s v="Yes"/>
    <s v="None"/>
    <x v="0"/>
    <s v="repo_04c7a79_43e8404__annotation_llm_vs_gt.diff__ChatGPT 5.4"/>
    <n v="1"/>
    <n v="0"/>
    <n v="0"/>
    <n v="0"/>
    <n v="1"/>
    <n v="0"/>
    <n v="0"/>
    <x v="1"/>
  </r>
  <r>
    <s v="labelme"/>
    <s v="wkentaro/labelme: Image annotation with Python. Supports polygon, rectangle, circle, line, point, and AI-assisted annotation."/>
    <s v="Rename Method"/>
    <x v="1"/>
    <s v="https://github.com/wkentaro/labelme/pull/818"/>
    <s v="975fe11"/>
    <s v="7e7ed18"/>
    <x v="0"/>
    <s v="labelme/widgets/canvas.py"/>
    <s v="labelme/widgets/canvas.py"/>
    <s v="Me: Rename copySelectedShapes method to duplicateSelectedShapes"/>
    <s v="repo_975fe11_7e7ed18"/>
    <s v="canvas_llm_vs_gt.diff"/>
    <s v="cases/repo_975fe11_7e7ed18/compare/canvas_llm_vs_gt.diff"/>
    <x v="1"/>
    <s v="No"/>
    <x v="0"/>
    <s v="Formatting"/>
    <s v="Low"/>
    <x v="1"/>
    <s v="The only visible difference is that the LLM output removed the final newline at the end of the file. The code content is otherwise identical, so there is no behavior change."/>
    <x v="1"/>
    <s v="Yes"/>
    <s v="None"/>
    <x v="0"/>
    <s v="repo_975fe11_7e7ed18__canvas_llm_vs_gt.diff__ChatGPT 5.4"/>
    <n v="1"/>
    <n v="0"/>
    <n v="0"/>
    <n v="0"/>
    <n v="1"/>
    <n v="0"/>
    <n v="0"/>
    <x v="1"/>
  </r>
  <r>
    <s v="labelme"/>
    <s v="wkentaro/labelme: Image annotation with Python. Supports polygon, rectangle, circle, line, point, and AI-assisted annotation."/>
    <s v="Rename Method"/>
    <x v="1"/>
    <s v="https://github.com/wkentaro/labelme/pull/1644"/>
    <s v="2a41fdc"/>
    <s v="e212229"/>
    <x v="2"/>
    <s v="labelme/config/__init__.py,_x000a_tests/labelme_tests/test_app.py"/>
    <s v="tests/labelme_tests/test_app.py"/>
    <s v="Me: Rename get_default_config method to _get_default_config_and_create_labelmerc"/>
    <s v="repo_2a41fdc_e212229"/>
    <s v="app_llm_vs_gt.diff"/>
    <s v="cases/repo_2a41fdc_e212229/compare/app_llm_vs_gt.diff"/>
    <x v="1"/>
    <s v="No"/>
    <x v="0"/>
    <s v="Formatting"/>
    <s v="Low"/>
    <x v="1"/>
    <s v="The only visible difference is that the LLM output removed the final newline at the end of the file. The code content is otherwise identical, so there is no behavior change."/>
    <x v="1"/>
    <s v="Yes"/>
    <s v="None"/>
    <x v="0"/>
    <s v="repo_2a41fdc_e212229__app_llm_vs_gt.diff__ChatGPT 5.4"/>
    <n v="1"/>
    <n v="0"/>
    <n v="0"/>
    <n v="0"/>
    <n v="1"/>
    <n v="0"/>
    <n v="0"/>
    <x v="1"/>
  </r>
  <r>
    <s v="labelme"/>
    <s v="wkentaro/labelme: Image annotation with Python. Supports polygon, rectangle, circle, line, point, and AI-assisted annotation."/>
    <s v="Rename Method"/>
    <x v="1"/>
    <s v="https://github.com/wkentaro/labelme/pull/1644"/>
    <s v="2a41fdc"/>
    <s v="e212229"/>
    <x v="2"/>
    <s v="labelme/config/__init__.py,_x000a_tests/labelme_tests/test_app.py"/>
    <s v="labelme/config/__init__.py"/>
    <s v="Me: Rename get_default_config method to _get_default_config_and_create_labelmerc"/>
    <s v="repo_2a41fdc_e212229"/>
    <s v="init_llm_vs_gt.diff"/>
    <s v="cases/repo_2a41fdc_e212229/compare/init_llm_vs_gt.diff"/>
    <x v="1"/>
    <s v="No"/>
    <x v="0"/>
    <s v="Formatting"/>
    <s v="Low"/>
    <x v="1"/>
    <s v="The only visible difference is that the LLM output removed the final newline at the end of the file. The code content is otherwise identical, so there is no behavior change."/>
    <x v="1"/>
    <s v="Yes"/>
    <s v="None"/>
    <x v="0"/>
    <s v="repo_2a41fdc_e212229__init_llm_vs_gt.diff__ChatGPT 5.4"/>
    <n v="1"/>
    <n v="0"/>
    <n v="0"/>
    <n v="0"/>
    <n v="1"/>
    <n v="0"/>
    <n v="0"/>
    <x v="1"/>
  </r>
  <r>
    <s v="labelme"/>
    <s v="wkentaro/labelme: Image annotation with Python. Supports polygon, rectangle, circle, line, point, and AI-assisted annotation."/>
    <s v="Extract Method (Cleanup, Move, extract, remove)"/>
    <x v="2"/>
    <s v="https://github.com/wkentaro/labelme/pull/1480"/>
    <s v="7f6f3a0"/>
    <s v="088a9e6"/>
    <x v="0"/>
    <s v="labelme/utils/qt.py"/>
    <s v="labelme/utils/qt.py"/>
    <s v="Me: Remove class struct(object)"/>
    <s v="repo_7f6f3a0_088a9e6"/>
    <s v="qt_llm_vs_gt.diff"/>
    <s v="cases/repo_7f6f3a0_088a9e6/compare/qt_llm_vs_gt.diff"/>
    <x v="1"/>
    <s v="No"/>
    <x v="0"/>
    <s v="Formatting"/>
    <s v="Low"/>
    <x v="1"/>
    <s v="The only visible difference is that the LLM output removed the final newline at the end of the file. The code content is otherwise identical, so there is no behavior change."/>
    <x v="1"/>
    <s v="Yes"/>
    <s v="None"/>
    <x v="0"/>
    <s v="repo_7f6f3a0_088a9e6__qt_llm_vs_gt.diff__ChatGPT 5.4"/>
    <n v="1"/>
    <n v="0"/>
    <n v="0"/>
    <n v="0"/>
    <n v="1"/>
    <n v="0"/>
    <n v="0"/>
    <x v="1"/>
  </r>
  <r>
    <s v="labelme"/>
    <s v="wkentaro/labelme: Image annotation with Python. Supports polygon, rectangle, circle, line, point, and AI-assisted annotation."/>
    <s v="Change Method Signature (Change argument, change parameter)"/>
    <x v="3"/>
    <s v="https://github.com/wkentaro/labelme/pull/1825"/>
    <s v="2f79d56"/>
    <s v="0f8f436"/>
    <x v="0"/>
    <s v="labelme/__main__.py"/>
    <s v="labelme/__main__.py"/>
    <s v="GitHub: rename CLI positional argument from &quot;filename&quot; to &quot;path&quot;"/>
    <s v="repo_2f79d56_0f8f436"/>
    <s v="main_llm_vs_gt.diff"/>
    <s v="cases/repo_2f79d56_0f8f436/compare/main_llm_vs_gt.diff"/>
    <x v="0"/>
    <s v="No"/>
    <x v="0"/>
    <s v="Formatting; Naming Overreach; Logic Change"/>
    <s v="High"/>
    <x v="0"/>
    <s v="The task was to rename the CLI positional argument from filename to path, but the LLM output keeps/uses filename instead of path in both parser.add_argument(...) and config_from_args.pop(...). This misses the required rename and changes the CLI behavior compared with the intended human merge. The final newline removal is only a minor formatting issue."/>
    <x v="0"/>
    <s v="Yes"/>
    <s v="None"/>
    <x v="0"/>
    <s v="repo_2f79d56_0f8f436__main_llm_vs_gt.diff__ChatGPT 5.4"/>
    <n v="0"/>
    <n v="0"/>
    <n v="1"/>
    <n v="0"/>
    <n v="1"/>
    <n v="1"/>
    <n v="1"/>
    <x v="0"/>
  </r>
  <r>
    <s v="moviepy"/>
    <s v="Zulko/moviepy: Video editing with Python"/>
    <s v="Rename Method"/>
    <x v="1"/>
    <s v="https://github.com/Zulko/moviepy/pull/17"/>
    <s v="8d86e08"/>
    <s v="be78f0c"/>
    <x v="0"/>
    <s v="moviepy/video/io/ffmpeg_reader.py"/>
    <s v="moviepy/video/io/ffmpeg_reader.py"/>
    <s v="Me: Rename close() to close_proc()"/>
    <s v="repo_8d86e08_be78f0c"/>
    <s v="reader_llm_vs_gt.diff"/>
    <s v="cases/repo_8d86e08_be78f0c/compare/reader_llm_vs_gt.diff"/>
    <x v="1"/>
    <s v="No"/>
    <x v="0"/>
    <s v="Formatting"/>
    <s v="Low"/>
    <x v="1"/>
    <s v="The only visible difference is that the LLM output removed the final newline at the end of the file. The code content is otherwise identical, so there is no behavior change."/>
    <x v="1"/>
    <s v="Yes"/>
    <s v="None"/>
    <x v="0"/>
    <s v="repo_8d86e08_be78f0c__reader_llm_vs_gt.diff__ChatGPT 5.4"/>
    <n v="1"/>
    <n v="0"/>
    <n v="0"/>
    <n v="0"/>
    <n v="1"/>
    <n v="0"/>
    <n v="0"/>
    <x v="1"/>
  </r>
  <r>
    <s v="moviepy"/>
    <s v="Zulko/moviepy: Video editing with Python"/>
    <s v="Change Method Signature (Change argument, change parameter)"/>
    <x v="3"/>
    <s v="https://github.com/Zulko/moviepy/pull/1429"/>
    <s v="aa861a6"/>
    <s v="09de608"/>
    <x v="0"/>
    <s v="moviepy/video/io/gif_writers.py"/>
    <s v="moviepy/video/io/gif_writers.py"/>
    <s v="GitHub: Replace 'tostring' by 'tobytes' in 'video.io.gif_writers::write_gif'"/>
    <s v="repo_aa861a6_09de608"/>
    <s v="gif_llm_vs_gt.diff"/>
    <s v="cases/repo_aa861a6_09de608/compare/gif_llm_vs_gt.diff"/>
    <x v="1"/>
    <s v="No"/>
    <x v="0"/>
    <s v="Formatting"/>
    <s v="Low"/>
    <x v="1"/>
    <s v="The only visible difference is that the LLM output removed the final newline at the end of the file. The code content is otherwise identical, so there is no behavior change."/>
    <x v="1"/>
    <s v="Yes"/>
    <s v="None"/>
    <x v="0"/>
    <s v="repo_aa861a6_09de608__gif_llm_vs_gt.diff__ChatGPT 5.4"/>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blackwhite.py"/>
    <s v="Me: Avoid mutable default arguments in all methods and set these to None and update the code accordingly"/>
    <s v="repo_03fdc2c_7bd0678"/>
    <s v="blackwhite_llm_vs_gt.diff"/>
    <s v="cases/repo_03fdc2c_7bd0678/compare/blackwhite_llm_vs_gt.diff"/>
    <x v="1"/>
    <s v="No"/>
    <x v="0"/>
    <s v="Formatting"/>
    <s v="Low"/>
    <x v="1"/>
    <s v="The LLM completed the required change by using RGB=None instead of a mutable default list. The remaining differences are formatting-only: spacing around RGB=None, spacing inside [1, 1, 1], an added blank line after the docstring, and removal of the final newline. These do not change program behavior."/>
    <x v="1"/>
    <s v="Yes"/>
    <s v="None"/>
    <x v="0"/>
    <s v="repo_03fdc2c_7bd0678__blackwhite_llm_vs_gt.diff__ChatGPT 5.4"/>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lip.py"/>
    <s v="Me: Avoid mutable default arguments in all methods and set these to None and update the code accordingly"/>
    <s v="repo_03fdc2c_7bd0678"/>
    <s v="clip_llm_vs_gt.diff"/>
    <s v="cases/repo_03fdc2c_7bd0678/compare/clip_llm_vs_gt.diff"/>
    <x v="1"/>
    <s v="No"/>
    <x v="0"/>
    <s v="Formatting; Unrelated Deletion"/>
    <s v="Medium"/>
    <x v="1"/>
    <s v="The task was to avoid mutable default arguments by setting them to None and then converting None to [] inside the method. The LLM keeps/adds the if apply_to is None: apply_to = [] handling in one method, but removes the same required handling from another method before calling self.fl(...). This means apply_to=None may be passed through instead of being converted to an empty list, which is a behavior-affecting missed update. It also adds an unnecessary blank line and removes the final newline."/>
    <x v="1"/>
    <s v="Yes"/>
    <s v="None"/>
    <x v="0"/>
    <s v="repo_03fdc2c_7bd0678__clip_llm_vs_gt.diff__ChatGPT 5.4"/>
    <n v="1"/>
    <n v="0"/>
    <n v="0"/>
    <n v="0"/>
    <n v="1"/>
    <n v="0"/>
    <n v="1"/>
    <x v="2"/>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mask_color.py"/>
    <s v="Me: Avoid mutable default arguments in all methods and set these to None and update the code accordingly"/>
    <s v="repo_03fdc2c_7bd0678"/>
    <s v="color_llm_vs_gt.diff"/>
    <s v="cases/repo_03fdc2c_7bd0678/compare/color_llm_vs_gt.diff"/>
    <x v="1"/>
    <s v="No"/>
    <x v="0"/>
    <s v="Formatting"/>
    <s v="Low"/>
    <x v="1"/>
    <s v="The LLM completed the required mutable-default handling by checking if color is None: and assigning color = [0,0,0]. The only visible difference is that this block was placed after a comment instead of before it. This does not change behavior, but it is not an exact match to the human merge."/>
    <x v="1"/>
    <s v="Yes"/>
    <s v="None"/>
    <x v="0"/>
    <s v="repo_03fdc2c_7bd0678__color_llm_vs_gt.diff__ChatGPT 5.4"/>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onfig.py"/>
    <s v="Me: Avoid mutable default arguments in all methods and set these to None and update the code accordingly"/>
    <s v="repo_03fdc2c_7bd0678"/>
    <s v="config_llm_vs_gt.diff"/>
    <s v="cases/repo_03fdc2c_7bd0678/compare/config_llm_vs_gt.diff"/>
    <x v="1"/>
    <s v="No"/>
    <x v="0"/>
    <s v="Formatting"/>
    <s v="Low"/>
    <x v="1"/>
    <s v="The LLM completed the main task by changing the mutable default to new_settings=None and assigning {} when it is None. However, it moved the if new_settings is None: new_settings = {} block after execfile(file) and gl.update(locals()), while the human merge handles it before those operations. This can change behavior because locals() may update globals with new_settings=None before it is converted to {}. The missing final newline is also a minor formatting issue."/>
    <x v="1"/>
    <s v="Yes"/>
    <s v="None"/>
    <x v="0"/>
    <s v="repo_03fdc2c_7bd0678__config_llm_vs_gt.diff__ChatGPT 5.4"/>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blackwhite.py"/>
    <s v="Me: Avoid mutable default arguments in all methods and set these to None and update the code accordingly"/>
    <s v="repo_03fdc2c_7bd0678"/>
    <s v="drawing_llm_vs_gt.diff"/>
    <s v="cases/repo_03fdc2c_7bd0678/compare/drawing_llm_vs_gt.diff"/>
    <x v="1"/>
    <s v="No"/>
    <x v="0"/>
    <s v="Formatting"/>
    <s v="Low"/>
    <x v="1"/>
    <s v="The LLM completed the required mutable-default handling by checking if pos is None: and assigning pos = [0, 0]. The only visible difference is that this block was placed after nearby comments instead of before them, plus the final newline was removed. These are formatting/location-only differences and do not change behavior."/>
    <x v="1"/>
    <s v="Yes"/>
    <s v="None"/>
    <x v="0"/>
    <s v="repo_03fdc2c_7bd0678__drawing_llm_vs_gt.diff__ChatGPT 5.4"/>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VideoClip.py"/>
    <s v="Me: Avoid mutable default arguments in all methods and set these to None and update the code accordingly"/>
    <s v="repo_03fdc2c_7bd0678"/>
    <s v="video_llm_vs_gt.diff"/>
    <s v="cases/repo_03fdc2c_7bd0678/compare/video_llm_vs_gt.diff"/>
    <x v="1"/>
    <s v="No"/>
    <x v="0"/>
    <s v="Formatting"/>
    <s v="Low"/>
    <x v="1"/>
    <s v="The LLM completed the required mutable-default handling by checking if apply_to is None: and assigning the appropriate list values. The visible differences are only formatting/location changes: moving one None check after comments, changing indentation style inside two if blocks, and removing the final newline. These do not change behavior."/>
    <x v="1"/>
    <s v="Yes"/>
    <s v="None"/>
    <x v="0"/>
    <s v="repo_03fdc2c_7bd0678__video_llm_vs_gt.diff__ChatGPT 5.4"/>
    <n v="1"/>
    <n v="0"/>
    <n v="0"/>
    <n v="0"/>
    <n v="1"/>
    <n v="0"/>
    <n v="0"/>
    <x v="1"/>
  </r>
  <r>
    <s v="moviepy"/>
    <s v="Zulko/moviepy: Video editing with Python"/>
    <s v="Extract Variable (Cleanup, Move, extract)"/>
    <x v="4"/>
    <s v="https://github.com/Zulko/moviepy/pull/1456"/>
    <s v="ebfe16c"/>
    <s v="4d59f79"/>
    <x v="0"/>
    <s v="moviepy/video/VideoClip.py"/>
    <s v="moviepy/video/VideoClip.py"/>
    <s v="Me: Delete redundant colorclip = ColorClip(size, color=color)"/>
    <s v="repo_ebfe16c_4d59f79"/>
    <s v="video_llm_vs_gt.diff"/>
    <s v="cases/repo_ebfe16c_4d59f79/compare/video_llm_vs_gt.diff"/>
    <x v="1"/>
    <s v="No"/>
    <x v="0"/>
    <s v="Formatting"/>
    <s v="Low"/>
    <x v="1"/>
    <s v="The only visible difference is that the LLM output removed the final newline at the end of the file. The code content is otherwise identical, so there is no behavior change."/>
    <x v="1"/>
    <s v="Yes"/>
    <s v="None"/>
    <x v="0"/>
    <s v="repo_ebfe16c_4d59f79__video_llm_vs_gt.diff__ChatGPT 5.4"/>
    <n v="1"/>
    <n v="0"/>
    <n v="0"/>
    <n v="0"/>
    <n v="1"/>
    <n v="0"/>
    <n v="0"/>
    <x v="1"/>
  </r>
  <r>
    <s v="dirsearch"/>
    <s v="maurosoria/dirsearch: Web path scanner"/>
    <s v="Rename Variable"/>
    <x v="0"/>
    <s v="https://github.com/maurosoria/dirsearch/pull/927"/>
    <s v="45631f2"/>
    <s v="2a89a23"/>
    <x v="2"/>
    <s v="lib/controller/controller.py,_x000a_lib/core/fuzzer.py"/>
    <s v="lib/controller/controller.py"/>
    <s v="Me: Rename exclude_content to exclude_response"/>
    <s v="repo_45631f2_2a89a23"/>
    <s v="controller_llm_vs_gt.diff"/>
    <s v="cases/repo_45631f2_2a89a23/compare/controller_llm_vs_gt.diff"/>
    <x v="1"/>
    <s v="No"/>
    <x v="0"/>
    <s v="Formatting"/>
    <s v="Low"/>
    <x v="1"/>
    <s v="The only visible difference is that the LLM output removed the final newline at the end of the file. The code content is otherwise identical, so there is no behavior change."/>
    <x v="1"/>
    <s v="Yes"/>
    <s v="None"/>
    <x v="0"/>
    <s v="repo_45631f2_2a89a23__controller_llm_vs_gt.diff__ChatGPT 5.4"/>
    <n v="1"/>
    <n v="0"/>
    <n v="0"/>
    <n v="0"/>
    <n v="1"/>
    <n v="0"/>
    <n v="0"/>
    <x v="1"/>
  </r>
  <r>
    <s v="dirsearch"/>
    <s v="maurosoria/dirsearch: Web path scanner"/>
    <s v="Rename Variable"/>
    <x v="0"/>
    <s v="https://github.com/maurosoria/dirsearch/pull/927"/>
    <s v="45631f2"/>
    <s v="2a89a23"/>
    <x v="2"/>
    <s v="lib/controller/controller.py,_x000a_lib/core/fuzzer.py"/>
    <s v="lib/core/fuzzer.py"/>
    <s v="Me: Rename exclude_content to exclude_response"/>
    <s v="repo_45631f2_2a89a23"/>
    <s v="fuz_llm_vs_gt.diff"/>
    <s v="cases/repo_45631f2_2a89a23/compare/fuz_llm_vs_gt.diff"/>
    <x v="1"/>
    <s v="No"/>
    <x v="0"/>
    <s v="Formatting"/>
    <s v="Low"/>
    <x v="1"/>
    <s v="The only visible difference is that the LLM output removed the final newline at the end of the file. The code content is otherwise identical, so there is no behavior change."/>
    <x v="1"/>
    <s v="Yes"/>
    <s v="None"/>
    <x v="0"/>
    <s v="repo_45631f2_2a89a23__fuz_llm_vs_gt.diff__ChatGPT 5.4"/>
    <n v="1"/>
    <n v="0"/>
    <n v="0"/>
    <n v="0"/>
    <n v="1"/>
    <n v="0"/>
    <n v="0"/>
    <x v="1"/>
  </r>
  <r>
    <s v="dirsearch"/>
    <s v="maurosoria/dirsearch: Web path scanner"/>
    <s v="Extract Variable (Cleanup, Move, extract)"/>
    <x v="4"/>
    <s v="https://github.com/maurosoria/dirsearch/pull/502"/>
    <s v="8c50eee"/>
    <s v="7651b8c"/>
    <x v="0"/>
    <s v="lib/core/Fuzzer.py"/>
    <s v="lib/core/Fuzzer.py"/>
    <s v="GitHub:  Remove an useless variable self.errors"/>
    <s v="repo_8c50eee_7651b8c"/>
    <s v="fuz_llm_vs_gt.diff"/>
    <s v="cases/repo_8c50eee_7651b8c/compare/fuz_llm_vs_gt.diff"/>
    <x v="1"/>
    <s v="No"/>
    <x v="0"/>
    <s v="Formatting"/>
    <s v="Low"/>
    <x v="1"/>
    <s v="The only visible difference is that the LLM output removed the final newline at the end of the file. The code content is otherwise identical, so there is no behavior change."/>
    <x v="1"/>
    <s v="Yes"/>
    <s v="None"/>
    <x v="0"/>
    <s v="repo_8c50eee_7651b8c__fuz_llm_vs_gt.diff__ChatGPT 5.4"/>
    <n v="1"/>
    <n v="0"/>
    <n v="0"/>
    <n v="0"/>
    <n v="1"/>
    <n v="0"/>
    <n v="0"/>
    <x v="1"/>
  </r>
  <r>
    <s v="pre-commit"/>
    <s v="https://github.com/pre-commit/pre-commit"/>
    <s v="Rename Variable"/>
    <x v="0"/>
    <s v="Rename validate-{config,manifest} entrypoints by chriskuehl · Pull Request #251 · pre-commit/pre-commit"/>
    <s v="ff5e6e5"/>
    <s v="b07572e"/>
    <x v="0"/>
    <s v="setup.py"/>
    <s v="setup.py"/>
    <s v="Me: rename validate-config to pre-commit-validate-config and validate-manifest to pre-commit-validate-manifest in entrypoints"/>
    <s v="repo_ff5e6e5_b07572e"/>
    <s v="setup_llm_vs_gt.diff"/>
    <s v="cases/repo_ff5e6e5_b07572e/compare/setup_llm_vs_gt.diff"/>
    <x v="1"/>
    <s v="No"/>
    <x v="0"/>
    <s v="Comment/Docstring"/>
    <s v="Low"/>
    <x v="1"/>
    <s v="The LLM completed the requested rename of the entry points to pre-commit-validate-config and pre-commit-validate-manifest. The only visible difference is that it removed the trailing # noqa comments from those long entry-point lines. This is unnecessary but does not change behavior."/>
    <x v="1"/>
    <s v="Yes"/>
    <s v="None"/>
    <x v="0"/>
    <s v="repo_ff5e6e5_b07572e__setup_llm_vs_gt.diff__ChatGPT 5.4"/>
    <n v="1"/>
    <n v="0"/>
    <n v="0"/>
    <n v="0"/>
    <n v="1"/>
    <n v="0"/>
    <n v="0"/>
    <x v="1"/>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repository_llm_vs_gt.diff"/>
    <s v="cases/repo_f098ec3_6a177c4/compare/repository_llm_vs_gt.diff"/>
    <x v="1"/>
    <s v="No"/>
    <x v="0"/>
    <s v="Import Change; Logic Change; API/Signature Overreach; Extra Refactoring; Unrelated Addition; Unrelated Deletion"/>
    <s v="High"/>
    <x v="0"/>
    <s v="The LLM appears to complete the requested rename by using check_hooks_apply instead of check_files_matches_any in the meta hook import/entry. However, the diff shows a very large unrelated rewrite of the file: many imports changed, helper functions were replaced, repository/hook installation logic was restructured, type annotations were removed, and many APIs/classes/functions differ from the human merge. These are far beyond the requested rename and likely change behavior significantly."/>
    <x v="0"/>
    <s v="Yes"/>
    <s v="None"/>
    <x v="0"/>
    <s v="repo_f098ec3_6a177c4__repository_llm_vs_gt.diff__ChatGPT 5.4"/>
    <n v="1"/>
    <n v="0"/>
    <n v="0"/>
    <n v="0"/>
    <n v="1"/>
    <n v="1"/>
    <n v="1"/>
    <x v="0"/>
  </r>
  <r>
    <s v="pre-commit"/>
    <s v="https://github.com/pre-commit/pre-commit"/>
    <s v="Rename Method"/>
    <x v="1"/>
    <s v="Rename check-files-matches-any to check-hooks-apply by asottile · Pull Request #653 · pre-commit/pre-commit"/>
    <s v="f098ec3"/>
    <s v="6a177c4"/>
    <x v="2"/>
    <s v="pre_commit/repository.py,_x000a_tests/meta_hooks/check_hooks_apply_test.py"/>
    <s v="tests/meta_hooks/check_hooks_apply_test.py"/>
    <s v="Me: change check_files_matches_any to check_hooks_apply"/>
    <s v="repo_f098ec3_6a177c4"/>
    <s v="test_llm_vs_gt.diff"/>
    <s v="cases/repo_f098ec3_6a177c4/compare/test_llm_vs_gt.diff"/>
    <x v="1"/>
    <s v="Yes"/>
    <x v="1"/>
    <s v="None"/>
    <s v="None"/>
    <x v="1"/>
    <s v="Exact same"/>
    <x v="3"/>
    <s v="Yes"/>
    <s v="None"/>
    <x v="0"/>
    <s v="repo_f098ec3_6a177c4__test_llm_vs_gt.diff__ChatGPT 5.4"/>
    <n v="1"/>
    <n v="0"/>
    <n v="0"/>
    <n v="1"/>
    <n v="0"/>
    <n v="0"/>
    <n v="0"/>
    <x v="3"/>
  </r>
  <r>
    <s v="pre-commit"/>
    <s v="https://github.com/pre-commit/pre-commit"/>
    <s v="Extract Method (Cleanup, Move, extract, remove)"/>
    <x v="2"/>
    <s v="remove redundant system spaces test by asottile · Pull Request #3574 · pre-commit/pre-commit"/>
    <s v="65175f3"/>
    <s v="5e4b354"/>
    <x v="0"/>
    <s v="tests/repository_test.py"/>
    <s v="tests/repository_test.py"/>
    <s v="Me: remove the test_system_hook_with_spaces function"/>
    <s v="repo_65175f3_5e4b354"/>
    <s v="test_llm_vs_gt.diff"/>
    <s v="cases/repo_65175f3_5e4b354/compare/test_llm_vs_gt.diff"/>
    <x v="1"/>
    <s v="Yes"/>
    <x v="1"/>
    <s v="None"/>
    <s v="None"/>
    <x v="1"/>
    <s v="Exact same"/>
    <x v="3"/>
    <s v="Yes"/>
    <s v="None"/>
    <x v="0"/>
    <s v="repo_65175f3_5e4b354__test_llm_vs_gt.diff__ChatGPT 5.4"/>
    <n v="1"/>
    <n v="0"/>
    <n v="0"/>
    <n v="1"/>
    <n v="0"/>
    <n v="0"/>
    <n v="0"/>
    <x v="3"/>
  </r>
  <r>
    <s v="pre-commit"/>
    <s v="https://github.com/pre-commit/pre-commit"/>
    <s v="Change Method Signature (Change argument, change parameter)"/>
    <x v="3"/>
    <s v="use the shuffle method of Random instead by asottile · Pull Request #1480 · pre-commit/pre-commit"/>
    <s v="d71699d"/>
    <s v="79359ed"/>
    <x v="0"/>
    <s v="pre_commit/languages/helpers.py"/>
    <s v="pre_commit/languages/helpers.py"/>
    <s v="Me: change random.shuffle to fixed_random.shuffle"/>
    <s v="repo_d71699d_79359ed"/>
    <s v="helpers_llm_vs_gt.diff"/>
    <s v="cases/repo_d71699d_79359ed/compare/helpers_llm_vs_gt.diff"/>
    <x v="1"/>
    <s v="No"/>
    <x v="0"/>
    <s v="Formatting; Extra Refactoring"/>
    <s v="Low"/>
    <x v="1"/>
    <s v="The requested task was to change random.shuffle to fixed_random.shuffle, and the LLM did use fixed_random.shuffle. However, it also unnecessarily changed FIXED_RANDOM_SEED, compensated with FIXED_RANDOM_SEED + 1, and added random=fixed_random.random to the shuffle call. That extra argument is not part of the human merge and may break depending on the Python version/API."/>
    <x v="1"/>
    <s v="Yes"/>
    <s v="None"/>
    <x v="0"/>
    <s v="repo_d71699d_79359ed__helpers_llm_vs_gt.diff__ChatGPT 5.4"/>
    <n v="1"/>
    <n v="0"/>
    <n v="0"/>
    <n v="0"/>
    <n v="1"/>
    <n v="0"/>
    <n v="0"/>
    <x v="1"/>
  </r>
  <r>
    <s v="pre-commit"/>
    <s v="https://github.com/pre-commit/pre-commit"/>
    <s v="Change Method Signature (Change argument, change parameter)"/>
    <x v="3"/>
    <s v="Remove unnecessary fixtures in signatures from pygrep tests by MarcoGorelli · Pull Request #1644 · pre-commit/pre-commit"/>
    <s v="ee1fcfb"/>
    <s v="6ba50f3"/>
    <x v="0"/>
    <s v="tests/languages/pygrep_test.py"/>
    <s v="tests/languages/pygrep_test.py"/>
    <s v="Me: remove some_files arguement from the functions and add this above each function with that arguement &quot;@pytest.mark.usefixtures('some_files')&quot;"/>
    <s v="repo_ee1fcfb_6ba50f3"/>
    <s v="test_llm_vs_gt.diff"/>
    <s v="cases/repo_ee1fcfb_6ba50f3/compare/test_llm_vs_gt.diff"/>
    <x v="1"/>
    <s v="Yes"/>
    <x v="1"/>
    <s v="None"/>
    <s v="None"/>
    <x v="1"/>
    <s v="Exact same"/>
    <x v="3"/>
    <s v="Yes"/>
    <s v="None"/>
    <x v="0"/>
    <s v="repo_ee1fcfb_6ba50f3__test_llm_vs_gt.diff__ChatGPT 5.4"/>
    <n v="1"/>
    <n v="0"/>
    <n v="0"/>
    <n v="1"/>
    <n v="0"/>
    <n v="0"/>
    <n v="0"/>
    <x v="3"/>
  </r>
  <r>
    <s v="mackup"/>
    <s v="https://github.com/lra/mackup"/>
    <s v="Change Method Signature (Change argument, change parameter)"/>
    <x v="3"/>
    <s v="Add typing by lra · Pull Request #2083 · lra/mackup"/>
    <s v="4177f52"/>
    <s v="3f8be8c"/>
    <x v="0"/>
    <s v="mackup/application.py"/>
    <s v="mackup/application.py"/>
    <s v="Me: getFilePaths file should be a string and return tuple[str, str]"/>
    <s v="repo_4177f52_3f8be8c"/>
    <s v="application_llm_vs_gt.diff"/>
    <s v="cases/repo_4177f52_3f8be8c/compare/application_llm_vs_gt.diff"/>
    <x v="1"/>
    <s v="No"/>
    <x v="0"/>
    <s v="Formatting; Import Change; API/Signature Overreach"/>
    <s v="Medium"/>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0"/>
    <s v="repo_4177f52_3f8be8c__application_llm_vs_gt.diff__ChatGPT 5.4"/>
    <n v="1"/>
    <n v="0"/>
    <n v="0"/>
    <n v="0"/>
    <n v="1"/>
    <n v="0"/>
    <n v="1"/>
    <x v="2"/>
  </r>
  <r>
    <s v="PaddleDetection"/>
    <s v="https://github.com/PaddlePaddle/PaddleDetection"/>
    <s v="Rename Variable"/>
    <x v="0"/>
    <s v="[PIR] Rename parameter to avoid Error by chen2016013 · Pull Request #8872 · PaddlePaddle/PaddleDetection"/>
    <s v="352fa27"/>
    <s v="54e3209"/>
    <x v="0"/>
    <s v="ppdet/modeling/losses/ssd_loss.py"/>
    <s v="ppdet/modeling/losses/ssd_loss.py"/>
    <s v="Me: change targets_bbox to targets_bbox_tmp on line 149 and 150 just for the var name and the parameter"/>
    <s v="repo_352fa27_54e3209"/>
    <s v="loss_llm_vs_gt.diff"/>
    <s v="cases/repo_352fa27_54e3209/compare/loss_llm_vs_gt.diff"/>
    <x v="1"/>
    <s v="Yes"/>
    <x v="1"/>
    <s v="None"/>
    <s v="None"/>
    <x v="1"/>
    <s v="Exact same"/>
    <x v="3"/>
    <s v="Yes"/>
    <s v="None"/>
    <x v="0"/>
    <s v="repo_352fa27_54e3209__loss_llm_vs_gt.diff__ChatGPT 5.4"/>
    <n v="1"/>
    <n v="0"/>
    <n v="0"/>
    <n v="1"/>
    <n v="0"/>
    <n v="0"/>
    <n v="0"/>
    <x v="3"/>
  </r>
  <r>
    <s v="PaddleDetection"/>
    <s v="https://github.com/PaddlePaddle/PaddleDetection"/>
    <s v="Rename Variable"/>
    <x v="0"/>
    <s v="[cherry-pick] Fix some errors of `NotImplemented` usage and some variable names by lyuwenyu · Pull Request #2352 · PaddlePaddle/PaddleDetection"/>
    <s v="395e3aa"/>
    <s v="4f72fb4"/>
    <x v="0"/>
    <s v="dygraph/ppdet/data/source/dataset.py"/>
    <s v="dygraph/ppdet/data/source/dataset.py"/>
    <s v="Me: change notImplemented to NotImplementedError, change d to dir and change is_valid_file to _is_valid_file"/>
    <s v="repo_395e3aa_4f72fb4"/>
    <s v="dataset_llm_vs_gt.diff"/>
    <s v="cases/repo_395e3aa_4f72fb4/compare/dataset_llm_vs_gt.diff"/>
    <x v="1"/>
    <s v="No"/>
    <x v="0"/>
    <s v="Formatting; Comment/Docstring"/>
    <s v="Low"/>
    <x v="1"/>
    <s v="The visible diff only shows formatting cleanup in the file header comments, removing trailing spaces from license comments. No behavior change is shown."/>
    <x v="1"/>
    <s v="Yes"/>
    <s v="None"/>
    <x v="0"/>
    <s v="repo_395e3aa_4f72fb4__dataset_llm_vs_gt.diff__ChatGPT 5.4"/>
    <n v="1"/>
    <n v="0"/>
    <n v="0"/>
    <n v="0"/>
    <n v="1"/>
    <n v="0"/>
    <n v="0"/>
    <x v="1"/>
  </r>
  <r>
    <s v="PaddleDetection"/>
    <s v="https://github.com/PaddlePaddle/PaddleDetection"/>
    <s v="Extract Method (Cleanup, Move, extract, remove)"/>
    <x v="2"/>
    <s v="[cherry-pick]remove register_buffer by wangxinxin08 · Pull Request #5632 · PaddlePaddle/PaddleDetection"/>
    <s v="2ef30b4"/>
    <s v="0f9f93e"/>
    <x v="0"/>
    <s v="ppdet/modeling/heads/ppyoloe_head.py"/>
    <s v="ppdet/modeling/heads/ppyoloe_head.py"/>
    <s v="Me: instead of using register buffer for anchor points and stride tensor use self.x = x"/>
    <s v="repo_2ef30b4_0f9f93e"/>
    <s v="head_llm_vs_gt.diff"/>
    <s v="cases/repo_2ef30b4_0f9f93e/compare/head_llm_vs_gt.diff"/>
    <x v="1"/>
    <s v="Yes"/>
    <x v="1"/>
    <s v="None"/>
    <s v="None"/>
    <x v="1"/>
    <s v="Exact same"/>
    <x v="3"/>
    <s v="Yes"/>
    <s v="None"/>
    <x v="0"/>
    <s v="repo_2ef30b4_0f9f93e__head_llm_vs_gt.diff__ChatGPT 5.4"/>
    <n v="1"/>
    <n v="0"/>
    <n v="0"/>
    <n v="0"/>
    <n v="0"/>
    <n v="0"/>
    <n v="0"/>
    <x v="3"/>
  </r>
  <r>
    <s v="PaddleDetection"/>
    <s v="https://github.com/PaddlePaddle/PaddleDetection"/>
    <s v="Extract Method (Cleanup, Move, extract, remove)"/>
    <x v="2"/>
    <s v="delete redundant code by duohappy · Pull Request #2318 · PaddlePaddle/PaddleDetection"/>
    <s v="4993bd2"/>
    <s v="508b5f7"/>
    <x v="0"/>
    <s v="tools/x2coco.py"/>
    <s v="tools/x2coco.py"/>
    <s v="Me:remove the getbbox function"/>
    <s v="repo_4993bd2_508b5f7"/>
    <s v="x2coco_llm_vs_gt.diff"/>
    <s v="cases/repo_4993bd2_508b5f7/compare/x2coco_llm_vs_gt.diff"/>
    <x v="1"/>
    <s v="No"/>
    <x v="0"/>
    <s v="Formatting"/>
    <s v="Low"/>
    <x v="1"/>
    <s v="The only visible difference is whitespace cleanup: trailing spaces were removed from blank lines. This does not change program behavior."/>
    <x v="1"/>
    <s v="Yes"/>
    <s v="None"/>
    <x v="0"/>
    <s v="repo_4993bd2_508b5f7__x2coco_llm_vs_gt.diff__ChatGPT 5.4"/>
    <n v="1"/>
    <n v="0"/>
    <n v="0"/>
    <n v="0"/>
    <n v="1"/>
    <n v="0"/>
    <n v="0"/>
    <x v="1"/>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utils/checkpoint.py"/>
    <s v="Me: Rename &quot;train_results.json&quot; to &quot;train_result.json&quot; argument"/>
    <s v="repo_b2e2729_8377e84"/>
    <s v="checkpoint_llm_vs_gt.diff"/>
    <s v="cases/repo_b2e2729_8377e84/compare/checkpoint_llm_vs_gt.diff"/>
    <x v="1"/>
    <s v="Yes"/>
    <x v="1"/>
    <s v="None"/>
    <s v="None"/>
    <x v="1"/>
    <s v="Exact same"/>
    <x v="3"/>
    <s v="Yes"/>
    <s v="None"/>
    <x v="0"/>
    <s v="repo_b2e2729_8377e84__checkpoint_llm_vs_gt.diff__ChatGPT 5.4"/>
    <n v="1"/>
    <n v="0"/>
    <n v="0"/>
    <n v="1"/>
    <n v="0"/>
    <n v="0"/>
    <n v="0"/>
    <x v="3"/>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engine/trainer.py"/>
    <s v="Me: Rename &quot;train_results.json&quot; to &quot;train_result.json&quot; argument"/>
    <s v="repo_b2e2729_8377e84"/>
    <s v="trainer_llm_vs_gt.diff"/>
    <s v="cases/repo_b2e2729_8377e84/compare/trainer_llm_vs_gt.diff"/>
    <x v="1"/>
    <s v="No"/>
    <x v="0"/>
    <s v="Formatting"/>
    <s v="Low"/>
    <x v="1"/>
    <s v="The only visible difference is that the LLM output removed the final newline at the end of the file. The code content is otherwise identical, so there is no behavior change."/>
    <x v="1"/>
    <s v="Yes"/>
    <s v="None"/>
    <x v="0"/>
    <s v="repo_b2e2729_8377e84__trainer_llm_vs_gt.diff__ChatGPT 5.4"/>
    <n v="1"/>
    <n v="0"/>
    <n v="0"/>
    <n v="0"/>
    <n v="1"/>
    <n v="0"/>
    <n v="0"/>
    <x v="1"/>
  </r>
  <r>
    <s v="PaddleDetection"/>
    <s v="https://github.com/PaddlePaddle/PaddleDetection"/>
    <s v="Change Method Signature (Change argument, change parameter)"/>
    <x v="3"/>
    <s v="https://github.com/PaddlePaddle/PaddleDetection/pull/6295"/>
    <s v="5019c3b"/>
    <s v="3428d97"/>
    <x v="0"/>
    <s v="deploy/pphuman/pipeline.py"/>
    <s v="deploy/pphuman/pipeline.py"/>
    <s v="Me: Rename imshow argument PPHuman&amp;&amp;PPVehicle to Paddle-Pipeline"/>
    <s v="repo_5019c3b_3428d97"/>
    <s v="pipeline_llm_vs_gt.diff"/>
    <s v="cases/repo_5019c3b_3428d97/compare/pipeline_llm_vs_gt.diff"/>
    <x v="0"/>
    <s v="No"/>
    <x v="0"/>
    <s v="Formatting; Naming Overreach"/>
    <s v="High"/>
    <x v="0"/>
    <s v="The task was to rename the imshow window argument from PPHuman/PPVehicle to Paddle-Pipeline. The human merge uses cv2.imshow('Paddle-Pipeline', im), but the LLM output keeps/changes it to cv2.imshow('PPHuman', im), so the required rename was missed or reversed. The missing final newline is only a minor formatting issue."/>
    <x v="0"/>
    <s v="Yes"/>
    <s v="None"/>
    <x v="0"/>
    <s v="repo_5019c3b_3428d97__pipeline_llm_vs_gt.diff__ChatGPT 5.4"/>
    <n v="0"/>
    <n v="0"/>
    <n v="1"/>
    <n v="0"/>
    <n v="1"/>
    <n v="1"/>
    <n v="1"/>
    <x v="0"/>
  </r>
  <r>
    <s v="PaddleDetection"/>
    <s v="https://github.com/PaddlePaddle/PaddleDetection"/>
    <s v="Extract Variable (Cleanup, Move, extract, remove)"/>
    <x v="4"/>
    <s v="https://github.com/PaddlePaddle/PaddleDetection/pull/6424"/>
    <s v="70d00f6"/>
    <s v="5e02a81"/>
    <x v="0"/>
    <s v="ppdet/modeling/layers.py"/>
    <s v="ppdet/modeling/layers.py"/>
    <s v="GitHub: remove one line redundant code (topk_scores, topk_inds = paddle.topk(scores_r, k)"/>
    <s v="repo_70d00f6_5e02a81"/>
    <s v="layers_llm_vs_gt.diff"/>
    <s v="cases/repo_70d00f6_5e02a81/compare/layers_llm_vs_gt.diff"/>
    <x v="1"/>
    <s v="No"/>
    <x v="0"/>
    <s v="Formatting"/>
    <s v="Low"/>
    <x v="1"/>
    <s v="The only visible difference is that the LLM output removed the final newline at the end of the file. The code content is otherwise identical, so there is no behavior change."/>
    <x v="1"/>
    <s v="Yes"/>
    <s v="None"/>
    <x v="0"/>
    <s v="repo_70d00f6_5e02a81__layers_llm_vs_gt.diff__ChatGPT 5.4"/>
    <n v="1"/>
    <n v="0"/>
    <n v="0"/>
    <n v="0"/>
    <n v="1"/>
    <n v="0"/>
    <n v="0"/>
    <x v="1"/>
  </r>
  <r>
    <s v="yewtube"/>
    <s v="mps-youtube/yewtube: yewtube, forked from mps-youtube , is a Terminal based YouTube player and downloader. No Youtube API key required."/>
    <s v="Change Method Signature (Change argument, change parameter)"/>
    <x v="3"/>
    <s v="https://github.com/mps-youtube/yewtube/pull/394"/>
    <s v="ea4831f"/>
    <s v="8d2c22d"/>
    <x v="0"/>
    <s v="mps_youtube/main.py"/>
    <s v="mps_youtube/main.py"/>
    <s v="GitHub: remove unneeded showconfig() argument"/>
    <s v="repo_ea4831f_8d2c22d"/>
    <s v="main_llm_vs_gt.diff"/>
    <s v="cases/repo_ea4831f_8d2c22d/compare/main_llm_vs_gt.diff"/>
    <x v="1"/>
    <s v="No"/>
    <x v="0"/>
    <s v="Formatting"/>
    <s v="Low"/>
    <x v="1"/>
    <s v="The only visible difference is that the LLM output removed the final newline at the end of the file. The code content is otherwise identical, so there is no behavior change."/>
    <x v="1"/>
    <s v="Yes"/>
    <s v="None"/>
    <x v="0"/>
    <s v="repo_ea4831f_8d2c22d__main_llm_vs_gt.diff__ChatGPT 5.4"/>
    <n v="1"/>
    <n v="0"/>
    <n v="0"/>
    <n v="0"/>
    <n v="1"/>
    <n v="0"/>
    <n v="0"/>
    <x v="1"/>
  </r>
  <r>
    <s v="yewtube"/>
    <s v="mps-youtube/yewtube: yewtube, forked from mps-youtube , is a Terminal based YouTube player and downloader. No Youtube API key required."/>
    <s v="Extract Variable (Cleanup, Move, extract, remove)"/>
    <x v="4"/>
    <s v="https://github.com/mps-youtube/yewtube/pull/519"/>
    <s v="8508c46"/>
    <s v="2e0a353"/>
    <x v="0"/>
    <s v="mps_youtube/player.py"/>
    <s v="mps_youtube/player.py"/>
    <s v="Me: wrap the elasped_s variable in an if statement making sure resp['data'] is not none"/>
    <s v="repo_8508c46_2e0a353"/>
    <s v="player_llm_vs_gt.diff"/>
    <s v="cases/repo_8508c46_2e0a353/compare/player_llm_vs_gt.diff"/>
    <x v="1"/>
    <s v="Yes"/>
    <x v="1"/>
    <s v="None"/>
    <s v="None"/>
    <x v="1"/>
    <s v="Exact same"/>
    <x v="3"/>
    <s v="Yes"/>
    <s v="None"/>
    <x v="0"/>
    <s v="repo_8508c46_2e0a353__player_llm_vs_gt.diff__ChatGPT 5.4"/>
    <n v="1"/>
    <n v="0"/>
    <n v="0"/>
    <n v="1"/>
    <n v="0"/>
    <n v="0"/>
    <n v="0"/>
    <x v="3"/>
  </r>
  <r>
    <s v="Solaar"/>
    <s v="pwr-Solaar/Solaar: Linux device manager for Logitech devices"/>
    <s v="Rename Variable"/>
    <x v="0"/>
    <s v="https://github.com/pwr-Solaar/Solaar/pull/60"/>
    <s v="c224141"/>
    <s v="ecd90d6"/>
    <x v="2"/>
    <s v="lib/logitech/unifying_receiver/descriptors.py, lib/logitech/unifying_receiver/status.py"/>
    <s v="lib/logitech/unifying_receiver/status.py"/>
    <s v="Me: Rename FN_STATUS to FN_INVERSION, REPROGRAMMABLE_KEYS to REPROG_CONTROLS, FIRMWARE to DEVICE_FW_VERSION, NAME to DEVICE_NAME, and BATTERY to BATTERY_STATUS"/>
    <s v="repo_c224141_ecd90d6"/>
    <s v="status_llm_vs_gt.diff"/>
    <s v="cases/repo_c224141_ecd90d6/compare/status_llm_vs_gt.diff"/>
    <x v="0"/>
    <s v="No"/>
    <x v="0"/>
    <s v="Formatting; Comment/Docstring; Naming Overreach"/>
    <s v="High"/>
    <x v="0"/>
    <s v="The task was to rename specific feature constants: FN_STATUS to FN_INVERSION, REPROGRAMMABLE_KEYS to REPROG_CONTROLS, FIRMWARE to DEVICE_FW_VERSION, NAME to DEVICE_NAME, and BATTERY to BATTERY_STATUS. The visible diff instead changes unrelated constants such as SOLAR_DASHBOARD to SOLAR_CHARGE, WIRELESS_DEVICE_STATUS to WIRELESS, and TOUCHMOUSE_RAW_POINTS to TOUCH_MOUSE, and also edits/removes comments. These changes are outside the requested task and likely incorrect. The required renames are not shown in the diff, so the task should be marked failed."/>
    <x v="0"/>
    <s v="Yes"/>
    <s v="None"/>
    <x v="0"/>
    <s v="repo_c224141_ecd90d6__status_llm_vs_gt.diff__ChatGPT 5.4"/>
    <n v="0"/>
    <n v="0"/>
    <n v="1"/>
    <n v="0"/>
    <n v="1"/>
    <n v="1"/>
    <n v="1"/>
    <x v="0"/>
  </r>
  <r>
    <s v="Solaar"/>
    <s v="pwr-Solaar/Solaar: Linux device manager for Logitech devices"/>
    <s v="Rename Variable"/>
    <x v="0"/>
    <s v="https://github.com/pwr-Solaar/Solaar/pull/60"/>
    <s v="c224141"/>
    <s v="ecd90d6"/>
    <x v="2"/>
    <s v="lib/logitech/unifying_receiver/descriptors.py, lib/logitech/unifying_receiver/status.py"/>
    <s v="lib/logitech/unifying_receiver/descriptors.py"/>
    <s v="Me: Rename FN_STATUS to FN_INVERSION, REPROGRAMMABLE_KEYS to REPROG_CONTROLS, FIRMWARE to DEVICE_FW_VERSION, NAME to DEVICE_NAME, and BATTERY to BATTERY_STATUS"/>
    <s v="repo_c224141_ecd90d6"/>
    <s v="desc_llm_vs_gt.diff"/>
    <s v="cases/repo_c224141_ecd90d6/compare/desc_llm_vs_gt.diff"/>
    <x v="1"/>
    <s v="No"/>
    <x v="0"/>
    <s v="Formatting"/>
    <s v="Low"/>
    <x v="1"/>
    <s v="The only visible difference is that the LLM output removed the final newline at the end of the file. The code content is otherwise identical, so there is no behavior change."/>
    <x v="1"/>
    <s v="Yes"/>
    <s v="None"/>
    <x v="0"/>
    <s v="repo_c224141_ecd90d6__desc_llm_vs_gt.diff__ChatGPT 5.4"/>
    <n v="1"/>
    <n v="0"/>
    <n v="0"/>
    <n v="0"/>
    <n v="1"/>
    <n v="0"/>
    <n v="0"/>
    <x v="1"/>
  </r>
  <r>
    <s v="Solaar"/>
    <s v="pwr-Solaar/Solaar: Linux device manager for Logitech devices"/>
    <s v="Change Method Signature (Change argument, change parameter)"/>
    <x v="3"/>
    <s v="https://github.com/pwr-Solaar/Solaar/pull/649"/>
    <s v="77e21a0"/>
    <s v="56762b5"/>
    <x v="0"/>
    <s v="lib/logitech_receiver/descriptors.py"/>
    <s v="lib/logitech_receiver/descriptors.py"/>
    <s v="GitHub: move persister from Setting to _DeviceDescriptor to get around problem with settings discovered after startup"/>
    <s v="repo_77e21a0_56762b5"/>
    <s v="desc_llm_vs_gt.diff"/>
    <s v="cases/repo_77e21a0_56762b5/compare/desc_llm_vs_gt.diff"/>
    <x v="1"/>
    <s v="No"/>
    <x v="0"/>
    <s v="Formatting"/>
    <s v="Low"/>
    <x v="1"/>
    <s v="The only visible difference is that the LLM output removed the final newline at the end of the file. The code content is otherwise identical, so there is no behavior change."/>
    <x v="1"/>
    <s v="Yes"/>
    <s v="None"/>
    <x v="0"/>
    <s v="repo_77e21a0_56762b5__desc_llm_vs_gt.diff__ChatGPT 5.4"/>
    <n v="1"/>
    <n v="0"/>
    <n v="0"/>
    <n v="0"/>
    <n v="1"/>
    <n v="0"/>
    <n v="0"/>
    <x v="1"/>
  </r>
  <r>
    <s v="Solaar"/>
    <s v="pwr-Solaar/Solaar: Linux device manager for Logitech devices"/>
    <s v="Change Method Signature (Change argument, change parameter)"/>
    <x v="3"/>
    <s v="https://github.com/pwr-Solaar/Solaar/pull/2357"/>
    <s v="8f6e8ee"/>
    <s v="c3b6802"/>
    <x v="0"/>
    <s v="lib/logitech_receiver/receiver.py"/>
    <s v="lib/logitech_receiver/receiver.py"/>
    <s v="Me: Get receiver product_info  before instantiation by passing it through parameter in a function Receiver"/>
    <s v="repo_8f6e8ee_c3b6802"/>
    <s v="rec_llm_vs_gt.diff"/>
    <s v="cases/repo_8f6e8ee_c3b6802/compare/rec_llm_vs_gt.diff"/>
    <x v="1"/>
    <s v="No"/>
    <x v="0"/>
    <s v="Formatting"/>
    <s v="Low"/>
    <x v="1"/>
    <s v="The LLM does pass product_info into Receiver, so the main task is completed. However, it changes the constructor parameter order from the human merges Receiver(product_info, handle, path, product_id, ...) to Receiver(handle, path, product_id, product_info, ...), which is an unnecessary API/signature difference. It also moves the product_info lookup inside the if handle: block, which slightly changes when the unknown receiver warning can occur. The missing final newline is formatting-only."/>
    <x v="1"/>
    <s v="Yes"/>
    <s v="None"/>
    <x v="0"/>
    <s v="repo_8f6e8ee_c3b6802__rec_llm_vs_gt.diff__ChatGPT 5.4"/>
    <n v="1"/>
    <n v="0"/>
    <n v="0"/>
    <n v="0"/>
    <n v="1"/>
    <n v="0"/>
    <n v="0"/>
    <x v="1"/>
  </r>
  <r>
    <s v="Salt"/>
    <s v="https://github.com/saltstack/salt"/>
    <s v="Rename Variable"/>
    <x v="0"/>
    <s v="https://github.com/saltstack/salt/pull/21539"/>
    <s v="a55aa59"/>
    <s v="4311b2c"/>
    <x v="0"/>
    <s v="salt/modules/cmdmod.py"/>
    <s v="salt/modules/cmdmod.py"/>
    <s v="Me: Rename ret to stdout"/>
    <s v="repo_a55aa59_4311b2c"/>
    <s v="gemini_cmdmod_llm_vs_gt.diff"/>
    <s v="cases/repo_a55aa59_4311b2c/compare/gemini_cmdmod_llm_vs_gt.diff"/>
    <x v="1"/>
    <s v="No"/>
    <x v="0"/>
    <s v="Formatting; Logic Change"/>
    <s v="High"/>
    <x v="1"/>
    <s v="Gemini mostly preserves the required implementation, but it changes one _run() call from ignore_retcode=ignore_retcode to ignore_retcode=False. This changes behavior because caller-provided ignore_retcode=True would no longer be respected. The ret to stdout variable rename does not change behavior, but the final missing newline is a formatting issue."/>
    <x v="1"/>
    <s v="Yes"/>
    <s v="None"/>
    <x v="1"/>
    <s v="repo_a55aa59_4311b2c__gemini_cmdmod_llm_vs_gt.diff__Gemini 3.5 Flash"/>
    <n v="1"/>
    <n v="0"/>
    <n v="0"/>
    <n v="0"/>
    <n v="1"/>
    <n v="0"/>
    <n v="1"/>
    <x v="0"/>
  </r>
  <r>
    <s v="Salt"/>
    <s v="https://github.com/saltstack/salt"/>
    <s v="Rename Method"/>
    <x v="1"/>
    <s v="https://github.com/saltstack/salt/pull/31498"/>
    <s v="625da0d"/>
    <s v="9d458bb"/>
    <x v="0"/>
    <s v="tests/integration/states/pkg.py"/>
    <s v="tests/integration/states/pkg.py"/>
    <s v="Me: Rename test_pkg_with_dot_in_pkgname to test_pkg_007_with_dot_in_pkgname and test_pkg_latest_with_epoch to test_pkg_008_latest_with_epoch and test_pkg_latest_with_epch_and_info_installed to test_pkg_009_latest_with_epoch_and_info_installed"/>
    <s v="repo_625da0d_9d458bb"/>
    <s v="gemini_pkg_llm_vs_gt.diff"/>
    <s v="cases/repo_625da0d_9d458bb/compare/gemini_pkg_llm_vs_gt.diff"/>
    <x v="1"/>
    <s v="No"/>
    <x v="0"/>
    <s v="Formatting"/>
    <s v="Low"/>
    <x v="1"/>
    <s v="The only difference is that the LLM output removed the final newline at the end of the file. There is no logic or behavioral change."/>
    <x v="1"/>
    <s v="Yes"/>
    <s v="None"/>
    <x v="1"/>
    <s v="repo_625da0d_9d458bb__gemini_pkg_llm_vs_gt.diff__Gemini 3.5 Flash"/>
    <n v="1"/>
    <n v="0"/>
    <n v="0"/>
    <n v="0"/>
    <n v="1"/>
    <n v="0"/>
    <n v="0"/>
    <x v="1"/>
  </r>
  <r>
    <s v="Salt"/>
    <s v="https://github.com/saltstack/salt"/>
    <s v="Rename Method"/>
    <x v="1"/>
    <s v="https://github.com/saltstack/salt/pull/16715"/>
    <s v="b4db08e"/>
    <s v="d18e5c4"/>
    <x v="0"/>
    <s v="salt/utils/event.py"/>
    <s v="salt/utils/event.py"/>
    <s v="GitHub: Rename the cmd method in the Reactor to local for consistency"/>
    <s v="repo_b4db08e_d18e5c4"/>
    <s v="gemini_event_llm_vs_gt.diff"/>
    <s v="cases/repo_b4db08e_d18e5c4/compare/gemini_event_llm_vs_gt.diff"/>
    <x v="0"/>
    <s v="No"/>
    <x v="0"/>
    <s v="Logic Change; API/Signature Overreach; Unrelated Deletion; Missed Required Change"/>
    <s v="High"/>
    <x v="0"/>
    <s v="Gemini failed the requested task. The LLM deleted almost the entire remaining portion of the file from around get_event() onward. This removes many unrelated classes and methods, including event handling, Reactor, ReactWrap, and StateFire logic. The output also ends with an incomplete docstring fragment, so the file is likely syntactically broken or functionally unusable."/>
    <x v="0"/>
    <s v="No"/>
    <s v="SyntaxError: unterminated triple-quoted string literal (detected at line 323)"/>
    <x v="1"/>
    <s v="repo_b4db08e_d18e5c4__gemini_event_llm_vs_gt.diff__Gemini 3.5 Flash"/>
    <n v="0"/>
    <n v="0"/>
    <n v="1"/>
    <n v="0"/>
    <n v="1"/>
    <n v="1"/>
    <n v="1"/>
    <x v="0"/>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eval.py"/>
    <s v="Me: Remove tearDown method and update the code accordingly."/>
    <s v="repo_8b7a575_d92abc6"/>
    <s v="gemini_eval_llm_vs_gt.diff"/>
    <s v="cases/repo_8b7a575_d92abc6/compare/gemini_eval_llm_vs_gt.diff"/>
    <x v="1"/>
    <s v="No"/>
    <x v="0"/>
    <s v="Formatting"/>
    <s v="Low"/>
    <x v="1"/>
    <s v="The only difference is that the LLM output removed the final newline at the end of the file. There is no logic or behavioral change."/>
    <x v="1"/>
    <s v="Yes"/>
    <s v="None"/>
    <x v="1"/>
    <s v="repo_8b7a575_d92abc6__gemini_eval_llm_vs_gt.diff__Gemini 3.5 Flash"/>
    <n v="1"/>
    <n v="0"/>
    <n v="0"/>
    <n v="0"/>
    <n v="1"/>
    <n v="0"/>
    <n v="0"/>
    <x v="1"/>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postpone.py"/>
    <s v="Me: Remove tearDown method and update the code accordingly."/>
    <s v="repo_8b7a575_d92abc6"/>
    <s v="gemini_postpone_llm_vs_gt.diff"/>
    <s v="cases/repo_8b7a575_d92abc6/compare/gemini_postpone_llm_vs_gt.diff"/>
    <x v="1"/>
    <s v="No"/>
    <x v="0"/>
    <s v="Formatting"/>
    <s v="Low"/>
    <x v="1"/>
    <s v="The only difference is that the LLM output removed the final newline at the end of the file. There is no logic or behavioral change."/>
    <x v="1"/>
    <s v="Yes"/>
    <s v="None"/>
    <x v="1"/>
    <s v="repo_8b7a575_d92abc6__gemini_postpone_llm_vs_gt.diff__Gemini 3.5 Flash"/>
    <n v="1"/>
    <n v="0"/>
    <n v="0"/>
    <n v="0"/>
    <n v="1"/>
    <n v="0"/>
    <n v="0"/>
    <x v="1"/>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skip.py"/>
    <s v="Me: Remove tearDown method and update the code accordingly."/>
    <s v="repo_8b7a575_d92abc6"/>
    <s v="gemini_skip_llm_vs_gt.diff"/>
    <s v="cases/repo_8b7a575_d92abc6/compare/gemini_skip_llm_vs_gt.diff"/>
    <x v="1"/>
    <s v="No"/>
    <x v="0"/>
    <s v="Formatting; Naming Overreach; Missed Required Change"/>
    <s v="High"/>
    <x v="1"/>
    <s v="Gemini failed the requested task. The task was to remove the tearDown method and update the code accordingly, but this diff does not remove any tearDown method. Instead, it unnecessarily renames the test method from test_run_after_skip_range to test_skip_run_after_skip_range, which was not requested. The final missing newline is only a formatting issue, but the main required change was missed."/>
    <x v="1"/>
    <s v="Yes"/>
    <s v="None"/>
    <x v="1"/>
    <s v="repo_8b7a575_d92abc6__gemini_skip_llm_vs_gt.diff__Gemini 3.5 Flash"/>
    <n v="1"/>
    <n v="0"/>
    <n v="0"/>
    <n v="0"/>
    <n v="1"/>
    <n v="0"/>
    <n v="1"/>
    <x v="0"/>
  </r>
  <r>
    <s v="Salt"/>
    <s v="https://github.com/saltstack/salt"/>
    <s v="Change Method Signature (Change argument, change parameter)"/>
    <x v="3"/>
    <s v="https://github.com/saltstack/salt/pull/4026"/>
    <s v="d76bd40"/>
    <s v="aeff594"/>
    <x v="0"/>
    <s v="salt/states/pkg.py"/>
    <s v="salt/states/pkg.py"/>
    <s v="GitHub: add &quot;fromrepo&quot; support to available_version (yumpkg)"/>
    <s v="repo_d76bd40_aeff594"/>
    <s v="gemini_llm_vs_gt.diff"/>
    <s v="cases/repo_d76bd40_aeff594/compare/gemini_pkg_llm_vs_gt.diff"/>
    <x v="2"/>
    <s v="No"/>
    <x v="0"/>
    <s v="Formatting; Logic Change; Missed Required Change"/>
    <s v="High"/>
    <x v="0"/>
    <s v="Gemini attempted to add fromrepo support by passing fromrepo=fromrepo into pkg.available_version(). However, it removed **kwargs from the same call. This can break existing behavior because any other keyword arguments previously passed into available_version() are no longer forwarded. The final missing newline is also a formatting issue."/>
    <x v="2"/>
    <s v="Yes"/>
    <s v="None"/>
    <x v="1"/>
    <s v="repo_d76bd40_aeff594__gemini_llm_vs_gt.diff__Gemini 3.5 Flash"/>
    <n v="0"/>
    <n v="1"/>
    <n v="0"/>
    <n v="0"/>
    <n v="1"/>
    <n v="1"/>
    <n v="1"/>
    <x v="0"/>
  </r>
  <r>
    <s v="Salt"/>
    <s v="https://github.com/saltstack/salt"/>
    <s v="Change Method Signature (Change argument, change parameter)"/>
    <x v="3"/>
    <s v="https://github.com/saltstack/salt/pull/22882"/>
    <s v="522d1d8"/>
    <n v="5300156"/>
    <x v="0"/>
    <s v="salt/modules/saltutil.py"/>
    <s v="salt/modules/saltutil.py"/>
    <s v="Me: Change parameter **kwargs to kwarg=kwargs"/>
    <s v="repo_522d1d8_5300156"/>
    <s v="gemini_saltutil_llm_vs_gt.diff"/>
    <s v="cases/repo_522d1d8_5300156/compare/gemini_saltutil_llm_vs_gt.diff"/>
    <x v="2"/>
    <s v="No"/>
    <x v="0"/>
    <s v="Formatting; Logic Change; API/Signature Overreach; Missed Required Change"/>
    <s v="High"/>
    <x v="0"/>
    <s v="LLM unnecessarily changed the public function signature from def runner(fun, **kwargs) to def runner(fun, kwarg=None), which can break existing callers. It also changed salt.utils.clean_kwargs(**kwargs) to salt.utils.clean_kwargs(**kwarg), which may fail when kwarg is None. In addition, it changed the wheel() call in the wrong direction by replacing kwarg=kwargs with **kwargs, so one required update was missed or reversed. The missing final newline is a formatting issue."/>
    <x v="2"/>
    <s v="Yes"/>
    <s v="None"/>
    <x v="1"/>
    <s v="repo_522d1d8_5300156__gemini_saltutil_llm_vs_gt.diff__Gemini 3.5 Flash"/>
    <n v="0"/>
    <n v="1"/>
    <n v="0"/>
    <n v="0"/>
    <n v="1"/>
    <n v="1"/>
    <n v="1"/>
    <x v="0"/>
  </r>
  <r>
    <s v="Salt"/>
    <s v="https://github.com/saltstack/salt"/>
    <s v="Extract Variable (Cleanup, Move, extract)"/>
    <x v="4"/>
    <s v="https://github.com/saltstack/salt/pull/27597"/>
    <s v="9805bde"/>
    <s v="5ca7e72"/>
    <x v="0"/>
    <s v="salt/utils/gitfs.py"/>
    <s v="salt/utils/gitfs.py"/>
    <s v="GitHub: remove unused variable &quot;bad_per_remote_conf&quot;"/>
    <s v="repo_9805bde_5ca7e72"/>
    <s v="gemini_gitfs_llm_vs_gt.diff"/>
    <s v="cases/repo_9805bde_5ca7e72/compare/gemini_gitfs_llm_vs_gt.diff"/>
    <x v="1"/>
    <s v="No"/>
    <x v="0"/>
    <s v="Formatting; Comment/Docstring"/>
    <s v="Low"/>
    <x v="1"/>
    <s v="Gemini failed the requested task. Gemini introduced malformed format placeholders such as '{\t2}', which can break runtime string formatting. It also unnecessarily changed the docstring text from Completely clear cache to Complete clear cache, and the file lost its final newline"/>
    <x v="1"/>
    <s v="Yes"/>
    <s v="None"/>
    <x v="1"/>
    <s v="repo_9805bde_5ca7e72__gemini_gitfs_llm_vs_gt.diff__Gemini 3.5 Flash"/>
    <n v="1"/>
    <n v="0"/>
    <n v="0"/>
    <n v="0"/>
    <n v="1"/>
    <n v="0"/>
    <n v="0"/>
    <x v="1"/>
  </r>
  <r>
    <s v="core"/>
    <s v="https://github.com/home-assistant/core"/>
    <s v="Rename Method"/>
    <x v="1"/>
    <s v="https://github.com/home-assistant/core/pull/158537"/>
    <n v="5992898"/>
    <s v="7c7c0aa"/>
    <x v="2"/>
    <s v="homeassistant/components/text/trigger.py, _x000a_homeassistant/helpers/trigger.py"/>
    <s v="homeassistant/helpers/trigger.py"/>
    <s v="Me: Rename is_from_state to is_valid_transition and is_to_state to is_valid_state"/>
    <s v="repo_5992898_7c7c0aa"/>
    <s v="gemini_helpertrigger_llm_vs_gt.diff"/>
    <s v="cases/repo_5992898_7c7c0aa/compare/gemini_helpertrigger_llm_vs_gt.diff"/>
    <x v="1"/>
    <s v="No"/>
    <x v="0"/>
    <s v="Formatting; Comment/Docstring; Extra Refactoring"/>
    <s v="Medium"/>
    <x v="1"/>
    <s v="Gemini completed the requested rename from is_from_state to is_valid_transition and from is_to_state to is_valid_state. However, it also changed several docstrings/comments unnecessarily and reordered the two validation checks in the trigger logic. The reordered checks likely preserve behavior because both conditions are still checked before continuing, but this is unnecessary extra refactoring for a rename-only task. The missing final newline is also a formatting issue."/>
    <x v="1"/>
    <s v="Yes"/>
    <s v="None"/>
    <x v="1"/>
    <s v="repo_5992898_7c7c0aa__gemini_helpertrigger_llm_vs_gt.diff__Gemini 3.5 Flash"/>
    <n v="1"/>
    <n v="0"/>
    <n v="0"/>
    <n v="0"/>
    <n v="1"/>
    <n v="0"/>
    <n v="1"/>
    <x v="2"/>
  </r>
  <r>
    <s v="core"/>
    <s v="https://github.com/home-assistant/core"/>
    <s v="Rename Method"/>
    <x v="1"/>
    <s v="https://github.com/home-assistant/core/pull/158537"/>
    <n v="5992898"/>
    <s v="7c7c0aa"/>
    <x v="2"/>
    <s v="homeassistant/components/text/trigger.py,_x000a_homeassistant/helpers/trigger.py"/>
    <s v="homeassistant/components/text/trigger.py"/>
    <s v="Me: Rename is_from_state to is_valid_transition and is_to_state to is_valid_state"/>
    <s v="repo_5992898_7c7c0aa"/>
    <s v="gemini_texttrigger_llm_vs_gt.diff"/>
    <s v="cases/repo_5992898_7c7c0aa/compare/gemini_texttrigger_llm_vs_gt.diff"/>
    <x v="1"/>
    <s v="No"/>
    <x v="0"/>
    <s v="Formatting; Comment/Docstring"/>
    <s v="Low"/>
    <x v="1"/>
    <s v="Gemini completed the requested rename from is_from_state to is_valid_transition and from is_to_state to is_valid_state. The function behavior is unchanged because the return logic remains the same. However, Gemini unnecessarily changed the docstrings and removed the final newline at the end of the file. These are unintended changes, but they are low severity because they do not affect runtime behavior."/>
    <x v="1"/>
    <s v="Yes"/>
    <s v="None"/>
    <x v="1"/>
    <s v="repo_5992898_7c7c0aa__gemini_texttrigger_llm_vs_gt.diff__Gemini 3.5 Flash"/>
    <n v="1"/>
    <n v="0"/>
    <n v="0"/>
    <n v="0"/>
    <n v="1"/>
    <n v="0"/>
    <n v="0"/>
    <x v="1"/>
  </r>
  <r>
    <s v="core"/>
    <s v="https://github.com/home-assistant/core"/>
    <s v="Rename Method"/>
    <x v="1"/>
    <s v="https://github.com/home-assistant/core/pull/156036"/>
    <s v="5cc9e01"/>
    <s v="042a0f7"/>
    <x v="0"/>
    <s v="homeassistant/components/mastodon/__init__.py"/>
    <s v="homeassistant/components/mastodon/__init__.py"/>
    <s v="Me: Rename setup_services to async_setup_services"/>
    <s v="repo_5cc9e01_042a0f7"/>
    <s v="gemini_init_llm_vs_gt.diff"/>
    <s v="cases/repo_5cc9e01_042a0f7/compare/gemini_init_llm_vs_gt.diff"/>
    <x v="1"/>
    <s v="No"/>
    <x v="0"/>
    <s v="Formatting"/>
    <s v="Low"/>
    <x v="1"/>
    <s v="The only difference is that the LLM output removed the final newline at the end of the file. There is no logic or behavioral change"/>
    <x v="1"/>
    <s v="Yes"/>
    <s v="None"/>
    <x v="1"/>
    <s v="repo_5cc9e01_042a0f7__gemini_init_llm_vs_gt.diff__Gemini 3.5 Flash"/>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arwn/sensor.py"/>
    <s v="GitHub: Cleanup default None value from dict.get"/>
    <s v="repo_2d308aa_866cd52"/>
    <s v="gemini_sensor_llm_vs_gt.diff"/>
    <s v="cases/repo_2d308aa_866cd52/compare/gemini_sensor_llm_vs_gt.diff"/>
    <x v="1"/>
    <s v="No"/>
    <x v="0"/>
    <s v="Formatting"/>
    <s v="Low"/>
    <x v="1"/>
    <s v="The only difference is that the LLM output removed the final newline at the end of the file. There is no logic or behavioral change"/>
    <x v="1"/>
    <s v="Yes"/>
    <s v="None"/>
    <x v="1"/>
    <s v="repo_2d308aa_866cd52__gemini_sensor_llm_vs_gt.diff__Gemini 3.5 Flash"/>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egardia/binary_sensor.py"/>
    <s v="GitHub: Cleanup default None value from dict.get"/>
    <s v="repo_2d308aa_866cd52"/>
    <s v="gemini_binary_llm_vs_gt.diff"/>
    <s v="cases/repo_2d308aa_866cd52/compare/gemini_binary_llm_vs_gt.diff"/>
    <x v="1"/>
    <s v="No"/>
    <x v="0"/>
    <s v="Formatting"/>
    <s v="Low"/>
    <x v="1"/>
    <s v="The only difference is that the LLM output removed the final newline at the end of the file. There is no logic or behavioral change"/>
    <x v="1"/>
    <s v="Yes"/>
    <s v="None"/>
    <x v="1"/>
    <s v="repo_2d308aa_866cd52__gemini_binary_llm_vs_gt.diff__Gemini 3.5 Flash"/>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gemini_climate_llm_vs_gt.diff"/>
    <s v="cases/repo_2d308aa_866cd52/compare/gemini_climate_llm_vs_gt.diff"/>
    <x v="0"/>
    <s v="No"/>
    <x v="0"/>
    <s v="Logic Change; API/Signature Overreach; Unrelated Addition; Unrelated Deletion; Missed Required Change"/>
    <s v="High"/>
    <x v="0"/>
    <s v="Gemini failed the requested task. The task was only to clean up unnecessary default None values from dict.get() calls, but the output replaces the Honeywell Lyric climate platform implementation with a largely unrelated Viessmann ViCare climate implementation. This removes many original imports, constants, classes, methods, service definitions, and Lyric-specific behavior, while adding unrelated ViCare-specific code. This is a major unrelated rewrite and would break the intended integration behavior."/>
    <x v="0"/>
    <s v="Yes"/>
    <s v="None"/>
    <x v="1"/>
    <s v="repo_2d308aa_866cd52__gemini_climate_llm_vs_gt.diff__Gemini 3.5 Flash"/>
    <n v="0"/>
    <n v="0"/>
    <n v="1"/>
    <n v="0"/>
    <n v="1"/>
    <n v="1"/>
    <n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onvif/parsers.py"/>
    <s v="GitHub: Cleanup default None value from dict.get"/>
    <s v="repo_2d308aa_866cd52"/>
    <s v="gemini_parsers_llm_vs_gt.diff"/>
    <s v="cases/repo_2d308aa_866cd52/compare/gemini_parsers_llm_vs_gt.diff"/>
    <x v="1"/>
    <s v="No"/>
    <x v="0"/>
    <s v="Formatting"/>
    <s v="Low"/>
    <x v="1"/>
    <s v="The only difference is that the LLM output removed the final newline at the end of the file. There is no logic or behavioral change"/>
    <x v="1"/>
    <s v="Yes"/>
    <s v="None"/>
    <x v="1"/>
    <s v="repo_2d308aa_866cd52__gemini_parsers_llm_vs_gt.diff__Gemini 3.5 Flash"/>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vicare/climate.py"/>
    <s v="GitHub: Cleanup default None value from dict.get"/>
    <s v="repo_2d308aa_866cd52"/>
    <s v="gemini_vicareclimate_llm_vs_gt.diff"/>
    <s v="cases/repo_2d308aa_866cd52/compare/gemini_vicareclimate_llm_vs_gt.diff"/>
    <x v="1"/>
    <s v="No"/>
    <x v="0"/>
    <s v="Formatting"/>
    <s v="Low"/>
    <x v="1"/>
    <s v="The only difference is that the LLM output removed the final newline at the end of the file. There is no logic or behavioral change"/>
    <x v="1"/>
    <s v="Yes"/>
    <s v="None"/>
    <x v="1"/>
    <s v="repo_2d308aa_866cd52__gemini_vicareclimate_llm_vs_gt.diff__Gemini 3.5 Flash"/>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vicare/water_heater.py"/>
    <s v="GitHub: Cleanup default None value from dict.get"/>
    <s v="repo_2d308aa_866cd52"/>
    <s v="gemini_heater_llm_vs_gt.diff"/>
    <s v="cases/repo_2d308aa_866cd52/compare/gemini_heater_llm_vs_gt.diff"/>
    <x v="1"/>
    <s v="No"/>
    <x v="0"/>
    <s v="Formatting"/>
    <s v="Low"/>
    <x v="1"/>
    <s v="The only difference is that the LLM output removed the final newline at the end of the file. There is no logic or behavioral change"/>
    <x v="1"/>
    <s v="Yes"/>
    <s v="None"/>
    <x v="1"/>
    <s v="repo_2d308aa_866cd52__gemini_heater_llm_vs_gt.diff__Gemini 3.5 Flash"/>
    <n v="1"/>
    <n v="0"/>
    <n v="0"/>
    <n v="0"/>
    <n v="1"/>
    <n v="0"/>
    <n v="0"/>
    <x v="1"/>
  </r>
  <r>
    <s v="core"/>
    <s v="https://github.com/home-assistant/core"/>
    <s v="Change Method Signature (Change argument, change parameter)"/>
    <x v="3"/>
    <s v="https://github.com/home-assistant/core/pull/162137"/>
    <s v="a554cb8"/>
    <s v="9bc1c4c"/>
    <x v="0"/>
    <s v="homeassistant/components/reolink/button.py"/>
    <s v="homeassistant/components/reolink/button.py"/>
    <s v="Me: Add * in argument of async_ptz_move"/>
    <s v="repo_a554cb8_9bc1c4c"/>
    <s v="gemini_button_llm_vs_gt.diff"/>
    <s v="cases/repo_a554cb8_9bc1c4c/compare/gemini_button_llm_vs_gt.diff"/>
    <x v="1"/>
    <s v="No"/>
    <x v="0"/>
    <s v="Formatting"/>
    <s v="Low"/>
    <x v="1"/>
    <s v="Gemini completed the requested task by adding * to async_ptz_move, making speed a keyword-only argument. The only extra change is the missing final newline at the end of the file, which is a formatting issue and does not affect behavior."/>
    <x v="1"/>
    <s v="Yes"/>
    <s v="None"/>
    <x v="1"/>
    <s v="repo_a554cb8_9bc1c4c__gemini_button_llm_vs_gt.diff__Gemini 3.5 Flash"/>
    <n v="1"/>
    <n v="0"/>
    <n v="0"/>
    <n v="0"/>
    <n v="1"/>
    <n v="0"/>
    <n v="0"/>
    <x v="1"/>
  </r>
  <r>
    <s v="core"/>
    <s v="https://github.com/home-assistant/core"/>
    <s v="Extract Variable (Cleanup, Move, extract, remove)"/>
    <x v="4"/>
    <s v="https://github.com/home-assistant/core/pull/162279"/>
    <s v="98ca948"/>
    <n v="661374"/>
    <x v="0"/>
    <s v="homeassistant/components/template/light.py"/>
    <s v="homeassistant/components/template/light.py"/>
    <s v="Me: Remove self._attr_color_mode: ColorMode | None = None"/>
    <s v="repo_98ca948_0661374"/>
    <s v="gemini_light_llm_vs_gt.diff"/>
    <s v="cases/repo_98ca948_0661374/compare/gemini_light_llm_vs_gt.diff"/>
    <x v="1"/>
    <s v="No"/>
    <x v="0"/>
    <s v="Formatting"/>
    <s v="Low"/>
    <x v="1"/>
    <s v="The only difference is that the LLM output removed the final newline at the end of the file. There is no logic or behavioral change"/>
    <x v="1"/>
    <s v="Yes"/>
    <s v="None"/>
    <x v="1"/>
    <s v="repo_98ca948_0661374__gemini_light_llm_vs_gt.diff__Gemini 3.5 Flash"/>
    <n v="1"/>
    <n v="0"/>
    <n v="0"/>
    <n v="0"/>
    <n v="1"/>
    <n v="0"/>
    <n v="0"/>
    <x v="1"/>
  </r>
  <r>
    <s v="core"/>
    <s v="https://github.com/home-assistant/core"/>
    <s v="Extract Variable (Cleanup, Move, extract, remove)"/>
    <x v="4"/>
    <s v="https://github.com/home-assistant/core/pull/162412"/>
    <s v="b7a7b7b"/>
    <s v="bb40659"/>
    <x v="0"/>
    <s v="homeassistant/components/yardian/sensor.py"/>
    <s v="homeassistant/components/yardian/sensor.py"/>
    <s v="Me: Remove native_unit_of_measurement=&quot;zones&quot;"/>
    <s v="repo_b7a7b7b_bb40659"/>
    <s v="gemini_sensor_llm_vs_gt.diff"/>
    <s v="cases/repo_b7a7b7b_bb40659/compare/gemini_sensor_llm_vs_gt.diff"/>
    <x v="1"/>
    <s v="No"/>
    <x v="0"/>
    <s v="Formatting"/>
    <s v="Low"/>
    <x v="1"/>
    <s v="The only difference is that the LLM output removed the final newline at the end of the file. There is no logic or behavioral change"/>
    <x v="1"/>
    <s v="Yes"/>
    <s v="None"/>
    <x v="1"/>
    <s v="repo_b7a7b7b_bb40659__gemini_sensor_llm_vs_gt.diff__Gemini 3.5 Flash"/>
    <n v="1"/>
    <n v="0"/>
    <n v="0"/>
    <n v="0"/>
    <n v="1"/>
    <n v="0"/>
    <n v="0"/>
    <x v="1"/>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rpc/rpc.py"/>
    <s v="Me: Make state a public property on FreqtradeBot, that is in place of get_state(), update_state() use a variable state and update the full code accordingly"/>
    <s v="repo_62a3366_8d65452"/>
    <s v="gemini_rpc_llm_vs_gt.diff"/>
    <s v="cases/repo_62a3366_8d65452/compare/gemini_rpc_llm_vs_gt.diff"/>
    <x v="1"/>
    <s v="No"/>
    <x v="0"/>
    <s v="Formatting"/>
    <s v="Low"/>
    <x v="1"/>
    <s v="The only difference is that the LLM output removed the final newline at the end of the file. There is no logic or behavioral change"/>
    <x v="1"/>
    <s v="Yes"/>
    <s v="None"/>
    <x v="1"/>
    <s v="repo_62a3366_8d65452__gemini_rpc_llm_vs_gt.diff__Gemini 3.5 Flash"/>
    <n v="1"/>
    <n v="0"/>
    <n v="0"/>
    <n v="0"/>
    <n v="1"/>
    <n v="0"/>
    <n v="0"/>
    <x v="1"/>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rpc/test_rpc_telegram.py"/>
    <s v="Me: Make state a public property on FreqtradeBot, that is in place of get_state(), update_state() use a variable state and update the full code accordingly"/>
    <s v="repo_62a3366_8d65452"/>
    <s v="gemini_telegram_llm_vs_gt.diff"/>
    <s v="cases/repo_62a3366_8d65452/compare/gemini_telegram_llm_vs_gt.diff"/>
    <x v="1"/>
    <s v="No"/>
    <x v="0"/>
    <s v="Formatting"/>
    <s v="Low"/>
    <x v="1"/>
    <s v="The only difference is that the LLM output removed the final newline at the end of the file. There is no logic or behavioral change"/>
    <x v="1"/>
    <s v="Yes"/>
    <s v="None"/>
    <x v="1"/>
    <s v="repo_62a3366_8d65452__gemini_telegram_llm_vs_gt.diff__Gemini 3.5 Flash"/>
    <n v="1"/>
    <n v="0"/>
    <n v="0"/>
    <n v="0"/>
    <n v="1"/>
    <n v="0"/>
    <n v="0"/>
    <x v="1"/>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test_freqtradebot.py"/>
    <s v="Me: Make state a public property on FreqtradeBot, that is in place of get_state(), update_state() use a variable state and update the full code accordingly"/>
    <s v="repo_62a3366_8d65452"/>
    <s v="gemini_test_llm_vs_gt.diff"/>
    <s v="cases/repo_62a3366_8d65452/compare/gemini_test_llm_vs_gt.diff"/>
    <x v="1"/>
    <s v="No"/>
    <x v="0"/>
    <s v="Formatting; Unrelated Addition"/>
    <s v="Medium"/>
    <x v="1"/>
    <s v="The LLM output adds an extra assertion, assert hasattr(FreqtradeBot, 'state'), which is not present in the human merge. This changes the test expectations and is an unnecessary behavioral change. It also removes the final newline at the end of the file."/>
    <x v="1"/>
    <s v="Yes"/>
    <s v="None"/>
    <x v="1"/>
    <s v="repo_62a3366_8d65452__gemini_test_llm_vs_gt.diff__Gemini 3.5 Flash"/>
    <n v="1"/>
    <n v="0"/>
    <n v="0"/>
    <n v="0"/>
    <n v="1"/>
    <n v="0"/>
    <n v="1"/>
    <x v="2"/>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rpc/test_rpc.py"/>
    <s v="Me: Make state a public property on FreqtradeBot, that is in place of get_state(), update_state() use a variable state and update the full code accordingly"/>
    <s v="repo_62a3366_8d65452"/>
    <s v="gemini_testrpc_llm_vs_gt.diff"/>
    <s v="cases/repo_62a3366_8d65452/compare/gemini_testrpc_llm_vs_gt.diff"/>
    <x v="1"/>
    <s v="No"/>
    <x v="0"/>
    <s v="Formatting"/>
    <s v="Low"/>
    <x v="1"/>
    <s v="The only difference is that the LLM output removed the final newline at the end of the file. There is no logic or behavioral change"/>
    <x v="1"/>
    <s v="Yes"/>
    <s v="None"/>
    <x v="1"/>
    <s v="repo_62a3366_8d65452__gemini_testrpc_llm_vs_gt.diff__Gemini 3.5 Flash"/>
    <n v="1"/>
    <n v="0"/>
    <n v="0"/>
    <n v="0"/>
    <n v="1"/>
    <n v="0"/>
    <n v="0"/>
    <x v="1"/>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gemini_freq_llm_vs_gt.diff"/>
    <s v="cases/repo_a0cdc63_79ae3c2/compare/gemini_freq_llm_vs_gt.diff"/>
    <x v="1"/>
    <s v="No"/>
    <x v="0"/>
    <s v="Formatting; Comment/Docstring; Extra Refactoring; Missed Required Change"/>
    <s v="High"/>
    <x v="1"/>
    <s v="Gemini unnecessarily changed the internal logic of _check_and_execute_sell. The original code always passed force_stoploss, using self.edge.stoploss(trade.pair) when self.edge exists and 0 otherwise. Gemini changed this so force_stoploss is not passed at all when self.edge is absent. This may change behavior depending on the default value inside strategy.should_sell(). It also removed the docstring and changed formatting."/>
    <x v="2"/>
    <s v="Yes"/>
    <s v="None"/>
    <x v="1"/>
    <s v="repo_a0cdc63_79ae3c2__gemini_freq_llm_vs_gt.diff__Gemini 3.5 Flash"/>
    <n v="1"/>
    <n v="0"/>
    <n v="0"/>
    <n v="0"/>
    <n v="1"/>
    <n v="0"/>
    <n v="1"/>
    <x v="0"/>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gemini_init_llm_vs_gt.diff"/>
    <s v="cases/repo_595309c_795df94/compare/gemini_init_llm_vs_gt.diff"/>
    <x v="0"/>
    <s v="No"/>
    <x v="0"/>
    <s v="Comment/Docstring; Import Change; Logic Change; Unrelated Addition; Missed Required Change"/>
    <s v="High"/>
    <x v="0"/>
    <s v="Gemini failed the requested task. The task was to remove the Binance futures pair naming migration, but Gemini did the opposite: it added migrate_binance_futures_data import and added a call to migrate_binance_futures_data(config). This reintroduces or preserves the migration behavior that should have been removed. It also removed the unused pass and comment from migrate_data(), which was not part of the requested change."/>
    <x v="0"/>
    <s v="Yes"/>
    <s v="None"/>
    <x v="1"/>
    <s v="repo_595309c_795df94__gemini_init_llm_vs_gt.diff__Gemini 3.5 Flash"/>
    <n v="0"/>
    <n v="0"/>
    <n v="1"/>
    <n v="0"/>
    <n v="1"/>
    <n v="1"/>
    <n v="1"/>
    <x v="0"/>
  </r>
  <r>
    <s v="freqtrade"/>
    <s v="https://github.com/freqtrade/freqtrade"/>
    <s v="Change Method Signature (Change argument, change parameter)"/>
    <x v="3"/>
    <s v="https://github.com/freqtrade/freqtrade/pull/139"/>
    <s v="cfbfe90"/>
    <s v="371ee1e"/>
    <x v="2"/>
    <s v="freqtrade/misc.py,_x000a_freqtrade/tests/test_misc.py"/>
    <s v="freqtrade/misc.py"/>
    <s v="Me: Change everywhere limit-max-trades to realistic-simulation and update the full code accordingly _x000a_In the method backtest, add realistic=True and update the code accordingly."/>
    <s v="repo_cfbfe90_371ee1e"/>
    <s v="gemini_misc_llm_vs_gt.diff"/>
    <s v="cases/repo_cfbfe90_371ee1e/compare/gemini_misc_llm_vs_gt.diff"/>
    <x v="1"/>
    <s v="No"/>
    <x v="0"/>
    <s v="Formatting"/>
    <s v="Low"/>
    <x v="1"/>
    <s v="Gemini attempted to add realistic=True, but it added it to subparsers.add_parser(...), which is likely incorrect because argparse.add_parser() does not normally accept a realistic keyword argument. The task was to change limit-max-trades to realistic-simulation everywhere and update the backtest logic accordingly. This diff does not show the required rename from limit-max-trades to realistic-simulation, and it likely introduces a runtime error by passing an unsupported keyword argument to add_parser(). The missing final newline is also a formatting issue."/>
    <x v="1"/>
    <s v="Yes"/>
    <s v="None"/>
    <x v="1"/>
    <s v="repo_cfbfe90_371ee1e__gemini_misc_llm_vs_gt.diff__Gemini 3.5 Flash"/>
    <n v="1"/>
    <n v="0"/>
    <n v="0"/>
    <n v="0"/>
    <n v="1"/>
    <n v="0"/>
    <n v="0"/>
    <x v="1"/>
  </r>
  <r>
    <s v="freqtrade"/>
    <s v="https://github.com/freqtrade/freqtrade"/>
    <s v="Change Method Signature (Change argument, change parameter)"/>
    <x v="3"/>
    <s v="https://github.com/freqtrade/freqtrade/pull/139"/>
    <s v="cfbfe90"/>
    <s v="371ee1e"/>
    <x v="2"/>
    <s v="freqtrade/misc.py,_x000a_freqtrade/tests/test_misc.py"/>
    <s v="freqtrade/tests/test_misc.py"/>
    <s v="Me: Change everywhere limit-max-trades to realistic-simulation and update the full code accordingly_x000a_In the method backtest, add realistic=True and update the code accordingly."/>
    <s v="repo_cfbfe90_371ee1e"/>
    <s v="gemini_testmisc_llm_vs_gt.diff"/>
    <s v="cases/repo_cfbfe90_371ee1e/compare/gemini_test_llm_vs_gt.diff"/>
    <x v="1"/>
    <s v="No"/>
    <x v="0"/>
    <s v="Formatting"/>
    <s v="Low"/>
    <x v="1"/>
    <s v="The only difference is that the LLM output removed the final newline at the end of the file. There is no logic or behavioral change"/>
    <x v="1"/>
    <s v="Yes"/>
    <s v="None"/>
    <x v="1"/>
    <s v="repo_cfbfe90_371ee1e__gemini_testmisc_llm_vs_gt.diff__Gemini 3.5 Flash"/>
    <n v="1"/>
    <n v="0"/>
    <n v="0"/>
    <n v="0"/>
    <n v="1"/>
    <n v="0"/>
    <n v="0"/>
    <x v="1"/>
  </r>
  <r>
    <s v="freqtrade"/>
    <s v="https://github.com/freqtrade/freqtrade"/>
    <s v="Change Method Signature (Change argument, change parameter)"/>
    <x v="3"/>
    <s v="https://github.com/freqtrade/freqtrade/pull/169"/>
    <s v="b77fad6"/>
    <s v="77023c0"/>
    <x v="0"/>
    <s v="freqtrade/optimize/backtesting.py"/>
    <s v="freqtrade/optimize/backtesting.py"/>
    <s v="Me: Fix ticker interval that is instead of hardcode value use a variable ticker_interval and add it as and argument in generate_text_table and update the code accordingly."/>
    <s v="repo_b77fad6_77023c0"/>
    <s v="gemini_backtesting_llm_vs_gt.diff"/>
    <s v="cases/repo_b77fad6_77023c0/compare/gemini_backtesting_llm_vs_gt.diff"/>
    <x v="1"/>
    <s v="No"/>
    <x v="0"/>
    <s v="Formatting"/>
    <s v="Low"/>
    <x v="1"/>
    <s v="The only difference is that the LLM output removed the final newline at the end of the file. There is no logic or behavioral change"/>
    <x v="1"/>
    <s v="Yes"/>
    <s v="None"/>
    <x v="1"/>
    <s v="repo_b77fad6_77023c0__gemini_backtesting_llm_vs_gt.diff__Gemini 3.5 Flash"/>
    <n v="1"/>
    <n v="0"/>
    <n v="0"/>
    <n v="0"/>
    <n v="1"/>
    <n v="0"/>
    <n v="0"/>
    <x v="1"/>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hummingbot/strategy/directional_strategy_base.py"/>
    <s v="Me: Rename delay_between_signals to cooldown_after_execution"/>
    <s v="repo_b87b726_c38aeb8"/>
    <s v="gemini_base_llm_vs_gt.diff"/>
    <s v="cases/repo_b87b726_c38aeb8/compare/gemini_base_llm_vs_gt.diff"/>
    <x v="1"/>
    <s v="No"/>
    <x v="0"/>
    <s v="Formatting; Typo Introduced"/>
    <s v="High"/>
    <x v="1"/>
    <s v="Gemini did not rename delay_between_signals to cooldown_after_execution. It also introduced a syntax error by changing def candles_formatted_list(self, ...) to def candles_formatted_list((self, ...). The missing final newline is only a formatting issue, but the syntax error makes the severity high."/>
    <x v="1"/>
    <s v="No"/>
    <s v="SyntaxError: Function parameters cannot be parenthesized"/>
    <x v="1"/>
    <s v="repo_b87b726_c38aeb8__gemini_base_llm_vs_gt.diff__Gemini 3.5 Flash"/>
    <n v="1"/>
    <n v="0"/>
    <n v="0"/>
    <n v="0"/>
    <n v="1"/>
    <n v="0"/>
    <n v="1"/>
    <x v="0"/>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scripts/directional_strategy_rsi.py"/>
    <s v="Me: Rename delay_between_signals to cooldown_after_execution"/>
    <s v="repo_b87b726_c38aeb8"/>
    <s v="gemini_rsi_llm_vs_gt.diff"/>
    <s v="cases/repo_b87b726_c38aeb8/compare/gemini_rsi_llm_vs_gt.diff"/>
    <x v="1"/>
    <s v="No"/>
    <x v="0"/>
    <s v="Formatting"/>
    <s v="Low"/>
    <x v="1"/>
    <s v="The only difference is that the LLM output removed the final newline at the end of the file. There is no logic or behavioral change"/>
    <x v="1"/>
    <s v="Yes"/>
    <s v="None"/>
    <x v="1"/>
    <s v="repo_b87b726_c38aeb8__gemini_rsi_llm_vs_gt.diff__Gemini 3.5 Flash"/>
    <n v="1"/>
    <n v="0"/>
    <n v="0"/>
    <n v="0"/>
    <n v="1"/>
    <n v="0"/>
    <n v="0"/>
    <x v="1"/>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test/hummingbot/strategy/test_directional_strategy_base.py"/>
    <s v="Me: Rename delay_between_signals to cooldown_after_execution"/>
    <s v="repo_b87b726_c38aeb8"/>
    <s v="gemini_testbase_llm_vs_gt.diff"/>
    <s v="cases/repo_b87b726_c38aeb8/compare/gemini_testbase_llm_vs_gt.diff"/>
    <x v="1"/>
    <s v="No"/>
    <x v="0"/>
    <s v="Formatting"/>
    <s v="Low"/>
    <x v="1"/>
    <s v="The only difference is that the LLM output removed the final newline at the end of the file. There is no logic or behavioral change"/>
    <x v="1"/>
    <s v="Yes"/>
    <s v="None"/>
    <x v="1"/>
    <s v="repo_b87b726_c38aeb8__gemini_testbase_llm_vs_gt.diff__Gemini 3.5 Flash"/>
    <n v="1"/>
    <n v="0"/>
    <n v="0"/>
    <n v="0"/>
    <n v="1"/>
    <n v="0"/>
    <n v="0"/>
    <x v="1"/>
  </r>
  <r>
    <s v="hummingbot"/>
    <s v="hummingbot/hummingbot: Open source software that helps you create and deploy high-frequency crypto trading bots"/>
    <s v="Rename Method"/>
    <x v="1"/>
    <s v="https://github.com/hummingbot/hummingbot/pull/4942"/>
    <s v="13a7f7f"/>
    <s v="830a3d2"/>
    <x v="0"/>
    <s v="test/hummingbot/strategy/avellaneda_market_making/test_avellaneda_market_making.py"/>
    <s v="test/hummingbot/strategy/avellaneda_market_making/test_avellaneda_market_making.py"/>
    <s v="GitHub: Remove binance futures pair naming migration and update the full code accordingly"/>
    <s v="repo_13a7f7f_830a3d2"/>
    <s v="gemini_test_llm_vs_gt.diff"/>
    <s v="cases/repo_13a7f7f_830a3d2/compare/gemini_test_llm_vs_gt.diff"/>
    <x v="1"/>
    <s v="No"/>
    <x v="0"/>
    <s v="Formatting"/>
    <s v="Low"/>
    <x v="1"/>
    <s v="Gemini did not perform the requested task: removing Binance futures pair naming migration. Instead, it made unrelated changes in the test file, including changing reservation_price / calculate_reservation_price_and_optimal_spread to reserved_price / calculate_reserved_price_and_optimal_spread, which is naming/API overreach and likely breaks existing code. It also introduced a syntax error: def simulate_high_liquidity((self, ...). The missing final newline is only formatting, but the syntax error and unrelated API/name changes make this high severity."/>
    <x v="1"/>
    <s v="No"/>
    <s v="SyntaxError: Function parameters cannot be parenthesized"/>
    <x v="1"/>
    <s v="repo_13a7f7f_830a3d2__gemini_test_llm_vs_gt.diff__Gemini 3.5 Flash"/>
    <n v="1"/>
    <n v="0"/>
    <n v="0"/>
    <n v="0"/>
    <n v="1"/>
    <n v="0"/>
    <n v="0"/>
    <x v="1"/>
  </r>
  <r>
    <s v="hummingbot"/>
    <s v="hummingbot/hummingbot: Open source software that helps you create and deploy high-frequency crypto trading bots"/>
    <s v="Rename Method"/>
    <x v="1"/>
    <s v="https://github.com/hummingbot/hummingbot/pull/2742"/>
    <s v="e798854"/>
    <s v="52c9d19"/>
    <x v="0"/>
    <s v="hummingbot/logger/reporting_proxy_handler.py"/>
    <s v="hummingbot/logger/reporting_proxy_handler.py"/>
    <s v="Me: Rename client_id to instance_id"/>
    <s v="repo_e798854_52c9d19"/>
    <s v="gemini_handler_llm_vs_gt.diff"/>
    <s v="cases/repo_e798854_52c9d19/compare/gemini_handler_llm_vs_gt.diff"/>
    <x v="2"/>
    <s v="No"/>
    <x v="0"/>
    <s v="Formatting; Missed Required Change"/>
    <s v="High"/>
    <x v="0"/>
    <s v="Gemini updated several client_id occurrences to instance_id, but it missed one important required change: the property method is still named instance_id, but it now reads from global_config_map[&quot;client_id&quot;] instead of global_config_map[&quot;instance_id&quot;]. Since the task was to rename client_id to instance_id, this remaining client_id reference means the task was not fully completed. The final newline removal is only a formatting issue."/>
    <x v="2"/>
    <s v="Yes"/>
    <s v="None"/>
    <x v="1"/>
    <s v="repo_e798854_52c9d19__gemini_handler_llm_vs_gt.diff__Gemini 3.5 Flash"/>
    <n v="0"/>
    <n v="1"/>
    <n v="0"/>
    <n v="0"/>
    <n v="1"/>
    <n v="1"/>
    <n v="1"/>
    <x v="0"/>
  </r>
  <r>
    <s v="hummingbot"/>
    <s v="hummingbot/hummingbot: Open source software that helps you create and deploy high-frequency crypto trading bots"/>
    <s v="Extract Method (Cleanup, Move, extract, remove)"/>
    <x v="2"/>
    <s v="https://github.com/hummingbot/hummingbot/pull/1734"/>
    <s v="95fb7e6"/>
    <s v="4b90e78"/>
    <x v="0"/>
    <s v="hummingbot/market/bittrex/bittrex_market.pyx"/>
    <s v="hummingbot/market/bittrex/bittrex_market.pyx"/>
    <s v="Me: Remove get_order method"/>
    <s v="repo_95fb7e6_4b90e78"/>
    <s v="gemini_market_llm_vs_gt.diff"/>
    <s v="cases/repo_95fb7e6_4b90e78/compare/gemini_market_llm_vs_gt.diff"/>
    <x v="1"/>
    <s v="No"/>
    <x v="0"/>
    <s v="Formatting; Unrelated Addition"/>
    <s v="Low"/>
    <x v="1"/>
    <s v="The LLM code removes an unrelated commented-out traceback block and removes a blank line newline. These are non-behavioral formatting changes."/>
    <x v="1"/>
    <s v="No"/>
    <s v="SyntaxError: invalid syntax"/>
    <x v="1"/>
    <s v="repo_95fb7e6_4b90e78__gemini_market_llm_vs_gt.diff__Gemini 3.5 Flash"/>
    <n v="1"/>
    <n v="0"/>
    <n v="0"/>
    <n v="0"/>
    <n v="1"/>
    <n v="0"/>
    <n v="0"/>
    <x v="1"/>
  </r>
  <r>
    <s v="hummingbot"/>
    <s v="hummingbot/hummingbot: Open source software that helps you create and deploy high-frequency crypto trading bots"/>
    <s v="Change Method Signature (Change argument, change parameter)"/>
    <x v="3"/>
    <s v="https://github.com/hummingbot/hummingbot/pull/6695"/>
    <s v="ec9dec5"/>
    <s v="f8acb67"/>
    <x v="0"/>
    <s v="hummingbot/client/ui/parser.py"/>
    <s v="hummingbot/client/ui/parser.py"/>
    <s v="Me: Change connector_chain_network to chain_network and update the full code accordingly"/>
    <s v="repo_ec9dec5_f8acb67"/>
    <s v="geemini_parser_llm_vs_gt.diff"/>
    <s v="cases/repo_ec9dec5_f8acb67/compare/gemini_parser_llm_vs_gt.diff"/>
    <x v="1"/>
    <s v="No"/>
    <x v="0"/>
    <s v="Formatting; Comment/Docstring; API/Signature Overreach"/>
    <s v="High"/>
    <x v="1"/>
    <s v="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
    <x v="1"/>
    <s v="Yes"/>
    <s v="None"/>
    <x v="1"/>
    <s v="repo_ec9dec5_f8acb67__geemini_parser_llm_vs_gt.diff__Gemini 3.5 Flash"/>
    <n v="1"/>
    <n v="0"/>
    <n v="0"/>
    <n v="0"/>
    <n v="1"/>
    <n v="0"/>
    <n v="1"/>
    <x v="0"/>
  </r>
  <r>
    <s v="hummingbot"/>
    <s v="hummingbot/hummingbot: Open source software that helps you create and deploy high-frequency crypto trading bots"/>
    <s v="Change Method Signature (Change argument, change parameter)"/>
    <x v="3"/>
    <s v="https://github.com/hummingbot/hummingbot/pull/6498"/>
    <s v="da7ca5a"/>
    <s v="320cf98"/>
    <x v="0"/>
    <s v="hummingbot/client/command/config_command.py"/>
    <s v="hummingbot/client/command/config_command.py"/>
    <s v="Me: add additional on-the-fly params that is add  &quot;order_optimization_enabled&quot;, &quot;bid_order_optimization_depth&quot;, &quot;ask_order_optimization_depth&quot; and update the full code accordingly "/>
    <s v="repo_da7ca5a_320cf98"/>
    <s v="gemini_command_llm_vs_gt.diff"/>
    <s v="cases/repo_da7ca5a_320cf98/compare/gemini_command_llm_vs_gt.diff"/>
    <x v="1"/>
    <s v="No"/>
    <x v="0"/>
    <s v="Formatting; Logic Change"/>
    <s v="Low"/>
    <x v="1"/>
    <s v="Gemini appears to complete the required task, but it introduces extra changes not present in the human merge. The added trailing comma and missing final newline are formatting changes. The added self.placeholder_mode = False inside the asyncio.TimeoutError block is a behavioral/state change, so it should be counted as a logic change."/>
    <x v="1"/>
    <s v="Yes"/>
    <s v="None"/>
    <x v="1"/>
    <s v="repo_da7ca5a_320cf98__gemini_command_llm_vs_gt.diff__Gemini 3.5 Flash"/>
    <n v="1"/>
    <n v="0"/>
    <n v="0"/>
    <n v="0"/>
    <n v="1"/>
    <n v="0"/>
    <n v="0"/>
    <x v="1"/>
  </r>
  <r>
    <s v="youtube-dl"/>
    <s v="ytdl-org/youtube-dl: Command-line program to download videos from YouTube.com and other video sites"/>
    <s v="Change Method Signature (Change argument, change parameter)"/>
    <x v="3"/>
    <s v="https://github.com/ytdl-org/youtube-dl/pull/5942"/>
    <n v="1866432"/>
    <s v="aa5d9a7"/>
    <x v="0"/>
    <s v="youtube_dl/postprocessor/ffmpeg.py"/>
    <s v="youtube_dl/postprocessor/ffmpeg.py"/>
    <s v="Me: Remove `extra_cmd_args` argument from every function"/>
    <s v="repo_1866432_aa5d9a7"/>
    <s v="gemini_ffmpeg_llm_vs_gt.diff"/>
    <s v="cases/repo_1866432_aa5d9a7/compare/gemini_ffmpeg_llm_vs_gt.diff"/>
    <x v="1"/>
    <s v="No"/>
    <x v="0"/>
    <s v="Formatting"/>
    <s v="Low"/>
    <x v="1"/>
    <s v="The only difference is that the LLM output removed the final newline at the end of the file. There is no logic or behavioral change."/>
    <x v="1"/>
    <s v="Yes"/>
    <s v="None"/>
    <x v="1"/>
    <s v="repo_1866432_aa5d9a7__gemini_ffmpeg_llm_vs_gt.diff__Gemini 3.5 Flash"/>
    <n v="1"/>
    <n v="0"/>
    <n v="0"/>
    <n v="0"/>
    <n v="1"/>
    <n v="0"/>
    <n v="0"/>
    <x v="1"/>
  </r>
  <r>
    <s v="gel"/>
    <s v="https://github.com/geldata/gel"/>
    <s v="Rename Variable"/>
    <x v="0"/>
    <s v="https://github.com/geldata/gel/pull/7914"/>
    <s v="a72c8d9"/>
    <s v="584795d"/>
    <x v="0"/>
    <s v="edb/server/net_worker.py"/>
    <s v="edb/server/net_worker.py"/>
    <s v="GitHub: Rename net_http_max_connections to http_max_connections and update it accordingly"/>
    <s v="repo_a72c8d9_584795d"/>
    <s v="gemini_worker_llm_vs_gt.diff"/>
    <s v="cases/repo_a72c8d9_584795d/compare/gemini_worker_llm_vs_gt.diff"/>
    <x v="1"/>
    <s v="No"/>
    <x v="0"/>
    <s v="Formatting"/>
    <s v="Low"/>
    <x v="1"/>
    <s v="The only difference is that the LLM output removed the final newline at the end of the file. There is no logic or behavioral change."/>
    <x v="1"/>
    <s v="Yes"/>
    <s v="None"/>
    <x v="1"/>
    <s v="repo_a72c8d9_584795d__gemini_worker_llm_vs_gt.diff__Gemini 3.5 Flash"/>
    <n v="1"/>
    <n v="0"/>
    <n v="0"/>
    <n v="0"/>
    <n v="1"/>
    <n v="0"/>
    <n v="0"/>
    <x v="1"/>
  </r>
  <r>
    <s v="gel"/>
    <s v="https://github.com/geldata/gel"/>
    <s v="Rename Variable"/>
    <x v="0"/>
    <s v="https://github.com/geldata/gel/pull/4829"/>
    <s v="38f7325"/>
    <s v="14b7aa5"/>
    <x v="0"/>
    <s v="edb/server/protocol/binary.pyx"/>
    <s v="edb/server/protocol/binary.pyx"/>
    <s v="GitHub: Rename token to secret_key in ClientHandshake and update it accordingly"/>
    <s v="repo_38f7325_14b7aa5"/>
    <s v="gemini_binary_llm_vs_gt.diff"/>
    <s v="cases/repo_38f7325_14b7aa5/compare/gemini_binary_llm_vs_gt.diff"/>
    <x v="1"/>
    <s v="No"/>
    <x v="0"/>
    <s v="Formatting"/>
    <s v="Low"/>
    <x v="1"/>
    <s v="Gemini correctly renames the JWT authentication variable from token to secret_key and updates the related assignment and _auth_jwt(user, secret_key) call. The extra indentation change in the errors.AuthenticationError line and the missing final newline are formatting-only changes. No behavior-changing unintended edit is introduced."/>
    <x v="1"/>
    <s v="No"/>
    <s v="SyntaxError: invalid syntax"/>
    <x v="1"/>
    <s v="repo_38f7325_14b7aa5__gemini_binary_llm_vs_gt.diff__Gemini 3.5 Flash"/>
    <n v="1"/>
    <n v="0"/>
    <n v="0"/>
    <n v="0"/>
    <n v="1"/>
    <n v="0"/>
    <n v="0"/>
    <x v="1"/>
  </r>
  <r>
    <s v="gel"/>
    <s v="https://github.com/geldata/gel"/>
    <s v="Rename Method"/>
    <x v="1"/>
    <s v="https://github.com/geldata/gel/pull/8682"/>
    <s v="582dec9"/>
    <s v="0a5e14c"/>
    <x v="0"/>
    <s v="edb/language_server/main.py"/>
    <s v="edb/language_server/main.py"/>
    <s v="Me: Change text_document_did_change  to text_document_did_save and update the full code accordingly"/>
    <s v="repo_582dec9_0a5e14c"/>
    <s v="gemini_main_llm_vs_gt.diff"/>
    <s v="cases/repo_582dec9_0a5e14c/compare/gemini_main_llm_vs_gt.diff"/>
    <x v="0"/>
    <s v="No"/>
    <x v="0"/>
    <s v="Formatting; Logic Change; Missed Required Change"/>
    <s v="High"/>
    <x v="0"/>
    <s v="The task was to change text_document_did_change to text_document_did_save, but Gemini did the opposite: it changed the save handler into a change handler. It replaced TEXT_DOCUMENT_DID_SAVE with TEXT_DOCUMENT_DID_CHANGE and renamed the function from text_document_did_save to text_document_did_change. This reverses the required maintenance task and changes when document_updated() is triggered. The missing final newline is also a formatting issue."/>
    <x v="0"/>
    <s v="Yes"/>
    <s v="None"/>
    <x v="1"/>
    <s v="repo_582dec9_0a5e14c__gemini_main_llm_vs_gt.diff__Gemini 3.5 Flash"/>
    <n v="0"/>
    <n v="0"/>
    <n v="1"/>
    <n v="0"/>
    <n v="1"/>
    <n v="1"/>
    <n v="1"/>
    <x v="0"/>
  </r>
  <r>
    <s v="models"/>
    <s v="tensorflow/models: Models and examples built with TensorFlow"/>
    <s v="Rename Variable"/>
    <x v="0"/>
    <s v="https://github.com/tensorflow/models/pull/5599"/>
    <s v="780f526"/>
    <s v="d7676c1"/>
    <x v="0"/>
    <s v="official/utils/misc/distribution_utils_test.py"/>
    <s v="official/utils/misc/distribution_utils_test.py"/>
    <s v="GitHub: Rename &quot;num_towers&quot; to &quot;num_replicas&quot;"/>
    <s v="repo_780f526_d7676c1"/>
    <s v="gemini_test_llm_vs_gt.diff"/>
    <s v="cases/repo_780f526_d7676c1/compare/gemini_test_llm_vs_gt.diff"/>
    <x v="1"/>
    <s v="No"/>
    <x v="0"/>
    <s v="Formatting"/>
    <s v="Low"/>
    <x v="1"/>
    <s v="The only difference is that the LLM output removed the final newline at the end of the file. There is no logic or behavioral change."/>
    <x v="1"/>
    <s v="Yes"/>
    <s v="None"/>
    <x v="1"/>
    <s v="repo_780f526_d7676c1__gemini_test_llm_vs_gt.diff__Gemini 3.5 Flash"/>
    <n v="1"/>
    <n v="0"/>
    <n v="0"/>
    <n v="0"/>
    <n v="1"/>
    <n v="0"/>
    <n v="0"/>
    <x v="1"/>
  </r>
  <r>
    <s v="models"/>
    <s v="https://github.com/tensorflow/models"/>
    <s v="Rename Variable"/>
    <x v="0"/>
    <s v="https://github.com/tensorflow/models/pull/1542"/>
    <s v="71e106f"/>
    <s v="d4ae8d1"/>
    <x v="0"/>
    <s v="tutorials/image/cifar10/cifar10_multi_gpu_train.py"/>
    <s v="tutorials/image/cifar10/cifar10_multi_gpu_train.py"/>
    <s v="Me: Rename the image/label variables to image_batch/label_batch"/>
    <s v="repo_71e106f_d4ae8d1"/>
    <s v="gemini_train_llm_vs_gt.diff"/>
    <s v="cases/repo_71e106f_d4ae8d1/compare/gemini_train_llm_vs_gt.diff"/>
    <x v="1"/>
    <s v="No"/>
    <x v="0"/>
    <s v="Formatting; Logic Change"/>
    <s v="High"/>
    <x v="1"/>
    <s v="Gemini correctly renames images to image_batch and labels to label_batch in the CIFAR-10 input assignment and the prefetch queue. However, it also adds a duplicate line examples_per_sec = num_examples_per_step / duration, which is unrelated to the requested rename. This is an unnecessary behavioral/code change, even though it likely produces the same value. The missing final newline is a formatting issue."/>
    <x v="1"/>
    <s v="Yes"/>
    <s v="None"/>
    <x v="1"/>
    <s v="repo_71e106f_d4ae8d1__gemini_train_llm_vs_gt.diff__Gemini 3.5 Flash"/>
    <n v="1"/>
    <n v="0"/>
    <n v="0"/>
    <n v="0"/>
    <n v="1"/>
    <n v="0"/>
    <n v="1"/>
    <x v="0"/>
  </r>
  <r>
    <s v="models"/>
    <s v="https://github.com/tensorflow/models"/>
    <s v="Rename Method"/>
    <x v="1"/>
    <s v="https://github.com/tensorflow/models/pull/1701"/>
    <s v="057203e"/>
    <s v="f305d2d"/>
    <x v="2"/>
    <s v="cognitive_mapping_and_planning/tfcode/vision_baseline_lstm.py,_x000a_real_nvp/real_nvp_multiscale_dataset.py"/>
    <s v="real_nvp/real_nvp_multiscale_dataset.py"/>
    <s v="GitHub: change no-longer-existing concat_v2 to concat"/>
    <s v="repo_057203e_f305d2d"/>
    <s v="gemini_data_llm_vs_gt.diff"/>
    <s v="cases/repo_057203e_f305d2d/compare/gemini_data_llm_vs_gt.diff"/>
    <x v="1"/>
    <s v="No"/>
    <x v="0"/>
    <s v="Formatting"/>
    <s v="Low"/>
    <x v="1"/>
    <s v="The shown diff does not indicate any missed concat_v2 to concat update. Geminis output differs from the human merge only through indentation changes inside the tf.Summary.Value(...) block and a missing final newline. These are formatting-only changes and do not affect behavior."/>
    <x v="1"/>
    <s v="No"/>
    <s v="SyntaxError: Missing parentheses in call to 'print'. Did you mean print(...)?"/>
    <x v="1"/>
    <s v="repo_057203e_f305d2d__gemini_data_llm_vs_gt.diff__Gemini 3.5 Flash"/>
    <n v="1"/>
    <n v="0"/>
    <n v="0"/>
    <n v="0"/>
    <n v="1"/>
    <n v="0"/>
    <n v="0"/>
    <x v="1"/>
  </r>
  <r>
    <s v="models"/>
    <s v="https://github.com/tensorflow/models"/>
    <s v="Rename Method"/>
    <x v="1"/>
    <s v="https://github.com/tensorflow/models/pull/1701"/>
    <s v="057203e"/>
    <s v="f305d2d"/>
    <x v="2"/>
    <s v="cognitive_mapping_and_planning/tfcode/vision_baseline_lstm.py,_x000a_real_nvp/real_nvp_multiscale_dataset.py"/>
    <s v="cognitive_mapping_and_planning/tfcode/vision_baseline_lstm.py"/>
    <s v="GitHub: change no-longer-existing concat_v2 to concat"/>
    <s v="repo_057203e_f305d2d"/>
    <s v="gemini_lstm_llm_vs_gt.diff"/>
    <s v="cases/repo_057203e_f305d2d/compare/gemini_lstm_llm_vs_gt.diff"/>
    <x v="1"/>
    <s v="No"/>
    <x v="0"/>
    <s v="Formatting"/>
    <s v="Low"/>
    <x v="1"/>
    <s v="The only difference is that the LLM output removed the final newline at the end of the file. There is no logic or behavioral change."/>
    <x v="1"/>
    <s v="Yes"/>
    <s v="None"/>
    <x v="1"/>
    <s v="repo_057203e_f305d2d__gemini_lstm_llm_vs_gt.diff__Gemini 3.5 Flash"/>
    <n v="1"/>
    <n v="0"/>
    <n v="0"/>
    <n v="0"/>
    <n v="1"/>
    <n v="0"/>
    <n v="0"/>
    <x v="1"/>
  </r>
  <r>
    <s v="models"/>
    <s v="https://github.com/tensorflow/models"/>
    <s v="Extract Method (Cleanup, Move, extract, remove)"/>
    <x v="2"/>
    <s v="https://github.com/tensorflow/models/pull/1384"/>
    <s v="320db20"/>
    <s v="7c42a17"/>
    <x v="0"/>
    <s v="slim/train_image_classifier.py"/>
    <s v="slim/train_image_classifier.py"/>
    <s v="Me: Remove unused function _add_variables_summaries"/>
    <s v="repo_320db20_7c42a17"/>
    <s v="gemini_classifier_llm_vs_gt.diff"/>
    <s v="cases/repo_320db20_7c42a17/compare/gemini_classifier_llm_vs_gt.diff"/>
    <x v="1"/>
    <s v="No"/>
    <x v="0"/>
    <s v="Formatting"/>
    <s v="Low"/>
    <x v="1"/>
    <s v="The LLM output only adds an extra blank line before _get_init_fn() and removes the final newline at the end of the file. These are formatting-only changes with no logic or behavior impact."/>
    <x v="1"/>
    <s v="Yes"/>
    <s v="None"/>
    <x v="1"/>
    <s v="repo_320db20_7c42a17__gemini_classifier_llm_vs_gt.diff__Gemini 3.5 Flash"/>
    <n v="1"/>
    <n v="0"/>
    <n v="0"/>
    <n v="0"/>
    <n v="1"/>
    <n v="0"/>
    <n v="0"/>
    <x v="1"/>
  </r>
  <r>
    <s v="models"/>
    <s v="https://github.com/tensorflow/models"/>
    <s v="Extract Method (Cleanup, Move, extract, remove)"/>
    <x v="2"/>
    <s v="https://github.com/tensorflow/models/pull/2186"/>
    <s v="70b894b"/>
    <s v="325609e"/>
    <x v="0"/>
    <s v="tutorials/image/cifar10_estimator/model_base.py"/>
    <s v="tutorials/image/cifar10_estimator/model_base.py"/>
    <s v="GitHub: Remove unused _max_pool method"/>
    <s v="repo_70b894b_325609e"/>
    <s v="gemini_base_llm_vs_gt.diff"/>
    <s v="cases/repo_70b894b_325609e/compare/gemini_base_llm_vs_gt.diff"/>
    <x v="1"/>
    <s v="No"/>
    <x v="0"/>
    <s v="Formatting"/>
    <s v="Low"/>
    <x v="1"/>
    <s v="The only difference is that the LLM output removed the final newline at the end of the file. There is no logic or behavioral change."/>
    <x v="1"/>
    <s v="Yes"/>
    <s v="None"/>
    <x v="1"/>
    <s v="repo_70b894b_325609e__gemini_base_llm_vs_gt.diff__Gemini 3.5 Flash"/>
    <n v="1"/>
    <n v="0"/>
    <n v="0"/>
    <n v="0"/>
    <n v="1"/>
    <n v="0"/>
    <n v="0"/>
    <x v="1"/>
  </r>
  <r>
    <s v="models"/>
    <s v="https://github.com/tensorflow/models"/>
    <s v="Change Method Signature (Change argument, change parameter)"/>
    <x v="3"/>
    <s v="https://github.com/tensorflow/models/pull/1242"/>
    <s v="e4cbe9e"/>
    <s v="f7cea8d"/>
    <x v="0"/>
    <s v="tutorials/rnn/translate/seq2seq_model.py"/>
    <s v="tutorials/rnn/translate/seq2seq_model.py"/>
    <s v="GitHub: Rename sampled_loss argument inputs to logits in preparation for named arguments requirement"/>
    <s v="repo_e4cbe9e_f7cea8d"/>
    <s v="gemini_model_llm_vs_gt.diff"/>
    <s v="cases/repo_e4cbe9e_f7cea8d/compare/gemini_model_llm_vs_gt.diff"/>
    <x v="1"/>
    <s v="No"/>
    <x v="0"/>
    <s v="Formatting"/>
    <s v="Low"/>
    <x v="1"/>
    <s v="The only difference is that the LLM output removed the final newline at the end of the file. There is no logic or behavioral change."/>
    <x v="1"/>
    <s v="Yes"/>
    <s v="None"/>
    <x v="1"/>
    <s v="repo_e4cbe9e_f7cea8d__gemini_model_llm_vs_gt.diff__Gemini 3.5 Flash"/>
    <n v="1"/>
    <n v="0"/>
    <n v="0"/>
    <n v="0"/>
    <n v="1"/>
    <n v="0"/>
    <n v="0"/>
    <x v="1"/>
  </r>
  <r>
    <s v="models"/>
    <s v="https://github.com/tensorflow/models"/>
    <s v="Change Method Signature (Change argument, change parameter)"/>
    <x v="3"/>
    <s v="https://github.com/tensorflow/models/pull/3278"/>
    <s v="7d8a2c0"/>
    <s v="363d5e1"/>
    <x v="0"/>
    <s v="tutorials/image/cifar10/cifar10.py"/>
    <s v="tutorials/image/cifar10/cifar10.py"/>
    <s v="Me: Change wd=0.0 to wd=None"/>
    <s v="repo_7d8a2c0_363d5e1"/>
    <s v="gemini_far10_llm_vs_gt.diff"/>
    <s v="cases/repo_7d8a2c0_363d5e1/compare/gemini_far10_llm_vs_gt.diff"/>
    <x v="1"/>
    <s v="No"/>
    <x v="0"/>
    <s v="Formatting"/>
    <s v="Low"/>
    <x v="1"/>
    <s v="The only difference is that the LLM output removed the final newline at the end of the file. There is no logic or behavioral change."/>
    <x v="1"/>
    <s v="Yes"/>
    <s v="None"/>
    <x v="1"/>
    <s v="repo_7d8a2c0_363d5e1__gemini_far10_llm_vs_gt.diff__Gemini 3.5 Flash"/>
    <n v="1"/>
    <n v="0"/>
    <n v="0"/>
    <n v="0"/>
    <n v="1"/>
    <n v="0"/>
    <n v="0"/>
    <x v="1"/>
  </r>
  <r>
    <s v="models"/>
    <s v="https://github.com/tensorflow/models"/>
    <s v="Extract Variable (Cleanup, Move, extract, remove)"/>
    <x v="4"/>
    <s v="https://github.com/tensorflow/models/pull/8542"/>
    <s v="861390b"/>
    <s v="6a5c66a"/>
    <x v="0"/>
    <s v="official/nlp/transformer/data_download.py"/>
    <s v="official/nlp/transformer/data_download.py"/>
    <s v="Me: Remove train_files  variable"/>
    <s v="repo_861390b_6a5c66a"/>
    <s v="gemini_download_llm_vs_gt.diff"/>
    <s v="cases/repo_861390b_6a5c66a/compare/gemini_download_llm_vs_gt.diff"/>
    <x v="1"/>
    <s v="No"/>
    <x v="0"/>
    <s v="Formatting"/>
    <s v="Low"/>
    <x v="1"/>
    <s v="The only difference is that the LLM output removed the final newline at the end of the file. There is no logic or behavioral change."/>
    <x v="1"/>
    <s v="Yes"/>
    <s v="None"/>
    <x v="1"/>
    <s v="repo_861390b_6a5c66a__gemini_download_llm_vs_gt.diff__Gemini 3.5 Flash"/>
    <n v="1"/>
    <n v="0"/>
    <n v="0"/>
    <n v="0"/>
    <n v="1"/>
    <n v="0"/>
    <n v="0"/>
    <x v="1"/>
  </r>
  <r>
    <s v="gallery-dl"/>
    <s v="mikf/gallery-dl: Command-line program to download image galleries and collections from several image hosting sites"/>
    <s v="Rename Method"/>
    <x v="1"/>
    <s v="https://github.com/mikf/gallery-dl/pull/8849"/>
    <s v="88a3153"/>
    <s v="a3d7af6"/>
    <x v="0"/>
    <s v="gallery_dl/extractor/tiktok.py"/>
    <s v="gallery_dl/extractor/tiktok.py"/>
    <s v="Me: Rename _extract_rehydration_data_user to _extract_rehydration_data"/>
    <s v="repo_88a3153_a3d7af6"/>
    <s v="gemini_tiktok_llm_vs_gt.diff"/>
    <s v="cases/repo_88a3153_a3d7af6/compare/gemini_tiktok_llm_vs_gt.diff"/>
    <x v="1"/>
    <s v="No"/>
    <x v="0"/>
    <s v="Formatting; Naming Overreach"/>
    <s v="Medium"/>
    <x v="1"/>
    <s v="Gemini correctly renames _extract_rehydration_data_user to _extract_rehydration_data and updates the related call sites. However, it also unnecessarily renames TiktokForwardTimeCursor to TiktokFileCursor and updates its use in cursor_type(). That cursor rename is outside the requested task and should be counted as naming overreach. The missing final newline is a formatting issue."/>
    <x v="1"/>
    <s v="Yes"/>
    <s v="None"/>
    <x v="1"/>
    <s v="repo_88a3153_a3d7af6__gemini_tiktok_llm_vs_gt.diff__Gemini 3.5 Flash"/>
    <n v="1"/>
    <n v="0"/>
    <n v="0"/>
    <n v="0"/>
    <n v="1"/>
    <n v="0"/>
    <n v="1"/>
    <x v="2"/>
  </r>
  <r>
    <s v="gallery-dl"/>
    <s v="mikf/gallery-dl: Command-line program to download image galleries and collections from several image hosting sites"/>
    <s v="Change Method Signature (Change argument, change parameter)"/>
    <x v="3"/>
    <s v="https://github.com/mikf/gallery-dl/pull/8938"/>
    <s v="9a10203"/>
    <s v="4fab8e0"/>
    <x v="0"/>
    <s v="gallery_dl/extractor/tiktok.py"/>
    <s v="gallery_dl/extractor/tiktok.py"/>
    <s v="GitHub: Do not fail story extraction if user has no stories"/>
    <s v="repo_9a10203_4fab8e0"/>
    <s v="gemini_tiktok_llm_vs_gt.diff"/>
    <s v="cases/repo_9a10203_4fab8e0/compare/gemini_tiktok_llm_vs_gt.diff"/>
    <x v="1"/>
    <s v="No"/>
    <x v="0"/>
    <s v="Formatting; Unrelated Addition"/>
    <s v="Low"/>
    <x v="1"/>
    <s v="Gemini addresses the requested behavior: story extraction will not fail when the user has no stories. It adds a guard around request.execute(...) and returns an empty tuple when execution fails. It also adds an exit_early() method for TiktokStoryItemListRequest, which is directly related to handling the no-story case. The change from () to [] inside len(data.get(...)) does not materially change behavior because both give length 0. The extra comment edits and missing final newline are minor unintended changes."/>
    <x v="1"/>
    <s v="Yes"/>
    <s v="None"/>
    <x v="1"/>
    <s v="repo_9a10203_4fab8e0__gemini_tiktok_llm_vs_gt.diff__Gemini 3.5 Flash"/>
    <n v="1"/>
    <n v="0"/>
    <n v="0"/>
    <n v="0"/>
    <n v="1"/>
    <n v="0"/>
    <n v="0"/>
    <x v="1"/>
  </r>
  <r>
    <s v="flair"/>
    <s v="https://github.com/flairNLP/flair"/>
    <s v="Rename Variable"/>
    <x v="0"/>
    <s v="https://github.com/flairNLP/flair/pull/2845"/>
    <s v="2b09404"/>
    <s v="8aa86b6"/>
    <x v="0"/>
    <s v="flair/embeddings/base.py"/>
    <s v="flair/embeddings/base.py"/>
    <s v="Me: Rename normed_weights to normed_weights_split"/>
    <s v="repo_2b09404_8aa86b6"/>
    <s v="gemini_base_llm_vs_gt.diff"/>
    <s v="cases/repo_2b09404_8aa86b6/compare/gemini_base_llm_vs_gt.diff"/>
    <x v="1"/>
    <s v="No"/>
    <x v="0"/>
    <s v="Formatting"/>
    <s v="Low"/>
    <x v="1"/>
    <s v="The only difference is that the LLM output removed the final newline at the end of the file. There is no logic or behavioral change."/>
    <x v="1"/>
    <s v="Yes"/>
    <s v="None"/>
    <x v="1"/>
    <s v="repo_2b09404_8aa86b6__gemini_base_llm_vs_gt.diff__Gemini 3.5 Flash"/>
    <n v="1"/>
    <n v="0"/>
    <n v="0"/>
    <n v="0"/>
    <n v="1"/>
    <n v="0"/>
    <n v="0"/>
    <x v="1"/>
  </r>
  <r>
    <s v="flair"/>
    <s v="https://github.com/flairNLP/flair"/>
    <s v="Rename Variable"/>
    <x v="0"/>
    <s v="https://github.com/flairNLP/flair/pull/961"/>
    <s v="1d98531"/>
    <s v="4756d4c"/>
    <x v="2"/>
    <s v="flair/trainers/language_model_trainer.py,_x000a_flair/trainers/trainer.py"/>
    <s v="flair/trainers/language_model_trainer.py"/>
    <s v="Me: Rename apex/apex_opt_level to use_amp/amp_opt_level"/>
    <s v="repo_1d98531_4756d4c"/>
    <s v="gemini_trainer_llm_vs_gt.diff"/>
    <s v="cases/repo_1d98531_4756d4c/compare/gemini_trainer_llm_vs_gt.diff"/>
    <x v="1"/>
    <s v="No"/>
    <x v="0"/>
    <s v="Formatting"/>
    <s v="Low"/>
    <x v="1"/>
    <s v="LLM output differs from the human merge only through formatting changes: quote style changed from double to single quotes, multiline statements were rewrapped, extra whitespace and blank lines were removed, comment indentation changed, and the final newline was removed. No clear logic, API, import, naming, or behavioral change is present in this diff."/>
    <x v="1"/>
    <s v="Yes"/>
    <s v="None"/>
    <x v="1"/>
    <s v="repo_1d98531_4756d4c__gemini_trainer_llm_vs_gt.diff__Gemini 3.5 Flash"/>
    <n v="1"/>
    <n v="0"/>
    <n v="0"/>
    <n v="0"/>
    <n v="1"/>
    <n v="0"/>
    <n v="0"/>
    <x v="1"/>
  </r>
  <r>
    <s v="flair"/>
    <s v="https://github.com/flairNLP/flair"/>
    <s v="Rename Variable"/>
    <x v="0"/>
    <s v="https://github.com/flairNLP/flair/pull/961"/>
    <s v="1d98531"/>
    <s v="4756d4c"/>
    <x v="2"/>
    <s v="flair/trainers/language_model_trainer.py,_x000a_flair/trainers/trainer.py"/>
    <s v="flair/trainers/trainer.py"/>
    <s v="Me: Rename apex/apex_opt_level to use_amp/amp_opt_level"/>
    <s v="repo_1d98531_4756d4c"/>
    <s v="gemini_trainer2_llm_vs_gt.diff"/>
    <s v="cases/repo_1d98531_4756d4c/compare/gemini_trainer2_llm_vs_gt.diff"/>
    <x v="1"/>
    <s v="No"/>
    <x v="0"/>
    <s v="Formatting"/>
    <s v="Low"/>
    <x v="1"/>
    <s v="LLM output differs from the human merge only through formatting edits: quote style changed, multiline RuntimeError and amp.initialize calls were rewrapped, whitespace was changed around a blank line, and the final newline was removed."/>
    <x v="1"/>
    <s v="Yes"/>
    <s v="None"/>
    <x v="1"/>
    <s v="repo_1d98531_4756d4c__gemini_trainer2_llm_vs_gt.diff__Gemini 3.5 Flash"/>
    <n v="1"/>
    <n v="0"/>
    <n v="0"/>
    <n v="0"/>
    <n v="1"/>
    <n v="0"/>
    <n v="0"/>
    <x v="1"/>
  </r>
  <r>
    <s v="flair"/>
    <s v="https://github.com/flairNLP/flair"/>
    <s v="Rename Method"/>
    <x v="1"/>
    <s v="https://github.com/flairNLP/flair/pull/2393"/>
    <s v="fbe88ff"/>
    <s v="9da916e"/>
    <x v="2"/>
    <s v="flair/trainers/language_model_trainer.py,_x000a_tests/test_language_model.py"/>
    <s v="tests/test_language_model.py"/>
    <s v="GitHub: Rename load_from_checkpoint to load_checkpoint"/>
    <s v="repo_fbe88ff_9da916e"/>
    <s v="gemini_model_llm_vs_gt.diff"/>
    <s v="cases/repo_fbe88ff_9da916e/compare/gemini_model_llm_vs_gt.diff"/>
    <x v="1"/>
    <s v="No"/>
    <x v="0"/>
    <s v="Formatting"/>
    <s v="Low"/>
    <x v="1"/>
    <s v="LLM output includes the required changes but differs from the human merge only by removing the trailing blank line/final newline."/>
    <x v="1"/>
    <s v="Yes"/>
    <s v="None"/>
    <x v="1"/>
    <s v="repo_fbe88ff_9da916e__gemini_model_llm_vs_gt.diff__Gemini 3.5 Flash"/>
    <n v="1"/>
    <n v="0"/>
    <n v="0"/>
    <n v="0"/>
    <n v="1"/>
    <n v="0"/>
    <n v="0"/>
    <x v="1"/>
  </r>
  <r>
    <s v="flair"/>
    <s v="https://github.com/flairNLP/flair"/>
    <s v="Rename Method"/>
    <x v="1"/>
    <s v="https://github.com/flairNLP/flair/pull/2393"/>
    <s v="fbe88ff"/>
    <s v="9da916e"/>
    <x v="2"/>
    <s v="flair/trainers/language_model_trainer.py,_x000a_tests/test_language_model.py"/>
    <s v="flair/trainers/language_model_trainer.py"/>
    <s v="GitHub: Rename load_from_checkpoint to load_checkpoint"/>
    <s v="repo_fbe88ff_9da916e"/>
    <s v="gemini_trainer_llm_vs_gt.diff"/>
    <s v="cases/repo_fbe88ff_9da916e/compare/gemini_trainer_llm_vs_gt.diff"/>
    <x v="1"/>
    <s v="No"/>
    <x v="0"/>
    <s v="Formatting"/>
    <s v="Low"/>
    <x v="1"/>
    <s v="The requested task was to rename load_from_checkpoint to load_checkpoint, but the shown Gemini diff does not make that required rename. Instead, it introduces an invalid Python syntax change by replacing and with &amp;&amp; in the CUDA check. This will break the code. It also removes the final newline, which is a formatting issue."/>
    <x v="1"/>
    <s v="No"/>
    <s v="SyntaxError: invalid syntax"/>
    <x v="1"/>
    <s v="repo_fbe88ff_9da916e__gemini_trainer_llm_vs_gt.diff__Gemini 3.5 Flash"/>
    <n v="1"/>
    <n v="0"/>
    <n v="0"/>
    <n v="0"/>
    <n v="1"/>
    <n v="0"/>
    <n v="0"/>
    <x v="1"/>
  </r>
  <r>
    <s v="flair"/>
    <s v="https://github.com/flairNLP/flair"/>
    <s v="Extract Method (Cleanup, Move, extract, remove)"/>
    <x v="2"/>
    <s v="https://github.com/flairNLP/flair/pull/2377"/>
    <s v="288f7ce"/>
    <s v="31963ca"/>
    <x v="0"/>
    <s v="flair/nn/model.py"/>
    <s v="flair/nn/model.py"/>
    <s v="Me: Remove _obtain_labels, _get_multi_label, _get_single_label, _predict_label_prob,"/>
    <s v="repo_288f7ce_31963ca"/>
    <s v="gemini_model_llm_vs_gt.diff"/>
    <s v="cases/repo_288f7ce_31963ca/compare/gemini_model_llm_vs_gt.diff"/>
    <x v="1"/>
    <s v="No"/>
    <x v="0"/>
    <s v="Formatting"/>
    <s v="Low"/>
    <x v="1"/>
    <s v="LLM output matches the required code content, but differs from the human merge only by removing the final newline at the end of the file."/>
    <x v="1"/>
    <s v="Yes"/>
    <s v="None"/>
    <x v="1"/>
    <s v="repo_288f7ce_31963ca__gemini_model_llm_vs_gt.diff__Gemini 3.5 Flash"/>
    <n v="1"/>
    <n v="0"/>
    <n v="0"/>
    <n v="0"/>
    <n v="1"/>
    <n v="0"/>
    <n v="0"/>
    <x v="1"/>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gemini_label_llm_vs_gt.diff"/>
    <s v="cases/repo_41d48d9_5577479/compare/gemini_label_llm_vs_gt.diff"/>
    <x v="1"/>
    <s v="No"/>
    <x v="0"/>
    <s v="Formatting; Comment/Docstring"/>
    <s v="Low"/>
    <x v="1"/>
    <s v="The task was to remove the unused tag_to_bioes Corpus parameter. Gemini appears to remove some related documentation lines about BIO-to-BIOES transformation, but the shown diff does not clearly show the actual constructor/function parameter removal. So this should be marked as partial unless the parameter was removed elsewhere outside the shown diff. Gemini also introduces unrelated and dangerous dictionary-key changes such as &quot;kj&quot; to &quot;choose&quot;, &quot;tcy&quot; to &quot;tl&quot;, and &quot;ve&quot; to &quot;see&quot;, which can break language/resource lookup behavior. It also makes unrelated comment/docstring changes, indentation formatting changes, and removes the final newline."/>
    <x v="1"/>
    <s v="Yes"/>
    <s v="None"/>
    <x v="1"/>
    <s v="repo_41d48d9_5577479__gemini_label_llm_vs_gt.diff__Gemini 3.5 Flash"/>
    <n v="1"/>
    <n v="0"/>
    <n v="0"/>
    <n v="0"/>
    <n v="1"/>
    <n v="0"/>
    <n v="0"/>
    <x v="1"/>
  </r>
  <r>
    <s v="flair"/>
    <s v="https://github.com/flairNLP/flair"/>
    <s v="Change Method Signature (Change argument, change parameter)"/>
    <x v="3"/>
    <s v="https://github.com/flairNLP/flair/pull/2812"/>
    <s v="41d48d9"/>
    <n v="5577479"/>
    <x v="2"/>
    <s v="flair/datasets/entity_linking.py,_x000a_flair/datasets/sequence_labeling.py"/>
    <s v="flair/datasets/entity_linking.py"/>
    <s v="GitHub: Remove &quot;tag_to_bioes&quot; (Sequence) Corpus parameter, as it is not used"/>
    <s v="repo_41d48d9_5577479"/>
    <s v="gemini_link_llm_vs_gt.diff"/>
    <s v="cases/repo_41d48d9_5577479/compare/gemini_link_llm_vs_gt.diff"/>
    <x v="0"/>
    <s v="No"/>
    <x v="0"/>
    <s v="Formatting; Comment/Docstring; Naming Overreach; Extra Refactoring; Missed Required Change"/>
    <s v="Medium"/>
    <x v="0"/>
    <s v="The task was to remove the unused tag_to_bioes parameter from the Sequence Corpus code, but this diff does not show any removal of tag_to_bioes or any related constructor/signature update. Instead, Gemini renames response_json to options_json, changes several docstring/comment formatting lines, changes ITTB to lowercase ittb, adds unnecessary parentheses around a condition, and removes the final newline. These are unrelated edits. No clear behavior-breaking logic change is introduced, but the requested change is missed."/>
    <x v="0"/>
    <s v="Yes"/>
    <s v="None"/>
    <x v="1"/>
    <s v="repo_41d48d9_5577479__gemini_link_llm_vs_gt.diff__Gemini 3.5 Flash"/>
    <n v="0"/>
    <n v="0"/>
    <n v="1"/>
    <n v="0"/>
    <n v="1"/>
    <n v="1"/>
    <n v="1"/>
    <x v="2"/>
  </r>
  <r>
    <s v="flair"/>
    <s v="https://github.com/flairNLP/flair"/>
    <s v="Change Method Signature (Change argument, change parameter)"/>
    <x v="3"/>
    <s v="https://github.com/flairNLP/flair/pull/3606"/>
    <s v="e2865f7"/>
    <s v="005ec45"/>
    <x v="0"/>
    <s v="flair/embeddings/document.py"/>
    <s v="flair/embeddings/document.py"/>
    <s v="GitHub: update scipy .A to toarray()"/>
    <s v="repo_e2865f7_005ec45"/>
    <s v="gemini_doc_llm_vs_gt.diff"/>
    <s v="cases/repo_e2865f7_005ec45/compare/gemini_doc_llm_vs_gt.diff"/>
    <x v="0"/>
    <s v="No"/>
    <x v="0"/>
    <s v="Formatting; Naming Overreach; Logic Change; Typo Introduced; Missed Required Change"/>
    <s v="High"/>
    <x v="0"/>
    <s v="The task was to update SciPy .A usage to .toarray(), but this diff does not show any .A to .toarray() change. Instead, Gemini unnecessarily renames sentence_tensor to all_embs_tensor across the RNN embedding flow. More seriously, it introduces a typo/invalid class reference by changing StackedEmbeddings to StackedEmbedembeddings, which will likely cause a NameError because that class name is incorrect. It also removes the final newline."/>
    <x v="0"/>
    <s v="Yes"/>
    <s v="None"/>
    <x v="1"/>
    <s v="repo_e2865f7_005ec45__gemini_doc_llm_vs_gt.diff__Gemini 3.5 Flash"/>
    <n v="0"/>
    <n v="0"/>
    <n v="1"/>
    <n v="0"/>
    <n v="1"/>
    <n v="1"/>
    <n v="1"/>
    <x v="0"/>
  </r>
  <r>
    <s v="flair"/>
    <s v="https://github.com/flairNLP/flair"/>
    <s v="Extract Variable (Cleanup, Move, extract, remove)"/>
    <x v="4"/>
    <s v="https://github.com/flairNLP/flair/pull/3056"/>
    <n v="1577601"/>
    <s v="74754c6"/>
    <x v="0"/>
    <s v="flair/datasets/__init__.py"/>
    <s v="flair/datasets/__init__.py"/>
    <s v="Me: Remove EntityLinkingCorpus"/>
    <s v="repo_1577601_74754c6"/>
    <s v="gemini_init_llm_vs_gt.diff"/>
    <s v="cases/repo_1577601_74754c6/compare/gemini_init_llm_vs_gt.diff"/>
    <x v="1"/>
    <s v="No"/>
    <x v="0"/>
    <s v="Formatting"/>
    <s v="Low"/>
    <x v="1"/>
    <s v="The only difference is that the LLM output removed the final newline at the end of the file. There is no logic or behavioral change."/>
    <x v="1"/>
    <s v="Yes"/>
    <s v="None"/>
    <x v="1"/>
    <s v="repo_1577601_74754c6__gemini_init_llm_vs_gt.diff__Gemini 3.5 Flash"/>
    <n v="1"/>
    <n v="0"/>
    <n v="0"/>
    <n v="0"/>
    <n v="1"/>
    <n v="0"/>
    <n v="0"/>
    <x v="1"/>
  </r>
  <r>
    <s v="flair"/>
    <s v="https://github.com/flairNLP/flair"/>
    <s v="Extract Variable (Cleanup, Move, extract, remove)"/>
    <x v="4"/>
    <s v="https://github.com/flairNLP/flair/pull/3054"/>
    <s v="3dc16e2"/>
    <s v="ef926e6"/>
    <x v="0"/>
    <s v="flair/embeddings/__init__.py"/>
    <s v="flair/embeddings/__init__.py"/>
    <s v="Me: Remove TransformerXLEmbeddings"/>
    <s v="repo_3dc16e2_ef926e6"/>
    <s v="gemini_init_llm_vs_gt.diff"/>
    <s v="cases/repo_3dc16e2_ef926e6/compare/gemini_init_llm_vs_gt.diff"/>
    <x v="1"/>
    <s v="No"/>
    <x v="0"/>
    <s v="Formatting"/>
    <s v="Low"/>
    <x v="1"/>
    <s v="The only difference is that the LLM output removed the final newline at the end of the file. There is no logic or behavioral change."/>
    <x v="1"/>
    <s v="Yes"/>
    <s v="None"/>
    <x v="1"/>
    <s v="repo_3dc16e2_ef926e6__gemini_init_llm_vs_gt.diff__Gemini 3.5 Flash"/>
    <n v="1"/>
    <n v="0"/>
    <n v="0"/>
    <n v="0"/>
    <n v="1"/>
    <n v="0"/>
    <n v="0"/>
    <x v="1"/>
  </r>
  <r>
    <s v="WeasyPrint"/>
    <s v="Kozea/WeasyPrint: The awesome document factory"/>
    <s v="Extract Method (Cleanup, Move, extract, remove)"/>
    <x v="2"/>
    <s v="https://github.com/Kozea/WeasyPrint/pull/2014"/>
    <s v="ba68976"/>
    <s v="e8f1418"/>
    <x v="2"/>
    <s v="weasyprint/pdf/pdfa.py,_x000a_weasyprint/pdf/pdfua.py"/>
    <s v="weasyprint/pdf/pdfa.py"/>
    <s v="GitHub: Remove warnings for PDF/A, PDF/UA compatibility"/>
    <s v="repo_ba68976_e8f1418"/>
    <s v="gemini_pdfa_llm_vs_gt.diff"/>
    <s v="cases/repo_ba68976_e8f1418/compare/gemini_pdfa_llm_vs_gt.diff"/>
    <x v="1"/>
    <s v="No"/>
    <x v="0"/>
    <s v="Formatting; Import Change"/>
    <s v="Low"/>
    <x v="1"/>
    <s v="The task was to remove warnings for PDF/A and PDF/UA compatibility, but Gemini does not remove any warning logic in the shown diff. Instead, it adds an unused LOGGER import, adds a blank line inside pdfa(), and removes the final newline. The required compatibility-warning removal is missed."/>
    <x v="1"/>
    <s v="Yes"/>
    <s v="None"/>
    <x v="1"/>
    <s v="repo_ba68976_e8f1418__gemini_pdfa_llm_vs_gt.diff__Gemini 3.5 Flash"/>
    <n v="1"/>
    <n v="0"/>
    <n v="0"/>
    <n v="0"/>
    <n v="1"/>
    <n v="0"/>
    <n v="0"/>
    <x v="1"/>
  </r>
  <r>
    <s v="WeasyPrint"/>
    <s v="Kozea/WeasyPrint: The awesome document factory"/>
    <s v="Extract Method (Cleanup, Move, extract, remove)"/>
    <x v="2"/>
    <s v="https://github.com/Kozea/WeasyPrint/pull/2014"/>
    <s v="ba68976"/>
    <s v="e8f1418"/>
    <x v="2"/>
    <s v="weasyprint/pdf/pdfa.py,_x000a_weasyprint/pdf/pdfua.py"/>
    <s v="weasyprint/pdf/pdfua.py"/>
    <s v="GitHub: Remove warnings for PDF/A, PDF/UA compatibility"/>
    <s v="repo_ba68976_e8f1418"/>
    <s v="gemini_pdfua_llm_vs_gt.diff"/>
    <s v="cases/repo_ba68976_e8f1418/compare/gemini_pdfua_llm_vs_gt.diff"/>
    <x v="1"/>
    <s v="No"/>
    <x v="0"/>
    <s v="Formatting; Import Change"/>
    <s v="Low"/>
    <x v="1"/>
    <s v="The task was to remove warnings for PDF/A and PDF/UA compatibility, but Gemini does not remove any warning logic in the shown diff. Instead, it adds an unused LOGGER import, adds a blank line inside pdfua(), and removes the final newline. Since no compatibility-warning removal is visible, the required change is missed."/>
    <x v="1"/>
    <s v="Yes"/>
    <s v="None"/>
    <x v="1"/>
    <s v="repo_ba68976_e8f1418__gemini_pdfua_llm_vs_gt.diff__Gemini 3.5 Flash"/>
    <n v="1"/>
    <n v="0"/>
    <n v="0"/>
    <n v="0"/>
    <n v="1"/>
    <n v="0"/>
    <n v="0"/>
    <x v="1"/>
  </r>
  <r>
    <s v="WeasyPrint"/>
    <s v="Kozea/WeasyPrint: The awesome document factory"/>
    <s v="Change Method Signature (Change argument, change parameter)"/>
    <x v="3"/>
    <s v="https://github.com/Kozea/WeasyPrint/pull/1867"/>
    <s v="0ff8692"/>
    <s v="c140c7b"/>
    <x v="0"/>
    <s v="weasyprint/pdf/__init__.py"/>
    <s v="weasyprint/pdf/__init__.py"/>
    <s v="Me: Add compress in parameter of write_pdf_attachment"/>
    <s v="repo_0ff8692_c140c7b"/>
    <s v="gemini_init_llm_vs_gt.diff"/>
    <s v="cases/repo_0ff8692_c140c7b/compare/gemini_init_llm_vs_gt.diff"/>
    <x v="1"/>
    <s v="No"/>
    <x v="0"/>
    <s v="Formatting"/>
    <s v="Low"/>
    <x v="1"/>
    <s v="The only difference is that the LLM output removed the final newline at the end of the file. There is no logic or behavioral change."/>
    <x v="1"/>
    <s v="Yes"/>
    <s v="None"/>
    <x v="1"/>
    <s v="repo_0ff8692_c140c7b__gemini_init_llm_vs_gt.diff__Gemini 3.5 Flash"/>
    <n v="1"/>
    <n v="0"/>
    <n v="0"/>
    <n v="0"/>
    <n v="1"/>
    <n v="0"/>
    <n v="0"/>
    <x v="1"/>
  </r>
  <r>
    <s v="manim"/>
    <s v="3b1b/manim: Animation engine for explanatory math videos"/>
    <s v="Rename Variable"/>
    <x v="0"/>
    <s v="https://github.com/3b1b/manim/pull/2258"/>
    <s v="66862db"/>
    <s v="5a70d67"/>
    <x v="0"/>
    <s v="manimlib/mobject/coordinate_systems.py"/>
    <s v="manimlib/mobject/coordinate_systems.py"/>
    <s v="Me: Rename variable stroke_background to stroke_behind"/>
    <s v="repo_66862db_5a70d67"/>
    <s v="gemini_sys_llm_vs_gt.diff"/>
    <s v="cases/repo_66862db_5a70d67/compare/gemini_sys_llm_vs_gt.diff"/>
    <x v="1"/>
    <s v="No"/>
    <x v="0"/>
    <s v="Formatting"/>
    <s v="Low"/>
    <x v="1"/>
    <s v="The task was to rename the variable/parameter stroke_background to stroke_behind. Gemini correctly renames the function parameter to stroke_behind, but then passes it incorrectly as stroke_background=stroke_behind in the downstream call. The expected full update should use stroke_behind=stroke_behind, not keep the old keyword stroke_background. This means the rename was only partially completed and may break behavior if the called function no longer accepts stroke_background. The missing final newline is also a formatting issue."/>
    <x v="1"/>
    <s v="Yes"/>
    <s v="None"/>
    <x v="1"/>
    <s v="repo_66862db_5a70d67__gemini_sys_llm_vs_gt.diff__Gemini 3.5 Flash"/>
    <n v="1"/>
    <n v="0"/>
    <n v="0"/>
    <n v="0"/>
    <n v="1"/>
    <n v="0"/>
    <n v="0"/>
    <x v="1"/>
  </r>
  <r>
    <s v="manim"/>
    <s v="3b1b/manim: Animation engine for explanatory math videos"/>
    <s v="Change Method Signature (Change argument, change parameter)"/>
    <x v="3"/>
    <s v="https://github.com/3b1b/manim/pull/2108"/>
    <n v="4.7290000000000004E+47"/>
    <s v="3c374c3"/>
    <x v="0"/>
    <s v="example_scenes.py"/>
    <s v="example_scenes.py"/>
    <s v="GitHub: remove include_background_rectangle from IntegerMatrix"/>
    <s v="repo_4729e44_3c374c3"/>
    <s v="gemini_scene_llm_vs_gt.diff"/>
    <s v="cases/repo_4729e44_3c374c3/compare/gemini_scene_llm_vs_gt.diff"/>
    <x v="1"/>
    <s v="No"/>
    <x v="0"/>
    <s v="Formatting"/>
    <s v="Low"/>
    <x v="1"/>
    <s v="The task was to remove include_background_rectangle from IntegerMatrix, but this diff does not show any change to IntegerMatrix or include_background_rectangle. Instead, Gemini only removes unrelated blank lines and deletes the trailing comment # See https://github.com/3b1b/videos for many, many more. It also removes the final newline. The required change is missed."/>
    <x v="1"/>
    <s v="Yes"/>
    <s v="None"/>
    <x v="1"/>
    <s v="repo_4729e44_3c374c3__gemini_scene_llm_vs_gt.diff__Gemini 3.5 Flash"/>
    <n v="1"/>
    <n v="0"/>
    <n v="0"/>
    <n v="0"/>
    <n v="1"/>
    <n v="0"/>
    <n v="0"/>
    <x v="1"/>
  </r>
  <r>
    <s v="manim"/>
    <s v="3b1b/manim: Animation engine for explanatory math videos"/>
    <s v="Change Method Signature (Change argument, change parameter)"/>
    <x v="3"/>
    <s v="https://github.com/3b1b/manim/pull/2397"/>
    <s v="52c80f9"/>
    <s v="018b7ce"/>
    <x v="0"/>
    <s v="manimlib/scene/scene.py"/>
    <s v="manimlib/scene/scene.py"/>
    <s v="Me: Add match_updaters=True in mob.become"/>
    <s v="repo_52c80f9_018b7ce"/>
    <s v="gemini_scene_llm_vs_gt.diff"/>
    <s v="cases/repo_52c80f9_018b7ce/compare/gemini_scene_llm_vs_gt.diff"/>
    <x v="1"/>
    <s v="No"/>
    <x v="0"/>
    <s v="Formatting"/>
    <s v="Low"/>
    <x v="1"/>
    <s v="The only difference is that the LLM output removed the final newline at the end of the file. There is no logic or behavioral change."/>
    <x v="1"/>
    <s v="Yes"/>
    <s v="None"/>
    <x v="1"/>
    <s v="repo_52c80f9_018b7ce__gemini_scene_llm_vs_gt.diff__Gemini 3.5 Flash"/>
    <n v="1"/>
    <n v="0"/>
    <n v="0"/>
    <n v="0"/>
    <n v="1"/>
    <n v="0"/>
    <n v="0"/>
    <x v="1"/>
  </r>
  <r>
    <s v="locust"/>
    <s v="locustio/locust: Write scalable load tests in plain Python ????"/>
    <s v="Extract Method (Cleanup, Move, extract, remove)"/>
    <x v="2"/>
    <s v="https://github.com/locustio/locust/pull/770"/>
    <s v="cdf6aa8"/>
    <s v="391c4cf"/>
    <x v="0"/>
    <s v="locust/test/testcases.py"/>
    <s v="locust/test/testcases.py"/>
    <s v="GitHub: Removes the leftover compatibility workarounds that were put in place for Python 2.6's outdated unittest module."/>
    <s v="repo_cdf6aa8_391c4cf"/>
    <s v="gemini_case_llm_vs_gt.diff"/>
    <s v="cases/repo_cdf6aa8_391c4cf/compare/gemini_case_llm_vs_gt.diff"/>
    <x v="1"/>
    <s v="No"/>
    <x v="0"/>
    <s v="Formatting"/>
    <s v="Low"/>
    <x v="1"/>
    <s v="LLM output matches the required code content, but differs from the human merge only through whitespace formatting: trailing spaces were added on a blank line and the final newline was removed."/>
    <x v="1"/>
    <s v="Yes"/>
    <s v="None"/>
    <x v="1"/>
    <s v="repo_cdf6aa8_391c4cf__gemini_case_llm_vs_gt.diff__Gemini 3.5 Flash"/>
    <n v="1"/>
    <n v="0"/>
    <n v="0"/>
    <n v="0"/>
    <n v="1"/>
    <n v="0"/>
    <n v="0"/>
    <x v="1"/>
  </r>
  <r>
    <s v="locust"/>
    <s v="locustio/locust: Write scalable load tests in plain Python ????"/>
    <s v="Change Method Signature (Change argument, change parameter)"/>
    <x v="3"/>
    <s v="https://github.com/locustio/locust/pull/63"/>
    <s v="ba9ec8c"/>
    <s v="b3fc8ef"/>
    <x v="0"/>
    <s v="locust/test/testcases.py"/>
    <s v="locust/test/testcases.py"/>
    <s v="Me: Add add_etags=False parameter StringIO"/>
    <s v="repo_ba9ec8c_b3fc8ef"/>
    <s v="gemini_case_llm_vs_gt.diff"/>
    <s v="cases/repo_ba9ec8c_b3fc8ef/compare/gemini_case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ba9ec8c_b3fc8ef__gemini_case_llm_vs_gt.diff__Gemini 3.5 Flash"/>
    <n v="1"/>
    <n v="0"/>
    <n v="0"/>
    <n v="0"/>
    <n v="1"/>
    <n v="0"/>
    <n v="0"/>
    <x v="1"/>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client.py"/>
    <s v="GitHub: Exit with non-0 if fail, account that 255 is &quot;Ok&quot; exit code, use 255 explicitly instead of -1"/>
    <s v="repo_e392f51_5b0c3e7"/>
    <s v="gemini_client_llm_vs_gt.diff"/>
    <s v="cases/repo_e392f51_5b0c3e7/compare/gemini_client_llm_vs_gt.diff"/>
    <x v="1"/>
    <s v="No"/>
    <x v="0"/>
    <s v="Formatting"/>
    <s v="Low"/>
    <x v="1"/>
    <s v="The task was to exit with non-zero on failure, while specifically accounting that 255 is the intended/acceptable failure exit code and should be used explicitly instead of -1. Gemini does make failure exit non-zero, but it uses exit(1) instead of the expected exit(255). So the task is only partially completed. It also reformats almost the entire file from tabs to spaces, which is a large unrelated formatting change."/>
    <x v="1"/>
    <s v="Yes"/>
    <s v="None"/>
    <x v="1"/>
    <s v="repo_e392f51_5b0c3e7__gemini_client_llm_vs_gt.diff__Gemini 3.5 Flash"/>
    <n v="1"/>
    <n v="0"/>
    <n v="0"/>
    <n v="0"/>
    <n v="1"/>
    <n v="0"/>
    <n v="0"/>
    <x v="1"/>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regex.py"/>
    <s v="GitHub: Exit with non-0 if fail, account that 255 is &quot;Ok&quot; exit code, use 255 explicitly instead of -1"/>
    <s v="repo_e392f51_5b0c3e7"/>
    <s v="gemini_regex_llm_vs_gt.diff"/>
    <s v="cases/repo_e392f51_5b0c3e7/compare/gemini_regex_llm_vs_gt.diff"/>
    <x v="1"/>
    <s v="No"/>
    <x v="0"/>
    <s v="Formatting"/>
    <s v="Low"/>
    <x v="1"/>
    <s v="Gemini keeps the required failure exit behavior using sys.exit(255), which matches the task requirement to use explicit 255 instead of -1. However, it reformats almost the entire file from tab indentation to spaces and removes the final newline. These are formatting-only changes and do not appear to change runtime behavior."/>
    <x v="1"/>
    <s v="Yes"/>
    <s v="None"/>
    <x v="1"/>
    <s v="repo_e392f51_5b0c3e7__gemini_regex_llm_vs_gt.diff__Gemini 3.5 Flash"/>
    <n v="1"/>
    <n v="0"/>
    <n v="0"/>
    <n v="0"/>
    <n v="1"/>
    <n v="0"/>
    <n v="0"/>
    <x v="1"/>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server.py"/>
    <s v="GitHub: Exit with non-0 if fail, account that 255 is &quot;Ok&quot; exit code, use 255 explicitly instead of -1"/>
    <s v="repo_e392f51_5b0c3e7"/>
    <s v="gemini_server_llm_vs_gt.diff"/>
    <s v="cases/repo_e392f51_5b0c3e7/compare/gemini_server_llm_vs_gt.diff"/>
    <x v="1"/>
    <s v="No"/>
    <x v="0"/>
    <s v="Formatting; Comment/Docstring"/>
    <s v="Low"/>
    <x v="1"/>
    <s v="The task was to exit with non-zero on failure, account that 255 is considered an OK/special exit code, and use 255 explicitly instead of -1. Gemini partially handles this by changing Fail2banServer.exit() so it does not log an error when code == 255. However, at the end of exec_command_line(), it incorrectly changes the failure path to exit(1) instead of keeping/using exit(255). It also reformats the whole file from tabs to spaces and removes the final newline."/>
    <x v="1"/>
    <s v="Yes"/>
    <s v="None"/>
    <x v="1"/>
    <s v="repo_e392f51_5b0c3e7__gemini_server_llm_vs_gt.diff__Gemini 3.5 Flash"/>
    <n v="1"/>
    <n v="0"/>
    <n v="0"/>
    <n v="0"/>
    <n v="1"/>
    <n v="0"/>
    <n v="0"/>
    <x v="1"/>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tests/fail2banclienttestcase.py"/>
    <s v="GitHub: Exit with non-0 if fail, account that 255 is &quot;Ok&quot; exit code, use 255 explicitly instead of -1"/>
    <s v="repo_e392f51_5b0c3e7"/>
    <s v="gemini_case_llm_vs_gt.diff"/>
    <s v="cases/repo_e392f51_5b0c3e7/compare/gemini_case_llm_vs_gt.diff"/>
    <x v="1"/>
    <s v="No"/>
    <x v="0"/>
    <s v="Formatting"/>
    <s v="Low"/>
    <x v="1"/>
    <s v="The task was to update exit-code behavior/tests so failures exit non-zero, 255 is treated as the expected/OK failure exit code, and 255 is used explicitly instead of -1. Gemini appears to add at least one expected assertion for Exit with code 255, which is related to the task. However, this is mostly a huge tab-to-spaces reformat of the test file, and the shown diff does not clearly show a complete replacement of all relevant -1 expectations/usages with explicit 255. Therefore, mark it as partial unless the full diff confirms every relevant -1 case was updated."/>
    <x v="1"/>
    <s v="Yes"/>
    <s v="None"/>
    <x v="1"/>
    <s v="repo_e392f51_5b0c3e7__gemini_case_llm_vs_gt.diff__Gemini 3.5 Flash"/>
    <n v="1"/>
    <n v="0"/>
    <n v="0"/>
    <n v="0"/>
    <n v="1"/>
    <n v="0"/>
    <n v="0"/>
    <x v="1"/>
  </r>
  <r>
    <s v="ranger"/>
    <s v="https://github.com/ranger/ranger"/>
    <s v="Rename Variable"/>
    <x v="0"/>
    <s v="https://github.com/ranger/ranger/pull/717"/>
    <s v="62a77e7"/>
    <s v="aed0637"/>
    <x v="0"/>
    <s v="ranger/ext/vcs/vcs.py"/>
    <s v="ranger/ext/vcs/vcs.py"/>
    <s v="Me: Rename ui, queue, advance, awoken, redraw, roots to _ui, _queue, _advance, _awoken, _redraw, _roots"/>
    <s v="repo_62a77e7_aed0637"/>
    <s v="gemini_vcs_llm_vs_gt.diff"/>
    <s v="cases/repo_62a77e7_aed0637/compare/gemini_vcs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62a77e7_aed0637__gemini_vcs_llm_vs_gt.diff__Gemini 3.5 Flash"/>
    <n v="1"/>
    <n v="0"/>
    <n v="0"/>
    <n v="0"/>
    <n v="1"/>
    <n v="0"/>
    <n v="0"/>
    <x v="1"/>
  </r>
  <r>
    <s v="ranger"/>
    <s v="https://github.com/ranger/ranger"/>
    <s v="Rename Method"/>
    <x v="1"/>
    <s v="https://github.com/ranger/ranger/pull/211"/>
    <s v="2ec8ec5"/>
    <n v="3021209"/>
    <x v="0"/>
    <s v="ranger/config/commands.py"/>
    <s v="ranger/config/commands.py"/>
    <s v="GitHub: renameConsole -&gt; rename_append; added special cases for hidden files and directories"/>
    <s v="repo_2ec8ec5_3021209"/>
    <s v="gemini_commands_llm_vs_gt.diff"/>
    <s v="cases/repo_2ec8ec5_3021209/compare/gemini_commands_llm_vs_gt.diff"/>
    <x v="2"/>
    <s v="No"/>
    <x v="0"/>
    <s v="Formatting; Logic Change; Missed Required Change"/>
    <s v="High"/>
    <x v="0"/>
    <s v="The task was to rename renameConsole to rename_append and add special cases for hidden files and directories. Gemini adds special handling for directories and hidden files, so it partially addresses the behavioral part. However, the shown diff does not show the command/class rename from renameConsole to rename_append. Also, the new cursor-position calculation appears incorrect: it likely places the cursor one character too far compared with the original 7 + cf.basename.rfind('.'). The missing final newline is also a formatting issue."/>
    <x v="2"/>
    <s v="Yes"/>
    <s v="None"/>
    <x v="1"/>
    <s v="repo_2ec8ec5_3021209__gemini_commands_llm_vs_gt.diff__Gemini 3.5 Flash"/>
    <n v="0"/>
    <n v="1"/>
    <n v="0"/>
    <n v="0"/>
    <n v="1"/>
    <n v="1"/>
    <n v="1"/>
    <x v="0"/>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gemini_actions_llm_vs_gt.diff"/>
    <s v="cases/repo_bfe1dba_6859dae/compare/gemini_actions_llm_vs_gt.diff"/>
    <x v="1"/>
    <s v="No"/>
    <x v="0"/>
    <s v="Formatting; Naming Overreach; Logic Change; API/Signature Overreach; Missed Required Change"/>
    <s v="High"/>
    <x v="0"/>
    <s v="The task was to add a tag=None argument in tag_remove and update related code. But tag_remove already has tag=None in the shown merge side, and Gemini does not improve it. Instead, Gemini changes self.tags.remove(*tags) to self.tags.remove(*tags, tag=tag), which may be related, but it also incorrectly removes the tag argument from tag_add, changing its API/signature. It also unnecessarily renames unset_bookmark to delete_bookmark, which is unrelated naming overreach and can break callers expecting unset_bookmark. The missing final newline is a formatting issue."/>
    <x v="1"/>
    <s v="Yes"/>
    <s v="None"/>
    <x v="1"/>
    <s v="repo_bfe1dba_6859dae__gemini_actions_llm_vs_gt.diff__Gemini 3.5 Flash"/>
    <n v="1"/>
    <n v="0"/>
    <n v="0"/>
    <n v="0"/>
    <n v="1"/>
    <n v="1"/>
    <n v="1"/>
    <x v="0"/>
  </r>
  <r>
    <s v="ranger"/>
    <s v="https://github.com/ranger/ranger"/>
    <s v="Change Method Signature (Change argument, change parameter)"/>
    <x v="3"/>
    <s v="https://github.com/ranger/ranger/pull/2983"/>
    <s v="968b706"/>
    <s v="eb2ebc4"/>
    <x v="0"/>
    <s v="ranger/core/actions.py"/>
    <s v="ranger/core/actions.py"/>
    <s v="Me: Change the placing of &quot;name and &quot;value in ValueError"/>
    <s v="repo_968b706_eb2ebc4"/>
    <s v="gemini_actions_llm_vs_gt.diff"/>
    <s v="cases/repo_968b706_eb2ebc4/compare/gemini_actions_llm_vs_gt.diff"/>
    <x v="1"/>
    <s v="No"/>
    <x v="0"/>
    <s v="Formatting"/>
    <s v="Low"/>
    <x v="1"/>
    <s v="The only difference is that the LLM output removed the final newline at the end of the file. There is no logic or behavioral change."/>
    <x v="1"/>
    <s v="Yes"/>
    <s v="None"/>
    <x v="1"/>
    <s v="repo_968b706_eb2ebc4__gemini_actions_llm_vs_gt.diff__Gemini 3.5 Flash"/>
    <n v="1"/>
    <n v="0"/>
    <n v="0"/>
    <n v="0"/>
    <n v="1"/>
    <n v="0"/>
    <n v="0"/>
    <x v="1"/>
  </r>
  <r>
    <s v="theHarvester"/>
    <s v="https://github.com/laramies/theHarvester"/>
    <s v="Rename Variable"/>
    <x v="0"/>
    <s v="Rename the variables in myparser.py by Adithanvijayan · Pull Request #328 · laramies/theHarvester"/>
    <s v="1824ce4"/>
    <s v="c42f6c0"/>
    <x v="0"/>
    <s v="theHarvester/parsers/myparser.py"/>
    <s v="theHarvester/parsers/myparser.py"/>
    <s v="Me: Rename the variables: e to search, x to iteration, and y to delete and update the code accordingly"/>
    <s v="repo_1821ce4_c42f6c0"/>
    <s v="gemini_parser_llm_vs_gt.diff"/>
    <s v="cases/repo_1821ce4_c42f6c0/compare/gemini_pars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1821ce4_c42f6c0__gemini_parser_llm_vs_gt.diff__Gemini 3.5 Flash"/>
    <n v="1"/>
    <n v="0"/>
    <n v="0"/>
    <n v="0"/>
    <n v="1"/>
    <n v="0"/>
    <n v="0"/>
    <x v="1"/>
  </r>
  <r>
    <s v="theHarvester"/>
    <s v="https://github.com/laramies/theHarvester"/>
    <s v="Rename Variable"/>
    <x v="0"/>
    <s v="company_domain seems more in line with the intention of -d by pierce403 · Pull Request #910 · laramies/theHarvester"/>
    <s v="28d92a8"/>
    <s v="cb18ecb"/>
    <x v="0"/>
    <s v="theHarvester/discovery/rocketreach.py"/>
    <s v="theHarvester/discovery/rocketreach.py"/>
    <s v="Me: Change company_website_url to company_domain"/>
    <s v="repo_28d92a8_cb18ecb"/>
    <s v="gemini_treach_llm_vs_gt.diff"/>
    <s v="cases/repo_28d92a8_cb18ecb/compare/gemini_treach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28d92a8_cb18ecb__gemini_treach_llm_vs_gt.diff__Gemini 3.5 Flash"/>
    <n v="1"/>
    <n v="0"/>
    <n v="0"/>
    <n v="0"/>
    <n v="1"/>
    <n v="0"/>
    <n v="0"/>
    <x v="1"/>
  </r>
  <r>
    <s v="theHarvester"/>
    <s v="https://github.com/laramies/theHarvester"/>
    <s v="Extract Method (Cleanup, Move, extract, remove)"/>
    <x v="2"/>
    <s v="Remove bing_key method from Core class by leebaird · Pull Request #2225 · laramies/theHarvester"/>
    <s v="bc2fce0"/>
    <s v="e72876f"/>
    <x v="0"/>
    <s v="theHarvester/lib/core.py"/>
    <s v="theHarvester/lib/core.py"/>
    <s v="Me: Remove bing_key method from Core class"/>
    <s v="repo_bc2fce0_e72876f"/>
    <s v="gemini_core_llm_vs_gt.diff"/>
    <s v="cases/repo_bc2fce0_e72876f/compare/gemini_core_llm_vs_gt.diff"/>
    <x v="0"/>
    <s v="No"/>
    <x v="0"/>
    <s v="Formatting; Logic Change; Missed Required Change"/>
    <s v="High"/>
    <x v="0"/>
    <s v="The task was to remove the bing_key method from the Core class, but the shown diff does not remove bing_key or modify anything related to that method. Instead, Gemini changes the banner output formatting by removing spaces from ASCII-art lines and replacing blank banner lines with '* *'. It also removes the final newline. These are unrelated formatting/output changes."/>
    <x v="0"/>
    <s v="Yes"/>
    <s v="None"/>
    <x v="1"/>
    <s v="repo_bc2fce0_e72876f__gemini_core_llm_vs_gt.diff__Gemini 3.5 Flash"/>
    <n v="0"/>
    <n v="0"/>
    <n v="1"/>
    <n v="0"/>
    <n v="1"/>
    <n v="1"/>
    <n v="1"/>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modules/sfp_binstring.py"/>
    <s v="GitHub: sflib: Rename fetchUrl() argument dontMangle to disableContentEncoding"/>
    <s v="repo_f35fec0_ddc5cd8"/>
    <s v="gemini_bin_llm_vs_gt.diff"/>
    <s v="cases/repo_f35fec0_ddc5cd8/compare/gemini_bin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f35fec0_ddc5cd8__gemini_bin_llm_vs_gt.diff__Gemini 3.5 Flash"/>
    <n v="1"/>
    <n v="0"/>
    <n v="0"/>
    <n v="0"/>
    <n v="1"/>
    <n v="0"/>
    <n v="0"/>
    <x v="1"/>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modules/sfp_filemeta.py"/>
    <s v="GitHub: sflib: Rename fetchUrl() argument dontMangle to disableContentEncoding"/>
    <s v="repo_f35fec0_ddc5cd8"/>
    <s v="gemini_file_llm_vs_gt.diff"/>
    <s v="cases/repo_f35fec0_ddc5cd8/compare/gemini_file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f35fec0_ddc5cd8__gemini_file_llm_vs_gt.diff__Gemini 3.5 Flash"/>
    <n v="1"/>
    <n v="0"/>
    <n v="0"/>
    <n v="0"/>
    <n v="1"/>
    <n v="0"/>
    <n v="0"/>
    <x v="1"/>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sflib.py"/>
    <s v="GitHub: sflib: Rename fetchUrl() argument dontMangle to disableContentEncoding"/>
    <s v="repo_f35fec0_ddc5cd8"/>
    <s v="gemini_flib_llm_vs_gt.diff"/>
    <s v="cases/repo_f35fec0_ddc5cd8/compare/gemini_flib_llm_vs_gt.diff"/>
    <x v="1"/>
    <s v="No"/>
    <x v="0"/>
    <s v="Formatting; Extra Refactoring"/>
    <s v="Medium"/>
    <x v="1"/>
    <s v="The task was to rename the fetchUrl() argument dontMangle to disableContentEncoding and update the rest of the code accordingly. The shown diff does not show any fetchUrl() signature change, call-site update, or replacement of dontMangle. Instead, Gemini renames a local variable d to digit_val in unrelated credit-card validation logic, changes the docstring text for disableContentEncoding, and removes the final newline. The required argument rename is missed."/>
    <x v="1"/>
    <s v="Yes"/>
    <s v="None"/>
    <x v="1"/>
    <s v="repo_f35fec0_ddc5cd8__gemini_flib_llm_vs_gt.diff__Gemini 3.5 Flash"/>
    <n v="1"/>
    <n v="0"/>
    <n v="0"/>
    <n v="0"/>
    <n v="1"/>
    <n v="0"/>
    <n v="1"/>
    <x v="2"/>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test/unit/test_spiderfoot.py"/>
    <s v="GitHub: sflib: Rename fetchUrl() argument dontMangle to disableContentEncoding"/>
    <s v="repo_f35fec0_ddc5cd8"/>
    <s v="gemini_test_llm_vs_gt.diff"/>
    <s v="cases/repo_f35fec0_ddc5cd8/compare/gemini_test_llm_vs_gt.diff"/>
    <x v="1"/>
    <s v="No"/>
    <x v="0"/>
    <s v="Formatting; Naming Overreach"/>
    <s v="Medium"/>
    <x v="1"/>
    <s v="The task was to rename the fetchUrl() argument dontMangle to disableContentEncoding. This diff does not show any update to fetchUrl(), its argument list, or its call sites. Instead, Gemini unnecessarily renames a test method from test_config_unserialize_invalid_opts_should_raise to test_config_serialize_invalid_opts_should_raise, which is unrelated to the requested task. It also removes the final newline."/>
    <x v="1"/>
    <s v="Yes"/>
    <s v="None"/>
    <x v="1"/>
    <s v="repo_f35fec0_ddc5cd8__gemini_test_llm_vs_gt.diff__Gemini 3.5 Flash"/>
    <n v="1"/>
    <n v="0"/>
    <n v="0"/>
    <n v="0"/>
    <n v="1"/>
    <n v="0"/>
    <n v="1"/>
    <x v="2"/>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test/unit/test_spiderfoothelpers.py"/>
    <s v="GitHub: SpiderFootHelpers: rename SpiderFootHelpers.targetType to SpiderFootHelpers.targetTypeFromString"/>
    <s v="repo_9e694dd_d2507e1"/>
    <s v="gemini_foothelper_llm_vs_gt.diff"/>
    <s v="cases/repo_9e694dd_d2507e1/compare/gemini_foothelp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9e694dd_d2507e1__gemini_foothelper_llm_vs_gt.diff__Gemini 3.5 Flash"/>
    <n v="1"/>
    <n v="0"/>
    <n v="0"/>
    <n v="0"/>
    <n v="1"/>
    <n v="0"/>
    <n v="0"/>
    <x v="1"/>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piderfoot/helpers.py"/>
    <s v="GitHub: SpiderFootHelpers: rename SpiderFootHelpers.targetType to SpiderFootHelpers.targetTypeFromString"/>
    <s v="repo_9e694dd_d2507e1"/>
    <s v="gemini_helper_llm_vs_gt.diff"/>
    <s v="cases/repo_9e694dd_d2507e1/compare/gemini_helper_llm_vs_gt.diff"/>
    <x v="1"/>
    <s v="No"/>
    <x v="0"/>
    <s v="Formatting; Extra Refactoring"/>
    <s v="Low"/>
    <x v="1"/>
    <s v="The task was to rename SpiderFootHelpers.targetType to SpiderFootHelpers.targetTypeFromString, but the shown diff does not update that method name or any call sites. Instead, Gemini makes an unrelated assignment change from nodelist[dst] = ncounter to nodelist[dst] = ecounter = ncounter, which changes the value of ecounter and can affect later edge-counting or graph logic. It also removes the final newline."/>
    <x v="1"/>
    <s v="Yes"/>
    <s v="None"/>
    <x v="1"/>
    <s v="repo_9e694dd_d2507e1__gemini_helper_llm_vs_gt.diff__Gemini 3.5 Flash"/>
    <n v="1"/>
    <n v="0"/>
    <n v="0"/>
    <n v="0"/>
    <n v="1"/>
    <n v="0"/>
    <n v="0"/>
    <x v="1"/>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py"/>
    <s v="GitHub: SpiderFootHelpers: rename SpiderFootHelpers.targetType to SpiderFootHelpers.targetTypeFromString"/>
    <s v="repo_9e694dd_d2507e1"/>
    <s v="gemini_sf_llm_vs_gt.diff"/>
    <s v="cases/repo_9e694dd_d2507e1/compare/gemini_sf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9e694dd_d2507e1__gemini_sf_llm_vs_gt.diff__Gemini 3.5 Flash"/>
    <n v="1"/>
    <n v="0"/>
    <n v="0"/>
    <n v="0"/>
    <n v="1"/>
    <n v="0"/>
    <n v="0"/>
    <x v="1"/>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webui.py"/>
    <s v="GitHub: SpiderFootHelpers: rename SpiderFootHelpers.targetType to SpiderFootHelpers.targetTypeFromString"/>
    <s v="repo_9e694dd_d2507e1"/>
    <s v="gemini_sfbui_llm_vs_gt.diff"/>
    <s v="cases/repo_9e694dd_d2507e1/compare/gemini_sfbui_llm_vs_gt.diff"/>
    <x v="0"/>
    <s v="No"/>
    <x v="0"/>
    <s v="Formatting; Logic Change; Missed Required Change"/>
    <s v="High"/>
    <x v="0"/>
    <s v="The task was to rename SpiderFootHelpers.targetType to SpiderFootHelpers.targetTypeFromString, but this diff does not show that method rename or any related call-site update. Instead, Gemini changes the loop variable source from scandata to statusdata, which is unrelated and likely behavior-changing. If statusdata is undefined or contains different data, this can break the function or produce incorrect output. It also removes the final newline."/>
    <x v="0"/>
    <s v="Yes"/>
    <s v="None"/>
    <x v="1"/>
    <s v="repo_9e694dd_d2507e1__gemini_sfbui_llm_vs_gt.diff__Gemini 3.5 Flash"/>
    <n v="0"/>
    <n v="0"/>
    <n v="1"/>
    <n v="0"/>
    <n v="1"/>
    <n v="1"/>
    <n v="1"/>
    <x v="0"/>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sflib.py"/>
    <s v="Me: Remove the function sslDerToPem, test_sslDerToPem_invalid_cert_should_raise_TypeError, and test_sslDerToPem"/>
    <s v="repo_27ac7a3_9746aa1"/>
    <s v="gemini_lib_llm_vs_gt.diff"/>
    <s v="cases/repo_27ac7a3_9746aa1/compare/gemini_lib_llm_vs_gt.diff"/>
    <x v="0"/>
    <s v="No"/>
    <x v="0"/>
    <s v="Logic Change; Extra Refactoring; Unrelated Addition; Unrelated Deletion; Missed Required Change"/>
    <s v="High"/>
    <x v="0"/>
    <s v="The task was only to remove sslDerToPem, test_sslDerToPem_invalid_cert_should_raise_TypeError, and test_sslDerToPem. Gemini instead appears to replace the main sflib implementation file with a test file, deleting large parts of the original SpiderFoot class and adding many unrelated tests. This is a major unrelated deletion/addition and would break the library. The requested targeted removal is not shown as a clean isolated change."/>
    <x v="0"/>
    <s v="Yes"/>
    <s v="None"/>
    <x v="1"/>
    <s v="repo_27ac7a3_9746aa1__gemini_lib_llm_vs_gt.diff__Gemini 3.5 Flash"/>
    <n v="0"/>
    <n v="0"/>
    <n v="1"/>
    <n v="0"/>
    <n v="1"/>
    <n v="1"/>
    <n v="1"/>
    <x v="0"/>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test/unit/test_spiderfoot.py"/>
    <s v="Me: Remove the function sslDerToPem, test_sslDerToPem_invalid_cert_should_raise_TypeError, and test_sslDerToPem"/>
    <s v="repo_27ac7a3_9746aa1"/>
    <s v="gemini_spiderfoot_llm_vs_gt.diff"/>
    <s v="cases/repo_27ac7a3_9746aa1/compare/gemini_spiderfoot_llm_vs_gt.diff"/>
    <x v="1"/>
    <s v="No"/>
    <x v="0"/>
    <s v="Formatting; Import Change"/>
    <s v="High"/>
    <x v="1"/>
    <s v="The task was to remove sslDerToPem, test_sslDerToPem_invalid_cert_should_raise_TypeError, and test_sslDerToPem. Gemini does not remove those functions/tests in the shown diff. Instead, it adds an unrelated import, changes indentation incorrectly inside test_valid_host_invalid_host_should_return_false, modifies certificate test data, and removes the final newline. The indentation change is especially serious because it can create an IndentationError or change the structure of the test."/>
    <x v="1"/>
    <s v="No"/>
    <s v="&quot;Sorry: IndentationError: unexpected indent (llm_gemini_spiderfoot.py, line 389)&quot;"/>
    <x v="1"/>
    <s v="repo_27ac7a3_9746aa1__gemini_spiderfoot_llm_vs_gt.diff__Gemini 3.5 Flash"/>
    <n v="1"/>
    <n v="0"/>
    <n v="0"/>
    <n v="0"/>
    <n v="1"/>
    <n v="0"/>
    <n v="1"/>
    <x v="0"/>
  </r>
  <r>
    <s v="spiderfoot"/>
    <s v="https://github.com/smicallef/spiderfoot"/>
    <s v="Extract Method (Cleanup, Move, extract, remove)"/>
    <x v="2"/>
    <s v="sflib: Move parseLinks to SpiderFootHelpers.extractLinksFromHtml() by bcoles · Pull Request #1683 · smicallef/spiderfoot"/>
    <s v="aae4a1f"/>
    <s v="7f04a49"/>
    <x v="0"/>
    <s v="test/unit/test_spiderfoot.py"/>
    <s v="test/unit/test_spiderfoot.py"/>
    <s v="Me: Remove the function test_parse_links_should_return_a_dict_of_urls_from_string, test_parse_links_invalid_url_should_return_a_dict, test_parse_links_invalid_data_should_return_a_dict, test_parse_links_invalid_domains_should_return_a_dict"/>
    <s v="repo_aae4a1f_7f04a49"/>
    <s v="gemini_testspider_llm_vs_gt.diff"/>
    <s v="cases/repo_aae4a1f_7f04a49/compare/gemini_testspider_llm_vs_gt.diff"/>
    <x v="0"/>
    <s v="No"/>
    <x v="0"/>
    <s v="Formatting; Logic Change; Typo Introduced; Missed Required Change"/>
    <s v="High"/>
    <x v="0"/>
    <s v="The task was to remove four parse_links test functions, but Gemini does not remove any of those tests in the shown diff. Instead, it introduces invalid Python syntax by adding club after sf = SpiderFoot(dict()), changes certificate test data, and removes the final newline. The added club will cause a syntax error, so this is a high-severity unintended change."/>
    <x v="0"/>
    <s v="No"/>
    <s v="SyntaxError: invalid syntax"/>
    <x v="1"/>
    <s v="repo_aae4a1f_7f04a49__gemini_testspider_llm_vs_gt.diff__Gemini 3.5 Flash"/>
    <n v="0"/>
    <n v="0"/>
    <n v="1"/>
    <n v="0"/>
    <n v="1"/>
    <n v="1"/>
    <n v="1"/>
    <x v="0"/>
  </r>
  <r>
    <s v="spiderfoot"/>
    <s v="https://github.com/smicallef/spiderfoot"/>
    <s v="Change Method Signature (Change argument, change parameter)"/>
    <x v="3"/>
    <s v="removed a pitfall where the code was using a default mutable argument by NaelsonDouglas · Pull Request #1581 · smicallef/spiderfoot"/>
    <s v="cd43282"/>
    <s v="20c4509"/>
    <x v="0"/>
    <s v="sflib.py"/>
    <s v="sflib.py"/>
    <s v="Me: removed a pitfall where the code was using a default mutable argument, change argument of googleIterate, from dic value null to None"/>
    <s v="repo_cd43282_20c4509"/>
    <s v="gemini_lib_llm_vs_gt.diff"/>
    <s v="cases/repo_cd43282_20c4509/compare/gemini_lib_llm_vs_gt.diff"/>
    <x v="1"/>
    <s v="No"/>
    <x v="0"/>
    <s v="Formatting; Extra Refactoring"/>
    <s v="Low"/>
    <x v="1"/>
    <s v="Gemini correctly changed the default mutable argument behavior by removing the opts = {} fallback, assuming the function signature was already changed from {}/null-like default to None. Extra unintended change is only whitespace/final-newline noise at the end of the file. No behavior-breaking unrelated logic change is introduced in this shown diff."/>
    <x v="1"/>
    <s v="Yes"/>
    <s v="None"/>
    <x v="1"/>
    <s v="repo_cd43282_20c4509__gemini_lib_llm_vs_gt.diff__Gemini 3.5 Flash"/>
    <n v="1"/>
    <n v="0"/>
    <n v="0"/>
    <n v="0"/>
    <n v="1"/>
    <n v="0"/>
    <n v="0"/>
    <x v="1"/>
  </r>
  <r>
    <s v="spiderfoot"/>
    <s v="https://github.com/smicallef/spiderfoot"/>
    <s v="Extract Variable (Cleanup, Move, extract, remove)"/>
    <x v="4"/>
    <s v="https://github.com/smicallef/spiderfoot/pull/1199"/>
    <s v="bba8242"/>
    <s v="fa02bc8"/>
    <x v="2"/>
    <s v="modules/sfp_creditcard.py,_x000a_modules/sfp_iban.py"/>
    <s v="modules/sfp_creditcard.py"/>
    <s v="GitHub: remove unused variable errorState"/>
    <s v="repo_bba8242_fa02bc8"/>
    <s v="gemini_credit_llm_vs_gt.diff"/>
    <s v="cases/repo_bba8242_fa02bc8/compare/gemini_credit_llm_vs_gt.diff"/>
    <x v="1"/>
    <s v="No"/>
    <x v="0"/>
    <s v="Formatting; Comment/Docstring"/>
    <s v="Low"/>
    <x v="1"/>
    <s v="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
    <x v="1"/>
    <s v="Yes"/>
    <s v="None"/>
    <x v="1"/>
    <s v="repo_bba8242_fa02bc8__gemini_credit_llm_vs_gt.diff__Gemini 3.5 Flash"/>
    <n v="1"/>
    <n v="0"/>
    <n v="0"/>
    <n v="0"/>
    <n v="1"/>
    <n v="0"/>
    <n v="0"/>
    <x v="1"/>
  </r>
  <r>
    <s v="spiderfoot"/>
    <s v="https://github.com/smicallef/spiderfoot"/>
    <s v="Extract Variable (Cleanup, Move, extract, remove)"/>
    <x v="4"/>
    <s v="https://github.com/smicallef/spiderfoot/pull/1199"/>
    <s v="bba8242"/>
    <s v="fa02bc8"/>
    <x v="2"/>
    <s v="modules/sfp_creditcard.py,_x000a_modules/sfp_iban.py"/>
    <s v="modules/sfp_iban.py"/>
    <s v="GitHub: remove unused variable errorState"/>
    <s v="repo_bba8242_fa02bc8"/>
    <s v="gemini_iban_llm_vs_gt.diff"/>
    <s v="cases/repo_bba8242_fa02bc8/compare/gemini_iban_llm_vs_gt.diff"/>
    <x v="1"/>
    <s v="No"/>
    <x v="0"/>
    <s v="Formatting; Comment/Docstring"/>
    <s v="Low"/>
    <x v="1"/>
    <s v="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
    <x v="1"/>
    <s v="Yes"/>
    <s v="None"/>
    <x v="1"/>
    <s v="repo_bba8242_fa02bc8__gemini_iban_llm_vs_gt.diff__Gemini 3.5 Flash"/>
    <n v="1"/>
    <n v="0"/>
    <n v="0"/>
    <n v="0"/>
    <n v="1"/>
    <n v="0"/>
    <n v="0"/>
    <x v="1"/>
  </r>
  <r>
    <s v="datasette"/>
    <s v="https://github.com/simonw/datasette"/>
    <s v="Change Method Signature (Change argument, change parameter)"/>
    <x v="3"/>
    <s v="Remove deprecated/unused args from setup.py by gerrymanoim · Pull Request #2222 · simonw/datasette"/>
    <s v="b823069"/>
    <s v="04e8835"/>
    <x v="0"/>
    <s v="setup.py"/>
    <s v="setup.py"/>
    <s v="Me: Remove deprecated/unused args from setup.py (setup_requires=[&quot;pytest-runner&quot;], tests_require=[&quot;datasette[test]&quot;] )"/>
    <s v="repo_b823069_04e8835"/>
    <s v="gemini_setup_llm_vs_gt.diff"/>
    <s v="cases/repo_b823069_04e8835/compare/gemini_setup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b823069_04e8835__gemini_setup_llm_vs_gt.diff__Gemini 3.5 Flash"/>
    <n v="1"/>
    <n v="0"/>
    <n v="0"/>
    <n v="0"/>
    <n v="1"/>
    <n v="0"/>
    <n v="0"/>
    <x v="1"/>
  </r>
  <r>
    <s v="sherlock"/>
    <s v="https://github.com/sherlock-project/sherlock"/>
    <s v="Change Method Signature (Change argument, change parameter)"/>
    <x v="3"/>
    <s v="https://github.com/sherlock-project/sherlock/pull/2574"/>
    <s v="cfcc82a"/>
    <s v="947f1ad"/>
    <x v="2"/>
    <s v="sherlock_project/sherlock.py,_x000a_sherlock_project/sites.py"/>
    <s v="sherlock_project/sherlock.py"/>
    <s v="GitHub: Security Fix: Add timeout parameters to HTTP requests"/>
    <s v="repo_cfcc82a_947f1ad"/>
    <s v="gemini_sherlock_llm_vs_gt.diff"/>
    <s v="cases/repo_cfcc82a_947f1ad/compare/gemini_sherlock_llm_vs_gt.diff"/>
    <x v="2"/>
    <s v="No"/>
    <x v="0"/>
    <s v="Formatting; Comment/Docstring; Missed Required Change"/>
    <s v="High"/>
    <x v="0"/>
    <s v="Gemini added timeout parameters to two requests.get() calls by changing timeout=10 to timeout=args.timeout. However, the task was to add timeout parameters to HTTP requests generally, and this diff only updates two visible requests. It also unnecessarily changed an unrelated comment and removed the final newline. Because security timeout fixes require complete propagation to all relevant HTTP requests, this should be marked as a missed required change unless these were the only missing timeout sites in the human patch."/>
    <x v="2"/>
    <s v="Yes"/>
    <s v="None"/>
    <x v="1"/>
    <s v="repo_cfcc82a_947f1ad__gemini_sherlock_llm_vs_gt.diff__Gemini 3.5 Flash"/>
    <n v="0"/>
    <n v="1"/>
    <n v="0"/>
    <n v="0"/>
    <n v="1"/>
    <n v="1"/>
    <n v="1"/>
    <x v="0"/>
  </r>
  <r>
    <s v="sherlock"/>
    <s v="https://github.com/sherlock-project/sherlock"/>
    <s v="Change Method Signature (Change argument, change parameter)"/>
    <x v="3"/>
    <s v="https://github.com/sherlock-project/sherlock/pull/2574"/>
    <s v="cfcc82a"/>
    <s v="947f1ad"/>
    <x v="2"/>
    <s v="sherlock_project/sherlock.py,_x000a_sherlock_project/sites.py"/>
    <s v="sherlock_project/sites.py"/>
    <s v="GitHub: Security Fix: Add timeout parameters to HTTP requests"/>
    <s v="repo_cfcc82a_947f1ad"/>
    <s v="gemini_sites_llm_vs_gt.diff"/>
    <s v="cases/repo_cfcc82a_947f1ad/compare/gemini_sites_llm_vs_gt.diff"/>
    <x v="1"/>
    <s v="No"/>
    <x v="0"/>
    <s v="Formatting; Logic Change"/>
    <s v="Low"/>
    <x v="1"/>
    <s v="Gemini kept timeout parameters on the HTTP requests, so the security requirement is satisfied. However, it changed the intended timeout values from 30 to 60 and from 10 to 60, which changes request behavior beyond the expected patch. It also removed the final newline, which is formatting noise."/>
    <x v="1"/>
    <s v="Yes"/>
    <s v="None"/>
    <x v="1"/>
    <s v="repo_cfcc82a_947f1ad__gemini_sites_llm_vs_gt.diff__Gemini 3.5 Flash"/>
    <n v="1"/>
    <n v="0"/>
    <n v="0"/>
    <n v="0"/>
    <n v="1"/>
    <n v="0"/>
    <n v="0"/>
    <x v="1"/>
  </r>
  <r>
    <s v="sherlock"/>
    <s v="https://github.com/sherlock-project/sherlock"/>
    <s v="Extract Variable (Cleanup, Move, extract, remove)"/>
    <x v="4"/>
    <s v="Remove fixed value of &quot;username_unclaimed&quot; #1628 by DenavDot · Pull Request #1637 · sherlock-project/sherlock"/>
    <s v="be42ae7"/>
    <s v="1c64c28"/>
    <x v="0"/>
    <s v="sherlock/sites.py"/>
    <s v="sherlock/sites.py"/>
    <s v="Me:Remove fixed value of &quot;username_unclaimed&quot; and use secrets.token_urlsafe(32) as value"/>
    <s v="repo_be42ae7_1c64c28"/>
    <s v="gemini_sites_llm_vs_gt.diff"/>
    <s v="cases/repo_be42ae7_1c64c28/compare/gemini_sites_llm_vs_gt.diff"/>
    <x v="2"/>
    <s v="No"/>
    <x v="0"/>
    <s v="Formatting; Logic Change; API/Signature Overreach"/>
    <s v="High"/>
    <x v="0"/>
    <s v="Gemini did not implement the required change. The task required replacing the fixed username_unclaimed value with secrets.token_urlsafe(32), but the shown diff only changes indentation and removes the final newline. No import/use of secrets.token_urlsafe(32) is present."/>
    <x v="2"/>
    <s v="Yes"/>
    <s v="None"/>
    <x v="1"/>
    <s v="repo_be42ae7_1c64c28__gemini_sites_llm_vs_gt.diff__Gemini 3.5 Flash"/>
    <n v="0"/>
    <n v="1"/>
    <n v="0"/>
    <n v="0"/>
    <n v="1"/>
    <n v="1"/>
    <n v="1"/>
    <x v="0"/>
  </r>
  <r>
    <s v="faceswap"/>
    <s v="https://github.com/deepfakes/faceswap"/>
    <s v="Rename Variable"/>
    <x v="0"/>
    <s v="https://github.com/deepfakes/faceswap/pull/281"/>
    <n v="5741160"/>
    <s v="f7c6063"/>
    <x v="0"/>
    <s v="lib/FaceLandmarksExtractor/FaceLandmarksExtractor.py"/>
    <s v="lib/FaceLandmarksExtractor/FaceLandmarksExtractor.py"/>
    <s v="Me: Rename input_image to input_image_bgr, update related references, resize the BGR image directly, recreate input_image via channel reversal, and rename the detector-loop image variable to current_image without changing behavior."/>
    <s v="repo_5741160_f7c6063"/>
    <s v="gemini_extractor_llm_vs_gt.diff"/>
    <s v="cases/repo_5741160_f7c6063/compare/gemini_extractor_llm_vs_gt.diff"/>
    <x v="1"/>
    <s v="No"/>
    <x v="0"/>
    <s v="Formatting"/>
    <s v="Low"/>
    <x v="1"/>
    <s v="Gemini did not perform the required rename/refactor. The task required renaming input_image to input_image_bgr, updating related references, resizing the BGR image directly, recreating input_image through channel reversal, and renaming the detector-loop image variable to current_image. The shown diff only adds trailing whitespace after break and removes the final newline."/>
    <x v="1"/>
    <s v="Yes"/>
    <s v="None"/>
    <x v="1"/>
    <s v="repo_5741160_f7c6063__gemini_extractor_llm_vs_gt.diff__Gemini 3.5 Flash"/>
    <n v="1"/>
    <n v="0"/>
    <n v="0"/>
    <n v="0"/>
    <n v="1"/>
    <n v="0"/>
    <n v="0"/>
    <x v="1"/>
  </r>
  <r>
    <s v="faceswap"/>
    <s v="https://github.com/deepfakes/faceswap"/>
    <s v="Change Method Signature (Change argument, change parameter)"/>
    <x v="3"/>
    <s v="https://github.com/deepfakes/faceswap/pull/89"/>
    <s v="d909ae2"/>
    <s v="7e7cf0b"/>
    <x v="0"/>
    <s v="plugins/Convert_Adjust.py,"/>
    <s v="plugins/Convert_Adjust.py"/>
    <s v="Me: Add smooth_mask=True, avg_color_adjust=True, **kwargs  arguments in init method of plugins/Convert_Adjust.py  and add blur_size=2, seamless_clone=False, mask_type=&quot;facehullandrect&quot;, erosion_kernel_size=None, **kwargs arguments in init method of plugins/Convert_Masked.py"/>
    <s v="repo_d909ae2_7e7cf0b"/>
    <s v="gemini_adjust_llm_vs_gt.diff"/>
    <s v="cases/repo_d909ae2_7e7cf0b/compare/gemini_adjust_llm_vs_gt.diff"/>
    <x v="1"/>
    <s v="No"/>
    <x v="0"/>
    <s v="Formatting"/>
    <s v="Low"/>
    <x v="1"/>
    <s v="Gemini added the required smooth_mask=True, avg_color_adjust=True, and **kwargs arguments to the Convert_Adjust.py initializer signature. However, it incorrectly changed the assignments from using the passed arguments to hardcoded values: self.use_smooth_mask=True and self.use_avg_color_adjust=True. This means caller-provided values such as smooth_mask=False or avg_color_adjust=False would be ignored. It also introduced whitespace/final-newline formatting noise."/>
    <x v="1"/>
    <s v="Yes"/>
    <s v="None"/>
    <x v="1"/>
    <s v="repo_d909ae2_7e7cf0b__gemini_adjust_llm_vs_gt.diff__Gemini 3.5 Flash"/>
    <n v="1"/>
    <n v="0"/>
    <n v="0"/>
    <n v="0"/>
    <n v="1"/>
    <n v="0"/>
    <n v="0"/>
    <x v="1"/>
  </r>
  <r>
    <s v="httpx"/>
    <s v="https://github.com/encode/httpx"/>
    <s v="Rename Variable"/>
    <x v="0"/>
    <s v="https://github.com/encode/httpx/pull/968"/>
    <s v="9b6605c"/>
    <s v="991915a"/>
    <x v="2"/>
    <s v="httpx/_transports/urllib3.py,_x000a_tests/test_config.py"/>
    <s v="httpx/_transports/urllib3.py"/>
    <s v="Me: Rename hard_limit to max_connections and soft_limit to max_keepalive"/>
    <s v="repo_9b6605c_991915a"/>
    <s v="gemini_lib_llm_vs_gt.diff"/>
    <s v="cases/repo_9b6605c_991915a/compare/gemini_lib_llm_vs_gt.diff"/>
    <x v="0"/>
    <s v="No"/>
    <x v="0"/>
    <s v="Formatting; Naming Overreach; Logic Change"/>
    <s v="High"/>
    <x v="0"/>
    <s v="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
    <x v="0"/>
    <s v="Yes"/>
    <s v="None"/>
    <x v="1"/>
    <s v="repo_9b6605c_991915a__gemini_lib_llm_vs_gt.diff__Gemini 3.5 Flash"/>
    <n v="0"/>
    <n v="0"/>
    <n v="1"/>
    <n v="0"/>
    <n v="1"/>
    <n v="1"/>
    <n v="1"/>
    <x v="0"/>
  </r>
  <r>
    <s v="httpx"/>
    <s v="https://github.com/encode/httpx"/>
    <s v="Rename Variable"/>
    <x v="0"/>
    <s v="https://github.com/encode/httpx/pull/968"/>
    <s v="9b6605c"/>
    <s v="991915a"/>
    <x v="2"/>
    <s v="httpx/_transports/urllib3.py,_x000a_tests/test_config.py"/>
    <s v="tests/test_config.py"/>
    <s v="Me: Rename hard_limit to max_connections and soft_limit to max_keepalive"/>
    <s v="repo_9b6605c_991915a"/>
    <s v="gemini_testconfig_llm_vs_gt.diff"/>
    <s v="cases/repo_9b6605c_991915a/compare/gemini_testconfig_llm_vs_gt.diff"/>
    <x v="1"/>
    <s v="No"/>
    <x v="0"/>
    <s v="Formatting"/>
    <s v="Low"/>
    <x v="1"/>
    <s v="The LLM output differs from the human merge only by removing the final newline at the end of the file. No logic, API, naming, or behavioral change is present."/>
    <x v="1"/>
    <s v="Yes"/>
    <s v="None"/>
    <x v="1"/>
    <s v="repo_9b6605c_991915a__gemini_testconfig_llm_vs_gt.diff__Gemini 3.5 Flash"/>
    <n v="1"/>
    <n v="0"/>
    <n v="0"/>
    <n v="0"/>
    <n v="1"/>
    <n v="0"/>
    <n v="0"/>
    <x v="1"/>
  </r>
  <r>
    <s v="httpx"/>
    <s v="https://github.com/encode/httpx"/>
    <s v="Rename Variable"/>
    <x v="0"/>
    <s v="https://github.com/encode/httpx/pull/601"/>
    <s v="8d8ea8b"/>
    <s v="bb6e52f"/>
    <x v="1"/>
    <s v="httpx/dispatch/http11.py,_x000a_httpx/dispatch/http2.py,_x000a_httpx/dispatch/proxy_http.py"/>
    <s v="httpx/dispatch/proxy_http.py"/>
    <s v="Me: Rename stream to socket throughout the code."/>
    <s v="repo_8d8ea8b_bb6e52f"/>
    <s v="gemini_http_llm_vs_gt.diff"/>
    <s v="cases/repo_8d8ea8b_bb6e52f/compare/gemini_http_llm_vs_gt.diff"/>
    <x v="0"/>
    <s v="No"/>
    <x v="0"/>
    <s v="Formatting; Logic Change; Missed Required Change"/>
    <s v="High"/>
    <x v="0"/>
    <s v="Gemini performed the opposite of the requested rename. The task was to rename stream to socket throughout the code, but this diff changes http_connection.socket to http_connection.stream. That reverses the intended update and likely breaks compatibility with the expected merged code. It also removes the final newline, which is formatting noise."/>
    <x v="0"/>
    <s v="Yes"/>
    <s v="None"/>
    <x v="1"/>
    <s v="repo_8d8ea8b_bb6e52f__gemini_http_llm_vs_gt.diff__Gemini 3.5 Flash"/>
    <n v="0"/>
    <n v="0"/>
    <n v="1"/>
    <n v="0"/>
    <n v="1"/>
    <n v="1"/>
    <n v="1"/>
    <x v="0"/>
  </r>
  <r>
    <s v="httpx"/>
    <s v="https://github.com/encode/httpx"/>
    <s v="Rename Variable"/>
    <x v="0"/>
    <s v="https://github.com/encode/httpx/pull/601"/>
    <s v="8d8ea8b"/>
    <s v="bb6e52f"/>
    <x v="1"/>
    <s v="httpx/dispatch/http11.py,_x000a_httpx/dispatch/http2.py,_x000a_httpx/dispatch/proxy_http.py"/>
    <s v="httpx/dispatch/http2.py"/>
    <s v="Me: Rename stream to socket throughout the code."/>
    <s v="repo_8d8ea8b_bb6e52f"/>
    <s v="gemini_http2_llm_vs_gt.diff"/>
    <s v="cases/repo_8d8ea8b_bb6e52f/compare/gemini_http2_llm_vs_gt.diff"/>
    <x v="2"/>
    <s v="No"/>
    <x v="0"/>
    <s v="Formatting; Missed Required Change"/>
    <s v="Medium"/>
    <x v="0"/>
    <s v="Gemini renamed the local/request-body iterator parameter in send_request_data from stream to socket. However, this appears to be an over-generalized rename: in HTTP/2, stream here refers to an async data stream for request content, not the connection socket abstraction. The human merge keeps this parameter as stream, so Gemini changed a method signature unnecessarily. This can break callers that pass stream= as a keyword argument. It also only makes this local rename and removes the final newline."/>
    <x v="2"/>
    <s v="Yes"/>
    <s v="None"/>
    <x v="1"/>
    <s v="repo_8d8ea8b_bb6e52f__gemini_http2_llm_vs_gt.diff__Gemini 3.5 Flash"/>
    <n v="0"/>
    <n v="1"/>
    <n v="0"/>
    <n v="0"/>
    <n v="1"/>
    <n v="1"/>
    <n v="1"/>
    <x v="2"/>
  </r>
  <r>
    <s v="httpx"/>
    <s v="https://github.com/encode/httpx"/>
    <s v="Rename Variable"/>
    <x v="0"/>
    <s v="https://github.com/encode/httpx/pull/601"/>
    <s v="8d8ea8b"/>
    <s v="bb6e52f"/>
    <x v="1"/>
    <s v="httpx/dispatch/http11.py,_x000a_httpx/dispatch/http2.py,_x000a_httpx/dispatch/proxy_http.py"/>
    <s v="httpx/dispatch/http11.py"/>
    <s v="Me: Rename stream to socket throughout the code."/>
    <s v="repo_8d8ea8b_bb6e52f"/>
    <s v="gemini_http11_llm_vs_gt.diff"/>
    <s v="cases/repo_8d8ea8b_bb6e52f/compare/gemini_http11_llm_vs_gt.diff"/>
    <x v="1"/>
    <s v="No"/>
    <x v="0"/>
    <s v="Formatting"/>
    <s v="Low"/>
    <x v="1"/>
    <s v="The LLM output differs from the human merge only by removing the final newline at the end of the file. No logic, API, naming, or behavioral change is present."/>
    <x v="1"/>
    <s v="Yes"/>
    <s v="None"/>
    <x v="1"/>
    <s v="repo_8d8ea8b_bb6e52f__gemini_http11_llm_vs_gt.diff__Gemini 3.5 Flash"/>
    <n v="1"/>
    <n v="0"/>
    <n v="0"/>
    <n v="0"/>
    <n v="1"/>
    <n v="0"/>
    <n v="0"/>
    <x v="1"/>
  </r>
  <r>
    <s v="httpx"/>
    <s v="https://github.com/encode/httpx"/>
    <s v="Rename Method"/>
    <x v="1"/>
    <s v="https://github.com/encode/httpx/pull/676"/>
    <s v="d5da743"/>
    <n v="3462999"/>
    <x v="2"/>
    <s v="httpx/models.py,_x000a_tests/client/test_redirects.py"/>
    <s v="httpx/models.py"/>
    <s v="GitHub: Rename 'next' to 'anext' on Response"/>
    <s v="repo_d5da743_3462999"/>
    <s v="gemini_models_llm_vs_gt.diff"/>
    <s v="cases/repo_d5da743_3462999/compare/gemini_models_llm_vs_gt.diff"/>
    <x v="1"/>
    <s v="No"/>
    <x v="0"/>
    <s v="Formatting"/>
    <s v="Low"/>
    <x v="1"/>
    <s v="The LLM output differs from the human merge only by removing the final newline at the end of the file. No logic, API, naming, or behavioral change is present."/>
    <x v="1"/>
    <s v="Yes"/>
    <s v="None"/>
    <x v="1"/>
    <s v="repo_d5da743_3462999__gemini_models_llm_vs_gt.diff__Gemini 3.5 Flash"/>
    <n v="1"/>
    <n v="0"/>
    <n v="0"/>
    <n v="0"/>
    <n v="1"/>
    <n v="0"/>
    <n v="0"/>
    <x v="1"/>
  </r>
  <r>
    <s v="httpx"/>
    <s v="https://github.com/encode/httpx"/>
    <s v="Rename Method"/>
    <x v="1"/>
    <s v="https://github.com/encode/httpx/pull/676"/>
    <s v="d5da743"/>
    <n v="3462999"/>
    <x v="2"/>
    <s v="httpx/models.py,_x000a_tests/client/test_redirects.py"/>
    <s v="tests/client/test_redirects.py"/>
    <s v="GitHub: Rename 'next' to 'anext' on Response"/>
    <s v="repo_d5da743_3462999"/>
    <s v="gemini_redirects_llm_vs_gt.diff"/>
    <s v="cases/repo_d5da743_3462999/compare/gemini_redirects_llm_vs_gt.diff"/>
    <x v="1"/>
    <s v="No"/>
    <x v="0"/>
    <s v="Formatting"/>
    <s v="Low"/>
    <x v="1"/>
    <s v="The LLM output differs from the human merge only by removing the final newline at the end of the file. No logic, API, naming, or behavioral change is present."/>
    <x v="1"/>
    <s v="Yes"/>
    <s v="None"/>
    <x v="1"/>
    <s v="repo_d5da743_3462999__gemini_redirects_llm_vs_gt.diff__Gemini 3.5 Flash"/>
    <n v="1"/>
    <n v="0"/>
    <n v="0"/>
    <n v="0"/>
    <n v="1"/>
    <n v="0"/>
    <n v="0"/>
    <x v="1"/>
  </r>
  <r>
    <s v="httpx"/>
    <s v="https://github.com/encode/httpx"/>
    <s v="Rename Method"/>
    <x v="1"/>
    <s v="https://github.com/encode/httpx/pull/675"/>
    <s v="f9d18a8"/>
    <s v="d5da743"/>
    <x v="0"/>
    <s v="httpx/client.py"/>
    <s v="httpx/client.py"/>
    <s v="GitHub: Rename 'close' to 'aclose' on Client"/>
    <s v="repo_f9d18a8_d5da743"/>
    <s v="gemini_client_llm_vs_gt.diff"/>
    <s v="cases/repo_f9d18a8_d5da743/compare/gemini_client_llm_vs_gt.diff"/>
    <x v="1"/>
    <s v="No"/>
    <x v="0"/>
    <s v="Formatting; Comment/Docstring"/>
    <s v="Low"/>
    <x v="1"/>
    <s v="Gemini did not perform the required rename from close to aclose on Client. The only substantive visible change is inside a docstring/example, where it incorrectly converts 'https://example.org' into markdown-link text inside Python code. That corrupts the documentation example. It also removes the final newline."/>
    <x v="1"/>
    <s v="Yes"/>
    <s v="None"/>
    <x v="1"/>
    <s v="repo_f9d18a8_d5da743__gemini_client_llm_vs_gt.diff__Gemini 3.5 Flash"/>
    <n v="1"/>
    <n v="0"/>
    <n v="0"/>
    <n v="0"/>
    <n v="1"/>
    <n v="0"/>
    <n v="0"/>
    <x v="1"/>
  </r>
  <r>
    <s v="httpx"/>
    <s v="https://github.com/encode/httpx"/>
    <s v="Change Method Signature (Change argument, change parameter)"/>
    <x v="3"/>
    <s v="https://github.com/encode/httpx/pull/1613"/>
    <s v="4fbf275"/>
    <s v="81f385c"/>
    <x v="0"/>
    <s v="httpx/_api.py"/>
    <s v="httpx/_api.py"/>
    <s v="Me: Add timeout=timeout argument in httpx.stream() function"/>
    <s v="repo_4fbf275_81f385c"/>
    <s v="gemini_api_llm_vs_gt.diff"/>
    <s v="cases/repo_4fbf275_81f385c/compare/gemini_api_llm_vs_gt.diff"/>
    <x v="1"/>
    <s v="No"/>
    <x v="0"/>
    <s v="Formatting"/>
    <s v="Low"/>
    <x v="1"/>
    <s v="Gemini did not add the required timeout=timeout argument to the client.stream(...) / httpx.stream() call. Instead, it changed a documentation example by replacing a plain URL string with markdown-link syntax, reformatted the Client(...) argument layout into one line, and removed the final newline. The required timeout propagation is missing."/>
    <x v="1"/>
    <s v="Yes"/>
    <s v="None"/>
    <x v="1"/>
    <s v="repo_4fbf275_81f385c__gemini_api_llm_vs_gt.diff__Gemini 3.5 Flash"/>
    <n v="1"/>
    <n v="0"/>
    <n v="0"/>
    <n v="0"/>
    <n v="1"/>
    <n v="0"/>
    <n v="0"/>
    <x v="1"/>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definitions/graph_definition.py"/>
    <s v="Me: rename variable solid to node, solids to ops, solid_dict to node_dict, target_solid to target_node, solid_name to node_name, solid_config to op_config"/>
    <s v="repo_15a5c59_ef8da99"/>
    <s v="gemini_def_llm_vs_gt.diff"/>
    <s v="cases/repo_15a5c59_ef8da99/compare/gemini_def_llm_vs_gt.diff"/>
    <x v="2"/>
    <s v="No"/>
    <x v="0"/>
    <s v="Formatting; Comment/Docstring; Missed Required Change"/>
    <s v="Low"/>
    <x v="0"/>
    <s v="Gemini did not perform the required variable renames: solid ? node, solids ? ops, solid_dict ? node_dict, target_solid ? target_node, solid_name ? node_name, and solid_config ? op_config. The shown diff only changes a comment, reformats a list comprehension, and removes the final newline."/>
    <x v="2"/>
    <s v="Yes"/>
    <s v="None"/>
    <x v="1"/>
    <s v="repo_15a5c59_ef8da99__gemini_def_llm_vs_gt.diff__Gemini 3.5 Flash"/>
    <n v="0"/>
    <n v="1"/>
    <n v="0"/>
    <n v="0"/>
    <n v="1"/>
    <n v="1"/>
    <n v="0"/>
    <x v="1"/>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execution/context/output.py"/>
    <s v="Me: rename variable solid to node, solids to ops, solid_dict to node_dict, target_solid to target_node, solid_name to node_name, solid_config to op_config"/>
    <s v="repo_15a5c59_ef8da99"/>
    <s v="gemini_output_llm_vs_gt.diff"/>
    <s v="cases/repo_15a5c59_ef8da99/compare/gemini_output_llm_vs_gt.diff"/>
    <x v="1"/>
    <s v="No"/>
    <x v="0"/>
    <s v="Formatting"/>
    <s v="Low"/>
    <x v="1"/>
    <s v="Gemini correctly applied the relevant required rename in this file by changing resolved_run_config.solids[...] to resolved_run_config.ops[...]. The variable op_config is already using the target name, so no additional rename is needed in the shown hunk. The only unintended change is removal of the final newline."/>
    <x v="1"/>
    <s v="Yes"/>
    <s v="None"/>
    <x v="1"/>
    <s v="repo_15a5c59_ef8da99__gemini_output_llm_vs_gt.diff__Gemini 3.5 Flash"/>
    <n v="1"/>
    <n v="0"/>
    <n v="0"/>
    <n v="0"/>
    <n v="1"/>
    <n v="0"/>
    <n v="0"/>
    <x v="1"/>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execution/context/system.py"/>
    <s v="Me: rename variable solid to node, solids to ops, solid_dict to node_dict, target_solid to target_node, solid_name to node_name, solid_config to op_config"/>
    <s v="repo_15a5c59_ef8da99"/>
    <s v="gemini_sys_llm_vs_gt.diff"/>
    <s v="cases/repo_15a5c59_ef8da99/compare/gemini_sys_llm_vs_gt.diff"/>
    <x v="1"/>
    <s v="No"/>
    <x v="0"/>
    <s v="Formatting"/>
    <s v="Low"/>
    <x v="1"/>
    <s v="Gemini correctly applied the relevant required renames in this file: self.solid was updated to self.node, the solid property was renamed to node, and resolved_run_config.solids was updated to resolved_run_config.ops. Remaining names such as solid_def and solid_handle are not part of the requested rename list in this task, so they should not be counted as missed changes from the shown diff. The only unintended issue is the missing final newline."/>
    <x v="1"/>
    <s v="Yes"/>
    <s v="None"/>
    <x v="1"/>
    <s v="repo_15a5c59_ef8da99__gemini_sys_llm_vs_gt.diff__Gemini 3.5 Flash"/>
    <n v="1"/>
    <n v="0"/>
    <n v="0"/>
    <n v="0"/>
    <n v="1"/>
    <n v="0"/>
    <n v="0"/>
    <x v="1"/>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graph_definition.py"/>
    <s v="Me: rename variable solids to nodes, solid_dict to node_dict, solid_name to node_name, from_solid to from_node, mapped_solid to mapped_node"/>
    <s v="repo_0d62593_c8e4fb2"/>
    <s v="gemini_def_llm_vs_gt.diff"/>
    <s v="cases/repo_0d62593_c8e4fb2/compare/gemini_def_llm_vs_gt.diff"/>
    <x v="1"/>
    <s v="No"/>
    <x v="0"/>
    <s v="Formatting"/>
    <s v="Low"/>
    <x v="1"/>
    <s v="Gemini correctly applied the required renames visible in this file: solid_name was changed to node_name, solid_dict was changed to node_dict, and target_solid was changed to target_node. These changes are consistent with the requested terminology migration from solid-based naming to node-based naming. The only unintended issue is formatting noise, mainly the unnecessary line wrapping and missing final newline."/>
    <x v="1"/>
    <s v="Yes"/>
    <s v="None"/>
    <x v="1"/>
    <s v="repo_0d62593_c8e4fb2__gemini_def_llm_vs_gt.diff__Gemini 3.5 Flash"/>
    <n v="1"/>
    <n v="0"/>
    <n v="0"/>
    <n v="0"/>
    <n v="1"/>
    <n v="0"/>
    <n v="0"/>
    <x v="1"/>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gemini_cliapp_llm_vs_gt.diff"/>
    <s v="cases/repo_f35abde_354b8b1/compare/gemini_cliapp_llm_vs_gt.diff"/>
    <x v="0"/>
    <s v="No"/>
    <x v="0"/>
    <s v="Formatting; Naming Overreach; Logic Change; API/Signature Overreach; Unrelated Addition; Missed Required Change"/>
    <s v="High"/>
    <x v="0"/>
    <s v="Gemini performed the rename in the wrong direction. The task required replacing prepare_for_deployment with prepare_and_package, but Gemini changed the command name to prepare-for-deployment and the function name to project_prepare_for_deployment_command. This preserves or reintroduces the old naming instead of applying the requested new name. Gemini also added unrelated logic around the scaffold rename by creating a path variable and checking if path.exists():, which changes behavior beyond the requested rename. It also removed the final newline."/>
    <x v="0"/>
    <s v="Yes"/>
    <s v="None"/>
    <x v="1"/>
    <s v="repo_f35abde_354b8b1__gemini_cliapp_llm_vs_gt.diff__Gemini 3.5 Flash"/>
    <n v="0"/>
    <n v="0"/>
    <n v="1"/>
    <n v="0"/>
    <n v="1"/>
    <n v="1"/>
    <n v="1"/>
    <x v="0"/>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dependency.py"/>
    <s v="Me: rename variable solids to nodes, solid_dict to node_dict, solid_name to node_name, from_solid to from_node, mapped_solid to mapped_node"/>
    <s v="repo_0d62593_c8e4fb2"/>
    <s v="gemini_dependency_llm_vs_gt.diff"/>
    <s v="cases/repo_0d62593_c8e4fb2/compare/gemini_dependency_llm_vs_gt.diff"/>
    <x v="0"/>
    <s v="No"/>
    <x v="0"/>
    <s v="Formatting; Logic Change; Unrelated Addition; Unrelated Deletion; Missed Required Change"/>
    <s v="High"/>
    <x v="0"/>
    <s v="Gemini did not safely perform the requested rename-only task. Instead, it appears to delete a large valid Python section and replace it with a huge amount of unrelated HTML/Markdown/code-block content, including repeated closing &lt;/div&gt; tags, a markdown table, and a pasted full Python file fragment. This is a severe unrelated addition/deletion and would almost certainly break the Python file syntactically and functionally. Although some target names such as node_dict, node_name, and from_node appear in the inserted code, the patch is not a valid controlled rename from solids to nodes, solid_dict to node_dict, solid_name to node_name, from_solid to from_node, and mapped_solid to mapped_node."/>
    <x v="0"/>
    <s v="No"/>
    <s v="SyntaxError: invalid syntax"/>
    <x v="1"/>
    <s v="repo_0d62593_c8e4fb2__gemini_dependency_llm_vs_gt.diff__Gemini 3.5 Flash"/>
    <n v="0"/>
    <n v="0"/>
    <n v="1"/>
    <n v="0"/>
    <n v="1"/>
    <n v="1"/>
    <n v="1"/>
    <x v="0"/>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conftest.py"/>
    <s v="GitHub: Rename workspace_load_target function to create_workspace_load_target"/>
    <s v="repo_41101f7_a0e5c3d"/>
    <s v="gemini_conftest_llm_vs_gt.diff"/>
    <s v="cases/repo_41101f7_a0e5c3d/compare/gemini_conftest_llm_vs_gt.diff"/>
    <x v="1"/>
    <s v="No"/>
    <x v="0"/>
    <s v="Formatting"/>
    <s v="Low"/>
    <x v="1"/>
    <s v="The LLM output differs from the human merge only by removing the final newline at the end of the file. No logic, API, naming, or behavioral change is present."/>
    <x v="1"/>
    <s v="Yes"/>
    <s v="None"/>
    <x v="1"/>
    <s v="repo_41101f7_a0e5c3d__gemini_conftest_llm_vs_gt.diff__Gemini 3.5 Flash"/>
    <n v="1"/>
    <n v="0"/>
    <n v="0"/>
    <n v="0"/>
    <n v="1"/>
    <n v="0"/>
    <n v="0"/>
    <x v="1"/>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failure_recovery.py"/>
    <s v="GitHub: Rename workspace_load_target function to create_workspace_load_target"/>
    <s v="repo_41101f7_a0e5c3d"/>
    <s v="recovery_llm_vs_gt.diff"/>
    <s v="cases/repo_41101f7_a0e5c3d/compare/recovery_llm_vs_gt.diff"/>
    <x v="1"/>
    <s v="No"/>
    <x v="0"/>
    <s v="Formatting"/>
    <s v="Low"/>
    <x v="1"/>
    <s v="The LLM output differs from the human merge only by removing the final newline at the end of the file. No logic, API, naming, or behavioral change is present."/>
    <x v="1"/>
    <s v="Yes"/>
    <s v="None"/>
    <x v="1"/>
    <s v="repo_41101f7_a0e5c3d__recovery_llm_vs_gt.diff__Gemini 3.5 Flash"/>
    <n v="1"/>
    <n v="0"/>
    <n v="0"/>
    <n v="0"/>
    <n v="1"/>
    <n v="0"/>
    <n v="0"/>
    <x v="1"/>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run.py"/>
    <s v="GitHub: Rename workspace_load_target function to create_workspace_load_target"/>
    <s v="repo_41101f7_a0e5c3d"/>
    <s v="gemini_run_llm_vs_gt.diff"/>
    <s v="cases/repo_41101f7_a0e5c3d/compare/gemini_run_llm_vs_gt.diff"/>
    <x v="1"/>
    <s v="No"/>
    <x v="0"/>
    <s v="Formatting; Naming Overreach"/>
    <s v="Low"/>
    <x v="1"/>
    <s v="The requested task was to rename workspace_load_target to create_workspace_load_target, but the shown diff does not contain that required rename. Instead, Gemini made unrelated edits: renamed the test function test_sensor_start_stop to test_checkpoint_sensor, changed ticks[0] to cursor_sensor_ticks[0], and removed the final newline. The ticks change may break or alter test behavior if cursor_sensor_ticks is not the intended variable."/>
    <x v="1"/>
    <s v="Yes"/>
    <s v="None"/>
    <x v="1"/>
    <s v="repo_41101f7_a0e5c3d__gemini_run_llm_vs_gt.diff__Gemini 3.5 Flash"/>
    <n v="1"/>
    <n v="0"/>
    <n v="0"/>
    <n v="0"/>
    <n v="1"/>
    <n v="0"/>
    <n v="0"/>
    <x v="1"/>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run_status_sensors.py"/>
    <s v="GitHub: Rename workspace_load_target function to create_workspace_load_target"/>
    <s v="repo_41101f7_a0e5c3d"/>
    <s v="gemini_sensor_llm_vs_gt.diff"/>
    <s v="cases/repo_41101f7_a0e5c3d/compare/gemini_sensor_llm_vs_gt.diff"/>
    <x v="1"/>
    <s v="No"/>
    <x v="0"/>
    <s v="Formatting"/>
    <s v="Low"/>
    <x v="1"/>
    <s v="The LLM output differs from the human merge only by removing the final newline at the end of the file. No logic, API, naming, or behavioral change is present."/>
    <x v="1"/>
    <s v="Yes"/>
    <s v="None"/>
    <x v="1"/>
    <s v="repo_41101f7_a0e5c3d__gemini_sensor_llm_vs_gt.diff__Gemini 3.5 Flash"/>
    <n v="1"/>
    <n v="0"/>
    <n v="0"/>
    <n v="0"/>
    <n v="1"/>
    <n v="0"/>
    <n v="0"/>
    <x v="1"/>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base.py"/>
    <s v="GitHub: Removes the get_materialization_count_by_partition storage method. All callers were switched to using the get_materialized_partitions storage method"/>
    <s v="repo_fb918e0_fa16772"/>
    <s v="gemini_base_llm_vs_gt.diff"/>
    <s v="cases/repo_fb918e0_fa16772/compare/gemini_base_llm_vs_gt.diff"/>
    <x v="1"/>
    <s v="No"/>
    <x v="0"/>
    <s v="Formatting"/>
    <s v="Low"/>
    <x v="1"/>
    <s v="The LLM output differs from the human merge only by removing the final newline at the end of the file. No logic, API, naming, or behavioral change is present."/>
    <x v="1"/>
    <s v="Yes"/>
    <s v="None"/>
    <x v="1"/>
    <s v="repo_fb918e0_fa16772__gemini_base_llm_vs_gt.diff__Gemini 3.5 Flash"/>
    <n v="1"/>
    <n v="0"/>
    <n v="0"/>
    <n v="0"/>
    <n v="1"/>
    <n v="0"/>
    <n v="0"/>
    <x v="1"/>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instance/__init__.py"/>
    <s v="GitHub: Removes the get_materialization_count_by_partition storage method. All callers were switched to using the get_materialized_partitions storage method"/>
    <s v="repo_fb918e0_fa16772"/>
    <s v="gemini_init_llm_vs_gt.diff"/>
    <s v="cases/repo_fb918e0_fa16772/compare/gemini_init_llm_vs_gt.diff"/>
    <x v="0"/>
    <s v="No"/>
    <x v="0"/>
    <s v="Formatting; Comment/Docstring; Import Change; Naming Overreach; Logic Change"/>
    <s v="High"/>
    <x v="0"/>
    <s v="The requested task was to remove the get_materialization_count_by_partition storage method and update callers to use get_materialized_partitions. The shown diff does not make that required change. Instead, Gemini introduced unrelated edits: corrupted a docstring with **180°C** or **10%**, changed comments/indentation, renamed launch_started_event to launch_starting_event, changed daemon imports from dagster._daemon... to likely invalid dagster._get_materialized_partitions..., changed @experimental to @public, and removed the final newline. The import-path changes are likely breaking behavior."/>
    <x v="0"/>
    <s v="Yes"/>
    <s v="None"/>
    <x v="1"/>
    <s v="repo_fb918e0_fa16772__gemini_init_llm_vs_gt.diff__Gemini 3.5 Flash"/>
    <n v="0"/>
    <n v="0"/>
    <n v="1"/>
    <n v="0"/>
    <n v="1"/>
    <n v="1"/>
    <n v="1"/>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sql_event_log.py"/>
    <s v="GitHub: Removes the get_materialization_count_by_partition storage method. All callers were switched to using the get_materialized_partitions storage method"/>
    <s v="repo_fb918e0_fa16772"/>
    <s v="gemini_log_llm_vs_gt.diff"/>
    <s v="cases/repo_fb918e0_fa16772/compare/gemini_log_llm_vs_gt.diff"/>
    <x v="0"/>
    <s v="No"/>
    <x v="0"/>
    <s v="Formatting; Comment/Docstring; Logic Change; API/Signature Overreach; Typo Introduced"/>
    <s v="High"/>
    <x v="0"/>
    <s v="The requested task was to remove get_materialization_count_by_partition and switch callers to get_materialized_partitions. This diff does not show that required removal or caller migration. Instead, Gemini made unrelated changes, including replacing EventRecordsFilter.get_cursor_params with EventLogStorage.get_cursor_params, changing AssetKey.from_db_string to AssetKey.from_coerceable, altering SQL query structure, modifying comments/docstrings, and removing the final newline. It also introduced a clear typo/bug: return [asset_key for asset_keys in asset_keys if asset_key], where the loop variable is wrong and asset_key is undefined. This is likely runtime-breaking."/>
    <x v="0"/>
    <s v="Yes"/>
    <s v="None"/>
    <x v="1"/>
    <s v="repo_fb918e0_fa16772__gemini_log_llm_vs_gt.diff__Gemini 3.5 Flash"/>
    <n v="0"/>
    <n v="0"/>
    <n v="1"/>
    <n v="0"/>
    <n v="1"/>
    <n v="1"/>
    <n v="1"/>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legacy_storage.py"/>
    <s v="GitHub: Removes the get_materialization_count_by_partition storage method. All callers were switched to using the get_materialized_partitions storage method"/>
    <s v="repo_fb918e0_fa16772"/>
    <s v="gemini_storage_llm_vs_gt.diff"/>
    <s v="cases/repo_fb918e0_fa16772/compare/gemini_storage_llm_vs_gt.diff"/>
    <x v="1"/>
    <s v="No"/>
    <x v="0"/>
    <s v="Formatting; Unrelated Deletion"/>
    <s v="Medium"/>
    <x v="1"/>
    <s v="The requested task was to remove the get_materialization_count_by_partition storage method and update callers to use get_materialized_partitions. This diff does not remove that method or update any caller. Instead, Gemini added an unrelated get_asset_details wrapper method and removed the final newline. The added method appears unrelated to the requested maintenance task."/>
    <x v="1"/>
    <s v="Yes"/>
    <s v="None"/>
    <x v="1"/>
    <s v="repo_fb918e0_fa16772__gemini_storage_llm_vs_gt.diff__Gemini 3.5 Flash"/>
    <n v="1"/>
    <n v="0"/>
    <n v="0"/>
    <n v="0"/>
    <n v="1"/>
    <n v="0"/>
    <n v="1"/>
    <x v="2"/>
  </r>
  <r>
    <s v="dagster"/>
    <s v="https://github.com/dagster-io/dagster"/>
    <s v="Extract Method (Cleanup, Move, extract, remove)"/>
    <x v="2"/>
    <s v="https://github.com/dagster-io/dagster/pull/14573"/>
    <s v="7c84ddc"/>
    <s v="b72a57d"/>
    <x v="0"/>
    <s v="python_modules/dagster-graphql/dagster_graphql/implementation/fetch_assets.py"/>
    <s v="python_modules/dagster-graphql/dagster_graphql/implementation/fetch_assets.py"/>
    <s v="Me: Remove get_asset_run_ids method"/>
    <s v="repo_7c84ddc_b72a57d"/>
    <s v="gemini_asset_llm_vs_gt.diff"/>
    <s v="cases/repo_7c84ddc_b72a57d/compare/gemini_asset_llm_vs_gt.diff"/>
    <x v="1"/>
    <s v="No"/>
    <x v="0"/>
    <s v="Formatting"/>
    <s v="Low"/>
    <x v="1"/>
    <s v="The LLM output differs from the human merge only by removing the final newline at the end of the file. No logic, API, naming, or behavioral change is present."/>
    <x v="1"/>
    <s v="Yes"/>
    <s v="None"/>
    <x v="1"/>
    <s v="repo_7c84ddc_b72a57d__gemini_asset_llm_vs_gt.diff__Gemini 3.5 Flash"/>
    <n v="1"/>
    <n v="0"/>
    <n v="0"/>
    <n v="0"/>
    <n v="1"/>
    <n v="0"/>
    <n v="0"/>
    <x v="1"/>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gemini_def_llm_vs_gt.diff"/>
    <s v="cases/repo_f8d50ca_3c7a139/compare/gemini_def_llm_vs_gt.diff"/>
    <x v="2"/>
    <s v="No"/>
    <x v="0"/>
    <s v="Formatting; Comment/Docstring; Missed Required Change"/>
    <s v="High"/>
    <x v="0"/>
    <s v="Gemini updated the dynamic partition error message to the requested new message, but the shown diff does not remove instance: Optional[&quot;DagsterInstance&quot;] = None from the run_request_for_partition method signature and does not update related code/call logic involving instance. It also unnecessarily removed explanatory comments and changed the final newline."/>
    <x v="2"/>
    <s v="Yes"/>
    <s v="None"/>
    <x v="1"/>
    <s v="repo_f8d50ca_3c7a139__gemini_def_llm_vs_gt.diff__Gemini 3.5 Flash"/>
    <n v="0"/>
    <n v="1"/>
    <n v="0"/>
    <n v="0"/>
    <n v="1"/>
    <n v="1"/>
    <n v="1"/>
    <x v="0"/>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unresolved_asset_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gemini_assetdef_llm_vs_gt.diff"/>
    <s v="cases/repo_f8d50ca_3c7a139/compare/gemini_assetdef_llm_vs_gt.diff"/>
    <x v="2"/>
    <s v="No"/>
    <x v="0"/>
    <s v="Formatting; Comment/Docstring; Missed Required Change"/>
    <s v="High"/>
    <x v="0"/>
    <s v="Gemini correctly changed the dynamic partitions error message to the requested RunRequest(partition_key=...) message. However, the diff does not show the required removal of instance: Optional[&quot;DagsterInstance&quot;] = None from the run_request_for_partition method signature, and it even adds a DagsterInstance import, which goes against the requested cleanup. It also removes explanatory comments and makes unnecessary formatting changes, including changing argument layout and final newline."/>
    <x v="2"/>
    <s v="Yes"/>
    <s v="None"/>
    <x v="1"/>
    <s v="repo_f8d50ca_3c7a139__gemini_assetdef_llm_vs_gt.diff__Gemini 3.5 Flash"/>
    <n v="0"/>
    <n v="1"/>
    <n v="0"/>
    <n v="0"/>
    <n v="1"/>
    <n v="1"/>
    <n v="1"/>
    <x v="0"/>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ops/dbt.py"/>
    <s v="GitHub: remove run_date param from dbt demo job"/>
    <s v="repo_105fb70_71d6cd4"/>
    <s v="gemini_dbt_llm_vs_gt.diff"/>
    <s v="cases/repo_105fb70_71d6cd4/compare/gemini_dbt_llm_vs_gt.diff"/>
    <x v="1"/>
    <s v="No"/>
    <x v="0"/>
    <s v="Formatting"/>
    <s v="Low"/>
    <x v="1"/>
    <s v="The LLM output differs from the human merge only by removing the final newline at the end of the file. No logic, API, naming, or behavioral change is present."/>
    <x v="1"/>
    <s v="Yes"/>
    <s v="None"/>
    <x v="1"/>
    <s v="repo_105fb70_71d6cd4__gemini_dbt_llm_vs_gt.diff__Gemini 3.5 Flash"/>
    <n v="1"/>
    <n v="0"/>
    <n v="0"/>
    <n v="0"/>
    <n v="1"/>
    <n v="0"/>
    <n v="0"/>
    <x v="1"/>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jobs/dbt_metrics.py"/>
    <s v="GitHub: remove run_date param from dbt demo job"/>
    <s v="repo_105fb70_71d6cd4"/>
    <s v="gemini_metric_llm_vs_gt.diff"/>
    <s v="cases/repo_105fb70_71d6cd4/compare/gemini_metric_llm_vs_gt.diff"/>
    <x v="1"/>
    <s v="No"/>
    <x v="0"/>
    <s v="Formatting"/>
    <s v="Low"/>
    <x v="1"/>
    <s v="The LLM output differs from the human merge only by removing the final newline at the end of the file. No logic, API, naming, or behavioral change is present."/>
    <x v="1"/>
    <s v="Yes"/>
    <s v="None"/>
    <x v="1"/>
    <s v="repo_105fb70_71d6cd4__gemini_metric_llm_vs_gt.diff__Gemini 3.5 Flash"/>
    <n v="1"/>
    <n v="0"/>
    <n v="0"/>
    <n v="0"/>
    <n v="1"/>
    <n v="0"/>
    <n v="0"/>
    <x v="1"/>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legacy/pipelines/dbt_pipeline.py"/>
    <s v="GitHub: remove run_date param from dbt demo job"/>
    <s v="repo_105fb70_71d6cd4"/>
    <s v="gemini_pipeline_llm_vs_gt.diff"/>
    <s v="cases/repo_105fb70_71d6cd4/compare/gemini_pipeline_llm_vs_gt.diff"/>
    <x v="1"/>
    <s v="No"/>
    <x v="0"/>
    <s v="Formatting"/>
    <s v="Low"/>
    <x v="1"/>
    <s v="The LLM output differs from the human merge only by removing the final newline at the end of the file. No logic, API, naming, or behavioral change is present."/>
    <x v="1"/>
    <s v="Yes"/>
    <s v="None"/>
    <x v="1"/>
    <s v="repo_105fb70_71d6cd4__gemini_pipeline_llm_vs_gt.diff__Gemini 3.5 Flash"/>
    <n v="1"/>
    <n v="0"/>
    <n v="0"/>
    <n v="0"/>
    <n v="1"/>
    <n v="0"/>
    <n v="0"/>
    <x v="1"/>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load_dbt_models/constants.py"/>
    <s v="GitHub: remove empty manifest argument in scaffold"/>
    <s v="repo_d6fe0f5_e0f5dcf"/>
    <s v="gemini_dbconstants_llm_vs_gt.diff"/>
    <s v="cases/repo_d6fe0f5_e0f5dcf/compare/gemini_dbconstants_llm_vs_gt.diff"/>
    <x v="1"/>
    <s v="No"/>
    <x v="0"/>
    <s v="Formatting; Comment/Docstring"/>
    <s v="Low"/>
    <x v="1"/>
    <s v="The LLM made an unrelated comment wording change from run time to runtime and removed the final newline at the end of the file. These are non-behavioral unintended changes."/>
    <x v="1"/>
    <s v="Yes"/>
    <s v="None"/>
    <x v="1"/>
    <s v="repo_d6fe0f5_e0f5dcf__gemini_dbconstants_llm_vs_gt.diff__Gemini 3.5 Flash"/>
    <n v="1"/>
    <n v="0"/>
    <n v="0"/>
    <n v="0"/>
    <n v="1"/>
    <n v="0"/>
    <n v="0"/>
    <x v="1"/>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downstream_assets/constants.py"/>
    <s v="GitHub: remove empty manifest argument in scaffold"/>
    <s v="repo_d6fe0f5_e0f5dcf"/>
    <s v="gemini_downstreamconstants_llm_vs_gt.diff"/>
    <s v="cases/repo_d6fe0f5_e0f5dcf/compare/gemini_downstreamconstants_llm_vs_gt.diff"/>
    <x v="1"/>
    <s v="No"/>
    <x v="0"/>
    <s v="Formatting; Comment/Docstring"/>
    <s v="Low"/>
    <x v="1"/>
    <s v="The LLM made an unrelated comment wording change from run time to runtime and removed the final newline at the end of the file. These are non-behavioral unintended changes."/>
    <x v="1"/>
    <s v="Yes"/>
    <s v="None"/>
    <x v="1"/>
    <s v="repo_d6fe0f5_e0f5dcf__gemini_downstreamconstants_llm_vs_gt.diff__Gemini 3.5 Flash"/>
    <n v="1"/>
    <n v="0"/>
    <n v="0"/>
    <n v="0"/>
    <n v="1"/>
    <n v="0"/>
    <n v="0"/>
    <x v="1"/>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upstream_assets/constants.py"/>
    <s v="GitHub: remove empty manifest argument in scaffold"/>
    <s v="repo_d6fe0f5_e0f5dcf"/>
    <s v="gemini_upstreamconstants_llm_vs_gt.diff"/>
    <s v="cases/repo_d6fe0f5_e0f5dcf/compare/gemini_upstreamconstants_llm_vs_gt.diff"/>
    <x v="1"/>
    <s v="No"/>
    <x v="0"/>
    <s v="Formatting; Comment/Docstring"/>
    <s v="Low"/>
    <x v="1"/>
    <s v="The LLM made an unrelated comment wording change from run time to runtime and removed the final newline at the end of the file. These are non-behavioral unintended changes."/>
    <x v="1"/>
    <s v="Yes"/>
    <s v="None"/>
    <x v="1"/>
    <s v="repo_d6fe0f5_e0f5dcf__gemini_upstreamconstants_llm_vs_gt.diff__Gemini 3.5 Flash"/>
    <n v="1"/>
    <n v="0"/>
    <n v="0"/>
    <n v="0"/>
    <n v="1"/>
    <n v="0"/>
    <n v="0"/>
    <x v="1"/>
  </r>
  <r>
    <s v="qutebrowser"/>
    <s v="qutebrowser/qutebrowser: A keyboard-driven, vim-like browser based on Python and Qt."/>
    <s v="Rename Variable"/>
    <x v="0"/>
    <s v="https://github.com/qutebrowser/qutebrowser/pull/4733"/>
    <s v="b3ca345"/>
    <s v="5f9d86a"/>
    <x v="0"/>
    <s v="qutebrowser/mainwindow/tabwidget.py"/>
    <s v="qutebrowser/mainwindow/tabwidget.py"/>
    <s v="GitHub: Rename {title} to {current_title} _x000a_Currently {title} in the title format conflicts with the {title} expansion which is undesirable."/>
    <s v="repo_b3ca345_5f9d86a"/>
    <s v="gemini_tab_llm_vs_gt.diff"/>
    <s v="cases/repo_b3ca345_5f9d86a/compare/gemini_tab_llm_vs_gt.diff"/>
    <x v="1"/>
    <s v="No"/>
    <x v="0"/>
    <s v="Formatting"/>
    <s v="Low"/>
    <x v="1"/>
    <s v="The LLM output differs from the human merge only by removing the final newline at the end of the file. No logic, API, naming, or behavioral change is present."/>
    <x v="1"/>
    <s v="Yes"/>
    <s v="None"/>
    <x v="1"/>
    <s v="repo_b3ca345_5f9d86a__gemini_tab_llm_vs_gt.diff__Gemini 3.5 Flash"/>
    <n v="1"/>
    <n v="0"/>
    <n v="0"/>
    <n v="0"/>
    <n v="1"/>
    <n v="0"/>
    <n v="0"/>
    <x v="1"/>
  </r>
  <r>
    <s v="qutebrowser"/>
    <s v="qutebrowser/qutebrowser: A keyboard-driven, vim-like browser based on Python and Qt."/>
    <s v="Extract Method (Cleanup, Move, extract, remove)"/>
    <x v="2"/>
    <s v="https://github.com/qutebrowser/qutebrowser/pull/1745"/>
    <s v="d30da4f"/>
    <s v="c19e194"/>
    <x v="0"/>
    <s v="tests/unit/commands/test_cmdutils.py"/>
    <s v="tests/unit/commands/test_cmdutils.py"/>
    <s v="GitHub: Remove tests for cmdutils.arg_or_count"/>
    <s v="repo_d30da4f_c19e194"/>
    <s v="gemini_cmd_llm_vs_gt.diff"/>
    <s v="cases/repo_d30da4f_c19e194/compare/gemini_cmd_llm_vs_gt.diff"/>
    <x v="1"/>
    <s v="No"/>
    <x v="0"/>
    <s v="Formatting"/>
    <s v="Low"/>
    <x v="1"/>
    <s v="The LLM output differs from the human merge only by removing the final newline at the end of the file. No logic, API, naming, or behavioral change is present."/>
    <x v="1"/>
    <s v="Yes"/>
    <s v="None"/>
    <x v="1"/>
    <s v="repo_d30da4f_c19e194__gemini_cmd_llm_vs_gt.diff__Gemini 3.5 Flash"/>
    <n v="1"/>
    <n v="0"/>
    <n v="0"/>
    <n v="0"/>
    <n v="1"/>
    <n v="0"/>
    <n v="0"/>
    <x v="1"/>
  </r>
  <r>
    <s v="qutebrowser"/>
    <s v="qutebrowser/qutebrowser: A keyboard-driven, vim-like browser based on Python and Qt."/>
    <s v="Change Method Signature (Change argument, change parameter)"/>
    <x v="3"/>
    <s v="https://github.com/qutebrowser/qutebrowser/pull/1838"/>
    <s v="af97f9e"/>
    <s v="ed137c0"/>
    <x v="0"/>
    <s v="qutebrowser/mainwindow/tabbedbrowser.py"/>
    <s v="qutebrowser/mainwindow/tabbedbrowser.py"/>
    <s v="GitHub: Make add_undo for tab close a keyword arg"/>
    <s v="repo_af97f9e_ed137c0"/>
    <s v="gemini_tab_llm_vs_gt.diff"/>
    <s v="cases/repo_af97f9e_ed137c0/compare/gemini_tab_llm_vs_gt.diff"/>
    <x v="1"/>
    <s v="No"/>
    <x v="0"/>
    <s v="Formatting; Unrelated Deletion"/>
    <s v="Medium"/>
    <x v="1"/>
    <s v="The task was to make add_undo for tab close a keyword-only argument. The human merge uses def _remove_tab(self, tab, *, add_undo=True):, but the LLM changed it to def _remove_tab(self, tab, add_undo=True):, removing the * and making add_undo positional-or-keyword instead of keyword-only. This directly violates the required API change. The final newline was also removed."/>
    <x v="1"/>
    <s v="Yes"/>
    <s v="None"/>
    <x v="1"/>
    <s v="repo_af97f9e_ed137c0__gemini_tab_llm_vs_gt.diff__Gemini 3.5 Flash"/>
    <n v="1"/>
    <n v="0"/>
    <n v="0"/>
    <n v="0"/>
    <n v="1"/>
    <n v="0"/>
    <n v="1"/>
    <x v="2"/>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31"/>
    <s v="eaef336"/>
    <s v="54decf9"/>
    <x v="2"/>
    <s v="ppocr/utils/save_load.py,_x000a_tools/train.py"/>
    <s v="ppocr/utils/save_load.py"/>
    <s v="Me: Rename argument train_results.json to train_result.json"/>
    <s v="repo_eaef336_54decf9"/>
    <s v="gemini_load_llm_vs_gt.diff"/>
    <s v="cases/repo_eaef336_54decf9/compare/gemini_load_llm_vs_gt.diff"/>
    <x v="1"/>
    <s v="No"/>
    <x v="0"/>
    <s v="Formatting"/>
    <s v="Low"/>
    <x v="1"/>
    <s v="The LLM output differs from the human merge only by removing the final newline at the end of the file. No logic, API, naming, or behavioral change is present."/>
    <x v="1"/>
    <s v="Yes"/>
    <s v="None"/>
    <x v="1"/>
    <s v="repo_eaef336_54decf9__gemini_load_llm_vs_gt.diff__Gemini 3.5 Flash"/>
    <n v="1"/>
    <n v="0"/>
    <n v="0"/>
    <n v="0"/>
    <n v="1"/>
    <n v="0"/>
    <n v="0"/>
    <x v="1"/>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31"/>
    <s v="eaef336"/>
    <s v="54decf9"/>
    <x v="2"/>
    <s v="ppocr/utils/save_load.py,_x000a_tools/train.py"/>
    <s v="tools/train.py"/>
    <s v="Me: Rename argument train_results.json to  train_result.json"/>
    <s v="repo_eaef336_54decf9"/>
    <s v="gemini_train_llm_vs_gt.diff"/>
    <s v="cases/repo_eaef336_54decf9/compare/gemini_train_llm_vs_gt.diff"/>
    <x v="1"/>
    <s v="No"/>
    <x v="0"/>
    <s v="Formatting"/>
    <s v="Low"/>
    <x v="1"/>
    <s v="The LLM output differs from the human merge only by removing the final newline at the end of the file. No logic, API, naming, or behavioral change is present."/>
    <x v="1"/>
    <s v="Yes"/>
    <s v="None"/>
    <x v="1"/>
    <s v="repo_eaef336_54decf9__gemini_train_llm_vs_gt.diff__Gemini 3.5 Flash"/>
    <n v="1"/>
    <n v="0"/>
    <n v="0"/>
    <n v="0"/>
    <n v="1"/>
    <n v="0"/>
    <n v="0"/>
    <x v="1"/>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17"/>
    <s v="0accd26"/>
    <s v="1d4e7a8"/>
    <x v="2"/>
    <s v="ppocr/utils/save_load.py,_x000a_tools/train.py"/>
    <s v="ppocr/utils/save_load.py"/>
    <s v="Me: Rename argument train_results.json to train_result.json"/>
    <s v="repo_0accd26_1d4e7a8"/>
    <s v="gemini_load_llm_vs_gt.diff"/>
    <s v="cases/repo_0accd26_1d4e7a8/compare/gemini_load_llm_vs_gt.diff"/>
    <x v="1"/>
    <s v="No"/>
    <x v="0"/>
    <s v="Formatting"/>
    <s v="Low"/>
    <x v="1"/>
    <s v="The LLM output differs from the human merge only by removing the final newline at the end of the file. No logic, API, naming, or behavioral change is present."/>
    <x v="1"/>
    <s v="Yes"/>
    <s v="None"/>
    <x v="1"/>
    <s v="repo_0accd26_1d4e7a8__gemini_load_llm_vs_gt.diff__Gemini 3.5 Flash"/>
    <n v="1"/>
    <n v="0"/>
    <n v="0"/>
    <n v="0"/>
    <n v="1"/>
    <n v="0"/>
    <n v="0"/>
    <x v="1"/>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17"/>
    <s v="0accd26"/>
    <s v="1d4e7a8"/>
    <x v="2"/>
    <s v="ppocr/utils/save_load.py,_x000a_tools/train.py"/>
    <s v="tools/train.py"/>
    <s v="Me: Rename argument train_results.json to  train_result.json"/>
    <s v="repo_0accd26_1d4e7a8"/>
    <s v="gemini_train_llm_vs_gt.diff"/>
    <s v="cases/repo_0accd26_1d4e7a8/compare/gemini_train_llm_vs_gt.diff"/>
    <x v="1"/>
    <s v="No"/>
    <x v="0"/>
    <s v="Formatting"/>
    <s v="Low"/>
    <x v="1"/>
    <s v="The LLM output differs from the human merge only by removing the final newline at the end of the file. No logic, API, naming, or behavioral change is present."/>
    <x v="1"/>
    <s v="Yes"/>
    <s v="None"/>
    <x v="1"/>
    <s v="repo_0accd26_1d4e7a8__gemini_train_llm_vs_gt.diff__Gemini 3.5 Flash"/>
    <n v="1"/>
    <n v="0"/>
    <n v="0"/>
    <n v="0"/>
    <n v="1"/>
    <n v="0"/>
    <n v="0"/>
    <x v="1"/>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5"/>
    <s v="a61a58e"/>
    <s v="9cb073a"/>
    <x v="0"/>
    <s v="tools/infer/utility.py"/>
    <s v="tools/infer/utility.py"/>
    <s v="GitHub: rename bool to str2bool"/>
    <s v="repo_a61a58e_9cb073a"/>
    <s v="gemini_utility_llm_vs_gt.diff"/>
    <s v="cases/repo_a61a58e_9cb073a/compare/gemini_utility_llm_vs_gt.diff"/>
    <x v="1"/>
    <s v="No"/>
    <x v="0"/>
    <s v="Formatting; Comment/Docstring"/>
    <s v="Low"/>
    <x v="1"/>
    <s v="Gemini did not perform the requested rename from bool to str2bool. Instead, it only changed a comment from text recognizer to text text recognizer, introducing a typo, and changed the final newline. Since the required code rename is missing, this is a failed task with unintended edits."/>
    <x v="1"/>
    <s v="Yes"/>
    <s v="None"/>
    <x v="1"/>
    <s v="repo_a61a58e_9cb073a__gemini_utility_llm_vs_gt.diff__Gemini 3.5 Flash"/>
    <n v="1"/>
    <n v="0"/>
    <n v="0"/>
    <n v="0"/>
    <n v="1"/>
    <n v="0"/>
    <n v="0"/>
    <x v="1"/>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4"/>
    <s v="829a393"/>
    <s v="f262e33"/>
    <x v="0"/>
    <s v="tools/infer/utility.py"/>
    <s v="tools/infer/utility.py"/>
    <s v="GitHub: rename bool to str2bool"/>
    <s v="repo_829a393_f262e33"/>
    <s v="gemini_utility_llm_vs_gt.diff"/>
    <s v="cases/repo_829a393_f262e33/compare/gemini_utility_llm_vs_gt.diff"/>
    <x v="1"/>
    <s v="No"/>
    <x v="0"/>
    <s v="Formatting; Comment/Docstring"/>
    <s v="Low"/>
    <x v="1"/>
    <s v="The diff only shows unnecessary spacing changes inside dictionary/list values and a missing final newline. No behavior or logic change is visible."/>
    <x v="1"/>
    <s v="Yes"/>
    <s v="None"/>
    <x v="1"/>
    <s v="repo_829a393_f262e33__gemini_utility_llm_vs_gt.diff__Gemini 3.5 Flash"/>
    <n v="1"/>
    <n v="0"/>
    <n v="0"/>
    <n v="0"/>
    <n v="1"/>
    <n v="0"/>
    <n v="0"/>
    <x v="1"/>
  </r>
  <r>
    <s v="PaddleOCR"/>
    <s v="PaddlePaddle/PaddleOCR: Turn any PDF or image document into structured data for your AI. A powerful, lightweight OCR toolkit that bridges the gap between images/PDFs and LLMs. Supports 100+ languages."/>
    <s v="Extract Variable (Cleanup, Move, extract)"/>
    <x v="4"/>
    <s v="https://github.com/PaddlePaddle/PaddleOCR/pull/13760"/>
    <s v="e9fca96"/>
    <s v="78ddaa4"/>
    <x v="0"/>
    <s v="paddleocr.py"/>
    <s v="paddleocr.py"/>
    <s v="Me: Remove idx and emnumerate method not the imgs argument"/>
    <s v="repo_e9fca96_78ddaa4"/>
    <s v="gemini_ocr_llm_vs_gt.diff"/>
    <s v="cases/repo_e9fca96_78ddaa4/compare/gemini_ocr_llm_vs_gt.diff"/>
    <x v="1"/>
    <s v="No"/>
    <x v="0"/>
    <s v="Formatting"/>
    <s v="Low"/>
    <x v="1"/>
    <s v="The LLM output differs from the human merge only by removing the final newline at the end of the file. No logic, API, naming, or behavioral change is present."/>
    <x v="1"/>
    <s v="Yes"/>
    <s v="None"/>
    <x v="1"/>
    <s v="repo_e9fca96_78ddaa4__gemini_ocr_llm_vs_gt.diff__Gemini 3.5 Flash"/>
    <n v="1"/>
    <n v="0"/>
    <n v="0"/>
    <n v="0"/>
    <n v="1"/>
    <n v="0"/>
    <n v="0"/>
    <x v="1"/>
  </r>
  <r>
    <s v="insightface"/>
    <s v="deepinsight/insightface: State-of-the-art 2D and 3D Face Analysis Project"/>
    <s v="Change Method Signature (Change argument, change parameter)"/>
    <x v="3"/>
    <s v="https://github.com/deepinsight/insightface/pull/2679"/>
    <s v="2e29b41"/>
    <s v="4aa1a40"/>
    <x v="0"/>
    <s v="python-package/insightface/app/face_analysis.py"/>
    <s v="python-package/insightface/app/face_analysis.py"/>
    <s v="me: Add det_metric='default' from get method and update metric=det_metric in det_model.detect"/>
    <s v="repo_2e29b41_4aa1a40"/>
    <s v="gemini_analysis_llm_vs_gt.diff"/>
    <s v="cases/repo_2e29b41_4aa1a40/compare/gemini_analysis_llm_vs_gt.diff"/>
    <x v="1"/>
    <s v="No"/>
    <x v="0"/>
    <s v="Formatting"/>
    <s v="Low"/>
    <x v="1"/>
    <s v="The only difference is the removal of a trailing blank line after return dimg. This does not change program behavior."/>
    <x v="1"/>
    <s v="Yes"/>
    <s v="None"/>
    <x v="1"/>
    <s v="repo_2e29b41_4aa1a40__gemini_analysis_llm_vs_gt.diff__Gemini 3.5 Flash"/>
    <n v="1"/>
    <n v="0"/>
    <n v="0"/>
    <n v="0"/>
    <n v="1"/>
    <n v="0"/>
    <n v="0"/>
    <x v="1"/>
  </r>
  <r>
    <s v="insightface"/>
    <s v="deepinsight/insightface: State-of-the-art 2D and 3D Face Analysis Project"/>
    <s v="Extract Variable (Cleanup, Move, extract)"/>
    <x v="4"/>
    <s v="https://github.com/deepinsight/insightface/pull/1714"/>
    <s v="81a27d4"/>
    <s v="4b9ea7b"/>
    <x v="0"/>
    <s v="recognition/arcface_torch/eval/verification.py"/>
    <s v="recognition/arcface_torch/eval/verification.py"/>
    <s v="Me: Remove embeddings = embeddings_list[0].copy() _x000a__x000a_    embeddings = sklearn.preprocessing.normalize(embeddings) _x000a__x000a_variables"/>
    <s v="repo_81a27d4_4b9ea7b"/>
    <s v="gemini_veri_llm_vs_gt.diff"/>
    <s v="cases/repo_81a27d4_4b9ea7b/compare/gemini_veri_llm_vs_gt.diff"/>
    <x v="1"/>
    <s v="No"/>
    <x v="0"/>
    <s v="Formatting"/>
    <s v="Low"/>
    <x v="1"/>
    <s v="The only visible difference is that the LLM output removed the final newline at the end of the file. The code content is otherwise identical, and this does not change behavior."/>
    <x v="1"/>
    <s v="Yes"/>
    <s v="None"/>
    <x v="1"/>
    <s v="repo_81a27d4_4b9ea7b__gemini_veri_llm_vs_gt.diff__Gemini 3.5 Flash"/>
    <n v="1"/>
    <n v="0"/>
    <n v="0"/>
    <n v="0"/>
    <n v="1"/>
    <n v="0"/>
    <n v="0"/>
    <x v="1"/>
  </r>
  <r>
    <s v="apprise"/>
    <s v="caronc/apprise: Apprise - Push Notifications that work with just about every platform!"/>
    <s v="Extract Variable (Cleanup, Move, extract)"/>
    <x v="4"/>
    <s v="https://github.com/caronc/apprise/pull/383"/>
    <s v="6eaa8e1"/>
    <s v="3938cd9"/>
    <x v="0"/>
    <s v="apprise/plugins/NotifyTelegram.py"/>
    <s v="apprise/plugins/NotifyTelegram.py"/>
    <s v="GitHub: Remove HTML escaping for Telegram TEXT handling"/>
    <s v="repo_6eaa8e1_3938cd9"/>
    <s v="gemini_tele_llm_vs_gt.diff"/>
    <s v="cases/repo_6eaa8e1_3938cd9/compare/gemini_tele_llm_vs_gt.diff"/>
    <x v="1"/>
    <s v="No"/>
    <x v="0"/>
    <s v="Formatting; Comment/Docstring; Logic Change; Unrelated Deletion"/>
    <s v="High"/>
    <x v="1"/>
    <s v="Gemini completed the requested Telegram TEXT handling change by removing payload['parse_mode'] = 'HTML' and removing the &lt;b&gt;...&lt;/b&gt; HTML wrapping around the title. However, it also made unrelated edits: removed a duplicate map_to line, changed self.logger.warning(err) to self.header.warning(err), modified a comment, and changed the final newline. The self.header.warning change is likely a behavioral/API error, so the unintended change severity is High."/>
    <x v="1"/>
    <s v="Yes"/>
    <s v="None"/>
    <x v="1"/>
    <s v="repo_6eaa8e1_3938cd9__gemini_tele_llm_vs_gt.diff__Gemini 3.5 Flash"/>
    <n v="1"/>
    <n v="0"/>
    <n v="0"/>
    <n v="0"/>
    <n v="1"/>
    <n v="0"/>
    <n v="1"/>
    <x v="0"/>
  </r>
  <r>
    <s v="instaloader"/>
    <s v="instaloader/instaloader: Download pictures (or videos) along with their captions and other metadata from Instagram."/>
    <s v="Change Method Signature (Change argument, change parameter)"/>
    <x v="3"/>
    <s v="https://github.com/instaloader/instaloader/pull/278"/>
    <s v="adb9f3a"/>
    <s v="87d877e"/>
    <x v="0"/>
    <s v="instaloader/instaloader.py"/>
    <s v="instaloader/instaloader.py"/>
    <s v="Me: There can be comments without any answers, handle it with []."/>
    <s v="repo_adb9f3a_87d877e"/>
    <s v="gemini_load_llm_vs_gt.diff"/>
    <s v="cases/repo_adb9f3a_87d877e/compare/gemini_load_llm_vs_gt.diff"/>
    <x v="1"/>
    <s v="No"/>
    <x v="0"/>
    <s v="Formatting; Logic Change"/>
    <s v="Medium"/>
    <x v="1"/>
    <s v="Gemini completed the main required change by making answers return [] when comment.answers is empty. However, it also changed the answer_ids comprehension from comment.get('answers', []) to comment.get('answers'), which is less safe because it removes the default empty list and can fail if the key is missing or None. It also introduced an unnecessary final-newline formatting change."/>
    <x v="1"/>
    <s v="Yes"/>
    <s v="None"/>
    <x v="1"/>
    <s v="repo_adb9f3a_87d877e__gemini_load_llm_vs_gt.diff__Gemini 3.5 Flash"/>
    <n v="1"/>
    <n v="0"/>
    <n v="0"/>
    <n v="0"/>
    <n v="1"/>
    <n v="0"/>
    <n v="1"/>
    <x v="2"/>
  </r>
  <r>
    <s v="instaloader"/>
    <s v="instaloader/instaloader: Download pictures (or videos) along with their captions and other metadata from Instagram."/>
    <s v="Change Method Signature (Change argument, change parameter)"/>
    <x v="3"/>
    <s v="https://github.com/instaloader/instaloader/pull/2276"/>
    <s v="a0169b7"/>
    <s v="eb2accc"/>
    <x v="0"/>
    <s v="instaloader/instaloader.py"/>
    <s v="instaloader/instaloader.py"/>
    <s v="GitHub: add max_count parameter to limit posts on download"/>
    <s v="repo_a0169b7_eb2accc"/>
    <s v="gemini_load_llm_vs_gt.diff"/>
    <s v="cases/repo_a0169b7_eb2accc/compare/gemini_load_llm_vs_gt.diff"/>
    <x v="1"/>
    <s v="No"/>
    <x v="0"/>
    <s v="Formatting; Comment/Docstring"/>
    <s v="Low"/>
    <x v="1"/>
    <s v="Gemini added the max_count parameter to relevant download methods and passed it into posts_download_loop, so the main requested functionality to limit downloaded posts appears completed. However, it also made unrelated formatting changes to the Google Maps URL indentation, removed max_count documentation/version notes, and changed the final newline. These are unnecessary but likely do not affect behavior."/>
    <x v="1"/>
    <s v="Yes"/>
    <s v="None"/>
    <x v="1"/>
    <s v="repo_a0169b7_eb2accc__gemini_load_llm_vs_gt.diff__Gemini 3.5 Flash"/>
    <n v="1"/>
    <n v="0"/>
    <n v="0"/>
    <n v="0"/>
    <n v="1"/>
    <n v="0"/>
    <n v="0"/>
    <x v="1"/>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tests/test_singlefile_service.py"/>
    <s v="GitHub: Rename &quot;SingeFileError&quot; to &quot;SingleFileError&quot;"/>
    <s v="repo_c929e8f_76c6556"/>
    <s v="gemini_service_llm_vs_gt.diff"/>
    <s v="cases/repo_c929e8f_76c6556/compare/gemini_service_llm_vs_gt.diff"/>
    <x v="1"/>
    <s v="No"/>
    <x v="0"/>
    <s v="Formatting"/>
    <s v="Low"/>
    <x v="1"/>
    <s v="The LLM output differs from the human merge only by removing the final newline at the end of the file. No logic, API, naming, or behavioral change is present."/>
    <x v="1"/>
    <s v="Yes"/>
    <s v="None"/>
    <x v="1"/>
    <s v="repo_c929e8f_76c6556__gemini_service_llm_vs_gt.diff__Gemini 3.5 Flash"/>
    <n v="1"/>
    <n v="0"/>
    <n v="0"/>
    <n v="0"/>
    <n v="1"/>
    <n v="0"/>
    <n v="0"/>
    <x v="1"/>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services/singlefile.py"/>
    <s v="GitHub: Rename &quot;SingeFileError&quot; to &quot;SingleFileError&quot;"/>
    <s v="repo_c929e8f_76c6556"/>
    <s v="gemini_single_llm_vs_gt.diff"/>
    <s v="cases/repo_c929e8f_76c6556/compare/gemini_single_llm_vs_gt.diff"/>
    <x v="1"/>
    <s v="No"/>
    <x v="0"/>
    <s v="Formatting"/>
    <s v="Low"/>
    <x v="1"/>
    <s v="The LLM output differs from the human merge only by removing the final newline at the end of the file. No logic, API, naming, or behavioral change is present."/>
    <x v="1"/>
    <s v="Yes"/>
    <s v="None"/>
    <x v="1"/>
    <s v="repo_c929e8f_76c6556__gemini_single_llm_vs_gt.diff__Gemini 3.5 Flash"/>
    <n v="1"/>
    <n v="0"/>
    <n v="0"/>
    <n v="0"/>
    <n v="1"/>
    <n v="0"/>
    <n v="0"/>
    <x v="1"/>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tests/test_bookmarks_tasks.py"/>
    <s v="GitHub: Rename &quot;SingeFileError&quot; to &quot;SingleFileError&quot;"/>
    <s v="repo_c929e8f_76c6556"/>
    <s v="gemini_task_llm_vs_gt.diff"/>
    <s v="cases/repo_c929e8f_76c6556/compare/gemini_task_llm_vs_gt.diff"/>
    <x v="1"/>
    <s v="No"/>
    <x v="0"/>
    <s v="Formatting"/>
    <s v="Low"/>
    <x v="1"/>
    <s v="The LLM output differs from the human merge only by removing the final newline at the end of the file. No logic, API, naming, or behavioral change is present."/>
    <x v="1"/>
    <s v="Yes"/>
    <s v="None"/>
    <x v="1"/>
    <s v="repo_c929e8f_76c6556__gemini_task_llm_vs_gt.diff__Gemini 3.5 Flash"/>
    <n v="1"/>
    <n v="0"/>
    <n v="0"/>
    <n v="0"/>
    <n v="1"/>
    <n v="0"/>
    <n v="0"/>
    <x v="1"/>
  </r>
  <r>
    <s v="word_cloud"/>
    <s v="amueller/word_cloud: A little word cloud generator in Python"/>
    <s v="Rename Variable"/>
    <x v="0"/>
    <s v="https://github.com/amueller/word_cloud/pull/466"/>
    <s v="b79b3d6"/>
    <s v="d674088"/>
    <x v="0"/>
    <s v="examples/emoji.py"/>
    <s v="examples/emoji.py"/>
    <s v="Me: Rename &quot;wordcloud to wc"/>
    <s v="repo_b79b3d6_d674088"/>
    <s v="emoji_llm_vs_gt.diff"/>
    <s v="cases/repo_b79b3d6_d674088/compare/emoji_llm_vs_gt.diff"/>
    <x v="1"/>
    <s v="No"/>
    <x v="0"/>
    <s v="Formatting"/>
    <s v="Low"/>
    <x v="1"/>
    <s v="The LLM output differs from the human merge only by removing the final newline at the end of the file. No logic, API, naming, or behavioral change is present."/>
    <x v="1"/>
    <s v="Yes"/>
    <s v="None"/>
    <x v="1"/>
    <s v="repo_b79b3d6_d674088__emoji_llm_vs_gt.diff__Gemini 3.5 Flash"/>
    <n v="1"/>
    <n v="0"/>
    <n v="0"/>
    <n v="0"/>
    <n v="1"/>
    <n v="0"/>
    <n v="0"/>
    <x v="1"/>
  </r>
  <r>
    <s v="word_cloud"/>
    <s v="amueller/word_cloud: A little word cloud generator in Python"/>
    <s v="Extract Method (Cleanup, Move, extract, remove)"/>
    <x v="2"/>
    <s v="https://github.com/amueller/word_cloud/pull/607"/>
    <s v="59cb35d"/>
    <s v="be9bb5e"/>
    <x v="0"/>
    <s v="wordcloud/wordcloud.py"/>
    <s v="wordcloud/wordcloud.py"/>
    <s v="Me: Remove to_html(self) function"/>
    <s v="repo_59cb35d_be9bb5e"/>
    <s v="gemini_wordcloud_llm_vs_gt.diff"/>
    <s v="cases/repo_59cb35d_be9bb5e/compare/gemini_wordcloud_llm_vs_gt.diff"/>
    <x v="1"/>
    <s v="No"/>
    <x v="0"/>
    <s v="Formatting; Typo Introduced;"/>
    <s v="Low"/>
    <x v="1"/>
    <s v="Gemini did not remove the required to_html(self) function. Instead, it changed height, width = self.height, self.width to height, width = self.height, width = self.width, which is invalid/erroneous Python assignment logic and likely causes a syntax or runtime issue. It also changed the final newline. The requested maintenance task was completely missed and unrelated broken code was introduced."/>
    <x v="1"/>
    <s v="Yes"/>
    <s v="None"/>
    <x v="1"/>
    <s v="repo_59cb35d_be9bb5e__gemini_wordcloud_llm_vs_gt.diff__Gemini 3.5 Flash"/>
    <n v="1"/>
    <n v="0"/>
    <n v="0"/>
    <n v="0"/>
    <n v="1"/>
    <n v="0"/>
    <n v="0"/>
    <x v="1"/>
  </r>
  <r>
    <s v="word_cloud"/>
    <s v="amueller/word_cloud: A little word cloud generator in Python"/>
    <s v="Change Method Signature (Change argument, change parameter)"/>
    <x v="3"/>
    <s v="Specify encoding in parrot.py example by lucidBrot · Pull Request #581 · amueller/word_cloud"/>
    <s v="bda4195"/>
    <s v="51f9983"/>
    <x v="0"/>
    <s v="examples/parrot.py"/>
    <s v="examples/parrot.py"/>
    <s v="GitHub: Specify encoding in parrot.py example"/>
    <s v="repo_bda4195_51f9983"/>
    <s v="gemini_parrot_llm_vs_gt.diff"/>
    <s v="cases/repo_bda4195_51f9983/compare/gemini_parrot_llm_vs_gt.diff"/>
    <x v="1"/>
    <s v="No"/>
    <x v="0"/>
    <s v="Formatting"/>
    <s v="Low"/>
    <x v="1"/>
    <s v="Gemini correctly specified UTF-8 encoding in the open() call. However, it changed quote style from double quotes to single quotes and removed the final newline at the end of the file. These are formatting-only differences and do not affect behavior."/>
    <x v="1"/>
    <s v="Yes"/>
    <s v="None"/>
    <x v="1"/>
    <s v="repo_bda4195_51f9983__gemini_parrot_llm_vs_gt.diff__Gemini 3.5 Flash"/>
    <n v="1"/>
    <n v="0"/>
    <n v="0"/>
    <n v="0"/>
    <n v="1"/>
    <n v="0"/>
    <n v="0"/>
    <x v="1"/>
  </r>
  <r>
    <s v="undetected-chromedriver"/>
    <s v="ultrafunkamsterdam/undetected-chromedriver: Custom Selenium Chromedriver | Zero-Config | Passes ALL bot mitigation systems (like Distil / Imperva/ Datadadome / CloudFlare IUAM)"/>
    <s v="Rename Variable"/>
    <x v="0"/>
    <s v="https://github.com/ultrafunkamsterdam/undetected-chromedriver/pull/1439"/>
    <n v="8049384"/>
    <s v="5edd9a7"/>
    <x v="0"/>
    <s v="undetected_chromedriver/patcher.py"/>
    <s v="undetected_chromedriver/patcher.py"/>
    <s v="Me: Rename user_multiprocs to  user_multi_procs"/>
    <s v="repo_8049384_5edd9a7"/>
    <s v="gemini_patcher_llm_vs_gt.diff"/>
    <s v="cases/repo_8049384_5edd9a7/compare/gemini_patcher_llm_vs_gt.diff"/>
    <x v="1"/>
    <s v="No"/>
    <x v="0"/>
    <s v="Formatting"/>
    <s v="Low"/>
    <x v="1"/>
    <s v="The LLM output differs from the human merge only by removing the final newline at the end of the file. No logic, API, naming, or behavioral change is present."/>
    <x v="1"/>
    <s v="Yes"/>
    <s v="None"/>
    <x v="1"/>
    <s v="repo_8049384_5edd9a7__gemini_patcher_llm_vs_gt.diff__Gemini 3.5 Flash"/>
    <n v="1"/>
    <n v="0"/>
    <n v="0"/>
    <n v="0"/>
    <n v="1"/>
    <n v="0"/>
    <n v="0"/>
    <x v="1"/>
  </r>
  <r>
    <s v="undetected-chromedriver"/>
    <s v="ultrafunkamsterdam/undetected-chromedriver: Custom Selenium Chromedriver | Zero-Config | Passes ALL bot mitigation systems (like Distil / Imperva/ Datadadome / CloudFlare IUAM)"/>
    <s v="Rename Method"/>
    <x v="1"/>
    <s v="Probably a typo? by JJ · Pull Request #674 · ultrafunkamsterdam/undetected-chromedriver"/>
    <s v="9db7588"/>
    <s v="33d2a72"/>
    <x v="0"/>
    <s v="undetected_chromedriver/tests/v2/test_uc.py"/>
    <s v="undetected_chromedriver/tests/v2/test_uc.py"/>
    <s v="Me: Rename sapipve_screenshot to save_screenshot"/>
    <s v="repo_9db7588_33d2a72"/>
    <s v="gemini_uc_llm_vs_gt.diff"/>
    <s v="cases/repo_9db7588_33d2a72/compare/gemini_uc_llm_vs_gt.diff"/>
    <x v="1"/>
    <s v="No"/>
    <x v="0"/>
    <s v="Formatting"/>
    <s v="Low"/>
    <x v="1"/>
    <s v="The LLM output differs from the human merge only by removing the final newline at the end of the file. No logic, API, naming, or behavioral change is present."/>
    <x v="1"/>
    <s v="Yes"/>
    <s v="None"/>
    <x v="1"/>
    <s v="repo_9db7588_33d2a72__gemini_uc_llm_vs_gt.diff__Gemini 3.5 Flash"/>
    <n v="1"/>
    <n v="0"/>
    <n v="0"/>
    <n v="0"/>
    <n v="1"/>
    <n v="0"/>
    <n v="0"/>
    <x v="1"/>
  </r>
  <r>
    <s v="edge-tts"/>
    <s v="rany2/edge-tts: Use Microsoft Edge's online text-to-speech service from Python WITHOUT needing Microsoft Edge or Windows or an API key"/>
    <s v="Change Method Signature (Change argument, change parameter)"/>
    <x v="3"/>
    <s v="https://github.com/rany2/edge-tts/pull/331"/>
    <n v="1442154"/>
    <s v="17e5146"/>
    <x v="0"/>
    <s v="src/edge_tts/submaker.py"/>
    <s v="src/edge_tts/submaker.py"/>
    <s v="GitHub: Change the start time should be the offset and the end time is offset + duration."/>
    <s v="repo_1442154_17e5146"/>
    <s v="gemini_submaker_llm_vs_gt.diff"/>
    <s v="cases/repo_1442154_17e5146/compare/gemini_submaker_llm_vs_gt.diff"/>
    <x v="1"/>
    <s v="No"/>
    <x v="0"/>
    <s v="Formatting"/>
    <s v="Low"/>
    <x v="1"/>
    <s v="The LLM output differs from the human merge only by removing the final newline at the end of the file. No logic, API, naming, or behavioral change is present."/>
    <x v="1"/>
    <s v="Yes"/>
    <s v="None"/>
    <x v="1"/>
    <s v="repo_1442154_17e5146__gemini_submaker_llm_vs_gt.diff__Gemini 3.5 Flash"/>
    <n v="1"/>
    <n v="0"/>
    <n v="0"/>
    <n v="0"/>
    <n v="1"/>
    <n v="0"/>
    <n v="0"/>
    <x v="1"/>
  </r>
  <r>
    <s v="spotify-downloader"/>
    <s v="spotDL/spotify-downloader: Download your Spotify playlists and songs along with album art and metadata (from YouTube if a match is found)."/>
    <s v="Rename Variable"/>
    <x v="0"/>
    <s v="https://github.com/spotDL/spotify-downloader/pull/2525"/>
    <s v="4294b89"/>
    <s v="fa4bdc5"/>
    <x v="0"/>
    <s v="spotdl/console/url.py"/>
    <s v="spotdl/console/url.py"/>
    <s v="Me: Rename url to original_url"/>
    <s v="repo_4294b89_fa4bdc5"/>
    <s v="gemini_url_llm_vs_gt.diff"/>
    <s v="cases/repo_4294b89_fa4bdc5/compare/gemini_url_llm_vs_gt.diff"/>
    <x v="1"/>
    <s v="No"/>
    <x v="0"/>
    <s v="Formatting"/>
    <s v="Low"/>
    <x v="1"/>
    <s v="The LLM output differs from the human merge only by removing the final newline at the end of the file. No logic, API, naming, or behavioral change is present."/>
    <x v="1"/>
    <s v="Yes"/>
    <s v="None"/>
    <x v="1"/>
    <s v="repo_4294b89_fa4bdc5__gemini_url_llm_vs_gt.diff__Gemini 3.5 Flash"/>
    <n v="1"/>
    <n v="0"/>
    <n v="0"/>
    <n v="0"/>
    <n v="1"/>
    <n v="0"/>
    <n v="0"/>
    <x v="1"/>
  </r>
  <r>
    <s v="spotify-downloader"/>
    <s v="spotDL/spotify-downloader: Download your Spotify playlists and songs along with album art and metadata (from YouTube if a match is found)."/>
    <s v="Extract Method (Cleanup, Move, extract, remove)"/>
    <x v="2"/>
    <s v="https://github.com/spotDL/spotify-downloader/pull/519"/>
    <s v="e2a136d"/>
    <s v="5b2a073"/>
    <x v="0"/>
    <s v="spotdl/internals.py"/>
    <s v="spotdl/internals.py"/>
    <s v="Me: Remove log.debug(&quot;Removing downloaded song from tracks file&quot;)"/>
    <s v="repo_e2a136d_5b2a073"/>
    <s v="gemini_internal_llm_vs_gt.diff"/>
    <s v="cases/repo_e2a136d_5b2a073/compare/gemini_internal_llm_vs_gt.diff"/>
    <x v="1"/>
    <s v="No"/>
    <x v="0"/>
    <s v="Formatting"/>
    <s v="Low"/>
    <x v="1"/>
    <s v="The LLM output differs from the human merge only by removing the final newline at the end of the file. No logic, API, naming, or behavioral change is present."/>
    <x v="1"/>
    <s v="Yes"/>
    <s v="None"/>
    <x v="1"/>
    <s v="repo_e2a136d_5b2a073__gemini_internal_llm_vs_gt.diff__Gemini 3.5 Flash"/>
    <n v="1"/>
    <n v="0"/>
    <n v="0"/>
    <n v="0"/>
    <n v="1"/>
    <n v="0"/>
    <n v="0"/>
    <x v="1"/>
  </r>
  <r>
    <s v="spotify-downloader"/>
    <s v="spotDL/spotify-downloader: Download your Spotify playlists and songs along with album art and metadata (from YouTube if a match is found)."/>
    <s v="Change Method Signature (Change argument, change parameter)"/>
    <x v="3"/>
    <s v="https://github.com/spotDL/spotify-downloader/pull/580"/>
    <s v="341af5b"/>
    <s v="54a1564"/>
    <x v="0"/>
    <s v="spotdl/convert.py"/>
    <s v="spotdl/convert.py"/>
    <s v="Me: Add delete_original=True in song method and delete_original=delete_original in Converter method. Change ffmpeg_pre = &quot;ffmpeg -y &quot; to ffmpeg_pre = &quot;ffmpeg -y -nostdin &quot; # -nostdin is necessary for spotdl to be able to run in the background."/>
    <s v="repo_341af5b_54a1564"/>
    <s v="gemini_convert_llm_vs_gt.diff"/>
    <s v="cases/repo_341af5b_54a1564/compare/gemini_convert_llm_vs_gt.diff"/>
    <x v="1"/>
    <s v="No"/>
    <x v="0"/>
    <s v="Formatting; Comment/Docstring"/>
    <s v="Low"/>
    <x v="1"/>
    <s v="Gemini appears to have completed the functional required changes, including using ffmpeg -y -nostdin. However, it unnecessarily removed the explanatory inline comment about -nostdin and also removed the final newline at the end of the file. These are non-behavioral changes."/>
    <x v="1"/>
    <s v="Yes"/>
    <s v="None"/>
    <x v="1"/>
    <s v="repo_341af5b_54a1564__gemini_convert_llm_vs_gt.diff__Gemini 3.5 Flash"/>
    <n v="1"/>
    <n v="0"/>
    <n v="0"/>
    <n v="0"/>
    <n v="1"/>
    <n v="0"/>
    <n v="0"/>
    <x v="1"/>
  </r>
  <r>
    <s v="rembg"/>
    <s v="danielgatis/rembg: Rembg is a tool to remove images background"/>
    <s v="Change Method Signature (Change argument, change parameter)"/>
    <x v="3"/>
    <s v="https://github.com/danielgatis/rembg/pull/725"/>
    <s v="30450d5"/>
    <n v="9079508"/>
    <x v="2"/>
    <s v="rembg/session_factory.py,_x000a_rembg/sessions/u2net_custom.py"/>
    <s v="rembg/sessions/u2net_custom.py"/>
    <s v="GitHub: remove unused providers parameter from session constructors"/>
    <s v="repo_30450d5_9079508"/>
    <s v="gemini_custom_llm_vs_gt.diff"/>
    <s v="cases/repo_30450d5_9079508/compare/gemini_custom_llm_vs_gt.diff"/>
    <x v="1"/>
    <s v="No"/>
    <x v="0"/>
    <s v="Formatting"/>
    <s v="Low"/>
    <x v="1"/>
    <s v="The requested task was to remove the unused providers parameter from session constructors. The visible diff shows the constructor signature still has the same parameters as the human merge, so the required change appears completed. The only differences are line wrapping/reformatting of the __init__ signature and removal of the final newline. These are formatting-only changes with no behavior impact."/>
    <x v="1"/>
    <s v="Yes"/>
    <s v="None"/>
    <x v="1"/>
    <s v="repo_30450d5_9079508__gemini_custom_llm_vs_gt.diff__Gemini 3.5 Flash"/>
    <n v="1"/>
    <n v="0"/>
    <n v="0"/>
    <n v="0"/>
    <n v="1"/>
    <n v="0"/>
    <n v="0"/>
    <x v="1"/>
  </r>
  <r>
    <s v="rembg"/>
    <s v="danielgatis/rembg: Rembg is a tool to remove images background"/>
    <s v="Change Method Signature (Change argument, change parameter)"/>
    <x v="3"/>
    <s v="https://github.com/danielgatis/rembg/pull/725"/>
    <s v="30450d5"/>
    <n v="9079508"/>
    <x v="2"/>
    <s v="rembg/session_factory.py_x000a_rembg/sessions/u2net_custom.py"/>
    <s v="rembg/session_factory.py"/>
    <s v="GitHub: remove unused providers parameter from session constructors"/>
    <s v="repo_30450d5_9079508"/>
    <s v="gemini_factory_llm_vs_gt.diff"/>
    <s v="cases/repo_30450d5_9079508/compare/gemini_factory_llm_vs_gt.diff"/>
    <x v="1"/>
    <s v="No"/>
    <x v="0"/>
    <s v="Formatting"/>
    <s v="Low"/>
    <x v="1"/>
    <s v="The visible code behavior is identical to the human merge. The LLM only reformatted the new_session function signature across multiple lines and removed the final newline at the end of the file. No extra logic, API, or naming change is present."/>
    <x v="1"/>
    <s v="Yes"/>
    <s v="None"/>
    <x v="1"/>
    <s v="repo_30450d5_9079508__gemini_factory_llm_vs_gt.diff__Gemini 3.5 Flash"/>
    <n v="1"/>
    <n v="0"/>
    <n v="0"/>
    <n v="0"/>
    <n v="1"/>
    <n v="0"/>
    <n v="0"/>
    <x v="1"/>
  </r>
  <r>
    <s v="rembg"/>
    <s v="danielgatis/rembg: Rembg is a tool to remove images background"/>
    <s v="Change Method Signature (Change argument, change parameter)"/>
    <x v="3"/>
    <s v="https://github.com/danielgatis/rembg/pull/362"/>
    <s v="1961a36"/>
    <s v="d62227d"/>
    <x v="2"/>
    <s v="rembg/session_base.py,_x000a_rembg/session_simple.py"/>
    <s v="rembg/session_base.py"/>
    <s v="Me: Change Image.Resampling.LANCZOS to Image.LANCZOS"/>
    <s v="repo_1961a36_d62227d"/>
    <s v="gemini_base_llm_vs_gt.diff"/>
    <s v="cases/repo_1961a36_d62227d/compare/gemini_base_llm_vs_gt.diff"/>
    <x v="1"/>
    <s v="No"/>
    <x v="0"/>
    <s v="Formatting"/>
    <s v="Low"/>
    <x v="1"/>
    <s v="The only visible difference is that the LLM output removed the final newline at the end of the file. The code content is otherwise identical, and there is no behavior change."/>
    <x v="1"/>
    <s v="Yes"/>
    <s v="None"/>
    <x v="1"/>
    <s v="repo_1961a36_d62227d__gemini_base_llm_vs_gt.diff__Gemini 3.5 Flash"/>
    <n v="1"/>
    <n v="0"/>
    <n v="0"/>
    <n v="0"/>
    <n v="1"/>
    <n v="0"/>
    <n v="0"/>
    <x v="1"/>
  </r>
  <r>
    <s v="rembg"/>
    <s v="danielgatis/rembg: Rembg is a tool to remove images background"/>
    <s v="Change Method Signature (Change argument, change parameter)"/>
    <x v="3"/>
    <s v="https://github.com/danielgatis/rembg/pull/362"/>
    <s v="1961a36"/>
    <s v="d62227d"/>
    <x v="2"/>
    <s v="rembg/session_base.py,_x000a_rembg/session_simple.py"/>
    <s v="rembg/session_simple.py"/>
    <s v="Me: Change Image.Resampling.LANCZOS to Image.LANCZOS"/>
    <s v="repo_1961a36_d62227d"/>
    <s v="gemini_simple_llm_vs_gt.diff"/>
    <s v="cases/repo_1961a36_d62227d/compare/gemini_simple_llm_vs_gt.diff"/>
    <x v="1"/>
    <s v="No"/>
    <x v="0"/>
    <s v="Formatting"/>
    <s v="Low"/>
    <x v="1"/>
    <s v="The only visible difference is that the LLM output removed the final newline at the end of the file. The code content is otherwise identical, and there is no behavior change."/>
    <x v="1"/>
    <s v="Yes"/>
    <s v="None"/>
    <x v="1"/>
    <s v="repo_1961a36_d62227d__gemini_simple_llm_vs_gt.diff__Gemini 3.5 Flash"/>
    <n v="1"/>
    <n v="0"/>
    <n v="0"/>
    <n v="0"/>
    <n v="1"/>
    <n v="0"/>
    <n v="0"/>
    <x v="1"/>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113"/>
    <s v="d283af9"/>
    <s v="68b8f4d"/>
    <x v="0"/>
    <s v="holehe/modules/transport/blablacar.py"/>
    <s v="holehe/modules/transport/blablacar.py"/>
    <s v="Me: Change appToken.text.split(',&quot;appToken&quot;:&quot;')[1].split('&quot;')[0]  to appToken.text.split('&quot;appToken&quot;:&quot;')[1].split('&quot;')[0]"/>
    <s v="repo_d283af9_68b8f4d"/>
    <s v="gemini_blab_llm_vs_gt.diff"/>
    <s v="cases/repo_d283af9_68b8f4d/compare/gemini_blab_llm_vs_gt.diff"/>
    <x v="1"/>
    <s v="No"/>
    <x v="0"/>
    <s v="Formatting"/>
    <s v="Low"/>
    <x v="1"/>
    <s v="The only visible difference is that the LLM output removed the final newline at the end of the file. The code content is otherwise identical, and there is no behavior change."/>
    <x v="1"/>
    <s v="Yes"/>
    <s v="None"/>
    <x v="1"/>
    <s v="repo_d283af9_68b8f4d__gemini_blab_llm_vs_gt.diff__Gemini 3.5 Flash"/>
    <n v="1"/>
    <n v="0"/>
    <n v="0"/>
    <n v="0"/>
    <n v="1"/>
    <n v="0"/>
    <n v="0"/>
    <x v="1"/>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87"/>
    <s v="aba9857"/>
    <s v="3438d40"/>
    <x v="2"/>
    <s v="holehe/modules/crm/axonaut.py,_x000a_holehe/modules/software/office365.py"/>
    <s v="holehe/modules/crm/axonaut.py"/>
    <s v="GitHub: Fix httpx-api allow_redirects to follow_redirects"/>
    <s v="repo_aba9857_3438d40"/>
    <s v="gemini_axonaut_llm_vs_gt.diff"/>
    <s v="cases/repo_aba9857_3438d40/compare/gemini_axonaut_llm_vs_gt.diff"/>
    <x v="1"/>
    <s v="No"/>
    <x v="0"/>
    <s v="Formatting"/>
    <s v="Low"/>
    <x v="1"/>
    <s v="The only visible difference is that the LLM output removed the final newline at the end of the file. The code content is otherwise identical, and there is no behavior change."/>
    <x v="1"/>
    <s v="Yes"/>
    <s v="None"/>
    <x v="1"/>
    <s v="repo_aba9857_3438d40__gemini_axonaut_llm_vs_gt.diff__Gemini 3.5 Flash"/>
    <n v="1"/>
    <n v="0"/>
    <n v="0"/>
    <n v="0"/>
    <n v="1"/>
    <n v="0"/>
    <n v="0"/>
    <x v="1"/>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87"/>
    <s v="aba9857"/>
    <s v="3438d40"/>
    <x v="2"/>
    <s v="holehe/modules/crm/axonaut.py,_x000a_holehe/modules/software/office365.py"/>
    <s v="holehe/modules/software/office365.py"/>
    <s v="GitHub: Fix httpx-api allow_redirects to follow_redirects"/>
    <s v="repo_aba9857_3438d40"/>
    <s v="gemini_office_llm_vs_gt.diff"/>
    <s v="cases/repo_aba9857_3438d40/compare/gemini_office_llm_vs_gt.diff"/>
    <x v="1"/>
    <s v="No"/>
    <x v="0"/>
    <s v="Formatting"/>
    <s v="Low"/>
    <x v="1"/>
    <s v="The only visible difference is that the LLM output removed the final newline at the end of the file. The code content is otherwise identical, and there is no behavior change."/>
    <x v="1"/>
    <s v="Yes"/>
    <s v="None"/>
    <x v="1"/>
    <s v="repo_aba9857_3438d40__gemini_office_llm_vs_gt.diff__Gemini 3.5 Flash"/>
    <n v="1"/>
    <n v="0"/>
    <n v="0"/>
    <n v="0"/>
    <n v="1"/>
    <n v="0"/>
    <n v="0"/>
    <x v="1"/>
  </r>
  <r>
    <s v="holehe"/>
    <s v="megadose/holehe: holehe allows you to check if the mail is used on different sites like twitter, instagram and will retrieve information on sites with the forgotten password function."/>
    <s v="Extract Variable (Cleanup, Move, extract)"/>
    <x v="4"/>
    <s v="https://github.com/megadose/holehe/pull/74"/>
    <s v="7c2bde2"/>
    <s v="6b18248"/>
    <x v="0"/>
    <s v="setup.py"/>
    <s v="setup.py"/>
    <s v="GitHub: Removes argparse from requirements"/>
    <s v="repo_7c2bde2_6b18248"/>
    <s v="gemini_setup_llm_vs_gt.diff"/>
    <s v="cases/repo_7c2bde2_6b18248/compare/gemini_setup_llm_vs_gt.diff"/>
    <x v="1"/>
    <s v="No"/>
    <x v="0"/>
    <s v="Formatting"/>
    <s v="Low"/>
    <x v="1"/>
    <s v="The only visible difference is that the LLM output removed the final newline at the end of the file. The code content is otherwise identical, and there is no behavior change."/>
    <x v="1"/>
    <s v="Yes"/>
    <s v="None"/>
    <x v="1"/>
    <s v="repo_7c2bde2_6b18248__gemini_setup_llm_vs_gt.diff__Gemini 3.5 Flash"/>
    <n v="1"/>
    <n v="0"/>
    <n v="0"/>
    <n v="0"/>
    <n v="1"/>
    <n v="0"/>
    <n v="0"/>
    <x v="1"/>
  </r>
  <r>
    <s v="Tkinter-Designer"/>
    <s v="ParthJadhav/Tkinter-Designer: An easy and fast way to create a Python GUI ??"/>
    <s v="Change Method Signature (Change argument, change parameter)"/>
    <x v="3"/>
    <s v="https://github.com/ParthJadhav/Tkinter-Designer/pull/263"/>
    <s v="721b6b5"/>
    <n v="315081"/>
    <x v="0"/>
    <s v="gui/gui.py"/>
    <s v="gui/gui.py"/>
    <s v="GitHub: change text color from white to black for better visiblity (fg=&quot;#000716&quot;)"/>
    <s v="repo_721b6b5_0315081"/>
    <s v="gemini_gui_llm_vs_gt.diff"/>
    <s v="cases/repo_721b6b5_0315081/compare/gemini_gui_llm_vs_gt.diff"/>
    <x v="1"/>
    <s v="No"/>
    <x v="0"/>
    <s v="Formatting; Import Change; Logic Change"/>
    <s v="Medium"/>
    <x v="1"/>
    <s v="Gemini completed the task, but introduced unnecessary GUI-related changes: added an unused tkinter.messagebox import, removed fg=&quot;#000716&quot; from multiple entry widgets, changed the title label color from white to dark, and changed the final newline state. The title color change affects UI appearance, so this is more than formatting-only."/>
    <x v="1"/>
    <s v="Yes"/>
    <s v="None"/>
    <x v="1"/>
    <s v="repo_721b6b5_0315081__gemini_gui_llm_vs_gt.diff__Gemini 3.5 Flash"/>
    <n v="1"/>
    <n v="0"/>
    <n v="0"/>
    <n v="0"/>
    <n v="1"/>
    <n v="0"/>
    <n v="1"/>
    <x v="2"/>
  </r>
  <r>
    <s v="Tkinter-Designer"/>
    <s v="ParthJadhav/Tkinter-Designer: An easy and fast way to create a Python GUI ??"/>
    <s v="Change Method Signature (Change argument, change parameter)"/>
    <x v="3"/>
    <s v="https://github.com/ParthJadhav/Tkinter-Designer/pull/85"/>
    <s v="ede6169"/>
    <s v="9345a60"/>
    <x v="0"/>
    <s v="tkdesigner/figma/custom_elements.py"/>
    <s v="gui/gui.py"/>
    <s v="Me: Add anchor=&quot;nw&quot; in create_text parameter"/>
    <s v="repo_ede6169_9345a60"/>
    <s v="gemini_elements_llm_vs_gt.diff"/>
    <s v="cases/repo_ede6169_9345a60/compare/gemini_elements_llm_vs_gt.diff"/>
    <x v="1"/>
    <s v="No"/>
    <x v="0"/>
    <s v="Formatting"/>
    <s v="Low"/>
    <x v="1"/>
    <s v="The only visible difference is that the LLM output removed the final newline at the end of the file. The code content is otherwise identical, and there is no behavior change."/>
    <x v="1"/>
    <s v="Yes"/>
    <s v="None"/>
    <x v="1"/>
    <s v="repo_ede6169_9345a60__gemini_elements_llm_vs_gt.diff__Gemini 3.5 Flash"/>
    <n v="1"/>
    <n v="0"/>
    <n v="0"/>
    <n v="0"/>
    <n v="1"/>
    <n v="0"/>
    <n v="0"/>
    <x v="1"/>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gemini_icecream_llm_vs_gt.diff"/>
    <s v="cases/repo_c2baf17_ebce32a/compare/gemini_icecream_llm_vs_gt.diff"/>
    <x v="0"/>
    <s v="No"/>
    <x v="0"/>
    <s v="Formatting; Import Change; Naming Overreach; Logic Change; Missed Required Change"/>
    <s v="High"/>
    <x v="0"/>
    <s v="The task required refactoring tests to PEP 8 snake_case naming, for example hasAnsiEscapeCodes ? has_ansi_escape_codes. Gemini did the opposite: it changed PEP 8 names such as has_ansi_escape_codes, disable_coloring, capture_standard_streams, and parse_output_into_pairs back to camelCase. It also added an unnecessary functools import. More importantly, it changed the expected regex from test_multiline_container_args() to testMultilineContainerArgs(), which can break the test expectation."/>
    <x v="0"/>
    <s v="Yes"/>
    <s v="None"/>
    <x v="1"/>
    <s v="repo_c2baf17_ebce32a__gemini_icecream_llm_vs_gt.diff__Gemini 3.5 Flash"/>
    <n v="0"/>
    <n v="0"/>
    <n v="1"/>
    <n v="0"/>
    <n v="1"/>
    <n v="1"/>
    <n v="1"/>
    <x v="0"/>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gemini_install_llm_vs_gt.diff"/>
    <s v="cases/repo_c2baf17_ebce32a/compare/gemini_install_llm_vs_gt.diff"/>
    <x v="0"/>
    <s v="No"/>
    <x v="0"/>
    <s v="Formatting; Import Change; Naming Overreach; Logic Change; Missed Required Change"/>
    <s v="High"/>
    <x v="0"/>
    <s v="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
    <x v="0"/>
    <s v="Yes"/>
    <s v="None"/>
    <x v="1"/>
    <s v="repo_c2baf17_ebce32a__gemini_install_llm_vs_gt.diff__Gemini 3.5 Flash"/>
    <n v="0"/>
    <n v="0"/>
    <n v="1"/>
    <n v="0"/>
    <n v="1"/>
    <n v="1"/>
    <n v="1"/>
    <x v="0"/>
  </r>
  <r>
    <s v="icecream"/>
    <s v="gruns/icecream: ?? Never use print() to debug again."/>
    <s v="Rename Method"/>
    <x v="1"/>
    <s v="https://github.com/gruns/icecream/pull/4"/>
    <s v="bdf922b"/>
    <s v="afc425b"/>
    <x v="0"/>
    <s v="icecream/icecream.py"/>
    <s v="icecream/icecream.py"/>
    <s v="Me: Fix Typo calcuateLineOffsets to calculateLineOffsets"/>
    <s v="repo_bdf922b_afc425b"/>
    <s v="gemini_icecream_llm_vs_gt.diff"/>
    <s v="cases/repo_bdf922b_afc425b/compare/gemini_icecream_llm_vs_gt.diff"/>
    <x v="1"/>
    <s v="No"/>
    <x v="0"/>
    <s v="Formatting"/>
    <s v="Low"/>
    <x v="1"/>
    <s v="The only visible difference is that the LLM output removed the final newline at the end of the file. The code content is otherwise identical, so there is no behavior change."/>
    <x v="1"/>
    <s v="Yes"/>
    <s v="None"/>
    <x v="1"/>
    <s v="repo_bdf922b_afc425b__gemini_icecream_llm_vs_gt.diff__Gemini 3.5 Flash"/>
    <n v="1"/>
    <n v="0"/>
    <n v="0"/>
    <n v="0"/>
    <n v="1"/>
    <n v="0"/>
    <n v="0"/>
    <x v="1"/>
  </r>
  <r>
    <s v="icecream"/>
    <s v="gruns/icecream: ?? Never use print() to debug again."/>
    <s v="Change Method Signature (Change argument, change parameter)"/>
    <x v="3"/>
    <s v="https://github.com/gruns/icecream/pull/234"/>
    <s v="d970d6a"/>
    <s v="29cc0f6"/>
    <x v="0"/>
    <s v="setup.py"/>
    <s v="setup.py"/>
    <s v="Me: Change find_packages(exclude=['tests']) to find_packages(exclude=['tests', 'tests.*'])"/>
    <s v="repo_d970d6a_29cc0f6"/>
    <s v="gemini_setup_llm_vs_gt.diff"/>
    <s v="cases/repo_bdf922b_afc425b/compare/gemini_setup_llm_vs_gt.diff"/>
    <x v="1"/>
    <s v="No"/>
    <x v="0"/>
    <s v="Formatting"/>
    <s v="Low"/>
    <x v="1"/>
    <s v="The only visible difference is that the LLM output removed the final newline at the end of the file. The code content is otherwise identical, so there is no behavior change."/>
    <x v="1"/>
    <s v="Yes"/>
    <s v="None"/>
    <x v="1"/>
    <s v="repo_d970d6a_29cc0f6__gemini_setup_llm_vs_gt.diff__Gemini 3.5 Flash"/>
    <n v="1"/>
    <n v="0"/>
    <n v="0"/>
    <n v="0"/>
    <n v="1"/>
    <n v="0"/>
    <n v="0"/>
    <x v="1"/>
  </r>
  <r>
    <s v="icecream"/>
    <s v="gruns/icecream: ?? Never use print() to debug again."/>
    <s v="Change Method Signature (Change argument, change parameter)"/>
    <x v="3"/>
    <s v="https://github.com/gruns/icecream/pull/172"/>
    <s v="10e32f7"/>
    <s v="37177d5"/>
    <x v="0"/>
    <s v="icecream/icecream.py"/>
    <s v="icecream/icecream.py"/>
    <s v="Me: Add lineWrapWidth=_absent parameter in configureOutput"/>
    <s v="repo_10e32f7_37177d5"/>
    <s v="gemini_icecream_llm_vs_gt.diff"/>
    <s v="cases/repo_10e32f7_37177d5/compare/gemini_icecream_llm_vs_gt.diff"/>
    <x v="0"/>
    <s v="No"/>
    <x v="0"/>
    <s v="Formatting"/>
    <s v="Low"/>
    <x v="1"/>
    <s v="The task required adding lineWrapWidth=_absent as a parameter in configureOutput. Gemini did not add the parameter. Instead, it removed the existing logic that assigns self.lineWrapWidth = lineWrapWidth when lineWrapWidth is provided. This is the opposite of the required change and can break the intended configuration behavior. It also changed the final newline state."/>
    <x v="1"/>
    <s v="Yes"/>
    <s v="None"/>
    <x v="1"/>
    <s v="repo_10e32f7_37177d5__gemini_icecream_llm_vs_gt.diff__Gemini 3.5 Flash"/>
    <n v="0"/>
    <n v="0"/>
    <n v="1"/>
    <n v="0"/>
    <n v="1"/>
    <n v="0"/>
    <n v="0"/>
    <x v="1"/>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annotation_test.py"/>
    <s v="Me: Rename filename to file_or_dir and saveFile to _save_label_file"/>
    <s v="repo_0afb47d_8379368"/>
    <s v="gemini_annotation_llm_vs_gt.diff"/>
    <s v="cases/repo_0afb47d_8379368/compare/gemini_annotation_llm_vs_gt.diff"/>
    <x v="1"/>
    <s v="No"/>
    <x v="0"/>
    <s v="Formatting"/>
    <s v="Low"/>
    <x v="1"/>
    <s v="The only visible difference is that the LLM output removed the final newline at the end of the file. The code content is otherwise identical, so there is no behavior change."/>
    <x v="1"/>
    <s v="Yes"/>
    <s v="None"/>
    <x v="1"/>
    <s v="repo_0afb47d_8379368__gemini_annotation_llm_vs_gt.diff__Gemini 3.5 Flash"/>
    <n v="1"/>
    <n v="0"/>
    <n v="0"/>
    <n v="0"/>
    <n v="1"/>
    <n v="0"/>
    <n v="0"/>
    <x v="1"/>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file_loading_test.py"/>
    <s v="Me: Rename filename to file_or_dir and saveFile to _save_label_file"/>
    <s v="repo_0afb47d_8379368"/>
    <s v="gemini_loading_llm_vs_gt.diff"/>
    <s v="cases/repo_0afb47d_8379368/compare/gemini_loading_llm_vs_gt.diff"/>
    <x v="1"/>
    <s v="No"/>
    <x v="0"/>
    <s v="Formatting"/>
    <s v="Low"/>
    <x v="1"/>
    <s v="The only visible difference is that the LLM output removed the final newline at the end of the file. The code content is otherwise identical, so there is no behavior change."/>
    <x v="1"/>
    <s v="Yes"/>
    <s v="None"/>
    <x v="1"/>
    <s v="repo_0afb47d_8379368__gemini_loading_llm_vs_gt.diff__Gemini 3.5 Flash"/>
    <n v="1"/>
    <n v="0"/>
    <n v="0"/>
    <n v="0"/>
    <n v="1"/>
    <n v="0"/>
    <n v="0"/>
    <x v="1"/>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labelme/__main__.py"/>
    <s v="Me: Rename filename to file_or_dir and saveFile to _save_label_file"/>
    <s v="repo_0afb47d_8379368"/>
    <s v="gemini_main_llm_vs_gt.diff"/>
    <s v="cases/repo_0afb47d_8379368/compare/gemini_main_llm_vs_gt.diff"/>
    <x v="1"/>
    <s v="No"/>
    <x v="0"/>
    <s v="Formatting"/>
    <s v="Low"/>
    <x v="1"/>
    <s v="The only visible difference is that the LLM output removed the final newline at the end of the file. The code content is otherwise identical, so there is no behavior change."/>
    <x v="1"/>
    <s v="Yes"/>
    <s v="None"/>
    <x v="1"/>
    <s v="repo_0afb47d_8379368__gemini_main_llm_vs_gt.diff__Gemini 3.5 Flash"/>
    <n v="1"/>
    <n v="0"/>
    <n v="0"/>
    <n v="0"/>
    <n v="1"/>
    <n v="0"/>
    <n v="0"/>
    <x v="1"/>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navigation_test.py"/>
    <s v="Me: Rename filename to file_or_dir and saveFile to _save_label_file"/>
    <s v="repo_0afb47d_8379368"/>
    <s v="gemini_navigation_llm_vs_gt.diff"/>
    <s v="cases/repo_0afb47d_8379368/compare/gemini_navigation_llm_vs_gt.diff"/>
    <x v="1"/>
    <s v="No"/>
    <x v="0"/>
    <s v="Formatting"/>
    <s v="Low"/>
    <x v="1"/>
    <s v="The only visible difference is that the LLM output removed the final newline at the end of the file. The code content is otherwise identical, so there is no behavior change."/>
    <x v="1"/>
    <s v="Yes"/>
    <s v="None"/>
    <x v="1"/>
    <s v="repo_0afb47d_8379368__gemini_navigation_llm_vs_gt.diff__Gemini 3.5 Flash"/>
    <n v="1"/>
    <n v="0"/>
    <n v="0"/>
    <n v="0"/>
    <n v="1"/>
    <n v="0"/>
    <n v="0"/>
    <x v="1"/>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smoke_test.py"/>
    <s v="Me: Rename filename to file_or_dir and saveFile to _save_label_file"/>
    <s v="repo_0afb47d_8379368"/>
    <s v="gemini_smoke_llm_vs_gt.diff"/>
    <s v="cases/repo_0afb47d_8379368/compare/gemini_smoke_llm_vs_gt.diff"/>
    <x v="1"/>
    <s v="No"/>
    <x v="0"/>
    <s v="Formatting"/>
    <s v="Low"/>
    <x v="1"/>
    <s v="The only visible difference is that the LLM output removed the final newline at the end of the file. The code content is otherwise identical, so there is no behavior change."/>
    <x v="1"/>
    <s v="Yes"/>
    <s v="None"/>
    <x v="1"/>
    <s v="repo_0afb47d_8379368__gemini_smoke_llm_vs_gt.diff__Gemini 3.5 Flash"/>
    <n v="1"/>
    <n v="0"/>
    <n v="0"/>
    <n v="0"/>
    <n v="1"/>
    <n v="0"/>
    <n v="0"/>
    <x v="1"/>
  </r>
  <r>
    <s v="labelme"/>
    <s v="wkentaro/labelme: Image annotation with Python. Supports polygon, rectangle, circle, line, point, and AI-assisted annotation."/>
    <s v="Rename Variable"/>
    <x v="0"/>
    <s v="https://github.com/wkentaro/labelme/pull/1885"/>
    <s v="04c7a79"/>
    <s v="43e8404"/>
    <x v="0"/>
    <s v="tests/e2e/annotation_test.py"/>
    <s v="tests/e2e/annotation_test.py"/>
    <s v="Me: Rename labelDialog to _label_dialog"/>
    <s v="repo_04c7a79_43e8404"/>
    <s v="gemini_annotation_llm_vs_gt.diff"/>
    <s v="cases/repo_04c7a79_43e8404/compare/gemini_annotation_llm_vs_gt.diff"/>
    <x v="1"/>
    <s v="No"/>
    <x v="0"/>
    <s v="Formatting"/>
    <s v="Low"/>
    <x v="1"/>
    <s v="The only visible difference is that the LLM output removed the final newline at the end of the file. The code content is otherwise identical, so there is no behavior change."/>
    <x v="1"/>
    <s v="Yes"/>
    <s v="None"/>
    <x v="1"/>
    <s v="repo_04c7a79_43e8404__gemini_annotation_llm_vs_gt.diff__Gemini 3.5 Flash"/>
    <n v="1"/>
    <n v="0"/>
    <n v="0"/>
    <n v="0"/>
    <n v="1"/>
    <n v="0"/>
    <n v="0"/>
    <x v="1"/>
  </r>
  <r>
    <s v="labelme"/>
    <s v="wkentaro/labelme: Image annotation with Python. Supports polygon, rectangle, circle, line, point, and AI-assisted annotation."/>
    <s v="Rename Method"/>
    <x v="1"/>
    <s v="https://github.com/wkentaro/labelme/pull/818"/>
    <s v="975fe11"/>
    <s v="7e7ed18"/>
    <x v="0"/>
    <s v="labelme/widgets/canvas.py"/>
    <s v="labelme/widgets/canvas.py"/>
    <s v="Me: Rename copySelectedShapes method to duplicateSelectedShapes"/>
    <s v="repo_975fe11_7e7ed18"/>
    <s v="gemini_canvas_llm_vs_gt.diff"/>
    <s v="cases/repo_975fe11_7e7ed18/compare/gemini_canvas_llm_vs_gt.diff"/>
    <x v="1"/>
    <s v="No"/>
    <x v="0"/>
    <s v="Formatting"/>
    <s v="Low"/>
    <x v="1"/>
    <s v="The only visible difference is that the LLM output removed the final newline at the end of the file. The code content is otherwise identical, so there is no behavior change."/>
    <x v="1"/>
    <s v="Yes"/>
    <s v="None"/>
    <x v="1"/>
    <s v="repo_975fe11_7e7ed18__gemini_canvas_llm_vs_gt.diff__Gemini 3.5 Flash"/>
    <n v="1"/>
    <n v="0"/>
    <n v="0"/>
    <n v="0"/>
    <n v="1"/>
    <n v="0"/>
    <n v="0"/>
    <x v="1"/>
  </r>
  <r>
    <s v="labelme"/>
    <s v="wkentaro/labelme: Image annotation with Python. Supports polygon, rectangle, circle, line, point, and AI-assisted annotation."/>
    <s v="Rename Method"/>
    <x v="1"/>
    <s v="https://github.com/wkentaro/labelme/pull/1644"/>
    <s v="2a41fdc"/>
    <s v="e212229"/>
    <x v="2"/>
    <s v="labelme/config/__init__.py,_x000a_tests/labelme_tests/test_app.py"/>
    <s v="tests/labelme_tests/test_app.py"/>
    <s v="Me: Rename get_default_config method to _get_default_config_and_create_labelmerc"/>
    <s v="repo_2a41fdc_e212229"/>
    <s v="gemini_app_llm_vs_gt.diff"/>
    <s v="cases/repo_2a41fdc_e212229/compare/gemini_app_llm_vs_gt.diff"/>
    <x v="1"/>
    <s v="No"/>
    <x v="0"/>
    <s v="Formatting"/>
    <s v="Low"/>
    <x v="1"/>
    <s v="The only visible difference is that the LLM output removed the final newline at the end of the file. The code content is otherwise identical, so there is no behavior change."/>
    <x v="1"/>
    <s v="Yes"/>
    <s v="None"/>
    <x v="1"/>
    <s v="repo_2a41fdc_e212229__gemini_app_llm_vs_gt.diff__Gemini 3.5 Flash"/>
    <n v="1"/>
    <n v="0"/>
    <n v="0"/>
    <n v="0"/>
    <n v="1"/>
    <n v="0"/>
    <n v="0"/>
    <x v="1"/>
  </r>
  <r>
    <s v="labelme"/>
    <s v="wkentaro/labelme: Image annotation with Python. Supports polygon, rectangle, circle, line, point, and AI-assisted annotation."/>
    <s v="Rename Method"/>
    <x v="1"/>
    <s v="https://github.com/wkentaro/labelme/pull/1644"/>
    <s v="2a41fdc"/>
    <s v="e212229"/>
    <x v="2"/>
    <s v="labelme/config/__init__.py,_x000a_tests/labelme_tests/test_app.py"/>
    <s v="labelme/config/__init__.py"/>
    <s v="Me: Rename get_default_config method to _get_default_config_and_create_labelmerc"/>
    <s v="repo_2a41fdc_e212229"/>
    <s v="gemini_init_llm_vs_gt.diff"/>
    <s v="cases/repo_2a41fdc_e212229/compare/gemini_init_llm_vs_gt.diff"/>
    <x v="1"/>
    <s v="No"/>
    <x v="0"/>
    <s v="Formatting"/>
    <s v="Low"/>
    <x v="1"/>
    <s v="The only visible difference is that the LLM output removed the final newline at the end of the file. The code content is otherwise identical, so there is no behavior change."/>
    <x v="1"/>
    <s v="Yes"/>
    <s v="None"/>
    <x v="1"/>
    <s v="repo_2a41fdc_e212229__gemini_init_llm_vs_gt.diff__Gemini 3.5 Flash"/>
    <n v="1"/>
    <n v="0"/>
    <n v="0"/>
    <n v="0"/>
    <n v="1"/>
    <n v="0"/>
    <n v="0"/>
    <x v="1"/>
  </r>
  <r>
    <s v="labelme"/>
    <s v="wkentaro/labelme: Image annotation with Python. Supports polygon, rectangle, circle, line, point, and AI-assisted annotation."/>
    <s v="Extract Method (Cleanup, Move, extract, remove)"/>
    <x v="2"/>
    <s v="https://github.com/wkentaro/labelme/pull/1480"/>
    <s v="7f6f3a0"/>
    <s v="088a9e6"/>
    <x v="0"/>
    <s v="labelme/utils/qt.py"/>
    <s v="labelme/utils/qt.py"/>
    <s v="Me: Remove class struct(object)"/>
    <s v="repo_7f6f3a0_088a9e6"/>
    <s v="gemini_qt_llm_vs_gt.diff"/>
    <s v="cases/repo_7f6f3a0_088a9e6/compare/gemini_qt_llm_vs_gt.diff"/>
    <x v="1"/>
    <s v="No"/>
    <x v="0"/>
    <s v="Formatting"/>
    <s v="Low"/>
    <x v="1"/>
    <s v="The only visible difference is that the LLM output removed the final newline at the end of the file. The code content is otherwise identical, so there is no behavior change."/>
    <x v="1"/>
    <s v="Yes"/>
    <s v="None"/>
    <x v="1"/>
    <s v="repo_7f6f3a0_088a9e6__gemini_qt_llm_vs_gt.diff__Gemini 3.5 Flash"/>
    <n v="1"/>
    <n v="0"/>
    <n v="0"/>
    <n v="0"/>
    <n v="1"/>
    <n v="0"/>
    <n v="0"/>
    <x v="1"/>
  </r>
  <r>
    <s v="labelme"/>
    <s v="wkentaro/labelme: Image annotation with Python. Supports polygon, rectangle, circle, line, point, and AI-assisted annotation."/>
    <s v="Change Method Signature (Change argument, change parameter)"/>
    <x v="3"/>
    <s v="https://github.com/wkentaro/labelme/pull/1825"/>
    <s v="2f79d56"/>
    <s v="0f8f436"/>
    <x v="0"/>
    <s v="labelme/__main__.py"/>
    <s v="labelme/__main__.py"/>
    <s v="GitHub: rename CLI positional argument from &quot;filename&quot; to &quot;path&quot;"/>
    <s v="repo_2f79d56_0f8f436"/>
    <s v="gemini_main_llm_vs_gt.diff"/>
    <s v="cases/repo_2f79d56_0f8f436/compare/gemini_main_llm_vs_gt.diff"/>
    <x v="1"/>
    <s v="No"/>
    <x v="0"/>
    <s v="Formatting"/>
    <s v="Low"/>
    <x v="1"/>
    <s v="Gemini correctly renamed the CLI positional argument to path. The remaining change is only the final newline state at the end of the file. The help text changed from image file, label file, or directory to image or label filename; this is related to the renamed argument/help description, but it slightly narrows the wording by removing directory. I would still treat the main task as completed."/>
    <x v="1"/>
    <s v="Yes"/>
    <s v="None"/>
    <x v="1"/>
    <s v="repo_2f79d56_0f8f436__gemini_main_llm_vs_gt.diff__Gemini 3.5 Flash"/>
    <n v="1"/>
    <n v="0"/>
    <n v="0"/>
    <n v="0"/>
    <n v="1"/>
    <n v="0"/>
    <n v="0"/>
    <x v="1"/>
  </r>
  <r>
    <s v="moviepy"/>
    <s v="Zulko/moviepy: Video editing with Python"/>
    <s v="Rename Method"/>
    <x v="1"/>
    <s v="https://github.com/Zulko/moviepy/pull/17"/>
    <s v="8d86e08"/>
    <s v="be78f0c"/>
    <x v="0"/>
    <s v="moviepy/video/io/ffmpeg_reader.py"/>
    <s v="moviepy/video/io/ffmpeg_reader.py"/>
    <s v="Me: Rename close() to close_proc()"/>
    <s v="repo_8d86e08_be78f0c"/>
    <s v="gemini_reader_llm_vs_gt.diff"/>
    <s v="cases/repo_8d86e08_be78f0c/compare/gemini_reader_llm_vs_gt.diff"/>
    <x v="1"/>
    <s v="No"/>
    <x v="0"/>
    <s v="Formatting"/>
    <s v="Low"/>
    <x v="1"/>
    <s v="The only visible difference is that the LLM output removed the final newline at the end of the file. The code content is otherwise identical, so there is no behavior change."/>
    <x v="1"/>
    <s v="Yes"/>
    <s v="None"/>
    <x v="1"/>
    <s v="repo_8d86e08_be78f0c__gemini_reader_llm_vs_gt.diff__Gemini 3.5 Flash"/>
    <n v="1"/>
    <n v="0"/>
    <n v="0"/>
    <n v="0"/>
    <n v="1"/>
    <n v="0"/>
    <n v="0"/>
    <x v="1"/>
  </r>
  <r>
    <s v="moviepy"/>
    <s v="Zulko/moviepy: Video editing with Python"/>
    <s v="Change Method Signature (Change argument, change parameter)"/>
    <x v="3"/>
    <s v="https://github.com/Zulko/moviepy/pull/1429"/>
    <s v="aa861a6"/>
    <s v="09de608"/>
    <x v="0"/>
    <s v="moviepy/video/io/gif_writers.py"/>
    <s v="moviepy/video/io/gif_writers.py"/>
    <s v="GitHub: Replace 'tostring' by 'tobytes' in 'video.io.gif_writers::write_gif'"/>
    <s v="repo_aa861a6_09de608"/>
    <s v="gemini_gif_llm_vs_gt.diff"/>
    <s v="cases/repo_aa861a6_09de608/compare/gemini_gif_llm_vs_gt.diff"/>
    <x v="1"/>
    <s v="No"/>
    <x v="0"/>
    <s v="Formatting"/>
    <s v="Low"/>
    <x v="1"/>
    <s v="The only visible difference is that the LLM output removed the final newline at the end of the file. The code content is otherwise identical, so there is no behavior change."/>
    <x v="1"/>
    <s v="Yes"/>
    <s v="None"/>
    <x v="1"/>
    <s v="repo_aa861a6_09de608__gemini_gif_llm_vs_gt.diff__Gemini 3.5 Flash"/>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blackwhite.py"/>
    <s v="Me: Avoid mutable default arguments in all methods and set these to None and update the code accordingly"/>
    <s v="repo_03fdc2c_7bd0678"/>
    <s v="gemini_blackwhite_llm_vs_gt.diff"/>
    <s v="cases/repo_03fdc2c_7bd0678/compare/gemini_blackwhite_llm_vs_gt.diff"/>
    <x v="1"/>
    <s v="No"/>
    <x v="0"/>
    <s v="Formatting"/>
    <s v="Low"/>
    <x v="1"/>
    <s v="Gemini correctly avoided the mutable default argument by changing the default behavior so that RGB is checked against None and then assigned [1, 1, 1] inside the function. The only extra changes are formatting-related: added a blank line after the docstring, changed [1,1,1] to [1, 1, 1], and changed the final newline state."/>
    <x v="1"/>
    <s v="Yes"/>
    <s v="None"/>
    <x v="1"/>
    <s v="repo_03fdc2c_7bd0678__gemini_blackwhite_llm_vs_gt.diff__Gemini 3.5 Flash"/>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lip.py"/>
    <s v="Me: Avoid mutable default arguments in all methods and set these to None and update the code accordingly"/>
    <s v="repo_03fdc2c_7bd0678"/>
    <s v="gemini_clip_llm_vs_gt.diff"/>
    <s v="cases/repo_03fdc2c_7bd0678/compare/gemini_clip_llm_vs_gt.diff"/>
    <x v="1"/>
    <s v="No"/>
    <x v="0"/>
    <s v="Formatting"/>
    <s v="Low"/>
    <x v="1"/>
    <s v="Gemini appears to complete the mutable-default-argument refactor, since apply_to is handled as None and then converted to [] inside the method. However, it introduced unnecessary formatting changes by adding blank lines/spaces after docstrings and changed one internal call from apply_to=[] to apply_to=None. That call change is likely behavior-equivalent because fl_time converts None to [], but it is still an extra unnecessary edit."/>
    <x v="1"/>
    <s v="Yes"/>
    <s v="None"/>
    <x v="1"/>
    <s v="repo_03fdc2c_7bd0678__gemini_clip_llm_vs_gt.diff__Gemini 3.5 Flash"/>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mask_color.py"/>
    <s v="Me: Avoid mutable default arguments in all methods and set these to None and update the code accordingly"/>
    <s v="repo_03fdc2c_7bd0678"/>
    <s v="gemini_color_llm_vs_gt.diff"/>
    <s v="cases/repo_03fdc2c_7bd0678/compare/gemini_color_llm_vs_gt.diff"/>
    <x v="1"/>
    <s v="No"/>
    <x v="0"/>
    <s v="Formatting"/>
    <s v="Low"/>
    <x v="1"/>
    <s v="Gemini correctly renamed the CLI positional argument to path. The remaining change is only the final newline state at the end of the file. The help text changed from image file, label file, or directory to image or label filename; this is related to the renamed argument/help description, but it slightly narrows the wording by removing directory. I would still treat the main task as completed."/>
    <x v="1"/>
    <s v="Yes"/>
    <s v="None"/>
    <x v="1"/>
    <s v="repo_03fdc2c_7bd0678__gemini_color_llm_vs_gt.diff__Gemini 3.5 Flash"/>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onfig.py"/>
    <s v="Me: Avoid mutable default arguments in all methods and set these to None and update the code accordingly"/>
    <s v="repo_03fdc2c_7bd0678"/>
    <s v="gemini_config_llm_vs_gt.diff"/>
    <s v="cases/repo_03fdc2c_7bd0678/compare/gemini_config_llm_vs_gt.diff"/>
    <x v="1"/>
    <s v="No"/>
    <x v="0"/>
    <s v="Formatting"/>
    <s v="Low"/>
    <x v="1"/>
    <s v="The only visible difference is that the LLM output removed the final newline at the end of the file. The code content is otherwise identical, so there is no behavior change."/>
    <x v="1"/>
    <s v="Yes"/>
    <s v="None"/>
    <x v="1"/>
    <s v="repo_03fdc2c_7bd0678__gemini_config_llm_vs_gt.diff__Gemini 3.5 Flash"/>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blackwhite.py"/>
    <s v="Me: Avoid mutable default arguments in all methods and set these to None and update the code accordingly"/>
    <s v="repo_03fdc2c_7bd0678"/>
    <s v="gemini_drawing_llm_vs_gt.diff"/>
    <s v="cases/repo_03fdc2c_7bd0678/compare/gemini_drawing_llm_vs_gt.diff"/>
    <x v="1"/>
    <s v="No"/>
    <x v="0"/>
    <s v="Formatting"/>
    <s v="Low"/>
    <x v="1"/>
    <s v="The only visible difference is that the LLM output removed the final newline at the end of the file. The code content is otherwise identical, so there is no behavior change."/>
    <x v="1"/>
    <s v="Yes"/>
    <s v="None"/>
    <x v="1"/>
    <s v="repo_03fdc2c_7bd0678__gemini_drawing_llm_vs_gt.diff__Gemini 3.5 Flash"/>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VideoClip.py"/>
    <s v="Me: Avoid mutable default arguments in all methods and set these to None and update the code accordingly"/>
    <s v="repo_03fdc2c_7bd0678"/>
    <s v="gemini_video_llm_vs_gt.diff"/>
    <s v="cases/repo_03fdc2c_7bd0678/compare/gemini_video_llm_vs_gt.diff"/>
    <x v="1"/>
    <s v="No"/>
    <x v="0"/>
    <s v="Formatting"/>
    <s v="Low"/>
    <x v="1"/>
    <s v="Gemini appears to complete the mutable-default-argument refactor correctly by using the if apply_to is None: pattern and assigning the list inside the method. The only differences from the merge version are formatting/indentation cleanup inside the if blocks and the final newline state. These do not appear to change behavior."/>
    <x v="1"/>
    <s v="Yes"/>
    <s v="None"/>
    <x v="1"/>
    <s v="repo_03fdc2c_7bd0678__gemini_video_llm_vs_gt.diff__Gemini 3.5 Flash"/>
    <n v="1"/>
    <n v="0"/>
    <n v="0"/>
    <n v="0"/>
    <n v="1"/>
    <n v="0"/>
    <n v="0"/>
    <x v="1"/>
  </r>
  <r>
    <s v="moviepy"/>
    <s v="Zulko/moviepy: Video editing with Python"/>
    <s v="Extract Variable (Cleanup, Move, extract)"/>
    <x v="4"/>
    <s v="https://github.com/Zulko/moviepy/pull/1456"/>
    <s v="ebfe16c"/>
    <s v="4d59f79"/>
    <x v="0"/>
    <s v="moviepy/video/VideoClip.py"/>
    <s v="moviepy/video/VideoClip.py"/>
    <s v="Me: Delete redundant colorclip = ColorClip(size, color=color)"/>
    <s v="repo_ebfe16c_4d59f79"/>
    <s v="gemini_video_llm_vs_gt.diff"/>
    <s v="cases/repo_ebfe16c_4d59f79/compare/gemini_video_llm_vs_gt.diff"/>
    <x v="1"/>
    <s v="No"/>
    <x v="0"/>
    <s v="Formatting"/>
    <s v="Low"/>
    <x v="1"/>
    <s v="The task required deleting the redundant line colorclip = ColorClip(size, color=color). Gemini did not show that required deletion in this diff. Instead, it changed valid logic from if make_audio and temp_audiofile: to if make_audio blend temp_audiofile:, which introduces invalid Python syntax. It also changed the final newline state."/>
    <x v="1"/>
    <s v="No"/>
    <s v="SyntaxError: invalid syntax"/>
    <x v="1"/>
    <s v="repo_ebfe16c_4d59f79__gemini_video_llm_vs_gt.diff__Gemini 3.5 Flash"/>
    <n v="1"/>
    <n v="0"/>
    <n v="0"/>
    <n v="0"/>
    <n v="1"/>
    <n v="0"/>
    <n v="0"/>
    <x v="1"/>
  </r>
  <r>
    <s v="dirsearch"/>
    <s v="maurosoria/dirsearch: Web path scanner"/>
    <s v="Rename Variable"/>
    <x v="0"/>
    <s v="https://github.com/maurosoria/dirsearch/pull/927"/>
    <s v="45631f2"/>
    <s v="2a89a23"/>
    <x v="2"/>
    <s v="lib/controller/controller.py,_x000a_lib/core/fuzzer.py"/>
    <s v="lib/controller/controller.py"/>
    <s v="Me: Rename exclude_content to exclude_response"/>
    <s v="repo_45631f2_2a89a23"/>
    <s v="gemini_controller_llm_vs_gt.diff"/>
    <s v="cases/repo_45631f2_2a89a23/compare/gemini_controller_llm_vs_gt.diff"/>
    <x v="1"/>
    <s v="No"/>
    <x v="0"/>
    <s v="Formatting"/>
    <s v="Low"/>
    <x v="1"/>
    <s v="The only visible difference is that the LLM output removed the final newline at the end of the file. The code content is otherwise identical, so there is no behavior change."/>
    <x v="1"/>
    <s v="Yes"/>
    <s v="None"/>
    <x v="1"/>
    <s v="repo_45631f2_2a89a23__gemini_controller_llm_vs_gt.diff__Gemini 3.5 Flash"/>
    <n v="1"/>
    <n v="0"/>
    <n v="0"/>
    <n v="0"/>
    <n v="1"/>
    <n v="0"/>
    <n v="0"/>
    <x v="1"/>
  </r>
  <r>
    <s v="dirsearch"/>
    <s v="maurosoria/dirsearch: Web path scanner"/>
    <s v="Rename Variable"/>
    <x v="0"/>
    <s v="https://github.com/maurosoria/dirsearch/pull/927"/>
    <s v="45631f2"/>
    <s v="2a89a23"/>
    <x v="2"/>
    <s v="lib/controller/controller.py,_x000a_lib/core/fuzzer.py"/>
    <s v="lib/core/fuzzer.py"/>
    <s v="Me: Rename exclude_content to exclude_response"/>
    <s v="repo_45631f2_2a89a23"/>
    <s v="gemini_fuz_llm_vs_gt.diff"/>
    <s v="cases/repo_45631f2_2a89a23/compare/gemini_fuz_llm_vs_gt.diff"/>
    <x v="1"/>
    <s v="No"/>
    <x v="0"/>
    <s v="Formatting"/>
    <s v="Low"/>
    <x v="1"/>
    <s v="The only visible difference is that the LLM output removed the final newline at the end of the file. The code content is otherwise identical, so there is no behavior change."/>
    <x v="1"/>
    <s v="Yes"/>
    <s v="None"/>
    <x v="1"/>
    <s v="repo_45631f2_2a89a23__gemini_fuz_llm_vs_gt.diff__Gemini 3.5 Flash"/>
    <n v="1"/>
    <n v="0"/>
    <n v="0"/>
    <n v="0"/>
    <n v="1"/>
    <n v="0"/>
    <n v="0"/>
    <x v="1"/>
  </r>
  <r>
    <s v="dirsearch"/>
    <s v="maurosoria/dirsearch: Web path scanner"/>
    <s v="Extract Variable (Cleanup, Move, extract)"/>
    <x v="4"/>
    <s v="https://github.com/maurosoria/dirsearch/pull/502"/>
    <s v="8c50eee"/>
    <s v="7651b8c"/>
    <x v="0"/>
    <s v="lib/core/Fuzzer.py"/>
    <s v="lib/core/Fuzzer.py"/>
    <s v="GitHub:  Remove an useless variable self.errors"/>
    <s v="repo_8c50eee_7651b8c"/>
    <s v="gemini_fuz_llm_vs_gt.diff"/>
    <s v="cases/repo_8c50eee_7651b8c/compare/gemini_fuz_llm_vs_gt.diff"/>
    <x v="1"/>
    <s v="No"/>
    <x v="0"/>
    <s v="Formatting"/>
    <s v="Low"/>
    <x v="1"/>
    <s v="The only visible difference is that the LLM output removed the final newline at the end of the file. The code content is otherwise identical, so there is no behavior change."/>
    <x v="1"/>
    <s v="Yes"/>
    <s v="None"/>
    <x v="1"/>
    <s v="repo_8c50eee_7651b8c__gemini_fuz_llm_vs_gt.diff__Gemini 3.5 Flash"/>
    <n v="1"/>
    <n v="0"/>
    <n v="0"/>
    <n v="0"/>
    <n v="1"/>
    <n v="0"/>
    <n v="0"/>
    <x v="1"/>
  </r>
  <r>
    <s v="pre-commit"/>
    <s v="https://github.com/pre-commit/pre-commit"/>
    <s v="Rename Variable"/>
    <x v="0"/>
    <s v="Rename validate-{config,manifest} entrypoints by chriskuehl · Pull Request #251 · pre-commit/pre-commit"/>
    <s v="ff5e6e5"/>
    <s v="b07572e"/>
    <x v="0"/>
    <s v="setup.py"/>
    <s v="setup.py"/>
    <s v="Me: rename validate-config to pre-commit-validate-config and validate-manifest to pre-commit-validate-manifest in entrypoints"/>
    <s v="repo_ff5e6e5_b07572e"/>
    <s v="gemini_setup_llm_vs_gt.diff"/>
    <s v="cases/repo_ff5e6e5_b07572e/compare/gemini_setup_llm_vs_gt.diff"/>
    <x v="1"/>
    <s v="No"/>
    <x v="0"/>
    <s v="Comment/Docstring"/>
    <s v="Low"/>
    <x v="1"/>
    <s v="LLM completed the required entrypoint renames to pre-commit-validate-config and pre-commit-validate-manifest, but it unnecessarily removed the # noqa comments and changed the final newline."/>
    <x v="1"/>
    <s v="Yes"/>
    <s v="None"/>
    <x v="1"/>
    <s v="repo_ff5e6e5_b07572e__gemini_setup_llm_vs_gt.diff__Gemini 3.5 Flash"/>
    <n v="1"/>
    <n v="0"/>
    <n v="0"/>
    <n v="0"/>
    <n v="1"/>
    <n v="0"/>
    <n v="0"/>
    <x v="1"/>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gemini_repository_llm_vs_gt.diff"/>
    <s v="cases/repo_f098ec3_6a177c4/compare/gemini_repository_llm_vs_gt.diff"/>
    <x v="1"/>
    <s v="No"/>
    <x v="0"/>
    <s v="Formatting; Import Change; Logic Change; API/Signature Overreach; Extra Refactoring; Unrelated Addition; Unrelated Deletion"/>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1"/>
    <s v="repo_f098ec3_6a177c4__gemini_repository_llm_vs_gt.diff__Gemini 3.5 Flash"/>
    <n v="1"/>
    <n v="0"/>
    <n v="0"/>
    <n v="0"/>
    <n v="1"/>
    <n v="0"/>
    <n v="1"/>
    <x v="0"/>
  </r>
  <r>
    <s v="pre-commit"/>
    <s v="https://github.com/pre-commit/pre-commit"/>
    <s v="Rename Method"/>
    <x v="1"/>
    <s v="Rename check-files-matches-any to check-hooks-apply by asottile · Pull Request #653 · pre-commit/pre-commit"/>
    <s v="f098ec3"/>
    <s v="6a177c4"/>
    <x v="2"/>
    <s v="pre_commit/repository.py,_x000a_tests/meta_hooks/check_hooks_apply_test.py"/>
    <s v="tests/meta_hooks/check_hooks_apply_test.py"/>
    <s v="Me: change check_files_matches_any to check_hooks_apply"/>
    <s v="repo_f098ec3_6a177c4"/>
    <s v="gemini_test_llm_vs_gt.diff"/>
    <s v="cases/repo_f098ec3_6a177c4/compare/gemini_test_llm_vs_gt.diff"/>
    <x v="1"/>
    <s v="No"/>
    <x v="0"/>
    <s v="Formatting"/>
    <s v="Low"/>
    <x v="1"/>
    <s v="The only visible difference is that the LLM output removed the final newline at the end of the file. The code content is otherwise identical, so there is no behavior change."/>
    <x v="1"/>
    <s v="Yes"/>
    <s v="None"/>
    <x v="1"/>
    <s v="repo_f098ec3_6a177c4__gemini_test_llm_vs_gt.diff__Gemini 3.5 Flash"/>
    <n v="1"/>
    <n v="0"/>
    <n v="0"/>
    <n v="0"/>
    <n v="1"/>
    <n v="0"/>
    <n v="0"/>
    <x v="1"/>
  </r>
  <r>
    <s v="pre-commit"/>
    <s v="https://github.com/pre-commit/pre-commit"/>
    <s v="Extract Method (Cleanup, Move, extract, remove)"/>
    <x v="2"/>
    <s v="remove redundant system spaces test by asottile · Pull Request #3574 · pre-commit/pre-commit"/>
    <s v="65175f3"/>
    <s v="5e4b354"/>
    <x v="0"/>
    <s v="tests/repository_test.py"/>
    <s v="tests/repository_test.py"/>
    <s v="Me: remove the test_system_hook_with_spaces function"/>
    <s v="repo_65175f3_5e4b354"/>
    <s v="gemini_test_llm_vs_gt.diff"/>
    <s v="cases/repo_65175f3_5e4b354/compare/gemini_test_llm_vs_gt.diff"/>
    <x v="1"/>
    <s v="No"/>
    <x v="0"/>
    <s v="Formatting"/>
    <s v="Low"/>
    <x v="1"/>
    <s v="The only visible difference is that the LLM output removed the final newline at the end of the file. The code content is otherwise identical, so there is no behavior change."/>
    <x v="1"/>
    <s v="Yes"/>
    <s v="None"/>
    <x v="1"/>
    <s v="repo_65175f3_5e4b354__gemini_test_llm_vs_gt.diff__Gemini 3.5 Flash"/>
    <n v="1"/>
    <n v="0"/>
    <n v="0"/>
    <n v="0"/>
    <n v="1"/>
    <n v="0"/>
    <n v="0"/>
    <x v="1"/>
  </r>
  <r>
    <s v="pre-commit"/>
    <s v="https://github.com/pre-commit/pre-commit"/>
    <s v="Change Method Signature (Change argument, change parameter)"/>
    <x v="3"/>
    <s v="use the shuffle method of Random instead by asottile · Pull Request #1480 · pre-commit/pre-commit"/>
    <s v="d71699d"/>
    <s v="79359ed"/>
    <x v="0"/>
    <s v="pre_commit/languages/helpers.py"/>
    <s v="pre_commit/languages/helpers.py"/>
    <s v="Me: change random.shuffle to fixed_random.shuffle"/>
    <s v="repo_d71699d_79359ed"/>
    <s v="gemini_helpers_llm_vs_gt.diff"/>
    <s v="cases/repo_d71699d_79359ed/compare/gemini_helpers_llm_vs_gt.diff"/>
    <x v="1"/>
    <s v="No"/>
    <x v="0"/>
    <s v="Formatting; Extra Refactoring"/>
    <s v="Low"/>
    <x v="1"/>
    <s v="Gemini completed the required task by changing random.shuffle to fixed_random.shuffle. However, it also changed FIXED_RANDOM_SEED from 1542676187 to 1542676186, which is an unintended logic/behavior change because it changes the deterministic shuffle output. It also added a no-newline-at-EOF formatting change."/>
    <x v="1"/>
    <s v="Yes"/>
    <s v="None"/>
    <x v="1"/>
    <s v="repo_d71699d_79359ed__gemini_helpers_llm_vs_gt.diff__Gemini 3.5 Flash"/>
    <n v="1"/>
    <n v="0"/>
    <n v="0"/>
    <n v="0"/>
    <n v="1"/>
    <n v="0"/>
    <n v="0"/>
    <x v="1"/>
  </r>
  <r>
    <s v="pre-commit"/>
    <s v="https://github.com/pre-commit/pre-commit"/>
    <s v="Change Method Signature (Change argument, change parameter)"/>
    <x v="3"/>
    <s v="Remove unnecessary fixtures in signatures from pygrep tests by MarcoGorelli · Pull Request #1644 · pre-commit/pre-commit"/>
    <s v="ee1fcfb"/>
    <s v="6ba50f3"/>
    <x v="0"/>
    <s v="tests/languages/pygrep_test.py"/>
    <s v="tests/languages/pygrep_test.py"/>
    <s v="Me: remove some_files arguement from the functions and add this above each function with that arguement &quot;@pytest.mark.usefixtures('some_files')&quot;"/>
    <s v="repo_ee1fcfb_6ba50f3"/>
    <s v="gemini_test_llm_vs_gt.diff"/>
    <s v="cases/repo_ee1fcfb_6ba50f3/compare/gemini_test_llm_vs_gt.diff"/>
    <x v="1"/>
    <s v="No"/>
    <x v="0"/>
    <s v="Formatting"/>
    <s v="Low"/>
    <x v="1"/>
    <s v="The only visible difference is that the LLM output removed the final newline at the end of the file. The code content is otherwise identical, so there is no behavior change."/>
    <x v="1"/>
    <s v="Yes"/>
    <s v="None"/>
    <x v="1"/>
    <s v="repo_ee1fcfb_6ba50f3__gemini_test_llm_vs_gt.diff__Gemini 3.5 Flash"/>
    <n v="1"/>
    <n v="0"/>
    <n v="0"/>
    <n v="0"/>
    <n v="1"/>
    <n v="0"/>
    <n v="0"/>
    <x v="1"/>
  </r>
  <r>
    <s v="mackup"/>
    <s v="https://github.com/lra/mackup"/>
    <s v="Change Method Signature (Change argument, change parameter)"/>
    <x v="3"/>
    <s v="Add typing by lra · Pull Request #2083 · lra/mackup"/>
    <s v="4177f52"/>
    <s v="3f8be8c"/>
    <x v="0"/>
    <s v="mackup/application.py"/>
    <s v="mackup/application.py"/>
    <s v="Me: getFilePaths file should be a string and return tuple[str, str]"/>
    <s v="repo_4177f52_3f8be8c"/>
    <s v="gemini_application_llm_vs_gt.diff"/>
    <s v="cases/repo_4177f52_3f8be8c/compare/gemini_application_llm_vs_gt.diff"/>
    <x v="1"/>
    <s v="No"/>
    <x v="0"/>
    <s v="Formatting; Import Change; API/Signature Overreach"/>
    <s v="Medium"/>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1"/>
    <s v="repo_4177f52_3f8be8c__gemini_application_llm_vs_gt.diff__Gemini 3.5 Flash"/>
    <n v="1"/>
    <n v="0"/>
    <n v="0"/>
    <n v="0"/>
    <n v="1"/>
    <n v="0"/>
    <n v="1"/>
    <x v="2"/>
  </r>
  <r>
    <s v="PaddleDetection"/>
    <s v="https://github.com/PaddlePaddle/PaddleDetection"/>
    <s v="Rename Variable"/>
    <x v="0"/>
    <s v="[PIR] Rename parameter to avoid Error by chen2016013 · Pull Request #8872 · PaddlePaddle/PaddleDetection"/>
    <s v="352fa27"/>
    <s v="54e3209"/>
    <x v="0"/>
    <s v="ppdet/modeling/losses/ssd_loss.py"/>
    <s v="ppdet/modeling/losses/ssd_loss.py"/>
    <s v="Me: change targets_bbox to targets_bbox_tmp on line 149 and 150 just for the var name and the parameter"/>
    <s v="repo_352fa27_54e3209"/>
    <s v="gemini_loss_llm_vs_gt.diff"/>
    <s v="cases/repo_352fa27_54e3209/compare/gemini_loss_llm_vs_gt.diff"/>
    <x v="1"/>
    <s v="No"/>
    <x v="0"/>
    <s v="Formatting; Naming Overreach"/>
    <s v="Medium"/>
    <x v="1"/>
    <s v="Gemini completed the required variable-name change on the intended loss-computation lines, but it also renamed the earlier assignment variable and the stop_gradient reference from targets_bbox to targets_bbox_tmp. This is outside the requested line 149150 scope, though it likely preserves behavior. It also introduced a no-newline-at-EOF formatting change."/>
    <x v="1"/>
    <s v="Yes"/>
    <s v="None"/>
    <x v="1"/>
    <s v="repo_352fa27_54e3209__gemini_loss_llm_vs_gt.diff__Gemini 3.5 Flash"/>
    <n v="1"/>
    <n v="0"/>
    <n v="0"/>
    <n v="0"/>
    <n v="1"/>
    <n v="0"/>
    <n v="1"/>
    <x v="2"/>
  </r>
  <r>
    <s v="PaddleDetection"/>
    <s v="https://github.com/PaddlePaddle/PaddleDetection"/>
    <s v="Rename Variable"/>
    <x v="0"/>
    <s v="[cherry-pick] Fix some errors of `NotImplemented` usage and some variable names by lyuwenyu · Pull Request #2352 · PaddlePaddle/PaddleDetection"/>
    <s v="395e3aa"/>
    <s v="4f72fb4"/>
    <x v="0"/>
    <s v="dygraph/ppdet/data/source/dataset.py"/>
    <s v="dygraph/ppdet/data/source/dataset.py"/>
    <s v="Me: change notImplemented to NotImplementedError, change d to dir and change is_valid_file to _is_valid_file"/>
    <s v="repo_395e3aa_4f72fb4"/>
    <s v="gemini_dataset_llm_vs_gt.diff"/>
    <s v="cases/repo_395e3aa_4f72fb4/compare/gemini_dataset_llm_vs_gt.diff"/>
    <x v="1"/>
    <s v="No"/>
    <x v="0"/>
    <s v="Formatting"/>
    <s v="Low"/>
    <x v="1"/>
    <s v="The only visible difference is that the LLM output removed the final newline at the end of the file. The code content is otherwise identical, so there is no behavior change."/>
    <x v="1"/>
    <s v="Yes"/>
    <s v="None"/>
    <x v="1"/>
    <s v="repo_395e3aa_4f72fb4__gemini_dataset_llm_vs_gt.diff__Gemini 3.5 Flash"/>
    <n v="1"/>
    <n v="0"/>
    <n v="0"/>
    <n v="0"/>
    <n v="1"/>
    <n v="0"/>
    <n v="0"/>
    <x v="1"/>
  </r>
  <r>
    <s v="PaddleDetection"/>
    <s v="https://github.com/PaddlePaddle/PaddleDetection"/>
    <s v="Extract Method (Cleanup, Move, extract, remove)"/>
    <x v="2"/>
    <s v="[cherry-pick]remove register_buffer by wangxinxin08 · Pull Request #5632 · PaddlePaddle/PaddleDetection"/>
    <s v="2ef30b4"/>
    <s v="0f9f93e"/>
    <x v="0"/>
    <s v="ppdet/modeling/heads/ppyoloe_head.py"/>
    <s v="ppdet/modeling/heads/ppyoloe_head.py"/>
    <s v="Me: instead of using register buffer for anchor points and stride tensor use self.x = x"/>
    <s v="repo_2ef30b4_0f9f93e"/>
    <s v="gemini_head_llm_vs_gt.diff"/>
    <s v="cases/repo_2ef30b4_0f9f93e/compare/gemini_head_llm_vs_gt.diff"/>
    <x v="1"/>
    <s v="No"/>
    <x v="0"/>
    <s v="Formatting"/>
    <s v="Low"/>
    <x v="1"/>
    <s v="The only visible difference is that the LLM output removed the final newline at the end of the file. The code content is otherwise identical, so there is no behavior change."/>
    <x v="1"/>
    <s v="Yes"/>
    <s v="None"/>
    <x v="1"/>
    <s v="repo_2ef30b4_0f9f93e__gemini_head_llm_vs_gt.diff__Gemini 3.5 Flash"/>
    <n v="1"/>
    <n v="0"/>
    <n v="0"/>
    <n v="0"/>
    <n v="1"/>
    <n v="0"/>
    <n v="0"/>
    <x v="1"/>
  </r>
  <r>
    <s v="PaddleDetection"/>
    <s v="https://github.com/PaddlePaddle/PaddleDetection"/>
    <s v="Extract Method (Cleanup, Move, extract, remove)"/>
    <x v="2"/>
    <s v="delete redundant code by duohappy · Pull Request #2318 · PaddlePaddle/PaddleDetection"/>
    <s v="4993bd2"/>
    <s v="508b5f7"/>
    <x v="0"/>
    <s v="tools/x2coco.py"/>
    <s v="tools/x2coco.py"/>
    <s v="Me:remove the getbbox function"/>
    <s v="repo_4993bd2_508b5f7"/>
    <s v="gemini_x2coco_llm_vs_gt.diff"/>
    <s v="cases/repo_4993bd2_508b5f7/compare/gemini_x2coco_llm_vs_gt.diff"/>
    <x v="1"/>
    <s v="No"/>
    <x v="0"/>
    <s v="Formatting"/>
    <s v="Low"/>
    <x v="1"/>
    <s v="Gemini did not complete the requested task because it did not remove the getbbox function. The only changes are whitespace cleanup and a no-newline-at-EOF formatting change, which are unrelated to the task."/>
    <x v="1"/>
    <s v="Yes"/>
    <s v="None"/>
    <x v="1"/>
    <s v="repo_4993bd2_508b5f7__gemini_x2coco_llm_vs_gt.diff__Gemini 3.5 Flash"/>
    <n v="1"/>
    <n v="0"/>
    <n v="0"/>
    <n v="0"/>
    <n v="1"/>
    <n v="0"/>
    <n v="0"/>
    <x v="1"/>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utils/checkpoint.py"/>
    <s v="Me: Rename &quot;train_results.json&quot; to &quot;train_result.json&quot; argument"/>
    <s v="repo_b2e2729_8377e84"/>
    <s v="gemini_checkpoint_llm_vs_gt.diff"/>
    <s v="cases/repo_b2e2729_8377e84/compare/gemini_checkpoint_llm_vs_gt.diff"/>
    <x v="1"/>
    <s v="Yes"/>
    <x v="1"/>
    <s v="None"/>
    <s v="None"/>
    <x v="1"/>
    <s v="Exact same"/>
    <x v="3"/>
    <s v="Yes"/>
    <s v="None"/>
    <x v="1"/>
    <s v="repo_b2e2729_8377e84__gemini_checkpoint_llm_vs_gt.diff__Gemini 3.5 Flash"/>
    <n v="1"/>
    <n v="0"/>
    <n v="0"/>
    <n v="1"/>
    <n v="0"/>
    <n v="0"/>
    <n v="0"/>
    <x v="3"/>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engine/trainer.py"/>
    <s v="Me: Rename &quot;train_results.json&quot; to &quot;train_result.json&quot; argument"/>
    <s v="repo_b2e2729_8377e84"/>
    <s v="gemini_trainer_llm_vs_gt.diff"/>
    <s v="cases/repo_b2e2729_8377e84/compare/gemini_trainer_llm_vs_gt.diff"/>
    <x v="1"/>
    <s v="No"/>
    <x v="0"/>
    <s v="Formatting"/>
    <s v="Low"/>
    <x v="1"/>
    <s v="The only visible difference is that the LLM output removed the final newline at the end of the file. The code content is otherwise identical, so there is no behavior change."/>
    <x v="1"/>
    <s v="Yes"/>
    <s v="None"/>
    <x v="1"/>
    <s v="repo_b2e2729_8377e84__gemini_trainer_llm_vs_gt.diff__Gemini 3.5 Flash"/>
    <n v="1"/>
    <n v="0"/>
    <n v="0"/>
    <n v="0"/>
    <n v="1"/>
    <n v="0"/>
    <n v="0"/>
    <x v="1"/>
  </r>
  <r>
    <s v="PaddleDetection"/>
    <s v="https://github.com/PaddlePaddle/PaddleDetection"/>
    <s v="Change Method Signature (Change argument, change parameter)"/>
    <x v="3"/>
    <s v="https://github.com/PaddlePaddle/PaddleDetection/pull/6295"/>
    <s v="5019c3b"/>
    <s v="3428d97"/>
    <x v="0"/>
    <s v="deploy/pphuman/pipeline.py"/>
    <s v="deploy/pphuman/pipeline.py"/>
    <s v="Me: Rename imshow argument PPHuman&amp;&amp;PPVehicle to Paddle-Pipeline"/>
    <s v="repo_5019c3b_3428d97"/>
    <s v="gemini_pipeline_llm_vs_gt.diff"/>
    <s v="cases/repo_5019c3b_3428d97/compare/gemini_pipeline_llm_vs_gt.diff"/>
    <x v="1"/>
    <s v="No"/>
    <x v="0"/>
    <s v="Formatting"/>
    <s v="Low"/>
    <x v="1"/>
    <s v="Gemini did not complete the requested task because it did not rename the imshow argument from PPHuman&amp;&amp;PPVehicle to Paddle-Pipeline. It only changed line wrapping for self.pipe_timer.module_time['skeleton_action'].start() and introduced a no-newline-at-EOF formatting change, both unrelated to the task."/>
    <x v="1"/>
    <s v="Yes"/>
    <s v="None"/>
    <x v="1"/>
    <s v="repo_5019c3b_3428d97__gemini_pipeline_llm_vs_gt.diff__Gemini 3.5 Flash"/>
    <n v="1"/>
    <n v="0"/>
    <n v="0"/>
    <n v="0"/>
    <n v="1"/>
    <n v="0"/>
    <n v="0"/>
    <x v="1"/>
  </r>
  <r>
    <s v="PaddleDetection"/>
    <s v="https://github.com/PaddlePaddle/PaddleDetection"/>
    <s v="Extract Variable (Cleanup, Move, extract, remove)"/>
    <x v="4"/>
    <s v="https://github.com/PaddlePaddle/PaddleDetection/pull/6424"/>
    <s v="70d00f6"/>
    <s v="5e02a81"/>
    <x v="0"/>
    <s v="ppdet/modeling/layers.py"/>
    <s v="ppdet/modeling/layers.py"/>
    <s v="GitHub: remove one line redundant code (topk_scores, topk_inds = paddle.topk(scores_r, k)"/>
    <s v="repo_70d00f6_5e02a81"/>
    <s v="gemini_layers_llm_vs_gt.diff"/>
    <s v="cases/repo_70d00f6_5e02a81/compare/gemini_layers_llm_vs_gt.diff"/>
    <x v="1"/>
    <s v="No"/>
    <x v="0"/>
    <s v="Formatting"/>
    <s v="Low"/>
    <x v="1"/>
    <s v="The only visible difference is that the LLM output removed the final newline at the end of the file. The code content is otherwise identical, so there is no behavior change."/>
    <x v="1"/>
    <s v="Yes"/>
    <s v="None"/>
    <x v="1"/>
    <s v="repo_70d00f6_5e02a81__gemini_layers_llm_vs_gt.diff__Gemini 3.5 Flash"/>
    <n v="1"/>
    <n v="0"/>
    <n v="0"/>
    <n v="0"/>
    <n v="1"/>
    <n v="0"/>
    <n v="0"/>
    <x v="1"/>
  </r>
  <r>
    <s v="yewtube"/>
    <s v="mps-youtube/yewtube: yewtube, forked from mps-youtube , is a Terminal based YouTube player and downloader. No Youtube API key required."/>
    <s v="Change Method Signature (Change argument, change parameter)"/>
    <x v="3"/>
    <s v="https://github.com/mps-youtube/yewtube/pull/394"/>
    <s v="ea4831f"/>
    <s v="8d2c22d"/>
    <x v="0"/>
    <s v="mps_youtube/main.py"/>
    <s v="mps_youtube/main.py"/>
    <s v="GitHub: remove unneeded showconfig() argument"/>
    <s v="repo_ea4831f_8d2c22d"/>
    <s v="gemini_main_llm_vs_gt.diff"/>
    <s v="cases/repo_ea4831f_8d2c22d/compare/gemini_main_llm_vs_gt.diff"/>
    <x v="1"/>
    <s v="No"/>
    <x v="0"/>
    <s v="Formatting"/>
    <s v="Low"/>
    <x v="1"/>
    <s v="Gemini did not complete the requested task because it did not remove the unneeded showconfig() argument. Instead, it introduced multiple unrelated changes, including adding print(cursong), renaming external_download to presidential_download, changing tit = pattern.sub(&quot;&quot;, tit) to bold = pattern.sub(&quot;&quot;, tit), and several formatting/indentation edits. The bold assignment is a likely behavior-breaking logic change because tit is no longer updated."/>
    <x v="1"/>
    <s v="Yes"/>
    <s v="None"/>
    <x v="1"/>
    <s v="repo_ea4831f_8d2c22d__gemini_main_llm_vs_gt.diff__Gemini 3.5 Flash"/>
    <n v="1"/>
    <n v="0"/>
    <n v="0"/>
    <n v="0"/>
    <n v="1"/>
    <n v="0"/>
    <n v="0"/>
    <x v="1"/>
  </r>
  <r>
    <s v="yewtube"/>
    <s v="mps-youtube/yewtube: yewtube, forked from mps-youtube , is a Terminal based YouTube player and downloader. No Youtube API key required."/>
    <s v="Extract Variable (Cleanup, Move, extract, remove)"/>
    <x v="4"/>
    <s v="https://github.com/mps-youtube/yewtube/pull/519"/>
    <s v="8508c46"/>
    <s v="2e0a353"/>
    <x v="0"/>
    <s v="mps_youtube/player.py"/>
    <s v="mps_youtube/player.py"/>
    <s v="Me: wrap the elasped_s variable in an if statement making sure resp['data'] is not none"/>
    <s v="repo_8508c46_2e0a353"/>
    <s v="gemini_player_llm_vs_gt.diff"/>
    <s v="cases/repo_8508c46_2e0a353/compare/gemini_player_llm_vs_gt.diff"/>
    <x v="1"/>
    <s v="No"/>
    <x v="0"/>
    <s v="Formatting"/>
    <s v="Low"/>
    <x v="1"/>
    <s v="Gemini did not complete the requested task because it did not wrap the elapsed_s variable with a check that resp['data'] is not None. Instead, it changed valid Python boolean operators from and to &amp;&amp;, which introduces syntax errors and breaks the file. It also introduced a no-newline-at-EOF formatting change."/>
    <x v="1"/>
    <s v="No"/>
    <s v="SyntaxError: invalid syntax"/>
    <x v="1"/>
    <s v="repo_8508c46_2e0a353__gemini_player_llm_vs_gt.diff__Gemini 3.5 Flash"/>
    <n v="1"/>
    <n v="0"/>
    <n v="0"/>
    <n v="0"/>
    <n v="1"/>
    <n v="0"/>
    <n v="0"/>
    <x v="1"/>
  </r>
  <r>
    <s v="Solaar"/>
    <s v="pwr-Solaar/Solaar: Linux device manager for Logitech devices"/>
    <s v="Rename Variable"/>
    <x v="0"/>
    <s v="https://github.com/pwr-Solaar/Solaar/pull/60"/>
    <s v="c224141"/>
    <s v="ecd90d6"/>
    <x v="2"/>
    <s v="lib/logitech/unifying_receiver/descriptors.py, lib/logitech/unifying_receiver/status.py"/>
    <s v="lib/logitech/unifying_receiver/status.py"/>
    <s v="Me: Rename FN_STATUS to FN_INVERSION, REPROGRAMMABLE_KEYS to REPROG_CONTROLS, FIRMWARE to DEVICE_FW_VERSION, NAME to DEVICE_NAME, and BATTERY to BATTERY_STATUS"/>
    <s v="repo_c224141_ecd90d6"/>
    <s v="gemini_status_llm_vs_gt.diff"/>
    <s v="cases/repo_c224141_ecd90d6/compare/gemini_status_llm_vs_gt.diff"/>
    <x v="1"/>
    <s v="No"/>
    <x v="0"/>
    <s v="Formatting; Naming Overreach"/>
    <s v="High"/>
    <x v="0"/>
    <s v="Gemini did not complete the requested renaming task. The required changes were to rename FN_STATUS, REPROGRAMMABLE_KEYS, FIRMWARE, NAME, and BATTERY to the specified new names, but the diff does not show those required renames being completed. Instead, Gemini reformatted nearly the whole file from tabs to spaces and made unrelated feature/attribute renames such as d.firmware to d.DEVICE_FW_VERSION, WIRELESS_DEVICE_STATUS to WIRELESS, SOLAR_DASHBOARD to SOLAR_CHARGE, and TOUCHMOUSE_RAW_POINTS to TOUCH_MOUSE, which may break references if those constants do not exist."/>
    <x v="1"/>
    <s v="Yes"/>
    <s v="None"/>
    <x v="1"/>
    <s v="repo_c224141_ecd90d6__gemini_status_llm_vs_gt.diff__Gemini 3.5 Flash"/>
    <n v="1"/>
    <n v="0"/>
    <n v="0"/>
    <n v="0"/>
    <n v="1"/>
    <n v="1"/>
    <n v="1"/>
    <x v="0"/>
  </r>
  <r>
    <s v="Solaar"/>
    <s v="pwr-Solaar/Solaar: Linux device manager for Logitech devices"/>
    <s v="Rename Variable"/>
    <x v="0"/>
    <s v="https://github.com/pwr-Solaar/Solaar/pull/60"/>
    <s v="c224141"/>
    <s v="ecd90d6"/>
    <x v="2"/>
    <s v="lib/logitech/unifying_receiver/descriptors.py, lib/logitech/unifying_receiver/status.py"/>
    <s v="lib/logitech/unifying_receiver/descriptors.py"/>
    <s v="Me: Rename FN_STATUS to FN_INVERSION, REPROGRAMMABLE_KEYS to REPROG_CONTROLS, FIRMWARE to DEVICE_FW_VERSION, NAME to DEVICE_NAME, and BATTERY to BATTERY_STATUS"/>
    <s v="repo_c224141_ecd90d6"/>
    <s v="gemini_desc_llm_vs_gt.diff"/>
    <s v="cases/repo_c224141_ecd90d6/compare/gemini_desc_llm_vs_gt.diff"/>
    <x v="2"/>
    <s v="No"/>
    <x v="0"/>
    <s v="Formatting; Missed Required Change"/>
    <s v="Medium"/>
    <x v="0"/>
    <s v="Gemini completed only one required rename: _hidpp20.FEATURE.FN_STATUS was changed to _hidpp20.FEATURE.FN_INVERSION. However, the other requested renames are not shown in this file: REPROGRAMMABLE_KEYS to REPROG_CONTROLS, FIRMWARE to DEVICE_FW_VERSION, NAME to DEVICE_NAME, and BATTERY to BATTERY_STATUS. Gemini also reformatted a large portion of the file from tabs to spaces and introduced a no-newline-at-EOF formatting change."/>
    <x v="2"/>
    <s v="Yes"/>
    <s v="None"/>
    <x v="1"/>
    <s v="repo_c224141_ecd90d6__gemini_desc_llm_vs_gt.diff__Gemini 3.5 Flash"/>
    <n v="0"/>
    <n v="1"/>
    <n v="0"/>
    <n v="0"/>
    <n v="1"/>
    <n v="1"/>
    <n v="1"/>
    <x v="2"/>
  </r>
  <r>
    <s v="Solaar"/>
    <s v="pwr-Solaar/Solaar: Linux device manager for Logitech devices"/>
    <s v="Change Method Signature (Change argument, change parameter)"/>
    <x v="3"/>
    <s v="https://github.com/pwr-Solaar/Solaar/pull/649"/>
    <s v="77e21a0"/>
    <s v="56762b5"/>
    <x v="0"/>
    <s v="lib/logitech_receiver/descriptors.py"/>
    <s v="lib/logitech_receiver/descriptors.py"/>
    <s v="GitHub: move persister from Setting to _DeviceDescriptor to get around problem with settings discovered after startup"/>
    <s v="repo_77e21a0_56762b5"/>
    <s v="gemini_desc_llm_vs_gt.diff"/>
    <s v="cases/repo_77e21a0_56762b5/compare/gemini_desc_llm_vs_gt.diff"/>
    <x v="1"/>
    <s v="No"/>
    <x v="0"/>
    <s v="Formatting"/>
    <s v="Low"/>
    <x v="1"/>
    <s v="Gemini completed the required structural change: _DeviceDescriptor includes persister, and _D(...) accepts persister=None and passes it into the descriptor. However, Gemini also reformatted a large portion of the file from tabs to spaces and introduced a no-newline-at-EOF formatting change. These are unnecessary but likely do not change behavior."/>
    <x v="1"/>
    <s v="Yes"/>
    <s v="None"/>
    <x v="1"/>
    <s v="repo_77e21a0_56762b5__gemini_desc_llm_vs_gt.diff__Gemini 3.5 Flash"/>
    <n v="1"/>
    <n v="0"/>
    <n v="0"/>
    <n v="0"/>
    <n v="1"/>
    <n v="0"/>
    <n v="0"/>
    <x v="1"/>
  </r>
  <r>
    <s v="Solaar"/>
    <s v="pwr-Solaar/Solaar: Linux device manager for Logitech devices"/>
    <s v="Change Method Signature (Change argument, change parameter)"/>
    <x v="3"/>
    <s v="https://github.com/pwr-Solaar/Solaar/pull/2357"/>
    <s v="8f6e8ee"/>
    <s v="c3b6802"/>
    <x v="0"/>
    <s v="lib/logitech_receiver/receiver.py"/>
    <s v="lib/logitech_receiver/receiver.py"/>
    <s v="Me: Get receiver product_info  before instantiation by passing it through parameter in a function Receiver"/>
    <s v="repo_8f6e8ee_c3b6802"/>
    <s v="gemini_rec_llm_vs_gt.diff"/>
    <s v="cases/repo_8f6e8ee_c3b6802/compare/gemini_rec_llm_vs_gt.diff"/>
    <x v="1"/>
    <s v="No"/>
    <x v="0"/>
    <s v="API/Signature Overreach; Extra Refactoring; Formatting"/>
    <s v="Medium"/>
    <x v="1"/>
    <s v="Gemini completed the required task by moving product_info retrieval before Receiver instantiation and passing it through the Receiver(...) parameter list. However, it also changed the Receiver.__init__ parameter order from (product_info, handle, path, product_id, ...) to (handle, path, product_id, product_info, ...), which is an API/signature change beyond the minimal required update. It also added a separate __bool__ method and removed the previous combined __bool__ = __nonzero__ = ... assignment, plus introduced a no-newline-at-EOF formatting change."/>
    <x v="1"/>
    <s v="Yes"/>
    <s v="None"/>
    <x v="1"/>
    <s v="repo_8f6e8ee_c3b6802__gemini_rec_llm_vs_gt.diff__Gemini 3.5 Flash"/>
    <n v="1"/>
    <n v="0"/>
    <n v="0"/>
    <n v="0"/>
    <n v="1"/>
    <n v="0"/>
    <n v="1"/>
    <x v="2"/>
  </r>
  <r>
    <s v="Salt"/>
    <s v="https://github.com/saltstack/salt"/>
    <s v="Rename Variable"/>
    <x v="0"/>
    <s v="https://github.com/saltstack/salt/pull/21539"/>
    <s v="a55aa59"/>
    <s v="4311b2c"/>
    <x v="0"/>
    <s v="salt/modules/cmdmod.py"/>
    <s v="salt/modules/cmdmod.py"/>
    <s v="Me: Rename ret to stdout"/>
    <s v="repo_a55aa59_4311b2c"/>
    <s v="claude_cmdmod_llm_vs_gt.diff"/>
    <s v="cases/repo_a55aa59_4311b2c/compare/claude_cmdmod_llm_vs_gt.diff"/>
    <x v="1"/>
    <s v="No"/>
    <x v="0"/>
    <s v="Formatting; Extra Refactoring"/>
    <s v="Medium"/>
    <x v="1"/>
    <s v="Claude completed the requested rename from ret to stdout across the relevant assignments, references, return values, and dictionary accesses. The change is consistent with the requested maintenance task. The only unintended change is the no-newline-at-EOF formatting change."/>
    <x v="1"/>
    <s v="Yes"/>
    <s v="None"/>
    <x v="2"/>
    <s v="repo_a55aa59_4311b2c__claude_cmdmod_llm_vs_gt.diff__Claude Opus 4.8"/>
    <n v="1"/>
    <n v="0"/>
    <n v="0"/>
    <n v="0"/>
    <n v="1"/>
    <n v="0"/>
    <n v="1"/>
    <x v="2"/>
  </r>
  <r>
    <s v="Salt"/>
    <s v="https://github.com/saltstack/salt"/>
    <s v="Rename Method"/>
    <x v="1"/>
    <s v="https://github.com/saltstack/salt/pull/31498"/>
    <s v="625da0d"/>
    <s v="9d458bb"/>
    <x v="0"/>
    <s v="tests/integration/states/pkg.py"/>
    <s v="tests/integration/states/pkg.py"/>
    <s v="Me: Rename test_pkg_with_dot_in_pkgname to test_pkg_007_with_dot_in_pkgname and test_pkg_latest_with_epoch to test_pkg_008_latest_with_epoch and test_pkg_latest_with_epch_and_info_installed to test_pkg_009_latest_with_epoch_and_info_installed"/>
    <s v="repo_625da0d_9d458bb"/>
    <s v="claude_pkg_llm_vs_gt.diff"/>
    <s v="cases/repo_625da0d_9d458bb/compare/claude_pkg_llm_vs_gt.diff"/>
    <x v="1"/>
    <s v="No"/>
    <x v="0"/>
    <s v="Formatting"/>
    <s v="Low"/>
    <x v="1"/>
    <s v="The only difference is that the LLM output removed the final newline at the end of the file. There is no logic or behavioral change."/>
    <x v="1"/>
    <s v="Yes"/>
    <s v="None"/>
    <x v="2"/>
    <s v="repo_625da0d_9d458bb__claude_pkg_llm_vs_gt.diff__Claude Opus 4.8"/>
    <n v="1"/>
    <n v="0"/>
    <n v="0"/>
    <n v="0"/>
    <n v="1"/>
    <n v="0"/>
    <n v="0"/>
    <x v="1"/>
  </r>
  <r>
    <s v="Salt"/>
    <s v="https://github.com/saltstack/salt"/>
    <s v="Rename Method"/>
    <x v="1"/>
    <s v="https://github.com/saltstack/salt/pull/16715"/>
    <s v="b4db08e"/>
    <s v="d18e5c4"/>
    <x v="0"/>
    <s v="salt/utils/event.py"/>
    <s v="salt/utils/event.py"/>
    <s v="GitHub: Rename the cmd method in the Reactor to local for consistency"/>
    <s v="repo_b4db08e_d18e5c4"/>
    <s v="claude_event_llm_vs_gt.diff"/>
    <s v="cases/repo_b4db08e_d18e5c4/compare/claude_event_llm_vs_gt.diff"/>
    <x v="0"/>
    <s v="No"/>
    <x v="0"/>
    <s v="Formatting; Missed Required Change"/>
    <s v="High"/>
    <x v="0"/>
    <s v="Claude failed the requested task. The LLM deleted almost the entire remaining portion of the file from around get_event() onward. This removes many unrelated classes and methods, including event handling, Reactor, ReactWrap, and StateFire logic. The output also ends with an incomplete docstring fragment, so the file is likely syntactically broken or functionally unusable."/>
    <x v="0"/>
    <s v="No"/>
    <s v="SyntaxError: leading zeros in decimal integer literals are not permitted; use an 0o prefix for octal integers"/>
    <x v="2"/>
    <s v="repo_b4db08e_d18e5c4__claude_event_llm_vs_gt.diff__Claude Opus 4.8"/>
    <n v="0"/>
    <n v="0"/>
    <n v="1"/>
    <n v="0"/>
    <n v="1"/>
    <n v="1"/>
    <n v="1"/>
    <x v="0"/>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eval.py"/>
    <s v="Me: Remove tearDown method and update the code accordingly."/>
    <s v="repo_8b7a575_d92abc6"/>
    <s v="claude_eval_llm_vs_gt.diff"/>
    <s v="cases/repo_8b7a575_d92abc6/compare/claude_eval_llm_vs_gt.diff"/>
    <x v="1"/>
    <s v="No"/>
    <x v="0"/>
    <s v="Formatting"/>
    <s v="Low"/>
    <x v="1"/>
    <s v="The only difference is that the LLM output removed the final newline at the end of the file. There is no logic or behavioral change."/>
    <x v="1"/>
    <s v="Yes"/>
    <s v="None"/>
    <x v="2"/>
    <s v="repo_8b7a575_d92abc6__claude_eval_llm_vs_gt.diff__Claude Opus 4.8"/>
    <n v="1"/>
    <n v="0"/>
    <n v="0"/>
    <n v="0"/>
    <n v="1"/>
    <n v="0"/>
    <n v="0"/>
    <x v="1"/>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postpone.py"/>
    <s v="Me: Remove tearDown method and update the code accordingly."/>
    <s v="repo_8b7a575_d92abc6"/>
    <s v="claude_postpone_llm_vs_gt.diff"/>
    <s v="cases/repo_8b7a575_d92abc6/compare/claude_postpone_llm_vs_gt.diff"/>
    <x v="1"/>
    <s v="No"/>
    <x v="0"/>
    <s v="Formatting"/>
    <s v="Low"/>
    <x v="1"/>
    <s v="Claude did not complete the requested task because it did not remove the tearDown method or update the test code accordingly. The diff only removes blank lines and introduces a no-newline-at-EOF formatting change."/>
    <x v="1"/>
    <s v="Yes"/>
    <s v="None"/>
    <x v="2"/>
    <s v="repo_8b7a575_d92abc6__claude_postpone_llm_vs_gt.diff__Claude Opus 4.8"/>
    <n v="1"/>
    <n v="0"/>
    <n v="0"/>
    <n v="0"/>
    <n v="1"/>
    <n v="0"/>
    <n v="0"/>
    <x v="1"/>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skip.py"/>
    <s v="Me: Remove tearDown method and update the code accordingly."/>
    <s v="repo_8b7a575_d92abc6"/>
    <s v="claude_skip_llm_vs_gt.diff"/>
    <s v="cases/repo_8b7a575_d92abc6/compare/claude_skip_llm_vs_gt.diff"/>
    <x v="1"/>
    <s v="No"/>
    <x v="0"/>
    <s v="Formatting"/>
    <s v="Low"/>
    <x v="1"/>
    <s v="The only difference is that the LLM output removed the final newline at the end of the file. There is no logic or behavioral change."/>
    <x v="1"/>
    <s v="Yes"/>
    <s v="None"/>
    <x v="2"/>
    <s v="repo_8b7a575_d92abc6__claude_skip_llm_vs_gt.diff__Claude Opus 4.8"/>
    <n v="1"/>
    <n v="0"/>
    <n v="0"/>
    <n v="0"/>
    <n v="1"/>
    <n v="0"/>
    <n v="0"/>
    <x v="1"/>
  </r>
  <r>
    <s v="Salt"/>
    <s v="https://github.com/saltstack/salt"/>
    <s v="Change Method Signature (Change argument, change parameter)"/>
    <x v="3"/>
    <s v="https://github.com/saltstack/salt/pull/4026"/>
    <s v="d76bd40"/>
    <s v="aeff594"/>
    <x v="0"/>
    <s v="salt/states/pkg.py"/>
    <s v="salt/states/pkg.py"/>
    <s v="GitHub: add &quot;fromrepo&quot; support to available_version (yumpkg)"/>
    <s v="repo_d76bd40_aeff594"/>
    <s v="claude_llm_vs_gt.diff"/>
    <s v="cases/repo_d76bd40_aeff594/compare/claude_pkg_llm_vs_gt.diff"/>
    <x v="1"/>
    <s v="No"/>
    <x v="0"/>
    <s v="Formatting; API/Signature Overreach"/>
    <s v="High"/>
    <x v="1"/>
    <s v="Claude attempted to add fromrepo support by passing fromrepo into pkg.available_version, but it removed **kwargs. This is problematic because the original call forwarded other keyword arguments, and the required task was to add fromrepo support, not remove existing argument forwarding. It also introduced a no-newline-at-EOF formatting change."/>
    <x v="1"/>
    <s v="Yes"/>
    <s v="None"/>
    <x v="2"/>
    <s v="repo_d76bd40_aeff594__claude_llm_vs_gt.diff__Claude Opus 4.8"/>
    <n v="1"/>
    <n v="0"/>
    <n v="0"/>
    <n v="0"/>
    <n v="1"/>
    <n v="0"/>
    <n v="1"/>
    <x v="0"/>
  </r>
  <r>
    <s v="Salt"/>
    <s v="https://github.com/saltstack/salt"/>
    <s v="Change Method Signature (Change argument, change parameter)"/>
    <x v="3"/>
    <s v="https://github.com/saltstack/salt/pull/22882"/>
    <s v="522d1d8"/>
    <n v="5300156"/>
    <x v="0"/>
    <s v="salt/modules/saltutil.py"/>
    <s v="salt/modules/saltutil.py"/>
    <s v="Me: Change parameter **kwargs to kwarg=kwargs"/>
    <s v="repo_522d1d8_5300156"/>
    <s v="claude_saltutil_llm_vs_gt.diff"/>
    <s v="cases/repo_522d1d8_5300156/compare/claude_saltutil_llm_vs_gt.diff"/>
    <x v="1"/>
    <s v="No"/>
    <x v="0"/>
    <s v="Formatting"/>
    <s v="Low"/>
    <x v="1"/>
    <s v="The only difference is that the LLM output removed the final newline at the end of the file. There is no logic or behavioral change."/>
    <x v="1"/>
    <s v="Yes"/>
    <s v="None"/>
    <x v="2"/>
    <s v="repo_522d1d8_5300156__claude_saltutil_llm_vs_gt.diff__Claude Opus 4.8"/>
    <n v="1"/>
    <n v="0"/>
    <n v="0"/>
    <n v="0"/>
    <n v="1"/>
    <n v="0"/>
    <n v="0"/>
    <x v="1"/>
  </r>
  <r>
    <s v="Salt"/>
    <s v="https://github.com/saltstack/salt"/>
    <s v="Extract Variable (Cleanup, Move, extract)"/>
    <x v="4"/>
    <s v="https://github.com/saltstack/salt/pull/27597"/>
    <s v="9805bde"/>
    <s v="5ca7e72"/>
    <x v="0"/>
    <s v="salt/utils/gitfs.py"/>
    <s v="salt/utils/gitfs.py"/>
    <s v="GitHub: remove unused variable &quot;bad_per_remote_conf&quot;"/>
    <s v="repo_9805bde_5ca7e72"/>
    <s v="claude_gitfs_llm_vs_gt.diff"/>
    <s v="cases/repo_9805bde_5ca7e72/compare/claude_gitfs_llm_vs_gt.diff"/>
    <x v="1"/>
    <s v="No"/>
    <x v="0"/>
    <s v="Formatting"/>
    <s v="Low"/>
    <x v="1"/>
    <s v="The only difference is that the LLM output removed the final newline at the end of the file. There is no logic or behavioral change."/>
    <x v="1"/>
    <s v="Yes"/>
    <s v="None"/>
    <x v="2"/>
    <s v="repo_9805bde_5ca7e72__claude_gitfs_llm_vs_gt.diff__Claude Opus 4.8"/>
    <n v="1"/>
    <n v="0"/>
    <n v="0"/>
    <n v="0"/>
    <n v="1"/>
    <n v="0"/>
    <n v="0"/>
    <x v="1"/>
  </r>
  <r>
    <s v="core"/>
    <s v="https://github.com/home-assistant/core"/>
    <s v="Rename Method"/>
    <x v="1"/>
    <s v="https://github.com/home-assistant/core/pull/158537"/>
    <n v="5992898"/>
    <s v="7c7c0aa"/>
    <x v="2"/>
    <s v="homeassistant/components/text/trigger.py,_x000a_homeassistant/helpers/trigger.py"/>
    <s v="homeassistant/helpers/trigger.py"/>
    <s v="Me: Rename is_from_state to is_valid_transition and is_to_state to is_valid_state"/>
    <s v="repo_5992898_7c7c0aa"/>
    <s v="claude_helpertrigger_llm_vs_gt.diff"/>
    <s v="cases/repo_5992898_7c7c0aa/compare/claude_helpertrigger_llm_vs_gt.diff"/>
    <x v="1"/>
    <s v="No"/>
    <x v="0"/>
    <s v="Formatting; Comment/Docstring; Extra Refactoring"/>
    <s v="Medium"/>
    <x v="1"/>
    <s v="LLM made unnecessary changes to the docstring and comments, and reordered the validation checks within the trigger logic. The reordered checks appear likely to be behavior-preserving because both transition validity and target-state validity are still checked, but the change was unnecessary for a rename task. The missing final newline is a formatting issue."/>
    <x v="1"/>
    <s v="Yes"/>
    <s v="None"/>
    <x v="2"/>
    <s v="repo_5992898_7c7c0aa__claude_helpertrigger_llm_vs_gt.diff__Claude Opus 4.8"/>
    <n v="1"/>
    <n v="0"/>
    <n v="0"/>
    <n v="0"/>
    <n v="1"/>
    <n v="0"/>
    <n v="1"/>
    <x v="2"/>
  </r>
  <r>
    <s v="core"/>
    <s v="https://github.com/home-assistant/core"/>
    <s v="Rename Method"/>
    <x v="1"/>
    <s v="https://github.com/home-assistant/core/pull/158537"/>
    <n v="5992898"/>
    <s v="7c7c0aa"/>
    <x v="2"/>
    <s v="homeassistant/components/text/trigger.py, _x000a_homeassistant/helpers/trigger.py"/>
    <s v="homeassistant/components/text/trigger.py"/>
    <s v="Me: Rename is_from_state to is_valid_transition and is_to_state to is_valid_state"/>
    <s v="repo_5992898_7c7c0aa"/>
    <s v="claude_texttrigger_llm_vs_gt.diff"/>
    <s v="cases/repo_5992898_7c7c0aa/compare/gemini_cluade_llm_vs_gt.diff"/>
    <x v="1"/>
    <s v="No"/>
    <x v="0"/>
    <s v="Formatting; Comment/Docstring"/>
    <s v="Low"/>
    <x v="1"/>
    <s v="Claude completed the required rename to is_valid_transition and is_valid_state. However, it also changed two docstrings unnecessarily, removed one blank line after the module docstring, and removed the final newline at end of file. These are unintended but do not change behavior."/>
    <x v="1"/>
    <s v="Yes"/>
    <s v="None"/>
    <x v="2"/>
    <s v="repo_5992898_7c7c0aa__claude_texttrigger_llm_vs_gt.diff__Claude Opus 4.8"/>
    <n v="1"/>
    <n v="0"/>
    <n v="0"/>
    <n v="0"/>
    <n v="1"/>
    <n v="0"/>
    <n v="0"/>
    <x v="1"/>
  </r>
  <r>
    <s v="core"/>
    <s v="https://github.com/home-assistant/core"/>
    <s v="Rename Method"/>
    <x v="1"/>
    <s v="https://github.com/home-assistant/core/pull/156036"/>
    <s v="5cc9e01"/>
    <s v="042a0f7"/>
    <x v="0"/>
    <s v="homeassistant/components/mastodon/__init__.py"/>
    <s v="homeassistant/components/mastodon/__init__.py"/>
    <s v="Me: Rename setup_services to async_setup_services"/>
    <s v="repo_5cc9e01_042a0f7"/>
    <s v="claude_init_llm_vs_gt.diff"/>
    <s v="cases/repo_5cc9e01_042a0f7/compare/claude_init_llm_vs_gt.diff"/>
    <x v="1"/>
    <s v="No"/>
    <x v="0"/>
    <s v="Formatting"/>
    <s v="Low"/>
    <x v="1"/>
    <s v="Claude completed the required rename from setup_services to async_setup_services. However, it also made unnecessary whitespace/blank-line changes and removed the final newline at end of file. These do not change behavior."/>
    <x v="1"/>
    <s v="Yes"/>
    <s v="None"/>
    <x v="2"/>
    <s v="repo_5cc9e01_042a0f7__claude_init_llm_vs_gt.diff__Claude Opus 4.8"/>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arwn/sensor.py"/>
    <s v="GitHub: Cleanup default None value from dict.get"/>
    <s v="repo_2d308aa_866cd52"/>
    <s v="claude_sensor_llm_vs_gt.diff"/>
    <s v="cases/repo_2d308aa_866cd52/compare/claude_sensor_llm_vs_gt.diff"/>
    <x v="1"/>
    <s v="No"/>
    <x v="0"/>
    <s v="Formatting"/>
    <s v="Low"/>
    <x v="1"/>
    <s v="The only difference is that the LLM output removed the final newline at the end of the file. There is no logic or behavioral change"/>
    <x v="1"/>
    <s v="Yes"/>
    <s v="None"/>
    <x v="2"/>
    <s v="repo_2d308aa_866cd52__claude_sensor_llm_vs_gt.diff__Claude Opus 4.8"/>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egardia/binary_sensor.py"/>
    <s v="GitHub: Cleanup default None value from dict.get"/>
    <s v="repo_2d308aa_866cd52"/>
    <s v="claude_binary_llm_vs_gt.diff"/>
    <s v="cases/repo_2d308aa_866cd52/compare/claude_binary_llm_vs_gt.diff"/>
    <x v="1"/>
    <s v="No"/>
    <x v="0"/>
    <s v="Formatting"/>
    <s v="Low"/>
    <x v="1"/>
    <s v="Claude completed the required cleanup of the default None value from dict.get. However, it also made unnecessary formatting changes by removing blank lines and removing the final newline at end of file. These do not affect behavior."/>
    <x v="1"/>
    <s v="Yes"/>
    <s v="None"/>
    <x v="2"/>
    <s v="repo_2d308aa_866cd52__claude_binary_llm_vs_gt.diff__Claude Opus 4.8"/>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claude__climate_llm_vs_gt.diff"/>
    <s v="cases/repo_2d308aa_866cd52/compare/claude_climate_llm_vs_gt.diff"/>
    <x v="0"/>
    <s v="No"/>
    <x v="0"/>
    <s v="Import Change; Logic Change; Extra Refactoring; Unrelated Addition; Unrelated Deletion"/>
    <s v="High"/>
    <x v="0"/>
    <s v="Claude did not perform the requested focused cleanup of default None from dict.get. Instead, it replaced the Honeywell Lyric climate implementation with a largely unrelated Viessmann ViCare climate implementation, changing imports, constants, classes, services, methods, and behavior. This is a major unrelated rewrite and would likely break the intended integration."/>
    <x v="0"/>
    <s v="Yes"/>
    <s v="None"/>
    <x v="2"/>
    <s v="repo_2d308aa_866cd52__claude__climate_llm_vs_gt.diff__Claude Opus 4.8"/>
    <n v="0"/>
    <n v="0"/>
    <n v="1"/>
    <n v="0"/>
    <n v="1"/>
    <n v="1"/>
    <n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onvif/parsers.py"/>
    <s v="GitHub: Cleanup default None value from dict.get"/>
    <s v="repo_2d308aa_866cd52"/>
    <s v="claude_parsers_llm_vs_gt.diff"/>
    <s v="cases/repo_2d308aa_866cd52/compare/claude_parsers_llm_vs_gt.diff"/>
    <x v="1"/>
    <s v="No"/>
    <x v="0"/>
    <s v="Formatting"/>
    <s v="Low"/>
    <x v="1"/>
    <s v="The only difference is that the LLM output removed the final newline at the end of the file. There is no logic or behavioral change"/>
    <x v="1"/>
    <s v="Yes"/>
    <s v="None"/>
    <x v="2"/>
    <s v="repo_2d308aa_866cd52__claude_parsers_llm_vs_gt.diff__Claude Opus 4.8"/>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vicare/climate.py"/>
    <s v="GitHub: Cleanup default None value from dict.get"/>
    <s v="repo_2d308aa_866cd52"/>
    <s v="claude_vicareclimate_llm_vs_gt.diff"/>
    <s v="cases/repo_2d308aa_866cd52/compare/claude_vicareclimate_llm_vs_gt.diff"/>
    <x v="1"/>
    <s v="No"/>
    <x v="0"/>
    <s v="Formatting"/>
    <s v="Low"/>
    <x v="1"/>
    <s v="The only difference is that the LLM output removed the final newline at the end of the file. There is no logic or behavioral change"/>
    <x v="1"/>
    <s v="Yes"/>
    <s v="None"/>
    <x v="2"/>
    <s v="repo_2d308aa_866cd52__claude_vicareclimate_llm_vs_gt.diff__Claude Opus 4.8"/>
    <n v="1"/>
    <n v="0"/>
    <n v="0"/>
    <n v="0"/>
    <n v="1"/>
    <n v="0"/>
    <n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vicare/water_heater.py"/>
    <s v="GitHub: Cleanup default None value from dict.get"/>
    <s v="repo_2d308aa_866cd52"/>
    <s v="claude_heater_llm_vs_gt.diff"/>
    <s v="cases/repo_2d308aa_866cd52/compare/claude_heater_llm_vs_gt.diff"/>
    <x v="1"/>
    <s v="No"/>
    <x v="0"/>
    <s v="Formatting"/>
    <s v="Low"/>
    <x v="1"/>
    <s v="The only difference is that the LLM output removed the final newline at the end of the file. There is no logic or behavioral change"/>
    <x v="1"/>
    <s v="Yes"/>
    <s v="None"/>
    <x v="2"/>
    <s v="repo_2d308aa_866cd52__claude_heater_llm_vs_gt.diff__Claude Opus 4.8"/>
    <n v="1"/>
    <n v="0"/>
    <n v="0"/>
    <n v="0"/>
    <n v="1"/>
    <n v="0"/>
    <n v="0"/>
    <x v="1"/>
  </r>
  <r>
    <s v="core"/>
    <s v="https://github.com/home-assistant/core"/>
    <s v="Change Method Signature (Change argument, change parameter)"/>
    <x v="3"/>
    <s v="https://github.com/home-assistant/core/pull/162137"/>
    <s v="a554cb8"/>
    <s v="9bc1c4c"/>
    <x v="0"/>
    <s v="homeassistant/components/reolink/button.py"/>
    <s v="homeassistant/components/reolink/button.py"/>
    <s v="Me: Add * in argument of async_ptz_move"/>
    <s v="repo_a554cb8_9bc1c4c"/>
    <s v="claude_button_llm_vs_gt.diff"/>
    <s v="cases/repo_a554cb8_9bc1c4c/compare/claude_button_llm_vs_gt.diff"/>
    <x v="1"/>
    <s v="No"/>
    <x v="0"/>
    <s v="Formatting"/>
    <s v="Low"/>
    <x v="1"/>
    <s v="Claude completed the requested task by adding * to async_ptz_move, making speed a keyword-only argument. The only extra change is the missing final newline at the end of the file, which is a formatting issue and does not affect behavior."/>
    <x v="1"/>
    <s v="Yes"/>
    <s v="None"/>
    <x v="2"/>
    <s v="repo_a554cb8_9bc1c4c__claude_button_llm_vs_gt.diff__Claude Opus 4.8"/>
    <n v="1"/>
    <n v="0"/>
    <n v="0"/>
    <n v="0"/>
    <n v="1"/>
    <n v="0"/>
    <n v="0"/>
    <x v="1"/>
  </r>
  <r>
    <s v="core"/>
    <s v="https://github.com/home-assistant/core"/>
    <s v="Extract Variable (Cleanup, Move, extract, remove)"/>
    <x v="4"/>
    <s v="https://github.com/home-assistant/core/pull/162279"/>
    <s v="98ca948"/>
    <n v="661374"/>
    <x v="0"/>
    <s v="homeassistant/components/template/light.py"/>
    <s v="homeassistant/components/template/light.py"/>
    <s v="Me: Remove self._attr_color_mode: ColorMode | None = None"/>
    <s v="repo_98ca948_0661374"/>
    <s v="claude_light_llm_vs_gt.diff"/>
    <s v="cases/repo_98ca948_0661374/compare/claude_light_llm_vs_gt.diff"/>
    <x v="1"/>
    <s v="No"/>
    <x v="0"/>
    <s v="Formatting"/>
    <s v="Low"/>
    <x v="1"/>
    <s v="The only difference is that the LLM output removed the final newline at the end of the file. There is no logic or behavioral change"/>
    <x v="1"/>
    <s v="Yes"/>
    <s v="None"/>
    <x v="2"/>
    <s v="repo_98ca948_0661374__claude_light_llm_vs_gt.diff__Claude Opus 4.8"/>
    <n v="1"/>
    <n v="0"/>
    <n v="0"/>
    <n v="0"/>
    <n v="1"/>
    <n v="0"/>
    <n v="0"/>
    <x v="1"/>
  </r>
  <r>
    <s v="core"/>
    <s v="https://github.com/home-assistant/core"/>
    <s v="Extract Variable (Cleanup, Move, extract, remove)"/>
    <x v="4"/>
    <s v="https://github.com/home-assistant/core/pull/162412"/>
    <s v="b7a7b7b"/>
    <s v="bb40659"/>
    <x v="0"/>
    <s v="homeassistant/components/yardian/sensor.py"/>
    <s v="homeassistant/components/yardian/sensor.py"/>
    <s v="Me: Remove native_unit_of_measurement=&quot;zones&quot;"/>
    <s v="repo_b7a7b7b_bb40659"/>
    <s v="claude_sensor_llm_vs_gt.diff"/>
    <s v="cases/repo_b7a7b7b_bb40659/compare/claude_sensor_llm_vs_gt.diff"/>
    <x v="1"/>
    <s v="No"/>
    <x v="0"/>
    <s v="Formatting"/>
    <s v="Low"/>
    <x v="1"/>
    <s v="The only difference is that the LLM output removed the final newline at the end of the file. There is no logic or behavioral change"/>
    <x v="1"/>
    <s v="Yes"/>
    <s v="None"/>
    <x v="2"/>
    <s v="repo_b7a7b7b_bb40659__claude_sensor_llm_vs_gt.diff__Claude Opus 4.8"/>
    <n v="1"/>
    <n v="0"/>
    <n v="0"/>
    <n v="0"/>
    <n v="1"/>
    <n v="0"/>
    <n v="0"/>
    <x v="1"/>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rpc/rpc.py"/>
    <s v="Me: Make state a public property on FreqtradeBot, that is in place of get_state(), update_state() use a variable state and update the full code accordingly"/>
    <s v="repo_62a3366_8d65452"/>
    <s v="claude_rpc_llm_vs_gt.diff"/>
    <s v="cases/repo_62a3366_8d65452/compare/claude_rpc_llm_vs_gt.diff"/>
    <x v="1"/>
    <s v="No"/>
    <x v="0"/>
    <s v="Formatting"/>
    <s v="Low"/>
    <x v="1"/>
    <s v="The only difference is that the LLM output removed the final newline at the end of the file. There is no logic or behavioral change"/>
    <x v="1"/>
    <s v="Yes"/>
    <s v="None"/>
    <x v="2"/>
    <s v="repo_62a3366_8d65452__claude_rpc_llm_vs_gt.diff__Claude Opus 4.8"/>
    <n v="1"/>
    <n v="0"/>
    <n v="0"/>
    <n v="0"/>
    <n v="1"/>
    <n v="0"/>
    <n v="0"/>
    <x v="1"/>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rpc/test_rpc_telegram.py"/>
    <s v="Me: Make state a public property on FreqtradeBot, that is in place of get_state(), update_state() use a variable state and update the full code accordingly"/>
    <s v="repo_62a3366_8d65452"/>
    <s v="claude_telegram_llm_vs_gt.diff"/>
    <s v="cases/repo_62a3366_8d65452/compare/claude_telegram_llm_vs_gt.diff"/>
    <x v="1"/>
    <s v="No"/>
    <x v="0"/>
    <s v="Formatting"/>
    <s v="Low"/>
    <x v="1"/>
    <s v="The only difference is that the LLM output removed the final newline at the end of the file. There is no logic or behavioral change"/>
    <x v="1"/>
    <s v="Yes"/>
    <s v="None"/>
    <x v="2"/>
    <s v="repo_62a3366_8d65452__claude_telegram_llm_vs_gt.diff__Claude Opus 4.8"/>
    <n v="1"/>
    <n v="0"/>
    <n v="0"/>
    <n v="0"/>
    <n v="1"/>
    <n v="0"/>
    <n v="0"/>
    <x v="1"/>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test_freqtradebot.py"/>
    <s v="Me: Make state a public property on FreqtradeBot, that is in place of get_state(), update_state() use a variable state and update the full code accordingly"/>
    <s v="repo_62a3366_8d65452"/>
    <s v="claude_test_llm_vs_gt.diff"/>
    <s v="cases/repo_62a3366_8d65452/compare/claude_test_llm_vs_gt.diff"/>
    <x v="1"/>
    <s v="No"/>
    <x v="0"/>
    <s v="Formatting; Unrelated Addition"/>
    <s v="Medium"/>
    <x v="1"/>
    <s v="The LLM output adds an extra assertion, assert hasattr(FreqtradeBot, 'state'), which is not present in the human merge. This changes the test expectations and is an unnecessary behavioral change. It also removes the final newline at the end of the file."/>
    <x v="1"/>
    <s v="Yes"/>
    <s v="None"/>
    <x v="2"/>
    <s v="repo_62a3366_8d65452__claude_test_llm_vs_gt.diff__Claude Opus 4.8"/>
    <n v="1"/>
    <n v="0"/>
    <n v="0"/>
    <n v="0"/>
    <n v="1"/>
    <n v="0"/>
    <n v="1"/>
    <x v="2"/>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rpc/test_rpc.py"/>
    <s v="Me: Make state a public property on FreqtradeBot, that is in place of get_state(), update_state() use a variable state and update the full code accordingly"/>
    <s v="repo_62a3366_8d65452"/>
    <s v="claude_testrpc_llm_vs_gt.diff"/>
    <s v="cases/repo_62a3366_8d65452/compare/claude_testrpc_llm_vs_gt.diff"/>
    <x v="1"/>
    <s v="No"/>
    <x v="0"/>
    <s v="Formatting"/>
    <s v="Low"/>
    <x v="1"/>
    <s v="The only difference is that the LLM output removed the final newline at the end of the file. There is no logic or behavioral change"/>
    <x v="1"/>
    <s v="Yes"/>
    <s v="None"/>
    <x v="2"/>
    <s v="repo_62a3366_8d65452__claude_testrpc_llm_vs_gt.diff__Claude Opus 4.8"/>
    <n v="1"/>
    <n v="0"/>
    <n v="0"/>
    <n v="0"/>
    <n v="1"/>
    <n v="0"/>
    <n v="0"/>
    <x v="1"/>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claude_freq_llm_vs_gt.diff"/>
    <s v="cases/repo_a0cdc63_79ae3c2/compare/claude_freq_llm_vs_gt.diff"/>
    <x v="1"/>
    <s v="No"/>
    <x v="0"/>
    <s v="Formatting; Comment/Docstring; Logic Change"/>
    <s v="High"/>
    <x v="1"/>
    <s v="Claude unnecessarily changed the internal logic of _check_and_execute_sell. The original code always passed force_stoploss, using self.edge.stoploss(trade.pair) when self.edge exists and 0 otherwise. Gemini changed this so force_stoploss is not passed at all when self.edge is absent. This may change behavior depending on the default value inside strategy.should_sell(). It also removed the docstring and changed formatting."/>
    <x v="1"/>
    <s v="Yes"/>
    <s v="None"/>
    <x v="2"/>
    <s v="repo_a0cdc63_79ae3c2__claude_freq_llm_vs_gt.diff__Claude Opus 4.8"/>
    <n v="1"/>
    <n v="0"/>
    <n v="0"/>
    <n v="0"/>
    <n v="1"/>
    <n v="0"/>
    <n v="1"/>
    <x v="0"/>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claude_init_llm_vs_gt.diff"/>
    <s v="cases/repo_595309c_795df94/compare/claude_init_llm_vs_gt.diff"/>
    <x v="0"/>
    <s v="No"/>
    <x v="0"/>
    <s v="Import Change; Logic Change; Unrelated Addition; Missed Required Change"/>
    <s v="High"/>
    <x v="0"/>
    <s v="The task was to remove the Binance futures pair naming migration, but Claude added migrate_binance_futures_data import and called it inside migrate_data(). This is the opposite of the requested change and changes runtime behavior by executing the migration instead of removing it. It also removed pass from migrate_database(), but that is behaviorally harmless because the docstring-only function still returns None. Main issue is the added migration logic."/>
    <x v="0"/>
    <s v="Yes"/>
    <s v="None"/>
    <x v="2"/>
    <s v="repo_595309c_795df94__claude_init_llm_vs_gt.diff__Claude Opus 4.8"/>
    <n v="0"/>
    <n v="0"/>
    <n v="1"/>
    <n v="0"/>
    <n v="1"/>
    <n v="1"/>
    <n v="1"/>
    <x v="0"/>
  </r>
  <r>
    <s v="freqtrade"/>
    <s v="https://github.com/freqtrade/freqtrade"/>
    <s v="Change Method Signature (Change argument, change parameter)"/>
    <x v="3"/>
    <s v="https://github.com/freqtrade/freqtrade/pull/139"/>
    <s v="cfbfe90"/>
    <s v="371ee1e"/>
    <x v="2"/>
    <s v="freqtrade/misc.py,_x000a_freqtrade/tests/test_misc.py"/>
    <s v="freqtrade/misc.py"/>
    <s v="Me: Change everywhere limit-max-trades to realistic-simulation and update the full code accordingly_x000a_In the method backtest, add realistic=True and update the code accordingly."/>
    <s v="repo_cfbfe90_371ee1e"/>
    <s v="claude_misc_llm_vs_gt.diff"/>
    <s v="cases/repo_cfbfe90_371ee1e/compare/claude_misc_llm_vs_gt.diff"/>
    <x v="1"/>
    <s v="No"/>
    <x v="0"/>
    <s v="Formatting"/>
    <s v="Low"/>
    <x v="1"/>
    <s v="The only difference is that the LLM output removed the final newline at the end of the file. There is no logic or behavioral change"/>
    <x v="1"/>
    <s v="Yes"/>
    <s v="None"/>
    <x v="2"/>
    <s v="repo_cfbfe90_371ee1e__claude_misc_llm_vs_gt.diff__Claude Opus 4.8"/>
    <n v="1"/>
    <n v="0"/>
    <n v="0"/>
    <n v="0"/>
    <n v="1"/>
    <n v="0"/>
    <n v="0"/>
    <x v="1"/>
  </r>
  <r>
    <s v="freqtrade"/>
    <s v="https://github.com/freqtrade/freqtrade"/>
    <s v="Change Method Signature (Change argument, change parameter)"/>
    <x v="3"/>
    <s v="https://github.com/freqtrade/freqtrade/pull/139"/>
    <s v="cfbfe90"/>
    <s v="371ee1e"/>
    <x v="2"/>
    <s v="freqtrade/misc.py,_x000a_freqtrade/tests/test_misc.py"/>
    <s v="freqtrade/tests/test_misc.py"/>
    <s v="Me: Change everywhere limit-max-trades to realistic-simulation and update the full code accordingly _x000a_In the method backtest, add realistic=True and update the code accordingly."/>
    <s v="repo_cfbfe90_371ee1e"/>
    <s v="claude_testmisc_llm_vs_gt.diff"/>
    <s v="cases/repo_cfbfe90_371ee1e/compare/claude_test_llm_vs_gt.diff"/>
    <x v="1"/>
    <s v="No"/>
    <x v="0"/>
    <s v="Formatting"/>
    <s v="Low"/>
    <x v="1"/>
    <s v="The only difference is that the LLM output removed the final newline at the end of the file. There is no logic or behavioral change"/>
    <x v="1"/>
    <s v="Yes"/>
    <s v="None"/>
    <x v="2"/>
    <s v="repo_cfbfe90_371ee1e__claude_testmisc_llm_vs_gt.diff__Claude Opus 4.8"/>
    <n v="1"/>
    <n v="0"/>
    <n v="0"/>
    <n v="0"/>
    <n v="1"/>
    <n v="0"/>
    <n v="0"/>
    <x v="1"/>
  </r>
  <r>
    <s v="freqtrade"/>
    <s v="https://github.com/freqtrade/freqtrade"/>
    <s v="Change Method Signature (Change argument, change parameter)"/>
    <x v="3"/>
    <s v="https://github.com/freqtrade/freqtrade/pull/169"/>
    <s v="b77fad6"/>
    <s v="77023c0"/>
    <x v="0"/>
    <s v="freqtrade/optimize/backtesting.py"/>
    <s v="freqtrade/optimize/backtesting.py"/>
    <s v="Me: Fix ticker interval that is instead of hardcode value use a variable ticker_interval and add it as and argument in generate_text_table and update the code accordingly."/>
    <s v="repo_b77fad6_77023c0"/>
    <s v="claude_backtesting_llm_vs_gt.diff"/>
    <s v="cases/repo_b77fad6_77023c0/compare/claude_backtesting_llm_vs_gt.diff"/>
    <x v="1"/>
    <s v="No"/>
    <x v="0"/>
    <s v="Formatting"/>
    <s v="Low"/>
    <x v="1"/>
    <s v="Claude completed the required update: generate_text_table() includes ticker_interval as an argument, and the call site passes args.ticker_interval. The only differences from the merge version are formatting changes: the function signature was split across lines and the file lost the final newline. These do not change program behavior."/>
    <x v="1"/>
    <s v="Yes"/>
    <s v="None"/>
    <x v="2"/>
    <s v="repo_b77fad6_77023c0__claude_backtesting_llm_vs_gt.diff__Claude Opus 4.8"/>
    <n v="1"/>
    <n v="0"/>
    <n v="0"/>
    <n v="0"/>
    <n v="1"/>
    <n v="0"/>
    <n v="0"/>
    <x v="1"/>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hummingbot/strategy/directional_strategy_base.py"/>
    <s v="Me: Rename delay_between_signals to cooldown_after_execution"/>
    <s v="repo_b87b726_c38aeb8"/>
    <s v="claude_base_llm_vs_gt.diff"/>
    <s v="cases/repo_b87b726_c38aeb8/compare/claude_base_llm_vs_gt.diff"/>
    <x v="1"/>
    <s v="No"/>
    <x v="0"/>
    <s v="Formatting"/>
    <s v="Low"/>
    <x v="1"/>
    <s v="The only difference is that the LLM output removed the final newline at the end of the file. There is no logic or behavioral change"/>
    <x v="1"/>
    <s v="Yes"/>
    <s v="None"/>
    <x v="2"/>
    <s v="repo_b87b726_c38aeb8__claude_base_llm_vs_gt.diff__Claude Opus 4.8"/>
    <n v="1"/>
    <n v="0"/>
    <n v="0"/>
    <n v="0"/>
    <n v="1"/>
    <n v="0"/>
    <n v="0"/>
    <x v="1"/>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scripts/directional_strategy_rsi.py"/>
    <s v="Me: Rename delay_between_signals to cooldown_after_execution"/>
    <s v="repo_b87b726_c38aeb8"/>
    <s v="claude_rsi_llm_vs_gt.diff"/>
    <s v="cases/repo_b87b726_c38aeb8/compare/claude_rsi_llm_vs_gt.diff"/>
    <x v="1"/>
    <s v="No"/>
    <x v="0"/>
    <s v="Formatting"/>
    <s v="Low"/>
    <x v="1"/>
    <s v="Claude completed the required rename from delay_between_signals to cooldown_after_execution. However, it also made unrelated formatting/docstring changes by removing blank lines inside the class docstring and around class attributes, and it removed the final newline at end of file. These are unnecessary but do not affect behavior."/>
    <x v="1"/>
    <s v="Yes"/>
    <s v="None"/>
    <x v="2"/>
    <s v="repo_b87b726_c38aeb8__claude_rsi_llm_vs_gt.diff__Claude Opus 4.8"/>
    <n v="1"/>
    <n v="0"/>
    <n v="0"/>
    <n v="0"/>
    <n v="1"/>
    <n v="0"/>
    <n v="0"/>
    <x v="1"/>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test/hummingbot/strategy/test_directional_strategy_base.py"/>
    <s v="Me: Rename delay_between_signals to cooldown_after_execution"/>
    <s v="repo_b87b726_c38aeb8"/>
    <s v="claude_testbase_llm_vs_gt.diff"/>
    <s v="cases/repo_b87b726_c38aeb8/compare/claude_testbase_llm_vs_gt.diff"/>
    <x v="1"/>
    <s v="No"/>
    <x v="0"/>
    <s v="Formatting"/>
    <s v="Low"/>
    <x v="1"/>
    <s v="The only difference is that the LLM output removed the final newline at the end of the file. There is no logic or behavioral change"/>
    <x v="1"/>
    <s v="Yes"/>
    <s v="None"/>
    <x v="2"/>
    <s v="repo_b87b726_c38aeb8__claude_testbase_llm_vs_gt.diff__Claude Opus 4.8"/>
    <n v="1"/>
    <n v="0"/>
    <n v="0"/>
    <n v="0"/>
    <n v="1"/>
    <n v="0"/>
    <n v="0"/>
    <x v="1"/>
  </r>
  <r>
    <s v="hummingbot"/>
    <s v="hummingbot/hummingbot: Open source software that helps you create and deploy high-frequency crypto trading bots"/>
    <s v="Rename Method"/>
    <x v="1"/>
    <s v="https://github.com/hummingbot/hummingbot/pull/4942"/>
    <s v="13a7f7f"/>
    <s v="830a3d2"/>
    <x v="0"/>
    <s v="test/hummingbot/strategy/avellaneda_market_making/test_avellaneda_market_making.py"/>
    <s v="test/hummingbot/strategy/avellaneda_market_making/test_avellaneda_market_making.py"/>
    <s v="GitHub: Remove binance futures pair naming migration and update the full code accordingly"/>
    <s v="repo_13a7f7f_830a3d2"/>
    <s v="claude_test_llm_vs_gt.diff"/>
    <s v="cases/repo_13a7f7f_830a3d2/compare/claude_test_llm_vs_gt.diff"/>
    <x v="1"/>
    <s v="No"/>
    <x v="0"/>
    <s v="Formatting"/>
    <s v="Low"/>
    <x v="1"/>
    <s v="The requested task was to remove the Binance futures pair naming migration and update related code. Claude did not touch the Binance migration logic at all. Instead, it made unrelated changes in test code by renaming calculate_reservation_price_and_optimal_spread to calculate_reserved_price_and_optimal_spread, changing reservation_price to reserved_price, and renaming test methods/comments. These are outside the requested scope and likely break tests unless the production API was also renamed. The required migration-removal change is completely missed."/>
    <x v="1"/>
    <s v="Yes"/>
    <s v="None"/>
    <x v="2"/>
    <s v="repo_13a7f7f_830a3d2__claude_test_llm_vs_gt.diff__Claude Opus 4.8"/>
    <n v="1"/>
    <n v="0"/>
    <n v="0"/>
    <n v="0"/>
    <n v="1"/>
    <n v="0"/>
    <n v="0"/>
    <x v="1"/>
  </r>
  <r>
    <s v="hummingbot"/>
    <s v="hummingbot/hummingbot: Open source software that helps you create and deploy high-frequency crypto trading bots"/>
    <s v="Rename Method"/>
    <x v="1"/>
    <s v="https://github.com/hummingbot/hummingbot/pull/2742"/>
    <s v="e798854"/>
    <s v="52c9d19"/>
    <x v="0"/>
    <s v="hummingbot/logger/reporting_proxy_handler.py"/>
    <s v="hummingbot/logger/reporting_proxy_handler.py"/>
    <s v="Me: Rename client_id to instance_id"/>
    <s v="repo_e798854_52c9d19"/>
    <s v="claude_handler_llm_vs_gt.diff"/>
    <s v="cases/repo_e798854_52c9d19/compare/claude_handler_llm_vs_gt.diff"/>
    <x v="2"/>
    <s v="No"/>
    <x v="0"/>
    <s v="Formatting; Missed Required Change"/>
    <s v="High"/>
    <x v="0"/>
    <s v="Claude updated several client_id occurrences to instance_id, but it missed one important required change: the property method is still named instance_id, but it now reads from global_config_map[&quot;client_id&quot;] instead of global_config_map[&quot;instance_id&quot;]. Since the task was to rename client_id to instance_id, this remaining client_id reference means the task was not fully completed. The final newline removal is only a formatting issue."/>
    <x v="2"/>
    <s v="Yes"/>
    <s v="None"/>
    <x v="2"/>
    <s v="repo_e798854_52c9d19__claude_handler_llm_vs_gt.diff__Claude Opus 4.8"/>
    <n v="0"/>
    <n v="1"/>
    <n v="0"/>
    <n v="0"/>
    <n v="1"/>
    <n v="1"/>
    <n v="1"/>
    <x v="0"/>
  </r>
  <r>
    <s v="hummingbot"/>
    <s v="hummingbot/hummingbot: Open source software that helps you create and deploy high-frequency crypto trading bots"/>
    <s v="Extract Method (Cleanup, Move, extract, remove)"/>
    <x v="2"/>
    <s v="https://github.com/hummingbot/hummingbot/pull/1734"/>
    <s v="95fb7e6"/>
    <s v="4b90e78"/>
    <x v="0"/>
    <s v="hummingbot/market/bittrex/bittrex_market.pyx"/>
    <s v="hummingbot/market/bittrex/bittrex_market.pyx"/>
    <s v="Me: Remove get_order method"/>
    <s v="repo_95fb7e6_4b90e78"/>
    <s v="claude_market_llm_vs_gt.diff"/>
    <s v="cases/repo_95fb7e6_4b90e78/compare/claude_market_llm_vs_gt.diff"/>
    <x v="1"/>
    <s v="No"/>
    <x v="0"/>
    <s v="Formatting"/>
    <s v="Low"/>
    <x v="1"/>
    <s v="The only difference is that the LLM output removed the final newline at the end of the file. There is no logic or behavioral change"/>
    <x v="1"/>
    <s v="No"/>
    <s v="SyntaxError: invalid syntax"/>
    <x v="2"/>
    <s v="repo_95fb7e6_4b90e78__claude_market_llm_vs_gt.diff__Claude Opus 4.8"/>
    <n v="1"/>
    <n v="0"/>
    <n v="0"/>
    <n v="0"/>
    <n v="1"/>
    <n v="0"/>
    <n v="0"/>
    <x v="1"/>
  </r>
  <r>
    <s v="hummingbot"/>
    <s v="hummingbot/hummingbot: Open source software that helps you create and deploy high-frequency crypto trading bots"/>
    <s v="Change Method Signature (Change argument, change parameter)"/>
    <x v="3"/>
    <s v="https://github.com/hummingbot/hummingbot/pull/6695"/>
    <s v="ec9dec5"/>
    <s v="f8acb67"/>
    <x v="0"/>
    <s v="hummingbot/client/ui/parser.py"/>
    <s v="hummingbot/client/ui/parser.py"/>
    <s v="Me: Change connector_chain_network to chain_network and update the full code accordingly"/>
    <s v="repo_ec9dec5_f8acb67"/>
    <s v="claude_parser_llm_vs_gt.diff"/>
    <s v="cases/repo_ec9dec5_f8acb67/compare/claude_parser_llm_vs_gt.diff"/>
    <x v="1"/>
    <s v="No"/>
    <x v="0"/>
    <s v="Formatting; Comment/Docstring; API/Signature Overreach"/>
    <s v="Medium"/>
    <x v="1"/>
    <s v="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
    <x v="1"/>
    <s v="Yes"/>
    <s v="None"/>
    <x v="2"/>
    <s v="repo_ec9dec5_f8acb67__claude_parser_llm_vs_gt.diff__Claude Opus 4.8"/>
    <n v="1"/>
    <n v="0"/>
    <n v="0"/>
    <n v="0"/>
    <n v="1"/>
    <n v="0"/>
    <n v="1"/>
    <x v="2"/>
  </r>
  <r>
    <s v="hummingbot"/>
    <s v="hummingbot/hummingbot: Open source software that helps you create and deploy high-frequency crypto trading bots"/>
    <s v="Change Method Signature (Change argument, change parameter)"/>
    <x v="3"/>
    <s v="https://github.com/hummingbot/hummingbot/pull/6498"/>
    <s v="da7ca5a"/>
    <s v="320cf98"/>
    <x v="0"/>
    <s v="hummingbot/client/command/config_command.py"/>
    <s v="hummingbot/client/command/config_command.py"/>
    <s v="Me: add additional on-the-fly params that is add  &quot;order_optimization_enabled&quot;, &quot;bid_order_optimization_depth&quot;, &quot;ask_order_optimization_depth&quot; and update the full code accordingly "/>
    <s v="repo_da7ca5a_320cf98"/>
    <s v="claude_command_llm_vs_gt.diff"/>
    <s v="cases/repo_da7ca5a_320cf98/compare/claude_command_llm_vs_gt.diff"/>
    <x v="1"/>
    <s v="No"/>
    <x v="0"/>
    <s v="Formatting"/>
    <s v="Low"/>
    <x v="1"/>
    <s v="The LLM adds a trailing comma after &quot;price_band_refresh_time&quot; and removes the final newline at the end of the file. These are formatting-only changes and do not alter program behavior."/>
    <x v="1"/>
    <s v="Yes"/>
    <s v="None"/>
    <x v="2"/>
    <s v="repo_da7ca5a_320cf98__claude_command_llm_vs_gt.diff__Claude Opus 4.8"/>
    <n v="1"/>
    <n v="0"/>
    <n v="0"/>
    <n v="0"/>
    <n v="1"/>
    <n v="0"/>
    <n v="0"/>
    <x v="1"/>
  </r>
  <r>
    <s v="youtube-dl"/>
    <s v="ytdl-org/youtube-dl: Command-line program to download videos from YouTube.com and other video sites"/>
    <s v="Change Method Signature (Change argument, change parameter)"/>
    <x v="3"/>
    <s v="https://github.com/ytdl-org/youtube-dl/pull/5942"/>
    <n v="1866432"/>
    <s v="aa5d9a7"/>
    <x v="0"/>
    <s v="youtube_dl/postprocessor/ffmpeg.py"/>
    <s v="youtube_dl/postprocessor/ffmpeg.py"/>
    <s v="Me: Remove `extra_cmd_args` argument from every function"/>
    <s v="repo_1866432_aa5d9a7"/>
    <s v="claude_ffmpeg_llm_vs_gt.diff"/>
    <s v="cases/repo_1866432_aa5d9a7/compare/claude_ffmpeg_llm_vs_gt.diff"/>
    <x v="1"/>
    <s v="No"/>
    <x v="0"/>
    <s v="Formatting; Unrelated Deletion"/>
    <s v="Low"/>
    <x v="1"/>
    <s v="The task was to remove the extra_cmd_args argument from every function. Claude only changed one internal use of _extra_cmd_args by replacing it with options = []. This does not remove the argument from function signatures, constructors, call sites, or other related code. It also changes behavior by ignoring any existing extra command arguments instead of properly removing the API consistently. The final newline removal is an unrelated formatting change."/>
    <x v="1"/>
    <s v="Yes"/>
    <s v="None"/>
    <x v="2"/>
    <s v="repo_1866432_aa5d9a7__claude_ffmpeg_llm_vs_gt.diff__Claude Opus 4.8"/>
    <n v="1"/>
    <n v="0"/>
    <n v="0"/>
    <n v="0"/>
    <n v="1"/>
    <n v="0"/>
    <n v="0"/>
    <x v="1"/>
  </r>
  <r>
    <s v="gel"/>
    <s v="https://github.com/geldata/gel"/>
    <s v="Rename Variable"/>
    <x v="0"/>
    <s v="https://github.com/geldata/gel/pull/7914"/>
    <s v="a72c8d9"/>
    <s v="584795d"/>
    <x v="0"/>
    <s v="edb/server/net_worker.py"/>
    <s v="edb/server/net_worker.py"/>
    <s v="GitHub: Rename net_http_max_connections to http_max_connections and update it accordingly"/>
    <s v="repo_a72c8d9_584795d"/>
    <s v="claude_worker_llm_vs_gt.diff"/>
    <s v="cases/repo_a72c8d9_584795d/compare/claude_worker_llm_vs_gt.diff"/>
    <x v="2"/>
    <s v="No"/>
    <x v="0"/>
    <s v="Formatting; Logic Change; Typo Introduced; Missed Required Change"/>
    <s v="High"/>
    <x v="0"/>
    <s v="The task was to rename net_http_max_connections to http_max_connections, but Claude did the opposite: it changed existing http_max_connections lookups to net_http_max_connections. This misses the required rename and likely makes the code use the old/wrong configuration key. Claude also introduced an unrelated malformed formatting/syntax change in the EdgeQL block around failure := &lt;optional tuple&lt;...&gt;&gt;, removing/misplacing angle brackets and leaving failure := split incorrectly. The removed final newline is also unrelated formatting."/>
    <x v="2"/>
    <s v="Yes"/>
    <s v="None"/>
    <x v="2"/>
    <s v="repo_a72c8d9_584795d__claude_worker_llm_vs_gt.diff__Claude Opus 4.8"/>
    <n v="0"/>
    <n v="1"/>
    <n v="0"/>
    <n v="0"/>
    <n v="1"/>
    <n v="1"/>
    <n v="1"/>
    <x v="0"/>
  </r>
  <r>
    <s v="gel"/>
    <s v="https://github.com/geldata/gel"/>
    <s v="Rename Variable"/>
    <x v="0"/>
    <s v="https://github.com/geldata/gel/pull/4829"/>
    <s v="38f7325"/>
    <s v="14b7aa5"/>
    <x v="0"/>
    <s v="edb/server/protocol/binary.pyx"/>
    <s v="edb/server/protocol/binary.pyx"/>
    <s v="GitHub: Rename token to secret_key in ClientHandshake and update it accordingly"/>
    <s v="repo_38f7325_14b7aa5"/>
    <s v="claude_binary_llm_vs_gt.diff"/>
    <s v="cases/repo_38f7325_14b7aa5/compare/claude_binary_llm_vs_gt.diff"/>
    <x v="2"/>
    <s v="No"/>
    <x v="0"/>
    <s v="Formatting; Logic Change; Missed Required Change"/>
    <s v="High"/>
    <x v="0"/>
    <s v="Claude partially followed the requested rename by changing the local variable token to secret_key and passing secret_key into _auth_jwt(). However, it incorrectly changed params.get('secret_key') to params.get('token'), which is the opposite of the required ClientHandshake rename. This likely breaks authentication when the secret key is read from handshake parameters. It also removed the final newline, which is an unrelated formatting change."/>
    <x v="2"/>
    <s v="No"/>
    <s v="SyntaxError: invalid syntax"/>
    <x v="2"/>
    <s v="repo_38f7325_14b7aa5__claude_binary_llm_vs_gt.diff__Claude Opus 4.8"/>
    <n v="0"/>
    <n v="1"/>
    <n v="0"/>
    <n v="0"/>
    <n v="1"/>
    <n v="1"/>
    <n v="1"/>
    <x v="0"/>
  </r>
  <r>
    <s v="gel"/>
    <s v="https://github.com/geldata/gel"/>
    <s v="Rename Method"/>
    <x v="1"/>
    <s v="https://github.com/geldata/gel/pull/8682"/>
    <s v="582dec9"/>
    <s v="0a5e14c"/>
    <x v="0"/>
    <s v="edb/language_server/main.py"/>
    <s v="edb/language_server/main.py"/>
    <s v="Me: Change text_document_did_change  to text_document_did_save and update the full code accordingly"/>
    <s v="repo_582dec9_0a5e14c"/>
    <s v="claude_main_llm_vs_gt.diff"/>
    <s v="cases/repo_582dec9_0a5e14c/compare/claude_main_llm_vs_gt.diff"/>
    <x v="0"/>
    <s v="No"/>
    <x v="0"/>
    <s v="Formatting; Missed Required Change"/>
    <s v="High"/>
    <x v="0"/>
    <s v="The task was to change text_document_did_change to text_document_did_save, but Claude did the opposite by changing the decorator from TEXT_DOCUMENT_DID_SAVE back to TEXT_DOCUMENT_DID_CHANGE. This misses the required behavior change and makes the language server update on document-change events instead of save events. Claude also made unrelated formatting changes by removing blank lines and the final newline at the end of the file."/>
    <x v="0"/>
    <s v="Yes"/>
    <s v="None"/>
    <x v="2"/>
    <s v="repo_582dec9_0a5e14c__claude_main_llm_vs_gt.diff__Claude Opus 4.8"/>
    <n v="0"/>
    <n v="0"/>
    <n v="1"/>
    <n v="0"/>
    <n v="1"/>
    <n v="1"/>
    <n v="1"/>
    <x v="0"/>
  </r>
  <r>
    <s v="models"/>
    <s v="tensorflow/models: Models and examples built with TensorFlow"/>
    <s v="Rename Variable"/>
    <x v="0"/>
    <s v="https://github.com/tensorflow/models/pull/5599"/>
    <s v="780f526"/>
    <s v="d7676c1"/>
    <x v="0"/>
    <s v="official/utils/misc/distribution_utils_test.py"/>
    <s v="official/utils/misc/distribution_utils_test.py"/>
    <s v="GitHub: Rename &quot;num_towers&quot; to &quot;num_replicas&quot;"/>
    <s v="repo_780f526_d7676c1"/>
    <s v="claude_test_llm_vs_gt.diff"/>
    <s v="cases/repo_780f526_d7676c1/compare/claude_test_llm_vs_gt.diff"/>
    <x v="1"/>
    <s v="No"/>
    <x v="0"/>
    <s v="Formatting"/>
    <s v="Low"/>
    <x v="1"/>
    <s v="The task was to rename num_towers to num_replicas, but Claude did not make that rename in the shown diff. It only changed blank-line formatting and removed the final newline at the end of the file. Since the required rename is missed, the maintenance task is not completed."/>
    <x v="1"/>
    <s v="Yes"/>
    <s v="None"/>
    <x v="2"/>
    <s v="repo_780f526_d7676c1__claude_test_llm_vs_gt.diff__Claude Opus 4.8"/>
    <n v="1"/>
    <n v="0"/>
    <n v="0"/>
    <n v="0"/>
    <n v="1"/>
    <n v="0"/>
    <n v="0"/>
    <x v="1"/>
  </r>
  <r>
    <s v="models"/>
    <s v="https://github.com/tensorflow/models"/>
    <s v="Rename Variable"/>
    <x v="0"/>
    <s v="https://github.com/tensorflow/models/pull/1542"/>
    <s v="71e106f"/>
    <s v="d4ae8d1"/>
    <x v="0"/>
    <s v="tutorials/image/cifar10/cifar10_multi_gpu_train.py"/>
    <s v="tutorials/image/cifar10/cifar10_multi_gpu_train.py"/>
    <s v="Me: Rename the image/label variables to image_batch/label_batch"/>
    <s v="repo_71e106f_d4ae8d1"/>
    <s v="claude_train_llm_vs_gt.diff"/>
    <s v="cases/repo_71e106f_d4ae8d1/compare/claude_train_llm_vs_gt.diff"/>
    <x v="1"/>
    <s v="No"/>
    <x v="0"/>
    <s v="Formatting"/>
    <s v="Low"/>
    <x v="1"/>
    <s v="Claude completed the required rename by changing images to image_batch and labels to label_batch, and also updated the prefetch_queue call to use the new variable names. The only unrelated change is the removed final newline at the end of the file, which is a formatting issue and does not affect behavior."/>
    <x v="1"/>
    <s v="Yes"/>
    <s v="None"/>
    <x v="2"/>
    <s v="repo_71e106f_d4ae8d1__claude_train_llm_vs_gt.diff__Claude Opus 4.8"/>
    <n v="1"/>
    <n v="0"/>
    <n v="0"/>
    <n v="0"/>
    <n v="1"/>
    <n v="0"/>
    <n v="0"/>
    <x v="1"/>
  </r>
  <r>
    <s v="models"/>
    <s v="https://github.com/tensorflow/models"/>
    <s v="Rename Method"/>
    <x v="1"/>
    <s v="https://github.com/tensorflow/models/pull/1701"/>
    <s v="057203e"/>
    <s v="f305d2d"/>
    <x v="2"/>
    <s v="cognitive_mapping_and_planning/tfcode/vision_baseline_lstm.py,_x000a_real_nvp/real_nvp_multiscale_dataset.py"/>
    <s v="real_nvp/real_nvp_multiscale_dataset.py"/>
    <s v="GitHub: change no-longer-existing concat_v2 to concat"/>
    <s v="repo_057203e_f305d2d"/>
    <s v="claude_data_llm_vs_gt.diff"/>
    <s v="cases/repo_057203e_f305d2d/compare/claude_data_llm_vs_gt.diff"/>
    <x v="1"/>
    <s v="No"/>
    <x v="0"/>
    <s v="Formatting"/>
    <s v="Low"/>
    <x v="1"/>
    <s v="The only difference is that the LLM output removed the final newline at the end of the file. There is no logic or behavioral change."/>
    <x v="1"/>
    <s v="No"/>
    <s v="SyntaxError: Missing parentheses in call to 'print'. Did you mean print(...)?"/>
    <x v="2"/>
    <s v="repo_057203e_f305d2d__claude_data_llm_vs_gt.diff__Claude Opus 4.8"/>
    <n v="1"/>
    <n v="0"/>
    <n v="0"/>
    <n v="0"/>
    <n v="1"/>
    <n v="0"/>
    <n v="0"/>
    <x v="1"/>
  </r>
  <r>
    <s v="models"/>
    <s v="https://github.com/tensorflow/models"/>
    <s v="Rename Method"/>
    <x v="1"/>
    <s v="https://github.com/tensorflow/models/pull/1701"/>
    <s v="057203e"/>
    <s v="f305d2d"/>
    <x v="2"/>
    <s v="cognitive_mapping_and_planning/tfcode/vision_baseline_lstm.py,_x000a_real_nvp/real_nvp_multiscale_dataset.py"/>
    <s v="cognitive_mapping_and_planning/tfcode/vision_baseline_lstm.py"/>
    <s v="GitHub: change no-longer-existing concat_v2 to concat"/>
    <s v="repo_057203e_f305d2d"/>
    <s v="claude_lstm_llm_vs_gt.diff"/>
    <s v="cases/repo_057203e_f305d2d/compare/claude_lstm_llm_vs_gt.diff"/>
    <x v="1"/>
    <s v="No"/>
    <x v="0"/>
    <s v="Formatting"/>
    <s v="Low"/>
    <x v="1"/>
    <s v="The only difference is that the LLM output removed the final newline at the end of the file. There is no logic or behavioral change."/>
    <x v="1"/>
    <s v="Yes"/>
    <s v="None"/>
    <x v="2"/>
    <s v="repo_057203e_f305d2d__claude_lstm_llm_vs_gt.diff__Claude Opus 4.8"/>
    <n v="1"/>
    <n v="0"/>
    <n v="0"/>
    <n v="0"/>
    <n v="1"/>
    <n v="0"/>
    <n v="0"/>
    <x v="1"/>
  </r>
  <r>
    <s v="models"/>
    <s v="https://github.com/tensorflow/models"/>
    <s v="Extract Method (Cleanup, Move, extract, remove)"/>
    <x v="2"/>
    <s v="https://github.com/tensorflow/models/pull/1384"/>
    <s v="320db20"/>
    <s v="7c42a17"/>
    <x v="0"/>
    <s v="slim/train_image_classifier.py"/>
    <s v="slim/train_image_classifier.py"/>
    <s v="Me: Remove unused function _add_variables_summaries"/>
    <s v="repo_320db20_7c42a17"/>
    <s v="claude_classifier_llm_vs_gt.diff"/>
    <s v="cases/repo_320db20_7c42a17/compare/claude_classifier_llm_vs_gt.diff"/>
    <x v="1"/>
    <s v="No"/>
    <x v="0"/>
    <s v="Formatting"/>
    <s v="Low"/>
    <x v="1"/>
    <s v="The LLM output only adds an extra blank line before _get_init_fn() and removes the final newline at the end of the file. These are formatting-only changes with no logic or behavior impact."/>
    <x v="1"/>
    <s v="Yes"/>
    <s v="None"/>
    <x v="2"/>
    <s v="repo_320db20_7c42a17__claude_classifier_llm_vs_gt.diff__Claude Opus 4.8"/>
    <n v="1"/>
    <n v="0"/>
    <n v="0"/>
    <n v="0"/>
    <n v="1"/>
    <n v="0"/>
    <n v="0"/>
    <x v="1"/>
  </r>
  <r>
    <s v="models"/>
    <s v="https://github.com/tensorflow/models"/>
    <s v="Extract Method (Cleanup, Move, extract, remove)"/>
    <x v="2"/>
    <s v="https://github.com/tensorflow/models/pull/2186"/>
    <s v="70b894b"/>
    <s v="325609e"/>
    <x v="0"/>
    <s v="tutorials/image/cifar10_estimator/model_base.py"/>
    <s v="tutorials/image/cifar10_estimator/model_base.py"/>
    <s v="GitHub: Remove unused _max_pool method"/>
    <s v="repo_70b894b_325609e"/>
    <s v="claude_base_llm_vs_gt.diff"/>
    <s v="cases/repo_70b894b_325609e/compare/claude_base_llm_vs_gt.diff"/>
    <x v="1"/>
    <s v="No"/>
    <x v="0"/>
    <s v="Formatting"/>
    <s v="Low"/>
    <x v="1"/>
    <s v="The only difference is that the LLM output removed the final newline at the end of the file. There is no logic or behavioral change."/>
    <x v="1"/>
    <s v="Yes"/>
    <s v="None"/>
    <x v="2"/>
    <s v="repo_70b894b_325609e__claude_base_llm_vs_gt.diff__Claude Opus 4.8"/>
    <n v="1"/>
    <n v="0"/>
    <n v="0"/>
    <n v="0"/>
    <n v="1"/>
    <n v="0"/>
    <n v="0"/>
    <x v="1"/>
  </r>
  <r>
    <s v="models"/>
    <s v="https://github.com/tensorflow/models"/>
    <s v="Change Method Signature (Change argument, change parameter)"/>
    <x v="3"/>
    <s v="https://github.com/tensorflow/models/pull/1242"/>
    <s v="e4cbe9e"/>
    <s v="f7cea8d"/>
    <x v="0"/>
    <s v="tutorials/rnn/translate/seq2seq_model.py"/>
    <s v="tutorials/rnn/translate/seq2seq_model.py"/>
    <s v="GitHub: Rename sampled_loss argument inputs to logits in preparation for named arguments requirement"/>
    <s v="repo_e4cbe9e_f7cea8d"/>
    <s v="claude_model_llm_vs_gt.diff"/>
    <s v="cases/repo_e4cbe9e_f7cea8d/compare/claude_model_llm_vs_gt.diff"/>
    <x v="1"/>
    <s v="No"/>
    <x v="0"/>
    <s v="Formatting"/>
    <s v="Low"/>
    <x v="1"/>
    <s v="The only difference is that the LLM output removed the final newline at the end of the file. There is no logic or behavioral change."/>
    <x v="1"/>
    <s v="Yes"/>
    <s v="None"/>
    <x v="2"/>
    <s v="repo_e4cbe9e_f7cea8d__claude_model_llm_vs_gt.diff__Claude Opus 4.8"/>
    <n v="1"/>
    <n v="0"/>
    <n v="0"/>
    <n v="0"/>
    <n v="1"/>
    <n v="0"/>
    <n v="0"/>
    <x v="1"/>
  </r>
  <r>
    <s v="models"/>
    <s v="https://github.com/tensorflow/models"/>
    <s v="Change Method Signature (Change argument, change parameter)"/>
    <x v="3"/>
    <s v="https://github.com/tensorflow/models/pull/3278"/>
    <s v="7d8a2c0"/>
    <s v="363d5e1"/>
    <x v="0"/>
    <s v="tutorials/image/cifar10/cifar10.py"/>
    <s v="tutorials/image/cifar10/cifar10.py"/>
    <s v="Me: Change wd=0.0 to wd=None"/>
    <s v="repo_7d8a2c0_363d5e1"/>
    <s v="claude_far10_llm_vs_gt.diff"/>
    <s v="cases/repo_7d8a2c0_363d5e1/compare/claude_far10_llm_vs_gt.diff"/>
    <x v="1"/>
    <s v="No"/>
    <x v="0"/>
    <s v="Formatting"/>
    <s v="Low"/>
    <x v="1"/>
    <s v="The only difference is that the LLM output removed the final newline at the end of the file. There is no logic or behavioral change."/>
    <x v="1"/>
    <s v="Yes"/>
    <s v="None"/>
    <x v="2"/>
    <s v="repo_7d8a2c0_363d5e1__claude_far10_llm_vs_gt.diff__Claude Opus 4.8"/>
    <n v="1"/>
    <n v="0"/>
    <n v="0"/>
    <n v="0"/>
    <n v="1"/>
    <n v="0"/>
    <n v="0"/>
    <x v="1"/>
  </r>
  <r>
    <s v="models"/>
    <s v="https://github.com/tensorflow/models"/>
    <s v="Extract Variable (Cleanup, Move, extract, remove)"/>
    <x v="4"/>
    <s v="https://github.com/tensorflow/models/pull/8542"/>
    <s v="861390b"/>
    <s v="6a5c66a"/>
    <x v="0"/>
    <s v="official/nlp/transformer/data_download.py"/>
    <s v="official/nlp/transformer/data_download.py"/>
    <s v="Me: Remove train_files  variable"/>
    <s v="repo_861390b_6a5c66a"/>
    <s v="claude_download_llm_vs_gt.diff"/>
    <s v="cases/repo_861390b_6a5c66a/compare/claude_download_llm_vs_gt.diff"/>
    <x v="1"/>
    <s v="No"/>
    <x v="0"/>
    <s v="Formatting"/>
    <s v="Low"/>
    <x v="1"/>
    <s v="The only difference is that the LLM output removed the final newline at the end of the file. There is no logic or behavioral change."/>
    <x v="1"/>
    <s v="Yes"/>
    <s v="None"/>
    <x v="2"/>
    <s v="repo_861390b_6a5c66a__claude_download_llm_vs_gt.diff__Claude Opus 4.8"/>
    <n v="1"/>
    <n v="0"/>
    <n v="0"/>
    <n v="0"/>
    <n v="1"/>
    <n v="0"/>
    <n v="0"/>
    <x v="1"/>
  </r>
  <r>
    <s v="gallery-dl"/>
    <s v="mikf/gallery-dl: Command-line program to download image galleries and collections from several image hosting sites"/>
    <s v="Rename Method"/>
    <x v="1"/>
    <s v="https://github.com/mikf/gallery-dl/pull/8849"/>
    <s v="88a3153"/>
    <s v="a3d7af6"/>
    <x v="0"/>
    <s v="gallery_dl/extractor/tiktok.py"/>
    <s v="gallery_dl/extractor/tiktok.py"/>
    <s v="Me: Rename _extract_rehydration_data_user to _extract_rehydration_data"/>
    <s v="repo_88a3153_a3d7af6"/>
    <s v="claude_tiktok_llm_vs_gt.diff"/>
    <s v="cases/repo_88a3153_a3d7af6/compare/claude_tiktok_llm_vs_gt.diff"/>
    <x v="1"/>
    <s v="No"/>
    <x v="0"/>
    <s v="Formatting"/>
    <s v="Low"/>
    <x v="1"/>
    <s v="Claude completed the required rename from _extract_rehydration_data_user to _extract_rehydration_data. It updated both the function definition and the shown call sites. The only unrelated change is the removed final newline at the end of the file, which is a formatting-only issue and does not affect behavior."/>
    <x v="1"/>
    <s v="Yes"/>
    <s v="None"/>
    <x v="2"/>
    <s v="repo_88a3153_a3d7af6__claude_tiktok_llm_vs_gt.diff__Claude Opus 4.8"/>
    <n v="1"/>
    <n v="0"/>
    <n v="0"/>
    <n v="0"/>
    <n v="1"/>
    <n v="0"/>
    <n v="0"/>
    <x v="1"/>
  </r>
  <r>
    <s v="gallery-dl"/>
    <s v="mikf/gallery-dl: Command-line program to download image galleries and collections from several image hosting sites"/>
    <s v="Change Method Signature (Change argument, change parameter)"/>
    <x v="3"/>
    <s v="https://github.com/mikf/gallery-dl/pull/8938"/>
    <s v="9a10203"/>
    <s v="4fab8e0"/>
    <x v="0"/>
    <s v="gallery_dl/extractor/tiktok.py"/>
    <s v="gallery_dl/extractor/tiktok.py"/>
    <s v="GitHub: Do not fail story extraction if user has no stories"/>
    <s v="repo_9a10203_4fab8e0"/>
    <s v="claude_tiktok_llm_vs_gt.diff"/>
    <s v="cases/repo_9a10203_4fab8e0/compare/claude_tiktok_llm_vs_gt.diff"/>
    <x v="1"/>
    <s v="No"/>
    <x v="0"/>
    <s v="Formatting"/>
    <s v="Low"/>
    <x v="1"/>
    <s v="The task was to prevent story extraction from failing when a user has no stories. Claude did not change any executable logic for story extraction, empty story responses, missing story lists, or error handling. It only modified a comment about cursor offset behavior and removed the final newline at the end of the file. Since the required behavioral fix is missing, the task is not completed."/>
    <x v="1"/>
    <s v="Yes"/>
    <s v="None"/>
    <x v="2"/>
    <s v="repo_9a10203_4fab8e0__claude_tiktok_llm_vs_gt.diff__Claude Opus 4.8"/>
    <n v="1"/>
    <n v="0"/>
    <n v="0"/>
    <n v="0"/>
    <n v="1"/>
    <n v="0"/>
    <n v="0"/>
    <x v="1"/>
  </r>
  <r>
    <s v="flair"/>
    <s v="https://github.com/flairNLP/flair"/>
    <s v="Rename Variable"/>
    <x v="0"/>
    <s v="https://github.com/flairNLP/flair/pull/2845"/>
    <s v="2b09404"/>
    <s v="8aa86b6"/>
    <x v="0"/>
    <s v="flair/embeddings/base.py"/>
    <s v="flair/embeddings/base.py"/>
    <s v="Me: Rename normed_weights to normed_weights_split"/>
    <s v="repo_2b09404_8aa86b6"/>
    <s v="claude_base_llm_vs_gt.diff"/>
    <s v="cases/repo_2b09404_8aa86b6/compare/claude_base_llm_vs_gt.diff"/>
    <x v="1"/>
    <s v="No"/>
    <x v="0"/>
    <s v="Formatting"/>
    <s v="Low"/>
    <x v="1"/>
    <s v="Claude completed the requested rename from normed_weights to normed_weights_split. The updated code consistently uses normed_weights_split for the softmax result and then reassigns it after torch.split(). This is slightly awkward because the same variable now represents both the unsplit tensor and the split tuple, but it follows the requested rename and does not introduce a clear functional error. The only unrelated change is the removed final newline at the end of the file."/>
    <x v="1"/>
    <s v="Yes"/>
    <s v="None"/>
    <x v="2"/>
    <s v="repo_2b09404_8aa86b6__claude_base_llm_vs_gt.diff__Claude Opus 4.8"/>
    <n v="1"/>
    <n v="0"/>
    <n v="0"/>
    <n v="0"/>
    <n v="1"/>
    <n v="0"/>
    <n v="0"/>
    <x v="1"/>
  </r>
  <r>
    <s v="flair"/>
    <s v="https://github.com/flairNLP/flair"/>
    <s v="Rename Variable"/>
    <x v="0"/>
    <s v="https://github.com/flairNLP/flair/pull/961"/>
    <s v="1d98531"/>
    <s v="4756d4c"/>
    <x v="2"/>
    <s v="flair/trainers/language_model_trainer.py,_x000a_flair/trainers/trainer.py"/>
    <s v="flair/trainers/language_model_trainer.py"/>
    <s v="Me: Rename apex/apex_opt_level to use_amp/amp_opt_level"/>
    <s v="repo_1d98531_4756d4c"/>
    <s v="claude_trainer_llm_vs_gt.diff"/>
    <s v="cases/repo_1d98531_4756d4c/compare/claude_trainer_llm_vs_gt.diff"/>
    <x v="1"/>
    <s v="No"/>
    <x v="0"/>
    <s v="Formatting"/>
    <s v="Low"/>
    <x v="1"/>
    <s v="LLM output differs from the human merge only through formatting changes: quote style changed from double to single quotes, multiline statements were rewrapped, extra whitespace and blank lines were removed, comment indentation changed, and the final newline was removed. No clear logic, API, import, naming, or behavioral change is present in this diff."/>
    <x v="1"/>
    <s v="Yes"/>
    <s v="None"/>
    <x v="2"/>
    <s v="repo_1d98531_4756d4c__claude_trainer_llm_vs_gt.diff__Claude Opus 4.8"/>
    <n v="1"/>
    <n v="0"/>
    <n v="0"/>
    <n v="0"/>
    <n v="1"/>
    <n v="0"/>
    <n v="0"/>
    <x v="1"/>
  </r>
  <r>
    <s v="flair"/>
    <s v="https://github.com/flairNLP/flair"/>
    <s v="Rename Variable"/>
    <x v="0"/>
    <s v="https://github.com/flairNLP/flair/pull/961"/>
    <s v="1d98531"/>
    <s v="4756d4c"/>
    <x v="2"/>
    <s v="flair/trainers/language_model_trainer.py,_x000a_flair/trainers/trainer.py"/>
    <s v="flair/trainers/trainer.py"/>
    <s v="Me: Rename apex/apex_opt_level to use_amp/amp_opt_level"/>
    <s v="repo_1d98531_4756d4c"/>
    <s v="claude_trainer2_llm_vs_gt.diff"/>
    <s v="cases/repo_1d98531_4756d4c/compare/claude_trainer2_llm_vs_gt.diff"/>
    <x v="1"/>
    <s v="No"/>
    <x v="0"/>
    <s v="Formatting"/>
    <s v="Low"/>
    <x v="1"/>
    <s v="LLM output differs from the human merge only through formatting edits: quote style changed, multiline RuntimeError and amp.initialize calls were rewrapped, whitespace was changed around a blank line, and the final newline was removed."/>
    <x v="1"/>
    <s v="Yes"/>
    <s v="None"/>
    <x v="2"/>
    <s v="repo_1d98531_4756d4c__claude_trainer2_llm_vs_gt.diff__Claude Opus 4.8"/>
    <n v="1"/>
    <n v="0"/>
    <n v="0"/>
    <n v="0"/>
    <n v="1"/>
    <n v="0"/>
    <n v="0"/>
    <x v="1"/>
  </r>
  <r>
    <s v="flair"/>
    <s v="https://github.com/flairNLP/flair"/>
    <s v="Rename Method"/>
    <x v="1"/>
    <s v="https://github.com/flairNLP/flair/pull/2393"/>
    <s v="fbe88ff"/>
    <s v="9da916e"/>
    <x v="2"/>
    <s v="flair/trainers/language_model_trainer.py,_x000a_tests/test_language_model.py"/>
    <s v="tests/test_language_model.py"/>
    <s v="GitHub: Rename load_from_checkpoint to load_checkpoint"/>
    <s v="repo_fbe88ff_9da916e"/>
    <s v="claude_model_llm_vs_gt.diff"/>
    <s v="cases/repo_fbe88ff_9da916e/compare/claude_model_llm_vs_gt.diff"/>
    <x v="1"/>
    <s v="No"/>
    <x v="0"/>
    <s v="Formatting"/>
    <s v="Low"/>
    <x v="1"/>
    <s v="LLM output includes the required changes but differs from the human merge only by removing the trailing blank line/final newline."/>
    <x v="1"/>
    <s v="Yes"/>
    <s v="None"/>
    <x v="2"/>
    <s v="repo_fbe88ff_9da916e__claude_model_llm_vs_gt.diff__Claude Opus 4.8"/>
    <n v="1"/>
    <n v="0"/>
    <n v="0"/>
    <n v="0"/>
    <n v="1"/>
    <n v="0"/>
    <n v="0"/>
    <x v="1"/>
  </r>
  <r>
    <s v="flair"/>
    <s v="https://github.com/flairNLP/flair"/>
    <s v="Rename Method"/>
    <x v="1"/>
    <s v="https://github.com/flairNLP/flair/pull/2393"/>
    <s v="fbe88ff"/>
    <s v="9da916e"/>
    <x v="2"/>
    <s v="flair/trainers/language_model_trainer.py,_x000a_tests/test_language_model.py"/>
    <s v="flair/trainers/language_model_trainer.py"/>
    <s v="GitHub: Rename load_from_checkpoint to load_checkpoint"/>
    <s v="repo_fbe88ff_9da916e"/>
    <s v="claude_trainer_llm_vs_gt.diff"/>
    <s v="cases/repo_fbe88ff_9da916e/compare/claude_trainer_llm_vs_gt.diff"/>
    <x v="1"/>
    <s v="No"/>
    <x v="0"/>
    <s v="Formatting"/>
    <s v="Low"/>
    <x v="1"/>
    <s v="LLM output includes the required changes but differs from the human merge only by removing the trailing blank line/final newline."/>
    <x v="1"/>
    <s v="Yes"/>
    <s v="None"/>
    <x v="2"/>
    <s v="repo_fbe88ff_9da916e__claude_trainer_llm_vs_gt.diff__Claude Opus 4.8"/>
    <n v="1"/>
    <n v="0"/>
    <n v="0"/>
    <n v="0"/>
    <n v="1"/>
    <n v="0"/>
    <n v="0"/>
    <x v="1"/>
  </r>
  <r>
    <s v="flair"/>
    <s v="https://github.com/flairNLP/flair"/>
    <s v="Extract Method (Cleanup, Move, extract, remove)"/>
    <x v="2"/>
    <s v="https://github.com/flairNLP/flair/pull/2377"/>
    <s v="288f7ce"/>
    <s v="31963ca"/>
    <x v="0"/>
    <s v="flair/nn/model.py"/>
    <s v="flair/nn/model.py"/>
    <s v="Me: Remove _obtain_labels, _get_multi_label, _get_single_label, _predict_label_prob,"/>
    <s v="repo_288f7ce_31963ca"/>
    <s v="claude_model_llm_vs_gt.diff"/>
    <s v="cases/repo_288f7ce_31963ca/compare/claude_model_llm_vs_gt.diff"/>
    <x v="1"/>
    <s v="No"/>
    <x v="0"/>
    <s v="Formatting"/>
    <s v="Low"/>
    <x v="1"/>
    <s v="LLM output matches the required code content, but differs from the human merge only by removing the final newline at the end of the file."/>
    <x v="1"/>
    <s v="Yes"/>
    <s v="None"/>
    <x v="2"/>
    <s v="repo_288f7ce_31963ca__claude_model_llm_vs_gt.diff__Claude Opus 4.8"/>
    <n v="1"/>
    <n v="0"/>
    <n v="0"/>
    <n v="0"/>
    <n v="1"/>
    <n v="0"/>
    <n v="0"/>
    <x v="1"/>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claude_label_llm_vs_gt.diff"/>
    <s v="cases/repo_41d48d9_5577479/compare/claude_label_llm_vs_gt.diff"/>
    <x v="0"/>
    <s v="No"/>
    <x v="0"/>
    <s v="Comment/Docstring; Logic Change; Extra Refactoring; Unrelated Deletion; Typo Introduced; Missed Required Change"/>
    <s v="High"/>
    <x v="0"/>
    <s v="The task was to remove the unused tag_to_bioes parameter from the Sequence Corpus API. Claude did not remove the parameter from function signatures or call sites. Instead, it mostly added :param tag_to_bioes: documentation lines in many docstrings, which is the opposite of removing it. More seriously, Claude introduced massive unrelated edits/deletions later in the file: it removed or corrupted several corpus classes, changed super(...).__init__ into invalid-looking super(...).init, moved methods out of classes, introduced badly indented code, and left malformed standalone docstring/comment blocks. These changes are unrelated to the requested parameter removal and likely break the module syntactically and functionally."/>
    <x v="0"/>
    <s v="No"/>
    <s v="&quot;Sorry: IndentationError: expected an indented block after function definition on line 3388 (llm_claude_label.py, line 3390)&quot;"/>
    <x v="2"/>
    <s v="repo_41d48d9_5577479__claude_label_llm_vs_gt.diff__Claude Opus 4.8"/>
    <n v="0"/>
    <n v="0"/>
    <n v="1"/>
    <n v="0"/>
    <n v="1"/>
    <n v="0"/>
    <n v="1"/>
    <x v="0"/>
  </r>
  <r>
    <s v="flair"/>
    <s v="https://github.com/flairNLP/flair"/>
    <s v="Change Method Signature (Change argument, change parameter)"/>
    <x v="3"/>
    <s v="https://github.com/flairNLP/flair/pull/2812"/>
    <s v="41d48d9"/>
    <n v="5577479"/>
    <x v="2"/>
    <s v="flair/datasets/entity_linking.py,_x000a_flair/datasets/sequence_labeling.py"/>
    <s v="flair/datasets/entity_linking.py"/>
    <s v="GitHub: Remove &quot;tag_to_bioes&quot; (Sequence) Corpus parameter, as it is not used"/>
    <s v="repo_41d48d9_5577479"/>
    <s v="claude_link_llm_vs_gt.diff"/>
    <s v="cases/repo_41d48d9_5577479/compare/claude_link_llm_vs_gt.diff"/>
    <x v="0"/>
    <s v="No"/>
    <x v="0"/>
    <s v="Formatting; Comment/Docstring; Missed Required Change"/>
    <s v="Low"/>
    <x v="0"/>
    <s v="The task was to remove the unused tag_to_bioes Sequence Corpus parameter. Claude did not remove any parameter from the constructor/signature or update related code. Instead, it added a new :param tag_to_bioes: docstring line, which is the opposite of the requested removal. The final newline was also removed, which is unrelated formatting. Since the required parameter-removal change is missing, the task is not completed."/>
    <x v="0"/>
    <s v="Yes"/>
    <s v="None"/>
    <x v="2"/>
    <s v="repo_41d48d9_5577479__claude_link_llm_vs_gt.diff__Claude Opus 4.8"/>
    <n v="0"/>
    <n v="0"/>
    <n v="1"/>
    <n v="0"/>
    <n v="1"/>
    <n v="0"/>
    <n v="0"/>
    <x v="1"/>
  </r>
  <r>
    <s v="flair"/>
    <s v="https://github.com/flairNLP/flair"/>
    <s v="Change Method Signature (Change argument, change parameter)"/>
    <x v="3"/>
    <s v="https://github.com/flairNLP/flair/pull/3606"/>
    <s v="e2865f7"/>
    <s v="005ec45"/>
    <x v="0"/>
    <s v="flair/embeddings/document.py"/>
    <s v="flair/embeddings/document.py"/>
    <s v="GitHub: update scipy .A to toarray()"/>
    <s v="repo_e2865f7_005ec45"/>
    <s v="claude_doc_llm_vs_gt.diff"/>
    <s v="cases/repo_e2865f7_005ec45/compare/claude_doc_llm_vs_gt.diff"/>
    <x v="1"/>
    <s v="Yes"/>
    <x v="1"/>
    <s v="None"/>
    <s v="None"/>
    <x v="1"/>
    <s v="No unintended changes"/>
    <x v="3"/>
    <s v="Yes"/>
    <s v="None"/>
    <x v="2"/>
    <s v="repo_e2865f7_005ec45__claude_doc_llm_vs_gt.diff__Claude Opus 4.8"/>
    <n v="1"/>
    <n v="0"/>
    <n v="0"/>
    <n v="0"/>
    <n v="1"/>
    <n v="0"/>
    <n v="0"/>
    <x v="3"/>
  </r>
  <r>
    <s v="flair"/>
    <s v="https://github.com/flairNLP/flair"/>
    <s v="Extract Variable (Cleanup, Move, extract, remove)"/>
    <x v="4"/>
    <s v="https://github.com/flairNLP/flair/pull/3056"/>
    <n v="1577601"/>
    <s v="74754c6"/>
    <x v="0"/>
    <s v="flair/datasets/__init__.py"/>
    <s v="flair/datasets/__init__.py"/>
    <s v="Me: Remove EntityLinkingCorpus"/>
    <s v="repo_1577601_74754c6"/>
    <s v="claude_init_llm_vs_gt.diff"/>
    <s v="cases/repo_1577601_74754c6/compare/claude_init_llm_vs_gt.diff"/>
    <x v="1"/>
    <s v="No"/>
    <x v="0"/>
    <s v="Formatting"/>
    <s v="Low"/>
    <x v="1"/>
    <s v="The only difference is that the LLM output removed the final newline at the end of the file. There is no logic or behavioral change."/>
    <x v="1"/>
    <s v="Yes"/>
    <s v="None"/>
    <x v="2"/>
    <s v="repo_1577601_74754c6__claude_init_llm_vs_gt.diff__Claude Opus 4.8"/>
    <n v="1"/>
    <n v="0"/>
    <n v="0"/>
    <n v="0"/>
    <n v="1"/>
    <n v="0"/>
    <n v="0"/>
    <x v="1"/>
  </r>
  <r>
    <s v="flair"/>
    <s v="https://github.com/flairNLP/flair"/>
    <s v="Extract Variable (Cleanup, Move, extract, remove)"/>
    <x v="4"/>
    <s v="https://github.com/flairNLP/flair/pull/3054"/>
    <s v="3dc16e2"/>
    <s v="ef926e6"/>
    <x v="0"/>
    <s v="flair/embeddings/__init__.py"/>
    <s v="flair/embeddings/__init__.py"/>
    <s v="Me: Remove TransformerXLEmbeddings"/>
    <s v="repo_3dc16e2_ef926e6"/>
    <s v="claude_init_llm_vs_gt.diff"/>
    <s v="cases/repo_3dc16e2_ef926e6/compare/claude_init_llm_vs_gt.diff"/>
    <x v="1"/>
    <s v="No"/>
    <x v="0"/>
    <s v="Formatting"/>
    <s v="Low"/>
    <x v="1"/>
    <s v="Claude appears to have removed TransformerXLEmbeddings, so the required task was completed. However, it also removed unrelated comments and the .base import for Embeddings and ScalarMix. More importantly, it appears to accidentally delete the __all__ = [ assignment line while keeping the closing ], which would likely cause a syntax error. Therefore, the patch is not an exact match and contains high-severity unintended changes."/>
    <x v="1"/>
    <s v="Yes"/>
    <s v="None"/>
    <x v="2"/>
    <s v="repo_3dc16e2_ef926e6__claude_init_llm_vs_gt.diff__Claude Opus 4.8"/>
    <n v="1"/>
    <n v="0"/>
    <n v="0"/>
    <n v="0"/>
    <n v="1"/>
    <n v="0"/>
    <n v="0"/>
    <x v="1"/>
  </r>
  <r>
    <s v="WeasyPrint"/>
    <s v="Kozea/WeasyPrint: The awesome document factory"/>
    <s v="Extract Method (Cleanup, Move, extract, remove)"/>
    <x v="2"/>
    <s v="https://github.com/Kozea/WeasyPrint/pull/2014"/>
    <s v="ba68976"/>
    <s v="e8f1418"/>
    <x v="2"/>
    <s v="weasyprint/pdf/pdfa.py,_x000a_weasyprint/pdf/pdfua.py"/>
    <s v="weasyprint/pdf/pdfa.py"/>
    <s v="GitHub: Remove warnings for PDF/A, PDF/UA compatibility"/>
    <s v="repo_ba68976_e8f1418"/>
    <s v="claude_pdfa_llm_vs_gt.diff"/>
    <s v="cases/repo_ba68976_e8f1418/compare/claude_pdfa_llm_vs_gt.diff"/>
    <x v="0"/>
    <s v="No"/>
    <x v="0"/>
    <s v="Formatting; Import Change; Logic Change"/>
    <s v="High"/>
    <x v="0"/>
    <s v="Claudes patch does not correctly preserve the valid Python structure. It removes/changes indentation in the try/except/else block, the read_binary function, the pdfa() function body, the for loop, and the dictionary comprehension. This would likely produce an IndentationError or SyntaxError. It also adds an unnecessary LOGGER import. Since the output is syntactically broken and does not safely implement the requested compatibility-warning removal, mark it as failed."/>
    <x v="0"/>
    <s v="No"/>
    <s v="&quot;Sorry: IndentationError: expected an indented block after 'try' statement on line 2 (llm_claude_pdfa.py, line 4)&quot;"/>
    <x v="2"/>
    <s v="repo_ba68976_e8f1418__claude_pdfa_llm_vs_gt.diff__Claude Opus 4.8"/>
    <n v="0"/>
    <n v="0"/>
    <n v="1"/>
    <n v="0"/>
    <n v="1"/>
    <n v="0"/>
    <n v="1"/>
    <x v="0"/>
  </r>
  <r>
    <s v="WeasyPrint"/>
    <s v="Kozea/WeasyPrint: The awesome document factory"/>
    <s v="Extract Method (Cleanup, Move, extract, remove)"/>
    <x v="2"/>
    <s v="https://github.com/Kozea/WeasyPrint/pull/2014"/>
    <s v="ba68976"/>
    <s v="e8f1418"/>
    <x v="2"/>
    <s v="weasyprint/pdf/pdfa.py,_x000a_weasyprint/pdf/pdfua.py"/>
    <s v="weasyprint/pdf/pdfua.py"/>
    <s v="GitHub: Remove warnings for PDF/A, PDF/UA compatibility"/>
    <s v="repo_ba68976_e8f1418"/>
    <s v="claude_pdfua_llm_vs_gt.diff"/>
    <s v="cases/repo_ba68976_e8f1418/compare/claude_pdfua_llm_vs_gt.diff"/>
    <x v="1"/>
    <s v="No"/>
    <x v="0"/>
    <s v="Formatting; Import Change"/>
    <s v="Low"/>
    <x v="1"/>
    <s v="Claude did not remove any PDF/A or PDF/UA compatibility warning logic. The only substantive change is adding an unnecessary LOGGER import, plus a missing final newline. Since the required maintenance task was not implemented, this is a missed required change."/>
    <x v="1"/>
    <s v="Yes"/>
    <s v="None"/>
    <x v="2"/>
    <s v="repo_ba68976_e8f1418__claude_pdfua_llm_vs_gt.diff__Claude Opus 4.8"/>
    <n v="1"/>
    <n v="0"/>
    <n v="0"/>
    <n v="0"/>
    <n v="1"/>
    <n v="0"/>
    <n v="0"/>
    <x v="1"/>
  </r>
  <r>
    <s v="WeasyPrint"/>
    <s v="Kozea/WeasyPrint: The awesome document factory"/>
    <s v="Change Method Signature (Change argument, change parameter)"/>
    <x v="3"/>
    <s v="https://github.com/Kozea/WeasyPrint/pull/1867"/>
    <s v="0ff8692"/>
    <s v="c140c7b"/>
    <x v="0"/>
    <s v="weasyprint/pdf/__init__.py"/>
    <s v="weasyprint/pdf/__init__.py"/>
    <s v="Me: Add compress in parameter of write_pdf_attachment"/>
    <s v="repo_0ff8692_c140c7b"/>
    <s v="claude_init_llm_vs_gt.diff"/>
    <s v="cases/repo_0ff8692_c140c7b/compare/claude_init_llm_vs_gt.diff"/>
    <x v="1"/>
    <s v="No"/>
    <x v="0"/>
    <s v="Formatting"/>
    <s v="Low"/>
    <x v="1"/>
    <s v="The only difference is that the LLM output removed the final newline at the end of the file. There is no logic or behavioral change."/>
    <x v="1"/>
    <s v="Yes"/>
    <s v="None"/>
    <x v="2"/>
    <s v="repo_0ff8692_c140c7b__claude_init_llm_vs_gt.diff__Claude Opus 4.8"/>
    <n v="1"/>
    <n v="0"/>
    <n v="0"/>
    <n v="0"/>
    <n v="1"/>
    <n v="0"/>
    <n v="0"/>
    <x v="1"/>
  </r>
  <r>
    <s v="manim"/>
    <s v="3b1b/manim: Animation engine for explanatory math videos"/>
    <s v="Rename Variable"/>
    <x v="0"/>
    <s v="https://github.com/3b1b/manim/pull/2258"/>
    <s v="66862db"/>
    <s v="5a70d67"/>
    <x v="0"/>
    <s v="manimlib/mobject/coordinate_systems.py"/>
    <s v="manimlib/mobject/coordinate_systems.py"/>
    <s v="Me: Rename variable stroke_background to stroke_behind"/>
    <s v="repo_66862db_5a70d67"/>
    <s v="claude_sys_llm_vs_gt.diff"/>
    <s v="cases/repo_66862db_5a70d67/compare/claude_sys_llm_vs_gt.diff"/>
    <x v="2"/>
    <s v="No"/>
    <x v="0"/>
    <s v="Formatting; Missed Required Change"/>
    <s v="Medium"/>
    <x v="0"/>
    <s v="The task was to rename the variable/parameter stroke_background to stroke_behind. Gemini correctly renames the function parameter to stroke_behind, but then passes it incorrectly as stroke_background=stroke_behind in the downstream call. The expected full update should use stroke_behind=stroke_behind, not keep the old keyword stroke_background. This means the rename was only partially completed and may break behavior if the called function no longer accepts stroke_background. The missing final newline is also a formatting issue."/>
    <x v="2"/>
    <s v="Yes"/>
    <s v="None"/>
    <x v="2"/>
    <s v="repo_66862db_5a70d67__claude_sys_llm_vs_gt.diff__Claude Opus 4.8"/>
    <n v="0"/>
    <n v="1"/>
    <n v="0"/>
    <n v="0"/>
    <n v="1"/>
    <n v="0"/>
    <n v="1"/>
    <x v="2"/>
  </r>
  <r>
    <s v="manim"/>
    <s v="3b1b/manim: Animation engine for explanatory math videos"/>
    <s v="Change Method Signature (Change argument, change parameter)"/>
    <x v="3"/>
    <s v="https://github.com/3b1b/manim/pull/2108"/>
    <n v="4.7290000000000004E+47"/>
    <s v="3c374c3"/>
    <x v="0"/>
    <s v="example_scenes.py"/>
    <s v="example_scenes.py"/>
    <s v="GitHub: remove include_background_rectangle from IntegerMatrix"/>
    <s v="repo_4729e44_3c374c3"/>
    <s v="claude_scene_llm_vs_gt.diff"/>
    <s v="cases/repo_4729e44_3c374c3/compare/claude_scene_llm_vs_gt.diff"/>
    <x v="1"/>
    <s v="No"/>
    <x v="0"/>
    <s v="Formatting"/>
    <s v="Low"/>
    <x v="1"/>
    <s v="The only difference is that the LLM output removed the final newline at the end of the file. There is no logic or behavioral change."/>
    <x v="1"/>
    <s v="Yes"/>
    <s v="None"/>
    <x v="2"/>
    <s v="repo_4729e44_3c374c3__claude_scene_llm_vs_gt.diff__Claude Opus 4.8"/>
    <n v="1"/>
    <n v="0"/>
    <n v="0"/>
    <n v="0"/>
    <n v="1"/>
    <n v="0"/>
    <n v="0"/>
    <x v="1"/>
  </r>
  <r>
    <s v="manim"/>
    <s v="3b1b/manim: Animation engine for explanatory math videos"/>
    <s v="Change Method Signature (Change argument, change parameter)"/>
    <x v="3"/>
    <s v="https://github.com/3b1b/manim/pull/2397"/>
    <s v="52c80f9"/>
    <s v="018b7ce"/>
    <x v="0"/>
    <s v="manimlib/scene/scene.py"/>
    <s v="manimlib/scene/scene.py"/>
    <s v="Me: Add match_updaters=True in mob.become"/>
    <s v="repo_52c80f9_018b7ce"/>
    <s v="claude_scene_llm_vs_gt.diff"/>
    <s v="cases/repo_52c80f9_018b7ce/compare/claude_scene_llm_vs_gt.diff"/>
    <x v="1"/>
    <s v="No"/>
    <x v="0"/>
    <s v="Formatting"/>
    <s v="Low"/>
    <x v="1"/>
    <s v="The only difference is that the LLM output removed the final newline at the end of the file. There is no logic or behavioral change."/>
    <x v="1"/>
    <s v="Yes"/>
    <s v="None"/>
    <x v="2"/>
    <s v="repo_52c80f9_018b7ce__claude_scene_llm_vs_gt.diff__Claude Opus 4.8"/>
    <n v="1"/>
    <n v="0"/>
    <n v="0"/>
    <n v="0"/>
    <n v="1"/>
    <n v="0"/>
    <n v="0"/>
    <x v="1"/>
  </r>
  <r>
    <s v="locust"/>
    <s v="locustio/locust: Write scalable load tests in plain Python ????"/>
    <s v="Extract Method (Cleanup, Move, extract, remove)"/>
    <x v="2"/>
    <s v="https://github.com/locustio/locust/pull/770"/>
    <s v="cdf6aa8"/>
    <s v="391c4cf"/>
    <x v="0"/>
    <s v="locust/test/testcases.py"/>
    <s v="locust/test/testcases.py"/>
    <s v="GitHub: Removes the leftover compatibility workarounds that were put in place for Python 2.6's outdated unittest module."/>
    <s v="repo_cdf6aa8_391c4cf"/>
    <s v="claude_case_llm_vs_gt.diff"/>
    <s v="cases/repo_cdf6aa8_391c4cf/compare/claude_case_llm_vs_gt.diff"/>
    <x v="1"/>
    <s v="No"/>
    <x v="0"/>
    <s v="Formatting"/>
    <s v="Low"/>
    <x v="1"/>
    <s v="LLM output matches the required code content, but differs from the human merge only through whitespace formatting: trailing spaces were added on a blank line and the final newline was removed."/>
    <x v="1"/>
    <s v="Yes"/>
    <s v="None"/>
    <x v="2"/>
    <s v="repo_cdf6aa8_391c4cf__claude_case_llm_vs_gt.diff__Claude Opus 4.8"/>
    <n v="1"/>
    <n v="0"/>
    <n v="0"/>
    <n v="0"/>
    <n v="1"/>
    <n v="0"/>
    <n v="0"/>
    <x v="1"/>
  </r>
  <r>
    <s v="locust"/>
    <s v="locustio/locust: Write scalable load tests in plain Python ????"/>
    <s v="Change Method Signature (Change argument, change parameter)"/>
    <x v="3"/>
    <s v="https://github.com/locustio/locust/pull/63"/>
    <s v="ba9ec8c"/>
    <s v="b3fc8ef"/>
    <x v="0"/>
    <s v="locust/test/testcases.py"/>
    <s v="locust/test/testcases.py"/>
    <s v="Me: Add add_etags=False parameter StringIO"/>
    <s v="repo_ba9ec8c_b3fc8ef"/>
    <s v="claude_case_llm_vs_gt.diff"/>
    <s v="cases/repo_ba9ec8c_b3fc8ef/compare/claude_case_llm_vs_gt.diff"/>
    <x v="1"/>
    <s v="No"/>
    <x v="0"/>
    <s v="Formatting"/>
    <s v="High"/>
    <x v="1"/>
    <s v="Claude included the required add_etags=False parameter in the send_file(StringIO(...), add_etags=False) call, so the requested task was completed. However, it removed indentation throughout the file, including function bodies, if blocks, class methods, and docstrings. This would likely cause IndentationError/SyntaxError and break the file."/>
    <x v="1"/>
    <s v="No"/>
    <s v="&quot;Sorry: IndentationError: expected an indented block after function definition on line 13 (llm_claude_case.py, line 14)&quot;"/>
    <x v="2"/>
    <s v="repo_ba9ec8c_b3fc8ef__claude_case_llm_vs_gt.diff__Claude Opus 4.8"/>
    <n v="1"/>
    <n v="0"/>
    <n v="0"/>
    <n v="0"/>
    <n v="1"/>
    <n v="0"/>
    <n v="1"/>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client.py"/>
    <s v="GitHub: Exit with non-0 if fail, account that 255 is &quot;Ok&quot; exit code, use 255 explicitly instead of -1"/>
    <s v="repo_e392f51_5b0c3e7"/>
    <s v="claude_client_llm_vs_gt.diff"/>
    <s v="cases/repo_e392f51_5b0c3e7/compare/claude_client_llm_vs_gt.diff"/>
    <x v="1"/>
    <s v="No"/>
    <x v="0"/>
    <s v="Formatting"/>
    <s v="Low"/>
    <x v="1"/>
    <s v="LLM output matches the required code content, but differs from the human merge only through whitespace formatting: trailing spaces were added on a blank line and the final newline was removed."/>
    <x v="1"/>
    <s v="Yes"/>
    <s v="None"/>
    <x v="2"/>
    <s v="repo_e392f51_5b0c3e7__claude_client_llm_vs_gt.diff__Claude Opus 4.8"/>
    <n v="1"/>
    <n v="0"/>
    <n v="0"/>
    <n v="0"/>
    <n v="1"/>
    <n v="0"/>
    <n v="0"/>
    <x v="1"/>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regex.py"/>
    <s v="GitHub: Exit with non-0 if fail, account that 255 is &quot;Ok&quot; exit code, use 255 explicitly instead of -1"/>
    <s v="repo_e392f51_5b0c3e7"/>
    <s v="claude_regex_llm_vs_gt.diff"/>
    <s v="cases/repo_e392f51_5b0c3e7/compare/claude_regex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e392f51_5b0c3e7__claude_regex_llm_vs_gt.diff__Claude Opus 4.8"/>
    <n v="1"/>
    <n v="0"/>
    <n v="0"/>
    <n v="0"/>
    <n v="1"/>
    <n v="0"/>
    <n v="0"/>
    <x v="1"/>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server.py"/>
    <s v="GitHub: Exit with non-0 if fail, account that 255 is &quot;Ok&quot; exit code, use 255 explicitly instead of -1"/>
    <s v="repo_e392f51_5b0c3e7"/>
    <s v="claude_server_llm_vs_gt.diff"/>
    <s v="cases/repo_e392f51_5b0c3e7/compare/claude_serv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e392f51_5b0c3e7__claude_server_llm_vs_gt.diff__Claude Opus 4.8"/>
    <n v="1"/>
    <n v="0"/>
    <n v="0"/>
    <n v="0"/>
    <n v="1"/>
    <n v="0"/>
    <n v="0"/>
    <x v="1"/>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tests/fail2banclienttestcase.py"/>
    <s v="GitHub: Exit with non-0 if fail, account that 255 is &quot;Ok&quot; exit code, use 255 explicitly instead of -1"/>
    <s v="repo_e392f51_5b0c3e7"/>
    <s v="claude_case_llm_vs_gt.diff"/>
    <s v="cases/repo_e392f51_5b0c3e7/compare/claude_case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e392f51_5b0c3e7__claude_case_llm_vs_gt.diff__Claude Opus 4.8"/>
    <n v="1"/>
    <n v="0"/>
    <n v="0"/>
    <n v="0"/>
    <n v="1"/>
    <n v="0"/>
    <n v="0"/>
    <x v="1"/>
  </r>
  <r>
    <s v="ranger"/>
    <s v="https://github.com/ranger/ranger"/>
    <s v="Rename Variable"/>
    <x v="0"/>
    <s v="https://github.com/ranger/ranger/pull/717"/>
    <s v="62a77e7"/>
    <s v="aed0637"/>
    <x v="0"/>
    <s v="ranger/ext/vcs/vcs.py"/>
    <s v="ranger/ext/vcs/vcs.py"/>
    <s v="Me: Rename ui, queue, advance, awoken, redraw, roots to _ui, _queue, _advance, _awoken, _redraw, _roots"/>
    <s v="repo_62a77e7_aed0637"/>
    <s v="claude_vcs_llm_vs_gt.diff"/>
    <s v="cases/repo_62a77e7_aed0637/compare/claude_vcs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62a77e7_aed0637__claude_vcs_llm_vs_gt.diff__Claude Opus 4.8"/>
    <n v="1"/>
    <n v="0"/>
    <n v="0"/>
    <n v="0"/>
    <n v="1"/>
    <n v="0"/>
    <n v="0"/>
    <x v="1"/>
  </r>
  <r>
    <s v="ranger"/>
    <s v="https://github.com/ranger/ranger"/>
    <s v="Rename Method"/>
    <x v="1"/>
    <s v="https://github.com/ranger/ranger/pull/211"/>
    <s v="2ec8ec5"/>
    <n v="3021209"/>
    <x v="0"/>
    <s v="ranger/config/commands.py"/>
    <s v="ranger/config/commands.py"/>
    <s v="GitHub: renameConsole -&gt; rename_append; added special cases for hidden files and directories"/>
    <s v="repo_2ec8ec5_3021209"/>
    <s v="claude_commands_llm_vs_gt.diff"/>
    <s v="cases/repo_2ec8ec5_3021209/compare/claude_commands_llm_vs_gt.diff"/>
    <x v="1"/>
    <s v="No"/>
    <x v="0"/>
    <s v="Formatting; Unrelated Addition"/>
    <s v="Medium"/>
    <x v="1"/>
    <s v="Claude appears to implement the required behavior for special cases: hidden files and directories are not given the cursor-position offset, while normal files with extensions are handled with a calculated cursor position before the extension. However, it rewrites the logic unnecessarily by removing the cf local variable and using a more complex offset calculation. The behavior seems equivalent, but it is not an exact match and includes unnecessary refactoring plus missing final newline."/>
    <x v="1"/>
    <s v="Yes"/>
    <s v="None"/>
    <x v="2"/>
    <s v="repo_2ec8ec5_3021209__claude_commands_llm_vs_gt.diff__Claude Opus 4.8"/>
    <n v="1"/>
    <n v="0"/>
    <n v="0"/>
    <n v="0"/>
    <n v="1"/>
    <n v="0"/>
    <n v="1"/>
    <x v="2"/>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claude_actions_llm_vs_gt.diff"/>
    <s v="cases/repo_bfe1dba_6859dae/compare/claude_actions_llm_vs_gt.diff"/>
    <x v="1"/>
    <s v="No"/>
    <x v="0"/>
    <s v="Formatting; Logic Change; API/Signature Overreach"/>
    <s v="High"/>
    <x v="1"/>
    <s v="Claude kept/added the required tag=None argument in tag_remove and passes tag=tag to tag_toggle, so the main requested task is satisfied. However, it incorrectly removes the tag=None argument from tag_add and stops passing tag into tag_toggle. That is an unrelated API/signature and behavior change that could break callers using tag_add(..., tag=...)."/>
    <x v="1"/>
    <s v="Yes"/>
    <s v="None"/>
    <x v="2"/>
    <s v="repo_bfe1dba_6859dae__claude_actions_llm_vs_gt.diff__Claude Opus 4.8"/>
    <n v="1"/>
    <n v="0"/>
    <n v="0"/>
    <n v="0"/>
    <n v="1"/>
    <n v="0"/>
    <n v="1"/>
    <x v="0"/>
  </r>
  <r>
    <s v="ranger"/>
    <s v="https://github.com/ranger/ranger"/>
    <s v="Change Method Signature (Change argument, change parameter)"/>
    <x v="3"/>
    <s v="https://github.com/ranger/ranger/pull/2983"/>
    <s v="968b706"/>
    <s v="eb2ebc4"/>
    <x v="0"/>
    <s v="ranger/core/actions.py"/>
    <s v="ranger/core/actions.py"/>
    <s v="Me: Change the placing of &quot;name and &quot;value in ValueError"/>
    <s v="repo_968b706_eb2ebc4"/>
    <s v="claude_actions_llm_vs_gt.diff"/>
    <s v="cases/repo_968b706_eb2ebc4/compare/claude_actions_llm_vs_gt.diff"/>
    <x v="1"/>
    <s v="No"/>
    <x v="0"/>
    <s v="Formatting"/>
    <s v="Low"/>
    <x v="1"/>
    <s v="The only difference is that the LLM output removed the final newline at the end of the file. There is no logic or behavioral change."/>
    <x v="1"/>
    <s v="Yes"/>
    <s v="None"/>
    <x v="2"/>
    <s v="repo_968b706_eb2ebc4__claude_actions_llm_vs_gt.diff__Claude Opus 4.8"/>
    <n v="1"/>
    <n v="0"/>
    <n v="0"/>
    <n v="0"/>
    <n v="1"/>
    <n v="0"/>
    <n v="0"/>
    <x v="1"/>
  </r>
  <r>
    <s v="theHarvester"/>
    <s v="https://github.com/laramies/theHarvester"/>
    <s v="Rename Variable"/>
    <x v="0"/>
    <s v="Rename the variables in myparser.py by Adithanvijayan · Pull Request #328 · laramies/theHarvester"/>
    <s v="1824ce4"/>
    <s v="c42f6c0"/>
    <x v="0"/>
    <s v="theHarvester/parsers/myparser.py"/>
    <s v="theHarvester/parsers/myparser.py"/>
    <s v="Me: Rename the variables: e to search, x to iteration, and y to delete and update the code accordingly"/>
    <s v="repo_1821ce4_c42f6c0"/>
    <s v="claude_parser_llm_vs_gt.diff"/>
    <s v="cases/repo_1821ce4_c42f6c0/compare/claude_pars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1821ce4_c42f6c0__claude_parser_llm_vs_gt.diff__Claude Opus 4.8"/>
    <n v="1"/>
    <n v="0"/>
    <n v="0"/>
    <n v="0"/>
    <n v="1"/>
    <n v="0"/>
    <n v="0"/>
    <x v="1"/>
  </r>
  <r>
    <s v="theHarvester"/>
    <s v="https://github.com/laramies/theHarvester"/>
    <s v="Rename Variable"/>
    <x v="0"/>
    <s v="company_domain seems more in line with the intention of -d by pierce403 · Pull Request #910 · laramies/theHarvester"/>
    <s v="28d92a8"/>
    <s v="cb18ecb"/>
    <x v="0"/>
    <s v="theHarvester/discovery/rocketreach.py"/>
    <s v="theHarvester/discovery/rocketreach.py"/>
    <s v="Me: Change company_website_url to company_domain"/>
    <s v="repo_28d92a8_cb18ecb"/>
    <s v="claude_treach_llm_vs_gt.diff"/>
    <s v="cases/repo_28d92a8_cb18ecb/compare/claude_treach_llm_vs_gt.diff"/>
    <x v="1"/>
    <s v="No"/>
    <x v="0"/>
    <s v="Formatting; Logic Change"/>
    <s v="High"/>
    <x v="1"/>
    <s v="Claude made the required change by using company_domain in the RocketReach query. However, it removed indentation across the class and method bodies. This breaks the class structure and would likely cause IndentationError/SyntaxError. The missing final newline is also a minor formatting issue."/>
    <x v="0"/>
    <s v="No"/>
    <s v="&quot;Sorry: IndentationError: expected an indented block after class definition on line 4 (llm_claude_treach.py, line 5)&quot;"/>
    <x v="2"/>
    <s v="repo_28d92a8_cb18ecb__claude_treach_llm_vs_gt.diff__Claude Opus 4.8"/>
    <n v="1"/>
    <n v="0"/>
    <n v="0"/>
    <n v="0"/>
    <n v="1"/>
    <n v="0"/>
    <n v="1"/>
    <x v="0"/>
  </r>
  <r>
    <s v="theHarvester"/>
    <s v="https://github.com/laramies/theHarvester"/>
    <s v="Extract Method (Cleanup, Move, extract, remove)"/>
    <x v="2"/>
    <s v="Remove bing_key method from Core class by leebaird · Pull Request #2225 · laramies/theHarvester"/>
    <s v="bc2fce0"/>
    <s v="e72876f"/>
    <x v="0"/>
    <s v="theHarvester/lib/core.py"/>
    <s v="theHarvester/lib/core.py"/>
    <s v="Me: Remove bing_key method from Core class"/>
    <s v="repo_bc2fce0_e72876f"/>
    <s v="claude_core_llm_vs_gt.diff"/>
    <s v="cases/repo_bc2fce0_e72876f/compare/claude_core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bc2fce0_e72876f__claude_core_llm_vs_gt.diff__Claude Opus 4.8"/>
    <n v="1"/>
    <n v="0"/>
    <n v="0"/>
    <n v="0"/>
    <n v="1"/>
    <n v="0"/>
    <n v="0"/>
    <x v="1"/>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modules/sfp_binstring.py"/>
    <s v="GitHub: sflib: Rename fetchUrl() argument dontMangle to disableContentEncoding"/>
    <s v="repo_f35fec0_ddc5cd8"/>
    <s v="claude_bin_llm_vs_gt.diff"/>
    <s v="cases/repo_f35fec0_ddc5cd8/compare/claude_bin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f35fec0_ddc5cd8__claude_bin_llm_vs_gt.diff__Claude Opus 4.8"/>
    <n v="1"/>
    <n v="0"/>
    <n v="0"/>
    <n v="0"/>
    <n v="1"/>
    <n v="0"/>
    <n v="0"/>
    <x v="1"/>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modules/sfp_filemeta.py"/>
    <s v="GitHub: sflib: Rename fetchUrl() argument dontMangle to disableContentEncoding"/>
    <s v="repo_f35fec0_ddc5cd8"/>
    <s v="claude_file_llm_vs_gt.diff"/>
    <s v="cases/repo_f35fec0_ddc5cd8/compare/claude_file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f35fec0_ddc5cd8__claude_file_llm_vs_gt.diff__Claude Opus 4.8"/>
    <n v="1"/>
    <n v="0"/>
    <n v="0"/>
    <n v="0"/>
    <n v="1"/>
    <n v="0"/>
    <n v="0"/>
    <x v="1"/>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sflib.py"/>
    <s v="GitHub: sflib: Rename fetchUrl() argument dontMangle to disableContentEncoding"/>
    <s v="repo_f35fec0_ddc5cd8"/>
    <s v="claude_flib_llm_vs_gt.diff"/>
    <s v="cases/repo_f35fec0_ddc5cd8/compare/claude_flib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f35fec0_ddc5cd8__claude_flib_llm_vs_gt.diff__Claude Opus 4.8"/>
    <n v="1"/>
    <n v="0"/>
    <n v="0"/>
    <n v="0"/>
    <n v="1"/>
    <n v="0"/>
    <n v="0"/>
    <x v="1"/>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test/unit/test_spiderfoot.py"/>
    <s v="GitHub: sflib: Rename fetchUrl() argument dontMangle to disableContentEncoding"/>
    <s v="repo_f35fec0_ddc5cd8"/>
    <s v="claude_test_llm_vs_gt.diff"/>
    <s v="cases/repo_f35fec0_ddc5cd8/compare/claude_test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f35fec0_ddc5cd8__claude_test_llm_vs_gt.diff__Claude Opus 4.8"/>
    <n v="1"/>
    <n v="0"/>
    <n v="0"/>
    <n v="0"/>
    <n v="1"/>
    <n v="0"/>
    <n v="0"/>
    <x v="1"/>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test/unit/test_spiderfoothelpers.py"/>
    <s v="GitHub: SpiderFootHelpers: rename SpiderFootHelpers.targetType to SpiderFootHelpers.targetTypeFromString"/>
    <s v="repo_9e694dd_d2507e1"/>
    <s v="claude_foothelper_llm_vs_gt.diff"/>
    <s v="cases/repo_9e694dd_d2507e1/compare/claude_foothelp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9e694dd_d2507e1__claude_foothelper_llm_vs_gt.diff__Claude Opus 4.8"/>
    <n v="1"/>
    <n v="0"/>
    <n v="0"/>
    <n v="0"/>
    <n v="1"/>
    <n v="0"/>
    <n v="0"/>
    <x v="1"/>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piderfoot/helpers.py"/>
    <s v="GitHub: SpiderFootHelpers: rename SpiderFootHelpers.targetType to SpiderFootHelpers.targetTypeFromString"/>
    <s v="repo_9e694dd_d2507e1"/>
    <s v="claude_helper_llm_vs_gt.diff"/>
    <s v="cases/repo_9e694dd_d2507e1/compare/claude_help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9e694dd_d2507e1__claude_helper_llm_vs_gt.diff__Claude Opus 4.8"/>
    <n v="1"/>
    <n v="0"/>
    <n v="0"/>
    <n v="0"/>
    <n v="1"/>
    <n v="0"/>
    <n v="0"/>
    <x v="1"/>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py"/>
    <s v="GitHub: SpiderFootHelpers: rename SpiderFootHelpers.targetType to SpiderFootHelpers.targetTypeFromString"/>
    <s v="repo_9e694dd_d2507e1"/>
    <s v="claude_sf_llm_vs_gt.diff"/>
    <s v="cases/repo_9e694dd_d2507e1/compare/claude_sf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9e694dd_d2507e1__claude_sf_llm_vs_gt.diff__Claude Opus 4.8"/>
    <n v="1"/>
    <n v="0"/>
    <n v="0"/>
    <n v="0"/>
    <n v="1"/>
    <n v="0"/>
    <n v="0"/>
    <x v="1"/>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webui.py"/>
    <s v="GitHub: SpiderFootHelpers: rename SpiderFootHelpers.targetType to SpiderFootHelpers.targetTypeFromString"/>
    <s v="repo_9e694dd_d2507e1"/>
    <s v="claude_sfbui_llm_vs_gt.diff"/>
    <s v="cases/repo_9e694dd_d2507e1/compare/claude_sfbui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9e694dd_d2507e1__claude_sfbui_llm_vs_gt.diff__Claude Opus 4.8"/>
    <n v="1"/>
    <n v="0"/>
    <n v="0"/>
    <n v="0"/>
    <n v="1"/>
    <n v="0"/>
    <n v="0"/>
    <x v="1"/>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sflib.py"/>
    <s v="Me: Remove the function sslDerToPem, test_sslDerToPem_invalid_cert_should_raise_TypeError, and test_sslDerToPem"/>
    <s v="repo_27ac7a3_9746aa1"/>
    <s v="claude_lib_llm_vs_gt.diff"/>
    <s v="cases/repo_27ac7a3_9746aa1/compare/claude_lib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27ac7a3_9746aa1__claude_lib_llm_vs_gt.diff__Claude Opus 4.8"/>
    <n v="1"/>
    <n v="0"/>
    <n v="0"/>
    <n v="0"/>
    <n v="1"/>
    <n v="0"/>
    <n v="0"/>
    <x v="1"/>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test/unit/test_spiderfoot.py"/>
    <s v="Me: Remove the function sslDerToPem, test_sslDerToPem_invalid_cert_should_raise_TypeError, and test_sslDerToPem"/>
    <s v="repo_27ac7a3_9746aa1"/>
    <s v="claude_spiderfoot_llm_vs_gt.diff"/>
    <s v="cases/repo_27ac7a3_9746aa1/compare/claude_spiderfoot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27ac7a3_9746aa1__claude_spiderfoot_llm_vs_gt.diff__Claude Opus 4.8"/>
    <n v="1"/>
    <n v="0"/>
    <n v="0"/>
    <n v="0"/>
    <n v="1"/>
    <n v="0"/>
    <n v="0"/>
    <x v="1"/>
  </r>
  <r>
    <s v="spiderfoot"/>
    <s v="https://github.com/smicallef/spiderfoot"/>
    <s v="Extract Method (Cleanup, Move, extract, remove)"/>
    <x v="2"/>
    <s v="sflib: Move parseLinks to SpiderFootHelpers.extractLinksFromHtml() by bcoles · Pull Request #1683 · smicallef/spiderfoot"/>
    <s v="aae4a1f"/>
    <s v="7f04a49"/>
    <x v="0"/>
    <s v="test/unit/test_spiderfoot.py"/>
    <s v="test/unit/test_spiderfoot.py"/>
    <s v="Me: Remove the function test_parse_links_should_return_a_dict_of_urls_from_string, test_parse_links_invalid_url_should_return_a_dict, test_parse_links_invalid_data_should_return_a_dict, test_parse_links_invalid_domains_should_return_a_dict"/>
    <s v="repo_aae4a1f_7f04a49"/>
    <s v="claude_testspider_llm_vs_gt.diff"/>
    <s v="cases/repo_aae4a1f_7f04a49/compare/claude_testspid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aae4a1f_7f04a49__claude_testspider_llm_vs_gt.diff__Claude Opus 4.8"/>
    <n v="1"/>
    <n v="0"/>
    <n v="0"/>
    <n v="0"/>
    <n v="1"/>
    <n v="0"/>
    <n v="0"/>
    <x v="1"/>
  </r>
  <r>
    <s v="spiderfoot"/>
    <s v="https://github.com/smicallef/spiderfoot"/>
    <s v="Change Method Signature (Change argument, change parameter)"/>
    <x v="3"/>
    <s v="removed a pitfall where the code was using a default mutable argument by NaelsonDouglas · Pull Request #1581 · smicallef/spiderfoot"/>
    <s v="cd43282"/>
    <s v="20c4509"/>
    <x v="0"/>
    <s v="sflib.py"/>
    <s v="sflib.py"/>
    <s v="Me: removed a pitfall where the code was using a default mutable argument, change argument of googleIterate, from dic value null to None"/>
    <s v="repo_cd43282_20c4509"/>
    <s v="claude_lib_llm_vs_gt.diff"/>
    <s v="cases/repo_cd43282_20c4509/compare/claude_lib_llm_vs_gt.diff"/>
    <x v="1"/>
    <s v="No"/>
    <x v="0"/>
    <s v="Formatting"/>
    <s v="Low"/>
    <x v="1"/>
    <s v="LLM output matches the required code content, but differs from the human merge only through formatting: extra blank lines were added after the opts is None block, and the final newline was removed. No logic, API, import, naming, or behavioral change is present."/>
    <x v="1"/>
    <s v="Yes"/>
    <s v="None"/>
    <x v="2"/>
    <s v="repo_cd43282_20c4509__claude_lib_llm_vs_gt.diff__Claude Opus 4.8"/>
    <n v="1"/>
    <n v="0"/>
    <n v="0"/>
    <n v="0"/>
    <n v="1"/>
    <n v="0"/>
    <n v="0"/>
    <x v="1"/>
  </r>
  <r>
    <s v="spiderfoot"/>
    <s v="https://github.com/smicallef/spiderfoot"/>
    <s v="Extract Variable (Cleanup, Move, extract, remove)"/>
    <x v="4"/>
    <s v="https://github.com/smicallef/spiderfoot/pull/1199"/>
    <s v="bba8242"/>
    <s v="fa02bc8"/>
    <x v="2"/>
    <s v="modules/sfp_creditcard.py,_x000a_modules/sfp_iban.py"/>
    <s v="modules/sfp_creditcard.py"/>
    <s v="GitHub: remove unused variable errorState"/>
    <s v="repo_bba8242_fa02bc8"/>
    <s v="claude_credit_llm_vs_gt.diff"/>
    <s v="cases/repo_bba8242_fa02bc8/compare/claude_credit_llm_vs_gt.diff"/>
    <x v="1"/>
    <s v="No"/>
    <x v="0"/>
    <s v="Formatting; Logic Change"/>
    <s v="High"/>
    <x v="1"/>
    <s v="Claude appears to have removed/omitted the unused errorState variable, so the required task is satisfied. However, it removed indentation throughout the class, methods, loops, conditionals, and comments. This would likely cause IndentationError/SyntaxError and break the file. It also introduces unnecessary formatting and whitespace changes."/>
    <x v="1"/>
    <s v="No"/>
    <s v="&quot;Sorry: IndentationError: expected an indented block after function definition on line 30 (llm_claude_credit.py, line 31)&quot;"/>
    <x v="2"/>
    <s v="repo_bba8242_fa02bc8__claude_credit_llm_vs_gt.diff__Claude Opus 4.8"/>
    <n v="1"/>
    <n v="0"/>
    <n v="0"/>
    <n v="0"/>
    <n v="1"/>
    <n v="0"/>
    <n v="1"/>
    <x v="0"/>
  </r>
  <r>
    <s v="spiderfoot"/>
    <s v="https://github.com/smicallef/spiderfoot"/>
    <s v="Extract Variable (Cleanup, Move, extract, remove)"/>
    <x v="4"/>
    <s v="https://github.com/smicallef/spiderfoot/pull/1199"/>
    <s v="bba8242"/>
    <s v="fa02bc8"/>
    <x v="2"/>
    <s v="modules/sfp_creditcard.py,_x000a_modules/sfp_iban.py"/>
    <s v="modules/sfp_iban.py"/>
    <s v="GitHub: remove unused variable errorState"/>
    <s v="repo_bba8242_fa02bc8"/>
    <s v="claude_iban_llm_vs_gt.diff"/>
    <s v="cases/repo_bba8242_fa02bc8/compare/claude_iban_llm_vs_gt.diff"/>
    <x v="1"/>
    <s v="No"/>
    <x v="0"/>
    <s v="Formatting; Comment/Docstring"/>
    <s v="High"/>
    <x v="1"/>
    <s v="Claude appears to have removed/omitted the unused errorState variable, so the requested task is satisfied. However, it removed indentation throughout the class, method definitions, return statements, loop, conditionals, and listener notification logic. This would likely cause IndentationError/SyntaxError and break the file. It also introduces unnecessary formatting and whitespace changes."/>
    <x v="1"/>
    <s v="No"/>
    <s v="&quot;Sorry: IndentationError: expected an indented block after function definition on line 30 (llm_claude_iban.py, line 31)&quot;"/>
    <x v="2"/>
    <s v="repo_bba8242_fa02bc8__claude_iban_llm_vs_gt.diff__Claude Opus 4.8"/>
    <n v="1"/>
    <n v="0"/>
    <n v="0"/>
    <n v="0"/>
    <n v="1"/>
    <n v="0"/>
    <n v="1"/>
    <x v="0"/>
  </r>
  <r>
    <s v="datasette"/>
    <s v="https://github.com/simonw/datasette"/>
    <s v="Change Method Signature (Change argument, change parameter)"/>
    <x v="3"/>
    <s v="Remove deprecated/unused args from setup.py by gerrymanoim · Pull Request #2222 · simonw/datasette"/>
    <s v="b823069"/>
    <s v="04e8835"/>
    <x v="0"/>
    <s v="setup.py"/>
    <s v="setup.py"/>
    <s v="Me: Remove deprecated/unused args from setup.py (setup_requires=[&quot;pytest-runner&quot;], tests_require=[&quot;datasette[test]&quot;] )"/>
    <s v="repo_b823069_04e8835"/>
    <s v="claude_setup_llm_vs_gt.diff"/>
    <s v="cases/repo_b823069_04e8835/compare/claude_setup_llm_vs_gt.diff"/>
    <x v="1"/>
    <s v="No"/>
    <x v="0"/>
    <s v="Formatting"/>
    <s v="High"/>
    <x v="1"/>
    <s v="Claude appears to have removed/omitted the deprecated setup_requires=[&quot;pytest-runner&quot;] and tests_require=[&quot;datasette[test]&quot;] arguments, so the requested task is satisfied. However, it removed indentation throughout setup.py, including function bodies, with blocks, dictionary/list structures, and setup() arguments. This would likely cause IndentationError or SyntaxError, so the patch introduces a high-severity unintended change."/>
    <x v="1"/>
    <s v="No"/>
    <s v="&quot;Sorry: IndentationError: expected an indented block after function definition on line 3 (llm_claude_setup.py, line 4)&quot;"/>
    <x v="2"/>
    <s v="repo_b823069_04e8835__claude_setup_llm_vs_gt.diff__Claude Opus 4.8"/>
    <n v="1"/>
    <n v="0"/>
    <n v="0"/>
    <n v="0"/>
    <n v="1"/>
    <n v="0"/>
    <n v="1"/>
    <x v="0"/>
  </r>
  <r>
    <s v="sherlock"/>
    <s v="https://github.com/sherlock-project/sherlock"/>
    <s v="Change Method Signature (Change argument, change parameter)"/>
    <x v="3"/>
    <s v="https://github.com/sherlock-project/sherlock/pull/2574"/>
    <s v="cfcc82a"/>
    <s v="947f1ad"/>
    <x v="2"/>
    <s v="sherlock_project/sherlock.py,_x000a_sherlock_project/sites.py"/>
    <s v="sherlock_project/sherlock.py"/>
    <s v="GitHub: Security Fix: Add timeout parameters to HTTP requests"/>
    <s v="repo_cfcc82a_947f1ad"/>
    <s v="claude_sherlock_llm_vs_gt.diff"/>
    <s v="cases/repo_cfcc82a_947f1ad/compare/claude_sherlock_llm_vs_gt.diff"/>
    <x v="1"/>
    <s v="No"/>
    <x v="0"/>
    <s v="Formatting"/>
    <s v="Low"/>
    <x v="1"/>
    <s v="The only extra difference shown is removal of the final newline at the end of the file, which is a formatting issue and does not affect behavior."/>
    <x v="1"/>
    <s v="Yes"/>
    <s v="None"/>
    <x v="2"/>
    <s v="repo_cfcc82a_947f1ad__claude_sherlock_llm_vs_gt.diff__Claude Opus 4.8"/>
    <n v="1"/>
    <n v="0"/>
    <n v="0"/>
    <n v="0"/>
    <n v="1"/>
    <n v="0"/>
    <n v="0"/>
    <x v="1"/>
  </r>
  <r>
    <s v="sherlock"/>
    <s v="https://github.com/sherlock-project/sherlock"/>
    <s v="Change Method Signature (Change argument, change parameter)"/>
    <x v="3"/>
    <s v="https://github.com/sherlock-project/sherlock/pull/2574"/>
    <s v="cfcc82a"/>
    <s v="947f1ad"/>
    <x v="2"/>
    <s v="sherlock_project/sherlock.py,_x000a_sherlock_project/sites.py"/>
    <s v="sherlock_project/sites.py"/>
    <s v="GitHub: Security Fix: Add timeout parameters to HTTP requests"/>
    <s v="repo_cfcc82a_947f1ad"/>
    <s v="claude_sites_llm_vs_gt.diff"/>
    <s v="cases/repo_cfcc82a_947f1ad/compare/claude_sites_llm_vs_gt.diff"/>
    <x v="1"/>
    <s v="No"/>
    <x v="0"/>
    <s v="Formatting; Unrelated Addition"/>
    <s v="Low"/>
    <x v="1"/>
    <s v="Claude added a timeout parameter to the requests.get() call, so the security task was completed. However, it used timeout=10 while the human merge used timeout=30, so it is not an exact match. This timeout-value difference is still related to the requested task and likely acceptable. The only clear unintended issue is the missing final newline."/>
    <x v="1"/>
    <s v="Yes"/>
    <s v="None"/>
    <x v="2"/>
    <s v="repo_cfcc82a_947f1ad__claude_sites_llm_vs_gt.diff__Claude Opus 4.8"/>
    <n v="1"/>
    <n v="0"/>
    <n v="0"/>
    <n v="0"/>
    <n v="1"/>
    <n v="0"/>
    <n v="0"/>
    <x v="1"/>
  </r>
  <r>
    <s v="sherlock"/>
    <s v="https://github.com/sherlock-project/sherlock"/>
    <s v="Extract Variable (Cleanup, Move, extract, remove)"/>
    <x v="4"/>
    <s v="Remove fixed value of &quot;username_unclaimed&quot; #1628 by DenavDot · Pull Request #1637 · sherlock-project/sherlock"/>
    <s v="be42ae7"/>
    <s v="1c64c28"/>
    <x v="0"/>
    <s v="sherlock/sites.py"/>
    <s v="sherlock/sites.py"/>
    <s v="Me:Remove fixed value of &quot;username_unclaimed&quot; and use secrets.token_urlsafe(32) as value"/>
    <s v="repo_be42ae7_1c64c28"/>
    <s v="claude_sites_llm_vs_gt.diff"/>
    <s v="cases/repo_be42ae7_1c64c28/compare/claude_sites_llm_vs_gt.diff"/>
    <x v="2"/>
    <s v="No"/>
    <x v="0"/>
    <s v="Formatting; Logic Change; API/Signature Overreach"/>
    <s v="High"/>
    <x v="0"/>
    <s v="Claude partially addresses the task by removing the fixed username_unclaimed value from the constructor call and replacing it with a generated value. However, it uses secrets.token_urlsafe(10) instead of the required secrets.token_urlsafe(32). Also, putting secrets.token_urlsafe(...) as a default argument means it is evaluated once when the function is defined, not freshly for every object. It also changes the constructor signature/order unnecessarily and has a missing final newline."/>
    <x v="2"/>
    <s v="Yes"/>
    <s v="None"/>
    <x v="2"/>
    <s v="repo_be42ae7_1c64c28__claude_sites_llm_vs_gt.diff__Claude Opus 4.8"/>
    <n v="0"/>
    <n v="1"/>
    <n v="0"/>
    <n v="0"/>
    <n v="1"/>
    <n v="0"/>
    <n v="1"/>
    <x v="0"/>
  </r>
  <r>
    <s v="faceswap"/>
    <s v="https://github.com/deepfakes/faceswap"/>
    <s v="Rename Variable"/>
    <x v="0"/>
    <s v="https://github.com/deepfakes/faceswap/pull/281"/>
    <n v="5741160"/>
    <s v="f7c6063"/>
    <x v="0"/>
    <s v="lib/FaceLandmarksExtractor/FaceLandmarksExtractor.py"/>
    <s v="lib/FaceLandmarksExtractor/FaceLandmarksExtractor.py"/>
    <s v="Me: Rename input_image to input_image_bgr, update related references, resize the BGR image directly, recreate input_image via channel reversal, and rename the detector-loop image variable to current_image without changing behavior."/>
    <s v="repo_5741160_f7c6063"/>
    <s v="claude_extractor_llm_vs_gt.diff"/>
    <s v="cases/repo_5741160_f7c6063/compare/claude_extractor_llm_vs_gt.diff"/>
    <x v="0"/>
    <s v="No"/>
    <x v="0"/>
    <s v="Formatting; Naming Overreach; Missed Required Change"/>
    <s v="High"/>
    <x v="0"/>
    <s v="Claude did not correctly apply the required rename to input_image_bgr. The human merge uses def extract(input_image_bgr, ...), reads shape from input_image_bgr, resizes input_image_bgr directly, then recreates input_image using channel reversal. Claude instead changes the function parameter back to input_image and uses that variable for shape and resizing. This likely preserves behavior for positional calls, but it misses the requested naming/signature update and is not an exact match. It also adds minor formatting noise/trailing whitespace and removes the final newline."/>
    <x v="2"/>
    <s v="Yes"/>
    <s v="None"/>
    <x v="2"/>
    <s v="repo_5741160_f7c6063__claude_extractor_llm_vs_gt.diff__Claude Opus 4.8"/>
    <n v="0"/>
    <n v="0"/>
    <n v="1"/>
    <n v="0"/>
    <n v="1"/>
    <n v="0"/>
    <n v="1"/>
    <x v="0"/>
  </r>
  <r>
    <s v="faceswap"/>
    <s v="https://github.com/deepfakes/faceswap"/>
    <s v="Change Method Signature (Change argument, change parameter)"/>
    <x v="3"/>
    <s v="https://github.com/deepfakes/faceswap/pull/89"/>
    <s v="d909ae2"/>
    <s v="7e7cf0b"/>
    <x v="0"/>
    <s v="plugins/Convert_Adjust.py,"/>
    <s v="plugins/Convert_Adjust.py"/>
    <s v="Me: Add smooth_mask=True, avg_color_adjust=True, **kwargs  arguments in init method of plugins/Convert_Adjust.py  and add blur_size=2, seamless_clone=False, mask_type=&quot;facehullandrect&quot;, erosion_kernel_size=None, **kwargs arguments in init method of plugins/Convert_Masked.py"/>
    <s v="repo_d909ae2_7e7cf0b"/>
    <s v="claude_adjust_llm_vs_gt.diff"/>
    <s v="cases/repo_d909ae2_7e7cf0b/compare/claude_adjust_llm_vs_gt.diff"/>
    <x v="2"/>
    <s v="No"/>
    <x v="0"/>
    <s v="Formatting; Logic Change"/>
    <s v="High"/>
    <x v="0"/>
    <s v="Claude added the requested smooth_mask=True, avg_color_adjust=True, and **kwargs arguments to the __init__ signature in Convert_Adjust.py. However, it incorrectly sets self.use_smooth_mask=True and self.use_avg_color_adjust=True instead of using the passed argument values. Therefore, passing smooth_mask=False or avg_color_adjust=False would no longer work. It also removes indentation throughout the class and methods, which would likely cause IndentationError/SyntaxError. The task also mentions Convert_Masked.py, but no corresponding change is shown here."/>
    <x v="2"/>
    <s v="No"/>
    <s v="&quot;Sorry: IndentationError: expected an indented block after class definition on line 6 (llm_claude_adjust.py, line 7)&quot;"/>
    <x v="2"/>
    <s v="repo_d909ae2_7e7cf0b__claude_adjust_llm_vs_gt.diff__Claude Opus 4.8"/>
    <n v="0"/>
    <n v="1"/>
    <n v="0"/>
    <n v="0"/>
    <n v="1"/>
    <n v="0"/>
    <n v="1"/>
    <x v="0"/>
  </r>
  <r>
    <s v="httpx"/>
    <s v="https://github.com/encode/httpx"/>
    <s v="Rename Variable"/>
    <x v="0"/>
    <s v="https://github.com/encode/httpx/pull/968"/>
    <s v="9b6605c"/>
    <s v="991915a"/>
    <x v="2"/>
    <s v="httpx/_transports/urllib3.py,_x000a_tests/test_config.py"/>
    <s v="httpx/_transports/urllib3.py"/>
    <s v="Me: Rename hard_limit to max_connections and soft_limit to max_keepalive"/>
    <s v="repo_9b6605c_991915a"/>
    <s v="claude_lib_llm_vs_gt.diff"/>
    <s v="cases/repo_9b6605c_991915a/compare/claude_lib_llm_vs_gt.diff"/>
    <x v="0"/>
    <s v="No"/>
    <x v="0"/>
    <s v="Formatting; Naming Overreach; Logic Change"/>
    <s v="High"/>
    <x v="0"/>
    <s v="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
    <x v="0"/>
    <s v="Yes"/>
    <s v="None"/>
    <x v="2"/>
    <s v="repo_9b6605c_991915a__claude_lib_llm_vs_gt.diff__Claude Opus 4.8"/>
    <n v="0"/>
    <n v="0"/>
    <n v="1"/>
    <n v="0"/>
    <n v="1"/>
    <n v="0"/>
    <n v="1"/>
    <x v="0"/>
  </r>
  <r>
    <s v="httpx"/>
    <s v="https://github.com/encode/httpx"/>
    <s v="Rename Variable"/>
    <x v="0"/>
    <s v="https://github.com/encode/httpx/pull/968"/>
    <s v="9b6605c"/>
    <s v="991915a"/>
    <x v="2"/>
    <s v="httpx/_transports/urllib3.py,_x000a_tests/test_config.py"/>
    <s v="tests/test_config.py"/>
    <s v="Me: Rename hard_limit to max_connections and soft_limit to max_keepalive"/>
    <s v="repo_9b6605c_991915a"/>
    <s v="claude_testconfig_llm_vs_gt.diff"/>
    <s v="cases/repo_9b6605c_991915a/compare/claude_testconfig_llm_vs_gt.diff"/>
    <x v="1"/>
    <s v="No"/>
    <x v="0"/>
    <s v="Formatting"/>
    <s v="Low"/>
    <x v="1"/>
    <s v="The LLM output differs from the human merge only by removing the final newline at the end of the file. No logic, API, naming, or behavioral change is present."/>
    <x v="1"/>
    <s v="Yes"/>
    <s v="None"/>
    <x v="2"/>
    <s v="repo_9b6605c_991915a__claude_testconfig_llm_vs_gt.diff__Claude Opus 4.8"/>
    <n v="1"/>
    <n v="0"/>
    <n v="0"/>
    <n v="0"/>
    <n v="1"/>
    <n v="0"/>
    <n v="0"/>
    <x v="1"/>
  </r>
  <r>
    <s v="httpx"/>
    <s v="https://github.com/encode/httpx"/>
    <s v="Rename Variable"/>
    <x v="0"/>
    <s v="https://github.com/encode/httpx/pull/601"/>
    <s v="8d8ea8b"/>
    <s v="bb6e52f"/>
    <x v="1"/>
    <s v="httpx/dispatch/http11.py,_x000a_httpx/dispatch/http2.py,_x000a_httpx/dispatch/proxy_http.py"/>
    <s v="httpx/dispatch/proxy_http.py"/>
    <s v="Me: Rename stream to socket throughout the code."/>
    <s v="repo_8d8ea8b_bb6e52f"/>
    <s v="claude_http_llm_vs_gt.diff"/>
    <s v="cases/repo_8d8ea8b_bb6e52f/compare/claude_http_llm_vs_gt.diff"/>
    <x v="0"/>
    <s v="No"/>
    <x v="0"/>
    <s v="Formatting; Logic Change; Missed Required Change"/>
    <s v="High"/>
    <x v="0"/>
    <s v="Gemini performed the opposite of the requested rename. The task was to rename stream to socket throughout the code, but this diff changes http_connection.socket to http_connection.stream. That reverses the intended update and likely breaks compatibility with the expected merged code. It also removes the final newline, which is formatting noise."/>
    <x v="0"/>
    <s v="Yes"/>
    <s v="None"/>
    <x v="2"/>
    <s v="repo_8d8ea8b_bb6e52f__claude_http_llm_vs_gt.diff__Claude Opus 4.8"/>
    <n v="0"/>
    <n v="0"/>
    <n v="1"/>
    <n v="0"/>
    <n v="1"/>
    <n v="0"/>
    <n v="1"/>
    <x v="0"/>
  </r>
  <r>
    <s v="httpx"/>
    <s v="https://github.com/encode/httpx"/>
    <s v="Rename Variable"/>
    <x v="0"/>
    <s v="https://github.com/encode/httpx/pull/601"/>
    <s v="8d8ea8b"/>
    <s v="bb6e52f"/>
    <x v="1"/>
    <s v="httpx/dispatch/http11.py,_x000a_httpx/dispatch/http2.py,_x000a_httpx/dispatch/proxy_http.py"/>
    <s v="httpx/dispatch/http2.py"/>
    <s v="Me: Rename stream to socket throughout the code."/>
    <s v="repo_8d8ea8b_bb6e52f"/>
    <s v="claude_http2_llm_vs_gt.diff"/>
    <s v="cases/repo_8d8ea8b_bb6e52f/compare/claude_http2_llm_vs_gt.diff"/>
    <x v="1"/>
    <s v="No"/>
    <x v="0"/>
    <s v="Formatting"/>
    <s v="Low"/>
    <x v="1"/>
    <s v="The LLM output differs from the human merge only by removing the final newline at the end of the file. No logic, API, naming, or behavioral change is present."/>
    <x v="1"/>
    <s v="Yes"/>
    <s v="None"/>
    <x v="2"/>
    <s v="repo_8d8ea8b_bb6e52f__claude_http2_llm_vs_gt.diff__Claude Opus 4.8"/>
    <n v="1"/>
    <n v="0"/>
    <n v="0"/>
    <n v="0"/>
    <n v="1"/>
    <n v="0"/>
    <n v="0"/>
    <x v="1"/>
  </r>
  <r>
    <s v="httpx"/>
    <s v="https://github.com/encode/httpx"/>
    <s v="Rename Variable"/>
    <x v="0"/>
    <s v="https://github.com/encode/httpx/pull/601"/>
    <s v="8d8ea8b"/>
    <s v="bb6e52f"/>
    <x v="1"/>
    <s v="httpx/dispatch/http11.py,_x000a_httpx/dispatch/http2.py,_x000a_httpx/dispatch/proxy_http.py"/>
    <s v="httpx/dispatch/http11.py"/>
    <s v="Me: Rename stream to socket throughout the code."/>
    <s v="repo_8d8ea8b_bb6e52f"/>
    <s v="claude_http11_llm_vs_gt.diff"/>
    <s v="cases/repo_8d8ea8b_bb6e52f/compare/claude_http11_llm_vs_gt.diff"/>
    <x v="1"/>
    <s v="No"/>
    <x v="0"/>
    <s v="Formatting"/>
    <s v="Low"/>
    <x v="1"/>
    <s v="The LLM output differs from the human merge only by removing the final newline at the end of the file. No logic, API, naming, or behavioral change is present."/>
    <x v="1"/>
    <s v="Yes"/>
    <s v="None"/>
    <x v="2"/>
    <s v="repo_8d8ea8b_bb6e52f__claude_http11_llm_vs_gt.diff__Claude Opus 4.8"/>
    <n v="1"/>
    <n v="0"/>
    <n v="0"/>
    <n v="0"/>
    <n v="1"/>
    <n v="0"/>
    <n v="0"/>
    <x v="1"/>
  </r>
  <r>
    <s v="httpx"/>
    <s v="https://github.com/encode/httpx"/>
    <s v="Rename Method"/>
    <x v="1"/>
    <s v="https://github.com/encode/httpx/pull/676"/>
    <s v="d5da743"/>
    <n v="3462999"/>
    <x v="2"/>
    <s v="httpx/models.py,_x000a_tests/client/test_redirects.py"/>
    <s v="httpx/models.py"/>
    <s v="GitHub: Rename 'next' to 'anext' on Response"/>
    <s v="repo_d5da743_3462999"/>
    <s v="claude_models_llm_vs_gt.diff"/>
    <s v="cases/repo_d5da743_3462999/compare/claude_models_llm_vs_gt.diff"/>
    <x v="1"/>
    <s v="No"/>
    <x v="0"/>
    <s v="Formatting"/>
    <s v="Low"/>
    <x v="1"/>
    <s v="The LLM output differs from the human merge only by removing the final newline at the end of the file. No logic, API, naming, or behavioral change is present."/>
    <x v="1"/>
    <s v="Yes"/>
    <s v="None"/>
    <x v="2"/>
    <s v="repo_d5da743_3462999__claude_models_llm_vs_gt.diff__Claude Opus 4.8"/>
    <n v="1"/>
    <n v="0"/>
    <n v="0"/>
    <n v="0"/>
    <n v="1"/>
    <n v="0"/>
    <n v="0"/>
    <x v="1"/>
  </r>
  <r>
    <s v="httpx"/>
    <s v="https://github.com/encode/httpx"/>
    <s v="Rename Method"/>
    <x v="1"/>
    <s v="https://github.com/encode/httpx/pull/676"/>
    <s v="d5da743"/>
    <n v="3462999"/>
    <x v="2"/>
    <s v="httpx/models.py,_x000a_tests/client/test_redirects.py"/>
    <s v="tests/client/test_redirects.py"/>
    <s v="GitHub: Rename 'next' to 'anext' on Response"/>
    <s v="repo_d5da743_3462999"/>
    <s v="claude_redirects_llm_vs_gt.diff"/>
    <s v="cases/repo_d5da743_3462999/compare/claude_redirects_llm_vs_gt.diff"/>
    <x v="1"/>
    <s v="No"/>
    <x v="0"/>
    <s v="Formatting"/>
    <s v="Low"/>
    <x v="1"/>
    <s v="The LLM output differs from the human merge only by removing the final newline at the end of the file. No logic, API, naming, or behavioral change is present."/>
    <x v="1"/>
    <s v="Yes"/>
    <s v="None"/>
    <x v="2"/>
    <s v="repo_d5da743_3462999__claude_redirects_llm_vs_gt.diff__Claude Opus 4.8"/>
    <n v="1"/>
    <n v="0"/>
    <n v="0"/>
    <n v="0"/>
    <n v="1"/>
    <n v="0"/>
    <n v="0"/>
    <x v="1"/>
  </r>
  <r>
    <s v="httpx"/>
    <s v="https://github.com/encode/httpx"/>
    <s v="Rename Method"/>
    <x v="1"/>
    <s v="https://github.com/encode/httpx/pull/675"/>
    <s v="f9d18a8"/>
    <s v="d5da743"/>
    <x v="0"/>
    <s v="httpx/client.py"/>
    <s v="httpx/client.py"/>
    <s v="GitHub: Rename 'close' to 'aclose' on Client"/>
    <s v="repo_f9d18a8_d5da743"/>
    <s v="claude_client_llm_vs_gt.diff"/>
    <s v="cases/repo_f9d18a8_d5da743/compare/claude_client_llm_vs_gt.diff"/>
    <x v="1"/>
    <s v="No"/>
    <x v="0"/>
    <s v="Formatting"/>
    <s v="Low"/>
    <x v="1"/>
    <s v="Claude does not correctly perform the requested rename of close to aclose on Client. Instead, it deletes a large required section of the file, including imports, logger setup, the Client class declaration, and the beginning of the class docstring. The output even leaves Markdown-style text like **Parameters:** directly in the Python file, which would cause a syntax error."/>
    <x v="1"/>
    <s v="No"/>
    <s v="SyntaxError: unterminated triple-quoted string literal (detected at line 894)"/>
    <x v="2"/>
    <s v="repo_f9d18a8_d5da743__claude_client_llm_vs_gt.diff__Claude Opus 4.8"/>
    <n v="1"/>
    <n v="0"/>
    <n v="0"/>
    <n v="0"/>
    <n v="1"/>
    <n v="0"/>
    <n v="0"/>
    <x v="1"/>
  </r>
  <r>
    <s v="httpx"/>
    <s v="https://github.com/encode/httpx"/>
    <s v="Change Method Signature (Change argument, change parameter)"/>
    <x v="3"/>
    <s v="https://github.com/encode/httpx/pull/1613"/>
    <s v="4fbf275"/>
    <s v="81f385c"/>
    <x v="0"/>
    <s v="httpx/_api.py"/>
    <s v="httpx/_api.py"/>
    <s v="Me: Add timeout=timeout argument in httpx.stream() function"/>
    <s v="repo_4fbf275_81f385c"/>
    <s v="claude_api_llm_vs_gt.diff"/>
    <s v="cases/repo_4fbf275_81f385c/compare/claude_api_llm_vs_gt.diff"/>
    <x v="1"/>
    <s v="No"/>
    <x v="0"/>
    <s v="Formatting; Logic Change; Unrelated Deletion"/>
    <s v="High"/>
    <x v="1"/>
    <s v="Claude added the required timeout=timeout argument to the client.stream(...) call, so the requested task was completed. However, it also deleted a large unrelated section at the top of the file, including imports, the request() function definition, type annotations, and documentation structure. The file begins with a stray triple quote and would likely become syntactically invalid or semantically broken. It also removes timeout=timeout from the Client(...) constructor in the stream helper, which is an unnecessary behavioral change."/>
    <x v="1"/>
    <s v="No"/>
    <s v="&quot;Sorry: IndentationError: unexpected indent (llm_claude_api.py, line 45)&quot;"/>
    <x v="2"/>
    <s v="repo_4fbf275_81f385c__claude_api_llm_vs_gt.diff__Claude Opus 4.8"/>
    <n v="1"/>
    <n v="0"/>
    <n v="0"/>
    <n v="0"/>
    <n v="1"/>
    <n v="0"/>
    <n v="1"/>
    <x v="0"/>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definitions/graph_definition.py"/>
    <s v="Me: rename variable solid to node, solids to ops, solid_dict to node_dict, target_solid to target_node, solid_name to node_name, solid_config to op_config"/>
    <s v="repo_15a5c59_ef8da99"/>
    <s v="claude_def_llm_vs_gt.diff"/>
    <s v="cases/repo_15a5c59_ef8da99/compare/claude_def_llm_vs_gt.diff"/>
    <x v="2"/>
    <s v="No"/>
    <x v="0"/>
    <s v="Formatting; Comment/Docstring; Extra Refactoring"/>
    <s v="Medium"/>
    <x v="0"/>
    <s v="The LLM output instead changes several comments/docstrings in the opposite direction, replacing node/ops with solid/solids, which is inconsistent with the requested rename direction. It also reformats get_top_level_omitted_nodes unnecessarily and removes the final newline. No visible runtime logic change is shown, but the terminology edits are incorrect/unrelated documentation changes and suggest the rename was not fully or consistently completed."/>
    <x v="2"/>
    <s v="Yes"/>
    <s v="None"/>
    <x v="2"/>
    <s v="repo_15a5c59_ef8da99__claude_def_llm_vs_gt.diff__Claude Opus 4.8"/>
    <n v="0"/>
    <n v="1"/>
    <n v="0"/>
    <n v="0"/>
    <n v="1"/>
    <n v="0"/>
    <n v="1"/>
    <x v="2"/>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execution/context/output.py"/>
    <s v="Me: rename variable solid to node, solids to ops, solid_dict to node_dict, target_solid to target_node, solid_name to node_name, solid_config to op_config"/>
    <s v="repo_15a5c59_ef8da99"/>
    <s v="claude_output_llm_vs_gt.diff"/>
    <s v="cases/repo_15a5c59_ef8da99/compare/claude_output_llm_vs_gt.diff"/>
    <x v="1"/>
    <s v="No"/>
    <x v="0"/>
    <s v="Formatting"/>
    <s v="Low"/>
    <x v="1"/>
    <s v="The LLM output differs from the human merge only by removing the final newline at the end of the file. No logic, API, naming, or behavioral change is present."/>
    <x v="1"/>
    <s v="Yes"/>
    <s v="None"/>
    <x v="2"/>
    <s v="repo_15a5c59_ef8da99__claude_output_llm_vs_gt.diff__Claude Opus 4.8"/>
    <n v="1"/>
    <n v="0"/>
    <n v="0"/>
    <n v="0"/>
    <n v="1"/>
    <n v="0"/>
    <n v="0"/>
    <x v="1"/>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execution/context/system.py"/>
    <s v="Me: rename variable solid to node, solids to ops, solid_dict to node_dict, target_solid to target_node, solid_name to node_name, solid_config to op_config"/>
    <s v="repo_15a5c59_ef8da99"/>
    <s v="claude_sys_llm_vs_gt.diff"/>
    <s v="cases/repo_15a5c59_ef8da99/compare/claude_sys_llm_vs_gt.diff"/>
    <x v="1"/>
    <s v="No"/>
    <x v="0"/>
    <s v="Formatting"/>
    <s v="Low"/>
    <x v="1"/>
    <s v="The LLM output differs from the human merge only by removing the final newline at the end of the file. No logic, API, naming, or behavioral change is present."/>
    <x v="1"/>
    <s v="Yes"/>
    <s v="None"/>
    <x v="2"/>
    <s v="repo_15a5c59_ef8da99__claude_sys_llm_vs_gt.diff__Claude Opus 4.8"/>
    <n v="1"/>
    <n v="0"/>
    <n v="0"/>
    <n v="0"/>
    <n v="1"/>
    <n v="0"/>
    <n v="0"/>
    <x v="1"/>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graph_definition.py"/>
    <s v="Me: rename variable solids to nodes, solid_dict to node_dict, solid_name to node_name, from_solid to from_node, mapped_solid to mapped_node"/>
    <s v="repo_0d62593_c8e4fb2"/>
    <s v="claude_def_llm_vs_gt.diff"/>
    <s v="cases/repo_0d62593_c8e4fb2/compare/claude_def_llm_vs_gt.diff"/>
    <x v="1"/>
    <s v="No"/>
    <x v="0"/>
    <s v="Formatting"/>
    <s v="Low"/>
    <x v="1"/>
    <s v="Claude performs some requested renames, such as solid_dict ? node_dict and several solid_name ? node_name changes. However, the task also required broader renaming, including solids ? nodes, from_solid ? from_node, and mapped_solid ? mapped_node, which are not shown as completed here. More importantly, changing object-field accesses like mapping.maps_from.solid_name to mapping.maps_from.node_name may break behavior if the underlying object still exposes solid_name. Because the rename is incomplete and may introduce broken attribute access, this should be marked partial with high severity."/>
    <x v="1"/>
    <s v="Yes"/>
    <s v="None"/>
    <x v="2"/>
    <s v="repo_0d62593_c8e4fb2__claude_def_llm_vs_gt.diff__Claude Opus 4.8"/>
    <n v="1"/>
    <n v="0"/>
    <n v="0"/>
    <n v="0"/>
    <n v="1"/>
    <n v="0"/>
    <n v="0"/>
    <x v="1"/>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claude_cliapp_llm_vs_gt.diff"/>
    <s v="cases/repo_f35abde_354b8b1/compare/claude_cliapp_llm_vs_gt.diff"/>
    <x v="0"/>
    <s v="No"/>
    <x v="0"/>
    <s v="Formatting; Missed Required Change"/>
    <s v="High"/>
    <x v="0"/>
    <s v="The task required renaming prepare_for_deployment to prepare_and_package everywhere. Claude did not do this. Instead, it keeps/uses prepare-for-deployment and project_prepare_for_deployment_command, while the merge version has prepare-and-package and project_prepare_and_package_command. This means the requested CLI command/function rename was missed. The missing final newline is a minor formatting issue."/>
    <x v="0"/>
    <s v="Yes"/>
    <s v="None"/>
    <x v="2"/>
    <s v="repo_f35abde_354b8b1__claude_cliapp_llm_vs_gt.diff__Claude Opus 4.8"/>
    <n v="0"/>
    <n v="0"/>
    <n v="1"/>
    <n v="0"/>
    <n v="1"/>
    <n v="0"/>
    <n v="1"/>
    <x v="0"/>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dependency.py"/>
    <s v="Me: rename variable solids to nodes, solid_dict to node_dict, solid_name to node_name, from_solid to from_node, mapped_solid to mapped_node"/>
    <s v="repo_0d62593_c8e4fb2"/>
    <s v="claude_dependency_llm_vs_gt.diff"/>
    <s v="cases/repo_0d62593_c8e4fb2/compare/claude_dependency_llm_vs_gt.diff"/>
    <x v="1"/>
    <s v="No"/>
    <x v="0"/>
    <s v="Formatting; Comment/Docstring"/>
    <s v="Low"/>
    <x v="1"/>
    <s v="The task was to rename variable terminology from solid to node. The shown code logic already uses node_* names, and the diff only shows the LLM changing comments in the opposite direction, replacing node with solid in explanatory comments. No runtime variable, API, or logic change is visible. The final newline was also removed."/>
    <x v="1"/>
    <s v="Yes"/>
    <s v="None"/>
    <x v="2"/>
    <s v="repo_0d62593_c8e4fb2__claude_dependency_llm_vs_gt.diff__Claude Opus 4.8"/>
    <n v="1"/>
    <n v="0"/>
    <n v="0"/>
    <n v="0"/>
    <n v="1"/>
    <n v="0"/>
    <n v="0"/>
    <x v="1"/>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conftest.py"/>
    <s v="GitHub: Rename workspace_load_target function to create_workspace_load_target"/>
    <s v="repo_41101f7_a0e5c3d"/>
    <s v="claude_conftest_llm_vs_gt.diff"/>
    <s v="cases/repo_41101f7_a0e5c3d/compare/claude_conftest_llm_vs_gt.diff"/>
    <x v="1"/>
    <s v="No"/>
    <x v="0"/>
    <s v="Formatting"/>
    <s v="Low"/>
    <x v="1"/>
    <s v="Claude did not rename workspace_load_target to create_workspace_load_target. The shown changes only remove blank lines and the final newline, so the required maintenance task was missed. There is no evidence of a correct function rename in this diff."/>
    <x v="1"/>
    <s v="Yes"/>
    <s v="None"/>
    <x v="2"/>
    <s v="repo_41101f7_a0e5c3d__claude_conftest_llm_vs_gt.diff__Claude Opus 4.8"/>
    <n v="1"/>
    <n v="0"/>
    <n v="0"/>
    <n v="0"/>
    <n v="1"/>
    <n v="0"/>
    <n v="0"/>
    <x v="1"/>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failure_recovery.py"/>
    <s v="GitHub: Rename workspace_load_target function to create_workspace_load_target"/>
    <s v="repo_41101f7_a0e5c3d"/>
    <s v="claude_recovery_llm_vs_gt.diff"/>
    <s v="cases/repo_41101f7_a0e5c3d/compare/claude_recovery_llm_vs_gt.diff"/>
    <x v="1"/>
    <s v="No"/>
    <x v="0"/>
    <s v="Formatting; Import Change"/>
    <s v="Low"/>
    <x v="1"/>
    <s v="The task was to rename workspace_load_target to create_workspace_load_target. The LLM import line includes create_workspace_load_target, so the required rename appears completed. However, it unnecessarily reordered the imported names from .test_sensor_run, and it removed the final newline at the end of the file. No logic or behavioral change is visible."/>
    <x v="1"/>
    <s v="Yes"/>
    <s v="None"/>
    <x v="2"/>
    <s v="repo_41101f7_a0e5c3d__claude_recovery_llm_vs_gt.diff__Claude Opus 4.8"/>
    <n v="1"/>
    <n v="0"/>
    <n v="0"/>
    <n v="0"/>
    <n v="1"/>
    <n v="0"/>
    <n v="0"/>
    <x v="1"/>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run.py"/>
    <s v="GitHub: Rename workspace_load_target function to create_workspace_load_target"/>
    <s v="repo_41101f7_a0e5c3d"/>
    <s v="claude_run_llm_vs_gt.diff"/>
    <s v="cases/repo_41101f7_a0e5c3d/compare/claude_run_llm_vs_gt.diff"/>
    <x v="1"/>
    <s v="No"/>
    <x v="0"/>
    <s v="Formatting"/>
    <s v="Low"/>
    <x v="1"/>
    <s v="The LLM output differs from the human merge only by removing the final newline at the end of the file. No logic, API, naming, or behavioral change is present."/>
    <x v="1"/>
    <s v="Yes"/>
    <s v="None"/>
    <x v="2"/>
    <s v="repo_41101f7_a0e5c3d__claude_run_llm_vs_gt.diff__Claude Opus 4.8"/>
    <n v="1"/>
    <n v="0"/>
    <n v="0"/>
    <n v="0"/>
    <n v="1"/>
    <n v="0"/>
    <n v="0"/>
    <x v="1"/>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run_status_sensors.py"/>
    <s v="GitHub: Rename workspace_load_target function to create_workspace_load_target"/>
    <s v="repo_41101f7_a0e5c3d"/>
    <s v="claude_sensor_llm_vs_gt.diff"/>
    <s v="cases/repo_41101f7_a0e5c3d/compare/claude_sensor_llm_vs_gt.diff"/>
    <x v="1"/>
    <s v="No"/>
    <x v="0"/>
    <s v="Formatting"/>
    <s v="Low"/>
    <x v="1"/>
    <s v="The LLM output differs from the human merge only by removing the final newline at the end of the file. No logic, API, naming, or behavioral change is present."/>
    <x v="1"/>
    <s v="Yes"/>
    <s v="None"/>
    <x v="2"/>
    <s v="repo_41101f7_a0e5c3d__claude_sensor_llm_vs_gt.diff__Claude Opus 4.8"/>
    <n v="1"/>
    <n v="0"/>
    <n v="0"/>
    <n v="0"/>
    <n v="1"/>
    <n v="0"/>
    <n v="0"/>
    <x v="1"/>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base.py"/>
    <s v="GitHub: Removes the get_materialization_count_by_partition storage method. All callers were switched to using the get_materialized_partitions storage method"/>
    <s v="repo_fb918e0_fa16772"/>
    <s v="claude_base_llm_vs_gt.diff"/>
    <s v="cases/repo_fb918e0_fa16772/compare/claude_base_llm_vs_gt.diff"/>
    <x v="1"/>
    <s v="No"/>
    <x v="0"/>
    <s v="Formatting"/>
    <s v="Low"/>
    <x v="1"/>
    <s v="The LLM output differs from the human merge only by removing the final newline at the end of the file. No logic, API, naming, or behavioral change is present."/>
    <x v="1"/>
    <s v="Yes"/>
    <s v="None"/>
    <x v="2"/>
    <s v="repo_fb918e0_fa16772__claude_base_llm_vs_gt.diff__Claude Opus 4.8"/>
    <n v="1"/>
    <n v="0"/>
    <n v="0"/>
    <n v="0"/>
    <n v="1"/>
    <n v="0"/>
    <n v="0"/>
    <x v="1"/>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instance/__init__.py"/>
    <s v="GitHub: Removes the get_materialization_count_by_partition storage method. All callers were switched to using the get_materialized_partitions storage method"/>
    <s v="repo_fb918e0_fa16772"/>
    <s v="claude_init_llm_vs_gt.diff"/>
    <s v="cases/repo_fb918e0_fa16772/compare/claude_init_llm_vs_gt.diff"/>
    <x v="1"/>
    <s v="No"/>
    <x v="0"/>
    <s v="Formatting"/>
    <s v="Low"/>
    <x v="1"/>
    <s v="The LLM output differs from the human merge only by removing the final newline at the end of the file. No logic, API, naming, or behavioral change is present."/>
    <x v="1"/>
    <s v="Yes"/>
    <s v="None"/>
    <x v="2"/>
    <s v="repo_fb918e0_fa16772__claude_init_llm_vs_gt.diff__Claude Opus 4.8"/>
    <n v="1"/>
    <n v="0"/>
    <n v="0"/>
    <n v="0"/>
    <n v="1"/>
    <n v="0"/>
    <n v="0"/>
    <x v="1"/>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sql_event_log.py"/>
    <s v="GitHub: Removes the get_materialization_count_by_partition storage method. All callers were switched to using the get_materialized_partitions storage method"/>
    <s v="repo_fb918e0_fa16772"/>
    <s v="claude_log_llm_vs_gt.diff"/>
    <s v="cases/repo_fb918e0_fa16772/compare/claude_log_llm_vs_gt.diff"/>
    <x v="1"/>
    <s v="No"/>
    <x v="0"/>
    <s v="Formatting"/>
    <s v="Low"/>
    <x v="1"/>
    <s v="The LLM output differs from the human merge only by removing the final newline at the end of the file. No logic, API, naming, or behavioral change is present."/>
    <x v="1"/>
    <s v="Yes"/>
    <s v="None"/>
    <x v="2"/>
    <s v="repo_fb918e0_fa16772__claude_log_llm_vs_gt.diff__Claude Opus 4.8"/>
    <n v="1"/>
    <n v="0"/>
    <n v="0"/>
    <n v="0"/>
    <n v="1"/>
    <n v="0"/>
    <n v="0"/>
    <x v="1"/>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legacy_storage.py"/>
    <s v="GitHub: Removes the get_materialization_count_by_partition storage method. All callers were switched to using the get_materialized_partitions storage method"/>
    <s v="repo_fb918e0_fa16772"/>
    <s v="claude_storage_llm_vs_gt.diff"/>
    <s v="cases/repo_fb918e0_fa16772/compare/claude_storage_llm_vs_gt.diff"/>
    <x v="1"/>
    <s v="No"/>
    <x v="0"/>
    <s v="Formatting"/>
    <s v="Low"/>
    <x v="1"/>
    <s v="The LLM output differs from the human merge only by removing the final newline at the end of the file. No logic, API, naming, or behavioral change is present."/>
    <x v="1"/>
    <s v="Yes"/>
    <s v="None"/>
    <x v="2"/>
    <s v="repo_fb918e0_fa16772__claude_storage_llm_vs_gt.diff__Claude Opus 4.8"/>
    <n v="1"/>
    <n v="0"/>
    <n v="0"/>
    <n v="0"/>
    <n v="1"/>
    <n v="0"/>
    <n v="0"/>
    <x v="1"/>
  </r>
  <r>
    <s v="dagster"/>
    <s v="https://github.com/dagster-io/dagster"/>
    <s v="Extract Method (Cleanup, Move, extract, remove)"/>
    <x v="2"/>
    <s v="https://github.com/dagster-io/dagster/pull/14573"/>
    <s v="7c84ddc"/>
    <s v="b72a57d"/>
    <x v="0"/>
    <s v="python_modules/dagster-graphql/dagster_graphql/implementation/fetch_assets.py"/>
    <s v="python_modules/dagster-graphql/dagster_graphql/implementation/fetch_assets.py"/>
    <s v="Me: Remove get_asset_run_ids method"/>
    <s v="repo_7c84ddc_b72a57d"/>
    <s v="claude_asset_llm_vs_gt.diff"/>
    <s v="cases/repo_7c84ddc_b72a57d/compare/claude_asset_llm_vs_gt.diff"/>
    <x v="1"/>
    <s v="No"/>
    <x v="0"/>
    <s v="Formatting"/>
    <s v="Low"/>
    <x v="1"/>
    <s v="The LLM output differs from the human merge only by removing the final newline at the end of the file. No logic, API, naming, or behavioral change is present."/>
    <x v="1"/>
    <s v="Yes"/>
    <s v="None"/>
    <x v="2"/>
    <s v="repo_7c84ddc_b72a57d__claude_asset_llm_vs_gt.diff__Claude Opus 4.8"/>
    <n v="1"/>
    <n v="0"/>
    <n v="0"/>
    <n v="0"/>
    <n v="1"/>
    <n v="0"/>
    <n v="0"/>
    <x v="1"/>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claude_def_llm_vs_gt.diff"/>
    <s v="cases/repo_f8d50ca_3c7a139/compare/claude_def_llm_vs_gt.diff"/>
    <x v="1"/>
    <s v="No"/>
    <x v="0"/>
    <s v="Formatting; Comment/Docstring"/>
    <s v="Low"/>
    <x v="1"/>
    <s v="Claude appears to match the required functional change around dynamic partitions, and the shown code uses the new failure message for run_request_for_partition. However, it unnecessarily removes explanatory comments. It also removes the leading space before RunRequest(partition_key=...), producing the concatenated message useRunRequest(...) instead of use RunRequest(...). This is a message-formatting issue, not a core logic failure."/>
    <x v="1"/>
    <s v="Yes"/>
    <s v="None"/>
    <x v="2"/>
    <s v="repo_f8d50ca_3c7a139__claude_def_llm_vs_gt.diff__Claude Opus 4.8"/>
    <n v="1"/>
    <n v="0"/>
    <n v="0"/>
    <n v="0"/>
    <n v="1"/>
    <n v="0"/>
    <n v="0"/>
    <x v="1"/>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unresolved_asset_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claude_assetdef_llm_vs_gt.diff"/>
    <s v="cases/repo_f8d50ca_3c7a139/compare/claude_assetdef_llm_vs_gt.diff"/>
    <x v="1"/>
    <s v="No"/>
    <x v="0"/>
    <s v="Formatting; Comment/Docstring"/>
    <s v="Low"/>
    <x v="1"/>
    <s v="Claude appears to implement the required dynamic-partition change: the shown condition no longer depends on instance, and the error message is changed to say run_request_for_partition is not supported for dynamic partitions. However, it adds an unnecessary DagsterInstance import, removes explanatory comments, changes the get_tags_for_partition_key() call formatting/style, and removes the space before RunRequest(partition_key=...), making the message read like useRunRequest(...). These are unintended but mostly low-severity issues."/>
    <x v="1"/>
    <s v="Yes"/>
    <s v="None"/>
    <x v="2"/>
    <s v="repo_f8d50ca_3c7a139__claude_assetdef_llm_vs_gt.diff__Claude Opus 4.8"/>
    <n v="1"/>
    <n v="0"/>
    <n v="0"/>
    <n v="0"/>
    <n v="1"/>
    <n v="0"/>
    <n v="0"/>
    <x v="1"/>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ops/dbt.py"/>
    <s v="GitHub: remove run_date param from dbt demo job"/>
    <s v="repo_105fb70_71d6cd4"/>
    <s v="claude_dbt_llm_vs_gt.diff"/>
    <s v="cases/repo_105fb70_71d6cd4/compare/claude_dbt_llm_vs_gt.diff"/>
    <x v="1"/>
    <s v="No"/>
    <x v="0"/>
    <s v="Formatting"/>
    <s v="Low"/>
    <x v="1"/>
    <s v="The LLM output differs from the human merge only by removing the final newline at the end of the file. No logic, API, naming, or behavioral change is present."/>
    <x v="1"/>
    <s v="Yes"/>
    <s v="None"/>
    <x v="2"/>
    <s v="repo_105fb70_71d6cd4__claude_dbt_llm_vs_gt.diff__Claude Opus 4.8"/>
    <n v="1"/>
    <n v="0"/>
    <n v="0"/>
    <n v="0"/>
    <n v="1"/>
    <n v="0"/>
    <n v="0"/>
    <x v="1"/>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jobs/dbt_metrics.py"/>
    <s v="GitHub: remove run_date param from dbt demo job"/>
    <s v="repo_105fb70_71d6cd4"/>
    <s v="claude_metric_llm_vs_gt.diff"/>
    <s v="cases/repo_105fb70_71d6cd4/compare/claude_metric_llm_vs_gt.diff"/>
    <x v="1"/>
    <s v="No"/>
    <x v="0"/>
    <s v="Formatting"/>
    <s v="Low"/>
    <x v="1"/>
    <s v="The LLM output differs from the human merge only by removing the final newline at the end of the file. No logic, API, naming, or behavioral change is present."/>
    <x v="1"/>
    <s v="Yes"/>
    <s v="None"/>
    <x v="2"/>
    <s v="repo_105fb70_71d6cd4__claude_metric_llm_vs_gt.diff__Claude Opus 4.8"/>
    <n v="1"/>
    <n v="0"/>
    <n v="0"/>
    <n v="0"/>
    <n v="1"/>
    <n v="0"/>
    <n v="0"/>
    <x v="1"/>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legacy/pipelines/dbt_pipeline.py"/>
    <s v="GitHub: remove run_date param from dbt demo job"/>
    <s v="repo_105fb70_71d6cd4"/>
    <s v="claude_pipeline_llm_vs_gt.diff"/>
    <s v="cases/repo_105fb70_71d6cd4/compare/claude_pipeline_llm_vs_gt.diff"/>
    <x v="1"/>
    <s v="No"/>
    <x v="0"/>
    <s v="Formatting"/>
    <s v="Low"/>
    <x v="1"/>
    <s v="The LLM output differs from the human merge only by removing the final newline at the end of the file. No logic, API, naming, or behavioral change is present."/>
    <x v="1"/>
    <s v="Yes"/>
    <s v="None"/>
    <x v="2"/>
    <s v="repo_105fb70_71d6cd4__claude_pipeline_llm_vs_gt.diff__Claude Opus 4.8"/>
    <n v="1"/>
    <n v="0"/>
    <n v="0"/>
    <n v="0"/>
    <n v="1"/>
    <n v="0"/>
    <n v="0"/>
    <x v="1"/>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load_dbt_models/constants.py"/>
    <s v="GitHub: remove empty manifest argument in scaffold"/>
    <s v="repo_d6fe0f5_e0f5dcf"/>
    <s v="claude_dbconstants_llm_vs_gt.diff"/>
    <s v="cases/repo_d6fe0f5_e0f5dcf/compare/claude_dbconstants_llm_vs_gt.diff"/>
    <x v="1"/>
    <s v="No"/>
    <x v="0"/>
    <s v="Formatting; Comment/Docstring"/>
    <s v="Low"/>
    <x v="1"/>
    <s v="The LLM made an unrelated comment wording change from run time to runtime and removed the final newline at the end of the file. These are non-behavioral unintended changes."/>
    <x v="1"/>
    <s v="Yes"/>
    <s v="None"/>
    <x v="2"/>
    <s v="repo_d6fe0f5_e0f5dcf__claude_dbconstants_llm_vs_gt.diff__Claude Opus 4.8"/>
    <n v="1"/>
    <n v="0"/>
    <n v="0"/>
    <n v="0"/>
    <n v="1"/>
    <n v="0"/>
    <n v="0"/>
    <x v="1"/>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downstream_assets/constants.py"/>
    <s v="GitHub: remove empty manifest argument in scaffold"/>
    <s v="repo_d6fe0f5_e0f5dcf"/>
    <s v="claude_downstreamconstants_llm_vs_gt.diff"/>
    <s v="cases/repo_d6fe0f5_e0f5dcf/compare/claude_downstreamconstants_llm_vs_gt.diff"/>
    <x v="1"/>
    <s v="No"/>
    <x v="0"/>
    <s v="Formatting; Comment/Docstring"/>
    <s v="Low"/>
    <x v="1"/>
    <s v="The LLM made an unrelated comment wording change from run time to runtime and removed the final newline at the end of the file. These are non-behavioral unintended changes."/>
    <x v="1"/>
    <s v="Yes"/>
    <s v="None"/>
    <x v="2"/>
    <s v="repo_d6fe0f5_e0f5dcf__claude_downstreamconstants_llm_vs_gt.diff__Claude Opus 4.8"/>
    <n v="1"/>
    <n v="0"/>
    <n v="0"/>
    <n v="0"/>
    <n v="1"/>
    <n v="0"/>
    <n v="0"/>
    <x v="1"/>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upstream_assets/constants.py"/>
    <s v="GitHub: remove empty manifest argument in scaffold"/>
    <s v="repo_d6fe0f5_e0f5dcf"/>
    <s v="claude_upstreamconstants_llm_vs_gt.diff"/>
    <s v="cases/repo_d6fe0f5_e0f5dcf/compare/claudeupstreamconstants_llm_vs_gt.diff"/>
    <x v="1"/>
    <s v="No"/>
    <x v="0"/>
    <s v="Formatting; Comment/Docstring"/>
    <s v="Low"/>
    <x v="1"/>
    <s v="The LLM made an unrelated comment wording change from run time to runtime and removed the final newline at the end of the file. These are non-behavioral unintended changes."/>
    <x v="1"/>
    <s v="Yes"/>
    <s v="None"/>
    <x v="2"/>
    <s v="repo_d6fe0f5_e0f5dcf__claude_upstreamconstants_llm_vs_gt.diff__Claude Opus 4.8"/>
    <n v="1"/>
    <n v="0"/>
    <n v="0"/>
    <n v="0"/>
    <n v="1"/>
    <n v="0"/>
    <n v="0"/>
    <x v="1"/>
  </r>
  <r>
    <s v="qutebrowser"/>
    <s v="qutebrowser/qutebrowser: A keyboard-driven, vim-like browser based on Python and Qt."/>
    <s v="Rename Variable"/>
    <x v="0"/>
    <s v="https://github.com/qutebrowser/qutebrowser/pull/4733"/>
    <s v="b3ca345"/>
    <s v="5f9d86a"/>
    <x v="0"/>
    <s v="qutebrowser/mainwindow/tabwidget.py"/>
    <s v="qutebrowser/mainwindow/tabwidget.py"/>
    <s v="GitHub: Rename {title} to {current_title} _x000a_Currently {title} in the title format conflicts with the {title} expansion which is undesirable."/>
    <s v="repo_b3ca345_5f9d86a"/>
    <s v="claude_tab_llm_vs_gt.diff"/>
    <s v="cases/repo_b3ca345_5f9d86a/compare/claude_tab_llm_vs_gt.diff"/>
    <x v="1"/>
    <s v="No"/>
    <x v="0"/>
    <s v="Formatting"/>
    <s v="Low"/>
    <x v="1"/>
    <s v="The LLM output differs from the human merge only by removing the final newline at the end of the file. No logic, API, naming, or behavioral change is present."/>
    <x v="1"/>
    <s v="Yes"/>
    <s v="None"/>
    <x v="2"/>
    <s v="repo_b3ca345_5f9d86a__claude_tab_llm_vs_gt.diff__Claude Opus 4.8"/>
    <n v="1"/>
    <n v="0"/>
    <n v="0"/>
    <n v="0"/>
    <n v="1"/>
    <n v="0"/>
    <n v="0"/>
    <x v="1"/>
  </r>
  <r>
    <s v="qutebrowser"/>
    <s v="qutebrowser/qutebrowser: A keyboard-driven, vim-like browser based on Python and Qt."/>
    <s v="Extract Method (Cleanup, Move, extract, remove)"/>
    <x v="2"/>
    <s v="https://github.com/qutebrowser/qutebrowser/pull/1745"/>
    <s v="d30da4f"/>
    <s v="c19e194"/>
    <x v="0"/>
    <s v="tests/unit/commands/test_cmdutils.py"/>
    <s v="tests/unit/commands/test_cmdutils.py"/>
    <s v="GitHub: Remove tests for cmdutils.arg_or_count"/>
    <s v="repo_d30da4f_c19e194"/>
    <s v="claude_cmd_llm_vs_gt.diff"/>
    <s v="cases/repo_d30da4f_c19e194/compare/claude_cmd_llm_vs_gt.diff"/>
    <x v="1"/>
    <s v="No"/>
    <x v="0"/>
    <s v="Formatting"/>
    <s v="Low"/>
    <x v="1"/>
    <s v="The LLM output differs from the human merge only by removing the final newline at the end of the file. No logic, API, naming, or behavioral change is present."/>
    <x v="1"/>
    <s v="Yes"/>
    <s v="None"/>
    <x v="2"/>
    <s v="repo_d30da4f_c19e194__claude_cmd_llm_vs_gt.diff__Claude Opus 4.8"/>
    <n v="1"/>
    <n v="0"/>
    <n v="0"/>
    <n v="0"/>
    <n v="1"/>
    <n v="0"/>
    <n v="0"/>
    <x v="1"/>
  </r>
  <r>
    <s v="qutebrowser"/>
    <s v="qutebrowser/qutebrowser: A keyboard-driven, vim-like browser based on Python and Qt."/>
    <s v="Change Method Signature (Change argument, change parameter)"/>
    <x v="3"/>
    <s v="https://github.com/qutebrowser/qutebrowser/pull/1838"/>
    <s v="af97f9e"/>
    <s v="ed137c0"/>
    <x v="0"/>
    <s v="qutebrowser/mainwindow/tabbedbrowser.py"/>
    <s v="qutebrowser/mainwindow/tabbedbrowser.py"/>
    <s v="GitHub: Make add_undo for tab close a keyword arg"/>
    <s v="repo_af97f9e_ed137c0"/>
    <s v="claude_tab_llm_vs_gt.diff"/>
    <s v="cases/repo_af97f9e_ed137c0/compare/claude_tab_llm_vs_gt.diff"/>
    <x v="1"/>
    <s v="No"/>
    <x v="0"/>
    <s v="Formatting; Unrelated Deletion"/>
    <s v="Medium"/>
    <x v="1"/>
    <s v="The task was to make add_undo for tab close a keyword-only argument. The human merge uses def _remove_tab(self, tab, *, add_undo=True):, but the LLM changed it to def _remove_tab(self, tab, add_undo=True):, removing the * and making add_undo positional-or-keyword instead of keyword-only. This directly violates the required API change. The final newline was also removed."/>
    <x v="1"/>
    <s v="Yes"/>
    <s v="None"/>
    <x v="2"/>
    <s v="repo_af97f9e_ed137c0__claude_tab_llm_vs_gt.diff__Claude Opus 4.8"/>
    <n v="1"/>
    <n v="0"/>
    <n v="0"/>
    <n v="0"/>
    <n v="1"/>
    <n v="0"/>
    <n v="1"/>
    <x v="2"/>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31"/>
    <s v="eaef336"/>
    <s v="54decf9"/>
    <x v="2"/>
    <s v="ppocr/utils/save_load.py,_x000a_tools/train.py"/>
    <s v="ppocr/utils/save_load.py"/>
    <s v="Me: Rename argument train_results.json to  train_result.json"/>
    <s v="repo_eaef336_54decf9"/>
    <s v="claude_load_llm_vs_gt.diff"/>
    <s v="cases/repo_eaef336_54decf9/compare/claude_load_llm_vs_gt.diff"/>
    <x v="1"/>
    <s v="No"/>
    <x v="0"/>
    <s v="Formatting"/>
    <s v="Low"/>
    <x v="1"/>
    <s v="The LLM output differs from the human merge only by removing the final newline at the end of the file. No logic, API, naming, or behavioral change is present."/>
    <x v="1"/>
    <s v="Yes"/>
    <s v="None"/>
    <x v="2"/>
    <s v="repo_eaef336_54decf9__claude_load_llm_vs_gt.diff__Claude Opus 4.8"/>
    <n v="1"/>
    <n v="0"/>
    <n v="0"/>
    <n v="0"/>
    <n v="1"/>
    <n v="0"/>
    <n v="0"/>
    <x v="1"/>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31"/>
    <s v="eaef336"/>
    <s v="54decf9"/>
    <x v="2"/>
    <s v="ppocr/utils/save_load.py,_x000a_tools/train.py"/>
    <s v="tools/train.py"/>
    <s v="Me: Rename argument train_results.json to train_result.json"/>
    <s v="repo_eaef336_54decf9"/>
    <s v="claude_train_llm_vs_gt.diff"/>
    <s v="cases/repo_eaef336_54decf9/compare/claude_train_llm_vs_gt.diff"/>
    <x v="1"/>
    <s v="No"/>
    <x v="0"/>
    <s v="Formatting"/>
    <s v="Low"/>
    <x v="1"/>
    <s v="The LLM output differs from the human merge only by removing the final newline at the end of the file. No logic, API, naming, or behavioral change is present."/>
    <x v="1"/>
    <s v="Yes"/>
    <s v="None"/>
    <x v="2"/>
    <s v="repo_eaef336_54decf9__claude_train_llm_vs_gt.diff__Claude Opus 4.8"/>
    <n v="1"/>
    <n v="0"/>
    <n v="0"/>
    <n v="0"/>
    <n v="1"/>
    <n v="0"/>
    <n v="0"/>
    <x v="1"/>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17"/>
    <s v="0accd26"/>
    <s v="1d4e7a8"/>
    <x v="2"/>
    <s v="ppocr/utils/save_load.py,_x000a_tools/train.py"/>
    <s v="ppocr/utils/save_load.py"/>
    <s v="Me: Rename argument train_results.json to  train_result.json"/>
    <s v="repo_0accd26_1d4e7a8"/>
    <s v="claude_load_llm_vs_gt.diff"/>
    <s v="cases/repo_0accd26_1d4e7a8/compare/claude_load_llm_vs_gt.diff"/>
    <x v="1"/>
    <s v="No"/>
    <x v="0"/>
    <s v="Formatting"/>
    <s v="Low"/>
    <x v="1"/>
    <s v="The LLM output differs from the human merge only by removing the final newline at the end of the file. No logic, API, naming, or behavioral change is present."/>
    <x v="1"/>
    <s v="Yes"/>
    <s v="None"/>
    <x v="2"/>
    <s v="repo_0accd26_1d4e7a8__claude_load_llm_vs_gt.diff__Claude Opus 4.8"/>
    <n v="1"/>
    <n v="0"/>
    <n v="0"/>
    <n v="0"/>
    <n v="1"/>
    <n v="0"/>
    <n v="0"/>
    <x v="1"/>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17"/>
    <s v="0accd26"/>
    <s v="1d4e7a8"/>
    <x v="2"/>
    <s v="ppocr/utils/save_load.py,_x000a_tools/train.py"/>
    <s v="tools/train.py"/>
    <s v="Me: Rename argument train_results.json to train_result.json"/>
    <s v="repo_0accd26_1d4e7a8"/>
    <s v="claude_train_llm_vs_gt.diff"/>
    <s v="cases/repo_0accd26_1d4e7a8/compare/claude_train_llm_vs_gt.diff"/>
    <x v="1"/>
    <s v="No"/>
    <x v="0"/>
    <s v="Formatting"/>
    <s v="Low"/>
    <x v="1"/>
    <s v="The LLM output differs from the human merge only by removing the final newline at the end of the file. No logic, API, naming, or behavioral change is present."/>
    <x v="1"/>
    <s v="Yes"/>
    <s v="None"/>
    <x v="2"/>
    <s v="repo_0accd26_1d4e7a8__claude_train_llm_vs_gt.diff__Claude Opus 4.8"/>
    <n v="1"/>
    <n v="0"/>
    <n v="0"/>
    <n v="0"/>
    <n v="1"/>
    <n v="0"/>
    <n v="0"/>
    <x v="1"/>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5"/>
    <s v="a61a58e"/>
    <s v="9cb073a"/>
    <x v="0"/>
    <s v="tools/infer/utility.py"/>
    <s v="tools/infer/utility.py"/>
    <s v="GitHub: rename bool to str2bool"/>
    <s v="repo_a61a58e_9cb073a"/>
    <s v="claude_utility_llm_vs_gt.diff"/>
    <s v="cases/repo_a61a58e_9cb073a/compare/claude_utility_llm_vs_gt.diff"/>
    <x v="1"/>
    <s v="No"/>
    <x v="0"/>
    <s v="Formatting"/>
    <s v="Low"/>
    <x v="1"/>
    <s v="The LLM output differs from the human merge only by removing the final newline at the end of the file. No logic, API, naming, or behavioral change is present."/>
    <x v="1"/>
    <s v="Yes"/>
    <s v="None"/>
    <x v="2"/>
    <s v="repo_a61a58e_9cb073a__claude_utility_llm_vs_gt.diff__Claude Opus 4.8"/>
    <n v="1"/>
    <n v="0"/>
    <n v="0"/>
    <n v="0"/>
    <n v="1"/>
    <n v="0"/>
    <n v="0"/>
    <x v="1"/>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4"/>
    <s v="829a393"/>
    <s v="f262e33"/>
    <x v="0"/>
    <s v="tools/infer/utility.py"/>
    <s v="tools/infer/utility.py"/>
    <s v="GitHub: rename bool to str2bool"/>
    <s v="repo_829a393_f262e33"/>
    <s v="claude_utility_llm_vs_gt.diff"/>
    <s v="cases/repo_829a393_f262e33/compare/claude_utility_llm_vs_gt.diff"/>
    <x v="1"/>
    <s v="No"/>
    <x v="0"/>
    <s v="Formatting"/>
    <s v="Low"/>
    <x v="1"/>
    <s v="The diff only shows unnecessary spacing changes inside dictionary/list values and a missing final newline. No behavior or logic change is visible."/>
    <x v="1"/>
    <s v="Yes"/>
    <s v="None"/>
    <x v="2"/>
    <s v="repo_829a393_f262e33__claude_utility_llm_vs_gt.diff__Claude Opus 4.8"/>
    <n v="1"/>
    <n v="0"/>
    <n v="0"/>
    <n v="0"/>
    <n v="1"/>
    <n v="0"/>
    <n v="0"/>
    <x v="1"/>
  </r>
  <r>
    <s v="PaddleOCR"/>
    <s v="PaddlePaddle/PaddleOCR: Turn any PDF or image document into structured data for your AI. A powerful, lightweight OCR toolkit that bridges the gap between images/PDFs and LLMs. Supports 100+ languages."/>
    <s v="Extract Variable (Cleanup, Move, extract)"/>
    <x v="4"/>
    <s v="https://github.com/PaddlePaddle/PaddleOCR/pull/13760"/>
    <s v="e9fca96"/>
    <s v="78ddaa4"/>
    <x v="0"/>
    <s v="paddleocr.py"/>
    <s v="paddleocr.py"/>
    <s v="Me: Remove idx and emnumerate method not the imgs argument"/>
    <s v="repo_e9fca96_78ddaa4"/>
    <s v="claude_ocr_llm_vs_gt.diff"/>
    <s v="cases/repo_e9fca96_78ddaa4/compare/claude_ocr_llm_vs_gt.diff"/>
    <x v="1"/>
    <s v="No"/>
    <x v="0"/>
    <s v="Formatting"/>
    <s v="Low"/>
    <x v="1"/>
    <s v="The LLM output differs from the human merge only by removing the final newline at the end of the file. No logic, API, naming, or behavioral change is present."/>
    <x v="1"/>
    <s v="Yes"/>
    <s v="None"/>
    <x v="2"/>
    <s v="repo_e9fca96_78ddaa4__claude_ocr_llm_vs_gt.diff__Claude Opus 4.8"/>
    <n v="1"/>
    <n v="0"/>
    <n v="0"/>
    <n v="0"/>
    <n v="1"/>
    <n v="0"/>
    <n v="0"/>
    <x v="1"/>
  </r>
  <r>
    <s v="insightface"/>
    <s v="deepinsight/insightface: State-of-the-art 2D and 3D Face Analysis Project"/>
    <s v="Change Method Signature (Change argument, change parameter)"/>
    <x v="3"/>
    <s v="https://github.com/deepinsight/insightface/pull/2679"/>
    <s v="2e29b41"/>
    <s v="4aa1a40"/>
    <x v="0"/>
    <s v="python-package/insightface/app/face_analysis.py"/>
    <s v="python-package/insightface/app/face_analysis.py"/>
    <s v="me: Add det_metric='default' from get method and update metric=det_metric in det_model.detect"/>
    <s v="repo_2e29b41_4aa1a40"/>
    <s v="claude_analysis_llm_vs_gt.diff"/>
    <s v="cases/repo_2e29b41_4aa1a40/compare/claude_analysis_llm_vs_gt.diff"/>
    <x v="1"/>
    <s v="No"/>
    <x v="0"/>
    <s v="Formatting"/>
    <s v="Low"/>
    <x v="1"/>
    <s v="The only difference is the removal of a trailing blank line after return dimg. This does not change program behavior."/>
    <x v="1"/>
    <s v="Yes"/>
    <s v="None"/>
    <x v="2"/>
    <s v="repo_2e29b41_4aa1a40__claude_analysis_llm_vs_gt.diff__Claude Opus 4.8"/>
    <n v="1"/>
    <n v="0"/>
    <n v="0"/>
    <n v="0"/>
    <n v="1"/>
    <n v="0"/>
    <n v="0"/>
    <x v="1"/>
  </r>
  <r>
    <s v="insightface"/>
    <s v="deepinsight/insightface: State-of-the-art 2D and 3D Face Analysis Project"/>
    <s v="Extract Variable (Cleanup, Move, extract)"/>
    <x v="4"/>
    <s v="https://github.com/deepinsight/insightface/pull/1714"/>
    <s v="81a27d4"/>
    <s v="4b9ea7b"/>
    <x v="0"/>
    <s v="recognition/arcface_torch/eval/verification.py"/>
    <s v="recognition/arcface_torch/eval/verification.py"/>
    <s v="Me: Remove embeddings = embeddings_list[0].copy()_x000a__x000a_    embeddings = sklearn.preprocessing.normalize(embeddings) _x000a__x000a_variables"/>
    <s v="repo_81a27d4_4b9ea7b"/>
    <s v="claude_veri_llm_vs_gt.diff"/>
    <s v="cases/repo_81a27d4_4b9ea7b/compare/claude_veri_llm_vs_gt.diff"/>
    <x v="1"/>
    <s v="No"/>
    <x v="0"/>
    <s v="Formatting"/>
    <s v="Low"/>
    <x v="1"/>
    <s v="The only visible difference is that the LLM output removed the final newline at the end of the file. The code content is otherwise identical, and this does not change behavior."/>
    <x v="1"/>
    <s v="Yes"/>
    <s v="None"/>
    <x v="2"/>
    <s v="repo_81a27d4_4b9ea7b__claude_veri_llm_vs_gt.diff__Claude Opus 4.8"/>
    <n v="1"/>
    <n v="0"/>
    <n v="0"/>
    <n v="0"/>
    <n v="1"/>
    <n v="0"/>
    <n v="0"/>
    <x v="1"/>
  </r>
  <r>
    <s v="apprise"/>
    <s v="caronc/apprise: Apprise - Push Notifications that work with just about every platform!"/>
    <s v="Extract Variable (Cleanup, Move, extract)"/>
    <x v="4"/>
    <s v="https://github.com/caronc/apprise/pull/383"/>
    <s v="6eaa8e1"/>
    <s v="3938cd9"/>
    <x v="0"/>
    <s v="apprise/plugins/NotifyTelegram.py"/>
    <s v="apprise/plugins/NotifyTelegram.py"/>
    <s v="GitHub: Remove HTML escaping for Telegram TEXT handling"/>
    <s v="repo_6eaa8e1_3938cd9"/>
    <s v="claude_tele_llm_vs_gt.diff"/>
    <s v="cases/repo_6eaa8e1_3938cd9/compare/claude_tele_llm_vs_gt.diff"/>
    <x v="1"/>
    <s v="No"/>
    <x v="0"/>
    <s v="Formatting"/>
    <s v="Low"/>
    <x v="1"/>
    <s v="The visible differences are only formatting-related: one extra blank line before payload['text'] and removal of the final newline at the end of the file."/>
    <x v="1"/>
    <s v="Yes"/>
    <s v="None"/>
    <x v="2"/>
    <s v="repo_6eaa8e1_3938cd9__claude_tele_llm_vs_gt.diff__Claude Opus 4.8"/>
    <n v="1"/>
    <n v="0"/>
    <n v="0"/>
    <n v="0"/>
    <n v="1"/>
    <n v="0"/>
    <n v="0"/>
    <x v="1"/>
  </r>
  <r>
    <s v="instaloader"/>
    <s v="instaloader/instaloader: Download pictures (or videos) along with their captions and other metadata from Instagram."/>
    <s v="Change Method Signature (Change argument, change parameter)"/>
    <x v="3"/>
    <s v="https://github.com/instaloader/instaloader/pull/278"/>
    <s v="adb9f3a"/>
    <s v="87d877e"/>
    <x v="0"/>
    <s v="instaloader/instaloader.py"/>
    <s v="instaloader/instaloader.py"/>
    <s v="Me: There can be comments without any answers, handle it with []."/>
    <s v="repo_adb9f3a_87d877e"/>
    <s v="claude_load_llm_vs_gt.diff"/>
    <s v="cases/repo_adb9f3a_87d877e/compare/claude_load_llm_vs_gt.diff"/>
    <x v="1"/>
    <s v="No"/>
    <x v="0"/>
    <s v="Formatting"/>
    <s v="Low"/>
    <x v="1"/>
    <s v="The visible differences are only formatting-related: one extra blank line before payload['text'] and removal of the final newline at the end of the file."/>
    <x v="1"/>
    <s v="Yes"/>
    <s v="None"/>
    <x v="2"/>
    <s v="repo_adb9f3a_87d877e__claude_load_llm_vs_gt.diff__Claude Opus 4.8"/>
    <n v="1"/>
    <n v="0"/>
    <n v="0"/>
    <n v="0"/>
    <n v="1"/>
    <n v="0"/>
    <n v="0"/>
    <x v="1"/>
  </r>
  <r>
    <s v="instaloader"/>
    <s v="instaloader/instaloader: Download pictures (or videos) along with their captions and other metadata from Instagram."/>
    <s v="Change Method Signature (Change argument, change parameter)"/>
    <x v="3"/>
    <s v="https://github.com/instaloader/instaloader/pull/2276"/>
    <s v="a0169b7"/>
    <s v="eb2accc"/>
    <x v="0"/>
    <s v="instaloader/instaloader.py"/>
    <s v="instaloader/instaloader.py"/>
    <s v="GitHub: add max_count parameter to limit posts on download"/>
    <s v="repo_a0169b7_eb2accc"/>
    <s v="claude_load_llm_vs_gt.diff"/>
    <s v="cases/repo_a0169b7_eb2accc/compare/claude_load_llm_vs_gt.diff"/>
    <x v="2"/>
    <s v="No"/>
    <x v="0"/>
    <s v="Formatting; Logic Change; API/Signature Overreach; Missed Required Change"/>
    <s v="High"/>
    <x v="0"/>
    <s v="Claude adds max_count to the deprecated download_profile() method and passes it to posts_download_loop(), so it partially implements post limiting. However, it removes max_count from the high-level download_profiles() method, removes its documentation/version note, and stops passing max_count into posts_download_loop() there. This misses the required main change and could break callers expecting download_profiles(..., max_count=...)."/>
    <x v="2"/>
    <s v="Yes"/>
    <s v="None"/>
    <x v="2"/>
    <s v="repo_a0169b7_eb2accc__claude_load_llm_vs_gt.diff__Claude Opus 4.8"/>
    <n v="0"/>
    <n v="1"/>
    <n v="0"/>
    <n v="0"/>
    <n v="1"/>
    <n v="0"/>
    <n v="1"/>
    <x v="0"/>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tests/test_singlefile_service.py"/>
    <s v="GitHub: Rename &quot;SingeFileError&quot; to &quot;SingleFileError&quot;"/>
    <s v="repo_c929e8f_76c6556"/>
    <s v="claude_service_llm_vs_gt.diff"/>
    <s v="cases/repo_c929e8f_76c6556/compare/claude_service_llm_vs_gt.diff"/>
    <x v="1"/>
    <s v="No"/>
    <x v="0"/>
    <s v="Formatting"/>
    <s v="Low"/>
    <x v="1"/>
    <s v="The LLM output differs from the human merge only by removing the final newline at the end of the file. No logic, API, naming, or behavioral change is present."/>
    <x v="1"/>
    <s v="Yes"/>
    <s v="None"/>
    <x v="2"/>
    <s v="repo_c929e8f_76c6556__claude_service_llm_vs_gt.diff__Claude Opus 4.8"/>
    <n v="1"/>
    <n v="0"/>
    <n v="0"/>
    <n v="0"/>
    <n v="1"/>
    <n v="0"/>
    <n v="0"/>
    <x v="1"/>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services/singlefile.py"/>
    <s v="GitHub: Rename &quot;SingeFileError&quot; to &quot;SingleFileError&quot;"/>
    <s v="repo_c929e8f_76c6556"/>
    <s v="claude_single_llm_vs_gt.diff"/>
    <s v="cases/repo_c929e8f_76c6556/compare/claude_single_llm_vs_gt.diff"/>
    <x v="1"/>
    <s v="No"/>
    <x v="0"/>
    <s v="Formatting"/>
    <s v="Low"/>
    <x v="1"/>
    <s v="The LLM output differs from the human merge only by removing the final newline at the end of the file. No logic, API, naming, or behavioral change is present."/>
    <x v="1"/>
    <s v="Yes"/>
    <s v="None"/>
    <x v="2"/>
    <s v="repo_c929e8f_76c6556__claude_single_llm_vs_gt.diff__Claude Opus 4.8"/>
    <n v="1"/>
    <n v="0"/>
    <n v="0"/>
    <n v="0"/>
    <n v="1"/>
    <n v="0"/>
    <n v="0"/>
    <x v="1"/>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tests/test_bookmarks_tasks.py"/>
    <s v="GitHub: Rename &quot;SingeFileError&quot; to &quot;SingleFileError&quot;"/>
    <s v="repo_c929e8f_76c6556"/>
    <s v="claude_task_llm_vs_gt.diff"/>
    <s v="cases/repo_c929e8f_76c6556/compare/claude_task_llm_vs_gt.diff"/>
    <x v="1"/>
    <s v="No"/>
    <x v="0"/>
    <s v="Formatting"/>
    <s v="Low"/>
    <x v="1"/>
    <s v="The LLM output differs from the human merge only by removing the final newline at the end of the file. No logic, API, naming, or behavioral change is present."/>
    <x v="1"/>
    <s v="Yes"/>
    <s v="None"/>
    <x v="2"/>
    <s v="repo_c929e8f_76c6556__claude_task_llm_vs_gt.diff__Claude Opus 4.8"/>
    <n v="1"/>
    <n v="0"/>
    <n v="0"/>
    <n v="0"/>
    <n v="1"/>
    <n v="0"/>
    <n v="0"/>
    <x v="1"/>
  </r>
  <r>
    <s v="word_cloud"/>
    <s v="amueller/word_cloud: A little word cloud generator in Python"/>
    <s v="Rename Variable"/>
    <x v="0"/>
    <s v="https://github.com/amueller/word_cloud/pull/466"/>
    <s v="b79b3d6"/>
    <s v="d674088"/>
    <x v="0"/>
    <s v="examples/emoji.py"/>
    <s v="examples/emoji.py"/>
    <s v="Me: Rename &quot;wordcloud to wc"/>
    <s v="repo_b79b3d6_d674088"/>
    <s v="claude_emoji_llm_vs_gt.diff"/>
    <s v="cases/repo_b79b3d6_d674088/compare/claude_emoji_llm_vs_gt.diff"/>
    <x v="1"/>
    <s v="No"/>
    <x v="0"/>
    <s v="Formatting"/>
    <s v="Low"/>
    <x v="1"/>
    <s v="The LLM output differs from the human merge only by removing the final newline at the end of the file. No logic, API, naming, or behavioral change is present."/>
    <x v="1"/>
    <s v="Yes"/>
    <s v="None"/>
    <x v="2"/>
    <s v="repo_b79b3d6_d674088__claude_emoji_llm_vs_gt.diff__Claude Opus 4.8"/>
    <n v="1"/>
    <n v="0"/>
    <n v="0"/>
    <n v="0"/>
    <n v="1"/>
    <n v="0"/>
    <n v="0"/>
    <x v="1"/>
  </r>
  <r>
    <s v="word_cloud"/>
    <s v="amueller/word_cloud: A little word cloud generator in Python"/>
    <s v="Extract Method (Cleanup, Move, extract, remove)"/>
    <x v="2"/>
    <s v="https://github.com/amueller/word_cloud/pull/607"/>
    <s v="59cb35d"/>
    <s v="be9bb5e"/>
    <x v="0"/>
    <s v="wordcloud/wordcloud.py"/>
    <s v="wordcloud/wordcloud.py"/>
    <s v="Me: Remove to_html(self) function"/>
    <s v="repo_59cb35d_be9bb5e"/>
    <s v="claude_wordcloud_llm_vs_gt.diff"/>
    <s v="cases/repo_59cb35d_be9bb5e/compare/claude_wordcloud_llm_vs_gt.diff"/>
    <x v="1"/>
    <s v="No"/>
    <x v="0"/>
    <s v="Formatting"/>
    <s v="Low"/>
    <x v="1"/>
    <s v="The LLM output differs from the human merge only by removing the final newline at the end of the file. No logic, API, naming, or behavioral change is present."/>
    <x v="1"/>
    <s v="Yes"/>
    <s v="None"/>
    <x v="2"/>
    <s v="repo_59cb35d_be9bb5e__claude_wordcloud_llm_vs_gt.diff__Claude Opus 4.8"/>
    <n v="1"/>
    <n v="0"/>
    <n v="0"/>
    <n v="0"/>
    <n v="1"/>
    <n v="0"/>
    <n v="0"/>
    <x v="1"/>
  </r>
  <r>
    <s v="word_cloud"/>
    <s v="amueller/word_cloud: A little word cloud generator in Python"/>
    <s v="Change Method Signature (Change argument, change parameter)"/>
    <x v="3"/>
    <s v="Specify encoding in parrot.py example by lucidBrot · Pull Request #581 · amueller/word_cloud"/>
    <s v="bda4195"/>
    <s v="51f9983"/>
    <x v="0"/>
    <s v="examples/parrot.py"/>
    <s v="examples/parrot.py"/>
    <s v="GitHub: Specify encoding in parrot.py example"/>
    <s v="repo_bda4195_51f9983"/>
    <s v="claude_parrot_llm_vs_gt.diff"/>
    <s v="cases/repo_bda4195_51f9983/compare/claude_parrot_llm_vs_gt.diff"/>
    <x v="1"/>
    <s v="No"/>
    <x v="0"/>
    <s v="Formatting"/>
    <s v="Low"/>
    <x v="1"/>
    <s v="The LLM output differs from the human merge only by removing the final newline at the end of the file. No logic, API, naming, or behavioral change is present."/>
    <x v="1"/>
    <s v="Yes"/>
    <s v="None"/>
    <x v="2"/>
    <s v="repo_bda4195_51f9983__claude_parrot_llm_vs_gt.diff__Claude Opus 4.8"/>
    <n v="1"/>
    <n v="0"/>
    <n v="0"/>
    <n v="0"/>
    <n v="1"/>
    <n v="0"/>
    <n v="0"/>
    <x v="1"/>
  </r>
  <r>
    <s v="undetected-chromedriver"/>
    <s v="ultrafunkamsterdam/undetected-chromedriver: Custom Selenium Chromedriver | Zero-Config | Passes ALL bot mitigation systems (like Distil / Imperva/ Datadadome / CloudFlare IUAM)"/>
    <s v="Rename Variable"/>
    <x v="0"/>
    <s v="https://github.com/ultrafunkamsterdam/undetected-chromedriver/pull/1439"/>
    <n v="8049384"/>
    <s v="5edd9a7"/>
    <x v="0"/>
    <s v="undetected_chromedriver/patcher.py"/>
    <s v="undetected_chromedriver/patcher.py"/>
    <s v="Me: Rename user_multiprocs to  user_multi_procs"/>
    <s v="repo_8049384_5edd9a7"/>
    <s v="claude_patcher_llm_vs_gt.diff"/>
    <s v="cases/repo_8049384_5edd9a7/compare/claude_patcher_llm_vs_gt.diff"/>
    <x v="1"/>
    <s v="No"/>
    <x v="0"/>
    <s v="Formatting"/>
    <s v="Low"/>
    <x v="1"/>
    <s v="The LLM output differs from the human merge only by removing the final newline at the end of the file. No logic, API, naming, or behavioral change is present."/>
    <x v="1"/>
    <s v="Yes"/>
    <s v="None"/>
    <x v="2"/>
    <s v="repo_8049384_5edd9a7__claude_patcher_llm_vs_gt.diff__Claude Opus 4.8"/>
    <n v="1"/>
    <n v="0"/>
    <n v="0"/>
    <n v="0"/>
    <n v="1"/>
    <n v="0"/>
    <n v="0"/>
    <x v="1"/>
  </r>
  <r>
    <s v="undetected-chromedriver"/>
    <s v="ultrafunkamsterdam/undetected-chromedriver: Custom Selenium Chromedriver | Zero-Config | Passes ALL bot mitigation systems (like Distil / Imperva/ Datadadome / CloudFlare IUAM)"/>
    <s v="Rename Method"/>
    <x v="1"/>
    <s v="Probably a typo? by JJ · Pull Request #674 · ultrafunkamsterdam/undetected-chromedriver"/>
    <s v="9db7588"/>
    <s v="33d2a72"/>
    <x v="0"/>
    <s v="undetected_chromedriver/tests/v2/test_uc.py"/>
    <s v="undetected_chromedriver/tests/v2/test_uc.py"/>
    <s v="Me: Rename sapipve_screenshot to save_screenshot"/>
    <s v="repo_9db7588_33d2a72"/>
    <s v="claude_uc_llm_vs_gt.diff"/>
    <s v="cases/repo_9db7588_33d2a72/compare/claude_uc_llm_vs_gt.diff"/>
    <x v="1"/>
    <s v="No"/>
    <x v="0"/>
    <s v="Formatting"/>
    <s v="Low"/>
    <x v="1"/>
    <s v="The LLM output differs from the human merge only by removing the final newline at the end of the file. No logic, API, naming, or behavioral change is present."/>
    <x v="1"/>
    <s v="Yes"/>
    <s v="None"/>
    <x v="2"/>
    <s v="repo_9db7588_33d2a72__claude_uc_llm_vs_gt.diff__Claude Opus 4.8"/>
    <n v="1"/>
    <n v="0"/>
    <n v="0"/>
    <n v="0"/>
    <n v="1"/>
    <n v="0"/>
    <n v="0"/>
    <x v="1"/>
  </r>
  <r>
    <s v="edge-tts"/>
    <s v="rany2/edge-tts: Use Microsoft Edge's online text-to-speech service from Python WITHOUT needing Microsoft Edge or Windows or an API key"/>
    <s v="Change Method Signature (Change argument, change parameter)"/>
    <x v="3"/>
    <s v="https://github.com/rany2/edge-tts/pull/331"/>
    <n v="1442154"/>
    <s v="17e5146"/>
    <x v="0"/>
    <s v="src/edge_tts/submaker.py"/>
    <s v="src/edge_tts/submaker.py"/>
    <s v="GitHub: Change the start time should be the offset and the end time is offset + duration."/>
    <s v="repo_1442154_17e5146"/>
    <s v="claude_submaker_llm_vs_gt.diff"/>
    <s v="cases/repo_1442154_17e5146/compare/claude_submaker_llm_vs_gt.diff"/>
    <x v="1"/>
    <s v="No"/>
    <x v="0"/>
    <s v="Formatting"/>
    <s v="Low"/>
    <x v="1"/>
    <s v="The LLM output differs from the human merge only by removing the final newline at the end of the file. No logic, API, naming, or behavioral change is present."/>
    <x v="1"/>
    <s v="Yes"/>
    <s v="None"/>
    <x v="2"/>
    <s v="repo_1442154_17e5146__claude_submaker_llm_vs_gt.diff__Claude Opus 4.8"/>
    <n v="1"/>
    <n v="0"/>
    <n v="0"/>
    <n v="0"/>
    <n v="1"/>
    <n v="0"/>
    <n v="0"/>
    <x v="1"/>
  </r>
  <r>
    <s v="spotify-downloader"/>
    <s v="spotDL/spotify-downloader: Download your Spotify playlists and songs along with album art and metadata (from YouTube if a match is found)."/>
    <s v="Rename Variable"/>
    <x v="0"/>
    <s v="https://github.com/spotDL/spotify-downloader/pull/2525"/>
    <s v="4294b89"/>
    <s v="fa4bdc5"/>
    <x v="0"/>
    <s v="spotdl/console/url.py"/>
    <s v="spotdl/console/url.py"/>
    <s v="Me: Rename url to original_url"/>
    <s v="repo_4294b89_fa4bdc5"/>
    <s v="claude_url_llm_vs_gt.diff"/>
    <s v="cases/repo_4294b89_fa4bdc5/compare/claude_url_llm_vs_gt.diff"/>
    <x v="1"/>
    <s v="No"/>
    <x v="0"/>
    <s v="Formatting; Naming Overreach"/>
    <s v="Medium"/>
    <x v="1"/>
    <s v="The LLM completed the requested rename by changing __all__ = [&quot;url&quot;] to [&quot;original_url&quot;] and def url(...) to def original_url(...). However, it also changed the metadata lookup from [&quot;original_url&quot;] to [&quot;url&quot;], which is unrelated to the function rename and likely changes behavior because it retrieves a different metadata field. It also removed the final newline."/>
    <x v="1"/>
    <s v="Yes"/>
    <s v="None"/>
    <x v="2"/>
    <s v="repo_4294b89_fa4bdc5__claude_url_llm_vs_gt.diff__Claude Opus 4.8"/>
    <n v="1"/>
    <n v="0"/>
    <n v="0"/>
    <n v="0"/>
    <n v="1"/>
    <n v="0"/>
    <n v="1"/>
    <x v="2"/>
  </r>
  <r>
    <s v="spotify-downloader"/>
    <s v="spotDL/spotify-downloader: Download your Spotify playlists and songs along with album art and metadata (from YouTube if a match is found)."/>
    <s v="Extract Method (Cleanup, Move, extract, remove)"/>
    <x v="2"/>
    <s v="https://github.com/spotDL/spotify-downloader/pull/519"/>
    <s v="e2a136d"/>
    <s v="5b2a073"/>
    <x v="0"/>
    <s v="spotdl/internals.py"/>
    <s v="spotdl/internals.py"/>
    <s v="Me: Remove log.debug(&quot;Removing downloaded song from tracks file&quot;)"/>
    <s v="repo_e2a136d_5b2a073"/>
    <s v="claude_internal_llm_vs_gt.diff"/>
    <s v="cases/repo_e2a136d_5b2a073/compare/claude_internal_llm_vs_gt.diff"/>
    <x v="1"/>
    <s v="No"/>
    <x v="0"/>
    <s v="Formatting"/>
    <s v="Low"/>
    <x v="1"/>
    <s v="The LLM output differs from the human merge only by removing the final newline at the end of the file. No logic, API, naming, or behavioral change is present."/>
    <x v="1"/>
    <s v="Yes"/>
    <s v="None"/>
    <x v="2"/>
    <s v="repo_e2a136d_5b2a073__claude_internal_llm_vs_gt.diff__Claude Opus 4.8"/>
    <n v="1"/>
    <n v="0"/>
    <n v="0"/>
    <n v="0"/>
    <n v="1"/>
    <n v="0"/>
    <n v="0"/>
    <x v="1"/>
  </r>
  <r>
    <s v="spotify-downloader"/>
    <s v="spotDL/spotify-downloader: Download your Spotify playlists and songs along with album art and metadata (from YouTube if a match is found)."/>
    <s v="Change Method Signature (Change argument, change parameter)"/>
    <x v="3"/>
    <s v="https://github.com/spotDL/spotify-downloader/pull/580"/>
    <s v="341af5b"/>
    <s v="54a1564"/>
    <x v="0"/>
    <s v="spotdl/convert.py"/>
    <s v="spotdl/convert.py"/>
    <s v="Me: Add delete_original=True in song method and delete_original=delete_original in Converter method. Change ffmpeg_pre = &quot;ffmpeg -y &quot; to ffmpeg_pre = &quot;ffmpeg -y -nostdin &quot; # -nostdin is necessary for spotdl to be able to run in the background."/>
    <s v="repo_341af5b_54a1564"/>
    <s v="claude_convert_llm_vs_gt.diff"/>
    <s v="cases/repo_341af5b_54a1564/compare/claude_convert_llm_vs_gt.diff"/>
    <x v="1"/>
    <s v="No"/>
    <x v="0"/>
    <s v="Formatting; Comment/Docstring"/>
    <s v="Low"/>
    <x v="1"/>
    <s v="The visible differences are only minor non-behavioral changes: the LLM removed the period at the end of the inline -nostdin comment and removed the final newline at the end of the file. No logic or API behavior difference is shown."/>
    <x v="1"/>
    <s v="Yes"/>
    <s v="None"/>
    <x v="2"/>
    <s v="repo_341af5b_54a1564__claude_convert_llm_vs_gt.diff__Claude Opus 4.8"/>
    <n v="1"/>
    <n v="0"/>
    <n v="0"/>
    <n v="0"/>
    <n v="1"/>
    <n v="0"/>
    <n v="0"/>
    <x v="1"/>
  </r>
  <r>
    <s v="rembg"/>
    <s v="danielgatis/rembg: Rembg is a tool to remove images background"/>
    <s v="Change Method Signature (Change argument, change parameter)"/>
    <x v="3"/>
    <s v="https://github.com/danielgatis/rembg/pull/725"/>
    <s v="30450d5"/>
    <n v="9079508"/>
    <x v="2"/>
    <s v="rembg/session_factory.py,_x000a_rembg/sessions/u2net_custom.py"/>
    <s v="rembg/sessions/u2net_custom.py"/>
    <s v="GitHub: remove unused providers parameter from session constructors"/>
    <s v="repo_30450d5_9079508"/>
    <s v="claude_custom_llm_vs_gt.diff"/>
    <s v="cases/repo_30450d5_9079508/compare/claude_custom_llm_vs_gt.diff"/>
    <x v="1"/>
    <s v="No"/>
    <x v="0"/>
    <s v="Formatting"/>
    <s v="Low"/>
    <x v="1"/>
    <s v="The requested task was to remove the unused providers parameter from session constructors. The visible diff shows the constructor signature still has the same parameters as the human merge, so the required change appears completed. The only differences are line wrapping/reformatting of the __init__ signature and removal of the final newline. These are formatting-only changes with no behavior impact."/>
    <x v="1"/>
    <s v="Yes"/>
    <s v="None"/>
    <x v="2"/>
    <s v="repo_30450d5_9079508__claude_custom_llm_vs_gt.diff__Claude Opus 4.8"/>
    <n v="1"/>
    <n v="0"/>
    <n v="0"/>
    <n v="0"/>
    <n v="1"/>
    <n v="0"/>
    <n v="0"/>
    <x v="1"/>
  </r>
  <r>
    <s v="rembg"/>
    <s v="danielgatis/rembg: Rembg is a tool to remove images background"/>
    <s v="Change Method Signature (Change argument, change parameter)"/>
    <x v="3"/>
    <s v="https://github.com/danielgatis/rembg/pull/725"/>
    <s v="30450d5"/>
    <n v="9079508"/>
    <x v="2"/>
    <s v="rembg/session_factory.py_x000a_rembg/sessions/u2net_custom.py"/>
    <s v="rembg/session_factory.py"/>
    <s v="GitHub: remove unused providers parameter from session constructors"/>
    <s v="repo_30450d5_9079508"/>
    <s v="claude_factory_llm_vs_gt.diff"/>
    <s v="cases/repo_30450d5_9079508/compare/claude_factory_llm_vs_gt.diff"/>
    <x v="1"/>
    <s v="No"/>
    <x v="0"/>
    <s v="Formatting"/>
    <s v="Low"/>
    <x v="1"/>
    <s v="The visible code behavior is identical to the human merge. The LLM only reformatted the new_session function signature across multiple lines and removed the final newline at the end of the file. No extra logic, API, or naming change is present."/>
    <x v="1"/>
    <s v="Yes"/>
    <s v="None"/>
    <x v="2"/>
    <s v="repo_30450d5_9079508__claude_factory_llm_vs_gt.diff__Claude Opus 4.8"/>
    <n v="1"/>
    <n v="0"/>
    <n v="0"/>
    <n v="0"/>
    <n v="1"/>
    <n v="0"/>
    <n v="0"/>
    <x v="1"/>
  </r>
  <r>
    <s v="rembg"/>
    <s v="danielgatis/rembg: Rembg is a tool to remove images background"/>
    <s v="Change Method Signature (Change argument, change parameter)"/>
    <x v="3"/>
    <s v="https://github.com/danielgatis/rembg/pull/362"/>
    <s v="1961a36"/>
    <s v="d62227d"/>
    <x v="2"/>
    <s v="rembg/session_base.py,_x000a_rembg/session_simple.py"/>
    <s v="rembg/session_base.py"/>
    <s v="Me: Change Image.Resampling.LANCZOS to Image.LANCZOS"/>
    <s v="repo_1961a36_d62227d"/>
    <s v="claude_base_llm_vs_gt.diff"/>
    <s v="cases/repo_1961a36_d62227d/compare/claude_base_llm_vs_gt.diff"/>
    <x v="1"/>
    <s v="No"/>
    <x v="0"/>
    <s v="Formatting"/>
    <s v="Low"/>
    <x v="1"/>
    <s v="The only visible difference is that the LLM output removed the final newline at the end of the file. The code content is otherwise identical, and there is no behavior change."/>
    <x v="1"/>
    <s v="Yes"/>
    <s v="None"/>
    <x v="2"/>
    <s v="repo_1961a36_d62227d__claude_base_llm_vs_gt.diff__Claude Opus 4.8"/>
    <n v="1"/>
    <n v="0"/>
    <n v="0"/>
    <n v="0"/>
    <n v="1"/>
    <n v="0"/>
    <n v="0"/>
    <x v="1"/>
  </r>
  <r>
    <s v="rembg"/>
    <s v="danielgatis/rembg: Rembg is a tool to remove images background"/>
    <s v="Change Method Signature (Change argument, change parameter)"/>
    <x v="3"/>
    <s v="https://github.com/danielgatis/rembg/pull/362"/>
    <s v="1961a36"/>
    <s v="d62227d"/>
    <x v="2"/>
    <s v="rembg/session_base.py,_x000a_rembg/session_simple.py"/>
    <s v="rembg/session_simple.py"/>
    <s v="Me: Change Image.Resampling.LANCZOS to Image.LANCZOS"/>
    <s v="repo_1961a36_d62227d"/>
    <s v="claude_simple_llm_vs_gt.diff"/>
    <s v="cases/repo_1961a36_d62227d/compare/claude_simple_llm_vs_gt.diff"/>
    <x v="1"/>
    <s v="No"/>
    <x v="0"/>
    <s v="Formatting"/>
    <s v="Low"/>
    <x v="1"/>
    <s v="The only visible difference is that the LLM output removed the final newline at the end of the file. The code content is otherwise identical, and there is no behavior change."/>
    <x v="1"/>
    <s v="Yes"/>
    <s v="None"/>
    <x v="2"/>
    <s v="repo_1961a36_d62227d__claude_simple_llm_vs_gt.diff__Claude Opus 4.8"/>
    <n v="1"/>
    <n v="0"/>
    <n v="0"/>
    <n v="0"/>
    <n v="1"/>
    <n v="0"/>
    <n v="0"/>
    <x v="1"/>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113"/>
    <s v="d283af9"/>
    <s v="68b8f4d"/>
    <x v="0"/>
    <s v="holehe/modules/transport/blablacar.py"/>
    <s v="holehe/modules/transport/blablacar.py"/>
    <s v="Me: Change appToken.text.split(',&quot;appToken&quot;:&quot;')[1].split('&quot;')[0]  to appToken.text.split('&quot;appToken&quot;:&quot;')[1].split('&quot;')[0]"/>
    <s v="repo_d283af9_68b8f4d"/>
    <s v="claude_blab_llm_vs_gt.diff"/>
    <s v="cases/repo_d283af9_68b8f4d/compare/claude_blab_llm_vs_gt.diff"/>
    <x v="1"/>
    <s v="No"/>
    <x v="0"/>
    <s v="Formatting"/>
    <s v="Low"/>
    <x v="1"/>
    <s v="The only visible difference is that the LLM output removed the final newline at the end of the file. The code content is otherwise identical, and there is no behavior change."/>
    <x v="1"/>
    <s v="Yes"/>
    <s v="None"/>
    <x v="2"/>
    <s v="repo_d283af9_68b8f4d__claude_blab_llm_vs_gt.diff__Claude Opus 4.8"/>
    <n v="1"/>
    <n v="0"/>
    <n v="0"/>
    <n v="0"/>
    <n v="1"/>
    <n v="0"/>
    <n v="0"/>
    <x v="1"/>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87"/>
    <s v="aba9857"/>
    <s v="3438d40"/>
    <x v="2"/>
    <s v="holehe/modules/crm/axonaut.py,_x000a_holehe/modules/software/office365.py"/>
    <s v="holehe/modules/crm/axonaut.py"/>
    <s v="GitHub: Fix httpx-api allow_redirects to follow_redirects"/>
    <s v="repo_aba9857_3438d40"/>
    <s v="claude_axonaut_llm_vs_gt.diff"/>
    <s v="cases/repo_aba9857_3438d40/compare/claude_axonaut_llm_vs_gt.diff"/>
    <x v="1"/>
    <s v="No"/>
    <x v="0"/>
    <s v="Formatting"/>
    <s v="Low"/>
    <x v="1"/>
    <s v="The only visible difference is that the LLM output removed the final newline at the end of the file. The code content is otherwise identical, and there is no behavior change."/>
    <x v="1"/>
    <s v="Yes"/>
    <s v="None"/>
    <x v="2"/>
    <s v="repo_aba9857_3438d40__claude_axonaut_llm_vs_gt.diff__Claude Opus 4.8"/>
    <n v="1"/>
    <n v="0"/>
    <n v="0"/>
    <n v="0"/>
    <n v="1"/>
    <n v="0"/>
    <n v="0"/>
    <x v="1"/>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87"/>
    <s v="aba9857"/>
    <s v="3438d40"/>
    <x v="2"/>
    <s v="holehe/modules/crm/axonaut.py,_x000a_holehe/modules/software/office365.py"/>
    <s v="holehe/modules/software/office365.py"/>
    <s v="GitHub: Fix httpx-api allow_redirects to follow_redirects"/>
    <s v="repo_aba9857_3438d40"/>
    <s v="claude_office_llm_vs_gt.diff"/>
    <s v="cases/repo_aba9857_3438d40/compare/claude_office_llm_vs_gt.diff"/>
    <x v="1"/>
    <s v="No"/>
    <x v="0"/>
    <s v="Formatting"/>
    <s v="Low"/>
    <x v="1"/>
    <s v="The only visible difference is that the LLM output removed the final newline at the end of the file. The code content is otherwise identical, and there is no behavior change."/>
    <x v="1"/>
    <s v="Yes"/>
    <s v="None"/>
    <x v="2"/>
    <s v="repo_aba9857_3438d40__claude_office_llm_vs_gt.diff__Claude Opus 4.8"/>
    <n v="1"/>
    <n v="0"/>
    <n v="0"/>
    <n v="0"/>
    <n v="1"/>
    <n v="0"/>
    <n v="0"/>
    <x v="1"/>
  </r>
  <r>
    <s v="holehe"/>
    <s v="megadose/holehe: holehe allows you to check if the mail is used on different sites like twitter, instagram and will retrieve information on sites with the forgotten password function."/>
    <s v="Extract Variable (Cleanup, Move, extract)"/>
    <x v="4"/>
    <s v="https://github.com/megadose/holehe/pull/74"/>
    <s v="7c2bde2"/>
    <s v="6b18248"/>
    <x v="0"/>
    <s v="setup.py"/>
    <s v="setup.py"/>
    <s v="GitHub: Removes argparse from requirements"/>
    <s v="repo_7c2bde2_6b18248"/>
    <s v="claude_setup_llm_vs_gt.diff"/>
    <s v="cases/repo_7c2bde2_6b18248/compare/claude_setup_llm_vs_gt.diff"/>
    <x v="1"/>
    <s v="No"/>
    <x v="0"/>
    <s v="Formatting"/>
    <s v="Low"/>
    <x v="1"/>
    <s v="The only visible difference is that the LLM output removed the final newline at the end of the file. The code content is otherwise identical, and there is no behavior change."/>
    <x v="1"/>
    <s v="Yes"/>
    <s v="None"/>
    <x v="2"/>
    <s v="repo_7c2bde2_6b18248__claude_setup_llm_vs_gt.diff__Claude Opus 4.8"/>
    <n v="1"/>
    <n v="0"/>
    <n v="0"/>
    <n v="0"/>
    <n v="1"/>
    <n v="0"/>
    <n v="0"/>
    <x v="1"/>
  </r>
  <r>
    <s v="Tkinter-Designer"/>
    <s v="ParthJadhav/Tkinter-Designer: An easy and fast way to create a Python GUI ??"/>
    <s v="Change Method Signature (Change argument, change parameter)"/>
    <x v="3"/>
    <s v="https://github.com/ParthJadhav/Tkinter-Designer/pull/263"/>
    <s v="721b6b5"/>
    <n v="315081"/>
    <x v="0"/>
    <s v="gui/gui.py"/>
    <s v="gui/gui.py"/>
    <s v="GitHub: change text color from white to black for better visiblity (fg=&quot;#000716&quot;)"/>
    <s v="repo_721b6b5_0315081"/>
    <s v="claude_gui_llm_vs_gt.diff"/>
    <s v="cases/repo_721b6b5_0315081/compare/claude_gui_llm_vs_gt.diff"/>
    <x v="1"/>
    <s v="No"/>
    <x v="0"/>
    <s v="Formatting; Import Change; Logic Change"/>
    <s v="Low"/>
    <x v="1"/>
    <s v="Claude completed the requested change by updating the visible white text labels to fg=&quot;#000716&quot; for better visibility. However, it also added an unnecessary tkinter.messagebox import and removed the explicit fg=&quot;#000716&quot; from the entry widgets, which was not required. The missing final newline is also a minor formatting issue."/>
    <x v="1"/>
    <s v="Yes"/>
    <s v="None"/>
    <x v="2"/>
    <s v="repo_721b6b5_0315081__claude_gui_llm_vs_gt.diff__Claude Opus 4.8"/>
    <n v="1"/>
    <n v="0"/>
    <n v="0"/>
    <n v="0"/>
    <n v="1"/>
    <n v="0"/>
    <n v="0"/>
    <x v="1"/>
  </r>
  <r>
    <s v="Tkinter-Designer"/>
    <s v="ParthJadhav/Tkinter-Designer: An easy and fast way to create a Python GUI ??"/>
    <s v="Change Method Signature (Change argument, change parameter)"/>
    <x v="3"/>
    <s v="https://github.com/ParthJadhav/Tkinter-Designer/pull/85"/>
    <s v="ede6169"/>
    <s v="9345a60"/>
    <x v="0"/>
    <s v="tkdesigner/figma/custom_elements.py"/>
    <s v="gui/gui.py"/>
    <s v="Me: Add anchor=&quot;nw&quot; in create_text parameter"/>
    <s v="repo_ede6169_9345a60"/>
    <s v="claude_gemini_elements_llm_vs_gt.diff"/>
    <s v="cases/repo_ede6169_9345a60/compare/claude_gemini_elements_llm_vs_gt.diff"/>
    <x v="1"/>
    <s v="No"/>
    <x v="0"/>
    <s v="Formatting"/>
    <s v="Low"/>
    <x v="1"/>
    <s v="The only visible difference is that the LLM output removed the final newline at the end of the file. The code content is otherwise identical, and there is no behavior change."/>
    <x v="1"/>
    <s v="Yes"/>
    <s v="None"/>
    <x v="2"/>
    <s v="repo_ede6169_9345a60__claude_gemini_elements_llm_vs_gt.diff__Claude Opus 4.8"/>
    <n v="1"/>
    <n v="0"/>
    <n v="0"/>
    <n v="0"/>
    <n v="1"/>
    <n v="0"/>
    <n v="0"/>
    <x v="1"/>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claude_icecream_llm_vs_gt.diff"/>
    <s v="cases/repo_c2baf17_ebce32a/compare/claude_icecream_llm_vs_gt.diff"/>
    <x v="0"/>
    <s v="No"/>
    <x v="0"/>
    <s v="Formatting; Import Change; Naming Overreach; Extra Refactoring"/>
    <s v="Medium"/>
    <x v="0"/>
    <s v="The task required refactoring test names/variables to PEP 8 snake_case, such as hasAnsiEscapeCodes ? has_ansi_escape_codes. Claude instead changes several already-valid or task-related names into camelCase, such as assert_num_lines ? assertNumLines, line_pairs ? linePairs, prefix_function ? prefixFunction, append_to ? appendTo, and all_warnings ? allWarnings. This goes against the requested PEP 8 direction. It also adds an unnecessary functools import and minor whitespace/final-newline changes."/>
    <x v="0"/>
    <s v="Yes"/>
    <s v="None"/>
    <x v="2"/>
    <s v="repo_c2baf17_ebce32a__claude_icecream_llm_vs_gt.diff__Claude Opus 4.8"/>
    <n v="0"/>
    <n v="0"/>
    <n v="1"/>
    <n v="0"/>
    <n v="1"/>
    <n v="0"/>
    <n v="1"/>
    <x v="2"/>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claude_install_llm_vs_gt.diff"/>
    <s v="cases/repo_c2baf17_ebce32a/compare/claude_install_llm_vs_gt.diff"/>
    <x v="1"/>
    <s v="No"/>
    <x v="0"/>
    <s v="Formatting; Import Change"/>
    <s v="Medium"/>
    <x v="1"/>
    <s v="The task required refactoring test identifiers to PEP 8 snake_case naming. Claude did not rename any non-PEP8 test names or variables in this file. Instead, it changed imports from absolute tests... imports to relative imports, which was not requested and could affect how the tests are executed. It also removed the final newline."/>
    <x v="1"/>
    <s v="Yes"/>
    <s v="None"/>
    <x v="2"/>
    <s v="repo_c2baf17_ebce32a__claude_install_llm_vs_gt.diff__Claude Opus 4.8"/>
    <n v="1"/>
    <n v="0"/>
    <n v="0"/>
    <n v="0"/>
    <n v="1"/>
    <n v="0"/>
    <n v="1"/>
    <x v="2"/>
  </r>
  <r>
    <s v="icecream"/>
    <s v="gruns/icecream: ?? Never use print() to debug again."/>
    <s v="Rename Method"/>
    <x v="1"/>
    <s v="https://github.com/gruns/icecream/pull/4"/>
    <s v="bdf922b"/>
    <s v="afc425b"/>
    <x v="0"/>
    <s v="icecream/icecream.py"/>
    <s v="icecream/icecream.py"/>
    <s v="Me: Fix Typo calcuateLineOffsets to calculateLineOffsets"/>
    <s v="repo_bdf922b_afc425b"/>
    <s v="claude_icecream_llm_vs_gt.diff"/>
    <s v="cases/repo_bdf922b_afc425b/compare/claude_icecream_llm_vs_gt.diff"/>
    <x v="1"/>
    <s v="No"/>
    <x v="0"/>
    <s v="Formatting"/>
    <s v="Low"/>
    <x v="1"/>
    <s v="The only visible difference is that the LLM output removed the final newline at the end of the file. The code content is otherwise identical, so there is no behavior change."/>
    <x v="1"/>
    <s v="Yes"/>
    <s v="None"/>
    <x v="2"/>
    <s v="repo_bdf922b_afc425b__claude_icecream_llm_vs_gt.diff__Claude Opus 4.8"/>
    <n v="1"/>
    <n v="0"/>
    <n v="0"/>
    <n v="0"/>
    <n v="1"/>
    <n v="0"/>
    <n v="0"/>
    <x v="1"/>
  </r>
  <r>
    <s v="icecream"/>
    <s v="gruns/icecream: ?? Never use print() to debug again."/>
    <s v="Change Method Signature (Change argument, change parameter)"/>
    <x v="3"/>
    <s v="https://github.com/gruns/icecream/pull/234"/>
    <s v="d970d6a"/>
    <s v="29cc0f6"/>
    <x v="0"/>
    <s v="setup.py"/>
    <s v="setup.py"/>
    <s v="Me: Change find_packages(exclude=['tests']) to find_packages(exclude=['tests', 'tests.*'])"/>
    <s v="repo_d970d6a_29cc0f6"/>
    <s v="claude_setup_llm_vs_gt.diff"/>
    <s v="cases/repo_bdf922b_afc425b/compare/claude_setup_llm_vs_gt.diff"/>
    <x v="1"/>
    <s v="No"/>
    <x v="0"/>
    <s v="Formatting"/>
    <s v="Low"/>
    <x v="1"/>
    <s v="The only visible difference is that the LLM output removed the final newline at the end of the file. The code content is otherwise identical, so there is no behavior change."/>
    <x v="1"/>
    <s v="Yes"/>
    <s v="None"/>
    <x v="2"/>
    <s v="repo_d970d6a_29cc0f6__claude_setup_llm_vs_gt.diff__Claude Opus 4.8"/>
    <n v="1"/>
    <n v="0"/>
    <n v="0"/>
    <n v="0"/>
    <n v="1"/>
    <n v="0"/>
    <n v="0"/>
    <x v="1"/>
  </r>
  <r>
    <s v="icecream"/>
    <s v="gruns/icecream: ?? Never use print() to debug again."/>
    <s v="Change Method Signature (Change argument, change parameter)"/>
    <x v="3"/>
    <s v="https://github.com/gruns/icecream/pull/172"/>
    <s v="10e32f7"/>
    <s v="37177d5"/>
    <x v="0"/>
    <s v="icecream/icecream.py"/>
    <s v="icecream/icecream.py"/>
    <s v="Me: Add lineWrapWidth=_absent parameter in configureOutput"/>
    <s v="repo_10e32f7_37177d5"/>
    <s v="claude_icecream_llm_vs_gt.diff"/>
    <s v="cases/repo_10e32f7_37177d5/compare/claude_icecream_llm_vs_gt.diff"/>
    <x v="0"/>
    <s v="No"/>
    <x v="0"/>
    <s v="Missed Required Change; Unrelated Deletion; Formatting"/>
    <s v="High"/>
    <x v="0"/>
    <s v="The task required adding lineWrapWidth=_absent as a parameter in configureOutput. Gemini did not add the parameter. Instead, it removed the existing logic that assigns self.lineWrapWidth = lineWrapWidth when lineWrapWidth is provided. This is the opposite of the required change and can break the intended configuration behavior. It also changed the final newline state."/>
    <x v="0"/>
    <s v="Yes"/>
    <s v="None"/>
    <x v="2"/>
    <s v="repo_10e32f7_37177d5__claude_icecream_llm_vs_gt.diff__Claude Opus 4.8"/>
    <n v="0"/>
    <n v="0"/>
    <n v="1"/>
    <n v="0"/>
    <n v="1"/>
    <n v="0"/>
    <n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annotation_test.py"/>
    <s v="Me: Rename filename to file_or_dir and saveFile to _save_label_file"/>
    <s v="repo_0afb47d_8379368"/>
    <s v="claude_annotation_llm_vs_gt.diff"/>
    <s v="cases/repo_0afb47d_8379368/compare/claude_annotation_llm_vs_gt.diff"/>
    <x v="0"/>
    <s v="No"/>
    <x v="0"/>
    <s v="Formatting; Missed Required Change"/>
    <s v="High"/>
    <x v="0"/>
    <s v="The task required renaming filename to file_or_dir, but Claude does the opposite by changing file_or_dir=input_file back to filename=input_file. This likely breaks the call if MainWindow now expects file_or_dir. There is also no shown evidence that saveFile was renamed to _save_label_file. The missing final newline is a minor formatting issue."/>
    <x v="0"/>
    <s v="Yes"/>
    <s v="None"/>
    <x v="2"/>
    <s v="repo_0afb47d_8379368__claude_annotation_llm_vs_gt.diff__Claude Opus 4.8"/>
    <n v="0"/>
    <n v="0"/>
    <n v="1"/>
    <n v="0"/>
    <n v="1"/>
    <n v="0"/>
    <n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file_loading_test.py"/>
    <s v="Me: Rename filename to file_or_dir and saveFile to _save_label_file"/>
    <s v="repo_0afb47d_8379368"/>
    <s v="cluade_loading_llm_vs_gt.diff"/>
    <s v="cases/repo_0afb47d_8379368/compare/claude_loading_llm_vs_gt.diff"/>
    <x v="0"/>
    <s v="No"/>
    <x v="0"/>
    <s v="Formatting; Missed Required Change"/>
    <s v="High"/>
    <x v="0"/>
    <s v="The task required renaming filename to file_or_dir, but Claude does the opposite by changing multiple MainWindow(file_or_dir=...) calls back to MainWindow(filename=...). This likely breaks compatibility if MainWindow now expects file_or_dir. There is also no shown evidence that saveFile was renamed to _save_label_file. The missing final newline is a minor formatting issue."/>
    <x v="0"/>
    <s v="Yes"/>
    <s v="None"/>
    <x v="2"/>
    <s v="repo_0afb47d_8379368__cluade_loading_llm_vs_gt.diff__Claude Opus 4.8"/>
    <n v="0"/>
    <n v="0"/>
    <n v="1"/>
    <n v="0"/>
    <n v="1"/>
    <n v="0"/>
    <n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labelme/__main__.py"/>
    <s v="Me: Rename filename to file_or_dir and saveFile to _save_label_file"/>
    <s v="repo_0afb47d_8379368"/>
    <s v="claude_main_llm_vs_gt.diff"/>
    <s v="cases/repo_0afb47d_8379368/compare/claude_main_llm_vs_gt.diff"/>
    <x v="0"/>
    <s v="No"/>
    <x v="0"/>
    <s v="Formatting; Missed Required Change"/>
    <s v="High"/>
    <x v="0"/>
    <s v="The task required renaming filename to file_or_dir, but the LLM kept using the old keyword argument filename=file_or_dir instead of the expected file_or_dir=file_or_dir. This can break behavior if MainWindow no longer accepts filename. The missing final newline is only a minor formatting issue, but the main required rename was missed in this call site."/>
    <x v="0"/>
    <s v="Yes"/>
    <s v="None"/>
    <x v="2"/>
    <s v="repo_0afb47d_8379368__claude_main_llm_vs_gt.diff__Claude Opus 4.8"/>
    <n v="0"/>
    <n v="0"/>
    <n v="1"/>
    <n v="0"/>
    <n v="1"/>
    <n v="0"/>
    <n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navigation_test.py"/>
    <s v="Me: Rename filename to file_or_dir and saveFile to _save_label_file"/>
    <s v="repo_0afb47d_8379368"/>
    <s v="claude_navigation_llm_vs_gt.diff"/>
    <s v="cases/repo_0afb47d_8379368/compare/claude_navigation_llm_vs_gt.diff"/>
    <x v="0"/>
    <s v="No"/>
    <x v="0"/>
    <s v="Formatting; Missed Required Change"/>
    <s v="High"/>
    <x v="0"/>
    <s v="The task required renaming filename to file_or_dir, but Claude does the opposite by changing MainWindow(file_or_dir=...) back to MainWindow(filename=...). This likely breaks the updated API if MainWindow now expects file_or_dir. There is also no evidence in this diff that saveFile was renamed to _save_label_file. The missing final newline is a minor formatting issue."/>
    <x v="0"/>
    <s v="Yes"/>
    <s v="None"/>
    <x v="2"/>
    <s v="repo_0afb47d_8379368__claude_navigation_llm_vs_gt.diff__Claude Opus 4.8"/>
    <n v="0"/>
    <n v="0"/>
    <n v="1"/>
    <n v="0"/>
    <n v="1"/>
    <n v="0"/>
    <n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smoke_test.py"/>
    <s v="Me: Rename filename to file_or_dir and saveFile to _save_label_file"/>
    <s v="repo_0afb47d_8379368"/>
    <s v="claude_smoke_llm_vs_gt.diff"/>
    <s v="cases/repo_0afb47d_8379368/compare/claude_smoke_llm_vs_gt.diff"/>
    <x v="0"/>
    <s v="No"/>
    <x v="0"/>
    <s v="Formatting; Missed Required Change"/>
    <s v="High"/>
    <x v="0"/>
    <s v="The task required renaming filename to file_or_dir, but Claude does the opposite by changing MainWindow(file_or_dir=...) back to MainWindow(filename=...). This likely breaks the updated API if MainWindow expects file_or_dir. There is also no evidence that saveFile was renamed to _save_label_file. The missing final newline is a minor formatting issue."/>
    <x v="0"/>
    <s v="Yes"/>
    <s v="None"/>
    <x v="2"/>
    <s v="repo_0afb47d_8379368__claude_smoke_llm_vs_gt.diff__Claude Opus 4.8"/>
    <n v="0"/>
    <n v="0"/>
    <n v="1"/>
    <n v="0"/>
    <n v="1"/>
    <n v="0"/>
    <n v="1"/>
    <x v="0"/>
  </r>
  <r>
    <s v="labelme"/>
    <s v="wkentaro/labelme: Image annotation with Python. Supports polygon, rectangle, circle, line, point, and AI-assisted annotation."/>
    <s v="Rename Variable"/>
    <x v="0"/>
    <s v="https://github.com/wkentaro/labelme/pull/1885"/>
    <s v="04c7a79"/>
    <s v="43e8404"/>
    <x v="0"/>
    <s v="tests/e2e/annotation_test.py"/>
    <s v="tests/e2e/annotation_test.py"/>
    <s v="Me: Rename labelDialog to _label_dialog"/>
    <s v="repo_04c7a79_43e8404"/>
    <s v="claude_annotation_llm_vs_gt.diff"/>
    <s v="cases/repo_04c7a79_43e8404/compare/claude_annotation_llm_vs_gt.diff"/>
    <x v="1"/>
    <s v="No"/>
    <x v="0"/>
    <s v="Formatting"/>
    <s v="Low"/>
    <x v="1"/>
    <s v="The only visible difference is that the LLM output removed the final newline at the end of the file. The code content is otherwise identical, so there is no behavior change."/>
    <x v="1"/>
    <s v="Yes"/>
    <s v="None"/>
    <x v="2"/>
    <s v="repo_04c7a79_43e8404__claude_annotation_llm_vs_gt.diff__Claude Opus 4.8"/>
    <n v="1"/>
    <n v="0"/>
    <n v="0"/>
    <n v="0"/>
    <n v="1"/>
    <n v="0"/>
    <n v="0"/>
    <x v="1"/>
  </r>
  <r>
    <s v="labelme"/>
    <s v="wkentaro/labelme: Image annotation with Python. Supports polygon, rectangle, circle, line, point, and AI-assisted annotation."/>
    <s v="Rename Method"/>
    <x v="1"/>
    <s v="https://github.com/wkentaro/labelme/pull/818"/>
    <s v="975fe11"/>
    <s v="7e7ed18"/>
    <x v="0"/>
    <s v="labelme/widgets/canvas.py"/>
    <s v="labelme/widgets/canvas.py"/>
    <s v="Me: Rename copySelectedShapes method to duplicateSelectedShapes"/>
    <s v="repo_975fe11_7e7ed18"/>
    <s v="claude_canvas_llm_vs_gt.diff"/>
    <s v="cases/repo_975fe11_7e7ed18/compare/claude_canvas_llm_vs_gt.diff"/>
    <x v="1"/>
    <s v="No"/>
    <x v="0"/>
    <s v="Formatting"/>
    <s v="Low"/>
    <x v="1"/>
    <s v="The only visible difference is that the LLM output removed the final newline at the end of the file. The code content is otherwise identical, so there is no behavior change."/>
    <x v="1"/>
    <s v="Yes"/>
    <s v="None"/>
    <x v="2"/>
    <s v="repo_975fe11_7e7ed18__claude_canvas_llm_vs_gt.diff__Claude Opus 4.8"/>
    <n v="1"/>
    <n v="0"/>
    <n v="0"/>
    <n v="0"/>
    <n v="1"/>
    <n v="0"/>
    <n v="0"/>
    <x v="1"/>
  </r>
  <r>
    <s v="labelme"/>
    <s v="wkentaro/labelme: Image annotation with Python. Supports polygon, rectangle, circle, line, point, and AI-assisted annotation."/>
    <s v="Rename Method"/>
    <x v="1"/>
    <s v="https://github.com/wkentaro/labelme/pull/1644"/>
    <s v="2a41fdc"/>
    <s v="e212229"/>
    <x v="2"/>
    <s v="labelme/config/__init__.py,_x000a_tests/labelme_tests/test_app.py"/>
    <s v="tests/labelme_tests/test_app.py"/>
    <s v="Me: Rename get_default_config method to _get_default_config_and_create_labelmerc"/>
    <s v="repo_2a41fdc_e212229"/>
    <s v="claude_app_llm_vs_gt.diff"/>
    <s v="cases/repo_2a41fdc_e212229/compare/claude_app_llm_vs_gt.diff"/>
    <x v="1"/>
    <s v="No"/>
    <x v="0"/>
    <s v="Formatting"/>
    <s v="Low"/>
    <x v="1"/>
    <s v="The only visible difference is that the LLM output removed the final newline at the end of the file. The code content is otherwise identical, so there is no behavior change."/>
    <x v="1"/>
    <s v="Yes"/>
    <s v="None"/>
    <x v="2"/>
    <s v="repo_2a41fdc_e212229__claude_app_llm_vs_gt.diff__Claude Opus 4.8"/>
    <n v="1"/>
    <n v="0"/>
    <n v="0"/>
    <n v="0"/>
    <n v="1"/>
    <n v="0"/>
    <n v="0"/>
    <x v="1"/>
  </r>
  <r>
    <s v="labelme"/>
    <s v="wkentaro/labelme: Image annotation with Python. Supports polygon, rectangle, circle, line, point, and AI-assisted annotation."/>
    <s v="Rename Method"/>
    <x v="1"/>
    <s v="https://github.com/wkentaro/labelme/pull/1644"/>
    <s v="2a41fdc"/>
    <s v="e212229"/>
    <x v="2"/>
    <s v="labelme/config/__init__.py,_x000a_tests/labelme_tests/test_app.py"/>
    <s v="labelme/config/__init__.py"/>
    <s v="Me: Rename get_default_config method to _get_default_config_and_create_labelmerc"/>
    <s v="repo_2a41fdc_e212229"/>
    <s v="claude_init_llm_vs_gt.diff"/>
    <s v="cases/repo_2a41fdc_e212229/compare/claude_init_llm_vs_gt.diff"/>
    <x v="1"/>
    <s v="No"/>
    <x v="0"/>
    <s v="Formatting"/>
    <s v="Low"/>
    <x v="1"/>
    <s v="The only visible difference is that the LLM output removed the final newline at the end of the file. The code content is otherwise identical, so there is no behavior change."/>
    <x v="1"/>
    <s v="Yes"/>
    <s v="None"/>
    <x v="2"/>
    <s v="repo_2a41fdc_e212229__claude_init_llm_vs_gt.diff__Claude Opus 4.8"/>
    <n v="1"/>
    <n v="0"/>
    <n v="0"/>
    <n v="0"/>
    <n v="1"/>
    <n v="0"/>
    <n v="0"/>
    <x v="1"/>
  </r>
  <r>
    <s v="labelme"/>
    <s v="wkentaro/labelme: Image annotation with Python. Supports polygon, rectangle, circle, line, point, and AI-assisted annotation."/>
    <s v="Extract Method (Cleanup, Move, extract, remove)"/>
    <x v="2"/>
    <s v="https://github.com/wkentaro/labelme/pull/1480"/>
    <s v="7f6f3a0"/>
    <s v="088a9e6"/>
    <x v="0"/>
    <s v="labelme/utils/qt.py"/>
    <s v="labelme/utils/qt.py"/>
    <s v="Me: Remove class struct(object)"/>
    <s v="repo_7f6f3a0_088a9e6"/>
    <s v="claude_qt_llm_vs_gt.diff"/>
    <s v="cases/repo_7f6f3a0_088a9e6/compare/claude_qt_llm_vs_gt.diff"/>
    <x v="1"/>
    <s v="No"/>
    <x v="0"/>
    <s v="Formatting"/>
    <s v="Low"/>
    <x v="1"/>
    <s v="The only visible difference is that the LLM output removed the final newline at the end of the file. The code content is otherwise identical, so there is no behavior change."/>
    <x v="1"/>
    <s v="Yes"/>
    <s v="None"/>
    <x v="2"/>
    <s v="repo_7f6f3a0_088a9e6__claude_qt_llm_vs_gt.diff__Claude Opus 4.8"/>
    <n v="1"/>
    <n v="0"/>
    <n v="0"/>
    <n v="0"/>
    <n v="1"/>
    <n v="0"/>
    <n v="0"/>
    <x v="1"/>
  </r>
  <r>
    <s v="labelme"/>
    <s v="wkentaro/labelme: Image annotation with Python. Supports polygon, rectangle, circle, line, point, and AI-assisted annotation."/>
    <s v="Change Method Signature (Change argument, change parameter)"/>
    <x v="3"/>
    <s v="https://github.com/wkentaro/labelme/pull/1825"/>
    <s v="2f79d56"/>
    <s v="0f8f436"/>
    <x v="0"/>
    <s v="labelme/__main__.py"/>
    <s v="labelme/__main__.py"/>
    <s v="GitHub: rename CLI positional argument from &quot;filename&quot; to &quot;path&quot;"/>
    <s v="repo_2f79d56_0f8f436"/>
    <s v="claude_main_llm_vs_gt.diff"/>
    <s v="cases/repo_2f79d56_0f8f436/compare/claude_main_llm_vs_gt.diff"/>
    <x v="1"/>
    <s v="No"/>
    <x v="0"/>
    <s v="Formatting"/>
    <s v="Low"/>
    <x v="1"/>
    <s v="Gemini correctly renamed the CLI positional argument to path. The remaining change is only the final newline state at the end of the file. The help text changed from image file, label file, or directory to image or label filename; this is related to the renamed argument/help description, but it slightly narrows the wording by removing directory. I would still treat the main task as completed."/>
    <x v="1"/>
    <s v="Yes"/>
    <s v="None"/>
    <x v="2"/>
    <s v="repo_2f79d56_0f8f436__claude_main_llm_vs_gt.diff__Claude Opus 4.8"/>
    <n v="1"/>
    <n v="0"/>
    <n v="0"/>
    <n v="0"/>
    <n v="1"/>
    <n v="0"/>
    <n v="0"/>
    <x v="1"/>
  </r>
  <r>
    <s v="moviepy"/>
    <s v="Zulko/moviepy: Video editing with Python"/>
    <s v="Rename Method"/>
    <x v="1"/>
    <s v="https://github.com/Zulko/moviepy/pull/17"/>
    <s v="8d86e08"/>
    <s v="be78f0c"/>
    <x v="0"/>
    <s v="moviepy/video/io/ffmpeg_reader.py"/>
    <s v="moviepy/video/io/ffmpeg_reader.py"/>
    <s v="Me: Rename close() to close_proc()"/>
    <s v="repo_8d86e08_be78f0c"/>
    <s v="claude_reader_llm_vs_gt.diff"/>
    <s v="cases/repo_8d86e08_be78f0c/compare/claude_reader_llm_vs_gt.diff"/>
    <x v="1"/>
    <s v="No"/>
    <x v="0"/>
    <s v="Formatting"/>
    <s v="Low"/>
    <x v="1"/>
    <s v="The only visible difference is that the LLM output removed the final newline at the end of the file. The code content is otherwise identical, so there is no behavior change."/>
    <x v="1"/>
    <s v="Yes"/>
    <s v="None"/>
    <x v="2"/>
    <s v="repo_8d86e08_be78f0c__claude_reader_llm_vs_gt.diff__Claude Opus 4.8"/>
    <n v="1"/>
    <n v="0"/>
    <n v="0"/>
    <n v="0"/>
    <n v="1"/>
    <n v="0"/>
    <n v="0"/>
    <x v="1"/>
  </r>
  <r>
    <s v="moviepy"/>
    <s v="Zulko/moviepy: Video editing with Python"/>
    <s v="Change Method Signature (Change argument, change parameter)"/>
    <x v="3"/>
    <s v="https://github.com/Zulko/moviepy/pull/1429"/>
    <s v="aa861a6"/>
    <s v="09de608"/>
    <x v="0"/>
    <s v="moviepy/video/io/gif_writers.py"/>
    <s v="moviepy/video/io/gif_writers.py"/>
    <s v="GitHub: Replace 'tostring' by 'tobytes' in 'video.io.gif_writers::write_gif'"/>
    <s v="repo_aa861a6_09de608"/>
    <s v="claude_gif_llm_vs_gt.diff"/>
    <s v="cases/repo_aa861a6_09de608/compare/claude_gif_llm_vs_gt.diff"/>
    <x v="1"/>
    <s v="No"/>
    <x v="0"/>
    <s v="Formatting"/>
    <s v="Low"/>
    <x v="1"/>
    <s v="The only visible difference is that the LLM output removed the final newline at the end of the file. The code content is otherwise identical, so there is no behavior change."/>
    <x v="1"/>
    <s v="Yes"/>
    <s v="None"/>
    <x v="2"/>
    <s v="repo_aa861a6_09de608__claude_gif_llm_vs_gt.diff__Claude Opus 4.8"/>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blackwhite.py"/>
    <s v="Me: Avoid mutable default arguments in all methods and set these to None and update the code accordingly"/>
    <s v="repo_03fdc2c_7bd0678"/>
    <s v="claude_blackwhite_llm_vs_gt.diff"/>
    <s v="cases/repo_03fdc2c_7bd0678/compare/claude_blackwhite_llm_vs_gt.diff"/>
    <x v="1"/>
    <s v="No"/>
    <x v="0"/>
    <s v="Formatting"/>
    <s v="Low"/>
    <x v="1"/>
    <s v="The required mutable default change appears completed correctly. However, Claude introduced unnecessary formatting changes: an extra blank line after the docstring and removed the final newline at EOF. No logic/API behavior change."/>
    <x v="1"/>
    <s v="Yes"/>
    <s v="None"/>
    <x v="2"/>
    <s v="repo_03fdc2c_7bd0678__claude_blackwhite_llm_vs_gt.diff__Claude Opus 4.8"/>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lip.py"/>
    <s v="Me: Avoid mutable default arguments in all methods and set these to None and update the code accordingly"/>
    <s v="repo_03fdc2c_7bd0678"/>
    <s v="claude_clip_llm_vs_gt.diff"/>
    <s v="cases/repo_03fdc2c_7bd0678/compare/claude_clip_llm_vs_gt.diff"/>
    <x v="1"/>
    <s v="No"/>
    <x v="0"/>
    <s v="Formatting; Unrelated Deletion"/>
    <s v="Medium"/>
    <x v="1"/>
    <s v="The task was to avoid mutable default arguments by setting them to None and then converting None to [] inside the method. The LLM keeps/adds the if apply_to is None: apply_to = [] handling in one method, but removes the same required handling from another method before calling self.fl(...). This means apply_to=None may be passed through instead of being converted to an empty list, which is a behavior-affecting missed update. It also adds an unnecessary blank line and removes the final newline."/>
    <x v="1"/>
    <s v="Yes"/>
    <s v="None"/>
    <x v="2"/>
    <s v="repo_03fdc2c_7bd0678__claude_clip_llm_vs_gt.diff__Claude Opus 4.8"/>
    <n v="1"/>
    <n v="0"/>
    <n v="0"/>
    <n v="0"/>
    <n v="1"/>
    <n v="0"/>
    <n v="1"/>
    <x v="2"/>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mask_color.py"/>
    <s v="Me: Avoid mutable default arguments in all methods and set these to None and update the code accordingly"/>
    <s v="repo_03fdc2c_7bd0678"/>
    <s v="claude_color_llm_vs_gt.diff"/>
    <s v="cases/repo_03fdc2c_7bd0678/compare/claude_color_llm_vs_gt.diff"/>
    <x v="1"/>
    <s v="No"/>
    <x v="0"/>
    <s v="Formatting"/>
    <s v="Low"/>
    <x v="1"/>
    <s v="Claude completed the required mutable default argument change by using color=None and assigning [0,0,0] inside the method. The only difference from the human merge is an unnecessary blank line after the docstring, which is formatting-only."/>
    <x v="1"/>
    <s v="Yes"/>
    <s v="None"/>
    <x v="2"/>
    <s v="repo_03fdc2c_7bd0678__claude_color_llm_vs_gt.diff__Claude Opus 4.8"/>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onfig.py"/>
    <s v="Me: Avoid mutable default arguments in all methods and set these to None and update the code accordingly"/>
    <s v="repo_03fdc2c_7bd0678"/>
    <s v="claude_config_llm_vs_gt.diff"/>
    <s v="cases/repo_03fdc2c_7bd0678/compare/claude_config_llm_vs_gt.diff"/>
    <x v="1"/>
    <s v="No"/>
    <x v="0"/>
    <s v="Formatting"/>
    <s v="Low"/>
    <x v="1"/>
    <s v="The only visible difference is that the LLM output removed the final newline at the end of the file. The code content is otherwise identical, so there is no behavior change."/>
    <x v="1"/>
    <s v="Yes"/>
    <s v="None"/>
    <x v="2"/>
    <s v="repo_03fdc2c_7bd0678__claude_config_llm_vs_gt.diff__Claude Opus 4.8"/>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blackwhite.py"/>
    <s v="Me: Avoid mutable default arguments in all methods and set these to None and update the code accordingly"/>
    <s v="repo_03fdc2c_7bd0678"/>
    <s v="claude_drawing_llm_vs_gt.diff"/>
    <s v="cases/repo_03fdc2c_7bd0678/compare/claude_drawing_llm_vs_gt.diff"/>
    <x v="1"/>
    <s v="No"/>
    <x v="0"/>
    <s v="Formatting"/>
    <s v="Low"/>
    <x v="1"/>
    <s v="The only visible difference is that the LLM output removed the final newline at the end of the file. The code content is otherwise identical, so there is no behavior change."/>
    <x v="1"/>
    <s v="Yes"/>
    <s v="None"/>
    <x v="2"/>
    <s v="repo_03fdc2c_7bd0678__claude_drawing_llm_vs_gt.diff__Claude Opus 4.8"/>
    <n v="1"/>
    <n v="0"/>
    <n v="0"/>
    <n v="0"/>
    <n v="1"/>
    <n v="0"/>
    <n v="0"/>
    <x v="1"/>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VideoClip.py"/>
    <s v="Me: Avoid mutable default arguments in all methods and set these to None and update the code accordingly"/>
    <s v="repo_03fdc2c_7bd0678"/>
    <s v="claude_video_llm_vs_gt.diff"/>
    <s v="cases/repo_03fdc2c_7bd0678/compare/claude_video_llm_vs_gt.diff"/>
    <x v="1"/>
    <s v="No"/>
    <x v="0"/>
    <s v="Formatting"/>
    <s v="Low"/>
    <x v="1"/>
    <s v="Gemini appears to complete the mutable-default-argument refactor correctly by using the if apply_to is None: pattern and assigning the list inside the method. The only differences from the merge version are formatting/indentation cleanup inside the if blocks and the final newline state. These do not appear to change behavior."/>
    <x v="1"/>
    <s v="Yes"/>
    <s v="None"/>
    <x v="2"/>
    <s v="repo_03fdc2c_7bd0678__claude_video_llm_vs_gt.diff__Claude Opus 4.8"/>
    <n v="1"/>
    <n v="0"/>
    <n v="0"/>
    <n v="0"/>
    <n v="1"/>
    <n v="0"/>
    <n v="0"/>
    <x v="1"/>
  </r>
  <r>
    <s v="moviepy"/>
    <s v="Zulko/moviepy: Video editing with Python"/>
    <s v="Extract Variable (Cleanup, Move, extract)"/>
    <x v="4"/>
    <s v="https://github.com/Zulko/moviepy/pull/1456"/>
    <s v="ebfe16c"/>
    <s v="4d59f79"/>
    <x v="0"/>
    <s v="moviepy/video/VideoClip.py"/>
    <s v="moviepy/video/VideoClip.py"/>
    <s v="Me: Delete redundant colorclip = ColorClip(size, color=color)"/>
    <s v="repo_ebfe16c_4d59f79"/>
    <s v="claude_video_llm_vs_gt.diff"/>
    <s v="cases/repo_ebfe16c_4d59f79/compare/claude_video_llm_vs_gt.diff"/>
    <x v="1"/>
    <s v="No"/>
    <x v="0"/>
    <s v="Formatting"/>
    <s v="Low"/>
    <x v="1"/>
    <s v="The only visible difference is that the LLM output removed the final newline at the end of the file. The code content is otherwise identical, so there is no behavior change."/>
    <x v="1"/>
    <s v="Yes"/>
    <s v="None"/>
    <x v="2"/>
    <s v="repo_ebfe16c_4d59f79__claude_video_llm_vs_gt.diff__Claude Opus 4.8"/>
    <n v="1"/>
    <n v="0"/>
    <n v="0"/>
    <n v="0"/>
    <n v="1"/>
    <n v="0"/>
    <n v="0"/>
    <x v="1"/>
  </r>
  <r>
    <s v="dirsearch"/>
    <s v="maurosoria/dirsearch: Web path scanner"/>
    <s v="Rename Variable"/>
    <x v="0"/>
    <s v="https://github.com/maurosoria/dirsearch/pull/927"/>
    <s v="45631f2"/>
    <s v="2a89a23"/>
    <x v="2"/>
    <s v="lib/controller/controller.py,_x000a_lib/core/fuzzer.py"/>
    <s v="lib/controller/controller.py"/>
    <s v="Me: Rename exclude_content to exclude_response"/>
    <s v="repo_45631f2_2a89a23"/>
    <s v="claude_controller_llm_vs_gt.diff"/>
    <s v="cases/repo_45631f2_2a89a23/compare/claude_controller_llm_vs_gt.diff"/>
    <x v="1"/>
    <s v="No"/>
    <x v="0"/>
    <s v="Import Change; Logic Change; API/Signature Overreach; Extra Refactoring; Unrelated Addition; Unrelated Deletion"/>
    <s v="High"/>
    <x v="1"/>
    <s v="Claude appears to use exclude_response instead of exclude_content, so the required rename was likely completed. However, the patch massively rewrites the file: removes many imports/classes/methods, replaces Controller behavior with ArgumentParser, changes parsing/config logic, and deletes substantial unrelated functionality. These changes are far outside the rename scope and likely break behavior."/>
    <x v="1"/>
    <s v="Yes"/>
    <s v="None"/>
    <x v="2"/>
    <s v="repo_45631f2_2a89a23__claude_controller_llm_vs_gt.diff__Claude Opus 4.8"/>
    <n v="1"/>
    <n v="0"/>
    <n v="0"/>
    <n v="0"/>
    <n v="1"/>
    <n v="0"/>
    <n v="1"/>
    <x v="0"/>
  </r>
  <r>
    <s v="dirsearch"/>
    <s v="maurosoria/dirsearch: Web path scanner"/>
    <s v="Rename Variable"/>
    <x v="0"/>
    <s v="https://github.com/maurosoria/dirsearch/pull/927"/>
    <s v="45631f2"/>
    <s v="2a89a23"/>
    <x v="2"/>
    <s v="lib/controller/controller.py,_x000a_lib/core/fuzzer.py"/>
    <s v="lib/core/fuzzer.py"/>
    <s v="Me: Rename exclude_content to exclude_response"/>
    <s v="repo_45631f2_2a89a23"/>
    <s v="claude_fuz_llm_vs_gt.diff"/>
    <s v="cases/repo_45631f2_2a89a23/compare/claude_fuz_llm_vs_gt.diff"/>
    <x v="1"/>
    <s v="No"/>
    <x v="0"/>
    <s v="Formatting"/>
    <s v="Low"/>
    <x v="1"/>
    <s v="The only visible difference is that the LLM output removed the final newline at the end of the file. The code content is otherwise identical, so there is no behavior change."/>
    <x v="1"/>
    <s v="Yes"/>
    <s v="None"/>
    <x v="2"/>
    <s v="repo_45631f2_2a89a23__claude_fuz_llm_vs_gt.diff__Claude Opus 4.8"/>
    <n v="1"/>
    <n v="0"/>
    <n v="0"/>
    <n v="0"/>
    <n v="1"/>
    <n v="0"/>
    <n v="0"/>
    <x v="1"/>
  </r>
  <r>
    <s v="dirsearch"/>
    <s v="maurosoria/dirsearch: Web path scanner"/>
    <s v="Extract Variable (Cleanup, Move, extract)"/>
    <x v="4"/>
    <s v="https://github.com/maurosoria/dirsearch/pull/502"/>
    <s v="8c50eee"/>
    <s v="7651b8c"/>
    <x v="0"/>
    <s v="lib/core/Fuzzer.py"/>
    <s v="lib/core/Fuzzer.py"/>
    <s v="GitHub:  Remove an useless variable self.errors"/>
    <s v="repo_8c50eee_7651b8c"/>
    <s v="claude_fuz_llm_vs_gt.diff"/>
    <s v="cases/repo_8c50eee_7651b8c/compare/claude_fuz_llm_vs_gt.diff"/>
    <x v="1"/>
    <s v="No"/>
    <x v="0"/>
    <s v="Formatting"/>
    <s v="Low"/>
    <x v="1"/>
    <s v="The only visible difference is that the LLM output removed the final newline at the end of the file. The code content is otherwise identical, so there is no behavior change."/>
    <x v="1"/>
    <s v="Yes"/>
    <s v="None"/>
    <x v="2"/>
    <s v="repo_8c50eee_7651b8c__claude_fuz_llm_vs_gt.diff__Claude Opus 4.8"/>
    <n v="1"/>
    <n v="0"/>
    <n v="0"/>
    <n v="0"/>
    <n v="1"/>
    <n v="0"/>
    <n v="0"/>
    <x v="1"/>
  </r>
  <r>
    <s v="pre-commit"/>
    <s v="https://github.com/pre-commit/pre-commit"/>
    <s v="Rename Variable"/>
    <x v="0"/>
    <s v="Rename validate-{config,manifest} entrypoints by chriskuehl · Pull Request #251 · pre-commit/pre-commit"/>
    <s v="ff5e6e5"/>
    <s v="b07572e"/>
    <x v="0"/>
    <s v="setup.py"/>
    <s v="setup.py"/>
    <s v="Me: rename validate-config to pre-commit-validate-config and validate-manifest to pre-commit-validate-manifest in entrypoints"/>
    <s v="repo_ff5e6e5_b07572e"/>
    <s v="claude_setup_llm_vs_gt.diff"/>
    <s v="cases/repo_ff5e6e5_b07572e/compare/claude_setup_llm_vs_gt.diff"/>
    <x v="1"/>
    <s v="No"/>
    <x v="0"/>
    <s v="Formatting;Comment/Docstring"/>
    <s v="Low"/>
    <x v="1"/>
    <s v="The LLM completed the requested rename of the entry points to pre-commit-validate-config and pre-commit-validate-manifest. The only visible difference is that it removed the trailing # noqa comments from those long entry-point lines. This is unnecessary but does not change behavior."/>
    <x v="1"/>
    <s v="Yes"/>
    <s v="None"/>
    <x v="2"/>
    <s v="repo_ff5e6e5_b07572e__claude_setup_llm_vs_gt.diff__Claude Opus 4.8"/>
    <n v="1"/>
    <n v="0"/>
    <n v="0"/>
    <n v="0"/>
    <n v="1"/>
    <n v="0"/>
    <n v="0"/>
    <x v="1"/>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claude_repository_llm_vs_gt.diff"/>
    <s v="cases/repo_f098ec3_6a177c4/compare/claude_repository_llm_vs_gt.diff"/>
    <x v="1"/>
    <s v="No"/>
    <x v="0"/>
    <s v="Formatting; Import Change; Logic Change; API/Signature Overreach; Extra Refactoring; Unrelated Addition; Unrelated Deletion"/>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2"/>
    <s v="repo_f098ec3_6a177c4__claude_repository_llm_vs_gt.diff__Claude Opus 4.8"/>
    <n v="1"/>
    <n v="0"/>
    <n v="0"/>
    <n v="0"/>
    <n v="1"/>
    <n v="0"/>
    <n v="1"/>
    <x v="0"/>
  </r>
  <r>
    <s v="pre-commit"/>
    <s v="https://github.com/pre-commit/pre-commit"/>
    <s v="Rename Method"/>
    <x v="1"/>
    <s v="Rename check-files-matches-any to check-hooks-apply by asottile · Pull Request #653 · pre-commit/pre-commit"/>
    <s v="f098ec3"/>
    <s v="6a177c4"/>
    <x v="2"/>
    <s v="pre_commit/repository.py,_x000a_tests/meta_hooks/check_hooks_apply_test.py"/>
    <s v="tests/meta_hooks/check_hooks_apply_test.py"/>
    <s v="Me: change check_files_matches_any to check_hooks_apply"/>
    <s v="repo_f098ec3_6a177c4"/>
    <s v="claude_test_llm_vs_gt.diff"/>
    <s v="cases/repo_f098ec3_6a177c4/compare/claude_test_llm_vs_gt.diff"/>
    <x v="1"/>
    <s v="No"/>
    <x v="0"/>
    <s v="Formatting"/>
    <s v="Low"/>
    <x v="1"/>
    <s v="The only visible difference is that the LLM output removed the final newline at the end of the file. The code content is otherwise identical, so there is no behavior change."/>
    <x v="1"/>
    <s v="Yes"/>
    <s v="None"/>
    <x v="2"/>
    <s v="repo_f098ec3_6a177c4__claude_test_llm_vs_gt.diff__Claude Opus 4.8"/>
    <n v="1"/>
    <n v="0"/>
    <n v="0"/>
    <n v="0"/>
    <n v="1"/>
    <n v="0"/>
    <n v="0"/>
    <x v="1"/>
  </r>
  <r>
    <s v="pre-commit"/>
    <s v="https://github.com/pre-commit/pre-commit"/>
    <s v="Extract Method (Cleanup, Move, extract, remove)"/>
    <x v="2"/>
    <s v="remove redundant system spaces test by asottile · Pull Request #3574 · pre-commit/pre-commit"/>
    <s v="65175f3"/>
    <s v="5e4b354"/>
    <x v="0"/>
    <s v="tests/repository_test.py"/>
    <s v="tests/repository_test.py"/>
    <s v="Me: remove the test_system_hook_with_spaces function"/>
    <s v="repo_65175f3_5e4b354"/>
    <s v="claude_test_llm_vs_gt.diff"/>
    <s v="cases/repo_65175f3_5e4b354/compare/claude_test_llm_vs_gt.diff"/>
    <x v="1"/>
    <s v="No"/>
    <x v="0"/>
    <s v="Formatting"/>
    <s v="Low"/>
    <x v="1"/>
    <s v="The only visible difference is that the LLM output removed the final newline at the end of the file. The code content is otherwise identical, so there is no behavior change."/>
    <x v="1"/>
    <s v="Yes"/>
    <s v="None"/>
    <x v="2"/>
    <s v="repo_65175f3_5e4b354__claude_test_llm_vs_gt.diff__Claude Opus 4.8"/>
    <n v="1"/>
    <n v="0"/>
    <n v="0"/>
    <n v="0"/>
    <n v="1"/>
    <n v="0"/>
    <n v="0"/>
    <x v="1"/>
  </r>
  <r>
    <s v="pre-commit"/>
    <s v="https://github.com/pre-commit/pre-commit"/>
    <s v="Change Method Signature (Change argument, change parameter)"/>
    <x v="3"/>
    <s v="use the shuffle method of Random instead by asottile · Pull Request #1480 · pre-commit/pre-commit"/>
    <s v="d71699d"/>
    <s v="79359ed"/>
    <x v="0"/>
    <s v="pre_commit/languages/helpers.py"/>
    <s v="pre_commit/languages/helpers.py"/>
    <s v="Me: change random.shuffle to fixed_random.shuffle"/>
    <s v="repo_d71699d_79359ed"/>
    <s v="claude_helpers_llm_vs_gt.diff"/>
    <s v="cases/repo_d71699d_79359ed/compare/claude_helpers_llm_vs_gt.diff"/>
    <x v="1"/>
    <s v="No"/>
    <x v="0"/>
    <s v="Formatting; Logic Change"/>
    <s v="Low"/>
    <x v="1"/>
    <s v="Claude completed the required random.shuffle to fixed_random.shuffle change, since no missed rename appears in the diff. However, it unnecessarily changed FIXED_RANDOM_SEED from 1542676187 to 1542676186, which changes deterministic behavior. It also removed the final newline at EOF."/>
    <x v="1"/>
    <s v="Yes"/>
    <s v="None"/>
    <x v="2"/>
    <s v="repo_d71699d_79359ed__claude_helpers_llm_vs_gt.diff__Claude Opus 4.8"/>
    <n v="1"/>
    <n v="0"/>
    <n v="0"/>
    <n v="0"/>
    <n v="1"/>
    <n v="0"/>
    <n v="0"/>
    <x v="1"/>
  </r>
  <r>
    <s v="pre-commit"/>
    <s v="https://github.com/pre-commit/pre-commit"/>
    <s v="Change Method Signature (Change argument, change parameter)"/>
    <x v="3"/>
    <s v="Remove unnecessary fixtures in signatures from pygrep tests by MarcoGorelli · Pull Request #1644 · pre-commit/pre-commit"/>
    <s v="ee1fcfb"/>
    <s v="6ba50f3"/>
    <x v="0"/>
    <s v="tests/languages/pygrep_test.py"/>
    <s v="tests/languages/pygrep_test.py"/>
    <s v="Me: remove some_files arguement from the functions and add this above each function with that arguement &quot;@pytest.mark.usefixtures('some_files')&quot;"/>
    <s v="repo_ee1fcfb_6ba50f3"/>
    <s v="claude_test_llm_vs_gt.diff"/>
    <s v="cases/repo_ee1fcfb_6ba50f3/compare/claude_test_llm_vs_gt.diff"/>
    <x v="1"/>
    <s v="No"/>
    <x v="0"/>
    <s v="Formatting"/>
    <s v="Low"/>
    <x v="1"/>
    <s v="The only visible difference is that the LLM output removed the final newline at the end of the file. The code content is otherwise identical, so there is no behavior change."/>
    <x v="1"/>
    <s v="Yes"/>
    <s v="None"/>
    <x v="2"/>
    <s v="repo_ee1fcfb_6ba50f3__claude_test_llm_vs_gt.diff__Claude Opus 4.8"/>
    <n v="1"/>
    <n v="0"/>
    <n v="0"/>
    <n v="0"/>
    <n v="1"/>
    <n v="0"/>
    <n v="0"/>
    <x v="1"/>
  </r>
  <r>
    <s v="mackup"/>
    <s v="https://github.com/lra/mackup"/>
    <s v="Change Method Signature (Change argument, change parameter)"/>
    <x v="3"/>
    <s v="Add typing by lra · Pull Request #2083 · lra/mackup"/>
    <s v="4177f52"/>
    <s v="3f8be8c"/>
    <x v="0"/>
    <s v="mackup/application.py"/>
    <s v="mackup/application.py"/>
    <s v="Me: getFilePaths file should be a string and return tuple[str, str]"/>
    <s v="repo_4177f52_3f8be8c"/>
    <s v="claude_application_llm_vs_gt.diff"/>
    <s v="cases/repo_4177f52_3f8be8c/compare/claude_application_llm_vs_gt.diff"/>
    <x v="1"/>
    <s v="No"/>
    <x v="0"/>
    <s v="Formatting; Import Change; API/Signature Overreach"/>
    <s v="Medium"/>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2"/>
    <s v="repo_4177f52_3f8be8c__claude_application_llm_vs_gt.diff__Claude Opus 4.8"/>
    <n v="1"/>
    <n v="0"/>
    <n v="0"/>
    <n v="0"/>
    <n v="1"/>
    <n v="0"/>
    <n v="1"/>
    <x v="2"/>
  </r>
  <r>
    <s v="PaddleDetection"/>
    <s v="https://github.com/PaddlePaddle/PaddleDetection"/>
    <s v="Rename Variable"/>
    <x v="0"/>
    <s v="[PIR] Rename parameter to avoid Error by chen2016013 · Pull Request #8872 · PaddlePaddle/PaddleDetection"/>
    <s v="352fa27"/>
    <s v="54e3209"/>
    <x v="0"/>
    <s v="ppdet/modeling/losses/ssd_loss.py"/>
    <s v="ppdet/modeling/losses/ssd_loss.py"/>
    <s v="Me: change targets_bbox to targets_bbox_tmp on line 149 and 150 just for the var name and the parameter"/>
    <s v="repo_352fa27_54e3209"/>
    <s v="claude_loss_llm_vs_gt.diff"/>
    <s v="cases/repo_352fa27_54e3209/compare/claude_loss_llm_vs_gt.diff"/>
    <x v="1"/>
    <s v="No"/>
    <x v="0"/>
    <s v="Formatting"/>
    <s v="Low"/>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2"/>
    <s v="repo_352fa27_54e3209__claude_loss_llm_vs_gt.diff__Claude Opus 4.8"/>
    <n v="1"/>
    <n v="0"/>
    <n v="0"/>
    <n v="0"/>
    <n v="1"/>
    <n v="0"/>
    <n v="0"/>
    <x v="1"/>
  </r>
  <r>
    <s v="PaddleDetection"/>
    <s v="https://github.com/PaddlePaddle/PaddleDetection"/>
    <s v="Rename Variable"/>
    <x v="0"/>
    <s v="[cherry-pick] Fix some errors of `NotImplemented` usage and some variable names by lyuwenyu · Pull Request #2352 · PaddlePaddle/PaddleDetection"/>
    <s v="395e3aa"/>
    <s v="4f72fb4"/>
    <x v="0"/>
    <s v="dygraph/ppdet/data/source/dataset.py"/>
    <s v="dygraph/ppdet/data/source/dataset.py"/>
    <s v="Me: change notImplemented to NotImplementedError, change d to dir and change is_valid_file to _is_valid_file"/>
    <s v="repo_395e3aa_4f72fb4"/>
    <s v="claude_dataset_llm_vs_gt.diff"/>
    <s v="cases/repo_395e3aa_4f72fb4/compare/claude_dataset_llm_vs_gt.diff"/>
    <x v="1"/>
    <s v="No"/>
    <x v="0"/>
    <s v="Formatting"/>
    <s v="Low"/>
    <x v="1"/>
    <s v="The only visible difference is that the LLM output removed the final newline at the end of the file. The code content is otherwise identical, so there is no behavior change."/>
    <x v="1"/>
    <s v="Yes"/>
    <s v="None"/>
    <x v="2"/>
    <s v="repo_395e3aa_4f72fb4__claude_dataset_llm_vs_gt.diff__Claude Opus 4.8"/>
    <n v="1"/>
    <n v="0"/>
    <n v="0"/>
    <n v="0"/>
    <n v="1"/>
    <n v="0"/>
    <n v="0"/>
    <x v="1"/>
  </r>
  <r>
    <s v="PaddleDetection"/>
    <s v="https://github.com/PaddlePaddle/PaddleDetection"/>
    <s v="Extract Method (Cleanup, Move, extract, remove)"/>
    <x v="2"/>
    <s v="[cherry-pick]remove register_buffer by wangxinxin08 · Pull Request #5632 · PaddlePaddle/PaddleDetection"/>
    <s v="2ef30b4"/>
    <s v="0f9f93e"/>
    <x v="0"/>
    <s v="ppdet/modeling/heads/ppyoloe_head.py"/>
    <s v="ppdet/modeling/heads/ppyoloe_head.py"/>
    <s v="Me: instead of using register buffer for anchor points and stride tensor use self.x = x"/>
    <s v="repo_2ef30b4_0f9f93e"/>
    <s v="claude_head_llm_vs_gt.diff"/>
    <s v="cases/repo_2ef30b4_0f9f93e/compare/claude_head_llm_vs_gt.diff"/>
    <x v="1"/>
    <s v="No"/>
    <x v="0"/>
    <s v="Formatting"/>
    <s v="Low"/>
    <x v="1"/>
    <s v="The only visible difference is that the LLM output removed the final newline at the end of the file. The code content is otherwise identical, so there is no behavior change."/>
    <x v="1"/>
    <s v="Yes"/>
    <s v="None"/>
    <x v="2"/>
    <s v="repo_2ef30b4_0f9f93e__claude_head_llm_vs_gt.diff__Claude Opus 4.8"/>
    <n v="1"/>
    <n v="0"/>
    <n v="0"/>
    <n v="0"/>
    <n v="1"/>
    <n v="0"/>
    <n v="0"/>
    <x v="1"/>
  </r>
  <r>
    <s v="PaddleDetection"/>
    <s v="https://github.com/PaddlePaddle/PaddleDetection"/>
    <s v="Extract Method (Cleanup, Move, extract, remove)"/>
    <x v="2"/>
    <s v="delete redundant code by duohappy · Pull Request #2318 · PaddlePaddle/PaddleDetection"/>
    <s v="4993bd2"/>
    <s v="508b5f7"/>
    <x v="0"/>
    <s v="tools/x2coco.py"/>
    <s v="tools/x2coco.py"/>
    <s v="Me:remove the getbbox function"/>
    <s v="repo_4993bd2_508b5f7"/>
    <s v="claude_x2coco_llm_vs_gt.diff"/>
    <s v="cases/repo_4993bd2_508b5f7/compare/claude_x2coco_llm_vs_gt.diff"/>
    <x v="1"/>
    <s v="No"/>
    <x v="0"/>
    <s v="Formatting"/>
    <s v="Low"/>
    <x v="1"/>
    <s v="Gemini did not complete the requested task because it did not remove the getbbox function. The only changes are whitespace cleanup and a no-newline-at-EOF formatting change, which are unrelated to the task."/>
    <x v="1"/>
    <s v="Yes"/>
    <s v="None"/>
    <x v="2"/>
    <s v="repo_4993bd2_508b5f7__claude_x2coco_llm_vs_gt.diff__Claude Opus 4.8"/>
    <n v="1"/>
    <n v="0"/>
    <n v="0"/>
    <n v="0"/>
    <n v="1"/>
    <n v="0"/>
    <n v="0"/>
    <x v="1"/>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utils/checkpoint.py"/>
    <s v="Me: Rename &quot;train_results.json&quot; to &quot;train_result.json&quot; argument"/>
    <s v="repo_b2e2729_8377e84"/>
    <s v="claude_checkpoint_llm_vs_gt.diff"/>
    <s v="cases/repo_b2e2729_8377e84/compare/claude_checkpoint_llm_vs_gt.diff"/>
    <x v="1"/>
    <s v="Yes"/>
    <x v="1"/>
    <s v="None"/>
    <s v="None"/>
    <x v="1"/>
    <s v="Exact same"/>
    <x v="3"/>
    <s v="Yes"/>
    <s v="None"/>
    <x v="2"/>
    <s v="repo_b2e2729_8377e84__claude_checkpoint_llm_vs_gt.diff__Claude Opus 4.8"/>
    <n v="1"/>
    <n v="0"/>
    <n v="0"/>
    <n v="0"/>
    <n v="1"/>
    <n v="0"/>
    <n v="0"/>
    <x v="3"/>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engine/trainer.py"/>
    <s v="Me: Rename &quot;train_results.json&quot; to &quot;train_result.json&quot; argument"/>
    <s v="repo_b2e2729_8377e84"/>
    <s v="claude_trainer_llm_vs_gt.diff"/>
    <s v="cases/repo_b2e2729_8377e84/compare/claude_trainer_llm_vs_gt.diff"/>
    <x v="1"/>
    <s v="No"/>
    <x v="0"/>
    <s v="Formatting; Comment/Docstring; Logic Change; Unrelated Addition; Unrelated Deletion"/>
    <s v="High"/>
    <x v="1"/>
    <s v="The required rename from train_results.json to train_result.json does not appear as a difference, so Claude likely completed that change. However, Claude also made major unrelated logic changes in trainer.py: it changed metric updating behavior, removed result-processing code, removed results.append(merged_results), and added unnecessary comments. It also removed the final newline at EOF. These changes are outside the requested rename and may break evaluation behavior."/>
    <x v="1"/>
    <s v="Yes"/>
    <s v="None"/>
    <x v="2"/>
    <s v="repo_b2e2729_8377e84__claude_trainer_llm_vs_gt.diff__Claude Opus 4.8"/>
    <n v="1"/>
    <n v="0"/>
    <n v="0"/>
    <n v="0"/>
    <n v="1"/>
    <n v="0"/>
    <n v="1"/>
    <x v="0"/>
  </r>
  <r>
    <s v="PaddleDetection"/>
    <s v="https://github.com/PaddlePaddle/PaddleDetection"/>
    <s v="Change Method Signature (Change argument, change parameter)"/>
    <x v="3"/>
    <s v="https://github.com/PaddlePaddle/PaddleDetection/pull/6295"/>
    <s v="5019c3b"/>
    <s v="3428d97"/>
    <x v="0"/>
    <s v="deploy/pphuman/pipeline.py"/>
    <s v="deploy/pphuman/pipeline.py"/>
    <s v="Me: Rename imshow argument PPHuman&amp;&amp;PPVehicle to Paddle-Pipeline"/>
    <s v="repo_5019c3b_3428d97"/>
    <s v="claude_pipeline_llm_vs_gt.diff"/>
    <s v="cases/repo_5019c3b_3428d97/compare/claude_pipeline_llm_vs_gt.diff"/>
    <x v="1"/>
    <s v="No"/>
    <x v="0"/>
    <s v="Formatting"/>
    <s v="Low"/>
    <x v="1"/>
    <s v="The only visible difference is that the LLM output removed the final newline at the end of the file. The code content is otherwise identical, so there is no behavior change."/>
    <x v="1"/>
    <s v="Yes"/>
    <s v="None"/>
    <x v="2"/>
    <s v="repo_5019c3b_3428d97__claude_pipeline_llm_vs_gt.diff__Claude Opus 4.8"/>
    <n v="1"/>
    <n v="0"/>
    <n v="0"/>
    <n v="0"/>
    <n v="1"/>
    <n v="0"/>
    <n v="0"/>
    <x v="1"/>
  </r>
  <r>
    <s v="PaddleDetection"/>
    <s v="https://github.com/PaddlePaddle/PaddleDetection"/>
    <s v="Extract Variable (Cleanup, Move, extract, remove)"/>
    <x v="4"/>
    <s v="https://github.com/PaddlePaddle/PaddleDetection/pull/6424"/>
    <s v="70d00f6"/>
    <s v="5e02a81"/>
    <x v="0"/>
    <s v="ppdet/modeling/layers.py"/>
    <s v="ppdet/modeling/layers.py"/>
    <s v="GitHub: remove one line redundant code (topk_scores, topk_inds = paddle.topk(scores_r, k)"/>
    <s v="repo_70d00f6_5e02a81"/>
    <s v="claude_layers_llm_vs_gt.diff"/>
    <s v="cases/repo_70d00f6_5e02a81/compare/claude_layers_llm_vs_gt.diff"/>
    <x v="1"/>
    <s v="No"/>
    <x v="0"/>
    <s v="Formatting"/>
    <s v="Low"/>
    <x v="1"/>
    <s v="The only visible difference is that the LLM output removed the final newline at the end of the file. The code content is otherwise identical, so there is no behavior change."/>
    <x v="1"/>
    <s v="Yes"/>
    <s v="None"/>
    <x v="2"/>
    <s v="repo_70d00f6_5e02a81__claude_layers_llm_vs_gt.diff__Claude Opus 4.8"/>
    <n v="1"/>
    <n v="0"/>
    <n v="0"/>
    <n v="0"/>
    <n v="1"/>
    <n v="0"/>
    <n v="0"/>
    <x v="1"/>
  </r>
  <r>
    <s v="yewtube"/>
    <s v="mps-youtube/yewtube: yewtube, forked from mps-youtube , is a Terminal based YouTube player and downloader. No Youtube API key required."/>
    <s v="Change Method Signature (Change argument, change parameter)"/>
    <x v="3"/>
    <s v="https://github.com/mps-youtube/yewtube/pull/394"/>
    <s v="ea4831f"/>
    <s v="8d2c22d"/>
    <x v="0"/>
    <s v="mps_youtube/main.py"/>
    <s v="mps_youtube/main.py"/>
    <s v="GitHub: remove unneeded showconfig() argument"/>
    <s v="repo_ea4831f_8d2c22d"/>
    <s v="claude_main_llm_vs_gt.diff"/>
    <s v="cases/repo_ea4831f_8d2c22d/compare/claude_main_llm_vs_gt.diff"/>
    <x v="1"/>
    <s v="No"/>
    <x v="0"/>
    <s v="Formatting"/>
    <s v="Low"/>
    <x v="1"/>
    <s v="The only visible difference is that the LLM output removed the final newline at the end of the file. The code content is otherwise identical, so there is no behavior change."/>
    <x v="1"/>
    <s v="Yes"/>
    <s v="None"/>
    <x v="2"/>
    <s v="repo_ea4831f_8d2c22d__claude_main_llm_vs_gt.diff__Claude Opus 4.8"/>
    <n v="1"/>
    <n v="0"/>
    <n v="0"/>
    <n v="0"/>
    <n v="1"/>
    <n v="0"/>
    <n v="0"/>
    <x v="1"/>
  </r>
  <r>
    <s v="yewtube"/>
    <s v="mps-youtube/yewtube: yewtube, forked from mps-youtube , is a Terminal based YouTube player and downloader. No Youtube API key required."/>
    <s v="Extract Variable (Cleanup, Move, extract, remove)"/>
    <x v="4"/>
    <s v="https://github.com/mps-youtube/yewtube/pull/519"/>
    <s v="8508c46"/>
    <s v="2e0a353"/>
    <x v="0"/>
    <s v="mps_youtube/player.py"/>
    <s v="mps_youtube/player.py"/>
    <s v="Me: wrap the elasped_s variable in an if statement making sure resp['data'] is not none"/>
    <s v="repo_8508c46_2e0a353"/>
    <s v="claude_player_llm_vs_gt.diff"/>
    <s v="cases/repo_8508c46_2e0a353/compare/claude_player_llm_vs_gt.diff"/>
    <x v="1"/>
    <s v="No"/>
    <x v="0"/>
    <s v="Formatting"/>
    <s v="Low"/>
    <x v="1"/>
    <s v="The only visible difference is that the LLM output removed the final newline at the end of the file. The code content is otherwise identical, so there is no behavior change."/>
    <x v="1"/>
    <s v="Yes"/>
    <s v="None"/>
    <x v="2"/>
    <s v="repo_8508c46_2e0a353__claude_player_llm_vs_gt.diff__Claude Opus 4.8"/>
    <n v="1"/>
    <n v="0"/>
    <n v="0"/>
    <n v="0"/>
    <n v="1"/>
    <n v="0"/>
    <n v="0"/>
    <x v="1"/>
  </r>
  <r>
    <s v="Solaar"/>
    <s v="pwr-Solaar/Solaar: Linux device manager for Logitech devices"/>
    <s v="Rename Variable"/>
    <x v="0"/>
    <s v="https://github.com/pwr-Solaar/Solaar/pull/60"/>
    <s v="c224141"/>
    <s v="ecd90d6"/>
    <x v="2"/>
    <s v="lib/logitech/unifying_receiver/descriptors.py, lib/logitech/unifying_receiver/status.py"/>
    <s v="lib/logitech/unifying_receiver/status.py"/>
    <s v="Me: Rename FN_STATUS to FN_INVERSION, REPROGRAMMABLE_KEYS to REPROG_CONTROLS, FIRMWARE to DEVICE_FW_VERSION, NAME to DEVICE_NAME, and BATTERY to BATTERY_STATUS"/>
    <s v="repo_c224141_ecd90d6"/>
    <s v="claude_status_llm_vs_gt.diff"/>
    <s v="cases/repo_c224141_ecd90d6/compare/claude_status_llm_vs_gt.diff"/>
    <x v="0"/>
    <s v="No"/>
    <x v="0"/>
    <s v="Formatting; Comment/Docstring; Naming Overreach"/>
    <s v="High"/>
    <x v="0"/>
    <s v="The task was to rename specific feature constants: FN_STATUS to FN_INVERSION, REPROGRAMMABLE_KEYS to REPROG_CONTROLS, FIRMWARE to DEVICE_FW_VERSION, NAME to DEVICE_NAME, and BATTERY to BATTERY_STATUS. The visible diff instead changes unrelated constants such as SOLAR_DASHBOARD to SOLAR_CHARGE, WIRELESS_DEVICE_STATUS to WIRELESS, and TOUCHMOUSE_RAW_POINTS to TOUCH_MOUSE, and also edits/removes comments. These changes are outside the requested task and likely incorrect. The required renames are not shown in the diff, so the task should be marked failed."/>
    <x v="0"/>
    <s v="Yes"/>
    <s v="None"/>
    <x v="2"/>
    <s v="repo_c224141_ecd90d6__claude_status_llm_vs_gt.diff__Claude Opus 4.8"/>
    <n v="0"/>
    <n v="0"/>
    <n v="1"/>
    <n v="0"/>
    <n v="1"/>
    <n v="0"/>
    <n v="1"/>
    <x v="0"/>
  </r>
  <r>
    <s v="Solaar"/>
    <s v="pwr-Solaar/Solaar: Linux device manager for Logitech devices"/>
    <s v="Rename Variable"/>
    <x v="0"/>
    <s v="https://github.com/pwr-Solaar/Solaar/pull/60"/>
    <s v="c224141"/>
    <s v="ecd90d6"/>
    <x v="2"/>
    <s v="lib/logitech/unifying_receiver/descriptors.py, lib/logitech/unifying_receiver/status.py"/>
    <s v="lib/logitech/unifying_receiver/descriptors.py"/>
    <s v="Me: Rename FN_STATUS to FN_INVERSION, REPROGRAMMABLE_KEYS to REPROG_CONTROLS, FIRMWARE to DEVICE_FW_VERSION, NAME to DEVICE_NAME, and BATTERY to BATTERY_STATUS"/>
    <s v="repo_c224141_ecd90d6"/>
    <s v="claude_desc_llm_vs_gt.diff"/>
    <s v="cases/repo_c224141_ecd90d6/compare/claude_desc_llm_vs_gt.diff"/>
    <x v="1"/>
    <s v="No"/>
    <x v="0"/>
    <s v="Formatting"/>
    <s v="Low"/>
    <x v="1"/>
    <s v="The only visible difference is that the LLM output removed the final newline at the end of the file. The code content is otherwise identical, so there is no behavior change."/>
    <x v="1"/>
    <s v="Yes"/>
    <s v="None"/>
    <x v="2"/>
    <s v="repo_c224141_ecd90d6__claude_desc_llm_vs_gt.diff__Claude Opus 4.8"/>
    <n v="1"/>
    <n v="0"/>
    <n v="0"/>
    <n v="0"/>
    <n v="1"/>
    <n v="0"/>
    <n v="0"/>
    <x v="1"/>
  </r>
  <r>
    <s v="Solaar"/>
    <s v="pwr-Solaar/Solaar: Linux device manager for Logitech devices"/>
    <s v="Change Method Signature (Change argument, change parameter)"/>
    <x v="3"/>
    <s v="https://github.com/pwr-Solaar/Solaar/pull/649"/>
    <s v="77e21a0"/>
    <s v="56762b5"/>
    <x v="0"/>
    <s v="lib/logitech_receiver/descriptors.py"/>
    <s v="lib/logitech_receiver/descriptors.py"/>
    <s v="GitHub: move persister from Setting to _DeviceDescriptor to get around problem with settings discovered after startup"/>
    <s v="repo_77e21a0_56762b5"/>
    <s v="claude_desc_llm_vs_gt.diff"/>
    <s v="cases/repo_77e21a0_56762b5/compare/claude_desc_llm_vs_gt.diff"/>
    <x v="1"/>
    <s v="No"/>
    <x v="0"/>
    <s v="Formatting"/>
    <s v="Low"/>
    <x v="1"/>
    <s v="The only visible difference is that the LLM output removed the final newline at the end of the file. The code content is otherwise identical, so there is no behavior change."/>
    <x v="1"/>
    <s v="Yes"/>
    <s v="None"/>
    <x v="2"/>
    <s v="repo_77e21a0_56762b5__claude_desc_llm_vs_gt.diff__Claude Opus 4.8"/>
    <n v="1"/>
    <n v="0"/>
    <n v="0"/>
    <n v="0"/>
    <n v="1"/>
    <n v="0"/>
    <n v="0"/>
    <x v="1"/>
  </r>
  <r>
    <s v="Solaar"/>
    <s v="pwr-Solaar/Solaar: Linux device manager for Logitech devices"/>
    <s v="Change Method Signature (Change argument, change parameter)"/>
    <x v="3"/>
    <s v="https://github.com/pwr-Solaar/Solaar/pull/2357"/>
    <s v="8f6e8ee"/>
    <s v="c3b6802"/>
    <x v="0"/>
    <s v="lib/logitech_receiver/receiver.py"/>
    <s v="lib/logitech_receiver/receiver.py"/>
    <s v="Me: Get receiver product_info  before instantiation by passing it through parameter in a function Receiver"/>
    <s v="repo_8f6e8ee_c3b6802"/>
    <s v="claude_rec_llm_vs_gt.diff"/>
    <s v="cases/repo_8f6e8ee_c3b6802/compare/claude_rec_llm_vs_gt.diff"/>
    <x v="1"/>
    <s v="No"/>
    <x v="0"/>
    <s v="Formatting"/>
    <s v="Low"/>
    <x v="1"/>
    <s v="The LLM does pass product_info into Receiver, so the main task is completed. However, it changes the constructor parameter order from the human merges Receiver(product_info, handle, path, product_id, ...) to Receiver(handle, path, product_id, product_info, ...), which is an unnecessary API/signature difference. It also moves the product_info lookup inside the if handle: block, which slightly changes when the unknown receiver warning can occur. The missing final newline is formatting-only."/>
    <x v="1"/>
    <s v="Yes"/>
    <s v="None"/>
    <x v="2"/>
    <s v="repo_8f6e8ee_c3b6802__claude_rec_llm_vs_gt.diff__Claude Opus 4.8"/>
    <n v="1"/>
    <n v="0"/>
    <n v="0"/>
    <n v="0"/>
    <n v="1"/>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7">
  <r>
    <s v="Salt"/>
    <s v="https://github.com/saltstack/salt"/>
    <s v="Rename Variable"/>
    <x v="0"/>
    <s v="https://github.com/saltstack/salt/pull/21539"/>
    <s v="a55aa59"/>
    <s v="4311b2c"/>
    <x v="0"/>
    <s v="salt/modules/cmdmod.py"/>
    <s v="salt/modules/cmdmod.py"/>
    <s v="Me: Rename ret to stdout"/>
    <s v="repo_a55aa59_4311b2c"/>
    <s v="cmdmod_llm_vs_gt.diff"/>
    <s v="cases/repo_a55aa59_4311b2c/compare/cmdmod_llm_vs_gt.diff"/>
    <x v="0"/>
    <s v="No"/>
    <x v="0"/>
    <s v="Formatting"/>
    <s v="High"/>
    <x v="0"/>
    <s v="The required task was only to rename ret to stdout. The LLM did not complete the rename correctly and made large unrelated formatting/indentation changes across the file, which likely breaks Python syntax and behavior. Therefore, the case is marked as incorrect with unintended changes."/>
    <x v="0"/>
    <s v="No"/>
    <s v="IndentationError: expected an indented block after 'try' statement on line 35 (llm_cmdmod.py, line 36)"/>
    <x v="0"/>
    <s v="repo_a55aa59_4311b2c__cmdmod_llm_vs_gt.diff__ChatGPT 5.4"/>
    <n v="0"/>
    <n v="0"/>
    <n v="1"/>
    <n v="0"/>
    <n v="1"/>
    <n v="1"/>
    <n v="1"/>
    <x v="0"/>
    <x v="0"/>
  </r>
  <r>
    <s v="Salt"/>
    <s v="https://github.com/saltstack/salt"/>
    <s v="Rename Variable"/>
    <x v="0"/>
    <s v="https://github.com/saltstack/salt/pull/21539"/>
    <s v="a55aa59"/>
    <s v="4311b2c"/>
    <x v="0"/>
    <s v="salt/modules/cmdmod.py"/>
    <s v="salt/modules/cmdmod.py"/>
    <s v="Me: Rename ret to stdout"/>
    <s v="repo_a55aa59_4311b2c"/>
    <s v="cmdmod_llm_vs_gt.diff"/>
    <s v="cases/repo_a55aa59_4311b2c/compare/cmdmod_llm_vs_gt.diff"/>
    <x v="0"/>
    <s v="No"/>
    <x v="0"/>
    <s v=" Logic Change"/>
    <s v="High"/>
    <x v="0"/>
    <s v="The required task was only to rename ret to stdout. The LLM did not complete the rename correctly and made large unrelated formatting/indentation changes across the file, which likely breaks Python syntax and behavior. Therefore, the case is marked as incorrect with unintended changes."/>
    <x v="0"/>
    <s v="No"/>
    <s v="IndentationError: expected an indented block after 'try' statement on line 35 (llm_cmdmod.py, line 36)"/>
    <x v="0"/>
    <s v="repo_a55aa59_4311b2c__cmdmod_llm_vs_gt.diff__ChatGPT 5.4"/>
    <n v="0"/>
    <n v="0"/>
    <n v="1"/>
    <n v="0"/>
    <n v="1"/>
    <n v="1"/>
    <n v="1"/>
    <x v="0"/>
    <x v="1"/>
  </r>
  <r>
    <s v="Salt"/>
    <s v="https://github.com/saltstack/salt"/>
    <s v="Rename Variable"/>
    <x v="0"/>
    <s v="https://github.com/saltstack/salt/pull/21539"/>
    <s v="a55aa59"/>
    <s v="4311b2c"/>
    <x v="0"/>
    <s v="salt/modules/cmdmod.py"/>
    <s v="salt/modules/cmdmod.py"/>
    <s v="Me: Rename ret to stdout"/>
    <s v="repo_a55aa59_4311b2c"/>
    <s v="cmdmod_llm_vs_gt.diff"/>
    <s v="cases/repo_a55aa59_4311b2c/compare/cmdmod_llm_vs_gt.diff"/>
    <x v="0"/>
    <s v="No"/>
    <x v="0"/>
    <s v=" Missed Required Change"/>
    <s v="High"/>
    <x v="0"/>
    <s v="The required task was only to rename ret to stdout. The LLM did not complete the rename correctly and made large unrelated formatting/indentation changes across the file, which likely breaks Python syntax and behavior. Therefore, the case is marked as incorrect with unintended changes."/>
    <x v="0"/>
    <s v="No"/>
    <s v="IndentationError: expected an indented block after 'try' statement on line 35 (llm_cmdmod.py, line 36)"/>
    <x v="0"/>
    <s v="repo_a55aa59_4311b2c__cmdmod_llm_vs_gt.diff__ChatGPT 5.4"/>
    <n v="0"/>
    <n v="0"/>
    <n v="1"/>
    <n v="0"/>
    <n v="1"/>
    <n v="1"/>
    <n v="1"/>
    <x v="0"/>
    <x v="2"/>
  </r>
  <r>
    <s v="Salt"/>
    <s v="https://github.com/saltstack/salt"/>
    <s v="Rename Method"/>
    <x v="1"/>
    <s v="https://github.com/saltstack/salt/pull/31498"/>
    <s v="625da0d"/>
    <s v="9d458bb"/>
    <x v="0"/>
    <s v="tests/integration/states/pkg.py"/>
    <s v="tests/integration/states/pkg.py"/>
    <s v="Me: Rename test_pkg_with_dot_in_pkgname to test_pkg_007_with_dot_in_pkgname and test_pkg_latest_with_epoch to test_pkg_008_latest_with_epoch and test_pkg_latest_with_epch_and_info_installed to test_pkg_009_latest_with_epoch_and_info_installed"/>
    <s v="repo_625da0d_9d458bb"/>
    <s v="pkg_llm_vs_gt.diff"/>
    <s v="cases/repo_625da0d_9d458bb/compare/pkg_llm_vs_gt.diff"/>
    <x v="1"/>
    <s v="No"/>
    <x v="0"/>
    <s v="Formatting"/>
    <s v="Low"/>
    <x v="1"/>
    <s v="The only difference is that the LLM output removed the final newline at the end of the file. There is no logic or behavioral change."/>
    <x v="1"/>
    <s v="Yes"/>
    <s v="None"/>
    <x v="0"/>
    <s v="repo_625da0d_9d458bb__pkg_llm_vs_gt.diff__ChatGPT 5.4"/>
    <n v="1"/>
    <n v="0"/>
    <n v="0"/>
    <n v="0"/>
    <n v="1"/>
    <n v="0"/>
    <n v="0"/>
    <x v="1"/>
    <x v="0"/>
  </r>
  <r>
    <s v="Salt"/>
    <s v="https://github.com/saltstack/salt"/>
    <s v="Rename Method"/>
    <x v="1"/>
    <s v="https://github.com/saltstack/salt/pull/16715"/>
    <s v="b4db08e"/>
    <s v="d18e5c4"/>
    <x v="0"/>
    <s v="salt/utils/event.py"/>
    <s v="salt/utils/event.py"/>
    <s v="GitHub: Rename the cmd method in the Reactor to local for consistency"/>
    <s v="repo_b4db08e_d18e5c4"/>
    <s v="event_llm_vs_gt.diff"/>
    <s v="cases/repo_b4db08e_d18e5c4/compare/event_llm_vs_gt.diff"/>
    <x v="2"/>
    <s v="No"/>
    <x v="0"/>
    <s v="Formatting"/>
    <s v="High"/>
    <x v="0"/>
    <s v="The LLM output is missing cmd = local, which appears in the human merge. This is likely a required API behavior change. The LLM also removed the final newline at the end of the file, which is a minor formatting issue."/>
    <x v="0"/>
    <s v="No"/>
    <s v="SyntaxError: leading zeros in decimal integer literals are not permitted; use an 0o prefix for octal integers"/>
    <x v="0"/>
    <s v="repo_b4db08e_d18e5c4__event_llm_vs_gt.diff__ChatGPT 5.4"/>
    <n v="0"/>
    <n v="1"/>
    <n v="0"/>
    <n v="0"/>
    <n v="1"/>
    <n v="1"/>
    <n v="1"/>
    <x v="0"/>
    <x v="0"/>
  </r>
  <r>
    <s v="Salt"/>
    <s v="https://github.com/saltstack/salt"/>
    <s v="Rename Method"/>
    <x v="1"/>
    <s v="https://github.com/saltstack/salt/pull/16715"/>
    <s v="b4db08e"/>
    <s v="d18e5c4"/>
    <x v="0"/>
    <s v="salt/utils/event.py"/>
    <s v="salt/utils/event.py"/>
    <s v="GitHub: Rename the cmd method in the Reactor to local for consistency"/>
    <s v="repo_b4db08e_d18e5c4"/>
    <s v="event_llm_vs_gt.diff"/>
    <s v="cases/repo_b4db08e_d18e5c4/compare/event_llm_vs_gt.diff"/>
    <x v="2"/>
    <s v="No"/>
    <x v="0"/>
    <s v=" Missed Required Change"/>
    <s v="High"/>
    <x v="0"/>
    <s v="The LLM output is missing cmd = local, which appears in the human merge. This is likely a required API behavior change. The LLM also removed the final newline at the end of the file, which is a minor formatting issue."/>
    <x v="0"/>
    <s v="No"/>
    <s v="SyntaxError: leading zeros in decimal integer literals are not permitted; use an 0o prefix for octal integers"/>
    <x v="0"/>
    <s v="repo_b4db08e_d18e5c4__event_llm_vs_gt.diff__ChatGPT 5.4"/>
    <n v="0"/>
    <n v="1"/>
    <n v="0"/>
    <n v="0"/>
    <n v="1"/>
    <n v="1"/>
    <n v="1"/>
    <x v="0"/>
    <x v="2"/>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eval.py"/>
    <s v="Me: Remove tearDown method and update the code accordingly."/>
    <s v="repo_8b7a575_d92abc6"/>
    <s v="eval_llm_vs_gt.diff"/>
    <s v="cases/repo_8b7a575_d92abc6/compare/eval_llm_vs_gt.diff"/>
    <x v="1"/>
    <s v="No"/>
    <x v="0"/>
    <s v="Formatting"/>
    <s v="Medium"/>
    <x v="1"/>
    <s v="The LLM output adds self.addCleanup(self.schedule.reset), which is not present in the human merge and changes test cleanup behavior. It also removes the final newline at the end of the file."/>
    <x v="1"/>
    <s v="Yes"/>
    <s v="None"/>
    <x v="0"/>
    <s v="repo_8b7a575_d92abc6__eval_llm_vs_gt.diff__ChatGPT 5.4"/>
    <n v="1"/>
    <n v="0"/>
    <n v="0"/>
    <n v="0"/>
    <n v="1"/>
    <n v="0"/>
    <n v="1"/>
    <x v="2"/>
    <x v="0"/>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eval.py"/>
    <s v="Me: Remove tearDown method and update the code accordingly."/>
    <s v="repo_8b7a575_d92abc6"/>
    <s v="eval_llm_vs_gt.diff"/>
    <s v="cases/repo_8b7a575_d92abc6/compare/eval_llm_vs_gt.diff"/>
    <x v="1"/>
    <s v="No"/>
    <x v="0"/>
    <s v=" Unrelated Addition"/>
    <s v="Medium"/>
    <x v="1"/>
    <s v="The LLM output adds self.addCleanup(self.schedule.reset), which is not present in the human merge and changes test cleanup behavior. It also removes the final newline at the end of the file."/>
    <x v="1"/>
    <s v="Yes"/>
    <s v="None"/>
    <x v="0"/>
    <s v="repo_8b7a575_d92abc6__eval_llm_vs_gt.diff__ChatGPT 5.4"/>
    <n v="1"/>
    <n v="0"/>
    <n v="0"/>
    <n v="0"/>
    <n v="1"/>
    <n v="0"/>
    <n v="1"/>
    <x v="2"/>
    <x v="3"/>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postpone.py"/>
    <s v="Me: Remove tearDown method and update the code accordingly."/>
    <s v="repo_8b7a575_d92abc6"/>
    <s v="postpone_llm_vs_gt.diff"/>
    <s v="cases/repo_8b7a575_d92abc6/compare/postpone_llm_vs_gt.diff"/>
    <x v="1"/>
    <s v="No"/>
    <x v="0"/>
    <s v="Formatting"/>
    <s v="Medium"/>
    <x v="1"/>
    <s v="The LLM output adds self.addCleanup(self.schedule.reset), which is not present in the human merge and changes test cleanup behavior. It also removes the final newline at the end of the file."/>
    <x v="1"/>
    <s v="Yes"/>
    <s v="None"/>
    <x v="0"/>
    <s v="repo_8b7a575_d92abc6__postpone_llm_vs_gt.diff__ChatGPT 5.4"/>
    <n v="1"/>
    <n v="0"/>
    <n v="0"/>
    <n v="0"/>
    <n v="1"/>
    <n v="0"/>
    <n v="1"/>
    <x v="2"/>
    <x v="0"/>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postpone.py"/>
    <s v="Me: Remove tearDown method and update the code accordingly."/>
    <s v="repo_8b7a575_d92abc6"/>
    <s v="postpone_llm_vs_gt.diff"/>
    <s v="cases/repo_8b7a575_d92abc6/compare/postpone_llm_vs_gt.diff"/>
    <x v="1"/>
    <s v="No"/>
    <x v="0"/>
    <s v=" Unrelated Addition"/>
    <s v="Medium"/>
    <x v="1"/>
    <s v="The LLM output adds self.addCleanup(self.schedule.reset), which is not present in the human merge and changes test cleanup behavior. It also removes the final newline at the end of the file."/>
    <x v="1"/>
    <s v="Yes"/>
    <s v="None"/>
    <x v="0"/>
    <s v="repo_8b7a575_d92abc6__postpone_llm_vs_gt.diff__ChatGPT 5.4"/>
    <n v="1"/>
    <n v="0"/>
    <n v="0"/>
    <n v="0"/>
    <n v="1"/>
    <n v="0"/>
    <n v="1"/>
    <x v="2"/>
    <x v="3"/>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skip.py"/>
    <s v="Me: Remove tearDown method and update the code accordingly."/>
    <s v="repo_8b7a575_d92abc6"/>
    <s v="skip_llm_vs_gt.diff"/>
    <s v="cases/repo_8b7a575_d92abc6/compare/skip_llm_vs_gt.diff"/>
    <x v="1"/>
    <s v="No"/>
    <x v="0"/>
    <s v="Formatting"/>
    <s v="Medium"/>
    <x v="1"/>
    <s v="The LLM output adds self.addCleanup(self.schedule.reset), which is not present in the human merge and changes test cleanup behavior. It also removes the final newline at the end of the file."/>
    <x v="1"/>
    <s v="Yes"/>
    <s v="None"/>
    <x v="0"/>
    <s v="repo_8b7a575_d92abc6__skip_llm_vs_gt.diff__ChatGPT 5.4"/>
    <n v="1"/>
    <n v="0"/>
    <n v="0"/>
    <n v="0"/>
    <n v="1"/>
    <n v="0"/>
    <n v="1"/>
    <x v="2"/>
    <x v="0"/>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skip.py"/>
    <s v="Me: Remove tearDown method and update the code accordingly."/>
    <s v="repo_8b7a575_d92abc6"/>
    <s v="skip_llm_vs_gt.diff"/>
    <s v="cases/repo_8b7a575_d92abc6/compare/skip_llm_vs_gt.diff"/>
    <x v="1"/>
    <s v="No"/>
    <x v="0"/>
    <s v=" Unrelated Addition"/>
    <s v="Medium"/>
    <x v="1"/>
    <s v="The LLM output adds self.addCleanup(self.schedule.reset), which is not present in the human merge and changes test cleanup behavior. It also removes the final newline at the end of the file."/>
    <x v="1"/>
    <s v="Yes"/>
    <s v="None"/>
    <x v="0"/>
    <s v="repo_8b7a575_d92abc6__skip_llm_vs_gt.diff__ChatGPT 5.4"/>
    <n v="1"/>
    <n v="0"/>
    <n v="0"/>
    <n v="0"/>
    <n v="1"/>
    <n v="0"/>
    <n v="1"/>
    <x v="2"/>
    <x v="3"/>
  </r>
  <r>
    <s v="Salt"/>
    <s v="https://github.com/saltstack/salt"/>
    <s v="Change Method Signature (Change argument, change parameter)"/>
    <x v="3"/>
    <s v="https://github.com/saltstack/salt/pull/4026"/>
    <s v="d76bd40"/>
    <s v="aeff594"/>
    <x v="0"/>
    <s v="salt/states/pkg.py"/>
    <s v="salt/states/pkg.py"/>
    <s v="GitHub: add &quot;fromrepo&quot; support to available_version (yumpkg)"/>
    <s v="repo_d76bd40_aeff594"/>
    <s v="pkg_llm_vs_gt.diff"/>
    <s v="cases/repo_d76bd40_aeff594/compare/pkg_llm_vs_gt.diff"/>
    <x v="1"/>
    <s v="No"/>
    <x v="0"/>
    <s v="Formatting"/>
    <s v="Low"/>
    <x v="1"/>
    <s v="The only difference is that the LLM output removed the final newline at the end of the file. There is no logic or behavioral change."/>
    <x v="1"/>
    <s v="Yes"/>
    <s v="None"/>
    <x v="0"/>
    <s v="repo_d76bd40_aeff594__pkg_llm_vs_gt.diff__ChatGPT 5.4"/>
    <n v="1"/>
    <n v="0"/>
    <n v="0"/>
    <n v="0"/>
    <n v="1"/>
    <n v="0"/>
    <n v="0"/>
    <x v="1"/>
    <x v="0"/>
  </r>
  <r>
    <s v="Salt"/>
    <s v="https://github.com/saltstack/salt"/>
    <s v="Change Method Signature (Change argument, change parameter)"/>
    <x v="3"/>
    <s v="https://github.com/saltstack/salt/pull/22882"/>
    <s v="522d1d8"/>
    <n v="5300156"/>
    <x v="0"/>
    <s v="salt/modules/saltutil.py"/>
    <s v="salt/modules/saltutil.py"/>
    <s v="Me: Change parameter **kwargs to kwarg=kwargs"/>
    <s v="repo_522d1d8_5300156"/>
    <s v="saltutil_llm_vs_gt.diff"/>
    <s v="cases/repo_522d1d8_5300156/compare/saltutil_llm_vs_gt.diff"/>
    <x v="1"/>
    <s v="No"/>
    <x v="0"/>
    <s v="Formatting"/>
    <s v="Low"/>
    <x v="1"/>
    <s v="The only difference is that the LLM output removed the final newline at the end of the file. There is no logic or behavioral change."/>
    <x v="1"/>
    <s v="Yes"/>
    <s v="None"/>
    <x v="0"/>
    <s v="repo_522d1d8_5300156__saltutil_llm_vs_gt.diff__ChatGPT 5.4"/>
    <n v="1"/>
    <n v="0"/>
    <n v="0"/>
    <n v="0"/>
    <n v="1"/>
    <n v="0"/>
    <n v="0"/>
    <x v="1"/>
    <x v="0"/>
  </r>
  <r>
    <s v="Salt"/>
    <s v="https://github.com/saltstack/salt"/>
    <s v="Extract Variable (Cleanup, Move, extract)"/>
    <x v="4"/>
    <s v="https://github.com/saltstack/salt/pull/27597"/>
    <s v="9805bde"/>
    <s v="5ca7e72"/>
    <x v="0"/>
    <s v="salt/utils/gitfs.py"/>
    <s v="salt/utils/gitfs.py"/>
    <s v="GitHub: remove unused variable &quot;bad_per_remote_conf&quot;"/>
    <s v="repo_9805bde_5ca7e72"/>
    <s v="gitfs_llm_vs_gt.diff"/>
    <s v="cases/repo_9805bde_5ca7e72/compare/gitfs_llm_vs_gt.diff"/>
    <x v="1"/>
    <s v="No"/>
    <x v="0"/>
    <s v="Formatting"/>
    <s v="Low"/>
    <x v="1"/>
    <s v="The only difference is that the LLM output removed the final newline at the end of the file. There is no logic or behavioral change."/>
    <x v="1"/>
    <s v="Yes"/>
    <s v="None"/>
    <x v="0"/>
    <s v="repo_9805bde_5ca7e72__gitfs_llm_vs_gt.diff__ChatGPT 5.4"/>
    <n v="1"/>
    <n v="0"/>
    <n v="0"/>
    <n v="0"/>
    <n v="1"/>
    <n v="0"/>
    <n v="0"/>
    <x v="1"/>
    <x v="0"/>
  </r>
  <r>
    <s v="core"/>
    <s v="https://github.com/home-assistant/core"/>
    <s v="Rename Method"/>
    <x v="1"/>
    <s v="https://github.com/home-assistant/core/pull/158537"/>
    <n v="5992898"/>
    <s v="7c7c0aa"/>
    <x v="2"/>
    <s v="homeassistant/components/text/trigger.py,_x000a_homeassistant/helpers/trigger.py"/>
    <s v="homeassistant/helpers/trigger.py"/>
    <s v="Me: Rename is_from_state to is_valid_transition and is_to_state to is_valid_state"/>
    <s v="repo_5992898_7c7c0aa"/>
    <s v="helpertrigger_llm_vs_gt.diff"/>
    <s v="cases/repo_5992898_7c7c0aa/compare/helpertrigger_llm_vs_gt.diff"/>
    <x v="2"/>
    <s v="No"/>
    <x v="0"/>
    <s v="Formatting"/>
    <s v="Medium"/>
    <x v="0"/>
    <s v="LLM made unnecessary changes to the docstring and comments, and reordered the validation checks within the trigger logic. The reordered checks appear likely to be behavior-preserving because both transition validity and target-state validity are still checked, but the change was unnecessary for a rename task. The missing final newline is a formatting issue."/>
    <x v="2"/>
    <s v="Yes"/>
    <s v="None"/>
    <x v="0"/>
    <s v="repo_5992898_7c7c0aa__helpertrigger_llm_vs_gt.diff__ChatGPT 5.4"/>
    <n v="0"/>
    <n v="1"/>
    <n v="0"/>
    <n v="0"/>
    <n v="1"/>
    <n v="1"/>
    <n v="1"/>
    <x v="2"/>
    <x v="0"/>
  </r>
  <r>
    <s v="core"/>
    <s v="https://github.com/home-assistant/core"/>
    <s v="Rename Method"/>
    <x v="1"/>
    <s v="https://github.com/home-assistant/core/pull/158537"/>
    <n v="5992898"/>
    <s v="7c7c0aa"/>
    <x v="2"/>
    <s v="homeassistant/components/text/trigger.py,_x000a_homeassistant/helpers/trigger.py"/>
    <s v="homeassistant/helpers/trigger.py"/>
    <s v="Me: Rename is_from_state to is_valid_transition and is_to_state to is_valid_state"/>
    <s v="repo_5992898_7c7c0aa"/>
    <s v="helpertrigger_llm_vs_gt.diff"/>
    <s v="cases/repo_5992898_7c7c0aa/compare/helpertrigger_llm_vs_gt.diff"/>
    <x v="2"/>
    <s v="No"/>
    <x v="0"/>
    <s v=" Comment/Docstring"/>
    <s v="Medium"/>
    <x v="0"/>
    <s v="LLM made unnecessary changes to the docstring and comments, and reordered the validation checks within the trigger logic. The reordered checks appear likely to be behavior-preserving because both transition validity and target-state validity are still checked, but the change was unnecessary for a rename task. The missing final newline is a formatting issue."/>
    <x v="2"/>
    <s v="Yes"/>
    <s v="None"/>
    <x v="0"/>
    <s v="repo_5992898_7c7c0aa__helpertrigger_llm_vs_gt.diff__ChatGPT 5.4"/>
    <n v="0"/>
    <n v="1"/>
    <n v="0"/>
    <n v="0"/>
    <n v="1"/>
    <n v="1"/>
    <n v="1"/>
    <x v="2"/>
    <x v="4"/>
  </r>
  <r>
    <s v="core"/>
    <s v="https://github.com/home-assistant/core"/>
    <s v="Rename Method"/>
    <x v="1"/>
    <s v="https://github.com/home-assistant/core/pull/158537"/>
    <n v="5992898"/>
    <s v="7c7c0aa"/>
    <x v="2"/>
    <s v="homeassistant/components/text/trigger.py,_x000a_homeassistant/helpers/trigger.py"/>
    <s v="homeassistant/helpers/trigger.py"/>
    <s v="Me: Rename is_from_state to is_valid_transition and is_to_state to is_valid_state"/>
    <s v="repo_5992898_7c7c0aa"/>
    <s v="helpertrigger_llm_vs_gt.diff"/>
    <s v="cases/repo_5992898_7c7c0aa/compare/helpertrigger_llm_vs_gt.diff"/>
    <x v="2"/>
    <s v="No"/>
    <x v="0"/>
    <s v=" Unrelated Deletion"/>
    <s v="Medium"/>
    <x v="0"/>
    <s v="LLM made unnecessary changes to the docstring and comments, and reordered the validation checks within the trigger logic. The reordered checks appear likely to be behavior-preserving because both transition validity and target-state validity are still checked, but the change was unnecessary for a rename task. The missing final newline is a formatting issue."/>
    <x v="2"/>
    <s v="Yes"/>
    <s v="None"/>
    <x v="0"/>
    <s v="repo_5992898_7c7c0aa__helpertrigger_llm_vs_gt.diff__ChatGPT 5.4"/>
    <n v="0"/>
    <n v="1"/>
    <n v="0"/>
    <n v="0"/>
    <n v="1"/>
    <n v="1"/>
    <n v="1"/>
    <x v="2"/>
    <x v="5"/>
  </r>
  <r>
    <s v="core"/>
    <s v="https://github.com/home-assistant/core"/>
    <s v="Rename Method"/>
    <x v="1"/>
    <s v="https://github.com/home-assistant/core/pull/158537"/>
    <n v="5992898"/>
    <s v="7c7c0aa"/>
    <x v="2"/>
    <s v="homeassistant/components/text/trigger.py,_x000a_homeassistant/helpers/trigger.py"/>
    <s v="homeassistant/helpers/trigger.py"/>
    <s v="Me: Rename is_from_state to is_valid_transition and is_to_state to is_valid_state"/>
    <s v="repo_5992898_7c7c0aa"/>
    <s v="helpertrigger_llm_vs_gt.diff"/>
    <s v="cases/repo_5992898_7c7c0aa/compare/helpertrigger_llm_vs_gt.diff"/>
    <x v="2"/>
    <s v="No"/>
    <x v="0"/>
    <s v=" Missed Required Change"/>
    <s v="Medium"/>
    <x v="0"/>
    <s v="LLM made unnecessary changes to the docstring and comments, and reordered the validation checks within the trigger logic. The reordered checks appear likely to be behavior-preserving because both transition validity and target-state validity are still checked, but the change was unnecessary for a rename task. The missing final newline is a formatting issue."/>
    <x v="2"/>
    <s v="Yes"/>
    <s v="None"/>
    <x v="0"/>
    <s v="repo_5992898_7c7c0aa__helpertrigger_llm_vs_gt.diff__ChatGPT 5.4"/>
    <n v="0"/>
    <n v="1"/>
    <n v="0"/>
    <n v="0"/>
    <n v="1"/>
    <n v="1"/>
    <n v="1"/>
    <x v="2"/>
    <x v="2"/>
  </r>
  <r>
    <s v="core"/>
    <s v="https://github.com/home-assistant/core"/>
    <s v="Rename Method"/>
    <x v="1"/>
    <s v="https://github.com/home-assistant/core/pull/158537"/>
    <n v="5992898"/>
    <s v="7c7c0aa"/>
    <x v="2"/>
    <s v="homeassistant/components/text/trigger.py, _x000a_homeassistant/helpers/trigger.py"/>
    <s v="homeassistant/components/text/trigger.py"/>
    <s v="Me: Rename is_from_state to is_valid_transition and is_to_state to is_valid_state"/>
    <s v="repo_5992898_7c7c0aa"/>
    <s v="texttrigger_llm_vs_gt.diff"/>
    <s v="cases/repo_5992898_7c7c0aa/compare/texttrigger_llm_vs_gt.diff"/>
    <x v="1"/>
    <s v="No"/>
    <x v="0"/>
    <s v="Formatting"/>
    <s v="Low"/>
    <x v="1"/>
    <s v="LLM unnecessarily changed the docstrings, and the file lost its final newline. These are unintended but low-severity changes because they do not appear to affect runtime behavior."/>
    <x v="1"/>
    <s v="Yes"/>
    <s v="None"/>
    <x v="0"/>
    <s v="repo_5992898_7c7c0aa__texttrigger_llm_vs_gt.diff__ChatGPT 5.4"/>
    <n v="1"/>
    <n v="0"/>
    <n v="0"/>
    <n v="0"/>
    <n v="1"/>
    <n v="0"/>
    <n v="0"/>
    <x v="1"/>
    <x v="0"/>
  </r>
  <r>
    <s v="core"/>
    <s v="https://github.com/home-assistant/core"/>
    <s v="Rename Method"/>
    <x v="1"/>
    <s v="https://github.com/home-assistant/core/pull/158537"/>
    <n v="5992898"/>
    <s v="7c7c0aa"/>
    <x v="2"/>
    <s v="homeassistant/components/text/trigger.py, _x000a_homeassistant/helpers/trigger.py"/>
    <s v="homeassistant/components/text/trigger.py"/>
    <s v="Me: Rename is_from_state to is_valid_transition and is_to_state to is_valid_state"/>
    <s v="repo_5992898_7c7c0aa"/>
    <s v="texttrigger_llm_vs_gt.diff"/>
    <s v="cases/repo_5992898_7c7c0aa/compare/texttrigger_llm_vs_gt.diff"/>
    <x v="1"/>
    <s v="No"/>
    <x v="0"/>
    <s v=" Comment/Docstring"/>
    <s v="Low"/>
    <x v="1"/>
    <s v="LLM unnecessarily changed the docstrings, and the file lost its final newline. These are unintended but low-severity changes because they do not appear to affect runtime behavior."/>
    <x v="1"/>
    <s v="Yes"/>
    <s v="None"/>
    <x v="0"/>
    <s v="repo_5992898_7c7c0aa__texttrigger_llm_vs_gt.diff__ChatGPT 5.4"/>
    <n v="1"/>
    <n v="0"/>
    <n v="0"/>
    <n v="0"/>
    <n v="1"/>
    <n v="0"/>
    <n v="0"/>
    <x v="1"/>
    <x v="4"/>
  </r>
  <r>
    <s v="core"/>
    <s v="https://github.com/home-assistant/core"/>
    <s v="Rename Method"/>
    <x v="1"/>
    <s v="https://github.com/home-assistant/core/pull/156036"/>
    <s v="5cc9e01"/>
    <s v="042a0f7"/>
    <x v="0"/>
    <s v="homeassistant/components/mastodon/__init__.py"/>
    <s v="homeassistant/components/mastodon/__init__.py"/>
    <s v="Me: Rename setup_services to async_setup_services"/>
    <s v="repo_5cc9e01_042a0f7"/>
    <s v="init_llm_vs_gt.diff"/>
    <s v="cases/repo_5cc9e01_042a0f7/compare/init_llm_vs_gt.diff"/>
    <x v="1"/>
    <s v="No"/>
    <x v="0"/>
    <s v="Formatting"/>
    <s v="Low"/>
    <x v="1"/>
    <s v="The only difference is that the LLM output removed the final newline at the end of the file. There is no logic or behavioral change"/>
    <x v="1"/>
    <s v="Yes"/>
    <s v="None"/>
    <x v="0"/>
    <s v="repo_5cc9e01_042a0f7__init_llm_vs_gt.diff__ChatGPT 5.4"/>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arwn/sensor.py"/>
    <s v="GitHub: Cleanup default None value from dict.get"/>
    <s v="repo_2d308aa_866cd52"/>
    <s v="sensor_llm_vs_gt.diff"/>
    <s v="cases/repo_2d308aa_866cd52/compare/sensor_llm_vs_gt.diff"/>
    <x v="1"/>
    <s v="No"/>
    <x v="0"/>
    <s v="Formatting"/>
    <s v="Low"/>
    <x v="1"/>
    <s v="The only difference is that the LLM output removed the final newline at the end of the file. There is no logic or behavioral change"/>
    <x v="1"/>
    <s v="Yes"/>
    <s v="None"/>
    <x v="0"/>
    <s v="repo_2d308aa_866cd52__sensor_llm_vs_gt.diff__ChatGPT 5.4"/>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egardia/binary_sensor.py"/>
    <s v="GitHub: Cleanup default None value from dict.get"/>
    <s v="repo_2d308aa_866cd52"/>
    <s v="binary_llm_vs_gt.diff"/>
    <s v="cases/repo_2d308aa_866cd52/compare/binary_llm_vs_gt.diff"/>
    <x v="1"/>
    <s v="No"/>
    <x v="0"/>
    <s v="Formatting"/>
    <s v="Low"/>
    <x v="1"/>
    <s v="The only difference is that the LLM output removed the final newline at the end of the file. There is no logic or behavioral change"/>
    <x v="1"/>
    <s v="Yes"/>
    <s v="None"/>
    <x v="0"/>
    <s v="repo_2d308aa_866cd52__binary_llm_vs_gt.diff__ChatGPT 5.4"/>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climate_llm_vs_gt.diff"/>
    <s v="cases/repo_2d308aa_866cd52/compare/climate_llm_vs_gt.diff"/>
    <x v="0"/>
    <s v="No"/>
    <x v="0"/>
    <s v="Formatting"/>
    <s v="High"/>
    <x v="0"/>
    <s v="The only difference is that the LLM output removed the final newline at the end of the file. There is no logic or behavioral change"/>
    <x v="0"/>
    <s v="Yes"/>
    <s v="None"/>
    <x v="0"/>
    <s v="repo_2d308aa_866cd52__climate_llm_vs_gt.diff__ChatGPT 5.4"/>
    <n v="0"/>
    <n v="0"/>
    <n v="1"/>
    <n v="0"/>
    <n v="1"/>
    <n v="1"/>
    <n v="1"/>
    <x v="0"/>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climate_llm_vs_gt.diff"/>
    <s v="cases/repo_2d308aa_866cd52/compare/climate_llm_vs_gt.diff"/>
    <x v="0"/>
    <s v="No"/>
    <x v="0"/>
    <s v=" Unrelated Addition"/>
    <s v="High"/>
    <x v="0"/>
    <s v="The only difference is that the LLM output removed the final newline at the end of the file. There is no logic or behavioral change"/>
    <x v="0"/>
    <s v="Yes"/>
    <s v="None"/>
    <x v="0"/>
    <s v="repo_2d308aa_866cd52__climate_llm_vs_gt.diff__ChatGPT 5.4"/>
    <n v="0"/>
    <n v="0"/>
    <n v="1"/>
    <n v="0"/>
    <n v="1"/>
    <n v="1"/>
    <n v="1"/>
    <x v="0"/>
    <x v="3"/>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climate_llm_vs_gt.diff"/>
    <s v="cases/repo_2d308aa_866cd52/compare/climate_llm_vs_gt.diff"/>
    <x v="0"/>
    <s v="No"/>
    <x v="0"/>
    <s v=" Unrelated Deletion"/>
    <s v="High"/>
    <x v="0"/>
    <s v="The only difference is that the LLM output removed the final newline at the end of the file. There is no logic or behavioral change"/>
    <x v="0"/>
    <s v="Yes"/>
    <s v="None"/>
    <x v="0"/>
    <s v="repo_2d308aa_866cd52__climate_llm_vs_gt.diff__ChatGPT 5.4"/>
    <n v="0"/>
    <n v="0"/>
    <n v="1"/>
    <n v="0"/>
    <n v="1"/>
    <n v="1"/>
    <n v="1"/>
    <x v="0"/>
    <x v="5"/>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climate_llm_vs_gt.diff"/>
    <s v="cases/repo_2d308aa_866cd52/compare/climate_llm_vs_gt.diff"/>
    <x v="0"/>
    <s v="No"/>
    <x v="0"/>
    <s v=" Missed Required Change"/>
    <s v="High"/>
    <x v="0"/>
    <s v="The only difference is that the LLM output removed the final newline at the end of the file. There is no logic or behavioral change"/>
    <x v="0"/>
    <s v="Yes"/>
    <s v="None"/>
    <x v="0"/>
    <s v="repo_2d308aa_866cd52__climate_llm_vs_gt.diff__ChatGPT 5.4"/>
    <n v="0"/>
    <n v="0"/>
    <n v="1"/>
    <n v="0"/>
    <n v="1"/>
    <n v="1"/>
    <n v="1"/>
    <x v="0"/>
    <x v="2"/>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onvif/parsers.py"/>
    <s v="GitHub: Cleanup default None value from dict.get"/>
    <s v="repo_2d308aa_866cd52"/>
    <s v="parsers_llm_vs_gt.diff"/>
    <s v="cases/repo_2d308aa_866cd52/compare/parsers_llm_vs_gt.diff"/>
    <x v="1"/>
    <s v="No"/>
    <x v="0"/>
    <s v="Formatting"/>
    <s v="Low"/>
    <x v="1"/>
    <s v="The only difference is that the LLM output removed the final newline at the end of the file. There is no logic or behavioral change"/>
    <x v="1"/>
    <s v="Yes"/>
    <s v="None"/>
    <x v="0"/>
    <s v="repo_2d308aa_866cd52__parsers_llm_vs_gt.diff__ChatGPT 5.4"/>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vicare/climate.py"/>
    <s v="GitHub: Cleanup default None value from dict.get"/>
    <s v="repo_2d308aa_866cd52"/>
    <s v="vicareclimate_llm_vs_gt.diff"/>
    <s v="cases/repo_2d308aa_866cd52/compare/vicareclimate_llm_vs_gt.diff"/>
    <x v="1"/>
    <s v="No"/>
    <x v="0"/>
    <s v="Formatting"/>
    <s v="Low"/>
    <x v="1"/>
    <s v="The only difference is that the LLM output removed the final newline at the end of the file. There is no logic or behavioral change"/>
    <x v="1"/>
    <s v="Yes"/>
    <s v="None"/>
    <x v="0"/>
    <s v="repo_2d308aa_866cd52__vicareclimate_llm_vs_gt.diff__ChatGPT 5.4"/>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vicare/water_heater.py"/>
    <s v="GitHub: Cleanup default None value from dict.get"/>
    <s v="repo_2d308aa_866cd52"/>
    <s v="heater_llm_vs_gt.diff"/>
    <s v="cases/repo_2d308aa_866cd52/compare/heater_llm_vs_gt.diff"/>
    <x v="1"/>
    <s v="No"/>
    <x v="0"/>
    <s v="Formatting"/>
    <s v="Low"/>
    <x v="1"/>
    <s v="The only difference is that the LLM output removed the final newline at the end of the file. There is no logic or behavioral change"/>
    <x v="1"/>
    <s v="Yes"/>
    <s v="None"/>
    <x v="0"/>
    <s v="repo_2d308aa_866cd52__heater_llm_vs_gt.diff__ChatGPT 5.4"/>
    <n v="1"/>
    <n v="0"/>
    <n v="0"/>
    <n v="0"/>
    <n v="1"/>
    <n v="0"/>
    <n v="0"/>
    <x v="1"/>
    <x v="0"/>
  </r>
  <r>
    <s v="core"/>
    <s v="https://github.com/home-assistant/core"/>
    <s v="Change Method Signature (Change argument, change parameter)"/>
    <x v="3"/>
    <s v="https://github.com/home-assistant/core/pull/162137"/>
    <s v="a554cb8"/>
    <s v="9bc1c4c"/>
    <x v="0"/>
    <s v="homeassistant/components/reolink/button.py"/>
    <s v="homeassistant/components/reolink/button.py"/>
    <s v="Me: Add * in argument of async_ptz_move"/>
    <s v="repo_a554cb8_9bc1c4c"/>
    <s v="button_llm_vs_gt.diff"/>
    <s v="cases/repo_a554cb8_9bc1c4c/compare/button_llm_vs_gt.diff"/>
    <x v="1"/>
    <s v="No"/>
    <x v="0"/>
    <s v="Formatting"/>
    <s v="Low"/>
    <x v="1"/>
    <s v="The only difference is that the LLM output removed the final newline at the end of the file. There is no logic or behavioral change"/>
    <x v="1"/>
    <s v="Yes"/>
    <s v="None"/>
    <x v="0"/>
    <s v="repo_a554cb8_9bc1c4c__button_llm_vs_gt.diff__ChatGPT 5.4"/>
    <n v="1"/>
    <n v="0"/>
    <n v="0"/>
    <n v="0"/>
    <n v="1"/>
    <n v="0"/>
    <n v="0"/>
    <x v="1"/>
    <x v="0"/>
  </r>
  <r>
    <s v="core"/>
    <s v="https://github.com/home-assistant/core"/>
    <s v="Extract Variable (Cleanup, Move, extract, remove)"/>
    <x v="4"/>
    <s v="https://github.com/home-assistant/core/pull/162279"/>
    <s v="98ca948"/>
    <n v="661374"/>
    <x v="0"/>
    <s v="homeassistant/components/template/light.py"/>
    <s v="homeassistant/components/template/light.py"/>
    <s v="Me: Remove self._attr_color_mode: ColorMode | None = None"/>
    <s v="repo_98ca948_0661374"/>
    <s v="light_llm_vs_gt.diff"/>
    <s v="cases/repo_98ca948_0661374/compare/light_llm_vs_gt.diff"/>
    <x v="1"/>
    <s v="No"/>
    <x v="0"/>
    <s v="Formatting"/>
    <s v="Low"/>
    <x v="1"/>
    <s v="The only difference is that the LLM output removed the final newline at the end of the file. There is no logic or behavioral change"/>
    <x v="1"/>
    <s v="Yes"/>
    <s v="None"/>
    <x v="0"/>
    <s v="repo_98ca948_0661374__light_llm_vs_gt.diff__ChatGPT 5.4"/>
    <n v="1"/>
    <n v="0"/>
    <n v="0"/>
    <n v="0"/>
    <n v="1"/>
    <n v="0"/>
    <n v="0"/>
    <x v="1"/>
    <x v="0"/>
  </r>
  <r>
    <s v="core"/>
    <s v="https://github.com/home-assistant/core"/>
    <s v="Extract Variable (Cleanup, Move, extract, remove)"/>
    <x v="4"/>
    <s v="https://github.com/home-assistant/core/pull/162412"/>
    <s v="b7a7b7b"/>
    <s v="bb40659"/>
    <x v="0"/>
    <s v="homeassistant/components/yardian/sensor.py"/>
    <s v="homeassistant/components/yardian/sensor.py"/>
    <s v="Me: Remove native_unit_of_measurement=&quot;zones&quot;"/>
    <s v="repo_b7a7b7b_bb40659"/>
    <s v="sensor_llm_vs_gt.diff"/>
    <s v="cases/repo_b7a7b7b_bb40659/compare/sensor_llm_vs_gt.diff"/>
    <x v="0"/>
    <s v="No"/>
    <x v="0"/>
    <s v="Formatting"/>
    <s v="High"/>
    <x v="0"/>
    <s v="The LLM output removed three native_unit_of_measurement=UnitOfTime.SECONDS lines that are present in the human merge. This changes the sensor unit metadata and can affect behavior/display. It also removed the final newline at the end of the file."/>
    <x v="0"/>
    <s v="Yes"/>
    <s v="None"/>
    <x v="0"/>
    <s v="repo_b7a7b7b_bb40659__sensor_llm_vs_gt.diff__ChatGPT 5.4"/>
    <n v="0"/>
    <n v="0"/>
    <n v="1"/>
    <n v="0"/>
    <n v="1"/>
    <n v="1"/>
    <n v="1"/>
    <x v="0"/>
    <x v="0"/>
  </r>
  <r>
    <s v="core"/>
    <s v="https://github.com/home-assistant/core"/>
    <s v="Extract Variable (Cleanup, Move, extract, remove)"/>
    <x v="4"/>
    <s v="https://github.com/home-assistant/core/pull/162412"/>
    <s v="b7a7b7b"/>
    <s v="bb40659"/>
    <x v="0"/>
    <s v="homeassistant/components/yardian/sensor.py"/>
    <s v="homeassistant/components/yardian/sensor.py"/>
    <s v="Me: Remove native_unit_of_measurement=&quot;zones&quot;"/>
    <s v="repo_b7a7b7b_bb40659"/>
    <s v="sensor_llm_vs_gt.diff"/>
    <s v="cases/repo_b7a7b7b_bb40659/compare/sensor_llm_vs_gt.diff"/>
    <x v="0"/>
    <s v="No"/>
    <x v="0"/>
    <s v=" Logic Change"/>
    <s v="High"/>
    <x v="0"/>
    <s v="The LLM output removed three native_unit_of_measurement=UnitOfTime.SECONDS lines that are present in the human merge. This changes the sensor unit metadata and can affect behavior/display. It also removed the final newline at the end of the file."/>
    <x v="0"/>
    <s v="Yes"/>
    <s v="None"/>
    <x v="0"/>
    <s v="repo_b7a7b7b_bb40659__sensor_llm_vs_gt.diff__ChatGPT 5.4"/>
    <n v="0"/>
    <n v="0"/>
    <n v="1"/>
    <n v="0"/>
    <n v="1"/>
    <n v="1"/>
    <n v="1"/>
    <x v="0"/>
    <x v="1"/>
  </r>
  <r>
    <s v="core"/>
    <s v="https://github.com/home-assistant/core"/>
    <s v="Extract Variable (Cleanup, Move, extract, remove)"/>
    <x v="4"/>
    <s v="https://github.com/home-assistant/core/pull/162412"/>
    <s v="b7a7b7b"/>
    <s v="bb40659"/>
    <x v="0"/>
    <s v="homeassistant/components/yardian/sensor.py"/>
    <s v="homeassistant/components/yardian/sensor.py"/>
    <s v="Me: Remove native_unit_of_measurement=&quot;zones&quot;"/>
    <s v="repo_b7a7b7b_bb40659"/>
    <s v="sensor_llm_vs_gt.diff"/>
    <s v="cases/repo_b7a7b7b_bb40659/compare/sensor_llm_vs_gt.diff"/>
    <x v="0"/>
    <s v="No"/>
    <x v="0"/>
    <s v=" Unrelated Deletion"/>
    <s v="High"/>
    <x v="0"/>
    <s v="The LLM output removed three native_unit_of_measurement=UnitOfTime.SECONDS lines that are present in the human merge. This changes the sensor unit metadata and can affect behavior/display. It also removed the final newline at the end of the file."/>
    <x v="0"/>
    <s v="Yes"/>
    <s v="None"/>
    <x v="0"/>
    <s v="repo_b7a7b7b_bb40659__sensor_llm_vs_gt.diff__ChatGPT 5.4"/>
    <n v="0"/>
    <n v="0"/>
    <n v="1"/>
    <n v="0"/>
    <n v="1"/>
    <n v="1"/>
    <n v="1"/>
    <x v="0"/>
    <x v="5"/>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rpc/rpc.py"/>
    <s v="Me: Make state a public property on FreqtradeBot, that is in place of get_state(), update_state() use a variable state and update the full code accordingly"/>
    <s v="repo_62a3366_8d65452"/>
    <s v="rpc_llm_vs_gt.diff"/>
    <s v="cases/repo_62a3366_8d65452/compare/rpc_llm_vs_gt.diff"/>
    <x v="1"/>
    <s v="No"/>
    <x v="0"/>
    <s v="Formatting"/>
    <s v="Low"/>
    <x v="1"/>
    <s v="The only difference is that the LLM output removed the final newline at the end of the file. There is no logic or behavioral change"/>
    <x v="1"/>
    <s v="Yes"/>
    <s v="None"/>
    <x v="0"/>
    <s v="repo_62a3366_8d65452__rpc_llm_vs_gt.diff__ChatGPT 5.4"/>
    <n v="1"/>
    <n v="0"/>
    <n v="0"/>
    <n v="0"/>
    <n v="1"/>
    <n v="0"/>
    <n v="0"/>
    <x v="1"/>
    <x v="0"/>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rpc/test_rpc_telegram.py"/>
    <s v="Me: Make state a public property on FreqtradeBot, that is in place of get_state(), update_state() use a variable state and update the full code accordingly"/>
    <s v="repo_62a3366_8d65452"/>
    <s v="telegram_llm_vs_gt.diff"/>
    <s v="cases/repo_62a3366_8d65452/compare/telegram_llm_vs_gt.diff"/>
    <x v="1"/>
    <s v="No"/>
    <x v="0"/>
    <s v="Formatting"/>
    <s v="Low"/>
    <x v="1"/>
    <s v="The only difference is that the LLM output removed the final newline at the end of the file. There is no logic or behavioral change"/>
    <x v="1"/>
    <s v="Yes"/>
    <s v="None"/>
    <x v="0"/>
    <s v="repo_62a3366_8d65452__telegram_llm_vs_gt.diff__ChatGPT 5.4"/>
    <n v="1"/>
    <n v="0"/>
    <n v="0"/>
    <n v="0"/>
    <n v="1"/>
    <n v="0"/>
    <n v="0"/>
    <x v="1"/>
    <x v="0"/>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test_freqtradebot.py"/>
    <s v="Me: Make state a public property on FreqtradeBot, that is in place of get_state(), update_state() use a variable state and update the full code accordingly"/>
    <s v="repo_62a3366_8d65452"/>
    <s v="test_llm_vs_gt.diff"/>
    <s v="cases/repo_62a3366_8d65452/compare/test_llm_vs_gt.diff"/>
    <x v="1"/>
    <s v="No"/>
    <x v="0"/>
    <s v="Formatting"/>
    <s v="Medium"/>
    <x v="1"/>
    <s v="The LLM output adds an extra assertion, assert hasattr(FreqtradeBot, 'state'), which is not present in the human merge. This changes the test expectations and is an unnecessary behavioral change. It also removes the final newline at the end of the file."/>
    <x v="1"/>
    <s v="Yes"/>
    <s v="None"/>
    <x v="0"/>
    <s v="repo_62a3366_8d65452__test_llm_vs_gt.diff__ChatGPT 5.4"/>
    <n v="1"/>
    <n v="0"/>
    <n v="0"/>
    <n v="0"/>
    <n v="1"/>
    <n v="0"/>
    <n v="1"/>
    <x v="2"/>
    <x v="0"/>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test_freqtradebot.py"/>
    <s v="Me: Make state a public property on FreqtradeBot, that is in place of get_state(), update_state() use a variable state and update the full code accordingly"/>
    <s v="repo_62a3366_8d65452"/>
    <s v="test_llm_vs_gt.diff"/>
    <s v="cases/repo_62a3366_8d65452/compare/test_llm_vs_gt.diff"/>
    <x v="1"/>
    <s v="No"/>
    <x v="0"/>
    <s v=" Unrelated Addition"/>
    <s v="Medium"/>
    <x v="1"/>
    <s v="The LLM output adds an extra assertion, assert hasattr(FreqtradeBot, 'state'), which is not present in the human merge. This changes the test expectations and is an unnecessary behavioral change. It also removes the final newline at the end of the file."/>
    <x v="1"/>
    <s v="Yes"/>
    <s v="None"/>
    <x v="0"/>
    <s v="repo_62a3366_8d65452__test_llm_vs_gt.diff__ChatGPT 5.4"/>
    <n v="1"/>
    <n v="0"/>
    <n v="0"/>
    <n v="0"/>
    <n v="1"/>
    <n v="0"/>
    <n v="1"/>
    <x v="2"/>
    <x v="3"/>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rpc/test_rpc.py"/>
    <s v="Me: Make state a public property on FreqtradeBot, that is in place of get_state(), update_state() use a variable state and update the full code accordingly"/>
    <s v="repo_62a3366_8d65452"/>
    <s v="testrpc_llm_vs_gt.diff"/>
    <s v="cases/repo_62a3366_8d65452/compare/testrpc_llm_vs_gt.diff"/>
    <x v="1"/>
    <s v="No"/>
    <x v="0"/>
    <s v="Formatting"/>
    <s v="Low"/>
    <x v="1"/>
    <s v="The only difference is that the LLM output removed the final newline at the end of the file. There is no logic or behavioral change"/>
    <x v="1"/>
    <s v="Yes"/>
    <s v="None"/>
    <x v="0"/>
    <s v="repo_62a3366_8d65452__testrpc_llm_vs_gt.diff__ChatGPT 5.4"/>
    <n v="1"/>
    <n v="0"/>
    <n v="0"/>
    <n v="0"/>
    <n v="1"/>
    <n v="0"/>
    <n v="0"/>
    <x v="1"/>
    <x v="0"/>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freq_llm_vs_gt.diff"/>
    <s v="cases/repo_a0cdc63_79ae3c2/compare/freq_llm_vs_gt.diff"/>
    <x v="2"/>
    <s v="No"/>
    <x v="0"/>
    <s v="Formatting"/>
    <s v="High"/>
    <x v="0"/>
    <s v="The human merge always calls self.strategy.should_sell(...) with force_stoploss, using self.edge.stoploss(trade.pair) when self.edge exists and 0 otherwise. The LLM only passes force_stoploss in the self.edge branch and omits it in the else branch, which may miss the required  API change behavior when self.edge is false. It also unnecessarily refactors the call structure, removes the docstring, and removes the final newline."/>
    <x v="2"/>
    <s v="Yes"/>
    <s v="None"/>
    <x v="0"/>
    <s v="repo_a0cdc63_79ae3c2__freq_llm_vs_gt.diff__ChatGPT 5.4"/>
    <n v="0"/>
    <n v="1"/>
    <n v="0"/>
    <n v="0"/>
    <n v="1"/>
    <n v="1"/>
    <n v="1"/>
    <x v="0"/>
    <x v="0"/>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freq_llm_vs_gt.diff"/>
    <s v="cases/repo_a0cdc63_79ae3c2/compare/freq_llm_vs_gt.diff"/>
    <x v="2"/>
    <s v="No"/>
    <x v="0"/>
    <s v=" Comment/Docstring"/>
    <s v="High"/>
    <x v="0"/>
    <s v="The human merge always calls self.strategy.should_sell(...) with force_stoploss, using self.edge.stoploss(trade.pair) when self.edge exists and 0 otherwise. The LLM only passes force_stoploss in the self.edge branch and omits it in the else branch, which may miss the required  API change behavior when self.edge is false. It also unnecessarily refactors the call structure, removes the docstring, and removes the final newline."/>
    <x v="2"/>
    <s v="Yes"/>
    <s v="None"/>
    <x v="0"/>
    <s v="repo_a0cdc63_79ae3c2__freq_llm_vs_gt.diff__ChatGPT 5.4"/>
    <n v="0"/>
    <n v="1"/>
    <n v="0"/>
    <n v="0"/>
    <n v="1"/>
    <n v="1"/>
    <n v="1"/>
    <x v="0"/>
    <x v="4"/>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freq_llm_vs_gt.diff"/>
    <s v="cases/repo_a0cdc63_79ae3c2/compare/freq_llm_vs_gt.diff"/>
    <x v="2"/>
    <s v="No"/>
    <x v="0"/>
    <s v=" Extra Refactoring"/>
    <s v="High"/>
    <x v="0"/>
    <s v="The human merge always calls self.strategy.should_sell(...) with force_stoploss, using self.edge.stoploss(trade.pair) when self.edge exists and 0 otherwise. The LLM only passes force_stoploss in the self.edge branch and omits it in the else branch, which may miss the required  API change behavior when self.edge is false. It also unnecessarily refactors the call structure, removes the docstring, and removes the final newline."/>
    <x v="2"/>
    <s v="Yes"/>
    <s v="None"/>
    <x v="0"/>
    <s v="repo_a0cdc63_79ae3c2__freq_llm_vs_gt.diff__ChatGPT 5.4"/>
    <n v="0"/>
    <n v="1"/>
    <n v="0"/>
    <n v="0"/>
    <n v="1"/>
    <n v="1"/>
    <n v="1"/>
    <x v="0"/>
    <x v="6"/>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freq_llm_vs_gt.diff"/>
    <s v="cases/repo_a0cdc63_79ae3c2/compare/freq_llm_vs_gt.diff"/>
    <x v="2"/>
    <s v="No"/>
    <x v="0"/>
    <s v=" Missed Required Change"/>
    <s v="High"/>
    <x v="0"/>
    <s v="The human merge always calls self.strategy.should_sell(...) with force_stoploss, using self.edge.stoploss(trade.pair) when self.edge exists and 0 otherwise. The LLM only passes force_stoploss in the self.edge branch and omits it in the else branch, which may miss the required  API change behavior when self.edge is false. It also unnecessarily refactors the call structure, removes the docstring, and removes the final newline."/>
    <x v="2"/>
    <s v="Yes"/>
    <s v="None"/>
    <x v="0"/>
    <s v="repo_a0cdc63_79ae3c2__freq_llm_vs_gt.diff__ChatGPT 5.4"/>
    <n v="0"/>
    <n v="1"/>
    <n v="0"/>
    <n v="0"/>
    <n v="1"/>
    <n v="1"/>
    <n v="1"/>
    <x v="0"/>
    <x v="2"/>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init_llm_vs_gt.diff"/>
    <s v="cases/repo_595309c_795df94/compare/init_llm_vs_gt.diff"/>
    <x v="1"/>
    <s v="No"/>
    <x v="0"/>
    <s v="Formatting"/>
    <s v="Medium"/>
    <x v="1"/>
    <s v="The LLM output removed a blank line, the comment # Currently not used, the explicit pass, and the final newline. Since the function still contains a docstring, it remains syntactically valid and still returns None, so there is no real behavior change."/>
    <x v="1"/>
    <s v="Yes"/>
    <s v="None"/>
    <x v="0"/>
    <s v="repo_595309c_795df94__init_llm_vs_gt.diff__ChatGPT 5.4"/>
    <n v="1"/>
    <n v="0"/>
    <n v="0"/>
    <n v="0"/>
    <n v="1"/>
    <n v="0"/>
    <n v="1"/>
    <x v="2"/>
    <x v="0"/>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init_llm_vs_gt.diff"/>
    <s v="cases/repo_595309c_795df94/compare/init_llm_vs_gt.diff"/>
    <x v="1"/>
    <s v="No"/>
    <x v="0"/>
    <s v=" Comment/Docstring"/>
    <s v="Medium"/>
    <x v="1"/>
    <s v="The LLM output removed a blank line, the comment # Currently not used, the explicit pass, and the final newline. Since the function still contains a docstring, it remains syntactically valid and still returns None, so there is no real behavior change."/>
    <x v="1"/>
    <s v="Yes"/>
    <s v="None"/>
    <x v="0"/>
    <s v="repo_595309c_795df94__init_llm_vs_gt.diff__ChatGPT 5.4"/>
    <n v="1"/>
    <n v="0"/>
    <n v="0"/>
    <n v="0"/>
    <n v="1"/>
    <n v="0"/>
    <n v="1"/>
    <x v="2"/>
    <x v="4"/>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init_llm_vs_gt.diff"/>
    <s v="cases/repo_595309c_795df94/compare/init_llm_vs_gt.diff"/>
    <x v="1"/>
    <s v="No"/>
    <x v="0"/>
    <s v=" Unrelated Deletion"/>
    <s v="Medium"/>
    <x v="1"/>
    <s v="The LLM output removed a blank line, the comment # Currently not used, the explicit pass, and the final newline. Since the function still contains a docstring, it remains syntactically valid and still returns None, so there is no real behavior change."/>
    <x v="1"/>
    <s v="Yes"/>
    <s v="None"/>
    <x v="0"/>
    <s v="repo_595309c_795df94__init_llm_vs_gt.diff__ChatGPT 5.4"/>
    <n v="1"/>
    <n v="0"/>
    <n v="0"/>
    <n v="0"/>
    <n v="1"/>
    <n v="0"/>
    <n v="1"/>
    <x v="2"/>
    <x v="5"/>
  </r>
  <r>
    <s v="freqtrade"/>
    <s v="https://github.com/freqtrade/freqtrade"/>
    <s v="Change Method Signature (Change argument, change parameter)"/>
    <x v="3"/>
    <s v="https://github.com/freqtrade/freqtrade/pull/139"/>
    <s v="cfbfe90"/>
    <s v="371ee1e"/>
    <x v="2"/>
    <s v="freqtrade/misc.py,_x000a_freqtrade/tests/test_misc.py"/>
    <s v="freqtrade/misc.py"/>
    <s v="Me: Change everywhere limit-max-trades to realistic-simulation and update the full code accordingly_x000a_In the method backtest, add realistic=True and update the code accordingly."/>
    <s v="repo_cfbfe90_371ee1e"/>
    <s v="misc_llm_vs_gt.diff"/>
    <s v="cases/repo_cfbfe90_371ee1e/compare/misc_llm_vs_gt.diff"/>
    <x v="1"/>
    <s v="No"/>
    <x v="0"/>
    <s v="Formatting"/>
    <s v="Low"/>
    <x v="1"/>
    <s v="The only difference is that the LLM output removed the final newline at the end of the file. There is no logic or behavioral change"/>
    <x v="1"/>
    <s v="Yes"/>
    <s v="None"/>
    <x v="0"/>
    <s v="repo_cfbfe90_371ee1e__misc_llm_vs_gt.diff__ChatGPT 5.4"/>
    <n v="1"/>
    <n v="0"/>
    <n v="0"/>
    <n v="0"/>
    <n v="1"/>
    <n v="0"/>
    <n v="0"/>
    <x v="1"/>
    <x v="0"/>
  </r>
  <r>
    <s v="freqtrade"/>
    <s v="https://github.com/freqtrade/freqtrade"/>
    <s v="Change Method Signature (Change argument, change parameter)"/>
    <x v="3"/>
    <s v="https://github.com/freqtrade/freqtrade/pull/139"/>
    <s v="cfbfe90"/>
    <s v="371ee1e"/>
    <x v="2"/>
    <s v="freqtrade/misc.py,_x000a_freqtrade/tests/test_misc.py"/>
    <s v="freqtrade/tests/test_misc.py"/>
    <s v="Me: Change everywhere limit-max-trades to realistic-simulation and update the full code accordingly _x000a_In the method backtest, add realistic=True and update the code accordingly."/>
    <s v="repo_cfbfe90_371ee1e"/>
    <s v="testmisc_llm_vs_gt.diff"/>
    <s v="cases/repo_cfbfe90_371ee1e/compare/test_llm_vs_gt.diff"/>
    <x v="1"/>
    <s v="No"/>
    <x v="0"/>
    <s v="Formatting"/>
    <s v="Medium"/>
    <x v="1"/>
    <s v="The LLM output adds extra assertions for realistic_simulation and modifies the backtesting argument list to include --realistic-simulation, which are not present in the human merge. It also reformats the argument list and removes the final newline. These are unnecessary test changes beyond the target edit."/>
    <x v="1"/>
    <s v="Yes"/>
    <s v="None"/>
    <x v="0"/>
    <s v="repo_cfbfe90_371ee1e__testmisc_llm_vs_gt.diff__ChatGPT 5.4"/>
    <n v="1"/>
    <n v="0"/>
    <n v="0"/>
    <n v="0"/>
    <n v="1"/>
    <n v="0"/>
    <n v="1"/>
    <x v="2"/>
    <x v="0"/>
  </r>
  <r>
    <s v="freqtrade"/>
    <s v="https://github.com/freqtrade/freqtrade"/>
    <s v="Change Method Signature (Change argument, change parameter)"/>
    <x v="3"/>
    <s v="https://github.com/freqtrade/freqtrade/pull/139"/>
    <s v="cfbfe90"/>
    <s v="371ee1e"/>
    <x v="2"/>
    <s v="freqtrade/misc.py,_x000a_freqtrade/tests/test_misc.py"/>
    <s v="freqtrade/tests/test_misc.py"/>
    <s v="Me: Change everywhere limit-max-trades to realistic-simulation and update the full code accordingly _x000a_In the method backtest, add realistic=True and update the code accordingly."/>
    <s v="repo_cfbfe90_371ee1e"/>
    <s v="testmisc_llm_vs_gt.diff"/>
    <s v="cases/repo_cfbfe90_371ee1e/compare/test_llm_vs_gt.diff"/>
    <x v="1"/>
    <s v="No"/>
    <x v="0"/>
    <s v=" Extra Refactoring"/>
    <s v="Medium"/>
    <x v="1"/>
    <s v="The LLM output adds extra assertions for realistic_simulation and modifies the backtesting argument list to include --realistic-simulation, which are not present in the human merge. It also reformats the argument list and removes the final newline. These are unnecessary test changes beyond the target edit."/>
    <x v="1"/>
    <s v="Yes"/>
    <s v="None"/>
    <x v="0"/>
    <s v="repo_cfbfe90_371ee1e__testmisc_llm_vs_gt.diff__ChatGPT 5.4"/>
    <n v="1"/>
    <n v="0"/>
    <n v="0"/>
    <n v="0"/>
    <n v="1"/>
    <n v="0"/>
    <n v="1"/>
    <x v="2"/>
    <x v="6"/>
  </r>
  <r>
    <s v="freqtrade"/>
    <s v="https://github.com/freqtrade/freqtrade"/>
    <s v="Change Method Signature (Change argument, change parameter)"/>
    <x v="3"/>
    <s v="https://github.com/freqtrade/freqtrade/pull/139"/>
    <s v="cfbfe90"/>
    <s v="371ee1e"/>
    <x v="2"/>
    <s v="freqtrade/misc.py,_x000a_freqtrade/tests/test_misc.py"/>
    <s v="freqtrade/tests/test_misc.py"/>
    <s v="Me: Change everywhere limit-max-trades to realistic-simulation and update the full code accordingly _x000a_In the method backtest, add realistic=True and update the code accordingly."/>
    <s v="repo_cfbfe90_371ee1e"/>
    <s v="testmisc_llm_vs_gt.diff"/>
    <s v="cases/repo_cfbfe90_371ee1e/compare/test_llm_vs_gt.diff"/>
    <x v="1"/>
    <s v="No"/>
    <x v="0"/>
    <s v=" Unrelated Addition"/>
    <s v="Medium"/>
    <x v="1"/>
    <s v="The LLM output adds extra assertions for realistic_simulation and modifies the backtesting argument list to include --realistic-simulation, which are not present in the human merge. It also reformats the argument list and removes the final newline. These are unnecessary test changes beyond the target edit."/>
    <x v="1"/>
    <s v="Yes"/>
    <s v="None"/>
    <x v="0"/>
    <s v="repo_cfbfe90_371ee1e__testmisc_llm_vs_gt.diff__ChatGPT 5.4"/>
    <n v="1"/>
    <n v="0"/>
    <n v="0"/>
    <n v="0"/>
    <n v="1"/>
    <n v="0"/>
    <n v="1"/>
    <x v="2"/>
    <x v="3"/>
  </r>
  <r>
    <s v="freqtrade"/>
    <s v="https://github.com/freqtrade/freqtrade"/>
    <s v="Change Method Signature (Change argument, change parameter)"/>
    <x v="3"/>
    <s v="https://github.com/freqtrade/freqtrade/pull/169"/>
    <s v="b77fad6"/>
    <s v="77023c0"/>
    <x v="0"/>
    <s v="freqtrade/optimize/backtesting.py"/>
    <s v="freqtrade/optimize/backtesting.py"/>
    <s v="Me: Fix ticker interval that is instead of hardcode value use a variable ticker_interval and add it as and argument in generate_text_table and update the code accordingly."/>
    <s v="repo_b77fad6_77023c0"/>
    <s v="backtesting_llm_vs_gt.diff"/>
    <s v="cases/repo_b77fad6_77023c0/compare/backtesting_llm_vs_gt.diff"/>
    <x v="1"/>
    <s v="No"/>
    <x v="0"/>
    <s v="Formatting"/>
    <s v="Low"/>
    <x v="1"/>
    <s v="The LLM output only reformats the generate_text_table function signature across two lines and removes the final newline at the end of the file. There is no logic or behavioral change."/>
    <x v="1"/>
    <s v="Yes"/>
    <s v="None"/>
    <x v="0"/>
    <s v="repo_b77fad6_77023c0__backtesting_llm_vs_gt.diff__ChatGPT 5.4"/>
    <n v="1"/>
    <n v="0"/>
    <n v="0"/>
    <n v="0"/>
    <n v="1"/>
    <n v="0"/>
    <n v="0"/>
    <x v="1"/>
    <x v="0"/>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hummingbot/strategy/directional_strategy_base.py"/>
    <s v="Me: Rename delay_between_signals to cooldown_after_execution"/>
    <s v="repo_b87b726_c38aeb8"/>
    <s v="base_llm_vs_gt.diff"/>
    <s v="cases/repo_b87b726_c38aeb8/compare/base_llm_vs_gt.diff"/>
    <x v="1"/>
    <s v="No"/>
    <x v="0"/>
    <s v="Formatting"/>
    <s v="Low"/>
    <x v="1"/>
    <s v="The only difference is that the LLM output removed the final newline at the end of the file. There is no logic or behavioral change"/>
    <x v="1"/>
    <s v="Yes"/>
    <s v="None"/>
    <x v="0"/>
    <s v="repo_b87b726_c38aeb8__base_llm_vs_gt.diff__ChatGPT 5.4"/>
    <n v="1"/>
    <n v="0"/>
    <n v="0"/>
    <n v="0"/>
    <n v="1"/>
    <n v="0"/>
    <n v="0"/>
    <x v="1"/>
    <x v="0"/>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scripts/directional_strategy_rsi.py"/>
    <s v="Me: Rename delay_between_signals to cooldown_after_execution"/>
    <s v="repo_b87b726_c38aeb8"/>
    <s v="rsi_llm_vs_gt.diff"/>
    <s v="cases/repo_b87b726_c38aeb8/compare/rsi_llm_vs_gt.diff"/>
    <x v="1"/>
    <s v="No"/>
    <x v="0"/>
    <s v="Formatting"/>
    <s v="Low"/>
    <x v="1"/>
    <s v="The only difference is that the LLM output removed the final newline at the end of the file. There is no logic or behavioral change"/>
    <x v="1"/>
    <s v="Yes"/>
    <s v="None"/>
    <x v="0"/>
    <s v="repo_b87b726_c38aeb8__rsi_llm_vs_gt.diff__ChatGPT 5.4"/>
    <n v="1"/>
    <n v="0"/>
    <n v="0"/>
    <n v="0"/>
    <n v="1"/>
    <n v="0"/>
    <n v="0"/>
    <x v="1"/>
    <x v="0"/>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test/hummingbot/strategy/test_directional_strategy_base.py"/>
    <s v="Me: Rename delay_between_signals to cooldown_after_execution"/>
    <s v="repo_b87b726_c38aeb8"/>
    <s v="testbase_llm_vs_gt.diff"/>
    <s v="cases/repo_b87b726_c38aeb8/compare/testbase_llm_vs_gt.diff"/>
    <x v="1"/>
    <s v="No"/>
    <x v="0"/>
    <s v="Formatting"/>
    <s v="Low"/>
    <x v="1"/>
    <s v="The only difference is that the LLM output removed the final newline at the end of the file. There is no logic or behavioral change"/>
    <x v="1"/>
    <s v="Yes"/>
    <s v="None"/>
    <x v="0"/>
    <s v="repo_b87b726_c38aeb8__testbase_llm_vs_gt.diff__ChatGPT 5.4"/>
    <n v="1"/>
    <n v="0"/>
    <n v="0"/>
    <n v="0"/>
    <n v="1"/>
    <n v="0"/>
    <n v="0"/>
    <x v="1"/>
    <x v="0"/>
  </r>
  <r>
    <s v="hummingbot"/>
    <s v="hummingbot/hummingbot: Open source software that helps you create and deploy high-frequency crypto trading bots"/>
    <s v="Rename Method"/>
    <x v="1"/>
    <s v="https://github.com/hummingbot/hummingbot/pull/4942"/>
    <s v="13a7f7f"/>
    <s v="830a3d2"/>
    <x v="0"/>
    <s v="test/hummingbot/strategy/avellaneda_market_making/test_avellaneda_market_making.py"/>
    <s v="test/hummingbot/strategy/avellaneda_market_making/test_avellaneda_market_making.py"/>
    <s v="GitHub: Remove binance futures pair naming migration and update the full code accordingly"/>
    <s v="repo_13a7f7f_830a3d2"/>
    <s v="test_llm_vs_gt.diff"/>
    <s v="cases/repo_13a7f7f_830a3d2/compare/test_llm_vs_gt.diff"/>
    <x v="1"/>
    <s v="No"/>
    <x v="0"/>
    <s v="Formatting"/>
    <s v="Low"/>
    <x v="1"/>
    <s v="The only extra difference is removal of the final newline in LLM at the end of the file, which is formatting-only."/>
    <x v="1"/>
    <s v="Yes"/>
    <s v="None"/>
    <x v="0"/>
    <s v="repo_13a7f7f_830a3d2__test_llm_vs_gt.diff__ChatGPT 5.4"/>
    <n v="1"/>
    <n v="0"/>
    <n v="0"/>
    <n v="0"/>
    <n v="1"/>
    <n v="0"/>
    <n v="0"/>
    <x v="1"/>
    <x v="0"/>
  </r>
  <r>
    <s v="hummingbot"/>
    <s v="hummingbot/hummingbot: Open source software that helps you create and deploy high-frequency crypto trading bots"/>
    <s v="Rename Method"/>
    <x v="1"/>
    <s v="https://github.com/hummingbot/hummingbot/pull/2742"/>
    <s v="e798854"/>
    <s v="52c9d19"/>
    <x v="0"/>
    <s v="hummingbot/logger/reporting_proxy_handler.py"/>
    <s v="hummingbot/logger/reporting_proxy_handler.py"/>
    <s v="Me: Rename client_id to instance_id"/>
    <s v="repo_e798854_52c9d19"/>
    <s v="handler_llm_vs_gt.diff"/>
    <s v="cases/repo_e798854_52c9d19/compare/handler_llm_vs_gt.diff"/>
    <x v="1"/>
    <s v="No"/>
    <x v="0"/>
    <s v="Formatting"/>
    <s v="Low"/>
    <x v="1"/>
    <s v="The LLM code removes an unrelated commented-out traceback block and removes a blank line/final newline. These are non-behavioral formatting/comment changes."/>
    <x v="1"/>
    <s v="Yes"/>
    <s v="None"/>
    <x v="0"/>
    <s v="repo_e798854_52c9d19__handler_llm_vs_gt.diff__ChatGPT 5.4"/>
    <n v="1"/>
    <n v="0"/>
    <n v="0"/>
    <n v="0"/>
    <n v="1"/>
    <n v="0"/>
    <n v="0"/>
    <x v="1"/>
    <x v="0"/>
  </r>
  <r>
    <s v="hummingbot"/>
    <s v="hummingbot/hummingbot: Open source software that helps you create and deploy high-frequency crypto trading bots"/>
    <s v="Rename Method"/>
    <x v="1"/>
    <s v="https://github.com/hummingbot/hummingbot/pull/2742"/>
    <s v="e798854"/>
    <s v="52c9d19"/>
    <x v="0"/>
    <s v="hummingbot/logger/reporting_proxy_handler.py"/>
    <s v="hummingbot/logger/reporting_proxy_handler.py"/>
    <s v="Me: Rename client_id to instance_id"/>
    <s v="repo_e798854_52c9d19"/>
    <s v="handler_llm_vs_gt.diff"/>
    <s v="cases/repo_e798854_52c9d19/compare/handler_llm_vs_gt.diff"/>
    <x v="1"/>
    <s v="No"/>
    <x v="0"/>
    <s v=" Comment/Docstring"/>
    <s v="Low"/>
    <x v="1"/>
    <s v="The LLM code removes an unrelated commented-out traceback block and removes a blank line/final newline. These are non-behavioral formatting/comment changes."/>
    <x v="1"/>
    <s v="Yes"/>
    <s v="None"/>
    <x v="0"/>
    <s v="repo_e798854_52c9d19__handler_llm_vs_gt.diff__ChatGPT 5.4"/>
    <n v="1"/>
    <n v="0"/>
    <n v="0"/>
    <n v="0"/>
    <n v="1"/>
    <n v="0"/>
    <n v="0"/>
    <x v="1"/>
    <x v="4"/>
  </r>
  <r>
    <s v="hummingbot"/>
    <s v="hummingbot/hummingbot: Open source software that helps you create and deploy high-frequency crypto trading bots"/>
    <s v="Extract Method (Cleanup, Move, extract, remove)"/>
    <x v="2"/>
    <s v="https://github.com/hummingbot/hummingbot/pull/1734"/>
    <s v="95fb7e6"/>
    <s v="4b90e78"/>
    <x v="0"/>
    <s v="hummingbot/market/bittrex/bittrex_market.pyx"/>
    <s v="hummingbot/market/bittrex/bittrex_market.pyx"/>
    <s v="Me: Remove get_order method"/>
    <s v="repo_95fb7e6_4b90e78"/>
    <s v="market_llm_vs_gt.diff"/>
    <s v="cases/repo_95fb7e6_4b90e78/compare/market_llm_vs_gt.diff"/>
    <x v="1"/>
    <s v="No"/>
    <x v="0"/>
    <s v="Formatting"/>
    <s v="Low"/>
    <x v="1"/>
    <s v="The LLM code removes an unrelated commented-out traceback block and removes a blank line newline. These are non-behavioral formatting changes."/>
    <x v="1"/>
    <s v="No"/>
    <s v="SyntaxError: invalid syntax"/>
    <x v="0"/>
    <s v="repo_95fb7e6_4b90e78__market_llm_vs_gt.diff__ChatGPT 5.4"/>
    <n v="1"/>
    <n v="0"/>
    <n v="0"/>
    <n v="0"/>
    <n v="1"/>
    <n v="0"/>
    <n v="0"/>
    <x v="1"/>
    <x v="0"/>
  </r>
  <r>
    <s v="hummingbot"/>
    <s v="hummingbot/hummingbot: Open source software that helps you create and deploy high-frequency crypto trading bots"/>
    <s v="Extract Method (Cleanup, Move, extract, remove)"/>
    <x v="2"/>
    <s v="https://github.com/hummingbot/hummingbot/pull/1734"/>
    <s v="95fb7e6"/>
    <s v="4b90e78"/>
    <x v="0"/>
    <s v="hummingbot/market/bittrex/bittrex_market.pyx"/>
    <s v="hummingbot/market/bittrex/bittrex_market.pyx"/>
    <s v="Me: Remove get_order method"/>
    <s v="repo_95fb7e6_4b90e78"/>
    <s v="market_llm_vs_gt.diff"/>
    <s v="cases/repo_95fb7e6_4b90e78/compare/market_llm_vs_gt.diff"/>
    <x v="1"/>
    <s v="No"/>
    <x v="0"/>
    <s v=" Unrelated Addition"/>
    <s v="Low"/>
    <x v="1"/>
    <s v="The LLM code removes an unrelated commented-out traceback block and removes a blank line newline. These are non-behavioral formatting changes."/>
    <x v="1"/>
    <s v="No"/>
    <s v="SyntaxError: invalid syntax"/>
    <x v="0"/>
    <s v="repo_95fb7e6_4b90e78__market_llm_vs_gt.diff__ChatGPT 5.4"/>
    <n v="1"/>
    <n v="0"/>
    <n v="0"/>
    <n v="0"/>
    <n v="1"/>
    <n v="0"/>
    <n v="0"/>
    <x v="1"/>
    <x v="3"/>
  </r>
  <r>
    <s v="hummingbot"/>
    <s v="hummingbot/hummingbot: Open source software that helps you create and deploy high-frequency crypto trading bots"/>
    <s v="Change Method Signature (Change argument, change parameter)"/>
    <x v="3"/>
    <s v="https://github.com/hummingbot/hummingbot/pull/6695"/>
    <s v="ec9dec5"/>
    <s v="f8acb67"/>
    <x v="0"/>
    <s v="hummingbot/client/ui/parser.py"/>
    <s v="hummingbot/client/ui/parser.py"/>
    <s v="Me: Change connector_chain_network to chain_network and update the full code accordingly"/>
    <s v="repo_ec9dec5_f8acb67"/>
    <s v="parser_llm_vs_gt.diff"/>
    <s v="cases/repo_ec9dec5_f8acb67/compare/parser_llm_vs_gt.diff"/>
    <x v="1"/>
    <s v="No"/>
    <x v="0"/>
    <s v="Formatting"/>
    <s v="High"/>
    <x v="1"/>
    <s v="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
    <x v="1"/>
    <s v="Yes"/>
    <s v="None"/>
    <x v="0"/>
    <s v="repo_ec9dec5_f8acb67__parser_llm_vs_gt.diff__ChatGPT 5.4"/>
    <n v="1"/>
    <n v="0"/>
    <n v="0"/>
    <n v="0"/>
    <n v="1"/>
    <n v="0"/>
    <n v="1"/>
    <x v="0"/>
    <x v="0"/>
  </r>
  <r>
    <s v="hummingbot"/>
    <s v="hummingbot/hummingbot: Open source software that helps you create and deploy high-frequency crypto trading bots"/>
    <s v="Change Method Signature (Change argument, change parameter)"/>
    <x v="3"/>
    <s v="https://github.com/hummingbot/hummingbot/pull/6695"/>
    <s v="ec9dec5"/>
    <s v="f8acb67"/>
    <x v="0"/>
    <s v="hummingbot/client/ui/parser.py"/>
    <s v="hummingbot/client/ui/parser.py"/>
    <s v="Me: Change connector_chain_network to chain_network and update the full code accordingly"/>
    <s v="repo_ec9dec5_f8acb67"/>
    <s v="parser_llm_vs_gt.diff"/>
    <s v="cases/repo_ec9dec5_f8acb67/compare/parser_llm_vs_gt.diff"/>
    <x v="1"/>
    <s v="No"/>
    <x v="0"/>
    <s v=" Comment/Docstring"/>
    <s v="High"/>
    <x v="1"/>
    <s v="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
    <x v="1"/>
    <s v="Yes"/>
    <s v="None"/>
    <x v="0"/>
    <s v="repo_ec9dec5_f8acb67__parser_llm_vs_gt.diff__ChatGPT 5.4"/>
    <n v="1"/>
    <n v="0"/>
    <n v="0"/>
    <n v="0"/>
    <n v="1"/>
    <n v="0"/>
    <n v="1"/>
    <x v="0"/>
    <x v="4"/>
  </r>
  <r>
    <s v="hummingbot"/>
    <s v="hummingbot/hummingbot: Open source software that helps you create and deploy high-frequency crypto trading bots"/>
    <s v="Change Method Signature (Change argument, change parameter)"/>
    <x v="3"/>
    <s v="https://github.com/hummingbot/hummingbot/pull/6695"/>
    <s v="ec9dec5"/>
    <s v="f8acb67"/>
    <x v="0"/>
    <s v="hummingbot/client/ui/parser.py"/>
    <s v="hummingbot/client/ui/parser.py"/>
    <s v="Me: Change connector_chain_network to chain_network and update the full code accordingly"/>
    <s v="repo_ec9dec5_f8acb67"/>
    <s v="parser_llm_vs_gt.diff"/>
    <s v="cases/repo_ec9dec5_f8acb67/compare/parser_llm_vs_gt.diff"/>
    <x v="1"/>
    <s v="No"/>
    <x v="0"/>
    <s v=" API/Signature Overreach"/>
    <s v="High"/>
    <x v="1"/>
    <s v="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
    <x v="1"/>
    <s v="Yes"/>
    <s v="None"/>
    <x v="0"/>
    <s v="repo_ec9dec5_f8acb67__parser_llm_vs_gt.diff__ChatGPT 5.4"/>
    <n v="1"/>
    <n v="0"/>
    <n v="0"/>
    <n v="0"/>
    <n v="1"/>
    <n v="0"/>
    <n v="1"/>
    <x v="0"/>
    <x v="7"/>
  </r>
  <r>
    <s v="hummingbot"/>
    <s v="hummingbot/hummingbot: Open source software that helps you create and deploy high-frequency crypto trading bots"/>
    <s v="Change Method Signature (Change argument, change parameter)"/>
    <x v="3"/>
    <s v="https://github.com/hummingbot/hummingbot/pull/6498"/>
    <s v="da7ca5a"/>
    <s v="320cf98"/>
    <x v="0"/>
    <s v="hummingbot/client/command/config_command.py"/>
    <s v="hummingbot/client/command/config_command.py"/>
    <s v="Me: add additional on-the-fly params that is add  &quot;order_optimization_enabled&quot;, &quot;bid_order_optimization_depth&quot;, &quot;ask_order_optimization_depth&quot; and update the full code accordingly "/>
    <s v="repo_da7ca5a_320cf98"/>
    <s v="command_llm_vs_gt.diff"/>
    <s v="cases/repo_da7ca5a_320cf98/compare/command_llm_vs_gt.diff"/>
    <x v="1"/>
    <s v="No"/>
    <x v="0"/>
    <s v="Formatting"/>
    <s v="Low"/>
    <x v="1"/>
    <s v="The LLM adds a trailing comma after &quot;price_band_refresh_time&quot; and removes the final newline at the end of the file. These are formatting-only changes and do not alter program behavior."/>
    <x v="1"/>
    <s v="Yes"/>
    <s v="None"/>
    <x v="0"/>
    <s v="repo_da7ca5a_320cf98__command_llm_vs_gt.diff__ChatGPT 5.4"/>
    <n v="1"/>
    <n v="0"/>
    <n v="0"/>
    <n v="0"/>
    <n v="1"/>
    <n v="0"/>
    <n v="0"/>
    <x v="1"/>
    <x v="0"/>
  </r>
  <r>
    <s v="youtube-dl"/>
    <s v="ytdl-org/youtube-dl: Command-line program to download videos from YouTube.com and other video sites"/>
    <s v="Change Method Signature (Change argument, change parameter)"/>
    <x v="3"/>
    <s v="https://github.com/ytdl-org/youtube-dl/pull/5942"/>
    <n v="1866432"/>
    <s v="aa5d9a7"/>
    <x v="0"/>
    <s v="youtube_dl/postprocessor/ffmpeg.py"/>
    <s v="youtube_dl/postprocessor/ffmpeg.py"/>
    <s v="Me: Remove `extra_cmd_args` argument from every function"/>
    <s v="repo_1866432_aa5d9a7"/>
    <s v="ffmpeg_llm_vs_gt.diff"/>
    <s v="cases/repo_1866432_aa5d9a7/compare/ffmpeg_llm_vs_gt.diff"/>
    <x v="1"/>
    <s v="No"/>
    <x v="0"/>
    <s v="Formatting"/>
    <s v="Low"/>
    <x v="1"/>
    <s v="The only difference is that the LLM output removed the final newline at the end of the file. There is no logic or behavioral change."/>
    <x v="1"/>
    <s v="Yes"/>
    <s v="None"/>
    <x v="0"/>
    <s v="repo_1866432_aa5d9a7__ffmpeg_llm_vs_gt.diff__ChatGPT 5.4"/>
    <n v="1"/>
    <n v="0"/>
    <n v="0"/>
    <n v="0"/>
    <n v="1"/>
    <n v="0"/>
    <n v="0"/>
    <x v="1"/>
    <x v="0"/>
  </r>
  <r>
    <s v="gel"/>
    <s v="https://github.com/geldata/gel"/>
    <s v="Rename Variable"/>
    <x v="0"/>
    <s v="https://github.com/geldata/gel/pull/7914"/>
    <s v="a72c8d9"/>
    <s v="584795d"/>
    <x v="0"/>
    <s v="edb/server/net_worker.py"/>
    <s v="edb/server/net_worker.py"/>
    <s v="GitHub: Rename net_http_max_connections to http_max_connections and update it accordingly"/>
    <s v="repo_a72c8d9_584795d"/>
    <s v="worker_llm_vs_gt.diff"/>
    <s v="cases/repo_a72c8d9_584795d/compare/worker_llm_vs_gt.diff"/>
    <x v="0"/>
    <s v="No"/>
    <x v="0"/>
    <s v="Formatting"/>
    <s v="Medium"/>
    <x v="0"/>
    <s v="The LLM correctly changes http_max_connections to net_http_max_connections in the two shown configuration lookups. The only extra difference is removal of the final newline at the end of the file, which is formatting-only."/>
    <x v="0"/>
    <s v="Yes"/>
    <s v="None"/>
    <x v="0"/>
    <s v="repo_a72c8d9_584795d__worker_llm_vs_gt.diff__ChatGPT 5.4"/>
    <n v="0"/>
    <n v="0"/>
    <n v="1"/>
    <n v="0"/>
    <n v="1"/>
    <n v="1"/>
    <n v="1"/>
    <x v="2"/>
    <x v="0"/>
  </r>
  <r>
    <s v="gel"/>
    <s v="https://github.com/geldata/gel"/>
    <s v="Rename Variable"/>
    <x v="0"/>
    <s v="https://github.com/geldata/gel/pull/7914"/>
    <s v="a72c8d9"/>
    <s v="584795d"/>
    <x v="0"/>
    <s v="edb/server/net_worker.py"/>
    <s v="edb/server/net_worker.py"/>
    <s v="GitHub: Rename net_http_max_connections to http_max_connections and update it accordingly"/>
    <s v="repo_a72c8d9_584795d"/>
    <s v="worker_llm_vs_gt.diff"/>
    <s v="cases/repo_a72c8d9_584795d/compare/worker_llm_vs_gt.diff"/>
    <x v="0"/>
    <s v="No"/>
    <x v="0"/>
    <s v=" Missed Required Change"/>
    <s v="Medium"/>
    <x v="0"/>
    <s v="The LLM correctly changes http_max_connections to net_http_max_connections in the two shown configuration lookups. The only extra difference is removal of the final newline at the end of the file, which is formatting-only."/>
    <x v="0"/>
    <s v="Yes"/>
    <s v="None"/>
    <x v="0"/>
    <s v="repo_a72c8d9_584795d__worker_llm_vs_gt.diff__ChatGPT 5.4"/>
    <n v="0"/>
    <n v="0"/>
    <n v="1"/>
    <n v="0"/>
    <n v="1"/>
    <n v="1"/>
    <n v="1"/>
    <x v="2"/>
    <x v="2"/>
  </r>
  <r>
    <s v="gel"/>
    <s v="https://github.com/geldata/gel"/>
    <s v="Rename Variable"/>
    <x v="0"/>
    <s v="https://github.com/geldata/gel/pull/4829"/>
    <s v="38f7325"/>
    <s v="14b7aa5"/>
    <x v="0"/>
    <s v="edb/server/protocol/binary.pyx"/>
    <s v="edb/server/protocol/binary.pyx"/>
    <s v="GitHub: Rename token to secret_key in ClientHandshake and update it accordingly"/>
    <s v="repo_38f7325_14b7aa5"/>
    <s v="binary_llm_vs_gt.diff"/>
    <s v="cases/repo_38f7325_14b7aa5/compare/binary_llm_vs_gt.diff"/>
    <x v="1"/>
    <s v="No"/>
    <x v="0"/>
    <s v="Formatting"/>
    <s v="Low"/>
    <x v="1"/>
    <s v="The LLM correctly renames the local variable from token to secret_key in the shown authentication block and updates the corresponding _auth_jwt(user, secret_key) call. The only difference is removal of the final newline at the end of the file, which is formatting-only."/>
    <x v="1"/>
    <s v="No"/>
    <s v="SyntaxError: invalid syntax"/>
    <x v="0"/>
    <s v="repo_38f7325_14b7aa5__binary_llm_vs_gt.diff__ChatGPT 5.4"/>
    <n v="1"/>
    <n v="0"/>
    <n v="0"/>
    <n v="0"/>
    <n v="1"/>
    <n v="0"/>
    <n v="0"/>
    <x v="1"/>
    <x v="0"/>
  </r>
  <r>
    <s v="gel"/>
    <s v="https://github.com/geldata/gel"/>
    <s v="Rename Method"/>
    <x v="1"/>
    <s v="https://github.com/geldata/gel/pull/8682"/>
    <s v="582dec9"/>
    <s v="0a5e14c"/>
    <x v="0"/>
    <s v="edb/language_server/main.py"/>
    <s v="edb/language_server/main.py"/>
    <s v="Me: Change text_document_did_change  to text_document_did_save and update the full code accordingly"/>
    <s v="repo_582dec9_0a5e14c"/>
    <s v="main_llm_vs_gt.diff"/>
    <s v="cases/repo_582dec9_0a5e14c/compare/main_llm_vs_gt.diff"/>
    <x v="1"/>
    <s v="No"/>
    <x v="0"/>
    <s v="Formatting"/>
    <s v="Low"/>
    <x v="1"/>
    <s v="The only extra difference is removal of the final newline at the end of the file, which is formatting-only."/>
    <x v="1"/>
    <s v="Yes"/>
    <s v="None"/>
    <x v="0"/>
    <s v="repo_582dec9_0a5e14c__main_llm_vs_gt.diff__ChatGPT 5.4"/>
    <n v="1"/>
    <n v="0"/>
    <n v="0"/>
    <n v="0"/>
    <n v="1"/>
    <n v="0"/>
    <n v="0"/>
    <x v="1"/>
    <x v="0"/>
  </r>
  <r>
    <s v="models"/>
    <s v="tensorflow/models: Models and examples built with TensorFlow"/>
    <s v="Rename Variable"/>
    <x v="0"/>
    <s v="https://github.com/tensorflow/models/pull/5599"/>
    <s v="780f526"/>
    <s v="d7676c1"/>
    <x v="0"/>
    <s v="official/utils/misc/distribution_utils_test.py"/>
    <s v="official/utils/misc/distribution_utils_test.py"/>
    <s v="GitHub: Rename &quot;num_towers&quot; to &quot;num_replicas&quot;"/>
    <s v="repo_780f526_d7676c1"/>
    <s v="test_llm_vs_gt.diff"/>
    <s v="cases/repo_780f526_d7676c1/compare/test_llm_vs_gt.diff"/>
    <x v="1"/>
    <s v="No"/>
    <x v="0"/>
    <s v="Formatting"/>
    <s v="Low"/>
    <x v="1"/>
    <s v="The only difference is that the LLM output removed the final newline at the end of the file. There is no logic or behavioral change."/>
    <x v="1"/>
    <s v="Yes"/>
    <s v="None"/>
    <x v="0"/>
    <s v="repo_780f526_d7676c1__test_llm_vs_gt.diff__ChatGPT 5.4"/>
    <n v="1"/>
    <n v="0"/>
    <n v="0"/>
    <n v="0"/>
    <n v="1"/>
    <n v="0"/>
    <n v="0"/>
    <x v="1"/>
    <x v="0"/>
  </r>
  <r>
    <s v="models"/>
    <s v="https://github.com/tensorflow/models"/>
    <s v="Rename Variable"/>
    <x v="0"/>
    <s v="https://github.com/tensorflow/models/pull/1542"/>
    <s v="71e106f"/>
    <s v="d4ae8d1"/>
    <x v="0"/>
    <s v="tutorials/image/cifar10/cifar10_multi_gpu_train.py"/>
    <s v="tutorials/image/cifar10/cifar10_multi_gpu_train.py"/>
    <s v="Me: Rename the image/label variables to image_batch/label_batch"/>
    <s v="repo_71e106f_d4ae8d1"/>
    <s v="train_llm_vs_gt.diff"/>
    <s v="cases/repo_71e106f_d4ae8d1/compare/train_llm_vs_gt.diff"/>
    <x v="1"/>
    <s v="No"/>
    <x v="0"/>
    <s v="Formatting"/>
    <s v="Low"/>
    <x v="1"/>
    <s v="The LLM renames images/labels to image_batch/label_batch in the function signature, docstring, function body, and local variables. These changes are consistent and likely do not change behavior, but they are extra naming changes not present in the human merge. It also removes the final newline at the end of the file."/>
    <x v="1"/>
    <s v="Yes"/>
    <s v="None"/>
    <x v="0"/>
    <s v="repo_71e106f_d4ae8d1__train_llm_vs_gt.diff__ChatGPT 5.4"/>
    <n v="1"/>
    <n v="0"/>
    <n v="0"/>
    <n v="0"/>
    <n v="1"/>
    <n v="0"/>
    <n v="0"/>
    <x v="1"/>
    <x v="0"/>
  </r>
  <r>
    <s v="models"/>
    <s v="https://github.com/tensorflow/models"/>
    <s v="Rename Method"/>
    <x v="1"/>
    <s v="https://github.com/tensorflow/models/pull/1701"/>
    <s v="057203e"/>
    <s v="f305d2d"/>
    <x v="2"/>
    <s v="cognitive_mapping_and_planning/tfcode/vision_baseline_lstm.py,_x000a_real_nvp/real_nvp_multiscale_dataset.py"/>
    <s v="real_nvp/real_nvp_multiscale_dataset.py"/>
    <s v="GitHub: change no-longer-existing concat_v2 to concat"/>
    <s v="repo_057203e_f305d2d"/>
    <s v="data_llm_vs_gt.diff"/>
    <s v="cases/repo_057203e_f305d2d/compare/data_llm_vs_gt.diff"/>
    <x v="1"/>
    <s v="No"/>
    <x v="0"/>
    <s v="Formatting"/>
    <s v="Low"/>
    <x v="1"/>
    <s v="The only difference is that the LLM output removed the final newline at the end of the file. There is no logic or behavioral change."/>
    <x v="1"/>
    <s v="No"/>
    <s v="SyntaxError: Missing parentheses in call to 'print'. Did you mean print(...)?"/>
    <x v="0"/>
    <s v="repo_057203e_f305d2d__data_llm_vs_gt.diff__ChatGPT 5.4"/>
    <n v="1"/>
    <n v="0"/>
    <n v="0"/>
    <n v="0"/>
    <n v="1"/>
    <n v="0"/>
    <n v="0"/>
    <x v="1"/>
    <x v="0"/>
  </r>
  <r>
    <s v="models"/>
    <s v="https://github.com/tensorflow/models"/>
    <s v="Rename Method"/>
    <x v="1"/>
    <s v="https://github.com/tensorflow/models/pull/1701"/>
    <s v="057203e"/>
    <s v="f305d2d"/>
    <x v="2"/>
    <s v="cognitive_mapping_and_planning/tfcode/vision_baseline_lstm.py,_x000a_real_nvp/real_nvp_multiscale_dataset.py"/>
    <s v="cognitive_mapping_and_planning/tfcode/vision_baseline_lstm.py"/>
    <s v="GitHub: change no-longer-existing concat_v2 to concat"/>
    <s v="repo_057203e_f305d2d"/>
    <s v="lstm_llm_vs_gt.diff"/>
    <s v="cases/repo_057203e_f305d2d/compare/lstm_llm_vs_gt.diff"/>
    <x v="1"/>
    <s v="No"/>
    <x v="0"/>
    <s v="Formatting"/>
    <s v="Low"/>
    <x v="1"/>
    <s v="The only difference is that the LLM output removed the final newline at the end of the file. There is no logic or behavioral change."/>
    <x v="1"/>
    <s v="Yes"/>
    <s v="None"/>
    <x v="0"/>
    <s v="repo_057203e_f305d2d__lstm_llm_vs_gt.diff__ChatGPT 5.4"/>
    <n v="1"/>
    <n v="0"/>
    <n v="0"/>
    <n v="0"/>
    <n v="1"/>
    <n v="0"/>
    <n v="0"/>
    <x v="1"/>
    <x v="0"/>
  </r>
  <r>
    <s v="models"/>
    <s v="https://github.com/tensorflow/models"/>
    <s v="Extract Method (Cleanup, Move, extract, remove)"/>
    <x v="2"/>
    <s v="https://github.com/tensorflow/models/pull/1384"/>
    <s v="320db20"/>
    <s v="7c42a17"/>
    <x v="0"/>
    <s v="slim/train_image_classifier.py"/>
    <s v="slim/train_image_classifier.py"/>
    <s v="Me: Remove unused function _add_variables_summaries"/>
    <s v="repo_320db20_7c42a17"/>
    <s v="classifier_llm_vs_gt.diff"/>
    <s v="cases/repo_320db20_7c42a17/compare/classifier_llm_vs_gt.diff"/>
    <x v="1"/>
    <s v="No"/>
    <x v="0"/>
    <s v="Formatting"/>
    <s v="Low"/>
    <x v="1"/>
    <s v="The LLM output only adds an extra blank line before _get_init_fn() and removes the final newline at the end of the file. These are formatting-only changes with no logic or behavior impact."/>
    <x v="1"/>
    <s v="Yes"/>
    <s v="None"/>
    <x v="0"/>
    <s v="repo_320db20_7c42a17__classifier_llm_vs_gt.diff__ChatGPT 5.4"/>
    <n v="1"/>
    <n v="0"/>
    <n v="0"/>
    <n v="0"/>
    <n v="1"/>
    <n v="0"/>
    <n v="0"/>
    <x v="1"/>
    <x v="0"/>
  </r>
  <r>
    <s v="models"/>
    <s v="https://github.com/tensorflow/models"/>
    <s v="Extract Method (Cleanup, Move, extract, remove)"/>
    <x v="2"/>
    <s v="https://github.com/tensorflow/models/pull/2186"/>
    <s v="70b894b"/>
    <s v="325609e"/>
    <x v="0"/>
    <s v="tutorials/image/cifar10_estimator/model_base.py"/>
    <s v="tutorials/image/cifar10_estimator/model_base.py"/>
    <s v="GitHub: Remove unused _max_pool method"/>
    <s v="repo_70b894b_325609e"/>
    <s v="base_llm_vs_gt.diff"/>
    <s v="cases/repo_70b894b_325609e/compare/base_llm_vs_gt.diff"/>
    <x v="1"/>
    <s v="No"/>
    <x v="0"/>
    <s v="Formatting"/>
    <s v="Low"/>
    <x v="1"/>
    <s v="The only difference is that the LLM output removed the final newline at the end of the file. There is no logic or behavioral change."/>
    <x v="1"/>
    <s v="Yes"/>
    <s v="None"/>
    <x v="0"/>
    <s v="repo_70b894b_325609e__base_llm_vs_gt.diff__ChatGPT 5.4"/>
    <n v="1"/>
    <n v="0"/>
    <n v="0"/>
    <n v="0"/>
    <n v="1"/>
    <n v="0"/>
    <n v="0"/>
    <x v="1"/>
    <x v="0"/>
  </r>
  <r>
    <s v="models"/>
    <s v="https://github.com/tensorflow/models"/>
    <s v="Change Method Signature (Change argument, change parameter)"/>
    <x v="3"/>
    <s v="https://github.com/tensorflow/models/pull/1242"/>
    <s v="e4cbe9e"/>
    <s v="f7cea8d"/>
    <x v="0"/>
    <s v="tutorials/rnn/translate/seq2seq_model.py"/>
    <s v="tutorials/rnn/translate/seq2seq_model.py"/>
    <s v="GitHub: Rename sampled_loss argument inputs to logits in preparation for named arguments requirement"/>
    <s v="repo_e4cbe9e_f7cea8d"/>
    <s v="model_llm_vs_gt.diff"/>
    <s v="cases/repo_e4cbe9e_f7cea8d/compare/model_llm_vs_gt.diff"/>
    <x v="1"/>
    <s v="No"/>
    <x v="0"/>
    <s v="Formatting"/>
    <s v="Medium"/>
    <x v="1"/>
    <s v="The LLM renames the local variable local_inputs to local_logits and updates its use in sampled_softmax_loss. This is behavior-preserving but is an unnecessary naming change beyond the required edit. It also removes the final newline at the end of the file."/>
    <x v="1"/>
    <s v="Yes"/>
    <s v="None"/>
    <x v="0"/>
    <s v="repo_e4cbe9e_f7cea8d__model_llm_vs_gt.diff__ChatGPT 5.4"/>
    <n v="1"/>
    <n v="0"/>
    <n v="0"/>
    <n v="0"/>
    <n v="1"/>
    <n v="0"/>
    <n v="1"/>
    <x v="2"/>
    <x v="0"/>
  </r>
  <r>
    <s v="models"/>
    <s v="https://github.com/tensorflow/models"/>
    <s v="Change Method Signature (Change argument, change parameter)"/>
    <x v="3"/>
    <s v="https://github.com/tensorflow/models/pull/1242"/>
    <s v="e4cbe9e"/>
    <s v="f7cea8d"/>
    <x v="0"/>
    <s v="tutorials/rnn/translate/seq2seq_model.py"/>
    <s v="tutorials/rnn/translate/seq2seq_model.py"/>
    <s v="GitHub: Rename sampled_loss argument inputs to logits in preparation for named arguments requirement"/>
    <s v="repo_e4cbe9e_f7cea8d"/>
    <s v="model_llm_vs_gt.diff"/>
    <s v="cases/repo_e4cbe9e_f7cea8d/compare/model_llm_vs_gt.diff"/>
    <x v="1"/>
    <s v="No"/>
    <x v="0"/>
    <s v=" Naming Overreach"/>
    <s v="Medium"/>
    <x v="1"/>
    <s v="The LLM renames the local variable local_inputs to local_logits and updates its use in sampled_softmax_loss. This is behavior-preserving but is an unnecessary naming change beyond the required edit. It also removes the final newline at the end of the file."/>
    <x v="1"/>
    <s v="Yes"/>
    <s v="None"/>
    <x v="0"/>
    <s v="repo_e4cbe9e_f7cea8d__model_llm_vs_gt.diff__ChatGPT 5.4"/>
    <n v="1"/>
    <n v="0"/>
    <n v="0"/>
    <n v="0"/>
    <n v="1"/>
    <n v="0"/>
    <n v="1"/>
    <x v="2"/>
    <x v="8"/>
  </r>
  <r>
    <s v="models"/>
    <s v="https://github.com/tensorflow/models"/>
    <s v="Change Method Signature (Change argument, change parameter)"/>
    <x v="3"/>
    <s v="https://github.com/tensorflow/models/pull/3278"/>
    <s v="7d8a2c0"/>
    <s v="363d5e1"/>
    <x v="0"/>
    <s v="tutorials/image/cifar10/cifar10.py"/>
    <s v="tutorials/image/cifar10/cifar10.py"/>
    <s v="Me: Change wd=0.0 to wd=None"/>
    <s v="repo_7d8a2c0_363d5e1"/>
    <s v="far10_llm_vs_gt.diff"/>
    <s v="cases/repo_7d8a2c0_363d5e1/compare/far10_llm_vs_gt.diff"/>
    <x v="1"/>
    <s v="No"/>
    <x v="0"/>
    <s v="Formatting"/>
    <s v="Low"/>
    <x v="1"/>
    <s v="The human merge requires _variable_with_weight_decay(name, shape, stddev, wd), but the LLM keeps/adds the default wd=None, so the required signature change is missed. The LLM also changes the condition from if wd is not None: to if wd is not None and wd != 0.0:, which changes behavior for wd=0.0. It also removes the final newline at the end of the file."/>
    <x v="1"/>
    <s v="Yes"/>
    <s v="None"/>
    <x v="0"/>
    <s v="repo_7d8a2c0_363d5e1__far10_llm_vs_gt.diff__ChatGPT 5.4"/>
    <n v="1"/>
    <n v="0"/>
    <n v="0"/>
    <n v="0"/>
    <n v="1"/>
    <n v="0"/>
    <n v="0"/>
    <x v="1"/>
    <x v="0"/>
  </r>
  <r>
    <s v="models"/>
    <s v="https://github.com/tensorflow/models"/>
    <s v="Change Method Signature (Change argument, change parameter)"/>
    <x v="3"/>
    <s v="https://github.com/tensorflow/models/pull/3278"/>
    <s v="7d8a2c0"/>
    <s v="363d5e1"/>
    <x v="0"/>
    <s v="tutorials/image/cifar10/cifar10.py"/>
    <s v="tutorials/image/cifar10/cifar10.py"/>
    <s v="Me: Change wd=0.0 to wd=None"/>
    <s v="repo_7d8a2c0_363d5e1"/>
    <s v="far10_llm_vs_gt.diff"/>
    <s v="cases/repo_7d8a2c0_363d5e1/compare/far10_llm_vs_gt.diff"/>
    <x v="1"/>
    <s v="No"/>
    <x v="0"/>
    <s v=" Extra Refactoring"/>
    <s v="Low"/>
    <x v="1"/>
    <s v="The human merge requires _variable_with_weight_decay(name, shape, stddev, wd), but the LLM keeps/adds the default wd=None, so the required signature change is missed. The LLM also changes the condition from if wd is not None: to if wd is not None and wd != 0.0:, which changes behavior for wd=0.0. It also removes the final newline at the end of the file."/>
    <x v="1"/>
    <s v="Yes"/>
    <s v="None"/>
    <x v="0"/>
    <s v="repo_7d8a2c0_363d5e1__far10_llm_vs_gt.diff__ChatGPT 5.4"/>
    <n v="1"/>
    <n v="0"/>
    <n v="0"/>
    <n v="0"/>
    <n v="1"/>
    <n v="0"/>
    <n v="0"/>
    <x v="1"/>
    <x v="6"/>
  </r>
  <r>
    <s v="models"/>
    <s v="https://github.com/tensorflow/models"/>
    <s v="Extract Variable (Cleanup, Move, extract, remove)"/>
    <x v="4"/>
    <s v="https://github.com/tensorflow/models/pull/8542"/>
    <s v="861390b"/>
    <s v="6a5c66a"/>
    <x v="0"/>
    <s v="official/nlp/transformer/data_download.py"/>
    <s v="official/nlp/transformer/data_download.py"/>
    <s v="Me: Remove train_files  variable"/>
    <s v="repo_861390b_6a5c66a"/>
    <s v="download_llm_vs_gt.diff"/>
    <s v="cases/repo_861390b_6a5c66a/compare/download_llm_vs_gt.diff"/>
    <x v="1"/>
    <s v="No"/>
    <x v="0"/>
    <s v="Formatting"/>
    <s v="Low"/>
    <x v="1"/>
    <s v="The only difference is that the LLM output removed the final newline at the end of the file. There is no logic or behavioral change."/>
    <x v="1"/>
    <s v="Yes"/>
    <s v="None"/>
    <x v="0"/>
    <s v="repo_861390b_6a5c66a__download_llm_vs_gt.diff__ChatGPT 5.4"/>
    <n v="1"/>
    <n v="0"/>
    <n v="0"/>
    <n v="0"/>
    <n v="1"/>
    <n v="0"/>
    <n v="0"/>
    <x v="1"/>
    <x v="0"/>
  </r>
  <r>
    <s v="gallery-dl"/>
    <s v="mikf/gallery-dl: Command-line program to download image galleries and collections from several image hosting sites"/>
    <s v="Rename Method"/>
    <x v="1"/>
    <s v="https://github.com/mikf/gallery-dl/pull/8849"/>
    <s v="88a3153"/>
    <s v="a3d7af6"/>
    <x v="0"/>
    <s v="gallery_dl/extractor/tiktok.py"/>
    <s v="gallery_dl/extractor/tiktok.py"/>
    <s v="Me: Rename _extract_rehydration_data_user to _extract_rehydration_data"/>
    <s v="repo_88a3153_a3d7af6"/>
    <s v="tiktok_llm_vs_gt.diff"/>
    <s v="cases/repo_88a3153_a3d7af6/compare/tiktok_llm_vs_gt.diff"/>
    <x v="2"/>
    <s v="No"/>
    <x v="0"/>
    <s v="Formatting"/>
    <s v="High"/>
    <x v="1"/>
    <s v="The LLM unnecessarily renames _extract_rehydration_data to _extract_rehydration_data_url. This changes the internal API beyond the human merge and could break any external or unmodified references to those methods. It also removes the final newline at the end of the file."/>
    <x v="2"/>
    <s v="Yes"/>
    <s v="None"/>
    <x v="0"/>
    <s v="repo_88a3153_a3d7af6__tiktok_llm_vs_gt.diff__ChatGPT 5.4"/>
    <n v="0"/>
    <n v="1"/>
    <n v="0"/>
    <n v="0"/>
    <n v="1"/>
    <n v="0"/>
    <n v="1"/>
    <x v="0"/>
    <x v="0"/>
  </r>
  <r>
    <s v="gallery-dl"/>
    <s v="mikf/gallery-dl: Command-line program to download image galleries and collections from several image hosting sites"/>
    <s v="Rename Method"/>
    <x v="1"/>
    <s v="https://github.com/mikf/gallery-dl/pull/8849"/>
    <s v="88a3153"/>
    <s v="a3d7af6"/>
    <x v="0"/>
    <s v="gallery_dl/extractor/tiktok.py"/>
    <s v="gallery_dl/extractor/tiktok.py"/>
    <s v="Me: Rename _extract_rehydration_data_user to _extract_rehydration_data"/>
    <s v="repo_88a3153_a3d7af6"/>
    <s v="tiktok_llm_vs_gt.diff"/>
    <s v="cases/repo_88a3153_a3d7af6/compare/tiktok_llm_vs_gt.diff"/>
    <x v="2"/>
    <s v="No"/>
    <x v="0"/>
    <s v=" Naming Overreach"/>
    <s v="High"/>
    <x v="1"/>
    <s v="The LLM unnecessarily renames _extract_rehydration_data to _extract_rehydration_data_url. This changes the internal API beyond the human merge and could break any external or unmodified references to those methods. It also removes the final newline at the end of the file."/>
    <x v="2"/>
    <s v="Yes"/>
    <s v="None"/>
    <x v="0"/>
    <s v="repo_88a3153_a3d7af6__tiktok_llm_vs_gt.diff__ChatGPT 5.4"/>
    <n v="0"/>
    <n v="1"/>
    <n v="0"/>
    <n v="0"/>
    <n v="1"/>
    <n v="0"/>
    <n v="1"/>
    <x v="0"/>
    <x v="8"/>
  </r>
  <r>
    <s v="gallery-dl"/>
    <s v="mikf/gallery-dl: Command-line program to download image galleries and collections from several image hosting sites"/>
    <s v="Rename Method"/>
    <x v="1"/>
    <s v="https://github.com/mikf/gallery-dl/pull/8849"/>
    <s v="88a3153"/>
    <s v="a3d7af6"/>
    <x v="0"/>
    <s v="gallery_dl/extractor/tiktok.py"/>
    <s v="gallery_dl/extractor/tiktok.py"/>
    <s v="Me: Rename _extract_rehydration_data_user to _extract_rehydration_data"/>
    <s v="repo_88a3153_a3d7af6"/>
    <s v="tiktok_llm_vs_gt.diff"/>
    <s v="cases/repo_88a3153_a3d7af6/compare/tiktok_llm_vs_gt.diff"/>
    <x v="2"/>
    <s v="No"/>
    <x v="0"/>
    <s v=" API/Signature Overreach"/>
    <s v="High"/>
    <x v="1"/>
    <s v="The LLM unnecessarily renames _extract_rehydration_data to _extract_rehydration_data_url. This changes the internal API beyond the human merge and could break any external or unmodified references to those methods. It also removes the final newline at the end of the file."/>
    <x v="2"/>
    <s v="Yes"/>
    <s v="None"/>
    <x v="0"/>
    <s v="repo_88a3153_a3d7af6__tiktok_llm_vs_gt.diff__ChatGPT 5.4"/>
    <n v="0"/>
    <n v="1"/>
    <n v="0"/>
    <n v="0"/>
    <n v="1"/>
    <n v="0"/>
    <n v="1"/>
    <x v="0"/>
    <x v="7"/>
  </r>
  <r>
    <s v="gallery-dl"/>
    <s v="mikf/gallery-dl: Command-line program to download image galleries and collections from several image hosting sites"/>
    <s v="Change Method Signature (Change argument, change parameter)"/>
    <x v="3"/>
    <s v="https://github.com/mikf/gallery-dl/pull/8938"/>
    <s v="9a10203"/>
    <s v="4fab8e0"/>
    <x v="0"/>
    <s v="gallery_dl/extractor/tiktok.py"/>
    <s v="gallery_dl/extractor/tiktok.py"/>
    <s v="GitHub: Do not fail story extraction if user has no stories"/>
    <s v="repo_9a10203_4fab8e0"/>
    <s v="tiktok_llm_vs_gt.diff"/>
    <s v="cases/repo_9a10203_4fab8e0/compare/tiktok_llm_vs_gt.diff"/>
    <x v="2"/>
    <s v="No"/>
    <x v="0"/>
    <s v="Formatting"/>
    <s v="High"/>
    <x v="0"/>
    <s v="The LLM changes self.cursor += len(data.get(self.list_key, ())) to self.cursor += len(data[self.list_key]), which can raise a KeyError if the key is missing. It also adds a new TiktokStoryItemCursor class and changes cursor_type() to return it. This may address part of the intended story-pagination behavior, but it introduces broader logic/refactoring differences not present in the human merge. It also removes the final newline at the end of the file."/>
    <x v="2"/>
    <s v="Yes"/>
    <s v="None"/>
    <x v="0"/>
    <s v="repo_9a10203_4fab8e0__tiktok_llm_vs_gt.diff__ChatGPT 5.4"/>
    <n v="0"/>
    <n v="1"/>
    <n v="0"/>
    <n v="0"/>
    <n v="1"/>
    <n v="1"/>
    <n v="1"/>
    <x v="0"/>
    <x v="0"/>
  </r>
  <r>
    <s v="gallery-dl"/>
    <s v="mikf/gallery-dl: Command-line program to download image galleries and collections from several image hosting sites"/>
    <s v="Change Method Signature (Change argument, change parameter)"/>
    <x v="3"/>
    <s v="https://github.com/mikf/gallery-dl/pull/8938"/>
    <s v="9a10203"/>
    <s v="4fab8e0"/>
    <x v="0"/>
    <s v="gallery_dl/extractor/tiktok.py"/>
    <s v="gallery_dl/extractor/tiktok.py"/>
    <s v="GitHub: Do not fail story extraction if user has no stories"/>
    <s v="repo_9a10203_4fab8e0"/>
    <s v="tiktok_llm_vs_gt.diff"/>
    <s v="cases/repo_9a10203_4fab8e0/compare/tiktok_llm_vs_gt.diff"/>
    <x v="2"/>
    <s v="No"/>
    <x v="0"/>
    <s v=" Logic Change"/>
    <s v="High"/>
    <x v="0"/>
    <s v="The LLM changes self.cursor += len(data.get(self.list_key, ())) to self.cursor += len(data[self.list_key]), which can raise a KeyError if the key is missing. It also adds a new TiktokStoryItemCursor class and changes cursor_type() to return it. This may address part of the intended story-pagination behavior, but it introduces broader logic/refactoring differences not present in the human merge. It also removes the final newline at the end of the file."/>
    <x v="2"/>
    <s v="Yes"/>
    <s v="None"/>
    <x v="0"/>
    <s v="repo_9a10203_4fab8e0__tiktok_llm_vs_gt.diff__ChatGPT 5.4"/>
    <n v="0"/>
    <n v="1"/>
    <n v="0"/>
    <n v="0"/>
    <n v="1"/>
    <n v="1"/>
    <n v="1"/>
    <x v="0"/>
    <x v="1"/>
  </r>
  <r>
    <s v="gallery-dl"/>
    <s v="mikf/gallery-dl: Command-line program to download image galleries and collections from several image hosting sites"/>
    <s v="Change Method Signature (Change argument, change parameter)"/>
    <x v="3"/>
    <s v="https://github.com/mikf/gallery-dl/pull/8938"/>
    <s v="9a10203"/>
    <s v="4fab8e0"/>
    <x v="0"/>
    <s v="gallery_dl/extractor/tiktok.py"/>
    <s v="gallery_dl/extractor/tiktok.py"/>
    <s v="GitHub: Do not fail story extraction if user has no stories"/>
    <s v="repo_9a10203_4fab8e0"/>
    <s v="tiktok_llm_vs_gt.diff"/>
    <s v="cases/repo_9a10203_4fab8e0/compare/tiktok_llm_vs_gt.diff"/>
    <x v="2"/>
    <s v="No"/>
    <x v="0"/>
    <s v=" Extra Refactoring"/>
    <s v="High"/>
    <x v="0"/>
    <s v="The LLM changes self.cursor += len(data.get(self.list_key, ())) to self.cursor += len(data[self.list_key]), which can raise a KeyError if the key is missing. It also adds a new TiktokStoryItemCursor class and changes cursor_type() to return it. This may address part of the intended story-pagination behavior, but it introduces broader logic/refactoring differences not present in the human merge. It also removes the final newline at the end of the file."/>
    <x v="2"/>
    <s v="Yes"/>
    <s v="None"/>
    <x v="0"/>
    <s v="repo_9a10203_4fab8e0__tiktok_llm_vs_gt.diff__ChatGPT 5.4"/>
    <n v="0"/>
    <n v="1"/>
    <n v="0"/>
    <n v="0"/>
    <n v="1"/>
    <n v="1"/>
    <n v="1"/>
    <x v="0"/>
    <x v="6"/>
  </r>
  <r>
    <s v="gallery-dl"/>
    <s v="mikf/gallery-dl: Command-line program to download image galleries and collections from several image hosting sites"/>
    <s v="Change Method Signature (Change argument, change parameter)"/>
    <x v="3"/>
    <s v="https://github.com/mikf/gallery-dl/pull/8938"/>
    <s v="9a10203"/>
    <s v="4fab8e0"/>
    <x v="0"/>
    <s v="gallery_dl/extractor/tiktok.py"/>
    <s v="gallery_dl/extractor/tiktok.py"/>
    <s v="GitHub: Do not fail story extraction if user has no stories"/>
    <s v="repo_9a10203_4fab8e0"/>
    <s v="tiktok_llm_vs_gt.diff"/>
    <s v="cases/repo_9a10203_4fab8e0/compare/tiktok_llm_vs_gt.diff"/>
    <x v="2"/>
    <s v="No"/>
    <x v="0"/>
    <s v=" Unrelated Addition"/>
    <s v="High"/>
    <x v="0"/>
    <s v="The LLM changes self.cursor += len(data.get(self.list_key, ())) to self.cursor += len(data[self.list_key]), which can raise a KeyError if the key is missing. It also adds a new TiktokStoryItemCursor class and changes cursor_type() to return it. This may address part of the intended story-pagination behavior, but it introduces broader logic/refactoring differences not present in the human merge. It also removes the final newline at the end of the file."/>
    <x v="2"/>
    <s v="Yes"/>
    <s v="None"/>
    <x v="0"/>
    <s v="repo_9a10203_4fab8e0__tiktok_llm_vs_gt.diff__ChatGPT 5.4"/>
    <n v="0"/>
    <n v="1"/>
    <n v="0"/>
    <n v="0"/>
    <n v="1"/>
    <n v="1"/>
    <n v="1"/>
    <x v="0"/>
    <x v="3"/>
  </r>
  <r>
    <s v="flair"/>
    <s v="https://github.com/flairNLP/flair"/>
    <s v="Rename Variable"/>
    <x v="0"/>
    <s v="https://github.com/flairNLP/flair/pull/2845"/>
    <s v="2b09404"/>
    <s v="8aa86b6"/>
    <x v="0"/>
    <s v="flair/embeddings/base.py"/>
    <s v="flair/embeddings/base.py"/>
    <s v="Me: Rename normed_weights to normed_weights_split"/>
    <s v="repo_2b09404_8aa86b6"/>
    <s v="base_llm_vs_gt.diff"/>
    <s v="cases/repo_2b09404_8aa86b6/compare/base_llm_vs_gt.diff"/>
    <x v="1"/>
    <s v="No"/>
    <x v="0"/>
    <s v="Formatting"/>
    <s v="Low"/>
    <x v="1"/>
    <s v="The only difference is that the LLM output removed the final newline at the end of the file. There is no logic or behavioral change."/>
    <x v="1"/>
    <s v="Yes"/>
    <s v="None"/>
    <x v="0"/>
    <s v="repo_2b09404_8aa86b6__base_llm_vs_gt.diff__ChatGPT 5.4"/>
    <n v="1"/>
    <n v="0"/>
    <n v="0"/>
    <n v="0"/>
    <n v="1"/>
    <n v="0"/>
    <n v="0"/>
    <x v="1"/>
    <x v="0"/>
  </r>
  <r>
    <s v="flair"/>
    <s v="https://github.com/flairNLP/flair"/>
    <s v="Rename Variable"/>
    <x v="0"/>
    <s v="https://github.com/flairNLP/flair/pull/961"/>
    <s v="1d98531"/>
    <s v="4756d4c"/>
    <x v="2"/>
    <s v="flair/trainers/language_model_trainer.py,_x000a_flair/trainers/trainer.py"/>
    <s v="flair/trainers/language_model_trainer.py"/>
    <s v="Me: Rename apex/apex_opt_level to use_amp/amp_opt_level"/>
    <s v="repo_1d98531_4756d4c"/>
    <s v="trainer_llm_vs_gt.diff"/>
    <s v="cases/repo_1d98531_4756d4c/compare/trainer_llm_vs_gt.diff"/>
    <x v="1"/>
    <s v="No"/>
    <x v="0"/>
    <s v="Formatting"/>
    <s v="Low"/>
    <x v="1"/>
    <s v="LLM output differs from the human merge only through formatting changes: quote style changed from double to single quotes, multiline statements were rewrapped, extra whitespace and blank lines were removed, comment indentation changed, and the final newline was removed. No clear logic, API, import, naming, or behavioral change is present in this diff."/>
    <x v="1"/>
    <s v="Yes"/>
    <s v="None"/>
    <x v="0"/>
    <s v="repo_1d98531_4756d4c__trainer_llm_vs_gt.diff__ChatGPT 5.4"/>
    <n v="1"/>
    <n v="0"/>
    <n v="0"/>
    <n v="0"/>
    <n v="1"/>
    <n v="0"/>
    <n v="0"/>
    <x v="1"/>
    <x v="0"/>
  </r>
  <r>
    <s v="flair"/>
    <s v="https://github.com/flairNLP/flair"/>
    <s v="Rename Variable"/>
    <x v="0"/>
    <s v="https://github.com/flairNLP/flair/pull/961"/>
    <s v="1d98531"/>
    <s v="4756d4c"/>
    <x v="2"/>
    <s v="flair/trainers/language_model_trainer.py,_x000a_flair/trainers/trainer.py"/>
    <s v="flair/trainers/trainer.py"/>
    <s v="Me: Rename apex/apex_opt_level to use_amp/amp_opt_level"/>
    <s v="repo_1d98531_4756d4c"/>
    <s v="trainer2_llm_vs_gt.diff"/>
    <s v="cases/repo_1d98531_4756d4c/compare/trainer2_llm_vs_gt.diff"/>
    <x v="1"/>
    <s v="No"/>
    <x v="0"/>
    <s v="Formatting"/>
    <s v="Low"/>
    <x v="1"/>
    <s v="LLM output differs from the human merge only through formatting edits: quote style changed, multiline RuntimeError and amp.initialize calls were rewrapped, whitespace was changed around a blank line, and the final newline was removed."/>
    <x v="1"/>
    <s v="Yes"/>
    <s v="None"/>
    <x v="0"/>
    <s v="repo_1d98531_4756d4c__trainer2_llm_vs_gt.diff__ChatGPT 5.4"/>
    <n v="1"/>
    <n v="0"/>
    <n v="0"/>
    <n v="0"/>
    <n v="1"/>
    <n v="0"/>
    <n v="0"/>
    <x v="1"/>
    <x v="0"/>
  </r>
  <r>
    <s v="flair"/>
    <s v="https://github.com/flairNLP/flair"/>
    <s v="Rename Method"/>
    <x v="1"/>
    <s v="https://github.com/flairNLP/flair/pull/2393"/>
    <s v="fbe88ff"/>
    <s v="9da916e"/>
    <x v="2"/>
    <s v="flair/trainers/language_model_trainer.py,_x000a_tests/test_language_model.py"/>
    <s v="tests/test_language_model.py"/>
    <s v="GitHub: Rename load_from_checkpoint to load_checkpoint"/>
    <s v="repo_fbe88ff_9da916e"/>
    <s v="model_llm_vs_gt.diff"/>
    <s v="cases/repo_fbe88ff_9da916e/compare/model_llm_vs_gt.diff"/>
    <x v="1"/>
    <s v="No"/>
    <x v="0"/>
    <s v="Formatting"/>
    <s v="Low"/>
    <x v="1"/>
    <s v="LLM output includes the required changes but differs from the human merge only by removing the trailing blank line/final newline."/>
    <x v="1"/>
    <s v="Yes"/>
    <s v="None"/>
    <x v="0"/>
    <s v="repo_fbe88ff_9da916e__model_llm_vs_gt.diff__ChatGPT 5.4"/>
    <n v="1"/>
    <n v="0"/>
    <n v="0"/>
    <n v="0"/>
    <n v="1"/>
    <n v="0"/>
    <n v="0"/>
    <x v="1"/>
    <x v="0"/>
  </r>
  <r>
    <s v="flair"/>
    <s v="https://github.com/flairNLP/flair"/>
    <s v="Rename Method"/>
    <x v="1"/>
    <s v="https://github.com/flairNLP/flair/pull/2393"/>
    <s v="fbe88ff"/>
    <s v="9da916e"/>
    <x v="2"/>
    <s v="flair/trainers/language_model_trainer.py,_x000a_tests/test_language_model.py"/>
    <s v="flair/trainers/language_model_trainer.py"/>
    <s v="GitHub: Rename load_from_checkpoint to load_checkpoint"/>
    <s v="repo_fbe88ff_9da916e"/>
    <s v="trainer_llm_vs_gt.diff"/>
    <s v="cases/repo_fbe88ff_9da916e/compare/trainer_llm_vs_gt.diff"/>
    <x v="1"/>
    <s v="No"/>
    <x v="0"/>
    <s v="Formatting"/>
    <s v="Low"/>
    <x v="1"/>
    <s v="LLM output includes the required changes but differs from the human merge only by removing the trailing blank line/final newline."/>
    <x v="1"/>
    <s v="Yes"/>
    <s v="None"/>
    <x v="0"/>
    <s v="repo_fbe88ff_9da916e__trainer_llm_vs_gt.diff__ChatGPT 5.4"/>
    <n v="1"/>
    <n v="0"/>
    <n v="0"/>
    <n v="0"/>
    <n v="1"/>
    <n v="0"/>
    <n v="0"/>
    <x v="1"/>
    <x v="0"/>
  </r>
  <r>
    <s v="flair"/>
    <s v="https://github.com/flairNLP/flair"/>
    <s v="Extract Method (Cleanup, Move, extract, remove)"/>
    <x v="2"/>
    <s v="https://github.com/flairNLP/flair/pull/2377"/>
    <s v="288f7ce"/>
    <s v="31963ca"/>
    <x v="0"/>
    <s v="flair/nn/model.py"/>
    <s v="flair/nn/model.py"/>
    <s v="Me: Remove _obtain_labels, _get_multi_label, _get_single_label, _predict_label_prob,"/>
    <s v="repo_288f7ce_31963ca"/>
    <s v="model_llm_vs_gt.diff"/>
    <s v="cases/repo_288f7ce_31963ca/compare/model_llm_vs_gt.diff"/>
    <x v="1"/>
    <s v="No"/>
    <x v="0"/>
    <s v="Formatting"/>
    <s v="Low"/>
    <x v="1"/>
    <s v="LLM output matches the required code content, but differs from the human merge only by removing the final newline at the end of the file."/>
    <x v="1"/>
    <s v="Yes"/>
    <s v="None"/>
    <x v="0"/>
    <s v="repo_288f7ce_31963ca__model_llm_vs_gt.diff__ChatGPT 5.4"/>
    <n v="1"/>
    <n v="0"/>
    <n v="0"/>
    <n v="0"/>
    <n v="1"/>
    <n v="0"/>
    <n v="0"/>
    <x v="1"/>
    <x v="0"/>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label_llm_vs_gt.diff"/>
    <s v="cases/repo_41d48d9_5577479/compare/label_llm_vs_gt.diff"/>
    <x v="1"/>
    <s v="No"/>
    <x v="0"/>
    <s v="Formatting"/>
    <s v="Low"/>
    <x v="1"/>
    <s v="LLM removed multiple docstring lines compared to the human merge, including parameter descriptions and explanatory text. These are not runtime logic changes, but they are unnecessary documentation deletions beyond the intended maintenance scope."/>
    <x v="1"/>
    <s v="Yes"/>
    <s v="None"/>
    <x v="0"/>
    <s v="repo_41d48d9_5577479__label_llm_vs_gt.diff__ChatGPT 5.4"/>
    <n v="1"/>
    <n v="0"/>
    <n v="0"/>
    <n v="0"/>
    <n v="1"/>
    <n v="0"/>
    <n v="0"/>
    <x v="1"/>
    <x v="0"/>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label_llm_vs_gt.diff"/>
    <s v="cases/repo_41d48d9_5577479/compare/label_llm_vs_gt.diff"/>
    <x v="1"/>
    <s v="No"/>
    <x v="0"/>
    <s v=" Comment/Docstring"/>
    <s v="Low"/>
    <x v="1"/>
    <s v="LLM removed multiple docstring lines compared to the human merge, including parameter descriptions and explanatory text. These are not runtime logic changes, but they are unnecessary documentation deletions beyond the intended maintenance scope."/>
    <x v="1"/>
    <s v="Yes"/>
    <s v="None"/>
    <x v="0"/>
    <s v="repo_41d48d9_5577479__label_llm_vs_gt.diff__ChatGPT 5.4"/>
    <n v="1"/>
    <n v="0"/>
    <n v="0"/>
    <n v="0"/>
    <n v="1"/>
    <n v="0"/>
    <n v="0"/>
    <x v="1"/>
    <x v="4"/>
  </r>
  <r>
    <s v="flair"/>
    <s v="https://github.com/flairNLP/flair"/>
    <s v="Change Method Signature (Change argument, change parameter)"/>
    <x v="3"/>
    <s v="https://github.com/flairNLP/flair/pull/2812"/>
    <s v="41d48d9"/>
    <n v="5577479"/>
    <x v="2"/>
    <s v="flair/datasets/entity_linking.py,_x000a_flair/datasets/sequence_labeling.py"/>
    <s v="flair/datasets/entity_linking.py"/>
    <s v="GitHub: Remove &quot;tag_to_bioes&quot; (Sequence) Corpus parameter, as it is not used"/>
    <s v="repo_41d48d9_5577479"/>
    <s v="link_llm_vs_gt.diff"/>
    <s v="cases/repo_41d48d9_5577479/compare/link_llm_vs_gt.diff"/>
    <x v="1"/>
    <s v="No"/>
    <x v="0"/>
    <s v="Formatting"/>
    <s v="Low"/>
    <x v="1"/>
    <s v="The requested maintenance was to remove the unused tag_to_bioes parameter, but the LLM output still adds/preserves tag_to_bioes=None in several constructors and passes tag_to_bioes=tag_to_bioes into superclass calls. It also makes many unrelated formatting/docstring/comment changes. More seriously, it changes runtime behavior in places, such as changing spacing logic from double spaces to single spaces in Reddit parsing and changing &quot; &quot; to &quot; &quot; in _fill_curr_comment, which can affect token-position alignment. Therefore, the required change was missed and unrelated behavioral edits were introduced."/>
    <x v="1"/>
    <s v="Yes"/>
    <s v="None"/>
    <x v="0"/>
    <s v="repo_41d48d9_5577479__link_llm_vs_gt.diff__ChatGPT 5.4"/>
    <n v="1"/>
    <n v="0"/>
    <n v="0"/>
    <n v="0"/>
    <n v="1"/>
    <n v="0"/>
    <n v="0"/>
    <x v="1"/>
    <x v="0"/>
  </r>
  <r>
    <s v="flair"/>
    <s v="https://github.com/flairNLP/flair"/>
    <s v="Change Method Signature (Change argument, change parameter)"/>
    <x v="3"/>
    <s v="https://github.com/flairNLP/flair/pull/3606"/>
    <s v="e2865f7"/>
    <s v="005ec45"/>
    <x v="0"/>
    <s v="flair/embeddings/document.py"/>
    <s v="flair/embeddings/document.py"/>
    <s v="GitHub: update scipy .A to toarray()"/>
    <s v="repo_e2865f7_005ec45"/>
    <s v="doc_llm_vs_gt.diff"/>
    <s v="cases/repo_e2865f7_005ec45/compare/doc_llm_vs_gt.diff"/>
    <x v="1"/>
    <s v="No"/>
    <x v="0"/>
    <s v="Formatting"/>
    <s v="Low"/>
    <x v="1"/>
    <s v="The only difference is that the LLM output removed the final newline at the end of the file. There is no logic or behavioral change."/>
    <x v="1"/>
    <s v="Yes"/>
    <s v="None"/>
    <x v="0"/>
    <s v="repo_e2865f7_005ec45__doc_llm_vs_gt.diff__ChatGPT 5.4"/>
    <n v="1"/>
    <n v="0"/>
    <n v="0"/>
    <n v="0"/>
    <n v="1"/>
    <n v="0"/>
    <n v="0"/>
    <x v="1"/>
    <x v="0"/>
  </r>
  <r>
    <s v="flair"/>
    <s v="https://github.com/flairNLP/flair"/>
    <s v="Extract Variable (Cleanup, Move, extract, remove)"/>
    <x v="4"/>
    <s v="https://github.com/flairNLP/flair/pull/3056"/>
    <n v="1577601"/>
    <s v="74754c6"/>
    <x v="0"/>
    <s v="flair/datasets/__init__.py"/>
    <s v="flair/datasets/__init__.py"/>
    <s v="Me: Remove EntityLinkingCorpus"/>
    <s v="repo_1577601_74754c6"/>
    <s v="init_llm_vs_gt.diff"/>
    <s v="cases/repo_1577601_74754c6/compare/init_llm_vs_gt.diff"/>
    <x v="1"/>
    <s v="No"/>
    <x v="0"/>
    <s v="Formatting"/>
    <s v="Low"/>
    <x v="1"/>
    <s v="The only difference is that the LLM output removed the final newline at the end of the file. There is no logic or behavioral change."/>
    <x v="1"/>
    <s v="Yes"/>
    <s v="None"/>
    <x v="0"/>
    <s v="repo_1577601_74754c6__init_llm_vs_gt.diff__ChatGPT 5.4"/>
    <n v="1"/>
    <n v="0"/>
    <n v="0"/>
    <n v="0"/>
    <n v="1"/>
    <n v="0"/>
    <n v="0"/>
    <x v="1"/>
    <x v="0"/>
  </r>
  <r>
    <s v="flair"/>
    <s v="https://github.com/flairNLP/flair"/>
    <s v="Extract Variable (Cleanup, Move, extract, remove)"/>
    <x v="4"/>
    <s v="https://github.com/flairNLP/flair/pull/3054"/>
    <s v="3dc16e2"/>
    <s v="ef926e6"/>
    <x v="0"/>
    <s v="flair/embeddings/__init__.py"/>
    <s v="flair/embeddings/__init__.py"/>
    <s v="Me: Remove TransformerXLEmbeddings"/>
    <s v="repo_3dc16e2_ef926e6"/>
    <s v="init_llm_vs_gt.diff"/>
    <s v="cases/repo_3dc16e2_ef926e6/compare/init_llm_vs_gt.diff"/>
    <x v="1"/>
    <s v="No"/>
    <x v="0"/>
    <s v="Formatting"/>
    <s v="Low"/>
    <x v="1"/>
    <s v="The only difference is that the LLM output removed the final newline at the end of the file. There is no logic or behavioral change."/>
    <x v="1"/>
    <s v="Yes"/>
    <s v="None"/>
    <x v="0"/>
    <s v="repo_3dc16e2_ef926e6__init_llm_vs_gt.diff__ChatGPT 5.4"/>
    <n v="1"/>
    <n v="0"/>
    <n v="0"/>
    <n v="0"/>
    <n v="1"/>
    <n v="0"/>
    <n v="0"/>
    <x v="1"/>
    <x v="0"/>
  </r>
  <r>
    <s v="WeasyPrint"/>
    <s v="Kozea/WeasyPrint: The awesome document factory"/>
    <s v="Extract Method (Cleanup, Move, extract, remove)"/>
    <x v="2"/>
    <s v="https://github.com/Kozea/WeasyPrint/pull/2014"/>
    <s v="ba68976"/>
    <s v="e8f1418"/>
    <x v="2"/>
    <s v="weasyprint/pdf/pdfa.py,_x000a_weasyprint/pdf/pdfua.py"/>
    <s v="weasyprint/pdf/pdfa.py"/>
    <s v="GitHub: Remove warnings for PDF/A, PDF/UA compatibility"/>
    <s v="repo_ba68976_e8f1418"/>
    <s v="pdfa_llm_vs_gt.diff"/>
    <s v="cases/repo_ba68976_e8f1418/compare/pdfa_llm_vs_gt.diff"/>
    <x v="0"/>
    <s v="No"/>
    <x v="0"/>
    <s v="Formatting"/>
    <s v="High"/>
    <x v="0"/>
    <s v="LLM added an unrelated _compatibility_warning(kind) function and inserted a call to _compatibility_warning('PDF/A') inside pdfa. Even though the helper is a no-op, this is still an unnecessary runtime statement and unrelated addition beyond the requested maintenance. The final newline was also removed. Because the diff does not show the expected requested maintenance being correctly applied and instead adds unrelated code, this should be marked incorrect."/>
    <x v="0"/>
    <s v="Yes"/>
    <s v="None"/>
    <x v="0"/>
    <s v="repo_ba68976_e8f1418__pdfa_llm_vs_gt.diff__ChatGPT 5.4"/>
    <n v="0"/>
    <n v="0"/>
    <n v="1"/>
    <n v="0"/>
    <n v="1"/>
    <n v="1"/>
    <n v="1"/>
    <x v="0"/>
    <x v="0"/>
  </r>
  <r>
    <s v="WeasyPrint"/>
    <s v="Kozea/WeasyPrint: The awesome document factory"/>
    <s v="Extract Method (Cleanup, Move, extract, remove)"/>
    <x v="2"/>
    <s v="https://github.com/Kozea/WeasyPrint/pull/2014"/>
    <s v="ba68976"/>
    <s v="e8f1418"/>
    <x v="2"/>
    <s v="weasyprint/pdf/pdfa.py,_x000a_weasyprint/pdf/pdfua.py"/>
    <s v="weasyprint/pdf/pdfa.py"/>
    <s v="GitHub: Remove warnings for PDF/A, PDF/UA compatibility"/>
    <s v="repo_ba68976_e8f1418"/>
    <s v="pdfa_llm_vs_gt.diff"/>
    <s v="cases/repo_ba68976_e8f1418/compare/pdfa_llm_vs_gt.diff"/>
    <x v="0"/>
    <s v="No"/>
    <x v="0"/>
    <s v=" Logic Change"/>
    <s v="High"/>
    <x v="0"/>
    <s v="LLM added an unrelated _compatibility_warning(kind) function and inserted a call to _compatibility_warning('PDF/A') inside pdfa. Even though the helper is a no-op, this is still an unnecessary runtime statement and unrelated addition beyond the requested maintenance. The final newline was also removed. Because the diff does not show the expected requested maintenance being correctly applied and instead adds unrelated code, this should be marked incorrect."/>
    <x v="0"/>
    <s v="Yes"/>
    <s v="None"/>
    <x v="0"/>
    <s v="repo_ba68976_e8f1418__pdfa_llm_vs_gt.diff__ChatGPT 5.4"/>
    <n v="0"/>
    <n v="0"/>
    <n v="1"/>
    <n v="0"/>
    <n v="1"/>
    <n v="1"/>
    <n v="1"/>
    <x v="0"/>
    <x v="1"/>
  </r>
  <r>
    <s v="WeasyPrint"/>
    <s v="Kozea/WeasyPrint: The awesome document factory"/>
    <s v="Extract Method (Cleanup, Move, extract, remove)"/>
    <x v="2"/>
    <s v="https://github.com/Kozea/WeasyPrint/pull/2014"/>
    <s v="ba68976"/>
    <s v="e8f1418"/>
    <x v="2"/>
    <s v="weasyprint/pdf/pdfa.py,_x000a_weasyprint/pdf/pdfua.py"/>
    <s v="weasyprint/pdf/pdfa.py"/>
    <s v="GitHub: Remove warnings for PDF/A, PDF/UA compatibility"/>
    <s v="repo_ba68976_e8f1418"/>
    <s v="pdfa_llm_vs_gt.diff"/>
    <s v="cases/repo_ba68976_e8f1418/compare/pdfa_llm_vs_gt.diff"/>
    <x v="0"/>
    <s v="No"/>
    <x v="0"/>
    <s v=" Missed Required Change"/>
    <s v="High"/>
    <x v="0"/>
    <s v="LLM added an unrelated _compatibility_warning(kind) function and inserted a call to _compatibility_warning('PDF/A') inside pdfa. Even though the helper is a no-op, this is still an unnecessary runtime statement and unrelated addition beyond the requested maintenance. The final newline was also removed. Because the diff does not show the expected requested maintenance being correctly applied and instead adds unrelated code, this should be marked incorrect."/>
    <x v="0"/>
    <s v="Yes"/>
    <s v="None"/>
    <x v="0"/>
    <s v="repo_ba68976_e8f1418__pdfa_llm_vs_gt.diff__ChatGPT 5.4"/>
    <n v="0"/>
    <n v="0"/>
    <n v="1"/>
    <n v="0"/>
    <n v="1"/>
    <n v="1"/>
    <n v="1"/>
    <x v="0"/>
    <x v="2"/>
  </r>
  <r>
    <s v="WeasyPrint"/>
    <s v="Kozea/WeasyPrint: The awesome document factory"/>
    <s v="Extract Method (Cleanup, Move, extract, remove)"/>
    <x v="2"/>
    <s v="https://github.com/Kozea/WeasyPrint/pull/2014"/>
    <s v="ba68976"/>
    <s v="e8f1418"/>
    <x v="2"/>
    <s v="weasyprint/pdf/pdfa.py,_x000a_weasyprint/pdf/pdfua.py"/>
    <s v="weasyprint/pdf/pdfua.py"/>
    <s v="GitHub: Remove warnings for PDF/A, PDF/UA compatibility"/>
    <s v="repo_ba68976_e8f1418"/>
    <s v="pdfua_llm_vs_gt.diff"/>
    <s v="cases/repo_ba68976_e8f1418/compare/pdfua_llm_vs_gt.diff"/>
    <x v="0"/>
    <s v="No"/>
    <x v="0"/>
    <s v="Formatting"/>
    <s v="High"/>
    <x v="0"/>
    <s v="LLM added an unrelated _compatibility_warning(kind) helper and inserted a new _compatibility_warning('PDF/UA') call inside pdfua. This introduces extra runtime code outside the expected maintenance task. The helper is currently a no-op, but the addition is still unrelated and changes the executed statements. The final newline was also removed. Because the expected required change is not shown and unrelated code was added, this should be marked incorrect."/>
    <x v="0"/>
    <s v="Yes"/>
    <s v="None"/>
    <x v="0"/>
    <s v="repo_ba68976_e8f1418__pdfua_llm_vs_gt.diff__ChatGPT 5.4"/>
    <n v="0"/>
    <n v="0"/>
    <n v="1"/>
    <n v="0"/>
    <n v="1"/>
    <n v="1"/>
    <n v="1"/>
    <x v="0"/>
    <x v="0"/>
  </r>
  <r>
    <s v="WeasyPrint"/>
    <s v="Kozea/WeasyPrint: The awesome document factory"/>
    <s v="Extract Method (Cleanup, Move, extract, remove)"/>
    <x v="2"/>
    <s v="https://github.com/Kozea/WeasyPrint/pull/2014"/>
    <s v="ba68976"/>
    <s v="e8f1418"/>
    <x v="2"/>
    <s v="weasyprint/pdf/pdfa.py,_x000a_weasyprint/pdf/pdfua.py"/>
    <s v="weasyprint/pdf/pdfua.py"/>
    <s v="GitHub: Remove warnings for PDF/A, PDF/UA compatibility"/>
    <s v="repo_ba68976_e8f1418"/>
    <s v="pdfua_llm_vs_gt.diff"/>
    <s v="cases/repo_ba68976_e8f1418/compare/pdfua_llm_vs_gt.diff"/>
    <x v="0"/>
    <s v="No"/>
    <x v="0"/>
    <s v=" Logic Change"/>
    <s v="High"/>
    <x v="0"/>
    <s v="LLM added an unrelated _compatibility_warning(kind) helper and inserted a new _compatibility_warning('PDF/UA') call inside pdfua. This introduces extra runtime code outside the expected maintenance task. The helper is currently a no-op, but the addition is still unrelated and changes the executed statements. The final newline was also removed. Because the expected required change is not shown and unrelated code was added, this should be marked incorrect."/>
    <x v="0"/>
    <s v="Yes"/>
    <s v="None"/>
    <x v="0"/>
    <s v="repo_ba68976_e8f1418__pdfua_llm_vs_gt.diff__ChatGPT 5.4"/>
    <n v="0"/>
    <n v="0"/>
    <n v="1"/>
    <n v="0"/>
    <n v="1"/>
    <n v="1"/>
    <n v="1"/>
    <x v="0"/>
    <x v="1"/>
  </r>
  <r>
    <s v="WeasyPrint"/>
    <s v="Kozea/WeasyPrint: The awesome document factory"/>
    <s v="Extract Method (Cleanup, Move, extract, remove)"/>
    <x v="2"/>
    <s v="https://github.com/Kozea/WeasyPrint/pull/2014"/>
    <s v="ba68976"/>
    <s v="e8f1418"/>
    <x v="2"/>
    <s v="weasyprint/pdf/pdfa.py,_x000a_weasyprint/pdf/pdfua.py"/>
    <s v="weasyprint/pdf/pdfua.py"/>
    <s v="GitHub: Remove warnings for PDF/A, PDF/UA compatibility"/>
    <s v="repo_ba68976_e8f1418"/>
    <s v="pdfua_llm_vs_gt.diff"/>
    <s v="cases/repo_ba68976_e8f1418/compare/pdfua_llm_vs_gt.diff"/>
    <x v="0"/>
    <s v="No"/>
    <x v="0"/>
    <s v=" Unrelated Addition"/>
    <s v="High"/>
    <x v="0"/>
    <s v="LLM added an unrelated _compatibility_warning(kind) helper and inserted a new _compatibility_warning('PDF/UA') call inside pdfua. This introduces extra runtime code outside the expected maintenance task. The helper is currently a no-op, but the addition is still unrelated and changes the executed statements. The final newline was also removed. Because the expected required change is not shown and unrelated code was added, this should be marked incorrect."/>
    <x v="0"/>
    <s v="Yes"/>
    <s v="None"/>
    <x v="0"/>
    <s v="repo_ba68976_e8f1418__pdfua_llm_vs_gt.diff__ChatGPT 5.4"/>
    <n v="0"/>
    <n v="0"/>
    <n v="1"/>
    <n v="0"/>
    <n v="1"/>
    <n v="1"/>
    <n v="1"/>
    <x v="0"/>
    <x v="3"/>
  </r>
  <r>
    <s v="WeasyPrint"/>
    <s v="Kozea/WeasyPrint: The awesome document factory"/>
    <s v="Change Method Signature (Change argument, change parameter)"/>
    <x v="3"/>
    <s v="https://github.com/Kozea/WeasyPrint/pull/1867"/>
    <s v="0ff8692"/>
    <s v="c140c7b"/>
    <x v="0"/>
    <s v="weasyprint/pdf/__init__.py"/>
    <s v="weasyprint/pdf/__init__.py"/>
    <s v="Me: Add compress in parameter of write_pdf_attachment"/>
    <s v="repo_0ff8692_c140c7b"/>
    <s v="init_llm_vs_gt.diff"/>
    <s v="cases/repo_0ff8692_c140c7b/compare/init_llm_vs_gt.diff"/>
    <x v="1"/>
    <s v="No"/>
    <x v="0"/>
    <s v="Formatting"/>
    <s v="Low"/>
    <x v="1"/>
    <s v="The only difference is that the LLM output removed the final newline at the end of the file. There is no logic or behavioral change."/>
    <x v="1"/>
    <s v="Yes"/>
    <s v="None"/>
    <x v="0"/>
    <s v="repo_0ff8692_c140c7b__init_llm_vs_gt.diff__ChatGPT 5.4"/>
    <n v="1"/>
    <n v="0"/>
    <n v="0"/>
    <n v="0"/>
    <n v="1"/>
    <n v="0"/>
    <n v="0"/>
    <x v="1"/>
    <x v="0"/>
  </r>
  <r>
    <s v="manim"/>
    <s v="3b1b/manim: Animation engine for explanatory math videos"/>
    <s v="Rename Variable"/>
    <x v="0"/>
    <s v="https://github.com/3b1b/manim/pull/2258"/>
    <s v="66862db"/>
    <s v="5a70d67"/>
    <x v="0"/>
    <s v="manimlib/mobject/coordinate_systems.py"/>
    <s v="manimlib/mobject/coordinate_systems.py"/>
    <s v="Me: Rename variable stroke_background to stroke_behind"/>
    <s v="repo_66862db_5a70d67"/>
    <s v="sys_llm_vs_gt.diff"/>
    <s v="cases/repo_66862db_5a70d67/compare/sys_llm_vs_gt.diff"/>
    <x v="1"/>
    <s v="No"/>
    <x v="0"/>
    <s v="Formatting"/>
    <s v="Low"/>
    <x v="1"/>
    <s v="The only difference is that the LLM output removed the final newline at the end of the file. There is no logic or behavioral change."/>
    <x v="1"/>
    <s v="Yes"/>
    <s v="None"/>
    <x v="0"/>
    <s v="repo_66862db_5a70d67__sys_llm_vs_gt.diff__ChatGPT 5.4"/>
    <n v="1"/>
    <n v="0"/>
    <n v="0"/>
    <n v="0"/>
    <n v="1"/>
    <n v="0"/>
    <n v="0"/>
    <x v="1"/>
    <x v="0"/>
  </r>
  <r>
    <s v="manim"/>
    <s v="3b1b/manim: Animation engine for explanatory math videos"/>
    <s v="Change Method Signature (Change argument, change parameter)"/>
    <x v="3"/>
    <s v="https://github.com/3b1b/manim/pull/2108"/>
    <n v="4.7290000000000004E+47"/>
    <s v="3c374c3"/>
    <x v="0"/>
    <s v="example_scenes.py"/>
    <s v="example_scenes.py"/>
    <s v="GitHub: remove include_background_rectangle from IntegerMatrix"/>
    <s v="repo_4729e44_3c374c3"/>
    <s v="scene_llm_vs_gt.diff"/>
    <s v="cases/repo_4729e44_3c374c3/compare/scene_llm_vs_gt.diff"/>
    <x v="1"/>
    <s v="No"/>
    <x v="0"/>
    <s v="Formatting"/>
    <s v="Low"/>
    <x v="1"/>
    <s v="The only difference is that the LLM output removed the final newline at the end of the file. There is no logic or behavioral change."/>
    <x v="1"/>
    <s v="Yes"/>
    <s v="None"/>
    <x v="0"/>
    <s v="repo_4729e44_3c374c3__scene_llm_vs_gt.diff__ChatGPT 5.4"/>
    <n v="1"/>
    <n v="0"/>
    <n v="0"/>
    <n v="0"/>
    <n v="1"/>
    <n v="0"/>
    <n v="0"/>
    <x v="1"/>
    <x v="0"/>
  </r>
  <r>
    <s v="manim"/>
    <s v="3b1b/manim: Animation engine for explanatory math videos"/>
    <s v="Change Method Signature (Change argument, change parameter)"/>
    <x v="3"/>
    <s v="https://github.com/3b1b/manim/pull/2397"/>
    <s v="52c80f9"/>
    <s v="018b7ce"/>
    <x v="0"/>
    <s v="manimlib/scene/scene.py"/>
    <s v="manimlib/scene/scene.py"/>
    <s v="Me: Add match_updaters=True in mob.become"/>
    <s v="repo_52c80f9_018b7ce"/>
    <s v="scene_llm_vs_gt.diff"/>
    <s v="cases/repo_52c80f9_018b7ce/compare/scene_llm_vs_gt.diff"/>
    <x v="1"/>
    <s v="No"/>
    <x v="0"/>
    <s v="Formatting"/>
    <s v="Low"/>
    <x v="1"/>
    <s v="The only difference is that the LLM output removed the final newline at the end of the file. There is no logic or behavioral change."/>
    <x v="1"/>
    <s v="Yes"/>
    <s v="None"/>
    <x v="0"/>
    <s v="repo_52c80f9_018b7ce__scene_llm_vs_gt.diff__ChatGPT 5.4"/>
    <n v="1"/>
    <n v="0"/>
    <n v="0"/>
    <n v="0"/>
    <n v="1"/>
    <n v="0"/>
    <n v="0"/>
    <x v="1"/>
    <x v="0"/>
  </r>
  <r>
    <s v="locust"/>
    <s v="locustio/locust: Write scalable load tests in plain Python ????"/>
    <s v="Extract Method (Cleanup, Move, extract, remove)"/>
    <x v="2"/>
    <s v="https://github.com/locustio/locust/pull/770"/>
    <s v="cdf6aa8"/>
    <s v="391c4cf"/>
    <x v="0"/>
    <s v="locust/test/testcases.py"/>
    <s v="locust/test/testcases.py"/>
    <s v="GitHub: Removes the leftover compatibility workarounds that were put in place for Python 2.6's outdated unittest module."/>
    <s v="repo_cdf6aa8_391c4cf"/>
    <s v="case_llm_vs_gt.diff"/>
    <s v="cases/repo_cdf6aa8_391c4cf/compare/case_llm_vs_gt.diff"/>
    <x v="1"/>
    <s v="No"/>
    <x v="0"/>
    <s v="Formatting"/>
    <s v="Low"/>
    <x v="1"/>
    <s v="LLM output matches the required code content, but differs from the human merge only through whitespace formatting: trailing spaces were added on a blank line and the final newline was removed."/>
    <x v="1"/>
    <s v="Yes"/>
    <s v="None"/>
    <x v="0"/>
    <s v="repo_cdf6aa8_391c4cf__case_llm_vs_gt.diff__ChatGPT 5.4"/>
    <n v="1"/>
    <n v="0"/>
    <n v="0"/>
    <n v="0"/>
    <n v="1"/>
    <n v="0"/>
    <n v="0"/>
    <x v="1"/>
    <x v="0"/>
  </r>
  <r>
    <s v="locust"/>
    <s v="locustio/locust: Write scalable load tests in plain Python ????"/>
    <s v="Change Method Signature (Change argument, change parameter)"/>
    <x v="3"/>
    <s v="https://github.com/locustio/locust/pull/63"/>
    <s v="ba9ec8c"/>
    <s v="b3fc8ef"/>
    <x v="0"/>
    <s v="locust/test/testcases.py"/>
    <s v="locust/test/testcases.py"/>
    <s v="Me: Add add_etags=False parameter StringIO"/>
    <s v="repo_ba9ec8c_b3fc8ef"/>
    <s v="case_llm_vs_gt.diff"/>
    <s v="cases/repo_ba9ec8c_b3fc8ef/compare/case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ba9ec8c_b3fc8ef__case_llm_vs_gt.diff__ChatGPT 5.4"/>
    <n v="1"/>
    <n v="0"/>
    <n v="0"/>
    <n v="0"/>
    <n v="1"/>
    <n v="0"/>
    <n v="0"/>
    <x v="1"/>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client.py"/>
    <s v="GitHub: Exit with non-0 if fail, account that 255 is &quot;Ok&quot; exit code, use 255 explicitly instead of -1"/>
    <s v="repo_e392f51_5b0c3e7"/>
    <s v="client_llm_vs_gt.diff"/>
    <s v="cases/repo_e392f51_5b0c3e7/compare/client_llm_vs_gt.diff"/>
    <x v="1"/>
    <s v="No"/>
    <x v="0"/>
    <s v="Formatting"/>
    <s v="Low"/>
    <x v="1"/>
    <s v="LLM output matches the required code content, but differs from the human merge only through whitespace formatting: trailing spaces were added on a blank line and the final newline was removed."/>
    <x v="1"/>
    <s v="Yes"/>
    <s v="None"/>
    <x v="0"/>
    <s v="repo_e392f51_5b0c3e7__client_llm_vs_gt.diff__ChatGPT 5.4"/>
    <n v="1"/>
    <n v="0"/>
    <n v="0"/>
    <n v="0"/>
    <n v="1"/>
    <n v="0"/>
    <n v="0"/>
    <x v="1"/>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regex.py"/>
    <s v="GitHub: Exit with non-0 if fail, account that 255 is &quot;Ok&quot; exit code, use 255 explicitly instead of -1"/>
    <s v="repo_e392f51_5b0c3e7"/>
    <s v="regex_llm_vs_gt.diff"/>
    <s v="cases/repo_e392f51_5b0c3e7/compare/regex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e392f51_5b0c3e7__regex_llm_vs_gt.diff__ChatGPT 5.4"/>
    <n v="1"/>
    <n v="0"/>
    <n v="0"/>
    <n v="0"/>
    <n v="1"/>
    <n v="0"/>
    <n v="0"/>
    <x v="1"/>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server.py"/>
    <s v="GitHub: Exit with non-0 if fail, account that 255 is &quot;Ok&quot; exit code, use 255 explicitly instead of -1"/>
    <s v="repo_e392f51_5b0c3e7"/>
    <s v="server_llm_vs_gt.diff"/>
    <s v="cases/repo_e392f51_5b0c3e7/compare/serv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e392f51_5b0c3e7__server_llm_vs_gt.diff__ChatGPT 5.4"/>
    <n v="1"/>
    <n v="0"/>
    <n v="0"/>
    <n v="0"/>
    <n v="1"/>
    <n v="0"/>
    <n v="0"/>
    <x v="1"/>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tests/fail2banclienttestcase.py"/>
    <s v="GitHub: Exit with non-0 if fail, account that 255 is &quot;Ok&quot; exit code, use 255 explicitly instead of -1"/>
    <s v="repo_e392f51_5b0c3e7"/>
    <s v="case_llm_vs_gt.diff"/>
    <s v="cases/repo_e392f51_5b0c3e7/compare/case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e392f51_5b0c3e7__case_llm_vs_gt.diff__ChatGPT 5.4"/>
    <n v="1"/>
    <n v="0"/>
    <n v="0"/>
    <n v="0"/>
    <n v="1"/>
    <n v="0"/>
    <n v="0"/>
    <x v="1"/>
    <x v="0"/>
  </r>
  <r>
    <s v="ranger"/>
    <s v="https://github.com/ranger/ranger"/>
    <s v="Rename Variable"/>
    <x v="0"/>
    <s v="https://github.com/ranger/ranger/pull/717"/>
    <s v="62a77e7"/>
    <s v="aed0637"/>
    <x v="0"/>
    <s v="ranger/ext/vcs/vcs.py"/>
    <s v="ranger/ext/vcs/vcs.py"/>
    <s v="Me: Rename ui, queue, advance, awoken, redraw, roots to _ui, _queue, _advance, _awoken, _redraw, _roots"/>
    <s v="repo_62a77e7_aed0637"/>
    <s v="vcs_llm_vs_gt.diff"/>
    <s v="cases/repo_62a77e7_aed0637/compare/vcs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62a77e7_aed0637__vcs_llm_vs_gt.diff__ChatGPT 5.4"/>
    <n v="1"/>
    <n v="0"/>
    <n v="0"/>
    <n v="0"/>
    <n v="1"/>
    <n v="0"/>
    <n v="0"/>
    <x v="1"/>
    <x v="0"/>
  </r>
  <r>
    <s v="ranger"/>
    <s v="https://github.com/ranger/ranger"/>
    <s v="Rename Method"/>
    <x v="1"/>
    <s v="https://github.com/ranger/ranger/pull/211"/>
    <s v="2ec8ec5"/>
    <n v="3021209"/>
    <x v="0"/>
    <s v="ranger/config/commands.py"/>
    <s v="ranger/config/commands.py"/>
    <s v="GitHub: renameConsole -&gt; rename_append; added special cases for hidden files and directories"/>
    <s v="repo_2ec8ec5_3021209"/>
    <s v="commands_llm_vs_gt.diff"/>
    <s v="cases/repo_2ec8ec5_3021209/compare/commands_llm_vs_gt.diff"/>
    <x v="1"/>
    <s v="No"/>
    <x v="0"/>
    <s v="Formatting"/>
    <s v="High"/>
    <x v="1"/>
    <s v="LLM rewrote the execute logic for the rename command instead of preserving the simpler human-merge implementation. It introduces new branching for directories, hidden files, and extension detection, and changes how the cursor offset is computed. These are behavioral changes beyond the expected maintenance scope. The final newline was also removed."/>
    <x v="1"/>
    <s v="Yes"/>
    <s v="None"/>
    <x v="0"/>
    <s v="repo_2ec8ec5_3021209__commands_llm_vs_gt.diff__ChatGPT 5.4"/>
    <n v="1"/>
    <n v="0"/>
    <n v="0"/>
    <n v="0"/>
    <n v="1"/>
    <n v="0"/>
    <n v="1"/>
    <x v="0"/>
    <x v="0"/>
  </r>
  <r>
    <s v="ranger"/>
    <s v="https://github.com/ranger/ranger"/>
    <s v="Rename Method"/>
    <x v="1"/>
    <s v="https://github.com/ranger/ranger/pull/211"/>
    <s v="2ec8ec5"/>
    <n v="3021209"/>
    <x v="0"/>
    <s v="ranger/config/commands.py"/>
    <s v="ranger/config/commands.py"/>
    <s v="GitHub: renameConsole -&gt; rename_append; added special cases for hidden files and directories"/>
    <s v="repo_2ec8ec5_3021209"/>
    <s v="commands_llm_vs_gt.diff"/>
    <s v="cases/repo_2ec8ec5_3021209/compare/commands_llm_vs_gt.diff"/>
    <x v="1"/>
    <s v="No"/>
    <x v="0"/>
    <s v=" Logic Change"/>
    <s v="High"/>
    <x v="1"/>
    <s v="LLM rewrote the execute logic for the rename command instead of preserving the simpler human-merge implementation. It introduces new branching for directories, hidden files, and extension detection, and changes how the cursor offset is computed. These are behavioral changes beyond the expected maintenance scope. The final newline was also removed."/>
    <x v="1"/>
    <s v="Yes"/>
    <s v="None"/>
    <x v="0"/>
    <s v="repo_2ec8ec5_3021209__commands_llm_vs_gt.diff__ChatGPT 5.4"/>
    <n v="1"/>
    <n v="0"/>
    <n v="0"/>
    <n v="0"/>
    <n v="1"/>
    <n v="0"/>
    <n v="1"/>
    <x v="0"/>
    <x v="1"/>
  </r>
  <r>
    <s v="ranger"/>
    <s v="https://github.com/ranger/ranger"/>
    <s v="Rename Method"/>
    <x v="1"/>
    <s v="https://github.com/ranger/ranger/pull/211"/>
    <s v="2ec8ec5"/>
    <n v="3021209"/>
    <x v="0"/>
    <s v="ranger/config/commands.py"/>
    <s v="ranger/config/commands.py"/>
    <s v="GitHub: renameConsole -&gt; rename_append; added special cases for hidden files and directories"/>
    <s v="repo_2ec8ec5_3021209"/>
    <s v="commands_llm_vs_gt.diff"/>
    <s v="cases/repo_2ec8ec5_3021209/compare/commands_llm_vs_gt.diff"/>
    <x v="1"/>
    <s v="No"/>
    <x v="0"/>
    <s v=" Extra Refactoring"/>
    <s v="High"/>
    <x v="1"/>
    <s v="LLM rewrote the execute logic for the rename command instead of preserving the simpler human-merge implementation. It introduces new branching for directories, hidden files, and extension detection, and changes how the cursor offset is computed. These are behavioral changes beyond the expected maintenance scope. The final newline was also removed."/>
    <x v="1"/>
    <s v="Yes"/>
    <s v="None"/>
    <x v="0"/>
    <s v="repo_2ec8ec5_3021209__commands_llm_vs_gt.diff__ChatGPT 5.4"/>
    <n v="1"/>
    <n v="0"/>
    <n v="0"/>
    <n v="0"/>
    <n v="1"/>
    <n v="0"/>
    <n v="1"/>
    <x v="0"/>
    <x v="6"/>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actions_llm_vs_gt.diff"/>
    <s v="cases/repo_bfe1dba_6859dae/compare/actions_llm_vs_gt.diff"/>
    <x v="2"/>
    <s v="No"/>
    <x v="0"/>
    <s v="Formatting"/>
    <s v="High"/>
    <x v="0"/>
    <s v="LLM removed the tag parameter from tag_add and stopped passing it to tag_toggle, which is likely the required signature-related change. However, it also removed many unrelated comments/docstrings throughout the file, removed inline pylint suppression comments, and removed the final newline. If the requested task was only to remove the unused tag parameter from tag_add, the main edit was completed, but the LLM introduced extensive unrelated documentation/comment deletions."/>
    <x v="2"/>
    <s v="Yes"/>
    <s v="None"/>
    <x v="0"/>
    <s v="repo_bfe1dba_6859dae__actions_llm_vs_gt.diff__ChatGPT 5.4"/>
    <n v="0"/>
    <n v="1"/>
    <n v="0"/>
    <n v="0"/>
    <n v="1"/>
    <n v="1"/>
    <n v="1"/>
    <x v="0"/>
    <x v="0"/>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actions_llm_vs_gt.diff"/>
    <s v="cases/repo_bfe1dba_6859dae/compare/actions_llm_vs_gt.diff"/>
    <x v="2"/>
    <s v="No"/>
    <x v="0"/>
    <s v=" Comment/Docstring"/>
    <s v="High"/>
    <x v="0"/>
    <s v="LLM removed the tag parameter from tag_add and stopped passing it to tag_toggle, which is likely the required signature-related change. However, it also removed many unrelated comments/docstrings throughout the file, removed inline pylint suppression comments, and removed the final newline. If the requested task was only to remove the unused tag parameter from tag_add, the main edit was completed, but the LLM introduced extensive unrelated documentation/comment deletions."/>
    <x v="2"/>
    <s v="Yes"/>
    <s v="None"/>
    <x v="0"/>
    <s v="repo_bfe1dba_6859dae__actions_llm_vs_gt.diff__ChatGPT 5.4"/>
    <n v="0"/>
    <n v="1"/>
    <n v="0"/>
    <n v="0"/>
    <n v="1"/>
    <n v="1"/>
    <n v="1"/>
    <x v="0"/>
    <x v="4"/>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actions_llm_vs_gt.diff"/>
    <s v="cases/repo_bfe1dba_6859dae/compare/actions_llm_vs_gt.diff"/>
    <x v="2"/>
    <s v="No"/>
    <x v="0"/>
    <s v=" API/Signature Overreach"/>
    <s v="High"/>
    <x v="0"/>
    <s v="LLM removed the tag parameter from tag_add and stopped passing it to tag_toggle, which is likely the required signature-related change. However, it also removed many unrelated comments/docstrings throughout the file, removed inline pylint suppression comments, and removed the final newline. If the requested task was only to remove the unused tag parameter from tag_add, the main edit was completed, but the LLM introduced extensive unrelated documentation/comment deletions."/>
    <x v="2"/>
    <s v="Yes"/>
    <s v="None"/>
    <x v="0"/>
    <s v="repo_bfe1dba_6859dae__actions_llm_vs_gt.diff__ChatGPT 5.4"/>
    <n v="0"/>
    <n v="1"/>
    <n v="0"/>
    <n v="0"/>
    <n v="1"/>
    <n v="1"/>
    <n v="1"/>
    <x v="0"/>
    <x v="7"/>
  </r>
  <r>
    <s v="ranger"/>
    <s v="https://github.com/ranger/ranger"/>
    <s v="Change Method Signature (Change argument, change parameter)"/>
    <x v="3"/>
    <s v="https://github.com/ranger/ranger/pull/2983"/>
    <s v="968b706"/>
    <s v="eb2ebc4"/>
    <x v="0"/>
    <s v="ranger/core/actions.py"/>
    <s v="ranger/core/actions.py"/>
    <s v="Me: Change the placing of &quot;name and &quot;value in ValueError"/>
    <s v="repo_968b706_eb2ebc4"/>
    <s v="actions_llm_vs_gt.diff"/>
    <s v="cases/repo_968b706_eb2ebc4/compare/actions_llm_vs_gt.diff"/>
    <x v="0"/>
    <s v="No"/>
    <x v="0"/>
    <s v="Formatting"/>
    <s v="High"/>
    <x v="0"/>
    <s v="LLM made massive unrelated rewrites across actions.py, deleting/replacing large portions of working logic instead of making a scoped maintenance change. It changed macro definitions from callables to direct values, removed many methods/sections, rewrote file execution, movement, tab handling, search, tagging, preview, and bookmark logic, and introduced likely broken code such as direction. *= narg, which is a syntax error. This is far beyond formatting and likely breaks runtime behavior."/>
    <x v="0"/>
    <s v="No"/>
    <s v="SyntaxError: invalid syntax"/>
    <x v="0"/>
    <s v="repo_968b706_eb2ebc4__actions_llm_vs_gt.diff__ChatGPT 5.4"/>
    <n v="0"/>
    <n v="0"/>
    <n v="1"/>
    <n v="0"/>
    <n v="1"/>
    <n v="1"/>
    <n v="1"/>
    <x v="0"/>
    <x v="0"/>
  </r>
  <r>
    <s v="ranger"/>
    <s v="https://github.com/ranger/ranger"/>
    <s v="Change Method Signature (Change argument, change parameter)"/>
    <x v="3"/>
    <s v="https://github.com/ranger/ranger/pull/2983"/>
    <s v="968b706"/>
    <s v="eb2ebc4"/>
    <x v="0"/>
    <s v="ranger/core/actions.py"/>
    <s v="ranger/core/actions.py"/>
    <s v="Me: Change the placing of &quot;name and &quot;value in ValueError"/>
    <s v="repo_968b706_eb2ebc4"/>
    <s v="actions_llm_vs_gt.diff"/>
    <s v="cases/repo_968b706_eb2ebc4/compare/actions_llm_vs_gt.diff"/>
    <x v="0"/>
    <s v="No"/>
    <x v="0"/>
    <s v=" Comment/Docstring"/>
    <s v="High"/>
    <x v="0"/>
    <s v="LLM made massive unrelated rewrites across actions.py, deleting/replacing large portions of working logic instead of making a scoped maintenance change. It changed macro definitions from callables to direct values, removed many methods/sections, rewrote file execution, movement, tab handling, search, tagging, preview, and bookmark logic, and introduced likely broken code such as direction. *= narg, which is a syntax error. This is far beyond formatting and likely breaks runtime behavior."/>
    <x v="0"/>
    <s v="No"/>
    <s v="SyntaxError: invalid syntax"/>
    <x v="0"/>
    <s v="repo_968b706_eb2ebc4__actions_llm_vs_gt.diff__ChatGPT 5.4"/>
    <n v="0"/>
    <n v="0"/>
    <n v="1"/>
    <n v="0"/>
    <n v="1"/>
    <n v="1"/>
    <n v="1"/>
    <x v="0"/>
    <x v="4"/>
  </r>
  <r>
    <s v="ranger"/>
    <s v="https://github.com/ranger/ranger"/>
    <s v="Change Method Signature (Change argument, change parameter)"/>
    <x v="3"/>
    <s v="https://github.com/ranger/ranger/pull/2983"/>
    <s v="968b706"/>
    <s v="eb2ebc4"/>
    <x v="0"/>
    <s v="ranger/core/actions.py"/>
    <s v="ranger/core/actions.py"/>
    <s v="Me: Change the placing of &quot;name and &quot;value in ValueError"/>
    <s v="repo_968b706_eb2ebc4"/>
    <s v="actions_llm_vs_gt.diff"/>
    <s v="cases/repo_968b706_eb2ebc4/compare/actions_llm_vs_gt.diff"/>
    <x v="0"/>
    <s v="No"/>
    <x v="0"/>
    <s v=" Logic Change"/>
    <s v="High"/>
    <x v="0"/>
    <s v="LLM made massive unrelated rewrites across actions.py, deleting/replacing large portions of working logic instead of making a scoped maintenance change. It changed macro definitions from callables to direct values, removed many methods/sections, rewrote file execution, movement, tab handling, search, tagging, preview, and bookmark logic, and introduced likely broken code such as direction. *= narg, which is a syntax error. This is far beyond formatting and likely breaks runtime behavior."/>
    <x v="0"/>
    <s v="No"/>
    <s v="SyntaxError: invalid syntax"/>
    <x v="0"/>
    <s v="repo_968b706_eb2ebc4__actions_llm_vs_gt.diff__ChatGPT 5.4"/>
    <n v="0"/>
    <n v="0"/>
    <n v="1"/>
    <n v="0"/>
    <n v="1"/>
    <n v="1"/>
    <n v="1"/>
    <x v="0"/>
    <x v="1"/>
  </r>
  <r>
    <s v="ranger"/>
    <s v="https://github.com/ranger/ranger"/>
    <s v="Change Method Signature (Change argument, change parameter)"/>
    <x v="3"/>
    <s v="https://github.com/ranger/ranger/pull/2983"/>
    <s v="968b706"/>
    <s v="eb2ebc4"/>
    <x v="0"/>
    <s v="ranger/core/actions.py"/>
    <s v="ranger/core/actions.py"/>
    <s v="Me: Change the placing of &quot;name and &quot;value in ValueError"/>
    <s v="repo_968b706_eb2ebc4"/>
    <s v="actions_llm_vs_gt.diff"/>
    <s v="cases/repo_968b706_eb2ebc4/compare/actions_llm_vs_gt.diff"/>
    <x v="0"/>
    <s v="No"/>
    <x v="0"/>
    <s v=" API/Signature Overreach"/>
    <s v="High"/>
    <x v="0"/>
    <s v="LLM made massive unrelated rewrites across actions.py, deleting/replacing large portions of working logic instead of making a scoped maintenance change. It changed macro definitions from callables to direct values, removed many methods/sections, rewrote file execution, movement, tab handling, search, tagging, preview, and bookmark logic, and introduced likely broken code such as direction. *= narg, which is a syntax error. This is far beyond formatting and likely breaks runtime behavior."/>
    <x v="0"/>
    <s v="No"/>
    <s v="SyntaxError: invalid syntax"/>
    <x v="0"/>
    <s v="repo_968b706_eb2ebc4__actions_llm_vs_gt.diff__ChatGPT 5.4"/>
    <n v="0"/>
    <n v="0"/>
    <n v="1"/>
    <n v="0"/>
    <n v="1"/>
    <n v="1"/>
    <n v="1"/>
    <x v="0"/>
    <x v="7"/>
  </r>
  <r>
    <s v="ranger"/>
    <s v="https://github.com/ranger/ranger"/>
    <s v="Change Method Signature (Change argument, change parameter)"/>
    <x v="3"/>
    <s v="https://github.com/ranger/ranger/pull/2983"/>
    <s v="968b706"/>
    <s v="eb2ebc4"/>
    <x v="0"/>
    <s v="ranger/core/actions.py"/>
    <s v="ranger/core/actions.py"/>
    <s v="Me: Change the placing of &quot;name and &quot;value in ValueError"/>
    <s v="repo_968b706_eb2ebc4"/>
    <s v="actions_llm_vs_gt.diff"/>
    <s v="cases/repo_968b706_eb2ebc4/compare/actions_llm_vs_gt.diff"/>
    <x v="0"/>
    <s v="No"/>
    <x v="0"/>
    <s v=" Extra Refactoring"/>
    <s v="High"/>
    <x v="0"/>
    <s v="LLM made massive unrelated rewrites across actions.py, deleting/replacing large portions of working logic instead of making a scoped maintenance change. It changed macro definitions from callables to direct values, removed many methods/sections, rewrote file execution, movement, tab handling, search, tagging, preview, and bookmark logic, and introduced likely broken code such as direction. *= narg, which is a syntax error. This is far beyond formatting and likely breaks runtime behavior."/>
    <x v="0"/>
    <s v="No"/>
    <s v="SyntaxError: invalid syntax"/>
    <x v="0"/>
    <s v="repo_968b706_eb2ebc4__actions_llm_vs_gt.diff__ChatGPT 5.4"/>
    <n v="0"/>
    <n v="0"/>
    <n v="1"/>
    <n v="0"/>
    <n v="1"/>
    <n v="1"/>
    <n v="1"/>
    <x v="0"/>
    <x v="6"/>
  </r>
  <r>
    <s v="ranger"/>
    <s v="https://github.com/ranger/ranger"/>
    <s v="Change Method Signature (Change argument, change parameter)"/>
    <x v="3"/>
    <s v="https://github.com/ranger/ranger/pull/2983"/>
    <s v="968b706"/>
    <s v="eb2ebc4"/>
    <x v="0"/>
    <s v="ranger/core/actions.py"/>
    <s v="ranger/core/actions.py"/>
    <s v="Me: Change the placing of &quot;name and &quot;value in ValueError"/>
    <s v="repo_968b706_eb2ebc4"/>
    <s v="actions_llm_vs_gt.diff"/>
    <s v="cases/repo_968b706_eb2ebc4/compare/actions_llm_vs_gt.diff"/>
    <x v="0"/>
    <s v="No"/>
    <x v="0"/>
    <s v=" Unrelated Deletion"/>
    <s v="High"/>
    <x v="0"/>
    <s v="LLM made massive unrelated rewrites across actions.py, deleting/replacing large portions of working logic instead of making a scoped maintenance change. It changed macro definitions from callables to direct values, removed many methods/sections, rewrote file execution, movement, tab handling, search, tagging, preview, and bookmark logic, and introduced likely broken code such as direction. *= narg, which is a syntax error. This is far beyond formatting and likely breaks runtime behavior."/>
    <x v="0"/>
    <s v="No"/>
    <s v="SyntaxError: invalid syntax"/>
    <x v="0"/>
    <s v="repo_968b706_eb2ebc4__actions_llm_vs_gt.diff__ChatGPT 5.4"/>
    <n v="0"/>
    <n v="0"/>
    <n v="1"/>
    <n v="0"/>
    <n v="1"/>
    <n v="1"/>
    <n v="1"/>
    <x v="0"/>
    <x v="5"/>
  </r>
  <r>
    <s v="ranger"/>
    <s v="https://github.com/ranger/ranger"/>
    <s v="Change Method Signature (Change argument, change parameter)"/>
    <x v="3"/>
    <s v="https://github.com/ranger/ranger/pull/2983"/>
    <s v="968b706"/>
    <s v="eb2ebc4"/>
    <x v="0"/>
    <s v="ranger/core/actions.py"/>
    <s v="ranger/core/actions.py"/>
    <s v="Me: Change the placing of &quot;name and &quot;value in ValueError"/>
    <s v="repo_968b706_eb2ebc4"/>
    <s v="actions_llm_vs_gt.diff"/>
    <s v="cases/repo_968b706_eb2ebc4/compare/actions_llm_vs_gt.diff"/>
    <x v="0"/>
    <s v="No"/>
    <x v="0"/>
    <s v=" Typo Introduced"/>
    <s v="High"/>
    <x v="0"/>
    <s v="LLM made massive unrelated rewrites across actions.py, deleting/replacing large portions of working logic instead of making a scoped maintenance change. It changed macro definitions from callables to direct values, removed many methods/sections, rewrote file execution, movement, tab handling, search, tagging, preview, and bookmark logic, and introduced likely broken code such as direction. *= narg, which is a syntax error. This is far beyond formatting and likely breaks runtime behavior."/>
    <x v="0"/>
    <s v="No"/>
    <s v="SyntaxError: invalid syntax"/>
    <x v="0"/>
    <s v="repo_968b706_eb2ebc4__actions_llm_vs_gt.diff__ChatGPT 5.4"/>
    <n v="0"/>
    <n v="0"/>
    <n v="1"/>
    <n v="0"/>
    <n v="1"/>
    <n v="1"/>
    <n v="1"/>
    <x v="0"/>
    <x v="9"/>
  </r>
  <r>
    <s v="theHarvester"/>
    <s v="https://github.com/laramies/theHarvester"/>
    <s v="Rename Variable"/>
    <x v="0"/>
    <s v="Rename the variables in myparser.py by Adithanvijayan · Pull Request #328 · laramies/theHarvester"/>
    <s v="1824ce4"/>
    <s v="c42f6c0"/>
    <x v="0"/>
    <s v="theHarvester/parsers/myparser.py"/>
    <s v="theHarvester/parsers/myparser.py"/>
    <s v="Me: Rename the variables: e to search, x to iteration, and y to delete and update the code accordingly"/>
    <s v="repo_1821ce4_c42f6c0"/>
    <s v="parser_llm_vs_gt.diff"/>
    <s v="cases/repo_1821ce4_c42f6c0/compare/pars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1821ce4_c42f6c0__parser_llm_vs_gt.diff__ChatGPT 5.4"/>
    <n v="1"/>
    <n v="0"/>
    <n v="0"/>
    <n v="0"/>
    <n v="1"/>
    <n v="0"/>
    <n v="0"/>
    <x v="1"/>
    <x v="0"/>
  </r>
  <r>
    <s v="theHarvester"/>
    <s v="https://github.com/laramies/theHarvester"/>
    <s v="Rename Variable"/>
    <x v="0"/>
    <s v="company_domain seems more in line with the intention of -d by pierce403 · Pull Request #910 · laramies/theHarvester"/>
    <s v="28d92a8"/>
    <s v="cb18ecb"/>
    <x v="0"/>
    <s v="theHarvester/discovery/rocketreach.py"/>
    <s v="theHarvester/discovery/rocketreach.py"/>
    <s v="Me: Change company_website_url to company_domain"/>
    <s v="repo_28d92a8_cb18ecb"/>
    <s v="treach_llm_vs_gt.diff"/>
    <s v="cases/repo_28d92a8_cb18ecb/compare/treach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28d92a8_cb18ecb__treach_llm_vs_gt.diff__ChatGPT 5.4"/>
    <n v="1"/>
    <n v="0"/>
    <n v="0"/>
    <n v="0"/>
    <n v="1"/>
    <n v="0"/>
    <n v="0"/>
    <x v="1"/>
    <x v="0"/>
  </r>
  <r>
    <s v="theHarvester"/>
    <s v="https://github.com/laramies/theHarvester"/>
    <s v="Extract Method (Cleanup, Move, extract, remove)"/>
    <x v="2"/>
    <s v="Remove bing_key method from Core class by leebaird · Pull Request #2225 · laramies/theHarvester"/>
    <s v="bc2fce0"/>
    <s v="e72876f"/>
    <x v="0"/>
    <s v="theHarvester/lib/core.py"/>
    <s v="theHarvester/lib/core.py"/>
    <s v="Me: Remove bing_key method from Core class"/>
    <s v="repo_bc2fce0_e72876f"/>
    <s v="core_llm_vs_gt.diff"/>
    <s v="cases/repo_bc2fce0_e72876f/compare/core_llm_vs_gt.diff"/>
    <x v="1"/>
    <s v="No"/>
    <x v="0"/>
    <s v="Formatting"/>
    <s v="Low"/>
    <x v="1"/>
    <s v="The task was to remove the bing_key method from the Core class. Since the diff between the human merge and LLM output does not show a missing bing_key removal, the required task appears to have been completed. However, the LLM introduced an unrelated typo by changing a user-agent string from Firefox/142.0 to Firefox/142.0), which changes the string value and may affect behavior. It also removed the final newline."/>
    <x v="1"/>
    <s v="Yes"/>
    <s v="None"/>
    <x v="0"/>
    <s v="repo_bc2fce0_e72876f__core_llm_vs_gt.diff__ChatGPT 5.4"/>
    <n v="1"/>
    <n v="0"/>
    <n v="0"/>
    <n v="0"/>
    <n v="1"/>
    <n v="0"/>
    <n v="0"/>
    <x v="1"/>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modules/sfp_binstring.py"/>
    <s v="GitHub: sflib: Rename fetchUrl() argument dontMangle to disableContentEncoding"/>
    <s v="repo_f35fec0_ddc5cd8"/>
    <s v="bin_llm_vs_gt.diff"/>
    <s v="cases/repo_f35fec0_ddc5cd8/compare/bin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f35fec0_ddc5cd8__bin_llm_vs_gt.diff__ChatGPT 5.4"/>
    <n v="1"/>
    <n v="0"/>
    <n v="0"/>
    <n v="0"/>
    <n v="1"/>
    <n v="0"/>
    <n v="0"/>
    <x v="1"/>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modules/sfp_filemeta.py"/>
    <s v="GitHub: sflib: Rename fetchUrl() argument dontMangle to disableContentEncoding"/>
    <s v="repo_f35fec0_ddc5cd8"/>
    <s v="file_llm_vs_gt.diff"/>
    <s v="cases/repo_f35fec0_ddc5cd8/compare/file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f35fec0_ddc5cd8__file_llm_vs_gt.diff__ChatGPT 5.4"/>
    <n v="1"/>
    <n v="0"/>
    <n v="0"/>
    <n v="0"/>
    <n v="1"/>
    <n v="0"/>
    <n v="0"/>
    <x v="1"/>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sflib.py"/>
    <s v="GitHub: sflib: Rename fetchUrl() argument dontMangle to disableContentEncoding"/>
    <s v="repo_f35fec0_ddc5cd8"/>
    <s v="flib_llm_vs_gt.diff"/>
    <s v="cases/repo_f35fec0_ddc5cd8/compare/flib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f35fec0_ddc5cd8__flib_llm_vs_gt.diff__ChatGPT 5.4"/>
    <n v="1"/>
    <n v="0"/>
    <n v="0"/>
    <n v="0"/>
    <n v="1"/>
    <n v="0"/>
    <n v="0"/>
    <x v="1"/>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sflib.py"/>
    <s v="GitHub: sflib: Rename fetchUrl() argument dontMangle to disableContentEncoding"/>
    <s v="repo_f35fec0_ddc5cd8"/>
    <s v="flib_llm_vs_gt.diff"/>
    <s v="cases/repo_f35fec0_ddc5cd8/compare/flib_llm_vs_gt.diff"/>
    <x v="1"/>
    <s v="No"/>
    <x v="0"/>
    <s v="Comment/Docstring"/>
    <s v="Low"/>
    <x v="1"/>
    <s v="LLM output matches the required code content, but differs from the human merge only by removing the final newline at the end of the file. No logic, API, import, naming, or behavioral change is present."/>
    <x v="1"/>
    <s v="Yes"/>
    <s v="None"/>
    <x v="0"/>
    <s v="repo_f35fec0_ddc5cd8__flib_llm_vs_gt.diff__ChatGPT 5.4"/>
    <n v="1"/>
    <n v="0"/>
    <n v="0"/>
    <n v="0"/>
    <n v="1"/>
    <n v="0"/>
    <n v="0"/>
    <x v="1"/>
    <x v="4"/>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test/unit/test_spiderfoot.py"/>
    <s v="GitHub: sflib: Rename fetchUrl() argument dontMangle to disableContentEncoding"/>
    <s v="repo_f35fec0_ddc5cd8"/>
    <s v="test_llm_vs_gt.diff"/>
    <s v="cases/repo_f35fec0_ddc5cd8/compare/test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f35fec0_ddc5cd8__test_llm_vs_gt.diff__ChatGPT 5.4"/>
    <n v="1"/>
    <n v="0"/>
    <n v="0"/>
    <n v="0"/>
    <n v="1"/>
    <n v="0"/>
    <n v="0"/>
    <x v="1"/>
    <x v="0"/>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piderfoot/helpers.py"/>
    <s v="GitHub: SpiderFootHelpers: rename SpiderFootHelpers.targetType to SpiderFootHelpers.targetTypeFromString"/>
    <s v="repo_9e694dd_d2507e1"/>
    <s v="helper_llm_vs_gt.diff"/>
    <s v="cases/repo_9e694dd_d2507e1/compare/help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9e694dd_d2507e1__helper_llm_vs_gt.diff__ChatGPT 5.4"/>
    <n v="1"/>
    <n v="0"/>
    <n v="0"/>
    <n v="0"/>
    <n v="1"/>
    <n v="0"/>
    <n v="0"/>
    <x v="1"/>
    <x v="0"/>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py"/>
    <s v="GitHub: SpiderFootHelpers: rename SpiderFootHelpers.targetType to SpiderFootHelpers.targetTypeFromString"/>
    <s v="repo_9e694dd_d2507e1"/>
    <s v="sf_llm_vs_gt.diff"/>
    <s v="cases/repo_9e694dd_d2507e1/compare/sf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9e694dd_d2507e1__sf_llm_vs_gt.diff__ChatGPT 5.4"/>
    <n v="1"/>
    <n v="0"/>
    <n v="0"/>
    <n v="0"/>
    <n v="1"/>
    <n v="0"/>
    <n v="0"/>
    <x v="1"/>
    <x v="0"/>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webui.py"/>
    <s v="GitHub: SpiderFootHelpers: rename SpiderFootHelpers.targetType to SpiderFootHelpers.targetTypeFromString"/>
    <s v="repo_9e694dd_d2507e1"/>
    <s v="sfbui_llm_vs_gt.diff"/>
    <s v="cases/repo_9e694dd_d2507e1/compare/sfbui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9e694dd_d2507e1__sfbui_llm_vs_gt.diff__ChatGPT 5.4"/>
    <n v="1"/>
    <n v="0"/>
    <n v="0"/>
    <n v="0"/>
    <n v="1"/>
    <n v="0"/>
    <n v="0"/>
    <x v="1"/>
    <x v="0"/>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sflib.py"/>
    <s v="Me: Remove the function sslDerToPem, test_sslDerToPem_invalid_cert_should_raise_TypeError, and test_sslDerToPem"/>
    <s v="repo_27ac7a3_9746aa1"/>
    <s v="lib_llm_vs_gt.diff"/>
    <s v="cases/repo_27ac7a3_9746aa1/compare/lib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27ac7a3_9746aa1__lib_llm_vs_gt.diff__ChatGPT 5.4"/>
    <n v="1"/>
    <n v="0"/>
    <n v="0"/>
    <n v="0"/>
    <n v="1"/>
    <n v="0"/>
    <n v="0"/>
    <x v="1"/>
    <x v="0"/>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test/unit/test_spiderfoot.py"/>
    <s v="Me: Remove the function sslDerToPem, test_sslDerToPem_invalid_cert_should_raise_TypeError, and test_sslDerToPem"/>
    <s v="repo_27ac7a3_9746aa1"/>
    <s v="spiderfoot_llm_vs_gt.diff"/>
    <s v="cases/repo_27ac7a3_9746aa1/compare/spiderfoot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27ac7a3_9746aa1__spiderfoot_llm_vs_gt.diff__ChatGPT 5.4"/>
    <n v="1"/>
    <n v="0"/>
    <n v="0"/>
    <n v="0"/>
    <n v="1"/>
    <n v="0"/>
    <n v="0"/>
    <x v="1"/>
    <x v="0"/>
  </r>
  <r>
    <s v="spiderfoot"/>
    <s v="https://github.com/smicallef/spiderfoot"/>
    <s v="Extract Method (Cleanup, Move, extract, remove)"/>
    <x v="2"/>
    <s v="sflib: Move parseLinks to SpiderFootHelpers.extractLinksFromHtml() by bcoles · Pull Request #1683 · smicallef/spiderfoot"/>
    <s v="aae4a1f"/>
    <s v="7f04a49"/>
    <x v="0"/>
    <s v="test/unit/test_spiderfoot.py"/>
    <s v="test/unit/test_spiderfoot.py"/>
    <s v="Me: Remove the function test_parse_links_should_return_a_dict_of_urls_from_string, test_parse_links_invalid_url_should_return_a_dict, test_parse_links_invalid_data_should_return_a_dict, test_parse_links_invalid_domains_should_return_a_dict"/>
    <s v="repo_aae4a1f_7f04a49"/>
    <s v="testspider_llm_vs_gt.diff"/>
    <s v="cases/repo_aae4a1f_7f04a49/compare/testspid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aae4a1f_7f04a49__testspider_llm_vs_gt.diff__ChatGPT 5.4"/>
    <n v="1"/>
    <n v="0"/>
    <n v="0"/>
    <n v="0"/>
    <n v="1"/>
    <n v="0"/>
    <n v="0"/>
    <x v="1"/>
    <x v="0"/>
  </r>
  <r>
    <s v="spiderfoot"/>
    <s v="https://github.com/smicallef/spiderfoot"/>
    <s v="Change Method Signature (Change argument, change parameter)"/>
    <x v="3"/>
    <s v="removed a pitfall where the code was using a default mutable argument by NaelsonDouglas · Pull Request #1581 · smicallef/spiderfoot"/>
    <s v="cd43282"/>
    <s v="20c4509"/>
    <x v="0"/>
    <s v="sflib.py"/>
    <s v="sflib.py"/>
    <s v="Me: removed a pitfall where the code was using a default mutable argument, change argument of googleIterate, from dic value null to None"/>
    <s v="repo_cd43282_20c4509"/>
    <s v="lib_llm_vs_gt.diff"/>
    <s v="cases/repo_cd43282_20c4509/compare/lib_llm_vs_gt.diff"/>
    <x v="1"/>
    <s v="No"/>
    <x v="0"/>
    <s v="Formatting"/>
    <s v="Low"/>
    <x v="1"/>
    <s v="LLM output matches the required code content, but differs from the human merge only through formatting: extra blank lines were added around the opts is None block, and the final newline was removed. No logic, API, import, naming, or behavioral change is present."/>
    <x v="1"/>
    <s v="Yes"/>
    <s v="None"/>
    <x v="0"/>
    <s v="repo_cd43282_20c4509__lib_llm_vs_gt.diff__ChatGPT 5.4"/>
    <n v="1"/>
    <n v="0"/>
    <n v="0"/>
    <n v="0"/>
    <n v="1"/>
    <n v="0"/>
    <n v="0"/>
    <x v="1"/>
    <x v="0"/>
  </r>
  <r>
    <s v="spiderfoot"/>
    <s v="https://github.com/smicallef/spiderfoot"/>
    <s v="Extract Variable (Cleanup, Move, extract, remove)"/>
    <x v="4"/>
    <s v="https://github.com/smicallef/spiderfoot/pull/1199"/>
    <s v="bba8242"/>
    <s v="fa02bc8"/>
    <x v="2"/>
    <s v="modules/sfp_creditcard.py,_x000a_modules/sfp_iban.py"/>
    <s v="modules/sfp_creditcard.py"/>
    <s v="GitHub: remove unused variable errorState"/>
    <s v="repo_bba8242_fa02bc8"/>
    <s v="credit_llm_vs_gt.diff"/>
    <s v="cases/repo_bba8242_fa02bc8/compare/credit_llm_vs_gt.diff"/>
    <x v="1"/>
    <s v="No"/>
    <x v="0"/>
    <s v="Formatting"/>
    <s v="Low"/>
    <x v="1"/>
    <s v="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
    <x v="1"/>
    <s v="Yes"/>
    <s v="None"/>
    <x v="0"/>
    <s v="repo_bba8242_fa02bc8__credit_llm_vs_gt.diff__ChatGPT 5.4"/>
    <n v="1"/>
    <n v="0"/>
    <n v="0"/>
    <n v="0"/>
    <n v="1"/>
    <n v="0"/>
    <n v="0"/>
    <x v="1"/>
    <x v="0"/>
  </r>
  <r>
    <s v="spiderfoot"/>
    <s v="https://github.com/smicallef/spiderfoot"/>
    <s v="Extract Variable (Cleanup, Move, extract, remove)"/>
    <x v="4"/>
    <s v="https://github.com/smicallef/spiderfoot/pull/1199"/>
    <s v="bba8242"/>
    <s v="fa02bc8"/>
    <x v="2"/>
    <s v="modules/sfp_creditcard.py,_x000a_modules/sfp_iban.py"/>
    <s v="modules/sfp_creditcard.py"/>
    <s v="GitHub: remove unused variable errorState"/>
    <s v="repo_bba8242_fa02bc8"/>
    <s v="credit_llm_vs_gt.diff"/>
    <s v="cases/repo_bba8242_fa02bc8/compare/credit_llm_vs_gt.diff"/>
    <x v="1"/>
    <s v="No"/>
    <x v="0"/>
    <s v=" Comment/Docstring"/>
    <s v="Low"/>
    <x v="1"/>
    <s v="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
    <x v="1"/>
    <s v="Yes"/>
    <s v="None"/>
    <x v="0"/>
    <s v="repo_bba8242_fa02bc8__credit_llm_vs_gt.diff__ChatGPT 5.4"/>
    <n v="1"/>
    <n v="0"/>
    <n v="0"/>
    <n v="0"/>
    <n v="1"/>
    <n v="0"/>
    <n v="0"/>
    <x v="1"/>
    <x v="4"/>
  </r>
  <r>
    <s v="spiderfoot"/>
    <s v="https://github.com/smicallef/spiderfoot"/>
    <s v="Extract Variable (Cleanup, Move, extract, remove)"/>
    <x v="4"/>
    <s v="https://github.com/smicallef/spiderfoot/pull/1199"/>
    <s v="bba8242"/>
    <s v="fa02bc8"/>
    <x v="2"/>
    <s v="modules/sfp_creditcard.py,_x000a_modules/sfp_iban.py"/>
    <s v="modules/sfp_iban.py"/>
    <s v="GitHub: remove unused variable errorState"/>
    <s v="repo_bba8242_fa02bc8"/>
    <s v="iban_llm_vs_gt.diff"/>
    <s v="cases/repo_bba8242_fa02bc8/compare/iban_llm_vs_gt.diff"/>
    <x v="1"/>
    <s v="No"/>
    <x v="0"/>
    <s v="Formatting"/>
    <s v="Low"/>
    <x v="1"/>
    <s v="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
    <x v="1"/>
    <s v="Yes"/>
    <s v="None"/>
    <x v="0"/>
    <s v="repo_bba8242_fa02bc8__iban_llm_vs_gt.diff__ChatGPT 5.4"/>
    <n v="1"/>
    <n v="0"/>
    <n v="0"/>
    <n v="0"/>
    <n v="1"/>
    <n v="0"/>
    <n v="0"/>
    <x v="1"/>
    <x v="0"/>
  </r>
  <r>
    <s v="spiderfoot"/>
    <s v="https://github.com/smicallef/spiderfoot"/>
    <s v="Extract Variable (Cleanup, Move, extract, remove)"/>
    <x v="4"/>
    <s v="https://github.com/smicallef/spiderfoot/pull/1199"/>
    <s v="bba8242"/>
    <s v="fa02bc8"/>
    <x v="2"/>
    <s v="modules/sfp_creditcard.py,_x000a_modules/sfp_iban.py"/>
    <s v="modules/sfp_iban.py"/>
    <s v="GitHub: remove unused variable errorState"/>
    <s v="repo_bba8242_fa02bc8"/>
    <s v="iban_llm_vs_gt.diff"/>
    <s v="cases/repo_bba8242_fa02bc8/compare/iban_llm_vs_gt.diff"/>
    <x v="1"/>
    <s v="No"/>
    <x v="0"/>
    <s v=" Comment/Docstring"/>
    <s v="Low"/>
    <x v="1"/>
    <s v="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
    <x v="1"/>
    <s v="Yes"/>
    <s v="None"/>
    <x v="0"/>
    <s v="repo_bba8242_fa02bc8__iban_llm_vs_gt.diff__ChatGPT 5.4"/>
    <n v="1"/>
    <n v="0"/>
    <n v="0"/>
    <n v="0"/>
    <n v="1"/>
    <n v="0"/>
    <n v="0"/>
    <x v="1"/>
    <x v="4"/>
  </r>
  <r>
    <s v="datasette"/>
    <s v="https://github.com/simonw/datasette"/>
    <s v="Change Method Signature (Change argument, change parameter)"/>
    <x v="3"/>
    <s v="Remove deprecated/unused args from setup.py by gerrymanoim · Pull Request #2222 · simonw/datasette"/>
    <s v="b823069"/>
    <s v="04e8835"/>
    <x v="0"/>
    <s v="setup.py"/>
    <s v="setup.py"/>
    <s v="Me: Remove deprecated/unused args from setup.py (setup_requires=[&quot;pytest-runner&quot;], tests_require=[&quot;datasette[test]&quot;] )"/>
    <s v="repo_b823069_04e8835"/>
    <s v="setup_llm_vs_gt.diff"/>
    <s v="cases/repo_b823069_04e8835/compare/setup_llm_vs_gt.diff"/>
    <x v="1"/>
    <s v="No"/>
    <x v="0"/>
    <s v="Formatting"/>
    <s v="Low"/>
    <x v="1"/>
    <s v="LLM output matches the required code content, but differs from the human merge only by removing the final newline at the end of the file. No logic, API, import, naming, or behavioral change is present."/>
    <x v="1"/>
    <s v="Yes"/>
    <s v="None"/>
    <x v="0"/>
    <s v="repo_b823069_04e8835__setup_llm_vs_gt.diff__ChatGPT 5.4"/>
    <n v="1"/>
    <n v="0"/>
    <n v="0"/>
    <n v="0"/>
    <n v="1"/>
    <n v="0"/>
    <n v="0"/>
    <x v="1"/>
    <x v="0"/>
  </r>
  <r>
    <s v="sherlock"/>
    <s v="https://github.com/sherlock-project/sherlock"/>
    <s v="Change Method Signature (Change argument, change parameter)"/>
    <x v="3"/>
    <s v="https://github.com/sherlock-project/sherlock/pull/2574"/>
    <s v="cfcc82a"/>
    <s v="947f1ad"/>
    <x v="2"/>
    <s v="sherlock_project/sherlock.py,_x000a_sherlock_project/sites.py"/>
    <s v="sherlock_project/sherlock.py"/>
    <s v="GitHub: Security Fix: Add timeout parameters to HTTP requests"/>
    <s v="repo_cfcc82a_947f1ad"/>
    <s v="sherlock_llm_vs_gt.diff"/>
    <s v="cases/repo_cfcc82a_947f1ad/compare/sherlock_llm_vs_gt.diff"/>
    <x v="1"/>
    <s v="No"/>
    <x v="0"/>
    <s v="Formatting"/>
    <s v="Low"/>
    <x v="1"/>
    <s v="The only extra difference shown is removal of the final newline at the end of the file, which is a formatting issue and does not affect behavior."/>
    <x v="1"/>
    <s v="Yes"/>
    <s v="None"/>
    <x v="0"/>
    <s v="repo_cfcc82a_947f1ad__sherlock_llm_vs_gt.diff__ChatGPT 5.4"/>
    <n v="1"/>
    <n v="0"/>
    <n v="0"/>
    <n v="0"/>
    <n v="1"/>
    <n v="0"/>
    <n v="0"/>
    <x v="1"/>
    <x v="0"/>
  </r>
  <r>
    <s v="sherlock"/>
    <s v="https://github.com/sherlock-project/sherlock"/>
    <s v="Change Method Signature (Change argument, change parameter)"/>
    <x v="3"/>
    <s v="https://github.com/sherlock-project/sherlock/pull/2574"/>
    <s v="cfcc82a"/>
    <s v="947f1ad"/>
    <x v="2"/>
    <s v="sherlock_project/sherlock.py,_x000a_sherlock_project/sites.py"/>
    <s v="sherlock_project/sites.py"/>
    <s v="GitHub: Security Fix: Add timeout parameters to HTTP requests"/>
    <s v="repo_cfcc82a_947f1ad"/>
    <s v="sites_llm_vs_gt.diff"/>
    <s v="cases/repo_cfcc82a_947f1ad/compare/sites_llm_vs_gt.diff"/>
    <x v="1"/>
    <s v="No"/>
    <x v="0"/>
    <s v="Formatting"/>
    <s v="Low"/>
    <x v="1"/>
    <s v="Exact same"/>
    <x v="1"/>
    <s v="Yes"/>
    <s v="None"/>
    <x v="0"/>
    <s v="repo_cfcc82a_947f1ad__sites_llm_vs_gt.diff__ChatGPT 5.4"/>
    <n v="1"/>
    <n v="0"/>
    <n v="0"/>
    <n v="0"/>
    <n v="1"/>
    <n v="0"/>
    <n v="0"/>
    <x v="1"/>
    <x v="0"/>
  </r>
  <r>
    <s v="sherlock"/>
    <s v="https://github.com/sherlock-project/sherlock"/>
    <s v="Extract Variable (Cleanup, Move, extract, remove)"/>
    <x v="4"/>
    <s v="Remove fixed value of &quot;username_unclaimed&quot; #1628 by DenavDot · Pull Request #1637 · sherlock-project/sherlock"/>
    <s v="be42ae7"/>
    <s v="1c64c28"/>
    <x v="0"/>
    <s v="sherlock/sites.py"/>
    <s v="sherlock/sites.py"/>
    <s v="Me:Remove fixed value of &quot;username_unclaimed&quot; and use secrets.token_urlsafe(32) as value"/>
    <s v="repo_be42ae7_1c64c28"/>
    <s v="sites_llm_vs_gt.diff"/>
    <s v="cases/repo_be42ae7_1c64c28/compare/sites_llm_vs_gt.diff"/>
    <x v="1"/>
    <s v="No"/>
    <x v="0"/>
    <s v="Formatting"/>
    <s v="Low"/>
    <x v="1"/>
    <s v="LLM implements the change at the call site instead of inside SiteInformation.__init__, which differs from the human merge. It also makes minor formatting changes, including indentation adjustment and removal of the final newline."/>
    <x v="1"/>
    <s v="Yes"/>
    <s v="None"/>
    <x v="0"/>
    <s v="repo_be42ae7_1c64c28__sites_llm_vs_gt.diff__ChatGPT 5.4"/>
    <n v="1"/>
    <n v="0"/>
    <n v="0"/>
    <n v="0"/>
    <n v="1"/>
    <n v="0"/>
    <n v="0"/>
    <x v="1"/>
    <x v="0"/>
  </r>
  <r>
    <s v="faceswap"/>
    <s v="https://github.com/deepfakes/faceswap"/>
    <s v="Rename Variable"/>
    <x v="0"/>
    <s v="https://github.com/deepfakes/faceswap/pull/281"/>
    <n v="5741160"/>
    <s v="f7c6063"/>
    <x v="0"/>
    <s v="lib/FaceLandmarksExtractor/FaceLandmarksExtractor.py"/>
    <s v="lib/FaceLandmarksExtractor/FaceLandmarksExtractor.py"/>
    <s v="Me: Rename input_image to input_image_bgr, update related references, resize the BGR image directly, recreate input_image via channel reversal, and rename the detector-loop image variable to current_image without changing behavior."/>
    <s v="repo_5741160_f7c6063"/>
    <s v="extractor_llm_vs_gt.diff"/>
    <s v="cases/repo_5741160_f7c6063/compare/extractor_llm_vs_gt.diff"/>
    <x v="1"/>
    <s v="No"/>
    <x v="0"/>
    <s v="Formatting"/>
    <s v="High"/>
    <x v="1"/>
    <s v="The LLM appears to complete the required change, but it also adds input_image = input_image_bgr[:, :, ::-1].copy() inside the input_is_predetected_face branch, which is not present in the human merge and may alter behavior for predetected-face inputs. It also reformats the cv2.resize call, adjusts slicing spacing, adds trailing whitespace after break, and removes the final newline."/>
    <x v="1"/>
    <s v="Yes"/>
    <s v="None"/>
    <x v="0"/>
    <s v="repo_5741160_f7c6063__extractor_llm_vs_gt.diff__ChatGPT 5.4"/>
    <n v="1"/>
    <n v="0"/>
    <n v="0"/>
    <n v="0"/>
    <n v="1"/>
    <n v="0"/>
    <n v="1"/>
    <x v="0"/>
    <x v="0"/>
  </r>
  <r>
    <s v="faceswap"/>
    <s v="https://github.com/deepfakes/faceswap"/>
    <s v="Rename Variable"/>
    <x v="0"/>
    <s v="https://github.com/deepfakes/faceswap/pull/281"/>
    <n v="5741160"/>
    <s v="f7c6063"/>
    <x v="0"/>
    <s v="lib/FaceLandmarksExtractor/FaceLandmarksExtractor.py"/>
    <s v="lib/FaceLandmarksExtractor/FaceLandmarksExtractor.py"/>
    <s v="Me: Rename input_image to input_image_bgr, update related references, resize the BGR image directly, recreate input_image via channel reversal, and rename the detector-loop image variable to current_image without changing behavior."/>
    <s v="repo_5741160_f7c6063"/>
    <s v="extractor_llm_vs_gt.diff"/>
    <s v="cases/repo_5741160_f7c6063/compare/extractor_llm_vs_gt.diff"/>
    <x v="1"/>
    <s v="No"/>
    <x v="0"/>
    <s v=" Logic Change"/>
    <s v="High"/>
    <x v="1"/>
    <s v="The LLM appears to complete the required change, but it also adds input_image = input_image_bgr[:, :, ::-1].copy() inside the input_is_predetected_face branch, which is not present in the human merge and may alter behavior for predetected-face inputs. It also reformats the cv2.resize call, adjusts slicing spacing, adds trailing whitespace after break, and removes the final newline."/>
    <x v="1"/>
    <s v="Yes"/>
    <s v="None"/>
    <x v="0"/>
    <s v="repo_5741160_f7c6063__extractor_llm_vs_gt.diff__ChatGPT 5.4"/>
    <n v="1"/>
    <n v="0"/>
    <n v="0"/>
    <n v="0"/>
    <n v="1"/>
    <n v="0"/>
    <n v="1"/>
    <x v="0"/>
    <x v="1"/>
  </r>
  <r>
    <s v="faceswap"/>
    <s v="https://github.com/deepfakes/faceswap"/>
    <s v="Change Method Signature (Change argument, change parameter)"/>
    <x v="3"/>
    <s v="https://github.com/deepfakes/faceswap/pull/89"/>
    <s v="d909ae2"/>
    <s v="7e7cf0b"/>
    <x v="0"/>
    <s v="plugins/Convert_Adjust.py,"/>
    <s v="plugins/Convert_Adjust.py"/>
    <s v="Me: Add smooth_mask=True, avg_color_adjust=True, **kwargs  arguments in init method of plugins/Convert_Adjust.py  and add blur_size=2, seamless_clone=False, mask_type=&quot;facehullandrect&quot;, erosion_kernel_size=None, **kwargs arguments in init method of plugins/Convert_Masked.py"/>
    <s v="repo_d909ae2_7e7cf0b"/>
    <s v="adjust_llm_vs_gt.diff"/>
    <s v="cases/repo_d909ae2_7e7cf0b/compare/adjust_llm_vs_gt.diff"/>
    <x v="1"/>
    <s v="No"/>
    <x v="0"/>
    <s v="Formatting"/>
    <s v="Low"/>
    <x v="1"/>
    <s v="The only differences shown are whitespace-only: an altered blank line/trailing space and removal of the final newline. This diff does not show plugins/Convert_Masked.py, so this row only supports judging the adjust.py part of the task."/>
    <x v="1"/>
    <s v="Yes"/>
    <s v="None"/>
    <x v="0"/>
    <s v="repo_d909ae2_7e7cf0b__adjust_llm_vs_gt.diff__ChatGPT 5.4"/>
    <n v="1"/>
    <n v="0"/>
    <n v="0"/>
    <n v="0"/>
    <n v="1"/>
    <n v="0"/>
    <n v="0"/>
    <x v="1"/>
    <x v="0"/>
  </r>
  <r>
    <s v="httpx"/>
    <s v="https://github.com/encode/httpx"/>
    <s v="Rename Variable"/>
    <x v="0"/>
    <s v="https://github.com/encode/httpx/pull/968"/>
    <s v="9b6605c"/>
    <s v="991915a"/>
    <x v="2"/>
    <s v="httpx/_transports/urllib3.py,_x000a_tests/test_config.py"/>
    <s v="httpx/_transports/urllib3.py"/>
    <s v="Me: Rename hard_limit to max_connections and soft_limit to max_keepalive"/>
    <s v="repo_9b6605c_991915a"/>
    <s v="lib_llm_vs_gt.diff"/>
    <s v="cases/repo_9b6605c_991915a/compare/lib_llm_vs_gt.diff"/>
    <x v="0"/>
    <s v="No"/>
    <x v="0"/>
    <s v="Formatting"/>
    <s v="High"/>
    <x v="0"/>
    <s v="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
    <x v="0"/>
    <s v="Yes"/>
    <s v="None"/>
    <x v="0"/>
    <s v="repo_9b6605c_991915a__lib_llm_vs_gt.diff__ChatGPT 5.4"/>
    <n v="0"/>
    <n v="0"/>
    <n v="1"/>
    <n v="0"/>
    <n v="1"/>
    <n v="1"/>
    <n v="1"/>
    <x v="0"/>
    <x v="0"/>
  </r>
  <r>
    <s v="httpx"/>
    <s v="https://github.com/encode/httpx"/>
    <s v="Rename Variable"/>
    <x v="0"/>
    <s v="https://github.com/encode/httpx/pull/968"/>
    <s v="9b6605c"/>
    <s v="991915a"/>
    <x v="2"/>
    <s v="httpx/_transports/urllib3.py,_x000a_tests/test_config.py"/>
    <s v="httpx/_transports/urllib3.py"/>
    <s v="Me: Rename hard_limit to max_connections and soft_limit to max_keepalive"/>
    <s v="repo_9b6605c_991915a"/>
    <s v="lib_llm_vs_gt.diff"/>
    <s v="cases/repo_9b6605c_991915a/compare/lib_llm_vs_gt.diff"/>
    <x v="0"/>
    <s v="No"/>
    <x v="0"/>
    <s v=" Naming Overreach"/>
    <s v="High"/>
    <x v="0"/>
    <s v="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
    <x v="0"/>
    <s v="Yes"/>
    <s v="None"/>
    <x v="0"/>
    <s v="repo_9b6605c_991915a__lib_llm_vs_gt.diff__ChatGPT 5.4"/>
    <n v="0"/>
    <n v="0"/>
    <n v="1"/>
    <n v="0"/>
    <n v="1"/>
    <n v="1"/>
    <n v="1"/>
    <x v="0"/>
    <x v="8"/>
  </r>
  <r>
    <s v="httpx"/>
    <s v="https://github.com/encode/httpx"/>
    <s v="Rename Variable"/>
    <x v="0"/>
    <s v="https://github.com/encode/httpx/pull/968"/>
    <s v="9b6605c"/>
    <s v="991915a"/>
    <x v="2"/>
    <s v="httpx/_transports/urllib3.py,_x000a_tests/test_config.py"/>
    <s v="httpx/_transports/urllib3.py"/>
    <s v="Me: Rename hard_limit to max_connections and soft_limit to max_keepalive"/>
    <s v="repo_9b6605c_991915a"/>
    <s v="lib_llm_vs_gt.diff"/>
    <s v="cases/repo_9b6605c_991915a/compare/lib_llm_vs_gt.diff"/>
    <x v="0"/>
    <s v="No"/>
    <x v="0"/>
    <s v=" Logic Change"/>
    <s v="High"/>
    <x v="0"/>
    <s v="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
    <x v="0"/>
    <s v="Yes"/>
    <s v="None"/>
    <x v="0"/>
    <s v="repo_9b6605c_991915a__lib_llm_vs_gt.diff__ChatGPT 5.4"/>
    <n v="0"/>
    <n v="0"/>
    <n v="1"/>
    <n v="0"/>
    <n v="1"/>
    <n v="1"/>
    <n v="1"/>
    <x v="0"/>
    <x v="1"/>
  </r>
  <r>
    <s v="httpx"/>
    <s v="https://github.com/encode/httpx"/>
    <s v="Rename Variable"/>
    <x v="0"/>
    <s v="https://github.com/encode/httpx/pull/968"/>
    <s v="9b6605c"/>
    <s v="991915a"/>
    <x v="2"/>
    <s v="httpx/_transports/urllib3.py,_x000a_tests/test_config.py"/>
    <s v="tests/test_config.py"/>
    <s v="Me: Rename hard_limit to max_connections and soft_limit to max_keepalive"/>
    <s v="repo_9b6605c_991915a"/>
    <s v="testconfig_llm_vs_gt.diff"/>
    <s v="cases/repo_9b6605c_991915a/compare/testconfig_llm_vs_gt.diff"/>
    <x v="1"/>
    <s v="No"/>
    <x v="0"/>
    <s v="Formatting"/>
    <s v="Low"/>
    <x v="1"/>
    <s v="The LLM output differs from the human merge only by removing the final newline at the end of the file. No logic, API, naming, or behavioral change is present."/>
    <x v="1"/>
    <s v="Yes"/>
    <s v="None"/>
    <x v="0"/>
    <s v="repo_9b6605c_991915a__testconfig_llm_vs_gt.diff__ChatGPT 5.4"/>
    <n v="1"/>
    <n v="0"/>
    <n v="0"/>
    <n v="0"/>
    <n v="1"/>
    <n v="0"/>
    <n v="0"/>
    <x v="1"/>
    <x v="0"/>
  </r>
  <r>
    <s v="httpx"/>
    <s v="https://github.com/encode/httpx"/>
    <s v="Rename Variable"/>
    <x v="0"/>
    <s v="https://github.com/encode/httpx/pull/601"/>
    <s v="8d8ea8b"/>
    <s v="bb6e52f"/>
    <x v="1"/>
    <s v="httpx/dispatch/http11.py,_x000a_httpx/dispatch/http2.py,_x000a_httpx/dispatch/proxy_http.py"/>
    <s v="httpx/dispatch/proxy_http.py"/>
    <s v="Me: Rename stream to socket throughout the code."/>
    <s v="repo_8d8ea8b_bb6e52f"/>
    <s v="http_llm_vs_gt.diff"/>
    <s v="cases/repo_8d8ea8b_bb6e52f/compare/http_llm_vs_gt.diff"/>
    <x v="1"/>
    <s v="No"/>
    <x v="0"/>
    <s v="Formatting"/>
    <s v="Low"/>
    <x v="1"/>
    <s v="The LLM output differs from the human merge only by removing the final newline at the end of the file. No logic, API, naming, or behavioral change is present."/>
    <x v="1"/>
    <s v="Yes"/>
    <s v="None"/>
    <x v="0"/>
    <s v="repo_8d8ea8b_bb6e52f__http_llm_vs_gt.diff__ChatGPT 5.4"/>
    <n v="1"/>
    <n v="0"/>
    <n v="0"/>
    <n v="0"/>
    <n v="1"/>
    <n v="0"/>
    <n v="0"/>
    <x v="1"/>
    <x v="0"/>
  </r>
  <r>
    <s v="httpx"/>
    <s v="https://github.com/encode/httpx"/>
    <s v="Rename Variable"/>
    <x v="0"/>
    <s v="https://github.com/encode/httpx/pull/601"/>
    <s v="8d8ea8b"/>
    <s v="bb6e52f"/>
    <x v="1"/>
    <s v="httpx/dispatch/http11.py,_x000a_httpx/dispatch/http2.py,_x000a_httpx/dispatch/proxy_http.py"/>
    <s v="httpx/dispatch/http2.py"/>
    <s v="Me: Rename stream to socket throughout the code."/>
    <s v="repo_8d8ea8b_bb6e52f"/>
    <s v="http2_llm_vs_gt.diff"/>
    <s v="cases/repo_8d8ea8b_bb6e52f/compare/http2_llm_vs_gt.diff"/>
    <x v="1"/>
    <s v="No"/>
    <x v="0"/>
    <s v="Formatting"/>
    <s v="Low"/>
    <x v="1"/>
    <s v="The LLM output differs from the human merge only by removing the final newline at the end of the file. No logic, API, naming, or behavioral change is present."/>
    <x v="1"/>
    <s v="Yes"/>
    <s v="None"/>
    <x v="0"/>
    <s v="repo_8d8ea8b_bb6e52f__http2_llm_vs_gt.diff__ChatGPT 5.4"/>
    <n v="1"/>
    <n v="0"/>
    <n v="0"/>
    <n v="0"/>
    <n v="1"/>
    <n v="0"/>
    <n v="0"/>
    <x v="1"/>
    <x v="0"/>
  </r>
  <r>
    <s v="httpx"/>
    <s v="https://github.com/encode/httpx"/>
    <s v="Rename Variable"/>
    <x v="0"/>
    <s v="https://github.com/encode/httpx/pull/601"/>
    <s v="8d8ea8b"/>
    <s v="bb6e52f"/>
    <x v="1"/>
    <s v="httpx/dispatch/http11.py,_x000a_httpx/dispatch/http2.py,_x000a_httpx/dispatch/proxy_http.py"/>
    <s v="httpx/dispatch/http11.py"/>
    <s v="Me: Rename stream to socket throughout the code."/>
    <s v="repo_8d8ea8b_bb6e52f"/>
    <s v="http11_llm_vs_gt.diff"/>
    <s v="cases/repo_8d8ea8b_bb6e52f/compare/http11_llm_vs_gt.diff"/>
    <x v="1"/>
    <s v="No"/>
    <x v="0"/>
    <s v="Formatting"/>
    <s v="Low"/>
    <x v="1"/>
    <s v="The LLM output differs from the human merge only by removing the final newline at the end of the file. No logic, API, naming, or behavioral change is present."/>
    <x v="1"/>
    <s v="Yes"/>
    <s v="None"/>
    <x v="0"/>
    <s v="repo_8d8ea8b_bb6e52f__http11_llm_vs_gt.diff__ChatGPT 5.4"/>
    <n v="1"/>
    <n v="0"/>
    <n v="0"/>
    <n v="0"/>
    <n v="1"/>
    <n v="0"/>
    <n v="0"/>
    <x v="1"/>
    <x v="0"/>
  </r>
  <r>
    <s v="httpx"/>
    <s v="https://github.com/encode/httpx"/>
    <s v="Rename Method"/>
    <x v="1"/>
    <s v="https://github.com/encode/httpx/pull/676"/>
    <s v="d5da743"/>
    <n v="3462999"/>
    <x v="2"/>
    <s v="httpx/models.py,_x000a_tests/client/test_redirects.py"/>
    <s v="httpx/models.py"/>
    <s v="GitHub: Rename 'next' to 'anext' on Response"/>
    <s v="repo_d5da743_3462999"/>
    <s v="models_llm_vs_gt.diff"/>
    <s v="cases/repo_d5da743_3462999/compare/models_llm_vs_gt.diff"/>
    <x v="1"/>
    <s v="No"/>
    <x v="0"/>
    <s v="Formatting"/>
    <s v="Low"/>
    <x v="1"/>
    <s v="The LLM output differs from the human merge only by removing the final newline at the end of the file. No logic, API, naming, or behavioral change is present."/>
    <x v="1"/>
    <s v="Yes"/>
    <s v="None"/>
    <x v="0"/>
    <s v="repo_d5da743_3462999__models_llm_vs_gt.diff__ChatGPT 5.4"/>
    <n v="1"/>
    <n v="0"/>
    <n v="0"/>
    <n v="0"/>
    <n v="1"/>
    <n v="0"/>
    <n v="0"/>
    <x v="1"/>
    <x v="0"/>
  </r>
  <r>
    <s v="httpx"/>
    <s v="https://github.com/encode/httpx"/>
    <s v="Rename Method"/>
    <x v="1"/>
    <s v="https://github.com/encode/httpx/pull/676"/>
    <s v="d5da743"/>
    <n v="3462999"/>
    <x v="2"/>
    <s v="httpx/models.py,_x000a_tests/client/test_redirects.py"/>
    <s v="tests/client/test_redirects.py"/>
    <s v="GitHub: Rename 'next' to 'anext' on Response"/>
    <s v="repo_d5da743_3462999"/>
    <s v="redirects_llm_vs_gt.diff"/>
    <s v="cases/repo_d5da743_3462999/compare/redirects_llm_vs_gt.diff"/>
    <x v="1"/>
    <s v="No"/>
    <x v="0"/>
    <s v="Formatting"/>
    <s v="Low"/>
    <x v="1"/>
    <s v="The LLM output differs from the human merge only by removing the final newline at the end of the file. No logic, API, naming, or behavioral change is present."/>
    <x v="1"/>
    <s v="Yes"/>
    <s v="None"/>
    <x v="0"/>
    <s v="repo_d5da743_3462999__redirects_llm_vs_gt.diff__ChatGPT 5.4"/>
    <n v="1"/>
    <n v="0"/>
    <n v="0"/>
    <n v="0"/>
    <n v="1"/>
    <n v="0"/>
    <n v="0"/>
    <x v="1"/>
    <x v="0"/>
  </r>
  <r>
    <s v="httpx"/>
    <s v="https://github.com/encode/httpx"/>
    <s v="Rename Method"/>
    <x v="1"/>
    <s v="https://github.com/encode/httpx/pull/675"/>
    <s v="f9d18a8"/>
    <s v="d5da743"/>
    <x v="0"/>
    <s v="httpx/client.py"/>
    <s v="httpx/client.py"/>
    <s v="GitHub: Rename 'close' to 'aclose' on Client"/>
    <s v="repo_f9d18a8_d5da743"/>
    <s v="client_llm_vs_gt.diff"/>
    <s v="cases/repo_f9d18a8_d5da743/compare/client_llm_vs_gt.diff"/>
    <x v="0"/>
    <s v="No"/>
    <x v="0"/>
    <s v="Formatting"/>
    <s v="High"/>
    <x v="0"/>
    <s v="The human merge contains the expected async def aclose(self) method and related await self.aclose() usage, but the LLM output deletes almost the entire remainder of the file after the headers setter and ends with an incomplete line def headers(self, heade, which is a syntax-breaking typo/truncation. This removes many required methods and classes, including request/send logic, HTTP verb helpers, proxy handling, and StreamContextManager. The required change is not safely completed because the file is severely broken."/>
    <x v="0"/>
    <s v="No"/>
    <s v="SyntaxError: '(' was never closed"/>
    <x v="0"/>
    <s v="repo_f9d18a8_d5da743__client_llm_vs_gt.diff__ChatGPT 5.4"/>
    <n v="0"/>
    <n v="0"/>
    <n v="1"/>
    <n v="0"/>
    <n v="1"/>
    <n v="1"/>
    <n v="1"/>
    <x v="0"/>
    <x v="0"/>
  </r>
  <r>
    <s v="httpx"/>
    <s v="https://github.com/encode/httpx"/>
    <s v="Rename Method"/>
    <x v="1"/>
    <s v="https://github.com/encode/httpx/pull/675"/>
    <s v="f9d18a8"/>
    <s v="d5da743"/>
    <x v="0"/>
    <s v="httpx/client.py"/>
    <s v="httpx/client.py"/>
    <s v="GitHub: Rename 'close' to 'aclose' on Client"/>
    <s v="repo_f9d18a8_d5da743"/>
    <s v="client_llm_vs_gt.diff"/>
    <s v="cases/repo_f9d18a8_d5da743/compare/client_llm_vs_gt.diff"/>
    <x v="0"/>
    <s v="No"/>
    <x v="0"/>
    <s v=" Logic Change"/>
    <s v="High"/>
    <x v="0"/>
    <s v="The human merge contains the expected async def aclose(self) method and related await self.aclose() usage, but the LLM output deletes almost the entire remainder of the file after the headers setter and ends with an incomplete line def headers(self, heade, which is a syntax-breaking typo/truncation. This removes many required methods and classes, including request/send logic, HTTP verb helpers, proxy handling, and StreamContextManager. The required change is not safely completed because the file is severely broken."/>
    <x v="0"/>
    <s v="No"/>
    <s v="SyntaxError: '(' was never closed"/>
    <x v="0"/>
    <s v="repo_f9d18a8_d5da743__client_llm_vs_gt.diff__ChatGPT 5.4"/>
    <n v="0"/>
    <n v="0"/>
    <n v="1"/>
    <n v="0"/>
    <n v="1"/>
    <n v="1"/>
    <n v="1"/>
    <x v="0"/>
    <x v="1"/>
  </r>
  <r>
    <s v="httpx"/>
    <s v="https://github.com/encode/httpx"/>
    <s v="Rename Method"/>
    <x v="1"/>
    <s v="https://github.com/encode/httpx/pull/675"/>
    <s v="f9d18a8"/>
    <s v="d5da743"/>
    <x v="0"/>
    <s v="httpx/client.py"/>
    <s v="httpx/client.py"/>
    <s v="GitHub: Rename 'close' to 'aclose' on Client"/>
    <s v="repo_f9d18a8_d5da743"/>
    <s v="client_llm_vs_gt.diff"/>
    <s v="cases/repo_f9d18a8_d5da743/compare/client_llm_vs_gt.diff"/>
    <x v="0"/>
    <s v="No"/>
    <x v="0"/>
    <s v=" API/Signature Overreach"/>
    <s v="High"/>
    <x v="0"/>
    <s v="The human merge contains the expected async def aclose(self) method and related await self.aclose() usage, but the LLM output deletes almost the entire remainder of the file after the headers setter and ends with an incomplete line def headers(self, heade, which is a syntax-breaking typo/truncation. This removes many required methods and classes, including request/send logic, HTTP verb helpers, proxy handling, and StreamContextManager. The required change is not safely completed because the file is severely broken."/>
    <x v="0"/>
    <s v="No"/>
    <s v="SyntaxError: '(' was never closed"/>
    <x v="0"/>
    <s v="repo_f9d18a8_d5da743__client_llm_vs_gt.diff__ChatGPT 5.4"/>
    <n v="0"/>
    <n v="0"/>
    <n v="1"/>
    <n v="0"/>
    <n v="1"/>
    <n v="1"/>
    <n v="1"/>
    <x v="0"/>
    <x v="7"/>
  </r>
  <r>
    <s v="httpx"/>
    <s v="https://github.com/encode/httpx"/>
    <s v="Rename Method"/>
    <x v="1"/>
    <s v="https://github.com/encode/httpx/pull/675"/>
    <s v="f9d18a8"/>
    <s v="d5da743"/>
    <x v="0"/>
    <s v="httpx/client.py"/>
    <s v="httpx/client.py"/>
    <s v="GitHub: Rename 'close' to 'aclose' on Client"/>
    <s v="repo_f9d18a8_d5da743"/>
    <s v="client_llm_vs_gt.diff"/>
    <s v="cases/repo_f9d18a8_d5da743/compare/client_llm_vs_gt.diff"/>
    <x v="0"/>
    <s v="No"/>
    <x v="0"/>
    <s v=" Unrelated Deletion"/>
    <s v="High"/>
    <x v="0"/>
    <s v="The human merge contains the expected async def aclose(self) method and related await self.aclose() usage, but the LLM output deletes almost the entire remainder of the file after the headers setter and ends with an incomplete line def headers(self, heade, which is a syntax-breaking typo/truncation. This removes many required methods and classes, including request/send logic, HTTP verb helpers, proxy handling, and StreamContextManager. The required change is not safely completed because the file is severely broken."/>
    <x v="0"/>
    <s v="No"/>
    <s v="SyntaxError: '(' was never closed"/>
    <x v="0"/>
    <s v="repo_f9d18a8_d5da743__client_llm_vs_gt.diff__ChatGPT 5.4"/>
    <n v="0"/>
    <n v="0"/>
    <n v="1"/>
    <n v="0"/>
    <n v="1"/>
    <n v="1"/>
    <n v="1"/>
    <x v="0"/>
    <x v="5"/>
  </r>
  <r>
    <s v="httpx"/>
    <s v="https://github.com/encode/httpx"/>
    <s v="Rename Method"/>
    <x v="1"/>
    <s v="https://github.com/encode/httpx/pull/675"/>
    <s v="f9d18a8"/>
    <s v="d5da743"/>
    <x v="0"/>
    <s v="httpx/client.py"/>
    <s v="httpx/client.py"/>
    <s v="GitHub: Rename 'close' to 'aclose' on Client"/>
    <s v="repo_f9d18a8_d5da743"/>
    <s v="client_llm_vs_gt.diff"/>
    <s v="cases/repo_f9d18a8_d5da743/compare/client_llm_vs_gt.diff"/>
    <x v="0"/>
    <s v="No"/>
    <x v="0"/>
    <s v=" Typo Introduced"/>
    <s v="High"/>
    <x v="0"/>
    <s v="The human merge contains the expected async def aclose(self) method and related await self.aclose() usage, but the LLM output deletes almost the entire remainder of the file after the headers setter and ends with an incomplete line def headers(self, heade, which is a syntax-breaking typo/truncation. This removes many required methods and classes, including request/send logic, HTTP verb helpers, proxy handling, and StreamContextManager. The required change is not safely completed because the file is severely broken."/>
    <x v="0"/>
    <s v="No"/>
    <s v="SyntaxError: '(' was never closed"/>
    <x v="0"/>
    <s v="repo_f9d18a8_d5da743__client_llm_vs_gt.diff__ChatGPT 5.4"/>
    <n v="0"/>
    <n v="0"/>
    <n v="1"/>
    <n v="0"/>
    <n v="1"/>
    <n v="1"/>
    <n v="1"/>
    <x v="0"/>
    <x v="9"/>
  </r>
  <r>
    <s v="httpx"/>
    <s v="https://github.com/encode/httpx"/>
    <s v="Change Method Signature (Change argument, change parameter)"/>
    <x v="3"/>
    <s v="https://github.com/encode/httpx/pull/1613"/>
    <s v="4fbf275"/>
    <s v="81f385c"/>
    <x v="0"/>
    <s v="httpx/_api.py"/>
    <s v="httpx/_api.py"/>
    <s v="Me: Add timeout=timeout argument in httpx.stream() function"/>
    <s v="repo_4fbf275_81f385c"/>
    <s v="api_llm_vs_gt.diff"/>
    <s v="cases/repo_4fbf275_81f385c/compare/api_llm_vs_gt.diff"/>
    <x v="1"/>
    <s v="No"/>
    <x v="0"/>
    <s v="Formatting"/>
    <s v="Low"/>
    <x v="1"/>
    <s v="LLM removes timeout=timeout from the surrounding Client(...) constructor and reformats the constructor arguments onto one line. Removing the client-level timeout may be behaviorally different from the human merge, even though the required stream-level timeout was added. The final newline was also removed."/>
    <x v="1"/>
    <s v="Yes"/>
    <s v="None"/>
    <x v="0"/>
    <s v="repo_4fbf275_81f385c__api_llm_vs_gt.diff__ChatGPT 5.4"/>
    <n v="1"/>
    <n v="0"/>
    <n v="0"/>
    <n v="0"/>
    <n v="1"/>
    <n v="0"/>
    <n v="0"/>
    <x v="1"/>
    <x v="0"/>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definitions/graph_definition.py"/>
    <s v="Me: rename variable solid to node, solids to ops, solid_dict to node_dict, target_solid to target_node, solid_name to node_name, solid_config to op_config"/>
    <s v="repo_15a5c59_ef8da99"/>
    <s v="def_llm_vs_gt.diff"/>
    <s v="cases/repo_15a5c59_ef8da99/compare/def_llm_vs_gt.diff"/>
    <x v="2"/>
    <s v="No"/>
    <x v="0"/>
    <s v="Formatting"/>
    <s v="Medium"/>
    <x v="0"/>
    <s v="The LLM output instead changes several comments/docstrings in the opposite direction, replacing node/ops with solid/solids, which is inconsistent with the requested rename direction. It also reformats get_top_level_omitted_nodes unnecessarily and removes the final newline. No visible runtime logic change is shown, but the terminology edits are incorrect/unrelated documentation changes and suggest the rename was not fully or consistently completed."/>
    <x v="2"/>
    <s v="Yes"/>
    <s v="None"/>
    <x v="0"/>
    <s v="repo_15a5c59_ef8da99__def_llm_vs_gt.diff__ChatGPT 5.4"/>
    <n v="0"/>
    <n v="1"/>
    <n v="0"/>
    <n v="0"/>
    <n v="1"/>
    <n v="1"/>
    <n v="1"/>
    <x v="2"/>
    <x v="0"/>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definitions/graph_definition.py"/>
    <s v="Me: rename variable solid to node, solids to ops, solid_dict to node_dict, target_solid to target_node, solid_name to node_name, solid_config to op_config"/>
    <s v="repo_15a5c59_ef8da99"/>
    <s v="def_llm_vs_gt.diff"/>
    <s v="cases/repo_15a5c59_ef8da99/compare/def_llm_vs_gt.diff"/>
    <x v="2"/>
    <s v="No"/>
    <x v="0"/>
    <s v=" Comment/Docstring"/>
    <s v="Medium"/>
    <x v="0"/>
    <s v="The LLM output instead changes several comments/docstrings in the opposite direction, replacing node/ops with solid/solids, which is inconsistent with the requested rename direction. It also reformats get_top_level_omitted_nodes unnecessarily and removes the final newline. No visible runtime logic change is shown, but the terminology edits are incorrect/unrelated documentation changes and suggest the rename was not fully or consistently completed."/>
    <x v="2"/>
    <s v="Yes"/>
    <s v="None"/>
    <x v="0"/>
    <s v="repo_15a5c59_ef8da99__def_llm_vs_gt.diff__ChatGPT 5.4"/>
    <n v="0"/>
    <n v="1"/>
    <n v="0"/>
    <n v="0"/>
    <n v="1"/>
    <n v="1"/>
    <n v="1"/>
    <x v="2"/>
    <x v="4"/>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definitions/graph_definition.py"/>
    <s v="Me: rename variable solid to node, solids to ops, solid_dict to node_dict, target_solid to target_node, solid_name to node_name, solid_config to op_config"/>
    <s v="repo_15a5c59_ef8da99"/>
    <s v="def_llm_vs_gt.diff"/>
    <s v="cases/repo_15a5c59_ef8da99/compare/def_llm_vs_gt.diff"/>
    <x v="2"/>
    <s v="No"/>
    <x v="0"/>
    <s v=" Extra Refactoring"/>
    <s v="Medium"/>
    <x v="0"/>
    <s v="The LLM output instead changes several comments/docstrings in the opposite direction, replacing node/ops with solid/solids, which is inconsistent with the requested rename direction. It also reformats get_top_level_omitted_nodes unnecessarily and removes the final newline. No visible runtime logic change is shown, but the terminology edits are incorrect/unrelated documentation changes and suggest the rename was not fully or consistently completed."/>
    <x v="2"/>
    <s v="Yes"/>
    <s v="None"/>
    <x v="0"/>
    <s v="repo_15a5c59_ef8da99__def_llm_vs_gt.diff__ChatGPT 5.4"/>
    <n v="0"/>
    <n v="1"/>
    <n v="0"/>
    <n v="0"/>
    <n v="1"/>
    <n v="1"/>
    <n v="1"/>
    <x v="2"/>
    <x v="6"/>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execution/context/output.py"/>
    <s v="Me: rename variable solid to node, solids to ops, solid_dict to node_dict, target_solid to target_node, solid_name to node_name, solid_config to op_config"/>
    <s v="repo_15a5c59_ef8da99"/>
    <s v="output_llm_vs_gt.diff"/>
    <s v="cases/repo_15a5c59_ef8da99/compare/output_llm_vs_gt.diff"/>
    <x v="1"/>
    <s v="No"/>
    <x v="0"/>
    <s v="Formatting"/>
    <s v="Low"/>
    <x v="1"/>
    <s v="The LLM output differs from the human merge only by removing the final newline at the end of the file. No logic, API, naming, or behavioral change is present."/>
    <x v="1"/>
    <s v="Yes"/>
    <s v="None"/>
    <x v="0"/>
    <s v="repo_15a5c59_ef8da99__output_llm_vs_gt.diff__ChatGPT 5.4"/>
    <n v="1"/>
    <n v="0"/>
    <n v="0"/>
    <n v="0"/>
    <n v="1"/>
    <n v="0"/>
    <n v="0"/>
    <x v="1"/>
    <x v="0"/>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execution/context/system.py"/>
    <s v="Me: rename variable solid to node, solids to ops, solid_dict to node_dict, target_solid to target_node, solid_name to node_name, solid_config to op_config"/>
    <s v="repo_15a5c59_ef8da99"/>
    <s v="sys_llm_vs_gt.diff"/>
    <s v="cases/repo_15a5c59_ef8da99/compare/sys_llm_vs_gt.diff"/>
    <x v="1"/>
    <s v="No"/>
    <x v="0"/>
    <s v="Formatting"/>
    <s v="Low"/>
    <x v="1"/>
    <s v="The LLM output differs from the human merge only by removing the final newline at the end of the file. No logic, API, naming, or behavioral change is present."/>
    <x v="1"/>
    <s v="Yes"/>
    <s v="None"/>
    <x v="0"/>
    <s v="repo_15a5c59_ef8da99__sys_llm_vs_gt.diff__ChatGPT 5.4"/>
    <n v="1"/>
    <n v="0"/>
    <n v="0"/>
    <n v="0"/>
    <n v="1"/>
    <n v="0"/>
    <n v="0"/>
    <x v="1"/>
    <x v="0"/>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graph_definition.py"/>
    <s v="Me: rename variable solids to nodes, solid_dict to node_dict, solid_name to node_name, from_solid to from_node, mapped_solid to mapped_node"/>
    <s v="repo_0d62593_c8e4fb2"/>
    <s v="def_llm_vs_gt.diff"/>
    <s v="cases/repo_0d62593_c8e4fb2/compare/def_llm_vs_gt.diff"/>
    <x v="1"/>
    <s v="No"/>
    <x v="0"/>
    <s v="Formatting"/>
    <s v="Low"/>
    <x v="1"/>
    <s v="The LLM correctly renamed solid_dict to node_dict and target_solid to target_node, but it did not fully update related references: mapping.maps_from.solid_name remains unchanged, even though the task specifically required solid_name to become node_name. It also removed the final newline."/>
    <x v="1"/>
    <s v="Yes"/>
    <s v="None"/>
    <x v="0"/>
    <s v="repo_0d62593_c8e4fb2__def_llm_vs_gt.diff__ChatGPT 5.4"/>
    <n v="1"/>
    <n v="0"/>
    <n v="0"/>
    <n v="0"/>
    <n v="1"/>
    <n v="0"/>
    <n v="0"/>
    <x v="1"/>
    <x v="0"/>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cliapp_llm_vs_gt.diff"/>
    <s v="cases/repo_f35abde_354b8b1/compare/cliapp_llm_vs_gt.diff"/>
    <x v="0"/>
    <s v="No"/>
    <x v="0"/>
    <s v="Formatting"/>
    <s v="High"/>
    <x v="0"/>
    <s v="The task was to rename prepare_for_deployment to prepare_and_package everywhere. The human merge has the command name as prepare-and-package, but the LLM keeps/reverts it to prepare-for-deployment, so the required rename was missed in the CLI command decorator. The missing final newline is only a minor formatting issue."/>
    <x v="0"/>
    <s v="Yes"/>
    <s v="None"/>
    <x v="0"/>
    <s v="repo_f35abde_354b8b1__cliapp_llm_vs_gt.diff__ChatGPT 5.4"/>
    <n v="0"/>
    <n v="0"/>
    <n v="1"/>
    <n v="0"/>
    <n v="1"/>
    <n v="1"/>
    <n v="1"/>
    <x v="0"/>
    <x v="0"/>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cliapp_llm_vs_gt.diff"/>
    <s v="cases/repo_f35abde_354b8b1/compare/cliapp_llm_vs_gt.diff"/>
    <x v="0"/>
    <s v="No"/>
    <x v="0"/>
    <s v=" Naming Overreach"/>
    <s v="High"/>
    <x v="0"/>
    <s v="The task was to rename prepare_for_deployment to prepare_and_package everywhere. The human merge has the command name as prepare-and-package, but the LLM keeps/reverts it to prepare-for-deployment, so the required rename was missed in the CLI command decorator. The missing final newline is only a minor formatting issue."/>
    <x v="0"/>
    <s v="Yes"/>
    <s v="None"/>
    <x v="0"/>
    <s v="repo_f35abde_354b8b1__cliapp_llm_vs_gt.diff__ChatGPT 5.4"/>
    <n v="0"/>
    <n v="0"/>
    <n v="1"/>
    <n v="0"/>
    <n v="1"/>
    <n v="1"/>
    <n v="1"/>
    <x v="0"/>
    <x v="8"/>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dependency.py"/>
    <s v="Me: rename variable solids to nodes, solid_dict to node_dict, solid_name to node_name, from_solid to from_node, mapped_solid to mapped_node"/>
    <s v="repo_0d62593_c8e4fb2"/>
    <s v="dependency_llm_vs_gt.diff"/>
    <s v="cases/repo_0d62593_c8e4fb2/compare/dependency_llm_vs_gt.diff"/>
    <x v="1"/>
    <s v="No"/>
    <x v="0"/>
    <s v="Formatting"/>
    <s v="Low"/>
    <x v="1"/>
    <s v="The task was to rename variable terminology from solid to node. The shown code logic already uses node_* names, and the diff only shows the LLM changing comments in the opposite direction, replacing node with solid in explanatory comments. No runtime variable, API, or logic change is visible. The final newline was also removed."/>
    <x v="1"/>
    <s v="Yes"/>
    <s v="None"/>
    <x v="0"/>
    <s v="repo_0d62593_c8e4fb2__dependency_llm_vs_gt.diff__ChatGPT 5.4"/>
    <n v="1"/>
    <n v="0"/>
    <n v="0"/>
    <n v="0"/>
    <n v="1"/>
    <n v="0"/>
    <n v="0"/>
    <x v="1"/>
    <x v="0"/>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dependency.py"/>
    <s v="Me: rename variable solids to nodes, solid_dict to node_dict, solid_name to node_name, from_solid to from_node, mapped_solid to mapped_node"/>
    <s v="repo_0d62593_c8e4fb2"/>
    <s v="dependency_llm_vs_gt.diff"/>
    <s v="cases/repo_0d62593_c8e4fb2/compare/dependency_llm_vs_gt.diff"/>
    <x v="1"/>
    <s v="No"/>
    <x v="0"/>
    <s v=" Comment/Docstring"/>
    <s v="Low"/>
    <x v="1"/>
    <s v="The task was to rename variable terminology from solid to node. The shown code logic already uses node_* names, and the diff only shows the LLM changing comments in the opposite direction, replacing node with solid in explanatory comments. No runtime variable, API, or logic change is visible. The final newline was also removed."/>
    <x v="1"/>
    <s v="Yes"/>
    <s v="None"/>
    <x v="0"/>
    <s v="repo_0d62593_c8e4fb2__dependency_llm_vs_gt.diff__ChatGPT 5.4"/>
    <n v="1"/>
    <n v="0"/>
    <n v="0"/>
    <n v="0"/>
    <n v="1"/>
    <n v="0"/>
    <n v="0"/>
    <x v="1"/>
    <x v="4"/>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conftest.py"/>
    <s v="GitHub: Rename workspace_load_target function to create_workspace_load_target"/>
    <s v="repo_41101f7_a0e5c3d"/>
    <s v="conftest_llm_vs_gt.diff"/>
    <s v="cases/repo_41101f7_a0e5c3d/compare/conftest_llm_vs_gt.diff"/>
    <x v="1"/>
    <s v="No"/>
    <x v="0"/>
    <s v="Formatting"/>
    <s v="Low"/>
    <x v="1"/>
    <s v="The LLM output differs from the human merge only by removing the final newline at the end of the file. No logic, API, naming, or behavioral change is present."/>
    <x v="1"/>
    <s v="Yes"/>
    <s v="None"/>
    <x v="0"/>
    <s v="repo_41101f7_a0e5c3d__conftest_llm_vs_gt.diff__ChatGPT 5.4"/>
    <n v="1"/>
    <n v="0"/>
    <n v="0"/>
    <n v="0"/>
    <n v="1"/>
    <n v="0"/>
    <n v="0"/>
    <x v="1"/>
    <x v="0"/>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failure_recovery.py"/>
    <s v="GitHub: Rename workspace_load_target function to create_workspace_load_target"/>
    <s v="repo_41101f7_a0e5c3d"/>
    <s v="recovery_llm_vs_gt.diff"/>
    <s v="cases/repo_41101f7_a0e5c3d/compare/recovery_llm_vs_gt.diff"/>
    <x v="1"/>
    <s v="No"/>
    <x v="0"/>
    <s v="Formatting"/>
    <s v="Low"/>
    <x v="1"/>
    <s v="The task was to rename workspace_load_target to create_workspace_load_target. The LLM import line includes create_workspace_load_target, so the required rename appears completed. However, it unnecessarily reordered the imported names from .test_sensor_run, and it removed the final newline at the end of the file. No logic or behavioral change is visible."/>
    <x v="1"/>
    <s v="Yes"/>
    <s v="None"/>
    <x v="0"/>
    <s v="repo_41101f7_a0e5c3d__recovery_llm_vs_gt.diff__ChatGPT 5.4"/>
    <n v="1"/>
    <n v="0"/>
    <n v="0"/>
    <n v="0"/>
    <n v="1"/>
    <n v="0"/>
    <n v="0"/>
    <x v="1"/>
    <x v="0"/>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failure_recovery.py"/>
    <s v="GitHub: Rename workspace_load_target function to create_workspace_load_target"/>
    <s v="repo_41101f7_a0e5c3d"/>
    <s v="recovery_llm_vs_gt.diff"/>
    <s v="cases/repo_41101f7_a0e5c3d/compare/recovery_llm_vs_gt.diff"/>
    <x v="1"/>
    <s v="No"/>
    <x v="0"/>
    <s v=" Import Change"/>
    <s v="Low"/>
    <x v="1"/>
    <s v="The task was to rename workspace_load_target to create_workspace_load_target. The LLM import line includes create_workspace_load_target, so the required rename appears completed. However, it unnecessarily reordered the imported names from .test_sensor_run, and it removed the final newline at the end of the file. No logic or behavioral change is visible."/>
    <x v="1"/>
    <s v="Yes"/>
    <s v="None"/>
    <x v="0"/>
    <s v="repo_41101f7_a0e5c3d__recovery_llm_vs_gt.diff__ChatGPT 5.4"/>
    <n v="1"/>
    <n v="0"/>
    <n v="0"/>
    <n v="0"/>
    <n v="1"/>
    <n v="0"/>
    <n v="0"/>
    <x v="1"/>
    <x v="10"/>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run.py"/>
    <s v="GitHub: Rename workspace_load_target function to create_workspace_load_target"/>
    <s v="repo_41101f7_a0e5c3d"/>
    <s v="run_llm_vs_gt.diff"/>
    <s v="cases/repo_41101f7_a0e5c3d/compare/run_llm_vs_gt.diff"/>
    <x v="1"/>
    <s v="No"/>
    <x v="0"/>
    <s v="Formatting"/>
    <s v="Low"/>
    <x v="1"/>
    <s v="The LLM output differs from the human merge only by removing the final newline at the end of the file. No logic, API, naming, or behavioral change is present."/>
    <x v="1"/>
    <s v="Yes"/>
    <s v="None"/>
    <x v="0"/>
    <s v="repo_41101f7_a0e5c3d__run_llm_vs_gt.diff__ChatGPT 5.4"/>
    <n v="1"/>
    <n v="0"/>
    <n v="0"/>
    <n v="0"/>
    <n v="1"/>
    <n v="0"/>
    <n v="0"/>
    <x v="1"/>
    <x v="0"/>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run_status_sensors.py"/>
    <s v="GitHub: Rename workspace_load_target function to create_workspace_load_target"/>
    <s v="repo_41101f7_a0e5c3d"/>
    <s v="sensor_llm_vs_gt.diff"/>
    <s v="cases/repo_41101f7_a0e5c3d/compare/sensor_llm_vs_gt.diff"/>
    <x v="1"/>
    <s v="No"/>
    <x v="0"/>
    <s v="Formatting"/>
    <s v="Low"/>
    <x v="1"/>
    <s v="The LLM output differs from the human merge only by removing the final newline at the end of the file. No logic, API, naming, or behavioral change is present."/>
    <x v="1"/>
    <s v="Yes"/>
    <s v="None"/>
    <x v="0"/>
    <s v="repo_41101f7_a0e5c3d__sensor_llm_vs_gt.diff__ChatGPT 5.4"/>
    <n v="1"/>
    <n v="0"/>
    <n v="0"/>
    <n v="0"/>
    <n v="1"/>
    <n v="0"/>
    <n v="0"/>
    <x v="1"/>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base.py"/>
    <s v="GitHub: Removes the get_materialization_count_by_partition storage method. All callers were switched to using the get_materialized_partitions storage method"/>
    <s v="repo_fb918e0_fa16772"/>
    <s v="base_llm_vs_gt.diff"/>
    <s v="cases/repo_fb918e0_fa16772/compare/base_llm_vs_gt.diff"/>
    <x v="1"/>
    <s v="No"/>
    <x v="0"/>
    <s v="Formatting"/>
    <s v="Low"/>
    <x v="1"/>
    <s v="The LLM output differs from the human merge only by removing the final newline at the end of the file. No logic, API, naming, or behavioral change is present."/>
    <x v="1"/>
    <s v="Yes"/>
    <s v="None"/>
    <x v="0"/>
    <s v="repo_fb918e0_fa16772__base_llm_vs_gt.diff__ChatGPT 5.4"/>
    <n v="1"/>
    <n v="0"/>
    <n v="0"/>
    <n v="0"/>
    <n v="1"/>
    <n v="0"/>
    <n v="0"/>
    <x v="1"/>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instance/__init__.py"/>
    <s v="GitHub: Removes the get_materialization_count_by_partition storage method. All callers were switched to using the get_materialized_partitions storage method"/>
    <s v="repo_fb918e0_fa16772"/>
    <s v="init_llm_vs_gt.diff"/>
    <s v="cases/repo_fb918e0_fa16772/compare/init_llm_vs_gt.diff"/>
    <x v="1"/>
    <s v="No"/>
    <x v="0"/>
    <s v="Formatting"/>
    <s v="Medium"/>
    <x v="1"/>
    <s v="The LLM unnecessarily renamed the local variable returned_execution_plan_snapshot_id to returned_executionPlan_snapshot_id, which is unrelated and introduces inconsistent mixed camelCase/snake_case naming. It also removed the final newline."/>
    <x v="1"/>
    <s v="Yes"/>
    <s v="None"/>
    <x v="0"/>
    <s v="repo_fb918e0_fa16772__init_llm_vs_gt.diff__ChatGPT 5.4"/>
    <n v="1"/>
    <n v="0"/>
    <n v="0"/>
    <n v="0"/>
    <n v="1"/>
    <n v="0"/>
    <n v="1"/>
    <x v="2"/>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instance/__init__.py"/>
    <s v="GitHub: Removes the get_materialization_count_by_partition storage method. All callers were switched to using the get_materialized_partitions storage method"/>
    <s v="repo_fb918e0_fa16772"/>
    <s v="init_llm_vs_gt.diff"/>
    <s v="cases/repo_fb918e0_fa16772/compare/init_llm_vs_gt.diff"/>
    <x v="1"/>
    <s v="No"/>
    <x v="0"/>
    <s v=" Naming Overreach"/>
    <s v="Medium"/>
    <x v="1"/>
    <s v="The LLM unnecessarily renamed the local variable returned_execution_plan_snapshot_id to returned_executionPlan_snapshot_id, which is unrelated and introduces inconsistent mixed camelCase/snake_case naming. It also removed the final newline."/>
    <x v="1"/>
    <s v="Yes"/>
    <s v="None"/>
    <x v="0"/>
    <s v="repo_fb918e0_fa16772__init_llm_vs_gt.diff__ChatGPT 5.4"/>
    <n v="1"/>
    <n v="0"/>
    <n v="0"/>
    <n v="0"/>
    <n v="1"/>
    <n v="0"/>
    <n v="1"/>
    <x v="2"/>
    <x v="8"/>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sql_event_log.py"/>
    <s v="GitHub: Removes the get_materialization_count_by_partition storage method. All callers were switched to using the get_materialized_partitions storage method"/>
    <s v="repo_fb918e0_fa16772"/>
    <s v="log_llm_vs_gt.diff"/>
    <s v="cases/repo_fb918e0_fa16772/compare/log_llm_vs_gt.diff"/>
    <x v="1"/>
    <s v="No"/>
    <x v="0"/>
    <s v="Formatting"/>
    <s v="Low"/>
    <x v="1"/>
    <s v="The LLM output differs from the human merge only by removing the final newline at the end of the file. No logic, API, naming, or behavioral change is present."/>
    <x v="1"/>
    <s v="Yes"/>
    <s v="None"/>
    <x v="0"/>
    <s v="repo_fb918e0_fa16772__log_llm_vs_gt.diff__ChatGPT 5.4"/>
    <n v="1"/>
    <n v="0"/>
    <n v="0"/>
    <n v="0"/>
    <n v="1"/>
    <n v="0"/>
    <n v="0"/>
    <x v="1"/>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legacy_storage.py"/>
    <s v="GitHub: Removes the get_materialization_count_by_partition storage method. All callers were switched to using the get_materialized_partitions storage method"/>
    <s v="repo_fb918e0_fa16772"/>
    <s v="storage_llm_vs_gt.diff"/>
    <s v="cases/repo_fb918e0_fa16772/compare/storage_llm_vs_gt.diff"/>
    <x v="1"/>
    <s v="No"/>
    <x v="0"/>
    <s v="Formatting"/>
    <s v="Low"/>
    <x v="1"/>
    <s v="The LLM output differs from the human merge only by removing the final newline at the end of the file. No logic, API, naming, or behavioral change is present."/>
    <x v="1"/>
    <s v="Yes"/>
    <s v="None"/>
    <x v="0"/>
    <s v="repo_fb918e0_fa16772__storage_llm_vs_gt.diff__ChatGPT 5.4"/>
    <n v="1"/>
    <n v="0"/>
    <n v="0"/>
    <n v="0"/>
    <n v="1"/>
    <n v="0"/>
    <n v="0"/>
    <x v="1"/>
    <x v="0"/>
  </r>
  <r>
    <s v="dagster"/>
    <s v="https://github.com/dagster-io/dagster"/>
    <s v="Extract Method (Cleanup, Move, extract, remove)"/>
    <x v="2"/>
    <s v="https://github.com/dagster-io/dagster/pull/14573"/>
    <s v="7c84ddc"/>
    <s v="b72a57d"/>
    <x v="0"/>
    <s v="python_modules/dagster-graphql/dagster_graphql/implementation/fetch_assets.py"/>
    <s v="python_modules/dagster-graphql/dagster_graphql/implementation/fetch_assets.py"/>
    <s v="Me: Remove get_asset_run_ids method"/>
    <s v="repo_7c84ddc_b72a57d"/>
    <s v="asset_llm_vs_gt.diff"/>
    <s v="cases/repo_7c84ddc_b72a57d/compare/asset_llm_vs_gt.diff"/>
    <x v="1"/>
    <s v="No"/>
    <x v="0"/>
    <s v="Formatting"/>
    <s v="Low"/>
    <x v="1"/>
    <s v="The LLM output differs from the human merge only by removing the final newline at the end of the file. No logic, API, naming, or behavioral change is present."/>
    <x v="1"/>
    <s v="Yes"/>
    <s v="None"/>
    <x v="0"/>
    <s v="repo_7c84ddc_b72a57d__asset_llm_vs_gt.diff__ChatGPT 5.4"/>
    <n v="1"/>
    <n v="0"/>
    <n v="0"/>
    <n v="0"/>
    <n v="1"/>
    <n v="0"/>
    <n v="0"/>
    <x v="1"/>
    <x v="0"/>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def_llm_vs_gt.diff"/>
    <s v="cases/repo_f8d50ca_3c7a139/compare/def_llm_vs_gt.diff"/>
    <x v="2"/>
    <s v="No"/>
    <x v="0"/>
    <s v="Formatting"/>
    <s v="High"/>
    <x v="0"/>
    <s v="LLM removes explicit dynamic_partitions_store=None arguments from get_partition, get_run_config_for_partition_key, and get_tags_for_partition_key, which differs from the human merge and may affect API compatibility depending on those method signatures. It also deletes an explanatory comment, reformats code, and removes the final newline."/>
    <x v="2"/>
    <s v="Yes"/>
    <s v="None"/>
    <x v="0"/>
    <s v="repo_f8d50ca_3c7a139__def_llm_vs_gt.diff__ChatGPT 5.4"/>
    <n v="0"/>
    <n v="1"/>
    <n v="0"/>
    <n v="0"/>
    <n v="1"/>
    <n v="1"/>
    <n v="1"/>
    <x v="0"/>
    <x v="0"/>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def_llm_vs_gt.diff"/>
    <s v="cases/repo_f8d50ca_3c7a139/compare/def_llm_vs_gt.diff"/>
    <x v="2"/>
    <s v="No"/>
    <x v="0"/>
    <s v=" Comment/Docstring"/>
    <s v="High"/>
    <x v="0"/>
    <s v="LLM removes explicit dynamic_partitions_store=None arguments from get_partition, get_run_config_for_partition_key, and get_tags_for_partition_key, which differs from the human merge and may affect API compatibility depending on those method signatures. It also deletes an explanatory comment, reformats code, and removes the final newline."/>
    <x v="2"/>
    <s v="Yes"/>
    <s v="None"/>
    <x v="0"/>
    <s v="repo_f8d50ca_3c7a139__def_llm_vs_gt.diff__ChatGPT 5.4"/>
    <n v="0"/>
    <n v="1"/>
    <n v="0"/>
    <n v="0"/>
    <n v="1"/>
    <n v="1"/>
    <n v="1"/>
    <x v="0"/>
    <x v="4"/>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def_llm_vs_gt.diff"/>
    <s v="cases/repo_f8d50ca_3c7a139/compare/def_llm_vs_gt.diff"/>
    <x v="2"/>
    <s v="No"/>
    <x v="0"/>
    <s v=" Missed Required Change"/>
    <s v="High"/>
    <x v="0"/>
    <s v="LLM removes explicit dynamic_partitions_store=None arguments from get_partition, get_run_config_for_partition_key, and get_tags_for_partition_key, which differs from the human merge and may affect API compatibility depending on those method signatures. It also deletes an explanatory comment, reformats code, and removes the final newline."/>
    <x v="2"/>
    <s v="Yes"/>
    <s v="None"/>
    <x v="0"/>
    <s v="repo_f8d50ca_3c7a139__def_llm_vs_gt.diff__ChatGPT 5.4"/>
    <n v="0"/>
    <n v="1"/>
    <n v="0"/>
    <n v="0"/>
    <n v="1"/>
    <n v="1"/>
    <n v="1"/>
    <x v="0"/>
    <x v="2"/>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unresolved_asset_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assetdef_llm_vs_gt.diff"/>
    <s v="cases/repo_f8d50ca_3c7a139/compare/assetdef_llm_vs_gt.diff"/>
    <x v="1"/>
    <s v="No"/>
    <x v="0"/>
    <s v="Formatting"/>
    <s v="Low"/>
    <x v="1"/>
    <s v="The LLM appears to complete the required behavior. The differences from the human merge are mostly formatting/comment-related: it removes the explanatory comment, formats the if isinstance(...) check on one line, changes spacing in the error message while preserving the same final sentence, changes the get_tags_for_partition_key call formatting by passing None positionally instead of dynamic_partitions_store=None, and removes the final newline. No clear behavioral break is visible."/>
    <x v="1"/>
    <s v="Yes"/>
    <s v="None"/>
    <x v="0"/>
    <s v="repo_f8d50ca_3c7a139__assetdef_llm_vs_gt.diff__ChatGPT 5.4"/>
    <n v="1"/>
    <n v="0"/>
    <n v="0"/>
    <n v="0"/>
    <n v="1"/>
    <n v="0"/>
    <n v="0"/>
    <x v="1"/>
    <x v="0"/>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ops/dbt.py"/>
    <s v="GitHub: remove run_date param from dbt demo job"/>
    <s v="repo_105fb70_71d6cd4"/>
    <s v="dbt_llm_vs_gt.diff"/>
    <s v="cases/repo_105fb70_71d6cd4/compare/dbt_llm_vs_gt.diff"/>
    <x v="1"/>
    <s v="No"/>
    <x v="0"/>
    <s v="Formatting"/>
    <s v="Low"/>
    <x v="1"/>
    <s v="The LLM output differs from the human merge only by removing the final newline at the end of the file. No logic, API, naming, or behavioral change is present."/>
    <x v="1"/>
    <s v="Yes"/>
    <s v="None"/>
    <x v="0"/>
    <s v="repo_105fb70_71d6cd4__dbt_llm_vs_gt.diff__ChatGPT 5.4"/>
    <n v="1"/>
    <n v="0"/>
    <n v="0"/>
    <n v="0"/>
    <n v="1"/>
    <n v="0"/>
    <n v="0"/>
    <x v="1"/>
    <x v="0"/>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jobs/dbt_metrics.py"/>
    <s v="GitHub: remove run_date param from dbt demo job"/>
    <s v="repo_105fb70_71d6cd4"/>
    <s v="metric_llm_vs_gt.diff"/>
    <s v="cases/repo_105fb70_71d6cd4/compare/metric_llm_vs_gt.diff"/>
    <x v="1"/>
    <s v="No"/>
    <x v="0"/>
    <s v="Formatting"/>
    <s v="Low"/>
    <x v="1"/>
    <s v="The LLM output differs from the human merge only by removing the final newline at the end of the file. No logic, API, naming, or behavioral change is present."/>
    <x v="1"/>
    <s v="Yes"/>
    <s v="None"/>
    <x v="0"/>
    <s v="repo_105fb70_71d6cd4__metric_llm_vs_gt.diff__ChatGPT 5.4"/>
    <n v="1"/>
    <n v="0"/>
    <n v="0"/>
    <n v="0"/>
    <n v="1"/>
    <n v="0"/>
    <n v="0"/>
    <x v="1"/>
    <x v="0"/>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legacy/pipelines/dbt_pipeline.py"/>
    <s v="GitHub: remove run_date param from dbt demo job"/>
    <s v="repo_105fb70_71d6cd4"/>
    <s v="pipeline_llm_vs_gt.diff"/>
    <s v="cases/repo_105fb70_71d6cd4/compare/pipeline_llm_vs_gt.diff"/>
    <x v="1"/>
    <s v="No"/>
    <x v="0"/>
    <s v="Formatting"/>
    <s v="Low"/>
    <x v="1"/>
    <s v="The LLM output differs from the human merge only by removing the final newline at the end of the file. No logic, API, naming, or behavioral change is present."/>
    <x v="1"/>
    <s v="Yes"/>
    <s v="None"/>
    <x v="0"/>
    <s v="repo_105fb70_71d6cd4__pipeline_llm_vs_gt.diff__ChatGPT 5.4"/>
    <n v="1"/>
    <n v="0"/>
    <n v="0"/>
    <n v="0"/>
    <n v="1"/>
    <n v="0"/>
    <n v="0"/>
    <x v="1"/>
    <x v="0"/>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load_dbt_models/constants.py"/>
    <s v="GitHub: remove empty manifest argument in scaffold"/>
    <s v="repo_d6fe0f5_e0f5dcf"/>
    <s v="dbconstants_llm_vs_gt.diff"/>
    <s v="cases/repo_d6fe0f5_e0f5dcf/compare/dbconstants_llm_vs_gt.diff"/>
    <x v="1"/>
    <s v="No"/>
    <x v="0"/>
    <s v="Formatting"/>
    <s v="Low"/>
    <x v="1"/>
    <s v="The LLM made an unrelated comment wording change from run time to runtime and removed the final newline at the end of the file. These are non-behavioral unintended changes."/>
    <x v="1"/>
    <s v="Yes"/>
    <s v="None"/>
    <x v="0"/>
    <s v="repo_d6fe0f5_e0f5dcf__dbconstants_llm_vs_gt.diff__ChatGPT 5.4"/>
    <n v="1"/>
    <n v="0"/>
    <n v="0"/>
    <n v="0"/>
    <n v="1"/>
    <n v="0"/>
    <n v="0"/>
    <x v="1"/>
    <x v="0"/>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load_dbt_models/constants.py"/>
    <s v="GitHub: remove empty manifest argument in scaffold"/>
    <s v="repo_d6fe0f5_e0f5dcf"/>
    <s v="dbconstants_llm_vs_gt.diff"/>
    <s v="cases/repo_d6fe0f5_e0f5dcf/compare/dbconstants_llm_vs_gt.diff"/>
    <x v="1"/>
    <s v="No"/>
    <x v="0"/>
    <s v=" Comment/Docstring"/>
    <s v="Low"/>
    <x v="1"/>
    <s v="The LLM made an unrelated comment wording change from run time to runtime and removed the final newline at the end of the file. These are non-behavioral unintended changes."/>
    <x v="1"/>
    <s v="Yes"/>
    <s v="None"/>
    <x v="0"/>
    <s v="repo_d6fe0f5_e0f5dcf__dbconstants_llm_vs_gt.diff__ChatGPT 5.4"/>
    <n v="1"/>
    <n v="0"/>
    <n v="0"/>
    <n v="0"/>
    <n v="1"/>
    <n v="0"/>
    <n v="0"/>
    <x v="1"/>
    <x v="4"/>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downstream_assets/constants.py"/>
    <s v="GitHub: remove empty manifest argument in scaffold"/>
    <s v="repo_d6fe0f5_e0f5dcf"/>
    <s v="downstreamconstants_llm_vs_gt.diff"/>
    <s v="cases/repo_d6fe0f5_e0f5dcf/compare/downstreamconstants_llm_vs_gt.diff"/>
    <x v="1"/>
    <s v="No"/>
    <x v="0"/>
    <s v="Formatting"/>
    <s v="Low"/>
    <x v="1"/>
    <s v="The LLM made an unrelated comment wording change from run time to runtime and removed the final newline at the end of the file. These are non-behavioral unintended changes."/>
    <x v="1"/>
    <s v="Yes"/>
    <s v="None"/>
    <x v="0"/>
    <s v="repo_d6fe0f5_e0f5dcf__downstreamconstants_llm_vs_gt.diff__ChatGPT 5.4"/>
    <n v="1"/>
    <n v="0"/>
    <n v="0"/>
    <n v="0"/>
    <n v="1"/>
    <n v="0"/>
    <n v="0"/>
    <x v="1"/>
    <x v="0"/>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downstream_assets/constants.py"/>
    <s v="GitHub: remove empty manifest argument in scaffold"/>
    <s v="repo_d6fe0f5_e0f5dcf"/>
    <s v="downstreamconstants_llm_vs_gt.diff"/>
    <s v="cases/repo_d6fe0f5_e0f5dcf/compare/downstreamconstants_llm_vs_gt.diff"/>
    <x v="1"/>
    <s v="No"/>
    <x v="0"/>
    <s v=" Comment/Docstring"/>
    <s v="Low"/>
    <x v="1"/>
    <s v="The LLM made an unrelated comment wording change from run time to runtime and removed the final newline at the end of the file. These are non-behavioral unintended changes."/>
    <x v="1"/>
    <s v="Yes"/>
    <s v="None"/>
    <x v="0"/>
    <s v="repo_d6fe0f5_e0f5dcf__downstreamconstants_llm_vs_gt.diff__ChatGPT 5.4"/>
    <n v="1"/>
    <n v="0"/>
    <n v="0"/>
    <n v="0"/>
    <n v="1"/>
    <n v="0"/>
    <n v="0"/>
    <x v="1"/>
    <x v="4"/>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upstream_assets/constants.py"/>
    <s v="GitHub: remove empty manifest argument in scaffold"/>
    <s v="repo_d6fe0f5_e0f5dcf"/>
    <s v="upstreamconstants_llm_vs_gt.diff"/>
    <s v="cases/repo_d6fe0f5_e0f5dcf/compare/upstreamconstants_llm_vs_gt.diff"/>
    <x v="1"/>
    <s v="No"/>
    <x v="0"/>
    <s v="Formatting"/>
    <s v="Low"/>
    <x v="1"/>
    <s v="The LLM made an unrelated comment wording change from run time to runtime and removed the final newline at the end of the file. These are non-behavioral unintended changes."/>
    <x v="1"/>
    <s v="Yes"/>
    <s v="None"/>
    <x v="0"/>
    <s v="repo_d6fe0f5_e0f5dcf__upstreamconstants_llm_vs_gt.diff__ChatGPT 5.4"/>
    <n v="1"/>
    <n v="0"/>
    <n v="0"/>
    <n v="0"/>
    <n v="1"/>
    <n v="0"/>
    <n v="0"/>
    <x v="1"/>
    <x v="0"/>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upstream_assets/constants.py"/>
    <s v="GitHub: remove empty manifest argument in scaffold"/>
    <s v="repo_d6fe0f5_e0f5dcf"/>
    <s v="upstreamconstants_llm_vs_gt.diff"/>
    <s v="cases/repo_d6fe0f5_e0f5dcf/compare/upstreamconstants_llm_vs_gt.diff"/>
    <x v="1"/>
    <s v="No"/>
    <x v="0"/>
    <s v=" Comment/Docstring"/>
    <s v="Low"/>
    <x v="1"/>
    <s v="The LLM made an unrelated comment wording change from run time to runtime and removed the final newline at the end of the file. These are non-behavioral unintended changes."/>
    <x v="1"/>
    <s v="Yes"/>
    <s v="None"/>
    <x v="0"/>
    <s v="repo_d6fe0f5_e0f5dcf__upstreamconstants_llm_vs_gt.diff__ChatGPT 5.4"/>
    <n v="1"/>
    <n v="0"/>
    <n v="0"/>
    <n v="0"/>
    <n v="1"/>
    <n v="0"/>
    <n v="0"/>
    <x v="1"/>
    <x v="4"/>
  </r>
  <r>
    <s v="qutebrowser"/>
    <s v="qutebrowser/qutebrowser: A keyboard-driven, vim-like browser based on Python and Qt."/>
    <s v="Rename Variable"/>
    <x v="0"/>
    <s v="https://github.com/qutebrowser/qutebrowser/pull/4733"/>
    <s v="b3ca345"/>
    <s v="5f9d86a"/>
    <x v="0"/>
    <s v="qutebrowser/mainwindow/tabwidget.py"/>
    <s v="qutebrowser/mainwindow/tabwidget.py"/>
    <s v="GitHub: Rename {title} to {current_title} _x000a_Currently {title} in the title format conflicts with the {title} expansion which is undesirable."/>
    <s v="repo_b3ca345_5f9d86a"/>
    <s v="tab_llm_vs_gt.diff"/>
    <s v="cases/repo_b3ca345_5f9d86a/compare/tab_llm_vs_gt.diff"/>
    <x v="1"/>
    <s v="No"/>
    <x v="0"/>
    <s v="Formatting"/>
    <s v="Low"/>
    <x v="1"/>
    <s v="The LLM output differs from the human merge only by removing the final newline at the end of the file. No logic, API, naming, or behavioral change is present."/>
    <x v="1"/>
    <s v="Yes"/>
    <s v="None"/>
    <x v="0"/>
    <s v="repo_b3ca345_5f9d86a__tab_llm_vs_gt.diff__ChatGPT 5.4"/>
    <n v="1"/>
    <n v="0"/>
    <n v="0"/>
    <n v="0"/>
    <n v="1"/>
    <n v="0"/>
    <n v="0"/>
    <x v="1"/>
    <x v="0"/>
  </r>
  <r>
    <s v="qutebrowser"/>
    <s v="qutebrowser/qutebrowser: A keyboard-driven, vim-like browser based on Python and Qt."/>
    <s v="Extract Method (Cleanup, Move, extract, remove)"/>
    <x v="2"/>
    <s v="https://github.com/qutebrowser/qutebrowser/pull/1745"/>
    <s v="d30da4f"/>
    <s v="c19e194"/>
    <x v="0"/>
    <s v="tests/unit/commands/test_cmdutils.py"/>
    <s v="tests/unit/commands/test_cmdutils.py"/>
    <s v="GitHub: Remove tests for cmdutils.arg_or_count"/>
    <s v="repo_d30da4f_c19e194"/>
    <s v="cmd_llm_vs_gt.diff"/>
    <s v="cases/repo_d30da4f_c19e194/compare/cmd_llm_vs_gt.diff"/>
    <x v="1"/>
    <s v="No"/>
    <x v="0"/>
    <s v="Formatting"/>
    <s v="Low"/>
    <x v="1"/>
    <s v="The LLM output differs from the human merge only by removing the final newline at the end of the file. No logic, API, naming, or behavioral change is present."/>
    <x v="1"/>
    <s v="Yes"/>
    <s v="None"/>
    <x v="0"/>
    <s v="repo_d30da4f_c19e194__cmd_llm_vs_gt.diff__ChatGPT 5.4"/>
    <n v="1"/>
    <n v="0"/>
    <n v="0"/>
    <n v="0"/>
    <n v="1"/>
    <n v="0"/>
    <n v="0"/>
    <x v="1"/>
    <x v="0"/>
  </r>
  <r>
    <s v="qutebrowser"/>
    <s v="qutebrowser/qutebrowser: A keyboard-driven, vim-like browser based on Python and Qt."/>
    <s v="Change Method Signature (Change argument, change parameter)"/>
    <x v="3"/>
    <s v="https://github.com/qutebrowser/qutebrowser/pull/1838"/>
    <s v="af97f9e"/>
    <s v="ed137c0"/>
    <x v="0"/>
    <s v="qutebrowser/mainwindow/tabbedbrowser.py"/>
    <s v="qutebrowser/mainwindow/tabbedbrowser.py"/>
    <s v="GitHub: Make add_undo for tab close a keyword arg"/>
    <s v="repo_af97f9e_ed137c0"/>
    <s v="tab_llm_vs_gt.diff"/>
    <s v="cases/repo_af97f9e_ed137c0/compare/tab_llm_vs_gt.diff"/>
    <x v="0"/>
    <s v="No"/>
    <x v="0"/>
    <s v="Formatting"/>
    <s v="High"/>
    <x v="0"/>
    <s v="The task was to make add_undo for tab close a keyword-only argument. The human merge uses def _remove_tab(self, tab, *, add_undo=True):, but the LLM changed it to def _remove_tab(self, tab, add_undo=True):, removing the * and making add_undo positional-or-keyword instead of keyword-only. This directly violates the required API change. The final newline was also removed."/>
    <x v="0"/>
    <s v="Yes"/>
    <s v="None"/>
    <x v="0"/>
    <s v="repo_af97f9e_ed137c0__tab_llm_vs_gt.diff__ChatGPT 5.4"/>
    <n v="0"/>
    <n v="0"/>
    <n v="1"/>
    <n v="0"/>
    <n v="1"/>
    <n v="1"/>
    <n v="1"/>
    <x v="0"/>
    <x v="0"/>
  </r>
  <r>
    <s v="qutebrowser"/>
    <s v="qutebrowser/qutebrowser: A keyboard-driven, vim-like browser based on Python and Qt."/>
    <s v="Change Method Signature (Change argument, change parameter)"/>
    <x v="3"/>
    <s v="https://github.com/qutebrowser/qutebrowser/pull/1838"/>
    <s v="af97f9e"/>
    <s v="ed137c0"/>
    <x v="0"/>
    <s v="qutebrowser/mainwindow/tabbedbrowser.py"/>
    <s v="qutebrowser/mainwindow/tabbedbrowser.py"/>
    <s v="GitHub: Make add_undo for tab close a keyword arg"/>
    <s v="repo_af97f9e_ed137c0"/>
    <s v="tab_llm_vs_gt.diff"/>
    <s v="cases/repo_af97f9e_ed137c0/compare/tab_llm_vs_gt.diff"/>
    <x v="0"/>
    <s v="No"/>
    <x v="0"/>
    <s v=" API/Signature Overreach"/>
    <s v="High"/>
    <x v="0"/>
    <s v="The task was to make add_undo for tab close a keyword-only argument. The human merge uses def _remove_tab(self, tab, *, add_undo=True):, but the LLM changed it to def _remove_tab(self, tab, add_undo=True):, removing the * and making add_undo positional-or-keyword instead of keyword-only. This directly violates the required API change. The final newline was also removed."/>
    <x v="0"/>
    <s v="Yes"/>
    <s v="None"/>
    <x v="0"/>
    <s v="repo_af97f9e_ed137c0__tab_llm_vs_gt.diff__ChatGPT 5.4"/>
    <n v="0"/>
    <n v="0"/>
    <n v="1"/>
    <n v="0"/>
    <n v="1"/>
    <n v="1"/>
    <n v="1"/>
    <x v="0"/>
    <x v="7"/>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31"/>
    <s v="eaef336"/>
    <s v="54decf9"/>
    <x v="2"/>
    <s v="ppocr/utils/save_load.py,_x000a_tools/train.py"/>
    <s v="ppocr/utils/save_load.py"/>
    <s v="Me: Rename argument train_results.json to  train_result.json"/>
    <s v="repo_eaef336_54decf9"/>
    <s v="load_llm_vs_gt.diff"/>
    <s v="cases/repo_eaef336_54decf9/compare/load_llm_vs_gt.diff"/>
    <x v="1"/>
    <s v="No"/>
    <x v="0"/>
    <s v="Formatting"/>
    <s v="Low"/>
    <x v="1"/>
    <s v="The LLM output differs from the human merge only by removing the final newline at the end of the file. No logic, API, naming, or behavioral change is present."/>
    <x v="1"/>
    <s v="Yes"/>
    <s v="None"/>
    <x v="0"/>
    <s v="repo_eaef336_54decf9__load_llm_vs_gt.diff__ChatGPT 5.4"/>
    <n v="1"/>
    <n v="0"/>
    <n v="0"/>
    <n v="0"/>
    <n v="1"/>
    <n v="0"/>
    <n v="0"/>
    <x v="1"/>
    <x v="0"/>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31"/>
    <s v="eaef336"/>
    <s v="54decf9"/>
    <x v="2"/>
    <s v="ppocr/utils/save_load.py,_x000a_tools/train.py"/>
    <s v="tools/train.py"/>
    <s v="Me: Rename argument train_results.json to train_result.json"/>
    <s v="repo_eaef336_54decf9"/>
    <s v="train_llm_vs_gt.diff"/>
    <s v="cases/repo_eaef336_54decf9/compare/train_llm_vs_gt.diff"/>
    <x v="1"/>
    <s v="No"/>
    <x v="0"/>
    <s v="Formatting"/>
    <s v="Low"/>
    <x v="1"/>
    <s v="The LLM output differs from the human merge only by removing the final newline at the end of the file. No logic, API, naming, or behavioral change is present."/>
    <x v="1"/>
    <s v="Yes"/>
    <s v="None"/>
    <x v="0"/>
    <s v="repo_eaef336_54decf9__train_llm_vs_gt.diff__ChatGPT 5.4"/>
    <n v="1"/>
    <n v="0"/>
    <n v="0"/>
    <n v="0"/>
    <n v="1"/>
    <n v="0"/>
    <n v="0"/>
    <x v="1"/>
    <x v="0"/>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17"/>
    <s v="0accd26"/>
    <s v="1d4e7a8"/>
    <x v="2"/>
    <s v="ppocr/utils/save_load.py,_x000a_tools/train.py"/>
    <s v="ppocr/utils/save_load.py"/>
    <s v="Me: Rename argument train_results.json to  train_result.json"/>
    <s v="repo_0accd26_1d4e7a8"/>
    <s v="load_llm_vs_gt.diff"/>
    <s v="cases/repo_0accd26_1d4e7a8/compare/load_llm_vs_gt.diff"/>
    <x v="1"/>
    <s v="No"/>
    <x v="0"/>
    <s v="Formatting"/>
    <s v="Low"/>
    <x v="1"/>
    <s v="The LLM output differs from the human merge only by removing the final newline at the end of the file. No logic, API, naming, or behavioral change is present."/>
    <x v="1"/>
    <s v="Yes"/>
    <s v="None"/>
    <x v="0"/>
    <s v="repo_0accd26_1d4e7a8__load_llm_vs_gt.diff__ChatGPT 5.4"/>
    <n v="1"/>
    <n v="0"/>
    <n v="0"/>
    <n v="0"/>
    <n v="1"/>
    <n v="0"/>
    <n v="0"/>
    <x v="1"/>
    <x v="0"/>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17"/>
    <s v="0accd26"/>
    <s v="1d4e7a8"/>
    <x v="2"/>
    <s v="ppocr/utils/save_load.py,_x000a_tools/train.py"/>
    <s v="tools/train.py"/>
    <s v="Me: Rename argument train_results.json to train_result.json"/>
    <s v="repo_0accd26_1d4e7a8"/>
    <s v="train_llm_vs_gt.diff"/>
    <s v="cases/repo_0accd26_1d4e7a8/compare/train_llm_vs_gt.diff"/>
    <x v="1"/>
    <s v="No"/>
    <x v="0"/>
    <s v="Formatting"/>
    <s v="Low"/>
    <x v="1"/>
    <s v="The LLM output differs from the human merge only by removing the final newline at the end of the file. No logic, API, naming, or behavioral change is present."/>
    <x v="1"/>
    <s v="Yes"/>
    <s v="None"/>
    <x v="0"/>
    <s v="repo_0accd26_1d4e7a8__train_llm_vs_gt.diff__ChatGPT 5.4"/>
    <n v="1"/>
    <n v="0"/>
    <n v="0"/>
    <n v="0"/>
    <n v="1"/>
    <n v="0"/>
    <n v="0"/>
    <x v="1"/>
    <x v="0"/>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5"/>
    <s v="a61a58e"/>
    <s v="9cb073a"/>
    <x v="0"/>
    <s v="tools/infer/utility.py"/>
    <s v="tools/infer/utility.py"/>
    <s v="GitHub: rename bool to str2bool"/>
    <s v="repo_a61a58e_9cb073a"/>
    <s v="utility_llm_vs_gt.diff"/>
    <s v="cases/repo_a61a58e_9cb073a/compare/utility_llm_vs_gt.diff"/>
    <x v="1"/>
    <s v="No"/>
    <x v="0"/>
    <s v="Formatting"/>
    <s v="Low"/>
    <x v="1"/>
    <s v="The LLM output differs from the human merge only by removing the final newline at the end of the file. No logic, API, naming, or behavioral change is present."/>
    <x v="1"/>
    <s v="Yes"/>
    <s v="None"/>
    <x v="0"/>
    <s v="repo_a61a58e_9cb073a__utility_llm_vs_gt.diff__ChatGPT 5.4"/>
    <n v="1"/>
    <n v="0"/>
    <n v="0"/>
    <n v="0"/>
    <n v="1"/>
    <n v="0"/>
    <n v="0"/>
    <x v="1"/>
    <x v="0"/>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4"/>
    <s v="829a393"/>
    <s v="f262e33"/>
    <x v="0"/>
    <s v="tools/infer/utility.py"/>
    <s v="tools/infer/utility.py"/>
    <s v="GitHub: rename bool to str2bool"/>
    <s v="repo_829a393_f262e33"/>
    <s v="utility_llm_vs_gt.diff"/>
    <s v="cases/repo_829a393_f262e33/compare/utility_llm_vs_gt.diff"/>
    <x v="1"/>
    <s v="No"/>
    <x v="0"/>
    <s v="Formatting"/>
    <s v="Low"/>
    <x v="1"/>
    <s v="The diff only shows unnecessary spacing changes inside dictionary/list values and a missing final newline. No behavior or logic change is visible."/>
    <x v="1"/>
    <s v="Yes"/>
    <s v="None"/>
    <x v="0"/>
    <s v="repo_829a393_f262e33__utility_llm_vs_gt.diff__ChatGPT 5.4"/>
    <n v="1"/>
    <n v="0"/>
    <n v="0"/>
    <n v="0"/>
    <n v="1"/>
    <n v="0"/>
    <n v="0"/>
    <x v="1"/>
    <x v="0"/>
  </r>
  <r>
    <s v="PaddleOCR"/>
    <s v="PaddlePaddle/PaddleOCR: Turn any PDF or image document into structured data for your AI. A powerful, lightweight OCR toolkit that bridges the gap between images/PDFs and LLMs. Supports 100+ languages."/>
    <s v="Extract Variable (Cleanup, Move, extract)"/>
    <x v="4"/>
    <s v="https://github.com/PaddlePaddle/PaddleOCR/pull/13760"/>
    <s v="e9fca96"/>
    <s v="78ddaa4"/>
    <x v="0"/>
    <s v="paddleocr.py"/>
    <s v="paddleocr.py"/>
    <s v="Me: Remove idx and emnumerate method not the imgs argument"/>
    <s v="repo_e9fca96_78ddaa4"/>
    <s v="ocr_llm_vs_gt.diff"/>
    <s v="cases/repo_e9fca96_78ddaa4/compare/ocr_llm_vs_gt.diff"/>
    <x v="1"/>
    <s v="No"/>
    <x v="0"/>
    <s v="Formatting"/>
    <s v="Low"/>
    <x v="1"/>
    <s v="The LLM output differs from the human merge only by removing the final newline at the end of the file. No logic, API, naming, or behavioral change is present."/>
    <x v="1"/>
    <s v="Yes"/>
    <s v="None"/>
    <x v="0"/>
    <s v="repo_e9fca96_78ddaa4__ocr_llm_vs_gt.diff__ChatGPT 5.4"/>
    <n v="1"/>
    <n v="0"/>
    <n v="0"/>
    <n v="0"/>
    <n v="1"/>
    <n v="0"/>
    <n v="0"/>
    <x v="1"/>
    <x v="0"/>
  </r>
  <r>
    <s v="insightface"/>
    <s v="deepinsight/insightface: State-of-the-art 2D and 3D Face Analysis Project"/>
    <s v="Change Method Signature (Change argument, change parameter)"/>
    <x v="3"/>
    <s v="https://github.com/deepinsight/insightface/pull/2679"/>
    <s v="2e29b41"/>
    <s v="4aa1a40"/>
    <x v="0"/>
    <s v="python-package/insightface/app/face_analysis.py"/>
    <s v="python-package/insightface/app/face_analysis.py"/>
    <s v="me: Add det_metric='default' from get method and update metric=det_metric in det_model.detect"/>
    <s v="repo_2e29b41_4aa1a40"/>
    <s v="analysis_llm_vs_gt.diff"/>
    <s v="cases/repo_2e29b41_4aa1a40/compare/analysis_llm_vs_gt.diff"/>
    <x v="1"/>
    <s v="No"/>
    <x v="0"/>
    <s v="Formatting"/>
    <s v="Low"/>
    <x v="1"/>
    <s v="The only difference is the removal of a trailing blank line after return dimg. This does not change program behavior."/>
    <x v="1"/>
    <s v="Yes"/>
    <s v="None"/>
    <x v="0"/>
    <s v="repo_2e29b41_4aa1a40__analysis_llm_vs_gt.diff__ChatGPT 5.4"/>
    <n v="1"/>
    <n v="0"/>
    <n v="0"/>
    <n v="0"/>
    <n v="1"/>
    <n v="0"/>
    <n v="0"/>
    <x v="1"/>
    <x v="0"/>
  </r>
  <r>
    <s v="insightface"/>
    <s v="deepinsight/insightface: State-of-the-art 2D and 3D Face Analysis Project"/>
    <s v="Extract Variable (Cleanup, Move, extract)"/>
    <x v="4"/>
    <s v="https://github.com/deepinsight/insightface/pull/1714"/>
    <s v="81a27d4"/>
    <s v="4b9ea7b"/>
    <x v="0"/>
    <s v="recognition/arcface_torch/eval/verification.py"/>
    <s v="recognition/arcface_torch/eval/verification.py"/>
    <s v="Me: Remove embeddings = embeddings_list[0].copy()_x000a__x000a_    embeddings = sklearn.preprocessing.normalize(embeddings) _x000a__x000a_variables"/>
    <s v="repo_81a27d4_4b9ea7b"/>
    <s v="veri_llm_vs_gt.diff"/>
    <s v="cases/repo_81a27d4_4b9ea7b/compare/veri_llm_vs_gt.diff"/>
    <x v="1"/>
    <s v="No"/>
    <x v="0"/>
    <s v="Formatting"/>
    <s v="Low"/>
    <x v="1"/>
    <s v="The only visible difference is that the LLM output removed the final newline at the end of the file. The code content is otherwise identical, and this does not change behavior."/>
    <x v="1"/>
    <s v="Yes"/>
    <s v="None"/>
    <x v="0"/>
    <s v="repo_81a27d4_4b9ea7b__veri_llm_vs_gt.diff__ChatGPT 5.4"/>
    <n v="1"/>
    <n v="0"/>
    <n v="0"/>
    <n v="0"/>
    <n v="1"/>
    <n v="0"/>
    <n v="0"/>
    <x v="1"/>
    <x v="0"/>
  </r>
  <r>
    <s v="apprise"/>
    <s v="caronc/apprise: Apprise - Push Notifications that work with just about every platform!"/>
    <s v="Extract Variable (Cleanup, Move, extract)"/>
    <x v="4"/>
    <s v="https://github.com/caronc/apprise/pull/383"/>
    <s v="6eaa8e1"/>
    <s v="3938cd9"/>
    <x v="0"/>
    <s v="apprise/plugins/NotifyTelegram.py"/>
    <s v="apprise/plugins/NotifyTelegram.py"/>
    <s v="GitHub: Remove HTML escaping for Telegram TEXT handling"/>
    <s v="repo_6eaa8e1_3938cd9"/>
    <s v="tele_llm_vs_gt.diff"/>
    <s v="cases/repo_6eaa8e1_3938cd9/compare/tele_llm_vs_gt.diff"/>
    <x v="1"/>
    <s v="No"/>
    <x v="0"/>
    <s v="Formatting"/>
    <s v="Low"/>
    <x v="1"/>
    <s v="The visible differences are only formatting-related: one extra blank line before payload['text'] and removal of the final newline at the end of the file."/>
    <x v="1"/>
    <s v="Yes"/>
    <s v="None"/>
    <x v="0"/>
    <s v="repo_6eaa8e1_3938cd9__tele_llm_vs_gt.diff__ChatGPT 5.4"/>
    <n v="1"/>
    <n v="0"/>
    <n v="0"/>
    <n v="0"/>
    <n v="1"/>
    <n v="0"/>
    <n v="0"/>
    <x v="1"/>
    <x v="0"/>
  </r>
  <r>
    <s v="instaloader"/>
    <s v="instaloader/instaloader: Download pictures (or videos) along with their captions and other metadata from Instagram."/>
    <s v="Change Method Signature (Change argument, change parameter)"/>
    <x v="3"/>
    <s v="https://github.com/instaloader/instaloader/pull/278"/>
    <s v="adb9f3a"/>
    <s v="87d877e"/>
    <x v="0"/>
    <s v="instaloader/instaloader.py"/>
    <s v="instaloader/instaloader.py"/>
    <s v="Me: There can be comments without any answers, handle it with []."/>
    <s v="repo_adb9f3a_87d877e"/>
    <s v="load_llm_vs_gt.diff"/>
    <s v="cases/repo_adb9f3a_87d877e/compare/load_llm_vs_gt.diff"/>
    <x v="2"/>
    <s v="No"/>
    <x v="0"/>
    <s v="Formatting"/>
    <s v="High"/>
    <x v="0"/>
    <s v="The task was to handle comments without answers using []. The LLM correctly added (comment.answers or []) in one location, but it removed the safe fallback in another location by changing comment.get('answers', []) to comment.get('answers'). That can break when answers is missing or None. The missing final newline is only formatting, but the fallback removal is a behavior-affecting unintended change."/>
    <x v="2"/>
    <s v="Yes"/>
    <s v="None"/>
    <x v="0"/>
    <s v="repo_adb9f3a_87d877e__load_llm_vs_gt.diff__ChatGPT 5.4"/>
    <n v="0"/>
    <n v="1"/>
    <n v="0"/>
    <n v="0"/>
    <n v="1"/>
    <n v="1"/>
    <n v="1"/>
    <x v="0"/>
    <x v="0"/>
  </r>
  <r>
    <s v="instaloader"/>
    <s v="instaloader/instaloader: Download pictures (or videos) along with their captions and other metadata from Instagram."/>
    <s v="Change Method Signature (Change argument, change parameter)"/>
    <x v="3"/>
    <s v="https://github.com/instaloader/instaloader/pull/278"/>
    <s v="adb9f3a"/>
    <s v="87d877e"/>
    <x v="0"/>
    <s v="instaloader/instaloader.py"/>
    <s v="instaloader/instaloader.py"/>
    <s v="Me: There can be comments without any answers, handle it with []."/>
    <s v="repo_adb9f3a_87d877e"/>
    <s v="load_llm_vs_gt.diff"/>
    <s v="cases/repo_adb9f3a_87d877e/compare/load_llm_vs_gt.diff"/>
    <x v="2"/>
    <s v="No"/>
    <x v="0"/>
    <s v=" Logic Change"/>
    <s v="High"/>
    <x v="0"/>
    <s v="The task was to handle comments without answers using []. The LLM correctly added (comment.answers or []) in one location, but it removed the safe fallback in another location by changing comment.get('answers', []) to comment.get('answers'). That can break when answers is missing or None. The missing final newline is only formatting, but the fallback removal is a behavior-affecting unintended change."/>
    <x v="2"/>
    <s v="Yes"/>
    <s v="None"/>
    <x v="0"/>
    <s v="repo_adb9f3a_87d877e__load_llm_vs_gt.diff__ChatGPT 5.4"/>
    <n v="0"/>
    <n v="1"/>
    <n v="0"/>
    <n v="0"/>
    <n v="1"/>
    <n v="1"/>
    <n v="1"/>
    <x v="0"/>
    <x v="1"/>
  </r>
  <r>
    <s v="instaloader"/>
    <s v="instaloader/instaloader: Download pictures (or videos) along with their captions and other metadata from Instagram."/>
    <s v="Change Method Signature (Change argument, change parameter)"/>
    <x v="3"/>
    <s v="https://github.com/instaloader/instaloader/pull/2276"/>
    <s v="a0169b7"/>
    <s v="eb2accc"/>
    <x v="0"/>
    <s v="instaloader/instaloader.py"/>
    <s v="instaloader/instaloader.py"/>
    <s v="GitHub: add max_count parameter to limit posts on download"/>
    <s v="repo_a0169b7_eb2accc"/>
    <s v="load_llm_vs_gt.diff"/>
    <s v="cases/repo_a0169b7_eb2accc/compare/load_llm_vs_gt.diff"/>
    <x v="1"/>
    <s v="No"/>
    <x v="0"/>
    <s v="Formatting"/>
    <s v="Low"/>
    <x v="1"/>
    <s v="The LLM appears to complete the main required change by adding max_count to limit posts during download. However, it removes the human-added docstring entries for max_count and the versionchanged note. It also adds max_count to another method signature where the human merge did not, which is an API/signature overreach even though it is optional and likely still works. The missing final newline is formatting-only."/>
    <x v="1"/>
    <s v="Yes"/>
    <s v="None"/>
    <x v="0"/>
    <s v="repo_a0169b7_eb2accc__load_llm_vs_gt.diff__ChatGPT 5.4"/>
    <n v="1"/>
    <n v="0"/>
    <n v="0"/>
    <n v="0"/>
    <n v="1"/>
    <n v="0"/>
    <n v="0"/>
    <x v="1"/>
    <x v="0"/>
  </r>
  <r>
    <s v="instaloader"/>
    <s v="instaloader/instaloader: Download pictures (or videos) along with their captions and other metadata from Instagram."/>
    <s v="Change Method Signature (Change argument, change parameter)"/>
    <x v="3"/>
    <s v="https://github.com/instaloader/instaloader/pull/2276"/>
    <s v="a0169b7"/>
    <s v="eb2accc"/>
    <x v="0"/>
    <s v="instaloader/instaloader.py"/>
    <s v="instaloader/instaloader.py"/>
    <s v="GitHub: add max_count parameter to limit posts on download"/>
    <s v="repo_a0169b7_eb2accc"/>
    <s v="load_llm_vs_gt.diff"/>
    <s v="cases/repo_a0169b7_eb2accc/compare/load_llm_vs_gt.diff"/>
    <x v="1"/>
    <s v="No"/>
    <x v="0"/>
    <s v=" Comment/Docstring"/>
    <s v="Low"/>
    <x v="1"/>
    <s v="The LLM appears to complete the main required change by adding max_count to limit posts during download. However, it removes the human-added docstring entries for max_count and the versionchanged note. It also adds max_count to another method signature where the human merge did not, which is an API/signature overreach even though it is optional and likely still works. The missing final newline is formatting-only."/>
    <x v="1"/>
    <s v="Yes"/>
    <s v="None"/>
    <x v="0"/>
    <s v="repo_a0169b7_eb2accc__load_llm_vs_gt.diff__ChatGPT 5.4"/>
    <n v="1"/>
    <n v="0"/>
    <n v="0"/>
    <n v="0"/>
    <n v="1"/>
    <n v="0"/>
    <n v="0"/>
    <x v="1"/>
    <x v="4"/>
  </r>
  <r>
    <s v="instaloader"/>
    <s v="instaloader/instaloader: Download pictures (or videos) along with their captions and other metadata from Instagram."/>
    <s v="Change Method Signature (Change argument, change parameter)"/>
    <x v="3"/>
    <s v="https://github.com/instaloader/instaloader/pull/2276"/>
    <s v="a0169b7"/>
    <s v="eb2accc"/>
    <x v="0"/>
    <s v="instaloader/instaloader.py"/>
    <s v="instaloader/instaloader.py"/>
    <s v="GitHub: add max_count parameter to limit posts on download"/>
    <s v="repo_a0169b7_eb2accc"/>
    <s v="load_llm_vs_gt.diff"/>
    <s v="cases/repo_a0169b7_eb2accc/compare/load_llm_vs_gt.diff"/>
    <x v="1"/>
    <s v="No"/>
    <x v="0"/>
    <s v=" API/Signature Overreach"/>
    <s v="Low"/>
    <x v="1"/>
    <s v="The LLM appears to complete the main required change by adding max_count to limit posts during download. However, it removes the human-added docstring entries for max_count and the versionchanged note. It also adds max_count to another method signature where the human merge did not, which is an API/signature overreach even though it is optional and likely still works. The missing final newline is formatting-only."/>
    <x v="1"/>
    <s v="Yes"/>
    <s v="None"/>
    <x v="0"/>
    <s v="repo_a0169b7_eb2accc__load_llm_vs_gt.diff__ChatGPT 5.4"/>
    <n v="1"/>
    <n v="0"/>
    <n v="0"/>
    <n v="0"/>
    <n v="1"/>
    <n v="0"/>
    <n v="0"/>
    <x v="1"/>
    <x v="7"/>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tests/test_singlefile_service.py"/>
    <s v="GitHub: Rename &quot;SingeFileError&quot; to &quot;SingleFileError&quot;"/>
    <s v="repo_c929e8f_76c6556"/>
    <s v="service_llm_vs_gt.diff"/>
    <s v="cases/repo_c929e8f_76c6556/compare/service_llm_vs_gt.diff"/>
    <x v="1"/>
    <s v="No"/>
    <x v="0"/>
    <s v="Formatting"/>
    <s v="Low"/>
    <x v="1"/>
    <s v="The LLM output differs from the human merge only by removing the final newline at the end of the file. No logic, API, naming, or behavioral change is present."/>
    <x v="1"/>
    <s v="Yes"/>
    <s v="None"/>
    <x v="0"/>
    <s v="repo_c929e8f_76c6556__service_llm_vs_gt.diff__ChatGPT 5.4"/>
    <n v="1"/>
    <n v="0"/>
    <n v="0"/>
    <n v="0"/>
    <n v="1"/>
    <n v="0"/>
    <n v="0"/>
    <x v="1"/>
    <x v="0"/>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services/singlefile.py"/>
    <s v="GitHub: Rename &quot;SingeFileError&quot; to &quot;SingleFileError&quot;"/>
    <s v="repo_c929e8f_76c6556"/>
    <s v="single_llm_vs_gt.diff"/>
    <s v="cases/repo_c929e8f_76c6556/compare/single_llm_vs_gt.diff"/>
    <x v="1"/>
    <s v="No"/>
    <x v="0"/>
    <s v="Formatting"/>
    <s v="Low"/>
    <x v="1"/>
    <s v="The LLM output differs from the human merge only by removing the final newline at the end of the file. No logic, API, naming, or behavioral change is present."/>
    <x v="1"/>
    <s v="Yes"/>
    <s v="None"/>
    <x v="0"/>
    <s v="repo_c929e8f_76c6556__single_llm_vs_gt.diff__ChatGPT 5.4"/>
    <n v="1"/>
    <n v="0"/>
    <n v="0"/>
    <n v="0"/>
    <n v="1"/>
    <n v="0"/>
    <n v="0"/>
    <x v="1"/>
    <x v="0"/>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tests/test_bookmarks_tasks.py"/>
    <s v="GitHub: Rename &quot;SingeFileError&quot; to &quot;SingleFileError&quot;"/>
    <s v="repo_c929e8f_76c6556"/>
    <s v="task_llm_vs_gt.diff"/>
    <s v="cases/repo_c929e8f_76c6556/compare/task_llm_vs_gt.diff"/>
    <x v="1"/>
    <s v="No"/>
    <x v="0"/>
    <s v="Formatting"/>
    <s v="Low"/>
    <x v="1"/>
    <s v="The LLM output differs from the human merge only by removing the final newline at the end of the file. No logic, API, naming, or behavioral change is present."/>
    <x v="1"/>
    <s v="Yes"/>
    <s v="None"/>
    <x v="0"/>
    <s v="repo_c929e8f_76c6556__task_llm_vs_gt.diff__ChatGPT 5.4"/>
    <n v="1"/>
    <n v="0"/>
    <n v="0"/>
    <n v="0"/>
    <n v="1"/>
    <n v="0"/>
    <n v="0"/>
    <x v="1"/>
    <x v="0"/>
  </r>
  <r>
    <s v="word_cloud"/>
    <s v="amueller/word_cloud: A little word cloud generator in Python"/>
    <s v="Rename Variable"/>
    <x v="0"/>
    <s v="https://github.com/amueller/word_cloud/pull/466"/>
    <s v="b79b3d6"/>
    <s v="d674088"/>
    <x v="0"/>
    <s v="examples/emoji.py"/>
    <s v="examples/emoji.py"/>
    <s v="Me: Rename &quot;wordcloud to wc"/>
    <s v="repo_b79b3d6_d674088"/>
    <s v="emoji_llm_vs_gt.diff"/>
    <s v="cases/repo_b79b3d6_d674088/compare/emoji_llm_vs_gt.diff"/>
    <x v="1"/>
    <s v="No"/>
    <x v="0"/>
    <s v="Formatting"/>
    <s v="Low"/>
    <x v="1"/>
    <s v="The LLM output differs from the human merge only by removing the final newline at the end of the file. No logic, API, naming, or behavioral change is present."/>
    <x v="1"/>
    <s v="Yes"/>
    <s v="None"/>
    <x v="0"/>
    <s v="repo_b79b3d6_d674088__emoji_llm_vs_gt.diff__ChatGPT 5.4"/>
    <n v="1"/>
    <n v="0"/>
    <n v="0"/>
    <n v="0"/>
    <n v="1"/>
    <n v="0"/>
    <n v="0"/>
    <x v="1"/>
    <x v="0"/>
  </r>
  <r>
    <s v="word_cloud"/>
    <s v="amueller/word_cloud: A little word cloud generator in Python"/>
    <s v="Extract Method (Cleanup, Move, extract, remove)"/>
    <x v="2"/>
    <s v="https://github.com/amueller/word_cloud/pull/607"/>
    <s v="59cb35d"/>
    <s v="be9bb5e"/>
    <x v="0"/>
    <s v="wordcloud/wordcloud.py"/>
    <s v="wordcloud/wordcloud.py"/>
    <s v="Me: Remove to_html(self) function"/>
    <s v="repo_59cb35d_be9bb5e"/>
    <s v="wordcloud_llm_vs_gt.diff"/>
    <s v="cases/repo_59cb35d_be9bb5e/compare/wordcloud_llm_vs_gt.diff"/>
    <x v="1"/>
    <s v="No"/>
    <x v="0"/>
    <s v="Formatting"/>
    <s v="Low"/>
    <x v="1"/>
    <s v="The LLM output differs from the human merge only by removing the final newline at the end of the file. No logic, API, naming, or behavioral change is present."/>
    <x v="1"/>
    <s v="Yes"/>
    <s v="None"/>
    <x v="0"/>
    <s v="repo_59cb35d_be9bb5e__wordcloud_llm_vs_gt.diff__ChatGPT 5.4"/>
    <n v="1"/>
    <n v="0"/>
    <n v="0"/>
    <n v="0"/>
    <n v="1"/>
    <n v="0"/>
    <n v="0"/>
    <x v="1"/>
    <x v="0"/>
  </r>
  <r>
    <s v="word_cloud"/>
    <s v="amueller/word_cloud: A little word cloud generator in Python"/>
    <s v="Change Method Signature (Change argument, change parameter)"/>
    <x v="3"/>
    <s v="Specify encoding in parrot.py example by lucidBrot · Pull Request #581 · amueller/word_cloud"/>
    <s v="bda4195"/>
    <s v="51f9983"/>
    <x v="0"/>
    <s v="examples/parrot.py"/>
    <s v="examples/parrot.py"/>
    <s v="GitHub: Specify encoding in parrot.py example"/>
    <s v="repo_bda4195_51f9983"/>
    <s v="parrot_llm_vs_gt.diff"/>
    <s v="cases/repo_bda4195_51f9983/compare/parrot_llm_vs_gt.diff"/>
    <x v="1"/>
    <s v="No"/>
    <x v="0"/>
    <s v="Formatting"/>
    <s v="Low"/>
    <x v="1"/>
    <s v="The LLM output differs from the human merge only by removing the final newline at the end of the file. No logic, API, naming, or behavioral change is present."/>
    <x v="1"/>
    <s v="Yes"/>
    <s v="None"/>
    <x v="0"/>
    <s v="repo_bda4195_51f9983__parrot_llm_vs_gt.diff__ChatGPT 5.4"/>
    <n v="1"/>
    <n v="0"/>
    <n v="0"/>
    <n v="0"/>
    <n v="1"/>
    <n v="0"/>
    <n v="0"/>
    <x v="1"/>
    <x v="0"/>
  </r>
  <r>
    <s v="undetected-chromedriver"/>
    <s v="ultrafunkamsterdam/undetected-chromedriver: Custom Selenium Chromedriver | Zero-Config | Passes ALL bot mitigation systems (like Distil / Imperva/ Datadadome / CloudFlare IUAM)"/>
    <s v="Rename Variable"/>
    <x v="0"/>
    <s v="https://github.com/ultrafunkamsterdam/undetected-chromedriver/pull/1439"/>
    <n v="8049384"/>
    <s v="5edd9a7"/>
    <x v="0"/>
    <s v="undetected_chromedriver/patcher.py"/>
    <s v="undetected_chromedriver/patcher.py"/>
    <s v="Me: Rename user_multiprocs to  user_multi_procs"/>
    <s v="repo_8049384_5edd9a7"/>
    <s v="patcher_llm_vs_gt.diff"/>
    <s v="cases/repo_8049384_5edd9a7/compare/patcher_llm_vs_gt.diff"/>
    <x v="1"/>
    <s v="No"/>
    <x v="0"/>
    <s v="Formatting"/>
    <s v="Low"/>
    <x v="1"/>
    <s v="The LLM output differs from the human merge only by removing the final newline at the end of the file. No logic, API, naming, or behavioral change is present."/>
    <x v="1"/>
    <s v="Yes"/>
    <s v="None"/>
    <x v="0"/>
    <s v="repo_8049384_5edd9a7__patcher_llm_vs_gt.diff__ChatGPT 5.4"/>
    <n v="1"/>
    <n v="0"/>
    <n v="0"/>
    <n v="0"/>
    <n v="1"/>
    <n v="0"/>
    <n v="0"/>
    <x v="1"/>
    <x v="0"/>
  </r>
  <r>
    <s v="undetected-chromedriver"/>
    <s v="ultrafunkamsterdam/undetected-chromedriver: Custom Selenium Chromedriver | Zero-Config | Passes ALL bot mitigation systems (like Distil / Imperva/ Datadadome / CloudFlare IUAM)"/>
    <s v="Rename Method"/>
    <x v="1"/>
    <s v="Probably a typo? by JJ · Pull Request #674 · ultrafunkamsterdam/undetected-chromedriver"/>
    <s v="9db7588"/>
    <s v="33d2a72"/>
    <x v="0"/>
    <s v="undetected_chromedriver/tests/v2/test_uc.py"/>
    <s v="undetected_chromedriver/tests/v2/test_uc.py"/>
    <s v="Me: Rename sapipve_screenshot to save_screenshot"/>
    <s v="repo_9db7588_33d2a72"/>
    <s v="uc_llm_vs_gt.diff"/>
    <s v="cases/repo_9db7588_33d2a72/compare/uc_llm_vs_gt.diff"/>
    <x v="1"/>
    <s v="No"/>
    <x v="0"/>
    <s v="Formatting"/>
    <s v="Low"/>
    <x v="1"/>
    <s v="The LLM output differs from the human merge only by removing the final newline at the end of the file. No logic, API, naming, or behavioral change is present."/>
    <x v="1"/>
    <s v="Yes"/>
    <s v="None"/>
    <x v="0"/>
    <s v="repo_9db7588_33d2a72__uc_llm_vs_gt.diff__ChatGPT 5.4"/>
    <n v="1"/>
    <n v="0"/>
    <n v="0"/>
    <n v="0"/>
    <n v="1"/>
    <n v="0"/>
    <n v="0"/>
    <x v="1"/>
    <x v="0"/>
  </r>
  <r>
    <s v="edge-tts"/>
    <s v="rany2/edge-tts: Use Microsoft Edge's online text-to-speech service from Python WITHOUT needing Microsoft Edge or Windows or an API key"/>
    <s v="Change Method Signature (Change argument, change parameter)"/>
    <x v="3"/>
    <s v="https://github.com/rany2/edge-tts/pull/331"/>
    <n v="1442154"/>
    <s v="17e5146"/>
    <x v="0"/>
    <s v="src/edge_tts/submaker.py"/>
    <s v="src/edge_tts/submaker.py"/>
    <s v="GitHub: Change the start time should be the offset and the end time is offset + duration."/>
    <s v="repo_1442154_17e5146"/>
    <s v="submaker_llm_vs_gt.diff"/>
    <s v="cases/repo_1442154_17e5146/compare/submaker_llm_vs_gt.diff"/>
    <x v="1"/>
    <s v="No"/>
    <x v="0"/>
    <s v="Formatting"/>
    <s v="Low"/>
    <x v="1"/>
    <s v="The LLM output differs from the human merge only by removing the final newline at the end of the file. No logic, API, naming, or behavioral change is present."/>
    <x v="1"/>
    <s v="Yes"/>
    <s v="None"/>
    <x v="0"/>
    <s v="repo_1442154_17e5146__submaker_llm_vs_gt.diff__ChatGPT 5.4"/>
    <n v="1"/>
    <n v="0"/>
    <n v="0"/>
    <n v="0"/>
    <n v="1"/>
    <n v="0"/>
    <n v="0"/>
    <x v="1"/>
    <x v="0"/>
  </r>
  <r>
    <s v="spotify-downloader"/>
    <s v="spotDL/spotify-downloader: Download your Spotify playlists and songs along with album art and metadata (from YouTube if a match is found)."/>
    <s v="Rename Variable"/>
    <x v="0"/>
    <s v="https://github.com/spotDL/spotify-downloader/pull/2525"/>
    <s v="4294b89"/>
    <s v="fa4bdc5"/>
    <x v="0"/>
    <s v="spotdl/console/url.py"/>
    <s v="spotdl/console/url.py"/>
    <s v="Me: Rename url to original_url"/>
    <s v="repo_4294b89_fa4bdc5"/>
    <s v="url_llm_vs_gt.diff"/>
    <s v="cases/repo_4294b89_fa4bdc5/compare/url_llm_vs_gt.diff"/>
    <x v="1"/>
    <s v="No"/>
    <x v="0"/>
    <s v="Formatting"/>
    <s v="High"/>
    <x v="1"/>
    <s v="The LLM completed the requested rename by changing __all__ = [&quot;url&quot;] to [&quot;original_url&quot;] and def url(...) to def original_url(...). However, it also changed the metadata lookup from [&quot;original_url&quot;] to [&quot;url&quot;], which is unrelated to the function rename and likely changes behavior because it retrieves a different metadata field. It also removed the final newline."/>
    <x v="1"/>
    <s v="Yes"/>
    <s v="None"/>
    <x v="0"/>
    <s v="repo_4294b89_fa4bdc5__url_llm_vs_gt.diff__ChatGPT 5.4"/>
    <n v="1"/>
    <n v="0"/>
    <n v="0"/>
    <n v="0"/>
    <n v="1"/>
    <n v="0"/>
    <n v="1"/>
    <x v="0"/>
    <x v="0"/>
  </r>
  <r>
    <s v="spotify-downloader"/>
    <s v="spotDL/spotify-downloader: Download your Spotify playlists and songs along with album art and metadata (from YouTube if a match is found)."/>
    <s v="Rename Variable"/>
    <x v="0"/>
    <s v="https://github.com/spotDL/spotify-downloader/pull/2525"/>
    <s v="4294b89"/>
    <s v="fa4bdc5"/>
    <x v="0"/>
    <s v="spotdl/console/url.py"/>
    <s v="spotdl/console/url.py"/>
    <s v="Me: Rename url to original_url"/>
    <s v="repo_4294b89_fa4bdc5"/>
    <s v="url_llm_vs_gt.diff"/>
    <s v="cases/repo_4294b89_fa4bdc5/compare/url_llm_vs_gt.diff"/>
    <x v="1"/>
    <s v="No"/>
    <x v="0"/>
    <s v=" Naming Overreach"/>
    <s v="High"/>
    <x v="1"/>
    <s v="The LLM completed the requested rename by changing __all__ = [&quot;url&quot;] to [&quot;original_url&quot;] and def url(...) to def original_url(...). However, it also changed the metadata lookup from [&quot;original_url&quot;] to [&quot;url&quot;], which is unrelated to the function rename and likely changes behavior because it retrieves a different metadata field. It also removed the final newline."/>
    <x v="1"/>
    <s v="Yes"/>
    <s v="None"/>
    <x v="0"/>
    <s v="repo_4294b89_fa4bdc5__url_llm_vs_gt.diff__ChatGPT 5.4"/>
    <n v="1"/>
    <n v="0"/>
    <n v="0"/>
    <n v="0"/>
    <n v="1"/>
    <n v="0"/>
    <n v="1"/>
    <x v="0"/>
    <x v="8"/>
  </r>
  <r>
    <s v="spotify-downloader"/>
    <s v="spotDL/spotify-downloader: Download your Spotify playlists and songs along with album art and metadata (from YouTube if a match is found)."/>
    <s v="Rename Variable"/>
    <x v="0"/>
    <s v="https://github.com/spotDL/spotify-downloader/pull/2525"/>
    <s v="4294b89"/>
    <s v="fa4bdc5"/>
    <x v="0"/>
    <s v="spotdl/console/url.py"/>
    <s v="spotdl/console/url.py"/>
    <s v="Me: Rename url to original_url"/>
    <s v="repo_4294b89_fa4bdc5"/>
    <s v="url_llm_vs_gt.diff"/>
    <s v="cases/repo_4294b89_fa4bdc5/compare/url_llm_vs_gt.diff"/>
    <x v="1"/>
    <s v="No"/>
    <x v="0"/>
    <s v=" Logic Change"/>
    <s v="High"/>
    <x v="1"/>
    <s v="The LLM completed the requested rename by changing __all__ = [&quot;url&quot;] to [&quot;original_url&quot;] and def url(...) to def original_url(...). However, it also changed the metadata lookup from [&quot;original_url&quot;] to [&quot;url&quot;], which is unrelated to the function rename and likely changes behavior because it retrieves a different metadata field. It also removed the final newline."/>
    <x v="1"/>
    <s v="Yes"/>
    <s v="None"/>
    <x v="0"/>
    <s v="repo_4294b89_fa4bdc5__url_llm_vs_gt.diff__ChatGPT 5.4"/>
    <n v="1"/>
    <n v="0"/>
    <n v="0"/>
    <n v="0"/>
    <n v="1"/>
    <n v="0"/>
    <n v="1"/>
    <x v="0"/>
    <x v="1"/>
  </r>
  <r>
    <s v="spotify-downloader"/>
    <s v="spotDL/spotify-downloader: Download your Spotify playlists and songs along with album art and metadata (from YouTube if a match is found)."/>
    <s v="Extract Method (Cleanup, Move, extract, remove)"/>
    <x v="2"/>
    <s v="https://github.com/spotDL/spotify-downloader/pull/519"/>
    <s v="e2a136d"/>
    <s v="5b2a073"/>
    <x v="0"/>
    <s v="spotdl/internals.py"/>
    <s v="spotdl/internals.py"/>
    <s v="Me: Remove log.debug(&quot;Removing downloaded song from tracks file&quot;)"/>
    <s v="repo_e2a136d_5b2a073"/>
    <s v="internal_llm_vs_gt.diff"/>
    <s v="cases/repo_e2a136d_5b2a073/compare/internal_llm_vs_gt.diff"/>
    <x v="1"/>
    <s v="No"/>
    <x v="0"/>
    <s v="Formatting"/>
    <s v="Low"/>
    <x v="1"/>
    <s v="The LLM output differs from the human merge only by removing the final newline at the end of the file. No logic, API, naming, or behavioral change is present."/>
    <x v="1"/>
    <s v="Yes"/>
    <s v="None"/>
    <x v="0"/>
    <s v="repo_e2a136d_5b2a073__internal_llm_vs_gt.diff__ChatGPT 5.4"/>
    <n v="1"/>
    <n v="0"/>
    <n v="0"/>
    <n v="0"/>
    <n v="1"/>
    <n v="0"/>
    <n v="0"/>
    <x v="1"/>
    <x v="0"/>
  </r>
  <r>
    <s v="spotify-downloader"/>
    <s v="spotDL/spotify-downloader: Download your Spotify playlists and songs along with album art and metadata (from YouTube if a match is found)."/>
    <s v="Change Method Signature (Change argument, change parameter)"/>
    <x v="3"/>
    <s v="https://github.com/spotDL/spotify-downloader/pull/580"/>
    <s v="341af5b"/>
    <s v="54a1564"/>
    <x v="0"/>
    <s v="spotdl/convert.py"/>
    <s v="spotdl/convert.py"/>
    <s v="Me: Add delete_original=True in song method and delete_original=delete_original in Converter method. Change ffmpeg_pre = &quot;ffmpeg -y &quot; to ffmpeg_pre = &quot;ffmpeg -y -nostdin &quot; # -nostdin is necessary for spotdl to be able to run in the background."/>
    <s v="repo_341af5b_54a1564"/>
    <s v="convert_llm_vs_gt.diff"/>
    <s v="cases/repo_341af5b_54a1564/compare/convert_llm_vs_gt.diff"/>
    <x v="1"/>
    <s v="No"/>
    <x v="0"/>
    <s v="Formatting"/>
    <s v="Low"/>
    <x v="1"/>
    <s v="The visible differences are only minor non-behavioral changes: the LLM removed the period at the end of the inline -nostdin comment and removed the final newline at the end of the file. No logic or API behavior difference is shown."/>
    <x v="1"/>
    <s v="Yes"/>
    <s v="None"/>
    <x v="0"/>
    <s v="repo_341af5b_54a1564__convert_llm_vs_gt.diff__ChatGPT 5.4"/>
    <n v="1"/>
    <n v="0"/>
    <n v="0"/>
    <n v="0"/>
    <n v="1"/>
    <n v="0"/>
    <n v="0"/>
    <x v="1"/>
    <x v="0"/>
  </r>
  <r>
    <s v="spotify-downloader"/>
    <s v="spotDL/spotify-downloader: Download your Spotify playlists and songs along with album art and metadata (from YouTube if a match is found)."/>
    <s v="Change Method Signature (Change argument, change parameter)"/>
    <x v="3"/>
    <s v="https://github.com/spotDL/spotify-downloader/pull/580"/>
    <s v="341af5b"/>
    <s v="54a1564"/>
    <x v="0"/>
    <s v="spotdl/convert.py"/>
    <s v="spotdl/convert.py"/>
    <s v="Me: Add delete_original=True in song method and delete_original=delete_original in Converter method. Change ffmpeg_pre = &quot;ffmpeg -y &quot; to ffmpeg_pre = &quot;ffmpeg -y -nostdin &quot; # -nostdin is necessary for spotdl to be able to run in the background."/>
    <s v="repo_341af5b_54a1564"/>
    <s v="convert_llm_vs_gt.diff"/>
    <s v="cases/repo_341af5b_54a1564/compare/convert_llm_vs_gt.diff"/>
    <x v="1"/>
    <s v="No"/>
    <x v="0"/>
    <s v=" Comment/Docstring"/>
    <s v="Low"/>
    <x v="1"/>
    <s v="The visible differences are only minor non-behavioral changes: the LLM removed the period at the end of the inline -nostdin comment and removed the final newline at the end of the file. No logic or API behavior difference is shown."/>
    <x v="1"/>
    <s v="Yes"/>
    <s v="None"/>
    <x v="0"/>
    <s v="repo_341af5b_54a1564__convert_llm_vs_gt.diff__ChatGPT 5.4"/>
    <n v="1"/>
    <n v="0"/>
    <n v="0"/>
    <n v="0"/>
    <n v="1"/>
    <n v="0"/>
    <n v="0"/>
    <x v="1"/>
    <x v="4"/>
  </r>
  <r>
    <s v="rembg"/>
    <s v="danielgatis/rembg: Rembg is a tool to remove images background"/>
    <s v="Change Method Signature (Change argument, change parameter)"/>
    <x v="3"/>
    <s v="https://github.com/danielgatis/rembg/pull/725"/>
    <s v="30450d5"/>
    <n v="9079508"/>
    <x v="2"/>
    <s v="rembg/session_factory.py,_x000a_rembg/sessions/u2net_custom.py"/>
    <s v="rembg/sessions/u2net_custom.py"/>
    <s v="GitHub: remove unused providers parameter from session constructors"/>
    <s v="repo_30450d5_9079508"/>
    <s v="custom_llm_vs_gt.diff"/>
    <s v="cases/repo_30450d5_9079508/compare/custom_llm_vs_gt.diff"/>
    <x v="1"/>
    <s v="No"/>
    <x v="0"/>
    <s v="Formatting"/>
    <s v="Low"/>
    <x v="1"/>
    <s v="The requested task was to remove the unused providers parameter from session constructors. The visible diff shows the constructor signature still has the same parameters as the human merge, so the required change appears completed. The only differences are line wrapping/reformatting of the __init__ signature and removal of the final newline. These are formatting-only changes with no behavior impact."/>
    <x v="1"/>
    <s v="Yes"/>
    <s v="None"/>
    <x v="0"/>
    <s v="repo_30450d5_9079508__custom_llm_vs_gt.diff__ChatGPT 5.4"/>
    <n v="1"/>
    <n v="0"/>
    <n v="0"/>
    <n v="0"/>
    <n v="1"/>
    <n v="0"/>
    <n v="0"/>
    <x v="1"/>
    <x v="0"/>
  </r>
  <r>
    <s v="rembg"/>
    <s v="danielgatis/rembg: Rembg is a tool to remove images background"/>
    <s v="Change Method Signature (Change argument, change parameter)"/>
    <x v="3"/>
    <s v="https://github.com/danielgatis/rembg/pull/725"/>
    <s v="30450d5"/>
    <n v="9079508"/>
    <x v="2"/>
    <s v="rembg/session_factory.py_x000a_rembg/sessions/u2net_custom.py"/>
    <s v="rembg/session_factory.py"/>
    <s v="GitHub: remove unused providers parameter from session constructors"/>
    <s v="repo_30450d5_9079508"/>
    <s v="factory_llm_vs_gt.diff"/>
    <s v="cases/repo_30450d5_9079508/compare/factory_llm_vs_gt.diff"/>
    <x v="1"/>
    <s v="No"/>
    <x v="0"/>
    <s v="Formatting"/>
    <s v="Low"/>
    <x v="1"/>
    <s v="The visible code behavior is identical to the human merge. The LLM only reformatted the new_session function signature across multiple lines and removed the final newline at the end of the file. No extra logic, API, or naming change is present."/>
    <x v="1"/>
    <s v="Yes"/>
    <s v="None"/>
    <x v="0"/>
    <s v="repo_30450d5_9079508__factory_llm_vs_gt.diff__ChatGPT 5.4"/>
    <n v="1"/>
    <n v="0"/>
    <n v="0"/>
    <n v="0"/>
    <n v="1"/>
    <n v="0"/>
    <n v="0"/>
    <x v="1"/>
    <x v="0"/>
  </r>
  <r>
    <s v="rembg"/>
    <s v="danielgatis/rembg: Rembg is a tool to remove images background"/>
    <s v="Change Method Signature (Change argument, change parameter)"/>
    <x v="3"/>
    <s v="https://github.com/danielgatis/rembg/pull/362"/>
    <s v="1961a36"/>
    <s v="d62227d"/>
    <x v="2"/>
    <s v="rembg/session_base.py,_x000a_rembg/session_simple.py"/>
    <s v="rembg/session_base.py"/>
    <s v="Me: Change Image.Resampling.LANCZOS to Image.LANCZOS"/>
    <s v="repo_1961a36_d62227d"/>
    <s v="base_llm_vs_gt.diff"/>
    <s v="cases/repo_1961a36_d62227d/compare/base_llm_vs_gt.diff"/>
    <x v="1"/>
    <s v="No"/>
    <x v="0"/>
    <s v="Formatting"/>
    <s v="Low"/>
    <x v="1"/>
    <s v="The only visible difference is that the LLM output removed the final newline at the end of the file. The code content is otherwise identical, and there is no behavior change."/>
    <x v="1"/>
    <s v="Yes"/>
    <s v="None"/>
    <x v="0"/>
    <s v="repo_1961a36_d62227d__base_llm_vs_gt.diff__ChatGPT 5.4"/>
    <n v="1"/>
    <n v="0"/>
    <n v="0"/>
    <n v="0"/>
    <n v="1"/>
    <n v="0"/>
    <n v="0"/>
    <x v="1"/>
    <x v="0"/>
  </r>
  <r>
    <s v="rembg"/>
    <s v="danielgatis/rembg: Rembg is a tool to remove images background"/>
    <s v="Change Method Signature (Change argument, change parameter)"/>
    <x v="3"/>
    <s v="https://github.com/danielgatis/rembg/pull/362"/>
    <s v="1961a36"/>
    <s v="d62227d"/>
    <x v="2"/>
    <s v="rembg/session_base.py,_x000a_rembg/session_simple.py"/>
    <s v="rembg/session_simple.py"/>
    <s v="Me: Change Image.Resampling.LANCZOS to Image.LANCZOS"/>
    <s v="repo_1961a36_d62227d"/>
    <s v="simple_llm_vs_gt.diff"/>
    <s v="cases/repo_1961a36_d62227d/compare/simple_llm_vs_gt.diff"/>
    <x v="1"/>
    <s v="No"/>
    <x v="0"/>
    <s v="Formatting"/>
    <s v="Low"/>
    <x v="1"/>
    <s v="The only visible difference is that the LLM output removed the final newline at the end of the file. The code content is otherwise identical, and there is no behavior change."/>
    <x v="1"/>
    <s v="Yes"/>
    <s v="None"/>
    <x v="0"/>
    <s v="repo_1961a36_d62227d__simple_llm_vs_gt.diff__ChatGPT 5.4"/>
    <n v="1"/>
    <n v="0"/>
    <n v="0"/>
    <n v="0"/>
    <n v="1"/>
    <n v="0"/>
    <n v="0"/>
    <x v="1"/>
    <x v="0"/>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113"/>
    <s v="d283af9"/>
    <s v="68b8f4d"/>
    <x v="0"/>
    <s v="holehe/modules/transport/blablacar.py"/>
    <s v="holehe/modules/transport/blablacar.py"/>
    <s v="Me: Change appToken.text.split(',&quot;appToken&quot;:&quot;')[1].split('&quot;')[0]  to appToken.text.split('&quot;appToken&quot;:&quot;')[1].split('&quot;')[0]"/>
    <s v="repo_d283af9_68b8f4d"/>
    <s v="blab_llm_vs_gt.diff"/>
    <s v="cases/repo_d283af9_68b8f4d/compare/blab_llm_vs_gt.diff"/>
    <x v="1"/>
    <s v="No"/>
    <x v="0"/>
    <s v="Formatting"/>
    <s v="Low"/>
    <x v="1"/>
    <s v="The only visible difference is that the LLM output removed the final newline at the end of the file. The code content is otherwise identical, and there is no behavior change."/>
    <x v="1"/>
    <s v="Yes"/>
    <s v="None"/>
    <x v="0"/>
    <s v="repo_d283af9_68b8f4d__blab_llm_vs_gt.diff__ChatGPT 5.4"/>
    <n v="1"/>
    <n v="0"/>
    <n v="0"/>
    <n v="0"/>
    <n v="1"/>
    <n v="0"/>
    <n v="0"/>
    <x v="1"/>
    <x v="0"/>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87"/>
    <s v="aba9857"/>
    <s v="3438d40"/>
    <x v="2"/>
    <s v="holehe/modules/crm/axonaut.py,_x000a_holehe/modules/software/office365.py"/>
    <s v="holehe/modules/crm/axonaut.py"/>
    <s v="GitHub: Fix httpx-api allow_redirects to follow_redirects"/>
    <s v="repo_aba9857_3438d40"/>
    <s v="axonaut_llm_vs_gt.diff"/>
    <s v="cases/repo_aba9857_3438d40/compare/axonaut_llm_vs_gt.diff"/>
    <x v="1"/>
    <s v="No"/>
    <x v="0"/>
    <s v="Formatting"/>
    <s v="Low"/>
    <x v="1"/>
    <s v="The only visible difference is that the LLM output removed the final newline at the end of the file. The code content is otherwise identical, and there is no behavior change."/>
    <x v="1"/>
    <s v="Yes"/>
    <s v="None"/>
    <x v="0"/>
    <s v="repo_aba9857_3438d40__axonaut_llm_vs_gt.diff__ChatGPT 5.4"/>
    <n v="1"/>
    <n v="0"/>
    <n v="0"/>
    <n v="0"/>
    <n v="1"/>
    <n v="0"/>
    <n v="0"/>
    <x v="1"/>
    <x v="0"/>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87"/>
    <s v="aba9857"/>
    <s v="3438d40"/>
    <x v="2"/>
    <s v="holehe/modules/crm/axonaut.py,_x000a_holehe/modules/software/office365.py"/>
    <s v="holehe/modules/software/office365.py"/>
    <s v="GitHub: Fix httpx-api allow_redirects to follow_redirects"/>
    <s v="repo_aba9857_3438d40"/>
    <s v="office_llm_vs_gt.diff"/>
    <s v="cases/repo_aba9857_3438d40/compare/office_llm_vs_gt.diff"/>
    <x v="1"/>
    <s v="No"/>
    <x v="0"/>
    <s v="Formatting"/>
    <s v="Low"/>
    <x v="1"/>
    <s v="The only visible difference is that the LLM output removed the final newline at the end of the file. The code content is otherwise identical, and there is no behavior change."/>
    <x v="1"/>
    <s v="Yes"/>
    <s v="None"/>
    <x v="0"/>
    <s v="repo_aba9857_3438d40__office_llm_vs_gt.diff__ChatGPT 5.4"/>
    <n v="1"/>
    <n v="0"/>
    <n v="0"/>
    <n v="0"/>
    <n v="1"/>
    <n v="0"/>
    <n v="0"/>
    <x v="1"/>
    <x v="0"/>
  </r>
  <r>
    <s v="holehe"/>
    <s v="megadose/holehe: holehe allows you to check if the mail is used on different sites like twitter, instagram and will retrieve information on sites with the forgotten password function."/>
    <s v="Extract Variable (Cleanup, Move, extract)"/>
    <x v="4"/>
    <s v="https://github.com/megadose/holehe/pull/74"/>
    <s v="7c2bde2"/>
    <s v="6b18248"/>
    <x v="0"/>
    <s v="setup.py"/>
    <s v="setup.py"/>
    <s v="GitHub: Removes argparse from requirements"/>
    <s v="repo_7c2bde2_6b18248"/>
    <s v="setup_llm_vs_gt.diff"/>
    <s v="cases/repo_7c2bde2_6b18248/compare/setup_llm_vs_gt.diff"/>
    <x v="1"/>
    <s v="No"/>
    <x v="0"/>
    <s v="Formatting"/>
    <s v="Low"/>
    <x v="1"/>
    <s v="The only visible difference is that the LLM output removed the final newline at the end of the file. The code content is otherwise identical, and there is no behavior change."/>
    <x v="1"/>
    <s v="Yes"/>
    <s v="None"/>
    <x v="0"/>
    <s v="repo_7c2bde2_6b18248__setup_llm_vs_gt.diff__ChatGPT 5.4"/>
    <n v="1"/>
    <n v="0"/>
    <n v="0"/>
    <n v="0"/>
    <n v="1"/>
    <n v="0"/>
    <n v="0"/>
    <x v="1"/>
    <x v="0"/>
  </r>
  <r>
    <s v="Tkinter-Designer"/>
    <s v="ParthJadhav/Tkinter-Designer: An easy and fast way to create a Python GUI ??"/>
    <s v="Change Method Signature (Change argument, change parameter)"/>
    <x v="3"/>
    <s v="https://github.com/ParthJadhav/Tkinter-Designer/pull/263"/>
    <s v="721b6b5"/>
    <n v="315081"/>
    <x v="0"/>
    <s v="gui/gui.py"/>
    <s v="gui/gui.py"/>
    <s v="GitHub: change text color from white to black for better visiblity (fg=&quot;#000716&quot;)"/>
    <s v="repo_721b6b5_0315081"/>
    <s v="gui_llm_vs_gt.diff"/>
    <s v="cases/repo_721b6b5_0315081/compare/gui_llm_vs_gt.diff"/>
    <x v="1"/>
    <s v="No"/>
    <x v="0"/>
    <s v="Formatting"/>
    <s v="Medium"/>
    <x v="1"/>
    <s v="The LLM completed the main task by changing visible white text labels/buttons to fg=&quot;#000716&quot;. However, it also added an unnecessary import tkinter.messagebox, removed explicit fg=&quot;#000716&quot; from several tk.Entry widgets, and removed the final newline. The entry text may still appear black by default, but removing explicit styling is an unnecessary UI/style change."/>
    <x v="1"/>
    <s v="Yes"/>
    <s v="None"/>
    <x v="0"/>
    <s v="repo_721b6b5_0315081__gui_llm_vs_gt.diff__ChatGPT 5.4"/>
    <n v="1"/>
    <n v="0"/>
    <n v="0"/>
    <n v="0"/>
    <n v="1"/>
    <n v="0"/>
    <n v="1"/>
    <x v="2"/>
    <x v="0"/>
  </r>
  <r>
    <s v="Tkinter-Designer"/>
    <s v="ParthJadhav/Tkinter-Designer: An easy and fast way to create a Python GUI ??"/>
    <s v="Change Method Signature (Change argument, change parameter)"/>
    <x v="3"/>
    <s v="https://github.com/ParthJadhav/Tkinter-Designer/pull/263"/>
    <s v="721b6b5"/>
    <n v="315081"/>
    <x v="0"/>
    <s v="gui/gui.py"/>
    <s v="gui/gui.py"/>
    <s v="GitHub: change text color from white to black for better visiblity (fg=&quot;#000716&quot;)"/>
    <s v="repo_721b6b5_0315081"/>
    <s v="gui_llm_vs_gt.diff"/>
    <s v="cases/repo_721b6b5_0315081/compare/gui_llm_vs_gt.diff"/>
    <x v="1"/>
    <s v="No"/>
    <x v="0"/>
    <s v=" Extra Refactoring"/>
    <s v="Medium"/>
    <x v="1"/>
    <s v="The LLM completed the main task by changing visible white text labels/buttons to fg=&quot;#000716&quot;. However, it also added an unnecessary import tkinter.messagebox, removed explicit fg=&quot;#000716&quot; from several tk.Entry widgets, and removed the final newline. The entry text may still appear black by default, but removing explicit styling is an unnecessary UI/style change."/>
    <x v="1"/>
    <s v="Yes"/>
    <s v="None"/>
    <x v="0"/>
    <s v="repo_721b6b5_0315081__gui_llm_vs_gt.diff__ChatGPT 5.4"/>
    <n v="1"/>
    <n v="0"/>
    <n v="0"/>
    <n v="0"/>
    <n v="1"/>
    <n v="0"/>
    <n v="1"/>
    <x v="2"/>
    <x v="6"/>
  </r>
  <r>
    <s v="Tkinter-Designer"/>
    <s v="ParthJadhav/Tkinter-Designer: An easy and fast way to create a Python GUI ??"/>
    <s v="Change Method Signature (Change argument, change parameter)"/>
    <x v="3"/>
    <s v="https://github.com/ParthJadhav/Tkinter-Designer/pull/85"/>
    <s v="ede6169"/>
    <s v="9345a60"/>
    <x v="0"/>
    <s v="tkdesigner/figma/custom_elements.py"/>
    <s v="gui/gui.py"/>
    <s v="Me: Add anchor=&quot;nw&quot; in create_text parameter"/>
    <s v="repo_ede6169_9345a60"/>
    <s v="elements_llm_vs_gt.diff"/>
    <s v="cases/repo_ede6169_9345a60/compare/elements_llm_vs_gt.diff"/>
    <x v="1"/>
    <s v="No"/>
    <x v="0"/>
    <s v="Formatting"/>
    <s v="Low"/>
    <x v="1"/>
    <s v="The LLM completed the requested task by adding anchor=&quot;nw&quot; to the create_text parameters. However, it placed the parameter after font instead of matching the human merge location, and it also removed the final newline at the end of the file."/>
    <x v="1"/>
    <s v="Yes"/>
    <s v="None"/>
    <x v="0"/>
    <s v="repo_ede6169_9345a60__elements_llm_vs_gt.diff__ChatGPT 5.4"/>
    <n v="1"/>
    <n v="0"/>
    <n v="0"/>
    <n v="0"/>
    <n v="1"/>
    <n v="0"/>
    <n v="0"/>
    <x v="1"/>
    <x v="0"/>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icecream_llm_vs_gt.diff"/>
    <s v="cases/repo_c2baf17_ebce32a/compare/icecream_llm_vs_gt.diff"/>
    <x v="1"/>
    <s v="No"/>
    <x v="0"/>
    <s v="Formatting"/>
    <s v="Medium"/>
    <x v="0"/>
    <s v="The LLM output does the opposite in several places by changing assert_num_lines to assertNumLines, line_pairs to linePairs, and all_warnings to allWarnings. It also adds an unnecessary import functools, changes indentation/blank lines, introduces trailing whitespace, and removes the final newline"/>
    <x v="1"/>
    <s v="Yes"/>
    <s v="None"/>
    <x v="0"/>
    <s v="repo_c2baf17_ebce32a__icecream_llm_vs_gt.diff__ChatGPT 5.4"/>
    <n v="1"/>
    <n v="0"/>
    <n v="0"/>
    <n v="0"/>
    <n v="1"/>
    <n v="1"/>
    <n v="1"/>
    <x v="2"/>
    <x v="0"/>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icecream_llm_vs_gt.diff"/>
    <s v="cases/repo_c2baf17_ebce32a/compare/icecream_llm_vs_gt.diff"/>
    <x v="1"/>
    <s v="No"/>
    <x v="0"/>
    <s v=" Import Change"/>
    <s v="Medium"/>
    <x v="0"/>
    <s v="The LLM output does the opposite in several places by changing assert_num_lines to assertNumLines, line_pairs to linePairs, and all_warnings to allWarnings. It also adds an unnecessary import functools, changes indentation/blank lines, introduces trailing whitespace, and removes the final newline"/>
    <x v="1"/>
    <s v="Yes"/>
    <s v="None"/>
    <x v="0"/>
    <s v="repo_c2baf17_ebce32a__icecream_llm_vs_gt.diff__ChatGPT 5.4"/>
    <n v="1"/>
    <n v="0"/>
    <n v="0"/>
    <n v="0"/>
    <n v="1"/>
    <n v="1"/>
    <n v="1"/>
    <x v="2"/>
    <x v="10"/>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icecream_llm_vs_gt.diff"/>
    <s v="cases/repo_c2baf17_ebce32a/compare/icecream_llm_vs_gt.diff"/>
    <x v="1"/>
    <s v="No"/>
    <x v="0"/>
    <s v=" Naming Overreach"/>
    <s v="Medium"/>
    <x v="0"/>
    <s v="The LLM output does the opposite in several places by changing assert_num_lines to assertNumLines, line_pairs to linePairs, and all_warnings to allWarnings. It also adds an unnecessary import functools, changes indentation/blank lines, introduces trailing whitespace, and removes the final newline"/>
    <x v="1"/>
    <s v="Yes"/>
    <s v="None"/>
    <x v="0"/>
    <s v="repo_c2baf17_ebce32a__icecream_llm_vs_gt.diff__ChatGPT 5.4"/>
    <n v="1"/>
    <n v="0"/>
    <n v="0"/>
    <n v="0"/>
    <n v="1"/>
    <n v="1"/>
    <n v="1"/>
    <x v="2"/>
    <x v="8"/>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install_llm_vs_gt.diff"/>
    <s v="cases/repo_c2baf17_ebce32a/compare/install_llm_vs_gt.diff"/>
    <x v="0"/>
    <s v="No"/>
    <x v="0"/>
    <s v="Formatting"/>
    <s v="High"/>
    <x v="0"/>
    <s v="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
    <x v="0"/>
    <s v="Yes"/>
    <s v="None"/>
    <x v="0"/>
    <s v="repo_c2baf17_ebce32a__install_llm_vs_gt.diff__ChatGPT 5.4"/>
    <n v="0"/>
    <n v="0"/>
    <n v="1"/>
    <n v="0"/>
    <n v="1"/>
    <n v="1"/>
    <n v="1"/>
    <x v="0"/>
    <x v="0"/>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install_llm_vs_gt.diff"/>
    <s v="cases/repo_c2baf17_ebce32a/compare/install_llm_vs_gt.diff"/>
    <x v="0"/>
    <s v="No"/>
    <x v="0"/>
    <s v=" Import Change"/>
    <s v="High"/>
    <x v="0"/>
    <s v="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
    <x v="0"/>
    <s v="Yes"/>
    <s v="None"/>
    <x v="0"/>
    <s v="repo_c2baf17_ebce32a__install_llm_vs_gt.diff__ChatGPT 5.4"/>
    <n v="0"/>
    <n v="0"/>
    <n v="1"/>
    <n v="0"/>
    <n v="1"/>
    <n v="1"/>
    <n v="1"/>
    <x v="0"/>
    <x v="10"/>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install_llm_vs_gt.diff"/>
    <s v="cases/repo_c2baf17_ebce32a/compare/install_llm_vs_gt.diff"/>
    <x v="0"/>
    <s v="No"/>
    <x v="0"/>
    <s v=" Naming Overreach"/>
    <s v="High"/>
    <x v="0"/>
    <s v="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
    <x v="0"/>
    <s v="Yes"/>
    <s v="None"/>
    <x v="0"/>
    <s v="repo_c2baf17_ebce32a__install_llm_vs_gt.diff__ChatGPT 5.4"/>
    <n v="0"/>
    <n v="0"/>
    <n v="1"/>
    <n v="0"/>
    <n v="1"/>
    <n v="1"/>
    <n v="1"/>
    <x v="0"/>
    <x v="8"/>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install_llm_vs_gt.diff"/>
    <s v="cases/repo_c2baf17_ebce32a/compare/install_llm_vs_gt.diff"/>
    <x v="0"/>
    <s v="No"/>
    <x v="0"/>
    <s v=" Logic Change"/>
    <s v="High"/>
    <x v="0"/>
    <s v="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
    <x v="0"/>
    <s v="Yes"/>
    <s v="None"/>
    <x v="0"/>
    <s v="repo_c2baf17_ebce32a__install_llm_vs_gt.diff__ChatGPT 5.4"/>
    <n v="0"/>
    <n v="0"/>
    <n v="1"/>
    <n v="0"/>
    <n v="1"/>
    <n v="1"/>
    <n v="1"/>
    <x v="0"/>
    <x v="1"/>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install_llm_vs_gt.diff"/>
    <s v="cases/repo_c2baf17_ebce32a/compare/install_llm_vs_gt.diff"/>
    <x v="0"/>
    <s v="No"/>
    <x v="0"/>
    <s v=" Missed Required Change"/>
    <s v="High"/>
    <x v="0"/>
    <s v="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
    <x v="0"/>
    <s v="Yes"/>
    <s v="None"/>
    <x v="0"/>
    <s v="repo_c2baf17_ebce32a__install_llm_vs_gt.diff__ChatGPT 5.4"/>
    <n v="0"/>
    <n v="0"/>
    <n v="1"/>
    <n v="0"/>
    <n v="1"/>
    <n v="1"/>
    <n v="1"/>
    <x v="0"/>
    <x v="2"/>
  </r>
  <r>
    <s v="icecream"/>
    <s v="gruns/icecream: ?? Never use print() to debug again."/>
    <s v="Rename Method"/>
    <x v="1"/>
    <s v="https://github.com/gruns/icecream/pull/4"/>
    <s v="bdf922b"/>
    <s v="afc425b"/>
    <x v="0"/>
    <s v="icecream/icecream.py"/>
    <s v="icecream/icecream.py"/>
    <s v="Me: Fix Typo calcuateLineOffsets to calculateLineOffsets"/>
    <s v="repo_bdf922b_afc425b"/>
    <s v="icecream_llm_vs_gt.diff"/>
    <s v="cases/repo_bdf922b_afc425b/compare/icecream_llm_vs_gt.diff"/>
    <x v="1"/>
    <s v="No"/>
    <x v="0"/>
    <s v="Formatting"/>
    <s v="Low"/>
    <x v="1"/>
    <s v="The only visible difference is that the LLM output removed the final newline at the end of the file. The code content is otherwise identical, so there is no behavior change."/>
    <x v="1"/>
    <s v="Yes"/>
    <s v="None"/>
    <x v="0"/>
    <s v="repo_bdf922b_afc425b__icecream_llm_vs_gt.diff__ChatGPT 5.4"/>
    <n v="1"/>
    <n v="0"/>
    <n v="0"/>
    <n v="0"/>
    <n v="1"/>
    <n v="0"/>
    <n v="0"/>
    <x v="1"/>
    <x v="0"/>
  </r>
  <r>
    <s v="icecream"/>
    <s v="gruns/icecream: ?? Never use print() to debug again."/>
    <s v="Change Method Signature (Change argument, change parameter)"/>
    <x v="3"/>
    <s v="https://github.com/gruns/icecream/pull/234"/>
    <s v="d970d6a"/>
    <s v="29cc0f6"/>
    <x v="0"/>
    <s v="setup.py"/>
    <s v="setup.py"/>
    <s v="Me: Change find_packages(exclude=['tests']) to find_packages(exclude=['tests', 'tests.*'])"/>
    <s v="repo_d970d6a_29cc0f6"/>
    <s v="setup_llm_vs_gt.diff"/>
    <s v="cases/repo_bdf922b_afc425b/compare/setup_llm_vs_gt.diff"/>
    <x v="1"/>
    <s v="No"/>
    <x v="0"/>
    <s v="Formatting"/>
    <s v="Low"/>
    <x v="1"/>
    <s v="The only visible difference is that the LLM output removed the final newline at the end of the file. The code content is otherwise identical, so there is no behavior change."/>
    <x v="1"/>
    <s v="Yes"/>
    <s v="None"/>
    <x v="0"/>
    <s v="repo_d970d6a_29cc0f6__setup_llm_vs_gt.diff__ChatGPT 5.4"/>
    <n v="1"/>
    <n v="0"/>
    <n v="0"/>
    <n v="0"/>
    <n v="1"/>
    <n v="0"/>
    <n v="0"/>
    <x v="1"/>
    <x v="0"/>
  </r>
  <r>
    <s v="icecream"/>
    <s v="gruns/icecream: ?? Never use print() to debug again."/>
    <s v="Change Method Signature (Change argument, change parameter)"/>
    <x v="3"/>
    <s v="https://github.com/gruns/icecream/pull/172"/>
    <s v="10e32f7"/>
    <s v="37177d5"/>
    <x v="0"/>
    <s v="icecream/icecream.py"/>
    <s v="icecream/icecream.py"/>
    <s v="Me: Add lineWrapWidth=_absent parameter in configureOutput"/>
    <s v="repo_10e32f7_37177d5"/>
    <s v="icecream_llm_vs_gt.diff"/>
    <s v="cases/repo_10e32f7_37177d5/compare/icecream_llm_vs_gt.diff"/>
    <x v="1"/>
    <s v="No"/>
    <x v="0"/>
    <s v="Formatting"/>
    <s v="Low"/>
    <x v="1"/>
    <s v="The only visible difference is that the LLM output removed the final newline at the end of the file. The code content is otherwise identical, so there is no behavior change."/>
    <x v="1"/>
    <s v="Yes"/>
    <s v="None"/>
    <x v="0"/>
    <s v="repo_10e32f7_37177d5__icecream_llm_vs_gt.diff__ChatGPT 5.4"/>
    <n v="1"/>
    <n v="0"/>
    <n v="0"/>
    <n v="0"/>
    <n v="1"/>
    <n v="0"/>
    <n v="0"/>
    <x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annotation_test.py"/>
    <s v="Me: Rename filename to file_or_dir and saveFile to _save_label_file"/>
    <s v="repo_0afb47d_8379368"/>
    <s v="annotation_llm_vs_gt.diff"/>
    <s v="cases/repo_0afb47d_8379368/compare/annotation_llm_vs_gt.diff"/>
    <x v="1"/>
    <s v="No"/>
    <x v="0"/>
    <s v="Formatting"/>
    <s v="Low"/>
    <x v="1"/>
    <s v="The only visible difference is that the LLM output removed the final newline at the end of the file. The code content is otherwise identical, so there is no behavior change."/>
    <x v="1"/>
    <s v="Yes"/>
    <s v="None"/>
    <x v="0"/>
    <s v="repo_0afb47d_8379368__annotation_llm_vs_gt.diff__ChatGPT 5.4"/>
    <n v="1"/>
    <n v="0"/>
    <n v="0"/>
    <n v="0"/>
    <n v="1"/>
    <n v="0"/>
    <n v="0"/>
    <x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file_loading_test.py"/>
    <s v="Me: Rename filename to file_or_dir and saveFile to _save_label_file"/>
    <s v="repo_0afb47d_8379368"/>
    <s v="loading_llm_vs_gt.diff"/>
    <s v="cases/repo_0afb47d_8379368/compare/loading_llm_vs_gt.diff"/>
    <x v="1"/>
    <s v="No"/>
    <x v="0"/>
    <s v="Formatting"/>
    <s v="Low"/>
    <x v="1"/>
    <s v="The only visible difference is that the LLM output removed the final newline at the end of the file. The code content is otherwise identical, so there is no behavior change."/>
    <x v="1"/>
    <s v="Yes"/>
    <s v="None"/>
    <x v="0"/>
    <s v="repo_0afb47d_8379368__loading_llm_vs_gt.diff__ChatGPT 5.4"/>
    <n v="1"/>
    <n v="0"/>
    <n v="0"/>
    <n v="0"/>
    <n v="1"/>
    <n v="0"/>
    <n v="0"/>
    <x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labelme/__main__.py"/>
    <s v="Me: Rename filename to file_or_dir and saveFile to _save_label_file"/>
    <s v="repo_0afb47d_8379368"/>
    <s v="main_llm_vs_gt.diff"/>
    <s v="cases/repo_0afb47d_8379368/compare/main_llm_vs_gt.diff"/>
    <x v="0"/>
    <s v="No"/>
    <x v="0"/>
    <s v="Formatting"/>
    <s v="High"/>
    <x v="0"/>
    <s v="The task required renaming filename to file_or_dir, but the LLM kept using the old keyword argument filename=file_or_dir instead of the expected file_or_dir=file_or_dir. This can break behavior if MainWindow no longer accepts filename. The missing final newline is only a minor formatting issue, but the main required rename was missed in this call site."/>
    <x v="0"/>
    <s v="Yes"/>
    <s v="None"/>
    <x v="0"/>
    <s v="repo_0afb47d_8379368__main_llm_vs_gt.diff__ChatGPT 5.4"/>
    <n v="0"/>
    <n v="0"/>
    <n v="1"/>
    <n v="0"/>
    <n v="1"/>
    <n v="1"/>
    <n v="1"/>
    <x v="0"/>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labelme/__main__.py"/>
    <s v="Me: Rename filename to file_or_dir and saveFile to _save_label_file"/>
    <s v="repo_0afb47d_8379368"/>
    <s v="main_llm_vs_gt.diff"/>
    <s v="cases/repo_0afb47d_8379368/compare/main_llm_vs_gt.diff"/>
    <x v="0"/>
    <s v="No"/>
    <x v="0"/>
    <s v=" Missed Required Change"/>
    <s v="High"/>
    <x v="0"/>
    <s v="The task required renaming filename to file_or_dir, but the LLM kept using the old keyword argument filename=file_or_dir instead of the expected file_or_dir=file_or_dir. This can break behavior if MainWindow no longer accepts filename. The missing final newline is only a minor formatting issue, but the main required rename was missed in this call site."/>
    <x v="0"/>
    <s v="Yes"/>
    <s v="None"/>
    <x v="0"/>
    <s v="repo_0afb47d_8379368__main_llm_vs_gt.diff__ChatGPT 5.4"/>
    <n v="0"/>
    <n v="0"/>
    <n v="1"/>
    <n v="0"/>
    <n v="1"/>
    <n v="1"/>
    <n v="1"/>
    <x v="0"/>
    <x v="2"/>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navigation_test.py"/>
    <s v="Me: Rename filename to file_or_dir and saveFile to _save_label_file"/>
    <s v="repo_0afb47d_8379368"/>
    <s v="navigation_llm_vs_gt.diff"/>
    <s v="cases/repo_0afb47d_8379368/compare/navigation_llm_vs_gt.diff"/>
    <x v="1"/>
    <s v="No"/>
    <x v="0"/>
    <s v="Formatting"/>
    <s v="Low"/>
    <x v="1"/>
    <s v="The only visible difference is that the LLM output removed the final newline at the end of the file. The code content is otherwise identical, so there is no behavior change."/>
    <x v="1"/>
    <s v="Yes"/>
    <s v="None"/>
    <x v="0"/>
    <s v="repo_0afb47d_8379368__navigation_llm_vs_gt.diff__ChatGPT 5.4"/>
    <n v="1"/>
    <n v="0"/>
    <n v="0"/>
    <n v="0"/>
    <n v="1"/>
    <n v="0"/>
    <n v="0"/>
    <x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smoke_test.py"/>
    <s v="Me: Rename filename to file_or_dir and saveFile to _save_label_file"/>
    <s v="repo_0afb47d_8379368"/>
    <s v="smoke_llm_vs_gt.diff"/>
    <s v="cases/repo_0afb47d_8379368/compare/smoke_llm_vs_gt.diff"/>
    <x v="1"/>
    <s v="No"/>
    <x v="0"/>
    <s v="Formatting"/>
    <s v="Low"/>
    <x v="1"/>
    <s v="The only visible difference is that the LLM output removed the final newline at the end of the file. The code content is otherwise identical, so there is no behavior change."/>
    <x v="1"/>
    <s v="Yes"/>
    <s v="None"/>
    <x v="0"/>
    <s v="repo_0afb47d_8379368__smoke_llm_vs_gt.diff__ChatGPT 5.4"/>
    <n v="1"/>
    <n v="0"/>
    <n v="0"/>
    <n v="0"/>
    <n v="1"/>
    <n v="0"/>
    <n v="0"/>
    <x v="1"/>
    <x v="0"/>
  </r>
  <r>
    <s v="labelme"/>
    <s v="wkentaro/labelme: Image annotation with Python. Supports polygon, rectangle, circle, line, point, and AI-assisted annotation."/>
    <s v="Rename Variable"/>
    <x v="0"/>
    <s v="https://github.com/wkentaro/labelme/pull/1885"/>
    <s v="04c7a79"/>
    <s v="43e8404"/>
    <x v="0"/>
    <s v="tests/e2e/annotation_test.py"/>
    <s v="tests/e2e/annotation_test.py"/>
    <s v="Me: Rename labelDialog to _label_dialog"/>
    <s v="repo_04c7a79_43e8404"/>
    <s v="annotation_llm_vs_gt.diff"/>
    <s v="cases/repo_04c7a79_43e8404/compare/annotation_llm_vs_gt.diff"/>
    <x v="1"/>
    <s v="No"/>
    <x v="0"/>
    <s v="Formatting"/>
    <s v="Low"/>
    <x v="1"/>
    <s v="The only visible difference is that the LLM output removed the final newline at the end of the file. The code content is otherwise identical, so there is no behavior change."/>
    <x v="1"/>
    <s v="Yes"/>
    <s v="None"/>
    <x v="0"/>
    <s v="repo_04c7a79_43e8404__annotation_llm_vs_gt.diff__ChatGPT 5.4"/>
    <n v="1"/>
    <n v="0"/>
    <n v="0"/>
    <n v="0"/>
    <n v="1"/>
    <n v="0"/>
    <n v="0"/>
    <x v="1"/>
    <x v="0"/>
  </r>
  <r>
    <s v="labelme"/>
    <s v="wkentaro/labelme: Image annotation with Python. Supports polygon, rectangle, circle, line, point, and AI-assisted annotation."/>
    <s v="Rename Method"/>
    <x v="1"/>
    <s v="https://github.com/wkentaro/labelme/pull/818"/>
    <s v="975fe11"/>
    <s v="7e7ed18"/>
    <x v="0"/>
    <s v="labelme/widgets/canvas.py"/>
    <s v="labelme/widgets/canvas.py"/>
    <s v="Me: Rename copySelectedShapes method to duplicateSelectedShapes"/>
    <s v="repo_975fe11_7e7ed18"/>
    <s v="canvas_llm_vs_gt.diff"/>
    <s v="cases/repo_975fe11_7e7ed18/compare/canvas_llm_vs_gt.diff"/>
    <x v="1"/>
    <s v="No"/>
    <x v="0"/>
    <s v="Formatting"/>
    <s v="Low"/>
    <x v="1"/>
    <s v="The only visible difference is that the LLM output removed the final newline at the end of the file. The code content is otherwise identical, so there is no behavior change."/>
    <x v="1"/>
    <s v="Yes"/>
    <s v="None"/>
    <x v="0"/>
    <s v="repo_975fe11_7e7ed18__canvas_llm_vs_gt.diff__ChatGPT 5.4"/>
    <n v="1"/>
    <n v="0"/>
    <n v="0"/>
    <n v="0"/>
    <n v="1"/>
    <n v="0"/>
    <n v="0"/>
    <x v="1"/>
    <x v="0"/>
  </r>
  <r>
    <s v="labelme"/>
    <s v="wkentaro/labelme: Image annotation with Python. Supports polygon, rectangle, circle, line, point, and AI-assisted annotation."/>
    <s v="Rename Method"/>
    <x v="1"/>
    <s v="https://github.com/wkentaro/labelme/pull/1644"/>
    <s v="2a41fdc"/>
    <s v="e212229"/>
    <x v="2"/>
    <s v="labelme/config/__init__.py,_x000a_tests/labelme_tests/test_app.py"/>
    <s v="tests/labelme_tests/test_app.py"/>
    <s v="Me: Rename get_default_config method to _get_default_config_and_create_labelmerc"/>
    <s v="repo_2a41fdc_e212229"/>
    <s v="app_llm_vs_gt.diff"/>
    <s v="cases/repo_2a41fdc_e212229/compare/app_llm_vs_gt.diff"/>
    <x v="1"/>
    <s v="No"/>
    <x v="0"/>
    <s v="Formatting"/>
    <s v="Low"/>
    <x v="1"/>
    <s v="The only visible difference is that the LLM output removed the final newline at the end of the file. The code content is otherwise identical, so there is no behavior change."/>
    <x v="1"/>
    <s v="Yes"/>
    <s v="None"/>
    <x v="0"/>
    <s v="repo_2a41fdc_e212229__app_llm_vs_gt.diff__ChatGPT 5.4"/>
    <n v="1"/>
    <n v="0"/>
    <n v="0"/>
    <n v="0"/>
    <n v="1"/>
    <n v="0"/>
    <n v="0"/>
    <x v="1"/>
    <x v="0"/>
  </r>
  <r>
    <s v="labelme"/>
    <s v="wkentaro/labelme: Image annotation with Python. Supports polygon, rectangle, circle, line, point, and AI-assisted annotation."/>
    <s v="Rename Method"/>
    <x v="1"/>
    <s v="https://github.com/wkentaro/labelme/pull/1644"/>
    <s v="2a41fdc"/>
    <s v="e212229"/>
    <x v="2"/>
    <s v="labelme/config/__init__.py,_x000a_tests/labelme_tests/test_app.py"/>
    <s v="labelme/config/__init__.py"/>
    <s v="Me: Rename get_default_config method to _get_default_config_and_create_labelmerc"/>
    <s v="repo_2a41fdc_e212229"/>
    <s v="init_llm_vs_gt.diff"/>
    <s v="cases/repo_2a41fdc_e212229/compare/init_llm_vs_gt.diff"/>
    <x v="1"/>
    <s v="No"/>
    <x v="0"/>
    <s v="Formatting"/>
    <s v="Low"/>
    <x v="1"/>
    <s v="The only visible difference is that the LLM output removed the final newline at the end of the file. The code content is otherwise identical, so there is no behavior change."/>
    <x v="1"/>
    <s v="Yes"/>
    <s v="None"/>
    <x v="0"/>
    <s v="repo_2a41fdc_e212229__init_llm_vs_gt.diff__ChatGPT 5.4"/>
    <n v="1"/>
    <n v="0"/>
    <n v="0"/>
    <n v="0"/>
    <n v="1"/>
    <n v="0"/>
    <n v="0"/>
    <x v="1"/>
    <x v="0"/>
  </r>
  <r>
    <s v="labelme"/>
    <s v="wkentaro/labelme: Image annotation with Python. Supports polygon, rectangle, circle, line, point, and AI-assisted annotation."/>
    <s v="Extract Method (Cleanup, Move, extract, remove)"/>
    <x v="2"/>
    <s v="https://github.com/wkentaro/labelme/pull/1480"/>
    <s v="7f6f3a0"/>
    <s v="088a9e6"/>
    <x v="0"/>
    <s v="labelme/utils/qt.py"/>
    <s v="labelme/utils/qt.py"/>
    <s v="Me: Remove class struct(object)"/>
    <s v="repo_7f6f3a0_088a9e6"/>
    <s v="qt_llm_vs_gt.diff"/>
    <s v="cases/repo_7f6f3a0_088a9e6/compare/qt_llm_vs_gt.diff"/>
    <x v="1"/>
    <s v="No"/>
    <x v="0"/>
    <s v="Formatting"/>
    <s v="Low"/>
    <x v="1"/>
    <s v="The only visible difference is that the LLM output removed the final newline at the end of the file. The code content is otherwise identical, so there is no behavior change."/>
    <x v="1"/>
    <s v="Yes"/>
    <s v="None"/>
    <x v="0"/>
    <s v="repo_7f6f3a0_088a9e6__qt_llm_vs_gt.diff__ChatGPT 5.4"/>
    <n v="1"/>
    <n v="0"/>
    <n v="0"/>
    <n v="0"/>
    <n v="1"/>
    <n v="0"/>
    <n v="0"/>
    <x v="1"/>
    <x v="0"/>
  </r>
  <r>
    <s v="labelme"/>
    <s v="wkentaro/labelme: Image annotation with Python. Supports polygon, rectangle, circle, line, point, and AI-assisted annotation."/>
    <s v="Change Method Signature (Change argument, change parameter)"/>
    <x v="3"/>
    <s v="https://github.com/wkentaro/labelme/pull/1825"/>
    <s v="2f79d56"/>
    <s v="0f8f436"/>
    <x v="0"/>
    <s v="labelme/__main__.py"/>
    <s v="labelme/__main__.py"/>
    <s v="GitHub: rename CLI positional argument from &quot;filename&quot; to &quot;path&quot;"/>
    <s v="repo_2f79d56_0f8f436"/>
    <s v="main_llm_vs_gt.diff"/>
    <s v="cases/repo_2f79d56_0f8f436/compare/main_llm_vs_gt.diff"/>
    <x v="0"/>
    <s v="No"/>
    <x v="0"/>
    <s v="Formatting"/>
    <s v="High"/>
    <x v="0"/>
    <s v="The task was to rename the CLI positional argument from filename to path, but the LLM output keeps/uses filename instead of path in both parser.add_argument(...) and config_from_args.pop(...). This misses the required rename and changes the CLI behavior compared with the intended human merge. The final newline removal is only a minor formatting issue."/>
    <x v="0"/>
    <s v="Yes"/>
    <s v="None"/>
    <x v="0"/>
    <s v="repo_2f79d56_0f8f436__main_llm_vs_gt.diff__ChatGPT 5.4"/>
    <n v="0"/>
    <n v="0"/>
    <n v="1"/>
    <n v="0"/>
    <n v="1"/>
    <n v="1"/>
    <n v="1"/>
    <x v="0"/>
    <x v="0"/>
  </r>
  <r>
    <s v="labelme"/>
    <s v="wkentaro/labelme: Image annotation with Python. Supports polygon, rectangle, circle, line, point, and AI-assisted annotation."/>
    <s v="Change Method Signature (Change argument, change parameter)"/>
    <x v="3"/>
    <s v="https://github.com/wkentaro/labelme/pull/1825"/>
    <s v="2f79d56"/>
    <s v="0f8f436"/>
    <x v="0"/>
    <s v="labelme/__main__.py"/>
    <s v="labelme/__main__.py"/>
    <s v="GitHub: rename CLI positional argument from &quot;filename&quot; to &quot;path&quot;"/>
    <s v="repo_2f79d56_0f8f436"/>
    <s v="main_llm_vs_gt.diff"/>
    <s v="cases/repo_2f79d56_0f8f436/compare/main_llm_vs_gt.diff"/>
    <x v="0"/>
    <s v="No"/>
    <x v="0"/>
    <s v=" Naming Overreach"/>
    <s v="High"/>
    <x v="0"/>
    <s v="The task was to rename the CLI positional argument from filename to path, but the LLM output keeps/uses filename instead of path in both parser.add_argument(...) and config_from_args.pop(...). This misses the required rename and changes the CLI behavior compared with the intended human merge. The final newline removal is only a minor formatting issue."/>
    <x v="0"/>
    <s v="Yes"/>
    <s v="None"/>
    <x v="0"/>
    <s v="repo_2f79d56_0f8f436__main_llm_vs_gt.diff__ChatGPT 5.4"/>
    <n v="0"/>
    <n v="0"/>
    <n v="1"/>
    <n v="0"/>
    <n v="1"/>
    <n v="1"/>
    <n v="1"/>
    <x v="0"/>
    <x v="8"/>
  </r>
  <r>
    <s v="labelme"/>
    <s v="wkentaro/labelme: Image annotation with Python. Supports polygon, rectangle, circle, line, point, and AI-assisted annotation."/>
    <s v="Change Method Signature (Change argument, change parameter)"/>
    <x v="3"/>
    <s v="https://github.com/wkentaro/labelme/pull/1825"/>
    <s v="2f79d56"/>
    <s v="0f8f436"/>
    <x v="0"/>
    <s v="labelme/__main__.py"/>
    <s v="labelme/__main__.py"/>
    <s v="GitHub: rename CLI positional argument from &quot;filename&quot; to &quot;path&quot;"/>
    <s v="repo_2f79d56_0f8f436"/>
    <s v="main_llm_vs_gt.diff"/>
    <s v="cases/repo_2f79d56_0f8f436/compare/main_llm_vs_gt.diff"/>
    <x v="0"/>
    <s v="No"/>
    <x v="0"/>
    <s v=" Logic Change"/>
    <s v="High"/>
    <x v="0"/>
    <s v="The task was to rename the CLI positional argument from filename to path, but the LLM output keeps/uses filename instead of path in both parser.add_argument(...) and config_from_args.pop(...). This misses the required rename and changes the CLI behavior compared with the intended human merge. The final newline removal is only a minor formatting issue."/>
    <x v="0"/>
    <s v="Yes"/>
    <s v="None"/>
    <x v="0"/>
    <s v="repo_2f79d56_0f8f436__main_llm_vs_gt.diff__ChatGPT 5.4"/>
    <n v="0"/>
    <n v="0"/>
    <n v="1"/>
    <n v="0"/>
    <n v="1"/>
    <n v="1"/>
    <n v="1"/>
    <x v="0"/>
    <x v="1"/>
  </r>
  <r>
    <s v="moviepy"/>
    <s v="Zulko/moviepy: Video editing with Python"/>
    <s v="Rename Method"/>
    <x v="1"/>
    <s v="https://github.com/Zulko/moviepy/pull/17"/>
    <s v="8d86e08"/>
    <s v="be78f0c"/>
    <x v="0"/>
    <s v="moviepy/video/io/ffmpeg_reader.py"/>
    <s v="moviepy/video/io/ffmpeg_reader.py"/>
    <s v="Me: Rename close() to close_proc()"/>
    <s v="repo_8d86e08_be78f0c"/>
    <s v="reader_llm_vs_gt.diff"/>
    <s v="cases/repo_8d86e08_be78f0c/compare/reader_llm_vs_gt.diff"/>
    <x v="1"/>
    <s v="No"/>
    <x v="0"/>
    <s v="Formatting"/>
    <s v="Low"/>
    <x v="1"/>
    <s v="The only visible difference is that the LLM output removed the final newline at the end of the file. The code content is otherwise identical, so there is no behavior change."/>
    <x v="1"/>
    <s v="Yes"/>
    <s v="None"/>
    <x v="0"/>
    <s v="repo_8d86e08_be78f0c__reader_llm_vs_gt.diff__ChatGPT 5.4"/>
    <n v="1"/>
    <n v="0"/>
    <n v="0"/>
    <n v="0"/>
    <n v="1"/>
    <n v="0"/>
    <n v="0"/>
    <x v="1"/>
    <x v="0"/>
  </r>
  <r>
    <s v="moviepy"/>
    <s v="Zulko/moviepy: Video editing with Python"/>
    <s v="Change Method Signature (Change argument, change parameter)"/>
    <x v="3"/>
    <s v="https://github.com/Zulko/moviepy/pull/1429"/>
    <s v="aa861a6"/>
    <s v="09de608"/>
    <x v="0"/>
    <s v="moviepy/video/io/gif_writers.py"/>
    <s v="moviepy/video/io/gif_writers.py"/>
    <s v="GitHub: Replace 'tostring' by 'tobytes' in 'video.io.gif_writers::write_gif'"/>
    <s v="repo_aa861a6_09de608"/>
    <s v="gif_llm_vs_gt.diff"/>
    <s v="cases/repo_aa861a6_09de608/compare/gif_llm_vs_gt.diff"/>
    <x v="1"/>
    <s v="No"/>
    <x v="0"/>
    <s v="Formatting"/>
    <s v="Low"/>
    <x v="1"/>
    <s v="The only visible difference is that the LLM output removed the final newline at the end of the file. The code content is otherwise identical, so there is no behavior change."/>
    <x v="1"/>
    <s v="Yes"/>
    <s v="None"/>
    <x v="0"/>
    <s v="repo_aa861a6_09de608__gif_llm_vs_gt.diff__ChatGPT 5.4"/>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blackwhite.py"/>
    <s v="Me: Avoid mutable default arguments in all methods and set these to None and update the code accordingly"/>
    <s v="repo_03fdc2c_7bd0678"/>
    <s v="blackwhite_llm_vs_gt.diff"/>
    <s v="cases/repo_03fdc2c_7bd0678/compare/blackwhite_llm_vs_gt.diff"/>
    <x v="1"/>
    <s v="No"/>
    <x v="0"/>
    <s v="Formatting"/>
    <s v="Low"/>
    <x v="1"/>
    <s v="The LLM completed the required change by using RGB=None instead of a mutable default list. The remaining differences are formatting-only: spacing around RGB=None, spacing inside [1, 1, 1], an added blank line after the docstring, and removal of the final newline. These do not change program behavior."/>
    <x v="1"/>
    <s v="Yes"/>
    <s v="None"/>
    <x v="0"/>
    <s v="repo_03fdc2c_7bd0678__blackwhite_llm_vs_gt.diff__ChatGPT 5.4"/>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lip.py"/>
    <s v="Me: Avoid mutable default arguments in all methods and set these to None and update the code accordingly"/>
    <s v="repo_03fdc2c_7bd0678"/>
    <s v="clip_llm_vs_gt.diff"/>
    <s v="cases/repo_03fdc2c_7bd0678/compare/clip_llm_vs_gt.diff"/>
    <x v="1"/>
    <s v="No"/>
    <x v="0"/>
    <s v="Formatting"/>
    <s v="Medium"/>
    <x v="1"/>
    <s v="The task was to avoid mutable default arguments by setting them to None and then converting None to [] inside the method. The LLM keeps/adds the if apply_to is None: apply_to = [] handling in one method, but removes the same required handling from another method before calling self.fl(...). This means apply_to=None may be passed through instead of being converted to an empty list, which is a behavior-affecting missed update. It also adds an unnecessary blank line and removes the final newline."/>
    <x v="1"/>
    <s v="Yes"/>
    <s v="None"/>
    <x v="0"/>
    <s v="repo_03fdc2c_7bd0678__clip_llm_vs_gt.diff__ChatGPT 5.4"/>
    <n v="1"/>
    <n v="0"/>
    <n v="0"/>
    <n v="0"/>
    <n v="1"/>
    <n v="0"/>
    <n v="1"/>
    <x v="2"/>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lip.py"/>
    <s v="Me: Avoid mutable default arguments in all methods and set these to None and update the code accordingly"/>
    <s v="repo_03fdc2c_7bd0678"/>
    <s v="clip_llm_vs_gt.diff"/>
    <s v="cases/repo_03fdc2c_7bd0678/compare/clip_llm_vs_gt.diff"/>
    <x v="1"/>
    <s v="No"/>
    <x v="0"/>
    <s v=" Unrelated Deletion"/>
    <s v="Medium"/>
    <x v="1"/>
    <s v="The task was to avoid mutable default arguments by setting them to None and then converting None to [] inside the method. The LLM keeps/adds the if apply_to is None: apply_to = [] handling in one method, but removes the same required handling from another method before calling self.fl(...). This means apply_to=None may be passed through instead of being converted to an empty list, which is a behavior-affecting missed update. It also adds an unnecessary blank line and removes the final newline."/>
    <x v="1"/>
    <s v="Yes"/>
    <s v="None"/>
    <x v="0"/>
    <s v="repo_03fdc2c_7bd0678__clip_llm_vs_gt.diff__ChatGPT 5.4"/>
    <n v="1"/>
    <n v="0"/>
    <n v="0"/>
    <n v="0"/>
    <n v="1"/>
    <n v="0"/>
    <n v="1"/>
    <x v="2"/>
    <x v="5"/>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mask_color.py"/>
    <s v="Me: Avoid mutable default arguments in all methods and set these to None and update the code accordingly"/>
    <s v="repo_03fdc2c_7bd0678"/>
    <s v="color_llm_vs_gt.diff"/>
    <s v="cases/repo_03fdc2c_7bd0678/compare/color_llm_vs_gt.diff"/>
    <x v="1"/>
    <s v="No"/>
    <x v="0"/>
    <s v="Formatting"/>
    <s v="Low"/>
    <x v="1"/>
    <s v="The LLM completed the required mutable-default handling by checking if color is None: and assigning color = [0,0,0]. The only visible difference is that this block was placed after a comment instead of before it. This does not change behavior, but it is not an exact match to the human merge."/>
    <x v="1"/>
    <s v="Yes"/>
    <s v="None"/>
    <x v="0"/>
    <s v="repo_03fdc2c_7bd0678__color_llm_vs_gt.diff__ChatGPT 5.4"/>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onfig.py"/>
    <s v="Me: Avoid mutable default arguments in all methods and set these to None and update the code accordingly"/>
    <s v="repo_03fdc2c_7bd0678"/>
    <s v="config_llm_vs_gt.diff"/>
    <s v="cases/repo_03fdc2c_7bd0678/compare/config_llm_vs_gt.diff"/>
    <x v="1"/>
    <s v="No"/>
    <x v="0"/>
    <s v="Formatting"/>
    <s v="Low"/>
    <x v="1"/>
    <s v="The LLM completed the main task by changing the mutable default to new_settings=None and assigning {} when it is None. However, it moved the if new_settings is None: new_settings = {} block after execfile(file) and gl.update(locals()), while the human merge handles it before those operations. This can change behavior because locals() may update globals with new_settings=None before it is converted to {}. The missing final newline is also a minor formatting issue."/>
    <x v="1"/>
    <s v="Yes"/>
    <s v="None"/>
    <x v="0"/>
    <s v="repo_03fdc2c_7bd0678__config_llm_vs_gt.diff__ChatGPT 5.4"/>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blackwhite.py"/>
    <s v="Me: Avoid mutable default arguments in all methods and set these to None and update the code accordingly"/>
    <s v="repo_03fdc2c_7bd0678"/>
    <s v="drawing_llm_vs_gt.diff"/>
    <s v="cases/repo_03fdc2c_7bd0678/compare/drawing_llm_vs_gt.diff"/>
    <x v="1"/>
    <s v="No"/>
    <x v="0"/>
    <s v="Formatting"/>
    <s v="Low"/>
    <x v="1"/>
    <s v="The LLM completed the required mutable-default handling by checking if pos is None: and assigning pos = [0, 0]. The only visible difference is that this block was placed after nearby comments instead of before them, plus the final newline was removed. These are formatting/location-only differences and do not change behavior."/>
    <x v="1"/>
    <s v="Yes"/>
    <s v="None"/>
    <x v="0"/>
    <s v="repo_03fdc2c_7bd0678__drawing_llm_vs_gt.diff__ChatGPT 5.4"/>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VideoClip.py"/>
    <s v="Me: Avoid mutable default arguments in all methods and set these to None and update the code accordingly"/>
    <s v="repo_03fdc2c_7bd0678"/>
    <s v="video_llm_vs_gt.diff"/>
    <s v="cases/repo_03fdc2c_7bd0678/compare/video_llm_vs_gt.diff"/>
    <x v="1"/>
    <s v="No"/>
    <x v="0"/>
    <s v="Formatting"/>
    <s v="Low"/>
    <x v="1"/>
    <s v="The LLM completed the required mutable-default handling by checking if apply_to is None: and assigning the appropriate list values. The visible differences are only formatting/location changes: moving one None check after comments, changing indentation style inside two if blocks, and removing the final newline. These do not change behavior."/>
    <x v="1"/>
    <s v="Yes"/>
    <s v="None"/>
    <x v="0"/>
    <s v="repo_03fdc2c_7bd0678__video_llm_vs_gt.diff__ChatGPT 5.4"/>
    <n v="1"/>
    <n v="0"/>
    <n v="0"/>
    <n v="0"/>
    <n v="1"/>
    <n v="0"/>
    <n v="0"/>
    <x v="1"/>
    <x v="0"/>
  </r>
  <r>
    <s v="moviepy"/>
    <s v="Zulko/moviepy: Video editing with Python"/>
    <s v="Extract Variable (Cleanup, Move, extract)"/>
    <x v="4"/>
    <s v="https://github.com/Zulko/moviepy/pull/1456"/>
    <s v="ebfe16c"/>
    <s v="4d59f79"/>
    <x v="0"/>
    <s v="moviepy/video/VideoClip.py"/>
    <s v="moviepy/video/VideoClip.py"/>
    <s v="Me: Delete redundant colorclip = ColorClip(size, color=color)"/>
    <s v="repo_ebfe16c_4d59f79"/>
    <s v="video_llm_vs_gt.diff"/>
    <s v="cases/repo_ebfe16c_4d59f79/compare/video_llm_vs_gt.diff"/>
    <x v="1"/>
    <s v="No"/>
    <x v="0"/>
    <s v="Formatting"/>
    <s v="Low"/>
    <x v="1"/>
    <s v="The only visible difference is that the LLM output removed the final newline at the end of the file. The code content is otherwise identical, so there is no behavior change."/>
    <x v="1"/>
    <s v="Yes"/>
    <s v="None"/>
    <x v="0"/>
    <s v="repo_ebfe16c_4d59f79__video_llm_vs_gt.diff__ChatGPT 5.4"/>
    <n v="1"/>
    <n v="0"/>
    <n v="0"/>
    <n v="0"/>
    <n v="1"/>
    <n v="0"/>
    <n v="0"/>
    <x v="1"/>
    <x v="0"/>
  </r>
  <r>
    <s v="dirsearch"/>
    <s v="maurosoria/dirsearch: Web path scanner"/>
    <s v="Rename Variable"/>
    <x v="0"/>
    <s v="https://github.com/maurosoria/dirsearch/pull/927"/>
    <s v="45631f2"/>
    <s v="2a89a23"/>
    <x v="2"/>
    <s v="lib/controller/controller.py,_x000a_lib/core/fuzzer.py"/>
    <s v="lib/controller/controller.py"/>
    <s v="Me: Rename exclude_content to exclude_response"/>
    <s v="repo_45631f2_2a89a23"/>
    <s v="controller_llm_vs_gt.diff"/>
    <s v="cases/repo_45631f2_2a89a23/compare/controller_llm_vs_gt.diff"/>
    <x v="1"/>
    <s v="No"/>
    <x v="0"/>
    <s v="Formatting"/>
    <s v="Low"/>
    <x v="1"/>
    <s v="The only visible difference is that the LLM output removed the final newline at the end of the file. The code content is otherwise identical, so there is no behavior change."/>
    <x v="1"/>
    <s v="Yes"/>
    <s v="None"/>
    <x v="0"/>
    <s v="repo_45631f2_2a89a23__controller_llm_vs_gt.diff__ChatGPT 5.4"/>
    <n v="1"/>
    <n v="0"/>
    <n v="0"/>
    <n v="0"/>
    <n v="1"/>
    <n v="0"/>
    <n v="0"/>
    <x v="1"/>
    <x v="0"/>
  </r>
  <r>
    <s v="dirsearch"/>
    <s v="maurosoria/dirsearch: Web path scanner"/>
    <s v="Rename Variable"/>
    <x v="0"/>
    <s v="https://github.com/maurosoria/dirsearch/pull/927"/>
    <s v="45631f2"/>
    <s v="2a89a23"/>
    <x v="2"/>
    <s v="lib/controller/controller.py,_x000a_lib/core/fuzzer.py"/>
    <s v="lib/core/fuzzer.py"/>
    <s v="Me: Rename exclude_content to exclude_response"/>
    <s v="repo_45631f2_2a89a23"/>
    <s v="fuz_llm_vs_gt.diff"/>
    <s v="cases/repo_45631f2_2a89a23/compare/fuz_llm_vs_gt.diff"/>
    <x v="1"/>
    <s v="No"/>
    <x v="0"/>
    <s v="Formatting"/>
    <s v="Low"/>
    <x v="1"/>
    <s v="The only visible difference is that the LLM output removed the final newline at the end of the file. The code content is otherwise identical, so there is no behavior change."/>
    <x v="1"/>
    <s v="Yes"/>
    <s v="None"/>
    <x v="0"/>
    <s v="repo_45631f2_2a89a23__fuz_llm_vs_gt.diff__ChatGPT 5.4"/>
    <n v="1"/>
    <n v="0"/>
    <n v="0"/>
    <n v="0"/>
    <n v="1"/>
    <n v="0"/>
    <n v="0"/>
    <x v="1"/>
    <x v="0"/>
  </r>
  <r>
    <s v="dirsearch"/>
    <s v="maurosoria/dirsearch: Web path scanner"/>
    <s v="Extract Variable (Cleanup, Move, extract)"/>
    <x v="4"/>
    <s v="https://github.com/maurosoria/dirsearch/pull/502"/>
    <s v="8c50eee"/>
    <s v="7651b8c"/>
    <x v="0"/>
    <s v="lib/core/Fuzzer.py"/>
    <s v="lib/core/Fuzzer.py"/>
    <s v="GitHub:  Remove an useless variable self.errors"/>
    <s v="repo_8c50eee_7651b8c"/>
    <s v="fuz_llm_vs_gt.diff"/>
    <s v="cases/repo_8c50eee_7651b8c/compare/fuz_llm_vs_gt.diff"/>
    <x v="1"/>
    <s v="No"/>
    <x v="0"/>
    <s v="Formatting"/>
    <s v="Low"/>
    <x v="1"/>
    <s v="The only visible difference is that the LLM output removed the final newline at the end of the file. The code content is otherwise identical, so there is no behavior change."/>
    <x v="1"/>
    <s v="Yes"/>
    <s v="None"/>
    <x v="0"/>
    <s v="repo_8c50eee_7651b8c__fuz_llm_vs_gt.diff__ChatGPT 5.4"/>
    <n v="1"/>
    <n v="0"/>
    <n v="0"/>
    <n v="0"/>
    <n v="1"/>
    <n v="0"/>
    <n v="0"/>
    <x v="1"/>
    <x v="0"/>
  </r>
  <r>
    <s v="pre-commit"/>
    <s v="https://github.com/pre-commit/pre-commit"/>
    <s v="Rename Variable"/>
    <x v="0"/>
    <s v="Rename validate-{config,manifest} entrypoints by chriskuehl · Pull Request #251 · pre-commit/pre-commit"/>
    <s v="ff5e6e5"/>
    <s v="b07572e"/>
    <x v="0"/>
    <s v="setup.py"/>
    <s v="setup.py"/>
    <s v="Me: rename validate-config to pre-commit-validate-config and validate-manifest to pre-commit-validate-manifest in entrypoints"/>
    <s v="repo_ff5e6e5_b07572e"/>
    <s v="setup_llm_vs_gt.diff"/>
    <s v="cases/repo_ff5e6e5_b07572e/compare/setup_llm_vs_gt.diff"/>
    <x v="1"/>
    <s v="No"/>
    <x v="0"/>
    <s v="Comment/Docstring"/>
    <s v="Low"/>
    <x v="1"/>
    <s v="The LLM completed the requested rename of the entry points to pre-commit-validate-config and pre-commit-validate-manifest. The only visible difference is that it removed the trailing # noqa comments from those long entry-point lines. This is unnecessary but does not change behavior."/>
    <x v="1"/>
    <s v="Yes"/>
    <s v="None"/>
    <x v="0"/>
    <s v="repo_ff5e6e5_b07572e__setup_llm_vs_gt.diff__ChatGPT 5.4"/>
    <n v="1"/>
    <n v="0"/>
    <n v="0"/>
    <n v="0"/>
    <n v="1"/>
    <n v="0"/>
    <n v="0"/>
    <x v="1"/>
    <x v="4"/>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repository_llm_vs_gt.diff"/>
    <s v="cases/repo_f098ec3_6a177c4/compare/repository_llm_vs_gt.diff"/>
    <x v="1"/>
    <s v="No"/>
    <x v="0"/>
    <s v="Import Change"/>
    <s v="High"/>
    <x v="0"/>
    <s v="The LLM appears to complete the requested rename by using check_hooks_apply instead of check_files_matches_any in the meta hook import/entry. However, the diff shows a very large unrelated rewrite of the file: many imports changed, helper functions were replaced, repository/hook installation logic was restructured, type annotations were removed, and many APIs/classes/functions differ from the human merge. These are far beyond the requested rename and likely change behavior significantly."/>
    <x v="0"/>
    <s v="Yes"/>
    <s v="None"/>
    <x v="0"/>
    <s v="repo_f098ec3_6a177c4__repository_llm_vs_gt.diff__ChatGPT 5.4"/>
    <n v="1"/>
    <n v="0"/>
    <n v="0"/>
    <n v="0"/>
    <n v="1"/>
    <n v="1"/>
    <n v="1"/>
    <x v="0"/>
    <x v="10"/>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repository_llm_vs_gt.diff"/>
    <s v="cases/repo_f098ec3_6a177c4/compare/repository_llm_vs_gt.diff"/>
    <x v="1"/>
    <s v="No"/>
    <x v="0"/>
    <s v=" Logic Change"/>
    <s v="High"/>
    <x v="0"/>
    <s v="The LLM appears to complete the requested rename by using check_hooks_apply instead of check_files_matches_any in the meta hook import/entry. However, the diff shows a very large unrelated rewrite of the file: many imports changed, helper functions were replaced, repository/hook installation logic was restructured, type annotations were removed, and many APIs/classes/functions differ from the human merge. These are far beyond the requested rename and likely change behavior significantly."/>
    <x v="0"/>
    <s v="Yes"/>
    <s v="None"/>
    <x v="0"/>
    <s v="repo_f098ec3_6a177c4__repository_llm_vs_gt.diff__ChatGPT 5.4"/>
    <n v="1"/>
    <n v="0"/>
    <n v="0"/>
    <n v="0"/>
    <n v="1"/>
    <n v="1"/>
    <n v="1"/>
    <x v="0"/>
    <x v="1"/>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repository_llm_vs_gt.diff"/>
    <s v="cases/repo_f098ec3_6a177c4/compare/repository_llm_vs_gt.diff"/>
    <x v="1"/>
    <s v="No"/>
    <x v="0"/>
    <s v=" API/Signature Overreach"/>
    <s v="High"/>
    <x v="0"/>
    <s v="The LLM appears to complete the requested rename by using check_hooks_apply instead of check_files_matches_any in the meta hook import/entry. However, the diff shows a very large unrelated rewrite of the file: many imports changed, helper functions were replaced, repository/hook installation logic was restructured, type annotations were removed, and many APIs/classes/functions differ from the human merge. These are far beyond the requested rename and likely change behavior significantly."/>
    <x v="0"/>
    <s v="Yes"/>
    <s v="None"/>
    <x v="0"/>
    <s v="repo_f098ec3_6a177c4__repository_llm_vs_gt.diff__ChatGPT 5.4"/>
    <n v="1"/>
    <n v="0"/>
    <n v="0"/>
    <n v="0"/>
    <n v="1"/>
    <n v="1"/>
    <n v="1"/>
    <x v="0"/>
    <x v="7"/>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repository_llm_vs_gt.diff"/>
    <s v="cases/repo_f098ec3_6a177c4/compare/repository_llm_vs_gt.diff"/>
    <x v="1"/>
    <s v="No"/>
    <x v="0"/>
    <s v=" Extra Refactoring"/>
    <s v="High"/>
    <x v="0"/>
    <s v="The LLM appears to complete the requested rename by using check_hooks_apply instead of check_files_matches_any in the meta hook import/entry. However, the diff shows a very large unrelated rewrite of the file: many imports changed, helper functions were replaced, repository/hook installation logic was restructured, type annotations were removed, and many APIs/classes/functions differ from the human merge. These are far beyond the requested rename and likely change behavior significantly."/>
    <x v="0"/>
    <s v="Yes"/>
    <s v="None"/>
    <x v="0"/>
    <s v="repo_f098ec3_6a177c4__repository_llm_vs_gt.diff__ChatGPT 5.4"/>
    <n v="1"/>
    <n v="0"/>
    <n v="0"/>
    <n v="0"/>
    <n v="1"/>
    <n v="1"/>
    <n v="1"/>
    <x v="0"/>
    <x v="6"/>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repository_llm_vs_gt.diff"/>
    <s v="cases/repo_f098ec3_6a177c4/compare/repository_llm_vs_gt.diff"/>
    <x v="1"/>
    <s v="No"/>
    <x v="0"/>
    <s v=" Unrelated Addition"/>
    <s v="High"/>
    <x v="0"/>
    <s v="The LLM appears to complete the requested rename by using check_hooks_apply instead of check_files_matches_any in the meta hook import/entry. However, the diff shows a very large unrelated rewrite of the file: many imports changed, helper functions were replaced, repository/hook installation logic was restructured, type annotations were removed, and many APIs/classes/functions differ from the human merge. These are far beyond the requested rename and likely change behavior significantly."/>
    <x v="0"/>
    <s v="Yes"/>
    <s v="None"/>
    <x v="0"/>
    <s v="repo_f098ec3_6a177c4__repository_llm_vs_gt.diff__ChatGPT 5.4"/>
    <n v="1"/>
    <n v="0"/>
    <n v="0"/>
    <n v="0"/>
    <n v="1"/>
    <n v="1"/>
    <n v="1"/>
    <x v="0"/>
    <x v="3"/>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repository_llm_vs_gt.diff"/>
    <s v="cases/repo_f098ec3_6a177c4/compare/repository_llm_vs_gt.diff"/>
    <x v="1"/>
    <s v="No"/>
    <x v="0"/>
    <s v=" Unrelated Deletion"/>
    <s v="High"/>
    <x v="0"/>
    <s v="The LLM appears to complete the requested rename by using check_hooks_apply instead of check_files_matches_any in the meta hook import/entry. However, the diff shows a very large unrelated rewrite of the file: many imports changed, helper functions were replaced, repository/hook installation logic was restructured, type annotations were removed, and many APIs/classes/functions differ from the human merge. These are far beyond the requested rename and likely change behavior significantly."/>
    <x v="0"/>
    <s v="Yes"/>
    <s v="None"/>
    <x v="0"/>
    <s v="repo_f098ec3_6a177c4__repository_llm_vs_gt.diff__ChatGPT 5.4"/>
    <n v="1"/>
    <n v="0"/>
    <n v="0"/>
    <n v="0"/>
    <n v="1"/>
    <n v="1"/>
    <n v="1"/>
    <x v="0"/>
    <x v="5"/>
  </r>
  <r>
    <s v="pre-commit"/>
    <s v="https://github.com/pre-commit/pre-commit"/>
    <s v="Change Method Signature (Change argument, change parameter)"/>
    <x v="3"/>
    <s v="use the shuffle method of Random instead by asottile · Pull Request #1480 · pre-commit/pre-commit"/>
    <s v="d71699d"/>
    <s v="79359ed"/>
    <x v="0"/>
    <s v="pre_commit/languages/helpers.py"/>
    <s v="pre_commit/languages/helpers.py"/>
    <s v="Me: change random.shuffle to fixed_random.shuffle"/>
    <s v="repo_d71699d_79359ed"/>
    <s v="helpers_llm_vs_gt.diff"/>
    <s v="cases/repo_d71699d_79359ed/compare/helpers_llm_vs_gt.diff"/>
    <x v="1"/>
    <s v="No"/>
    <x v="0"/>
    <s v="Formatting"/>
    <s v="Low"/>
    <x v="1"/>
    <s v="The requested task was to change random.shuffle to fixed_random.shuffle, and the LLM did use fixed_random.shuffle. However, it also unnecessarily changed FIXED_RANDOM_SEED, compensated with FIXED_RANDOM_SEED + 1, and added random=fixed_random.random to the shuffle call. That extra argument is not part of the human merge and may break depending on the Python version/API."/>
    <x v="1"/>
    <s v="Yes"/>
    <s v="None"/>
    <x v="0"/>
    <s v="repo_d71699d_79359ed__helpers_llm_vs_gt.diff__ChatGPT 5.4"/>
    <n v="1"/>
    <n v="0"/>
    <n v="0"/>
    <n v="0"/>
    <n v="1"/>
    <n v="0"/>
    <n v="0"/>
    <x v="1"/>
    <x v="0"/>
  </r>
  <r>
    <s v="pre-commit"/>
    <s v="https://github.com/pre-commit/pre-commit"/>
    <s v="Change Method Signature (Change argument, change parameter)"/>
    <x v="3"/>
    <s v="use the shuffle method of Random instead by asottile · Pull Request #1480 · pre-commit/pre-commit"/>
    <s v="d71699d"/>
    <s v="79359ed"/>
    <x v="0"/>
    <s v="pre_commit/languages/helpers.py"/>
    <s v="pre_commit/languages/helpers.py"/>
    <s v="Me: change random.shuffle to fixed_random.shuffle"/>
    <s v="repo_d71699d_79359ed"/>
    <s v="helpers_llm_vs_gt.diff"/>
    <s v="cases/repo_d71699d_79359ed/compare/helpers_llm_vs_gt.diff"/>
    <x v="1"/>
    <s v="No"/>
    <x v="0"/>
    <s v=" Extra Refactoring"/>
    <s v="Low"/>
    <x v="1"/>
    <s v="The requested task was to change random.shuffle to fixed_random.shuffle, and the LLM did use fixed_random.shuffle. However, it also unnecessarily changed FIXED_RANDOM_SEED, compensated with FIXED_RANDOM_SEED + 1, and added random=fixed_random.random to the shuffle call. That extra argument is not part of the human merge and may break depending on the Python version/API."/>
    <x v="1"/>
    <s v="Yes"/>
    <s v="None"/>
    <x v="0"/>
    <s v="repo_d71699d_79359ed__helpers_llm_vs_gt.diff__ChatGPT 5.4"/>
    <n v="1"/>
    <n v="0"/>
    <n v="0"/>
    <n v="0"/>
    <n v="1"/>
    <n v="0"/>
    <n v="0"/>
    <x v="1"/>
    <x v="6"/>
  </r>
  <r>
    <s v="mackup"/>
    <s v="https://github.com/lra/mackup"/>
    <s v="Change Method Signature (Change argument, change parameter)"/>
    <x v="3"/>
    <s v="Add typing by lra · Pull Request #2083 · lra/mackup"/>
    <s v="4177f52"/>
    <s v="3f8be8c"/>
    <x v="0"/>
    <s v="mackup/application.py"/>
    <s v="mackup/application.py"/>
    <s v="Me: getFilePaths file should be a string and return tuple[str, str]"/>
    <s v="repo_4177f52_3f8be8c"/>
    <s v="application_llm_vs_gt.diff"/>
    <s v="cases/repo_4177f52_3f8be8c/compare/application_llm_vs_gt.diff"/>
    <x v="1"/>
    <s v="No"/>
    <x v="0"/>
    <s v="Formatting"/>
    <s v="Medium"/>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0"/>
    <s v="repo_4177f52_3f8be8c__application_llm_vs_gt.diff__ChatGPT 5.4"/>
    <n v="1"/>
    <n v="0"/>
    <n v="0"/>
    <n v="0"/>
    <n v="1"/>
    <n v="0"/>
    <n v="1"/>
    <x v="2"/>
    <x v="0"/>
  </r>
  <r>
    <s v="mackup"/>
    <s v="https://github.com/lra/mackup"/>
    <s v="Change Method Signature (Change argument, change parameter)"/>
    <x v="3"/>
    <s v="Add typing by lra · Pull Request #2083 · lra/mackup"/>
    <s v="4177f52"/>
    <s v="3f8be8c"/>
    <x v="0"/>
    <s v="mackup/application.py"/>
    <s v="mackup/application.py"/>
    <s v="Me: getFilePaths file should be a string and return tuple[str, str]"/>
    <s v="repo_4177f52_3f8be8c"/>
    <s v="application_llm_vs_gt.diff"/>
    <s v="cases/repo_4177f52_3f8be8c/compare/application_llm_vs_gt.diff"/>
    <x v="1"/>
    <s v="No"/>
    <x v="0"/>
    <s v=" Import Change"/>
    <s v="Medium"/>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0"/>
    <s v="repo_4177f52_3f8be8c__application_llm_vs_gt.diff__ChatGPT 5.4"/>
    <n v="1"/>
    <n v="0"/>
    <n v="0"/>
    <n v="0"/>
    <n v="1"/>
    <n v="0"/>
    <n v="1"/>
    <x v="2"/>
    <x v="10"/>
  </r>
  <r>
    <s v="mackup"/>
    <s v="https://github.com/lra/mackup"/>
    <s v="Change Method Signature (Change argument, change parameter)"/>
    <x v="3"/>
    <s v="Add typing by lra · Pull Request #2083 · lra/mackup"/>
    <s v="4177f52"/>
    <s v="3f8be8c"/>
    <x v="0"/>
    <s v="mackup/application.py"/>
    <s v="mackup/application.py"/>
    <s v="Me: getFilePaths file should be a string and return tuple[str, str]"/>
    <s v="repo_4177f52_3f8be8c"/>
    <s v="application_llm_vs_gt.diff"/>
    <s v="cases/repo_4177f52_3f8be8c/compare/application_llm_vs_gt.diff"/>
    <x v="1"/>
    <s v="No"/>
    <x v="0"/>
    <s v=" API/Signature Overreach"/>
    <s v="Medium"/>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0"/>
    <s v="repo_4177f52_3f8be8c__application_llm_vs_gt.diff__ChatGPT 5.4"/>
    <n v="1"/>
    <n v="0"/>
    <n v="0"/>
    <n v="0"/>
    <n v="1"/>
    <n v="0"/>
    <n v="1"/>
    <x v="2"/>
    <x v="7"/>
  </r>
  <r>
    <s v="PaddleDetection"/>
    <s v="https://github.com/PaddlePaddle/PaddleDetection"/>
    <s v="Rename Variable"/>
    <x v="0"/>
    <s v="[cherry-pick] Fix some errors of `NotImplemented` usage and some variable names by lyuwenyu · Pull Request #2352 · PaddlePaddle/PaddleDetection"/>
    <s v="395e3aa"/>
    <s v="4f72fb4"/>
    <x v="0"/>
    <s v="dygraph/ppdet/data/source/dataset.py"/>
    <s v="dygraph/ppdet/data/source/dataset.py"/>
    <s v="Me: change notImplemented to NotImplementedError, change d to dir and change is_valid_file to _is_valid_file"/>
    <s v="repo_395e3aa_4f72fb4"/>
    <s v="dataset_llm_vs_gt.diff"/>
    <s v="cases/repo_395e3aa_4f72fb4/compare/dataset_llm_vs_gt.diff"/>
    <x v="1"/>
    <s v="No"/>
    <x v="0"/>
    <s v="Formatting"/>
    <s v="Low"/>
    <x v="1"/>
    <s v="The visible diff only shows formatting cleanup in the file header comments, removing trailing spaces from license comments. No behavior change is shown."/>
    <x v="1"/>
    <s v="Yes"/>
    <s v="None"/>
    <x v="0"/>
    <s v="repo_395e3aa_4f72fb4__dataset_llm_vs_gt.diff__ChatGPT 5.4"/>
    <n v="1"/>
    <n v="0"/>
    <n v="0"/>
    <n v="0"/>
    <n v="1"/>
    <n v="0"/>
    <n v="0"/>
    <x v="1"/>
    <x v="0"/>
  </r>
  <r>
    <s v="PaddleDetection"/>
    <s v="https://github.com/PaddlePaddle/PaddleDetection"/>
    <s v="Rename Variable"/>
    <x v="0"/>
    <s v="[cherry-pick] Fix some errors of `NotImplemented` usage and some variable names by lyuwenyu · Pull Request #2352 · PaddlePaddle/PaddleDetection"/>
    <s v="395e3aa"/>
    <s v="4f72fb4"/>
    <x v="0"/>
    <s v="dygraph/ppdet/data/source/dataset.py"/>
    <s v="dygraph/ppdet/data/source/dataset.py"/>
    <s v="Me: change notImplemented to NotImplementedError, change d to dir and change is_valid_file to _is_valid_file"/>
    <s v="repo_395e3aa_4f72fb4"/>
    <s v="dataset_llm_vs_gt.diff"/>
    <s v="cases/repo_395e3aa_4f72fb4/compare/dataset_llm_vs_gt.diff"/>
    <x v="1"/>
    <s v="No"/>
    <x v="0"/>
    <s v=" Comment/Docstring"/>
    <s v="Low"/>
    <x v="1"/>
    <s v="The visible diff only shows formatting cleanup in the file header comments, removing trailing spaces from license comments. No behavior change is shown."/>
    <x v="1"/>
    <s v="Yes"/>
    <s v="None"/>
    <x v="0"/>
    <s v="repo_395e3aa_4f72fb4__dataset_llm_vs_gt.diff__ChatGPT 5.4"/>
    <n v="1"/>
    <n v="0"/>
    <n v="0"/>
    <n v="0"/>
    <n v="1"/>
    <n v="0"/>
    <n v="0"/>
    <x v="1"/>
    <x v="4"/>
  </r>
  <r>
    <s v="PaddleDetection"/>
    <s v="https://github.com/PaddlePaddle/PaddleDetection"/>
    <s v="Extract Method (Cleanup, Move, extract, remove)"/>
    <x v="2"/>
    <s v="delete redundant code by duohappy · Pull Request #2318 · PaddlePaddle/PaddleDetection"/>
    <s v="4993bd2"/>
    <s v="508b5f7"/>
    <x v="0"/>
    <s v="tools/x2coco.py"/>
    <s v="tools/x2coco.py"/>
    <s v="Me:remove the getbbox function"/>
    <s v="repo_4993bd2_508b5f7"/>
    <s v="x2coco_llm_vs_gt.diff"/>
    <s v="cases/repo_4993bd2_508b5f7/compare/x2coco_llm_vs_gt.diff"/>
    <x v="1"/>
    <s v="No"/>
    <x v="0"/>
    <s v="Formatting"/>
    <s v="Low"/>
    <x v="1"/>
    <s v="The only visible difference is whitespace cleanup: trailing spaces were removed from blank lines. This does not change program behavior."/>
    <x v="1"/>
    <s v="Yes"/>
    <s v="None"/>
    <x v="0"/>
    <s v="repo_4993bd2_508b5f7__x2coco_llm_vs_gt.diff__ChatGPT 5.4"/>
    <n v="1"/>
    <n v="0"/>
    <n v="0"/>
    <n v="0"/>
    <n v="1"/>
    <n v="0"/>
    <n v="0"/>
    <x v="1"/>
    <x v="0"/>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engine/trainer.py"/>
    <s v="Me: Rename &quot;train_results.json&quot; to &quot;train_result.json&quot; argument"/>
    <s v="repo_b2e2729_8377e84"/>
    <s v="trainer_llm_vs_gt.diff"/>
    <s v="cases/repo_b2e2729_8377e84/compare/trainer_llm_vs_gt.diff"/>
    <x v="1"/>
    <s v="No"/>
    <x v="0"/>
    <s v="Formatting"/>
    <s v="Low"/>
    <x v="1"/>
    <s v="The only visible difference is that the LLM output removed the final newline at the end of the file. The code content is otherwise identical, so there is no behavior change."/>
    <x v="1"/>
    <s v="Yes"/>
    <s v="None"/>
    <x v="0"/>
    <s v="repo_b2e2729_8377e84__trainer_llm_vs_gt.diff__ChatGPT 5.4"/>
    <n v="1"/>
    <n v="0"/>
    <n v="0"/>
    <n v="0"/>
    <n v="1"/>
    <n v="0"/>
    <n v="0"/>
    <x v="1"/>
    <x v="0"/>
  </r>
  <r>
    <s v="PaddleDetection"/>
    <s v="https://github.com/PaddlePaddle/PaddleDetection"/>
    <s v="Change Method Signature (Change argument, change parameter)"/>
    <x v="3"/>
    <s v="https://github.com/PaddlePaddle/PaddleDetection/pull/6295"/>
    <s v="5019c3b"/>
    <s v="3428d97"/>
    <x v="0"/>
    <s v="deploy/pphuman/pipeline.py"/>
    <s v="deploy/pphuman/pipeline.py"/>
    <s v="Me: Rename imshow argument PPHuman&amp;&amp;PPVehicle to Paddle-Pipeline"/>
    <s v="repo_5019c3b_3428d97"/>
    <s v="pipeline_llm_vs_gt.diff"/>
    <s v="cases/repo_5019c3b_3428d97/compare/pipeline_llm_vs_gt.diff"/>
    <x v="0"/>
    <s v="No"/>
    <x v="0"/>
    <s v="Formatting"/>
    <s v="High"/>
    <x v="0"/>
    <s v="The task was to rename the imshow window argument from PPHuman/PPVehicle to Paddle-Pipeline. The human merge uses cv2.imshow('Paddle-Pipeline', im), but the LLM output keeps/changes it to cv2.imshow('PPHuman', im), so the required rename was missed or reversed. The missing final newline is only a minor formatting issue."/>
    <x v="0"/>
    <s v="Yes"/>
    <s v="None"/>
    <x v="0"/>
    <s v="repo_5019c3b_3428d97__pipeline_llm_vs_gt.diff__ChatGPT 5.4"/>
    <n v="0"/>
    <n v="0"/>
    <n v="1"/>
    <n v="0"/>
    <n v="1"/>
    <n v="1"/>
    <n v="1"/>
    <x v="0"/>
    <x v="0"/>
  </r>
  <r>
    <s v="PaddleDetection"/>
    <s v="https://github.com/PaddlePaddle/PaddleDetection"/>
    <s v="Change Method Signature (Change argument, change parameter)"/>
    <x v="3"/>
    <s v="https://github.com/PaddlePaddle/PaddleDetection/pull/6295"/>
    <s v="5019c3b"/>
    <s v="3428d97"/>
    <x v="0"/>
    <s v="deploy/pphuman/pipeline.py"/>
    <s v="deploy/pphuman/pipeline.py"/>
    <s v="Me: Rename imshow argument PPHuman&amp;&amp;PPVehicle to Paddle-Pipeline"/>
    <s v="repo_5019c3b_3428d97"/>
    <s v="pipeline_llm_vs_gt.diff"/>
    <s v="cases/repo_5019c3b_3428d97/compare/pipeline_llm_vs_gt.diff"/>
    <x v="0"/>
    <s v="No"/>
    <x v="0"/>
    <s v=" Naming Overreach"/>
    <s v="High"/>
    <x v="0"/>
    <s v="The task was to rename the imshow window argument from PPHuman/PPVehicle to Paddle-Pipeline. The human merge uses cv2.imshow('Paddle-Pipeline', im), but the LLM output keeps/changes it to cv2.imshow('PPHuman', im), so the required rename was missed or reversed. The missing final newline is only a minor formatting issue."/>
    <x v="0"/>
    <s v="Yes"/>
    <s v="None"/>
    <x v="0"/>
    <s v="repo_5019c3b_3428d97__pipeline_llm_vs_gt.diff__ChatGPT 5.4"/>
    <n v="0"/>
    <n v="0"/>
    <n v="1"/>
    <n v="0"/>
    <n v="1"/>
    <n v="1"/>
    <n v="1"/>
    <x v="0"/>
    <x v="8"/>
  </r>
  <r>
    <s v="PaddleDetection"/>
    <s v="https://github.com/PaddlePaddle/PaddleDetection"/>
    <s v="Extract Variable (Cleanup, Move, extract, remove)"/>
    <x v="4"/>
    <s v="https://github.com/PaddlePaddle/PaddleDetection/pull/6424"/>
    <s v="70d00f6"/>
    <s v="5e02a81"/>
    <x v="0"/>
    <s v="ppdet/modeling/layers.py"/>
    <s v="ppdet/modeling/layers.py"/>
    <s v="GitHub: remove one line redundant code (topk_scores, topk_inds = paddle.topk(scores_r, k)"/>
    <s v="repo_70d00f6_5e02a81"/>
    <s v="layers_llm_vs_gt.diff"/>
    <s v="cases/repo_70d00f6_5e02a81/compare/layers_llm_vs_gt.diff"/>
    <x v="1"/>
    <s v="No"/>
    <x v="0"/>
    <s v="Formatting"/>
    <s v="Low"/>
    <x v="1"/>
    <s v="The only visible difference is that the LLM output removed the final newline at the end of the file. The code content is otherwise identical, so there is no behavior change."/>
    <x v="1"/>
    <s v="Yes"/>
    <s v="None"/>
    <x v="0"/>
    <s v="repo_70d00f6_5e02a81__layers_llm_vs_gt.diff__ChatGPT 5.4"/>
    <n v="1"/>
    <n v="0"/>
    <n v="0"/>
    <n v="0"/>
    <n v="1"/>
    <n v="0"/>
    <n v="0"/>
    <x v="1"/>
    <x v="0"/>
  </r>
  <r>
    <s v="yewtube"/>
    <s v="mps-youtube/yewtube: yewtube, forked from mps-youtube , is a Terminal based YouTube player and downloader. No Youtube API key required."/>
    <s v="Change Method Signature (Change argument, change parameter)"/>
    <x v="3"/>
    <s v="https://github.com/mps-youtube/yewtube/pull/394"/>
    <s v="ea4831f"/>
    <s v="8d2c22d"/>
    <x v="0"/>
    <s v="mps_youtube/main.py"/>
    <s v="mps_youtube/main.py"/>
    <s v="GitHub: remove unneeded showconfig() argument"/>
    <s v="repo_ea4831f_8d2c22d"/>
    <s v="main_llm_vs_gt.diff"/>
    <s v="cases/repo_ea4831f_8d2c22d/compare/main_llm_vs_gt.diff"/>
    <x v="1"/>
    <s v="No"/>
    <x v="0"/>
    <s v="Formatting"/>
    <s v="Low"/>
    <x v="1"/>
    <s v="The only visible difference is that the LLM output removed the final newline at the end of the file. The code content is otherwise identical, so there is no behavior change."/>
    <x v="1"/>
    <s v="Yes"/>
    <s v="None"/>
    <x v="0"/>
    <s v="repo_ea4831f_8d2c22d__main_llm_vs_gt.diff__ChatGPT 5.4"/>
    <n v="1"/>
    <n v="0"/>
    <n v="0"/>
    <n v="0"/>
    <n v="1"/>
    <n v="0"/>
    <n v="0"/>
    <x v="1"/>
    <x v="0"/>
  </r>
  <r>
    <s v="Solaar"/>
    <s v="pwr-Solaar/Solaar: Linux device manager for Logitech devices"/>
    <s v="Rename Variable"/>
    <x v="0"/>
    <s v="https://github.com/pwr-Solaar/Solaar/pull/60"/>
    <s v="c224141"/>
    <s v="ecd90d6"/>
    <x v="2"/>
    <s v="lib/logitech/unifying_receiver/descriptors.py, lib/logitech/unifying_receiver/status.py"/>
    <s v="lib/logitech/unifying_receiver/status.py"/>
    <s v="Me: Rename FN_STATUS to FN_INVERSION, REPROGRAMMABLE_KEYS to REPROG_CONTROLS, FIRMWARE to DEVICE_FW_VERSION, NAME to DEVICE_NAME, and BATTERY to BATTERY_STATUS"/>
    <s v="repo_c224141_ecd90d6"/>
    <s v="status_llm_vs_gt.diff"/>
    <s v="cases/repo_c224141_ecd90d6/compare/status_llm_vs_gt.diff"/>
    <x v="0"/>
    <s v="No"/>
    <x v="0"/>
    <s v="Formatting"/>
    <s v="High"/>
    <x v="0"/>
    <s v="The task was to rename specific feature constants: FN_STATUS to FN_INVERSION, REPROGRAMMABLE_KEYS to REPROG_CONTROLS, FIRMWARE to DEVICE_FW_VERSION, NAME to DEVICE_NAME, and BATTERY to BATTERY_STATUS. The visible diff instead changes unrelated constants such as SOLAR_DASHBOARD to SOLAR_CHARGE, WIRELESS_DEVICE_STATUS to WIRELESS, and TOUCHMOUSE_RAW_POINTS to TOUCH_MOUSE, and also edits/removes comments. These changes are outside the requested task and likely incorrect. The required renames are not shown in the diff, so the task should be marked failed."/>
    <x v="0"/>
    <s v="Yes"/>
    <s v="None"/>
    <x v="0"/>
    <s v="repo_c224141_ecd90d6__status_llm_vs_gt.diff__ChatGPT 5.4"/>
    <n v="0"/>
    <n v="0"/>
    <n v="1"/>
    <n v="0"/>
    <n v="1"/>
    <n v="1"/>
    <n v="1"/>
    <x v="0"/>
    <x v="0"/>
  </r>
  <r>
    <s v="Solaar"/>
    <s v="pwr-Solaar/Solaar: Linux device manager for Logitech devices"/>
    <s v="Rename Variable"/>
    <x v="0"/>
    <s v="https://github.com/pwr-Solaar/Solaar/pull/60"/>
    <s v="c224141"/>
    <s v="ecd90d6"/>
    <x v="2"/>
    <s v="lib/logitech/unifying_receiver/descriptors.py, lib/logitech/unifying_receiver/status.py"/>
    <s v="lib/logitech/unifying_receiver/status.py"/>
    <s v="Me: Rename FN_STATUS to FN_INVERSION, REPROGRAMMABLE_KEYS to REPROG_CONTROLS, FIRMWARE to DEVICE_FW_VERSION, NAME to DEVICE_NAME, and BATTERY to BATTERY_STATUS"/>
    <s v="repo_c224141_ecd90d6"/>
    <s v="status_llm_vs_gt.diff"/>
    <s v="cases/repo_c224141_ecd90d6/compare/status_llm_vs_gt.diff"/>
    <x v="0"/>
    <s v="No"/>
    <x v="0"/>
    <s v=" Comment/Docstring"/>
    <s v="High"/>
    <x v="0"/>
    <s v="The task was to rename specific feature constants: FN_STATUS to FN_INVERSION, REPROGRAMMABLE_KEYS to REPROG_CONTROLS, FIRMWARE to DEVICE_FW_VERSION, NAME to DEVICE_NAME, and BATTERY to BATTERY_STATUS. The visible diff instead changes unrelated constants such as SOLAR_DASHBOARD to SOLAR_CHARGE, WIRELESS_DEVICE_STATUS to WIRELESS, and TOUCHMOUSE_RAW_POINTS to TOUCH_MOUSE, and also edits/removes comments. These changes are outside the requested task and likely incorrect. The required renames are not shown in the diff, so the task should be marked failed."/>
    <x v="0"/>
    <s v="Yes"/>
    <s v="None"/>
    <x v="0"/>
    <s v="repo_c224141_ecd90d6__status_llm_vs_gt.diff__ChatGPT 5.4"/>
    <n v="0"/>
    <n v="0"/>
    <n v="1"/>
    <n v="0"/>
    <n v="1"/>
    <n v="1"/>
    <n v="1"/>
    <x v="0"/>
    <x v="4"/>
  </r>
  <r>
    <s v="Solaar"/>
    <s v="pwr-Solaar/Solaar: Linux device manager for Logitech devices"/>
    <s v="Rename Variable"/>
    <x v="0"/>
    <s v="https://github.com/pwr-Solaar/Solaar/pull/60"/>
    <s v="c224141"/>
    <s v="ecd90d6"/>
    <x v="2"/>
    <s v="lib/logitech/unifying_receiver/descriptors.py, lib/logitech/unifying_receiver/status.py"/>
    <s v="lib/logitech/unifying_receiver/status.py"/>
    <s v="Me: Rename FN_STATUS to FN_INVERSION, REPROGRAMMABLE_KEYS to REPROG_CONTROLS, FIRMWARE to DEVICE_FW_VERSION, NAME to DEVICE_NAME, and BATTERY to BATTERY_STATUS"/>
    <s v="repo_c224141_ecd90d6"/>
    <s v="status_llm_vs_gt.diff"/>
    <s v="cases/repo_c224141_ecd90d6/compare/status_llm_vs_gt.diff"/>
    <x v="0"/>
    <s v="No"/>
    <x v="0"/>
    <s v=" Naming Overreach"/>
    <s v="High"/>
    <x v="0"/>
    <s v="The task was to rename specific feature constants: FN_STATUS to FN_INVERSION, REPROGRAMMABLE_KEYS to REPROG_CONTROLS, FIRMWARE to DEVICE_FW_VERSION, NAME to DEVICE_NAME, and BATTERY to BATTERY_STATUS. The visible diff instead changes unrelated constants such as SOLAR_DASHBOARD to SOLAR_CHARGE, WIRELESS_DEVICE_STATUS to WIRELESS, and TOUCHMOUSE_RAW_POINTS to TOUCH_MOUSE, and also edits/removes comments. These changes are outside the requested task and likely incorrect. The required renames are not shown in the diff, so the task should be marked failed."/>
    <x v="0"/>
    <s v="Yes"/>
    <s v="None"/>
    <x v="0"/>
    <s v="repo_c224141_ecd90d6__status_llm_vs_gt.diff__ChatGPT 5.4"/>
    <n v="0"/>
    <n v="0"/>
    <n v="1"/>
    <n v="0"/>
    <n v="1"/>
    <n v="1"/>
    <n v="1"/>
    <x v="0"/>
    <x v="8"/>
  </r>
  <r>
    <s v="Solaar"/>
    <s v="pwr-Solaar/Solaar: Linux device manager for Logitech devices"/>
    <s v="Rename Variable"/>
    <x v="0"/>
    <s v="https://github.com/pwr-Solaar/Solaar/pull/60"/>
    <s v="c224141"/>
    <s v="ecd90d6"/>
    <x v="2"/>
    <s v="lib/logitech/unifying_receiver/descriptors.py, lib/logitech/unifying_receiver/status.py"/>
    <s v="lib/logitech/unifying_receiver/descriptors.py"/>
    <s v="Me: Rename FN_STATUS to FN_INVERSION, REPROGRAMMABLE_KEYS to REPROG_CONTROLS, FIRMWARE to DEVICE_FW_VERSION, NAME to DEVICE_NAME, and BATTERY to BATTERY_STATUS"/>
    <s v="repo_c224141_ecd90d6"/>
    <s v="desc_llm_vs_gt.diff"/>
    <s v="cases/repo_c224141_ecd90d6/compare/desc_llm_vs_gt.diff"/>
    <x v="1"/>
    <s v="No"/>
    <x v="0"/>
    <s v="Formatting"/>
    <s v="Low"/>
    <x v="1"/>
    <s v="The only visible difference is that the LLM output removed the final newline at the end of the file. The code content is otherwise identical, so there is no behavior change."/>
    <x v="1"/>
    <s v="Yes"/>
    <s v="None"/>
    <x v="0"/>
    <s v="repo_c224141_ecd90d6__desc_llm_vs_gt.diff__ChatGPT 5.4"/>
    <n v="1"/>
    <n v="0"/>
    <n v="0"/>
    <n v="0"/>
    <n v="1"/>
    <n v="0"/>
    <n v="0"/>
    <x v="1"/>
    <x v="0"/>
  </r>
  <r>
    <s v="Solaar"/>
    <s v="pwr-Solaar/Solaar: Linux device manager for Logitech devices"/>
    <s v="Change Method Signature (Change argument, change parameter)"/>
    <x v="3"/>
    <s v="https://github.com/pwr-Solaar/Solaar/pull/649"/>
    <s v="77e21a0"/>
    <s v="56762b5"/>
    <x v="0"/>
    <s v="lib/logitech_receiver/descriptors.py"/>
    <s v="lib/logitech_receiver/descriptors.py"/>
    <s v="GitHub: move persister from Setting to _DeviceDescriptor to get around problem with settings discovered after startup"/>
    <s v="repo_77e21a0_56762b5"/>
    <s v="desc_llm_vs_gt.diff"/>
    <s v="cases/repo_77e21a0_56762b5/compare/desc_llm_vs_gt.diff"/>
    <x v="1"/>
    <s v="No"/>
    <x v="0"/>
    <s v="Formatting"/>
    <s v="Low"/>
    <x v="1"/>
    <s v="The only visible difference is that the LLM output removed the final newline at the end of the file. The code content is otherwise identical, so there is no behavior change."/>
    <x v="1"/>
    <s v="Yes"/>
    <s v="None"/>
    <x v="0"/>
    <s v="repo_77e21a0_56762b5__desc_llm_vs_gt.diff__ChatGPT 5.4"/>
    <n v="1"/>
    <n v="0"/>
    <n v="0"/>
    <n v="0"/>
    <n v="1"/>
    <n v="0"/>
    <n v="0"/>
    <x v="1"/>
    <x v="0"/>
  </r>
  <r>
    <s v="Solaar"/>
    <s v="pwr-Solaar/Solaar: Linux device manager for Logitech devices"/>
    <s v="Change Method Signature (Change argument, change parameter)"/>
    <x v="3"/>
    <s v="https://github.com/pwr-Solaar/Solaar/pull/2357"/>
    <s v="8f6e8ee"/>
    <s v="c3b6802"/>
    <x v="0"/>
    <s v="lib/logitech_receiver/receiver.py"/>
    <s v="lib/logitech_receiver/receiver.py"/>
    <s v="Me: Get receiver product_info  before instantiation by passing it through parameter in a function Receiver"/>
    <s v="repo_8f6e8ee_c3b6802"/>
    <s v="rec_llm_vs_gt.diff"/>
    <s v="cases/repo_8f6e8ee_c3b6802/compare/rec_llm_vs_gt.diff"/>
    <x v="1"/>
    <s v="No"/>
    <x v="0"/>
    <s v="Formatting"/>
    <s v="Low"/>
    <x v="1"/>
    <s v="The LLM does pass product_info into Receiver, so the main task is completed. However, it changes the constructor parameter order from the human merges Receiver(product_info, handle, path, product_id, ...) to Receiver(handle, path, product_id, product_info, ...), which is an unnecessary API/signature difference. It also moves the product_info lookup inside the if handle: block, which slightly changes when the unknown receiver warning can occur. The missing final newline is formatting-only."/>
    <x v="1"/>
    <s v="Yes"/>
    <s v="None"/>
    <x v="0"/>
    <s v="repo_8f6e8ee_c3b6802__rec_llm_vs_gt.diff__ChatGPT 5.4"/>
    <n v="1"/>
    <n v="0"/>
    <n v="0"/>
    <n v="0"/>
    <n v="1"/>
    <n v="0"/>
    <n v="0"/>
    <x v="1"/>
    <x v="0"/>
  </r>
  <r>
    <s v="Salt"/>
    <s v="https://github.com/saltstack/salt"/>
    <s v="Rename Variable"/>
    <x v="0"/>
    <s v="https://github.com/saltstack/salt/pull/21539"/>
    <s v="a55aa59"/>
    <s v="4311b2c"/>
    <x v="0"/>
    <s v="salt/modules/cmdmod.py"/>
    <s v="salt/modules/cmdmod.py"/>
    <s v="Me: Rename ret to stdout"/>
    <s v="repo_a55aa59_4311b2c"/>
    <s v="gemini_cmdmod_llm_vs_gt.diff"/>
    <s v="cases/repo_a55aa59_4311b2c/compare/gemini_cmdmod_llm_vs_gt.diff"/>
    <x v="1"/>
    <s v="No"/>
    <x v="0"/>
    <s v="Formatting"/>
    <s v="High"/>
    <x v="1"/>
    <s v="Gemini mostly preserves the required implementation, but it changes one _run() call from ignore_retcode=ignore_retcode to ignore_retcode=False. This changes behavior because caller-provided ignore_retcode=True would no longer be respected. The ret to stdout variable rename does not change behavior, but the final missing newline is a formatting issue."/>
    <x v="1"/>
    <s v="Yes"/>
    <s v="None"/>
    <x v="1"/>
    <s v="repo_a55aa59_4311b2c__gemini_cmdmod_llm_vs_gt.diff__Gemini 3.5 Flash"/>
    <n v="1"/>
    <n v="0"/>
    <n v="0"/>
    <n v="0"/>
    <n v="1"/>
    <n v="0"/>
    <n v="1"/>
    <x v="0"/>
    <x v="0"/>
  </r>
  <r>
    <s v="Salt"/>
    <s v="https://github.com/saltstack/salt"/>
    <s v="Rename Variable"/>
    <x v="0"/>
    <s v="https://github.com/saltstack/salt/pull/21539"/>
    <s v="a55aa59"/>
    <s v="4311b2c"/>
    <x v="0"/>
    <s v="salt/modules/cmdmod.py"/>
    <s v="salt/modules/cmdmod.py"/>
    <s v="Me: Rename ret to stdout"/>
    <s v="repo_a55aa59_4311b2c"/>
    <s v="gemini_cmdmod_llm_vs_gt.diff"/>
    <s v="cases/repo_a55aa59_4311b2c/compare/gemini_cmdmod_llm_vs_gt.diff"/>
    <x v="1"/>
    <s v="No"/>
    <x v="0"/>
    <s v=" Logic Change"/>
    <s v="High"/>
    <x v="1"/>
    <s v="Gemini mostly preserves the required implementation, but it changes one _run() call from ignore_retcode=ignore_retcode to ignore_retcode=False. This changes behavior because caller-provided ignore_retcode=True would no longer be respected. The ret to stdout variable rename does not change behavior, but the final missing newline is a formatting issue."/>
    <x v="1"/>
    <s v="Yes"/>
    <s v="None"/>
    <x v="1"/>
    <s v="repo_a55aa59_4311b2c__gemini_cmdmod_llm_vs_gt.diff__Gemini 3.5 Flash"/>
    <n v="1"/>
    <n v="0"/>
    <n v="0"/>
    <n v="0"/>
    <n v="1"/>
    <n v="0"/>
    <n v="1"/>
    <x v="0"/>
    <x v="1"/>
  </r>
  <r>
    <s v="Salt"/>
    <s v="https://github.com/saltstack/salt"/>
    <s v="Rename Method"/>
    <x v="1"/>
    <s v="https://github.com/saltstack/salt/pull/31498"/>
    <s v="625da0d"/>
    <s v="9d458bb"/>
    <x v="0"/>
    <s v="tests/integration/states/pkg.py"/>
    <s v="tests/integration/states/pkg.py"/>
    <s v="Me: Rename test_pkg_with_dot_in_pkgname to test_pkg_007_with_dot_in_pkgname and test_pkg_latest_with_epoch to test_pkg_008_latest_with_epoch and test_pkg_latest_with_epch_and_info_installed to test_pkg_009_latest_with_epoch_and_info_installed"/>
    <s v="repo_625da0d_9d458bb"/>
    <s v="gemini_pkg_llm_vs_gt.diff"/>
    <s v="cases/repo_625da0d_9d458bb/compare/gemini_pkg_llm_vs_gt.diff"/>
    <x v="1"/>
    <s v="No"/>
    <x v="0"/>
    <s v="Formatting"/>
    <s v="Low"/>
    <x v="1"/>
    <s v="The only difference is that the LLM output removed the final newline at the end of the file. There is no logic or behavioral change."/>
    <x v="1"/>
    <s v="Yes"/>
    <s v="None"/>
    <x v="1"/>
    <s v="repo_625da0d_9d458bb__gemini_pkg_llm_vs_gt.diff__Gemini 3.5 Flash"/>
    <n v="1"/>
    <n v="0"/>
    <n v="0"/>
    <n v="0"/>
    <n v="1"/>
    <n v="0"/>
    <n v="0"/>
    <x v="1"/>
    <x v="0"/>
  </r>
  <r>
    <s v="Salt"/>
    <s v="https://github.com/saltstack/salt"/>
    <s v="Rename Method"/>
    <x v="1"/>
    <s v="https://github.com/saltstack/salt/pull/16715"/>
    <s v="b4db08e"/>
    <s v="d18e5c4"/>
    <x v="0"/>
    <s v="salt/utils/event.py"/>
    <s v="salt/utils/event.py"/>
    <s v="GitHub: Rename the cmd method in the Reactor to local for consistency"/>
    <s v="repo_b4db08e_d18e5c4"/>
    <s v="gemini_event_llm_vs_gt.diff"/>
    <s v="cases/repo_b4db08e_d18e5c4/compare/gemini_event_llm_vs_gt.diff"/>
    <x v="0"/>
    <s v="No"/>
    <x v="0"/>
    <s v="Logic Change"/>
    <s v="High"/>
    <x v="0"/>
    <s v="Gemini failed the requested task. The LLM deleted almost the entire remaining portion of the file from around get_event() onward. This removes many unrelated classes and methods, including event handling, Reactor, ReactWrap, and StateFire logic. The output also ends with an incomplete docstring fragment, so the file is likely syntactically broken or functionally unusable."/>
    <x v="0"/>
    <s v="No"/>
    <s v="SyntaxError: unterminated triple-quoted string literal (detected at line 323)"/>
    <x v="1"/>
    <s v="repo_b4db08e_d18e5c4__gemini_event_llm_vs_gt.diff__Gemini 3.5 Flash"/>
    <n v="0"/>
    <n v="0"/>
    <n v="1"/>
    <n v="0"/>
    <n v="1"/>
    <n v="1"/>
    <n v="1"/>
    <x v="0"/>
    <x v="1"/>
  </r>
  <r>
    <s v="Salt"/>
    <s v="https://github.com/saltstack/salt"/>
    <s v="Rename Method"/>
    <x v="1"/>
    <s v="https://github.com/saltstack/salt/pull/16715"/>
    <s v="b4db08e"/>
    <s v="d18e5c4"/>
    <x v="0"/>
    <s v="salt/utils/event.py"/>
    <s v="salt/utils/event.py"/>
    <s v="GitHub: Rename the cmd method in the Reactor to local for consistency"/>
    <s v="repo_b4db08e_d18e5c4"/>
    <s v="gemini_event_llm_vs_gt.diff"/>
    <s v="cases/repo_b4db08e_d18e5c4/compare/gemini_event_llm_vs_gt.diff"/>
    <x v="0"/>
    <s v="No"/>
    <x v="0"/>
    <s v=" API/Signature Overreach"/>
    <s v="High"/>
    <x v="0"/>
    <s v="Gemini failed the requested task. The LLM deleted almost the entire remaining portion of the file from around get_event() onward. This removes many unrelated classes and methods, including event handling, Reactor, ReactWrap, and StateFire logic. The output also ends with an incomplete docstring fragment, so the file is likely syntactically broken or functionally unusable."/>
    <x v="0"/>
    <s v="No"/>
    <s v="SyntaxError: unterminated triple-quoted string literal (detected at line 323)"/>
    <x v="1"/>
    <s v="repo_b4db08e_d18e5c4__gemini_event_llm_vs_gt.diff__Gemini 3.5 Flash"/>
    <n v="0"/>
    <n v="0"/>
    <n v="1"/>
    <n v="0"/>
    <n v="1"/>
    <n v="1"/>
    <n v="1"/>
    <x v="0"/>
    <x v="7"/>
  </r>
  <r>
    <s v="Salt"/>
    <s v="https://github.com/saltstack/salt"/>
    <s v="Rename Method"/>
    <x v="1"/>
    <s v="https://github.com/saltstack/salt/pull/16715"/>
    <s v="b4db08e"/>
    <s v="d18e5c4"/>
    <x v="0"/>
    <s v="salt/utils/event.py"/>
    <s v="salt/utils/event.py"/>
    <s v="GitHub: Rename the cmd method in the Reactor to local for consistency"/>
    <s v="repo_b4db08e_d18e5c4"/>
    <s v="gemini_event_llm_vs_gt.diff"/>
    <s v="cases/repo_b4db08e_d18e5c4/compare/gemini_event_llm_vs_gt.diff"/>
    <x v="0"/>
    <s v="No"/>
    <x v="0"/>
    <s v=" Unrelated Deletion"/>
    <s v="High"/>
    <x v="0"/>
    <s v="Gemini failed the requested task. The LLM deleted almost the entire remaining portion of the file from around get_event() onward. This removes many unrelated classes and methods, including event handling, Reactor, ReactWrap, and StateFire logic. The output also ends with an incomplete docstring fragment, so the file is likely syntactically broken or functionally unusable."/>
    <x v="0"/>
    <s v="No"/>
    <s v="SyntaxError: unterminated triple-quoted string literal (detected at line 323)"/>
    <x v="1"/>
    <s v="repo_b4db08e_d18e5c4__gemini_event_llm_vs_gt.diff__Gemini 3.5 Flash"/>
    <n v="0"/>
    <n v="0"/>
    <n v="1"/>
    <n v="0"/>
    <n v="1"/>
    <n v="1"/>
    <n v="1"/>
    <x v="0"/>
    <x v="5"/>
  </r>
  <r>
    <s v="Salt"/>
    <s v="https://github.com/saltstack/salt"/>
    <s v="Rename Method"/>
    <x v="1"/>
    <s v="https://github.com/saltstack/salt/pull/16715"/>
    <s v="b4db08e"/>
    <s v="d18e5c4"/>
    <x v="0"/>
    <s v="salt/utils/event.py"/>
    <s v="salt/utils/event.py"/>
    <s v="GitHub: Rename the cmd method in the Reactor to local for consistency"/>
    <s v="repo_b4db08e_d18e5c4"/>
    <s v="gemini_event_llm_vs_gt.diff"/>
    <s v="cases/repo_b4db08e_d18e5c4/compare/gemini_event_llm_vs_gt.diff"/>
    <x v="0"/>
    <s v="No"/>
    <x v="0"/>
    <s v=" Missed Required Change"/>
    <s v="High"/>
    <x v="0"/>
    <s v="Gemini failed the requested task. The LLM deleted almost the entire remaining portion of the file from around get_event() onward. This removes many unrelated classes and methods, including event handling, Reactor, ReactWrap, and StateFire logic. The output also ends with an incomplete docstring fragment, so the file is likely syntactically broken or functionally unusable."/>
    <x v="0"/>
    <s v="No"/>
    <s v="SyntaxError: unterminated triple-quoted string literal (detected at line 323)"/>
    <x v="1"/>
    <s v="repo_b4db08e_d18e5c4__gemini_event_llm_vs_gt.diff__Gemini 3.5 Flash"/>
    <n v="0"/>
    <n v="0"/>
    <n v="1"/>
    <n v="0"/>
    <n v="1"/>
    <n v="1"/>
    <n v="1"/>
    <x v="0"/>
    <x v="2"/>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eval.py"/>
    <s v="Me: Remove tearDown method and update the code accordingly."/>
    <s v="repo_8b7a575_d92abc6"/>
    <s v="gemini_eval_llm_vs_gt.diff"/>
    <s v="cases/repo_8b7a575_d92abc6/compare/gemini_eval_llm_vs_gt.diff"/>
    <x v="1"/>
    <s v="No"/>
    <x v="0"/>
    <s v="Formatting"/>
    <s v="Low"/>
    <x v="1"/>
    <s v="The only difference is that the LLM output removed the final newline at the end of the file. There is no logic or behavioral change."/>
    <x v="1"/>
    <s v="Yes"/>
    <s v="None"/>
    <x v="1"/>
    <s v="repo_8b7a575_d92abc6__gemini_eval_llm_vs_gt.diff__Gemini 3.5 Flash"/>
    <n v="1"/>
    <n v="0"/>
    <n v="0"/>
    <n v="0"/>
    <n v="1"/>
    <n v="0"/>
    <n v="0"/>
    <x v="1"/>
    <x v="0"/>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postpone.py"/>
    <s v="Me: Remove tearDown method and update the code accordingly."/>
    <s v="repo_8b7a575_d92abc6"/>
    <s v="gemini_postpone_llm_vs_gt.diff"/>
    <s v="cases/repo_8b7a575_d92abc6/compare/gemini_postpone_llm_vs_gt.diff"/>
    <x v="1"/>
    <s v="No"/>
    <x v="0"/>
    <s v="Formatting"/>
    <s v="Low"/>
    <x v="1"/>
    <s v="The only difference is that the LLM output removed the final newline at the end of the file. There is no logic or behavioral change."/>
    <x v="1"/>
    <s v="Yes"/>
    <s v="None"/>
    <x v="1"/>
    <s v="repo_8b7a575_d92abc6__gemini_postpone_llm_vs_gt.diff__Gemini 3.5 Flash"/>
    <n v="1"/>
    <n v="0"/>
    <n v="0"/>
    <n v="0"/>
    <n v="1"/>
    <n v="0"/>
    <n v="0"/>
    <x v="1"/>
    <x v="0"/>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skip.py"/>
    <s v="Me: Remove tearDown method and update the code accordingly."/>
    <s v="repo_8b7a575_d92abc6"/>
    <s v="gemini_skip_llm_vs_gt.diff"/>
    <s v="cases/repo_8b7a575_d92abc6/compare/gemini_skip_llm_vs_gt.diff"/>
    <x v="1"/>
    <s v="No"/>
    <x v="0"/>
    <s v="Formatting"/>
    <s v="High"/>
    <x v="1"/>
    <s v="Gemini failed the requested task. The task was to remove the tearDown method and update the code accordingly, but this diff does not remove any tearDown method. Instead, it unnecessarily renames the test method from test_run_after_skip_range to test_skip_run_after_skip_range, which was not requested. The final missing newline is only a formatting issue, but the main required change was missed."/>
    <x v="1"/>
    <s v="Yes"/>
    <s v="None"/>
    <x v="1"/>
    <s v="repo_8b7a575_d92abc6__gemini_skip_llm_vs_gt.diff__Gemini 3.5 Flash"/>
    <n v="1"/>
    <n v="0"/>
    <n v="0"/>
    <n v="0"/>
    <n v="1"/>
    <n v="0"/>
    <n v="1"/>
    <x v="0"/>
    <x v="0"/>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skip.py"/>
    <s v="Me: Remove tearDown method and update the code accordingly."/>
    <s v="repo_8b7a575_d92abc6"/>
    <s v="gemini_skip_llm_vs_gt.diff"/>
    <s v="cases/repo_8b7a575_d92abc6/compare/gemini_skip_llm_vs_gt.diff"/>
    <x v="1"/>
    <s v="No"/>
    <x v="0"/>
    <s v=" Naming Overreach"/>
    <s v="High"/>
    <x v="1"/>
    <s v="Gemini failed the requested task. The task was to remove the tearDown method and update the code accordingly, but this diff does not remove any tearDown method. Instead, it unnecessarily renames the test method from test_run_after_skip_range to test_skip_run_after_skip_range, which was not requested. The final missing newline is only a formatting issue, but the main required change was missed."/>
    <x v="1"/>
    <s v="Yes"/>
    <s v="None"/>
    <x v="1"/>
    <s v="repo_8b7a575_d92abc6__gemini_skip_llm_vs_gt.diff__Gemini 3.5 Flash"/>
    <n v="1"/>
    <n v="0"/>
    <n v="0"/>
    <n v="0"/>
    <n v="1"/>
    <n v="0"/>
    <n v="1"/>
    <x v="0"/>
    <x v="8"/>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skip.py"/>
    <s v="Me: Remove tearDown method and update the code accordingly."/>
    <s v="repo_8b7a575_d92abc6"/>
    <s v="gemini_skip_llm_vs_gt.diff"/>
    <s v="cases/repo_8b7a575_d92abc6/compare/gemini_skip_llm_vs_gt.diff"/>
    <x v="1"/>
    <s v="No"/>
    <x v="0"/>
    <s v=" Missed Required Change"/>
    <s v="High"/>
    <x v="1"/>
    <s v="Gemini failed the requested task. The task was to remove the tearDown method and update the code accordingly, but this diff does not remove any tearDown method. Instead, it unnecessarily renames the test method from test_run_after_skip_range to test_skip_run_after_skip_range, which was not requested. The final missing newline is only a formatting issue, but the main required change was missed."/>
    <x v="1"/>
    <s v="Yes"/>
    <s v="None"/>
    <x v="1"/>
    <s v="repo_8b7a575_d92abc6__gemini_skip_llm_vs_gt.diff__Gemini 3.5 Flash"/>
    <n v="1"/>
    <n v="0"/>
    <n v="0"/>
    <n v="0"/>
    <n v="1"/>
    <n v="0"/>
    <n v="1"/>
    <x v="0"/>
    <x v="2"/>
  </r>
  <r>
    <s v="Salt"/>
    <s v="https://github.com/saltstack/salt"/>
    <s v="Change Method Signature (Change argument, change parameter)"/>
    <x v="3"/>
    <s v="https://github.com/saltstack/salt/pull/4026"/>
    <s v="d76bd40"/>
    <s v="aeff594"/>
    <x v="0"/>
    <s v="salt/states/pkg.py"/>
    <s v="salt/states/pkg.py"/>
    <s v="GitHub: add &quot;fromrepo&quot; support to available_version (yumpkg)"/>
    <s v="repo_d76bd40_aeff594"/>
    <s v="gemini_llm_vs_gt.diff"/>
    <s v="cases/repo_d76bd40_aeff594/compare/gemini_pkg_llm_vs_gt.diff"/>
    <x v="2"/>
    <s v="No"/>
    <x v="0"/>
    <s v="Formatting"/>
    <s v="High"/>
    <x v="0"/>
    <s v="Gemini attempted to add fromrepo support by passing fromrepo=fromrepo into pkg.available_version(). However, it removed **kwargs from the same call. This can break existing behavior because any other keyword arguments previously passed into available_version() are no longer forwarded. The final missing newline is also a formatting issue."/>
    <x v="2"/>
    <s v="Yes"/>
    <s v="None"/>
    <x v="1"/>
    <s v="repo_d76bd40_aeff594__gemini_llm_vs_gt.diff__Gemini 3.5 Flash"/>
    <n v="0"/>
    <n v="1"/>
    <n v="0"/>
    <n v="0"/>
    <n v="1"/>
    <n v="1"/>
    <n v="1"/>
    <x v="0"/>
    <x v="0"/>
  </r>
  <r>
    <s v="Salt"/>
    <s v="https://github.com/saltstack/salt"/>
    <s v="Change Method Signature (Change argument, change parameter)"/>
    <x v="3"/>
    <s v="https://github.com/saltstack/salt/pull/4026"/>
    <s v="d76bd40"/>
    <s v="aeff594"/>
    <x v="0"/>
    <s v="salt/states/pkg.py"/>
    <s v="salt/states/pkg.py"/>
    <s v="GitHub: add &quot;fromrepo&quot; support to available_version (yumpkg)"/>
    <s v="repo_d76bd40_aeff594"/>
    <s v="gemini_llm_vs_gt.diff"/>
    <s v="cases/repo_d76bd40_aeff594/compare/gemini_pkg_llm_vs_gt.diff"/>
    <x v="2"/>
    <s v="No"/>
    <x v="0"/>
    <s v=" Logic Change"/>
    <s v="High"/>
    <x v="0"/>
    <s v="Gemini attempted to add fromrepo support by passing fromrepo=fromrepo into pkg.available_version(). However, it removed **kwargs from the same call. This can break existing behavior because any other keyword arguments previously passed into available_version() are no longer forwarded. The final missing newline is also a formatting issue."/>
    <x v="2"/>
    <s v="Yes"/>
    <s v="None"/>
    <x v="1"/>
    <s v="repo_d76bd40_aeff594__gemini_llm_vs_gt.diff__Gemini 3.5 Flash"/>
    <n v="0"/>
    <n v="1"/>
    <n v="0"/>
    <n v="0"/>
    <n v="1"/>
    <n v="1"/>
    <n v="1"/>
    <x v="0"/>
    <x v="1"/>
  </r>
  <r>
    <s v="Salt"/>
    <s v="https://github.com/saltstack/salt"/>
    <s v="Change Method Signature (Change argument, change parameter)"/>
    <x v="3"/>
    <s v="https://github.com/saltstack/salt/pull/4026"/>
    <s v="d76bd40"/>
    <s v="aeff594"/>
    <x v="0"/>
    <s v="salt/states/pkg.py"/>
    <s v="salt/states/pkg.py"/>
    <s v="GitHub: add &quot;fromrepo&quot; support to available_version (yumpkg)"/>
    <s v="repo_d76bd40_aeff594"/>
    <s v="gemini_llm_vs_gt.diff"/>
    <s v="cases/repo_d76bd40_aeff594/compare/gemini_pkg_llm_vs_gt.diff"/>
    <x v="2"/>
    <s v="No"/>
    <x v="0"/>
    <s v=" Missed Required Change"/>
    <s v="High"/>
    <x v="0"/>
    <s v="Gemini attempted to add fromrepo support by passing fromrepo=fromrepo into pkg.available_version(). However, it removed **kwargs from the same call. This can break existing behavior because any other keyword arguments previously passed into available_version() are no longer forwarded. The final missing newline is also a formatting issue."/>
    <x v="2"/>
    <s v="Yes"/>
    <s v="None"/>
    <x v="1"/>
    <s v="repo_d76bd40_aeff594__gemini_llm_vs_gt.diff__Gemini 3.5 Flash"/>
    <n v="0"/>
    <n v="1"/>
    <n v="0"/>
    <n v="0"/>
    <n v="1"/>
    <n v="1"/>
    <n v="1"/>
    <x v="0"/>
    <x v="2"/>
  </r>
  <r>
    <s v="Salt"/>
    <s v="https://github.com/saltstack/salt"/>
    <s v="Change Method Signature (Change argument, change parameter)"/>
    <x v="3"/>
    <s v="https://github.com/saltstack/salt/pull/22882"/>
    <s v="522d1d8"/>
    <n v="5300156"/>
    <x v="0"/>
    <s v="salt/modules/saltutil.py"/>
    <s v="salt/modules/saltutil.py"/>
    <s v="Me: Change parameter **kwargs to kwarg=kwargs"/>
    <s v="repo_522d1d8_5300156"/>
    <s v="gemini_saltutil_llm_vs_gt.diff"/>
    <s v="cases/repo_522d1d8_5300156/compare/gemini_saltutil_llm_vs_gt.diff"/>
    <x v="2"/>
    <s v="No"/>
    <x v="0"/>
    <s v="Formatting"/>
    <s v="High"/>
    <x v="0"/>
    <s v="LLM unnecessarily changed the public function signature from def runner(fun, **kwargs) to def runner(fun, kwarg=None), which can break existing callers. It also changed salt.utils.clean_kwargs(**kwargs) to salt.utils.clean_kwargs(**kwarg), which may fail when kwarg is None. In addition, it changed the wheel() call in the wrong direction by replacing kwarg=kwargs with **kwargs, so one required update was missed or reversed. The missing final newline is a formatting issue."/>
    <x v="2"/>
    <s v="Yes"/>
    <s v="None"/>
    <x v="1"/>
    <s v="repo_522d1d8_5300156__gemini_saltutil_llm_vs_gt.diff__Gemini 3.5 Flash"/>
    <n v="0"/>
    <n v="1"/>
    <n v="0"/>
    <n v="0"/>
    <n v="1"/>
    <n v="1"/>
    <n v="1"/>
    <x v="0"/>
    <x v="0"/>
  </r>
  <r>
    <s v="Salt"/>
    <s v="https://github.com/saltstack/salt"/>
    <s v="Change Method Signature (Change argument, change parameter)"/>
    <x v="3"/>
    <s v="https://github.com/saltstack/salt/pull/22882"/>
    <s v="522d1d8"/>
    <n v="5300156"/>
    <x v="0"/>
    <s v="salt/modules/saltutil.py"/>
    <s v="salt/modules/saltutil.py"/>
    <s v="Me: Change parameter **kwargs to kwarg=kwargs"/>
    <s v="repo_522d1d8_5300156"/>
    <s v="gemini_saltutil_llm_vs_gt.diff"/>
    <s v="cases/repo_522d1d8_5300156/compare/gemini_saltutil_llm_vs_gt.diff"/>
    <x v="2"/>
    <s v="No"/>
    <x v="0"/>
    <s v=" Logic Change"/>
    <s v="High"/>
    <x v="0"/>
    <s v="LLM unnecessarily changed the public function signature from def runner(fun, **kwargs) to def runner(fun, kwarg=None), which can break existing callers. It also changed salt.utils.clean_kwargs(**kwargs) to salt.utils.clean_kwargs(**kwarg), which may fail when kwarg is None. In addition, it changed the wheel() call in the wrong direction by replacing kwarg=kwargs with **kwargs, so one required update was missed or reversed. The missing final newline is a formatting issue."/>
    <x v="2"/>
    <s v="Yes"/>
    <s v="None"/>
    <x v="1"/>
    <s v="repo_522d1d8_5300156__gemini_saltutil_llm_vs_gt.diff__Gemini 3.5 Flash"/>
    <n v="0"/>
    <n v="1"/>
    <n v="0"/>
    <n v="0"/>
    <n v="1"/>
    <n v="1"/>
    <n v="1"/>
    <x v="0"/>
    <x v="1"/>
  </r>
  <r>
    <s v="Salt"/>
    <s v="https://github.com/saltstack/salt"/>
    <s v="Change Method Signature (Change argument, change parameter)"/>
    <x v="3"/>
    <s v="https://github.com/saltstack/salt/pull/22882"/>
    <s v="522d1d8"/>
    <n v="5300156"/>
    <x v="0"/>
    <s v="salt/modules/saltutil.py"/>
    <s v="salt/modules/saltutil.py"/>
    <s v="Me: Change parameter **kwargs to kwarg=kwargs"/>
    <s v="repo_522d1d8_5300156"/>
    <s v="gemini_saltutil_llm_vs_gt.diff"/>
    <s v="cases/repo_522d1d8_5300156/compare/gemini_saltutil_llm_vs_gt.diff"/>
    <x v="2"/>
    <s v="No"/>
    <x v="0"/>
    <s v=" API/Signature Overreach"/>
    <s v="High"/>
    <x v="0"/>
    <s v="LLM unnecessarily changed the public function signature from def runner(fun, **kwargs) to def runner(fun, kwarg=None), which can break existing callers. It also changed salt.utils.clean_kwargs(**kwargs) to salt.utils.clean_kwargs(**kwarg), which may fail when kwarg is None. In addition, it changed the wheel() call in the wrong direction by replacing kwarg=kwargs with **kwargs, so one required update was missed or reversed. The missing final newline is a formatting issue."/>
    <x v="2"/>
    <s v="Yes"/>
    <s v="None"/>
    <x v="1"/>
    <s v="repo_522d1d8_5300156__gemini_saltutil_llm_vs_gt.diff__Gemini 3.5 Flash"/>
    <n v="0"/>
    <n v="1"/>
    <n v="0"/>
    <n v="0"/>
    <n v="1"/>
    <n v="1"/>
    <n v="1"/>
    <x v="0"/>
    <x v="7"/>
  </r>
  <r>
    <s v="Salt"/>
    <s v="https://github.com/saltstack/salt"/>
    <s v="Change Method Signature (Change argument, change parameter)"/>
    <x v="3"/>
    <s v="https://github.com/saltstack/salt/pull/22882"/>
    <s v="522d1d8"/>
    <n v="5300156"/>
    <x v="0"/>
    <s v="salt/modules/saltutil.py"/>
    <s v="salt/modules/saltutil.py"/>
    <s v="Me: Change parameter **kwargs to kwarg=kwargs"/>
    <s v="repo_522d1d8_5300156"/>
    <s v="gemini_saltutil_llm_vs_gt.diff"/>
    <s v="cases/repo_522d1d8_5300156/compare/gemini_saltutil_llm_vs_gt.diff"/>
    <x v="2"/>
    <s v="No"/>
    <x v="0"/>
    <s v=" Missed Required Change"/>
    <s v="High"/>
    <x v="0"/>
    <s v="LLM unnecessarily changed the public function signature from def runner(fun, **kwargs) to def runner(fun, kwarg=None), which can break existing callers. It also changed salt.utils.clean_kwargs(**kwargs) to salt.utils.clean_kwargs(**kwarg), which may fail when kwarg is None. In addition, it changed the wheel() call in the wrong direction by replacing kwarg=kwargs with **kwargs, so one required update was missed or reversed. The missing final newline is a formatting issue."/>
    <x v="2"/>
    <s v="Yes"/>
    <s v="None"/>
    <x v="1"/>
    <s v="repo_522d1d8_5300156__gemini_saltutil_llm_vs_gt.diff__Gemini 3.5 Flash"/>
    <n v="0"/>
    <n v="1"/>
    <n v="0"/>
    <n v="0"/>
    <n v="1"/>
    <n v="1"/>
    <n v="1"/>
    <x v="0"/>
    <x v="2"/>
  </r>
  <r>
    <s v="Salt"/>
    <s v="https://github.com/saltstack/salt"/>
    <s v="Extract Variable (Cleanup, Move, extract)"/>
    <x v="4"/>
    <s v="https://github.com/saltstack/salt/pull/27597"/>
    <s v="9805bde"/>
    <s v="5ca7e72"/>
    <x v="0"/>
    <s v="salt/utils/gitfs.py"/>
    <s v="salt/utils/gitfs.py"/>
    <s v="GitHub: remove unused variable &quot;bad_per_remote_conf&quot;"/>
    <s v="repo_9805bde_5ca7e72"/>
    <s v="gemini_gitfs_llm_vs_gt.diff"/>
    <s v="cases/repo_9805bde_5ca7e72/compare/gemini_gitfs_llm_vs_gt.diff"/>
    <x v="1"/>
    <s v="No"/>
    <x v="0"/>
    <s v="Formatting"/>
    <s v="Low"/>
    <x v="1"/>
    <s v="Gemini failed the requested task. Gemini introduced malformed format placeholders such as '{\t2}', which can break runtime string formatting. It also unnecessarily changed the docstring text from Completely clear cache to Complete clear cache, and the file lost its final newline"/>
    <x v="1"/>
    <s v="Yes"/>
    <s v="None"/>
    <x v="1"/>
    <s v="repo_9805bde_5ca7e72__gemini_gitfs_llm_vs_gt.diff__Gemini 3.5 Flash"/>
    <n v="1"/>
    <n v="0"/>
    <n v="0"/>
    <n v="0"/>
    <n v="1"/>
    <n v="0"/>
    <n v="0"/>
    <x v="1"/>
    <x v="0"/>
  </r>
  <r>
    <s v="Salt"/>
    <s v="https://github.com/saltstack/salt"/>
    <s v="Extract Variable (Cleanup, Move, extract)"/>
    <x v="4"/>
    <s v="https://github.com/saltstack/salt/pull/27597"/>
    <s v="9805bde"/>
    <s v="5ca7e72"/>
    <x v="0"/>
    <s v="salt/utils/gitfs.py"/>
    <s v="salt/utils/gitfs.py"/>
    <s v="GitHub: remove unused variable &quot;bad_per_remote_conf&quot;"/>
    <s v="repo_9805bde_5ca7e72"/>
    <s v="gemini_gitfs_llm_vs_gt.diff"/>
    <s v="cases/repo_9805bde_5ca7e72/compare/gemini_gitfs_llm_vs_gt.diff"/>
    <x v="1"/>
    <s v="No"/>
    <x v="0"/>
    <s v=" Comment/Docstring"/>
    <s v="Low"/>
    <x v="1"/>
    <s v="Gemini failed the requested task. Gemini introduced malformed format placeholders such as '{\t2}', which can break runtime string formatting. It also unnecessarily changed the docstring text from Completely clear cache to Complete clear cache, and the file lost its final newline"/>
    <x v="1"/>
    <s v="Yes"/>
    <s v="None"/>
    <x v="1"/>
    <s v="repo_9805bde_5ca7e72__gemini_gitfs_llm_vs_gt.diff__Gemini 3.5 Flash"/>
    <n v="1"/>
    <n v="0"/>
    <n v="0"/>
    <n v="0"/>
    <n v="1"/>
    <n v="0"/>
    <n v="0"/>
    <x v="1"/>
    <x v="4"/>
  </r>
  <r>
    <s v="core"/>
    <s v="https://github.com/home-assistant/core"/>
    <s v="Rename Method"/>
    <x v="1"/>
    <s v="https://github.com/home-assistant/core/pull/158537"/>
    <n v="5992898"/>
    <s v="7c7c0aa"/>
    <x v="2"/>
    <s v="homeassistant/components/text/trigger.py, _x000a_homeassistant/helpers/trigger.py"/>
    <s v="homeassistant/helpers/trigger.py"/>
    <s v="Me: Rename is_from_state to is_valid_transition and is_to_state to is_valid_state"/>
    <s v="repo_5992898_7c7c0aa"/>
    <s v="gemini_helpertrigger_llm_vs_gt.diff"/>
    <s v="cases/repo_5992898_7c7c0aa/compare/gemini_helpertrigger_llm_vs_gt.diff"/>
    <x v="1"/>
    <s v="No"/>
    <x v="0"/>
    <s v="Formatting"/>
    <s v="Medium"/>
    <x v="1"/>
    <s v="Gemini completed the requested rename from is_from_state to is_valid_transition and from is_to_state to is_valid_state. However, it also changed several docstrings/comments unnecessarily and reordered the two validation checks in the trigger logic. The reordered checks likely preserve behavior because both conditions are still checked before continuing, but this is unnecessary extra refactoring for a rename-only task. The missing final newline is also a formatting issue."/>
    <x v="1"/>
    <s v="Yes"/>
    <s v="None"/>
    <x v="1"/>
    <s v="repo_5992898_7c7c0aa__gemini_helpertrigger_llm_vs_gt.diff__Gemini 3.5 Flash"/>
    <n v="1"/>
    <n v="0"/>
    <n v="0"/>
    <n v="0"/>
    <n v="1"/>
    <n v="0"/>
    <n v="1"/>
    <x v="2"/>
    <x v="0"/>
  </r>
  <r>
    <s v="core"/>
    <s v="https://github.com/home-assistant/core"/>
    <s v="Rename Method"/>
    <x v="1"/>
    <s v="https://github.com/home-assistant/core/pull/158537"/>
    <n v="5992898"/>
    <s v="7c7c0aa"/>
    <x v="2"/>
    <s v="homeassistant/components/text/trigger.py, _x000a_homeassistant/helpers/trigger.py"/>
    <s v="homeassistant/helpers/trigger.py"/>
    <s v="Me: Rename is_from_state to is_valid_transition and is_to_state to is_valid_state"/>
    <s v="repo_5992898_7c7c0aa"/>
    <s v="gemini_helpertrigger_llm_vs_gt.diff"/>
    <s v="cases/repo_5992898_7c7c0aa/compare/gemini_helpertrigger_llm_vs_gt.diff"/>
    <x v="1"/>
    <s v="No"/>
    <x v="0"/>
    <s v=" Comment/Docstring"/>
    <s v="Medium"/>
    <x v="1"/>
    <s v="Gemini completed the requested rename from is_from_state to is_valid_transition and from is_to_state to is_valid_state. However, it also changed several docstrings/comments unnecessarily and reordered the two validation checks in the trigger logic. The reordered checks likely preserve behavior because both conditions are still checked before continuing, but this is unnecessary extra refactoring for a rename-only task. The missing final newline is also a formatting issue."/>
    <x v="1"/>
    <s v="Yes"/>
    <s v="None"/>
    <x v="1"/>
    <s v="repo_5992898_7c7c0aa__gemini_helpertrigger_llm_vs_gt.diff__Gemini 3.5 Flash"/>
    <n v="1"/>
    <n v="0"/>
    <n v="0"/>
    <n v="0"/>
    <n v="1"/>
    <n v="0"/>
    <n v="1"/>
    <x v="2"/>
    <x v="4"/>
  </r>
  <r>
    <s v="core"/>
    <s v="https://github.com/home-assistant/core"/>
    <s v="Rename Method"/>
    <x v="1"/>
    <s v="https://github.com/home-assistant/core/pull/158537"/>
    <n v="5992898"/>
    <s v="7c7c0aa"/>
    <x v="2"/>
    <s v="homeassistant/components/text/trigger.py, _x000a_homeassistant/helpers/trigger.py"/>
    <s v="homeassistant/helpers/trigger.py"/>
    <s v="Me: Rename is_from_state to is_valid_transition and is_to_state to is_valid_state"/>
    <s v="repo_5992898_7c7c0aa"/>
    <s v="gemini_helpertrigger_llm_vs_gt.diff"/>
    <s v="cases/repo_5992898_7c7c0aa/compare/gemini_helpertrigger_llm_vs_gt.diff"/>
    <x v="1"/>
    <s v="No"/>
    <x v="0"/>
    <s v=" Extra Refactoring"/>
    <s v="Medium"/>
    <x v="1"/>
    <s v="Gemini completed the requested rename from is_from_state to is_valid_transition and from is_to_state to is_valid_state. However, it also changed several docstrings/comments unnecessarily and reordered the two validation checks in the trigger logic. The reordered checks likely preserve behavior because both conditions are still checked before continuing, but this is unnecessary extra refactoring for a rename-only task. The missing final newline is also a formatting issue."/>
    <x v="1"/>
    <s v="Yes"/>
    <s v="None"/>
    <x v="1"/>
    <s v="repo_5992898_7c7c0aa__gemini_helpertrigger_llm_vs_gt.diff__Gemini 3.5 Flash"/>
    <n v="1"/>
    <n v="0"/>
    <n v="0"/>
    <n v="0"/>
    <n v="1"/>
    <n v="0"/>
    <n v="1"/>
    <x v="2"/>
    <x v="6"/>
  </r>
  <r>
    <s v="core"/>
    <s v="https://github.com/home-assistant/core"/>
    <s v="Rename Method"/>
    <x v="1"/>
    <s v="https://github.com/home-assistant/core/pull/158537"/>
    <n v="5992898"/>
    <s v="7c7c0aa"/>
    <x v="2"/>
    <s v="homeassistant/components/text/trigger.py,_x000a_homeassistant/helpers/trigger.py"/>
    <s v="homeassistant/components/text/trigger.py"/>
    <s v="Me: Rename is_from_state to is_valid_transition and is_to_state to is_valid_state"/>
    <s v="repo_5992898_7c7c0aa"/>
    <s v="gemini_texttrigger_llm_vs_gt.diff"/>
    <s v="cases/repo_5992898_7c7c0aa/compare/gemini_texttrigger_llm_vs_gt.diff"/>
    <x v="1"/>
    <s v="No"/>
    <x v="0"/>
    <s v="Formatting"/>
    <s v="Low"/>
    <x v="1"/>
    <s v="Gemini completed the requested rename from is_from_state to is_valid_transition and from is_to_state to is_valid_state. The function behavior is unchanged because the return logic remains the same. However, Gemini unnecessarily changed the docstrings and removed the final newline at the end of the file. These are unintended changes, but they are low severity because they do not affect runtime behavior."/>
    <x v="1"/>
    <s v="Yes"/>
    <s v="None"/>
    <x v="1"/>
    <s v="repo_5992898_7c7c0aa__gemini_texttrigger_llm_vs_gt.diff__Gemini 3.5 Flash"/>
    <n v="1"/>
    <n v="0"/>
    <n v="0"/>
    <n v="0"/>
    <n v="1"/>
    <n v="0"/>
    <n v="0"/>
    <x v="1"/>
    <x v="0"/>
  </r>
  <r>
    <s v="core"/>
    <s v="https://github.com/home-assistant/core"/>
    <s v="Rename Method"/>
    <x v="1"/>
    <s v="https://github.com/home-assistant/core/pull/158537"/>
    <n v="5992898"/>
    <s v="7c7c0aa"/>
    <x v="2"/>
    <s v="homeassistant/components/text/trigger.py,_x000a_homeassistant/helpers/trigger.py"/>
    <s v="homeassistant/components/text/trigger.py"/>
    <s v="Me: Rename is_from_state to is_valid_transition and is_to_state to is_valid_state"/>
    <s v="repo_5992898_7c7c0aa"/>
    <s v="gemini_texttrigger_llm_vs_gt.diff"/>
    <s v="cases/repo_5992898_7c7c0aa/compare/gemini_texttrigger_llm_vs_gt.diff"/>
    <x v="1"/>
    <s v="No"/>
    <x v="0"/>
    <s v=" Comment/Docstring"/>
    <s v="Low"/>
    <x v="1"/>
    <s v="Gemini completed the requested rename from is_from_state to is_valid_transition and from is_to_state to is_valid_state. The function behavior is unchanged because the return logic remains the same. However, Gemini unnecessarily changed the docstrings and removed the final newline at the end of the file. These are unintended changes, but they are low severity because they do not affect runtime behavior."/>
    <x v="1"/>
    <s v="Yes"/>
    <s v="None"/>
    <x v="1"/>
    <s v="repo_5992898_7c7c0aa__gemini_texttrigger_llm_vs_gt.diff__Gemini 3.5 Flash"/>
    <n v="1"/>
    <n v="0"/>
    <n v="0"/>
    <n v="0"/>
    <n v="1"/>
    <n v="0"/>
    <n v="0"/>
    <x v="1"/>
    <x v="4"/>
  </r>
  <r>
    <s v="core"/>
    <s v="https://github.com/home-assistant/core"/>
    <s v="Rename Method"/>
    <x v="1"/>
    <s v="https://github.com/home-assistant/core/pull/156036"/>
    <s v="5cc9e01"/>
    <s v="042a0f7"/>
    <x v="0"/>
    <s v="homeassistant/components/mastodon/__init__.py"/>
    <s v="homeassistant/components/mastodon/__init__.py"/>
    <s v="Me: Rename setup_services to async_setup_services"/>
    <s v="repo_5cc9e01_042a0f7"/>
    <s v="gemini_init_llm_vs_gt.diff"/>
    <s v="cases/repo_5cc9e01_042a0f7/compare/gemini_init_llm_vs_gt.diff"/>
    <x v="1"/>
    <s v="No"/>
    <x v="0"/>
    <s v="Formatting"/>
    <s v="Low"/>
    <x v="1"/>
    <s v="The only difference is that the LLM output removed the final newline at the end of the file. There is no logic or behavioral change"/>
    <x v="1"/>
    <s v="Yes"/>
    <s v="None"/>
    <x v="1"/>
    <s v="repo_5cc9e01_042a0f7__gemini_init_llm_vs_gt.diff__Gemini 3.5 Flash"/>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arwn/sensor.py"/>
    <s v="GitHub: Cleanup default None value from dict.get"/>
    <s v="repo_2d308aa_866cd52"/>
    <s v="gemini_sensor_llm_vs_gt.diff"/>
    <s v="cases/repo_2d308aa_866cd52/compare/gemini_sensor_llm_vs_gt.diff"/>
    <x v="1"/>
    <s v="No"/>
    <x v="0"/>
    <s v="Formatting"/>
    <s v="Low"/>
    <x v="1"/>
    <s v="The only difference is that the LLM output removed the final newline at the end of the file. There is no logic or behavioral change"/>
    <x v="1"/>
    <s v="Yes"/>
    <s v="None"/>
    <x v="1"/>
    <s v="repo_2d308aa_866cd52__gemini_sensor_llm_vs_gt.diff__Gemini 3.5 Flash"/>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egardia/binary_sensor.py"/>
    <s v="GitHub: Cleanup default None value from dict.get"/>
    <s v="repo_2d308aa_866cd52"/>
    <s v="gemini_binary_llm_vs_gt.diff"/>
    <s v="cases/repo_2d308aa_866cd52/compare/gemini_binary_llm_vs_gt.diff"/>
    <x v="1"/>
    <s v="No"/>
    <x v="0"/>
    <s v="Formatting"/>
    <s v="Low"/>
    <x v="1"/>
    <s v="The only difference is that the LLM output removed the final newline at the end of the file. There is no logic or behavioral change"/>
    <x v="1"/>
    <s v="Yes"/>
    <s v="None"/>
    <x v="1"/>
    <s v="repo_2d308aa_866cd52__gemini_binary_llm_vs_gt.diff__Gemini 3.5 Flash"/>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gemini_climate_llm_vs_gt.diff"/>
    <s v="cases/repo_2d308aa_866cd52/compare/gemini_climate_llm_vs_gt.diff"/>
    <x v="0"/>
    <s v="No"/>
    <x v="0"/>
    <s v="Logic Change"/>
    <s v="High"/>
    <x v="0"/>
    <s v="Gemini failed the requested task. The task was only to clean up unnecessary default None values from dict.get() calls, but the output replaces the Honeywell Lyric climate platform implementation with a largely unrelated Viessmann ViCare climate implementation. This removes many original imports, constants, classes, methods, service definitions, and Lyric-specific behavior, while adding unrelated ViCare-specific code. This is a major unrelated rewrite and would break the intended integration behavior."/>
    <x v="0"/>
    <s v="Yes"/>
    <s v="None"/>
    <x v="1"/>
    <s v="repo_2d308aa_866cd52__gemini_climate_llm_vs_gt.diff__Gemini 3.5 Flash"/>
    <n v="0"/>
    <n v="0"/>
    <n v="1"/>
    <n v="0"/>
    <n v="1"/>
    <n v="1"/>
    <n v="1"/>
    <x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gemini_climate_llm_vs_gt.diff"/>
    <s v="cases/repo_2d308aa_866cd52/compare/gemini_climate_llm_vs_gt.diff"/>
    <x v="0"/>
    <s v="No"/>
    <x v="0"/>
    <s v=" API/Signature Overreach"/>
    <s v="High"/>
    <x v="0"/>
    <s v="Gemini failed the requested task. The task was only to clean up unnecessary default None values from dict.get() calls, but the output replaces the Honeywell Lyric climate platform implementation with a largely unrelated Viessmann ViCare climate implementation. This removes many original imports, constants, classes, methods, service definitions, and Lyric-specific behavior, while adding unrelated ViCare-specific code. This is a major unrelated rewrite and would break the intended integration behavior."/>
    <x v="0"/>
    <s v="Yes"/>
    <s v="None"/>
    <x v="1"/>
    <s v="repo_2d308aa_866cd52__gemini_climate_llm_vs_gt.diff__Gemini 3.5 Flash"/>
    <n v="0"/>
    <n v="0"/>
    <n v="1"/>
    <n v="0"/>
    <n v="1"/>
    <n v="1"/>
    <n v="1"/>
    <x v="0"/>
    <x v="7"/>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gemini_climate_llm_vs_gt.diff"/>
    <s v="cases/repo_2d308aa_866cd52/compare/gemini_climate_llm_vs_gt.diff"/>
    <x v="0"/>
    <s v="No"/>
    <x v="0"/>
    <s v=" Unrelated Addition"/>
    <s v="High"/>
    <x v="0"/>
    <s v="Gemini failed the requested task. The task was only to clean up unnecessary default None values from dict.get() calls, but the output replaces the Honeywell Lyric climate platform implementation with a largely unrelated Viessmann ViCare climate implementation. This removes many original imports, constants, classes, methods, service definitions, and Lyric-specific behavior, while adding unrelated ViCare-specific code. This is a major unrelated rewrite and would break the intended integration behavior."/>
    <x v="0"/>
    <s v="Yes"/>
    <s v="None"/>
    <x v="1"/>
    <s v="repo_2d308aa_866cd52__gemini_climate_llm_vs_gt.diff__Gemini 3.5 Flash"/>
    <n v="0"/>
    <n v="0"/>
    <n v="1"/>
    <n v="0"/>
    <n v="1"/>
    <n v="1"/>
    <n v="1"/>
    <x v="0"/>
    <x v="3"/>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gemini_climate_llm_vs_gt.diff"/>
    <s v="cases/repo_2d308aa_866cd52/compare/gemini_climate_llm_vs_gt.diff"/>
    <x v="0"/>
    <s v="No"/>
    <x v="0"/>
    <s v=" Unrelated Deletion"/>
    <s v="High"/>
    <x v="0"/>
    <s v="Gemini failed the requested task. The task was only to clean up unnecessary default None values from dict.get() calls, but the output replaces the Honeywell Lyric climate platform implementation with a largely unrelated Viessmann ViCare climate implementation. This removes many original imports, constants, classes, methods, service definitions, and Lyric-specific behavior, while adding unrelated ViCare-specific code. This is a major unrelated rewrite and would break the intended integration behavior."/>
    <x v="0"/>
    <s v="Yes"/>
    <s v="None"/>
    <x v="1"/>
    <s v="repo_2d308aa_866cd52__gemini_climate_llm_vs_gt.diff__Gemini 3.5 Flash"/>
    <n v="0"/>
    <n v="0"/>
    <n v="1"/>
    <n v="0"/>
    <n v="1"/>
    <n v="1"/>
    <n v="1"/>
    <x v="0"/>
    <x v="5"/>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gemini_climate_llm_vs_gt.diff"/>
    <s v="cases/repo_2d308aa_866cd52/compare/gemini_climate_llm_vs_gt.diff"/>
    <x v="0"/>
    <s v="No"/>
    <x v="0"/>
    <s v=" Missed Required Change"/>
    <s v="High"/>
    <x v="0"/>
    <s v="Gemini failed the requested task. The task was only to clean up unnecessary default None values from dict.get() calls, but the output replaces the Honeywell Lyric climate platform implementation with a largely unrelated Viessmann ViCare climate implementation. This removes many original imports, constants, classes, methods, service definitions, and Lyric-specific behavior, while adding unrelated ViCare-specific code. This is a major unrelated rewrite and would break the intended integration behavior."/>
    <x v="0"/>
    <s v="Yes"/>
    <s v="None"/>
    <x v="1"/>
    <s v="repo_2d308aa_866cd52__gemini_climate_llm_vs_gt.diff__Gemini 3.5 Flash"/>
    <n v="0"/>
    <n v="0"/>
    <n v="1"/>
    <n v="0"/>
    <n v="1"/>
    <n v="1"/>
    <n v="1"/>
    <x v="0"/>
    <x v="2"/>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onvif/parsers.py"/>
    <s v="GitHub: Cleanup default None value from dict.get"/>
    <s v="repo_2d308aa_866cd52"/>
    <s v="gemini_parsers_llm_vs_gt.diff"/>
    <s v="cases/repo_2d308aa_866cd52/compare/gemini_parsers_llm_vs_gt.diff"/>
    <x v="1"/>
    <s v="No"/>
    <x v="0"/>
    <s v="Formatting"/>
    <s v="Low"/>
    <x v="1"/>
    <s v="The only difference is that the LLM output removed the final newline at the end of the file. There is no logic or behavioral change"/>
    <x v="1"/>
    <s v="Yes"/>
    <s v="None"/>
    <x v="1"/>
    <s v="repo_2d308aa_866cd52__gemini_parsers_llm_vs_gt.diff__Gemini 3.5 Flash"/>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vicare/climate.py"/>
    <s v="GitHub: Cleanup default None value from dict.get"/>
    <s v="repo_2d308aa_866cd52"/>
    <s v="gemini_vicareclimate_llm_vs_gt.diff"/>
    <s v="cases/repo_2d308aa_866cd52/compare/gemini_vicareclimate_llm_vs_gt.diff"/>
    <x v="1"/>
    <s v="No"/>
    <x v="0"/>
    <s v="Formatting"/>
    <s v="Low"/>
    <x v="1"/>
    <s v="The only difference is that the LLM output removed the final newline at the end of the file. There is no logic or behavioral change"/>
    <x v="1"/>
    <s v="Yes"/>
    <s v="None"/>
    <x v="1"/>
    <s v="repo_2d308aa_866cd52__gemini_vicareclimate_llm_vs_gt.diff__Gemini 3.5 Flash"/>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vicare/water_heater.py"/>
    <s v="GitHub: Cleanup default None value from dict.get"/>
    <s v="repo_2d308aa_866cd52"/>
    <s v="gemini_heater_llm_vs_gt.diff"/>
    <s v="cases/repo_2d308aa_866cd52/compare/gemini_heater_llm_vs_gt.diff"/>
    <x v="1"/>
    <s v="No"/>
    <x v="0"/>
    <s v="Formatting"/>
    <s v="Low"/>
    <x v="1"/>
    <s v="The only difference is that the LLM output removed the final newline at the end of the file. There is no logic or behavioral change"/>
    <x v="1"/>
    <s v="Yes"/>
    <s v="None"/>
    <x v="1"/>
    <s v="repo_2d308aa_866cd52__gemini_heater_llm_vs_gt.diff__Gemini 3.5 Flash"/>
    <n v="1"/>
    <n v="0"/>
    <n v="0"/>
    <n v="0"/>
    <n v="1"/>
    <n v="0"/>
    <n v="0"/>
    <x v="1"/>
    <x v="0"/>
  </r>
  <r>
    <s v="core"/>
    <s v="https://github.com/home-assistant/core"/>
    <s v="Change Method Signature (Change argument, change parameter)"/>
    <x v="3"/>
    <s v="https://github.com/home-assistant/core/pull/162137"/>
    <s v="a554cb8"/>
    <s v="9bc1c4c"/>
    <x v="0"/>
    <s v="homeassistant/components/reolink/button.py"/>
    <s v="homeassistant/components/reolink/button.py"/>
    <s v="Me: Add * in argument of async_ptz_move"/>
    <s v="repo_a554cb8_9bc1c4c"/>
    <s v="gemini_button_llm_vs_gt.diff"/>
    <s v="cases/repo_a554cb8_9bc1c4c/compare/gemini_button_llm_vs_gt.diff"/>
    <x v="1"/>
    <s v="No"/>
    <x v="0"/>
    <s v="Formatting"/>
    <s v="Low"/>
    <x v="1"/>
    <s v="Gemini completed the requested task by adding * to async_ptz_move, making speed a keyword-only argument. The only extra change is the missing final newline at the end of the file, which is a formatting issue and does not affect behavior."/>
    <x v="1"/>
    <s v="Yes"/>
    <s v="None"/>
    <x v="1"/>
    <s v="repo_a554cb8_9bc1c4c__gemini_button_llm_vs_gt.diff__Gemini 3.5 Flash"/>
    <n v="1"/>
    <n v="0"/>
    <n v="0"/>
    <n v="0"/>
    <n v="1"/>
    <n v="0"/>
    <n v="0"/>
    <x v="1"/>
    <x v="0"/>
  </r>
  <r>
    <s v="core"/>
    <s v="https://github.com/home-assistant/core"/>
    <s v="Extract Variable (Cleanup, Move, extract, remove)"/>
    <x v="4"/>
    <s v="https://github.com/home-assistant/core/pull/162279"/>
    <s v="98ca948"/>
    <n v="661374"/>
    <x v="0"/>
    <s v="homeassistant/components/template/light.py"/>
    <s v="homeassistant/components/template/light.py"/>
    <s v="Me: Remove self._attr_color_mode: ColorMode | None = None"/>
    <s v="repo_98ca948_0661374"/>
    <s v="gemini_light_llm_vs_gt.diff"/>
    <s v="cases/repo_98ca948_0661374/compare/gemini_light_llm_vs_gt.diff"/>
    <x v="1"/>
    <s v="No"/>
    <x v="0"/>
    <s v="Formatting"/>
    <s v="Low"/>
    <x v="1"/>
    <s v="The only difference is that the LLM output removed the final newline at the end of the file. There is no logic or behavioral change"/>
    <x v="1"/>
    <s v="Yes"/>
    <s v="None"/>
    <x v="1"/>
    <s v="repo_98ca948_0661374__gemini_light_llm_vs_gt.diff__Gemini 3.5 Flash"/>
    <n v="1"/>
    <n v="0"/>
    <n v="0"/>
    <n v="0"/>
    <n v="1"/>
    <n v="0"/>
    <n v="0"/>
    <x v="1"/>
    <x v="0"/>
  </r>
  <r>
    <s v="core"/>
    <s v="https://github.com/home-assistant/core"/>
    <s v="Extract Variable (Cleanup, Move, extract, remove)"/>
    <x v="4"/>
    <s v="https://github.com/home-assistant/core/pull/162412"/>
    <s v="b7a7b7b"/>
    <s v="bb40659"/>
    <x v="0"/>
    <s v="homeassistant/components/yardian/sensor.py"/>
    <s v="homeassistant/components/yardian/sensor.py"/>
    <s v="Me: Remove native_unit_of_measurement=&quot;zones&quot;"/>
    <s v="repo_b7a7b7b_bb40659"/>
    <s v="gemini_sensor_llm_vs_gt.diff"/>
    <s v="cases/repo_b7a7b7b_bb40659/compare/gemini_sensor_llm_vs_gt.diff"/>
    <x v="1"/>
    <s v="No"/>
    <x v="0"/>
    <s v="Formatting"/>
    <s v="Low"/>
    <x v="1"/>
    <s v="The only difference is that the LLM output removed the final newline at the end of the file. There is no logic or behavioral change"/>
    <x v="1"/>
    <s v="Yes"/>
    <s v="None"/>
    <x v="1"/>
    <s v="repo_b7a7b7b_bb40659__gemini_sensor_llm_vs_gt.diff__Gemini 3.5 Flash"/>
    <n v="1"/>
    <n v="0"/>
    <n v="0"/>
    <n v="0"/>
    <n v="1"/>
    <n v="0"/>
    <n v="0"/>
    <x v="1"/>
    <x v="0"/>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rpc/rpc.py"/>
    <s v="Me: Make state a public property on FreqtradeBot, that is in place of get_state(), update_state() use a variable state and update the full code accordingly"/>
    <s v="repo_62a3366_8d65452"/>
    <s v="gemini_rpc_llm_vs_gt.diff"/>
    <s v="cases/repo_62a3366_8d65452/compare/gemini_rpc_llm_vs_gt.diff"/>
    <x v="1"/>
    <s v="No"/>
    <x v="0"/>
    <s v="Formatting"/>
    <s v="Low"/>
    <x v="1"/>
    <s v="The only difference is that the LLM output removed the final newline at the end of the file. There is no logic or behavioral change"/>
    <x v="1"/>
    <s v="Yes"/>
    <s v="None"/>
    <x v="1"/>
    <s v="repo_62a3366_8d65452__gemini_rpc_llm_vs_gt.diff__Gemini 3.5 Flash"/>
    <n v="1"/>
    <n v="0"/>
    <n v="0"/>
    <n v="0"/>
    <n v="1"/>
    <n v="0"/>
    <n v="0"/>
    <x v="1"/>
    <x v="0"/>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rpc/test_rpc_telegram.py"/>
    <s v="Me: Make state a public property on FreqtradeBot, that is in place of get_state(), update_state() use a variable state and update the full code accordingly"/>
    <s v="repo_62a3366_8d65452"/>
    <s v="gemini_telegram_llm_vs_gt.diff"/>
    <s v="cases/repo_62a3366_8d65452/compare/gemini_telegram_llm_vs_gt.diff"/>
    <x v="1"/>
    <s v="No"/>
    <x v="0"/>
    <s v="Formatting"/>
    <s v="Low"/>
    <x v="1"/>
    <s v="The only difference is that the LLM output removed the final newline at the end of the file. There is no logic or behavioral change"/>
    <x v="1"/>
    <s v="Yes"/>
    <s v="None"/>
    <x v="1"/>
    <s v="repo_62a3366_8d65452__gemini_telegram_llm_vs_gt.diff__Gemini 3.5 Flash"/>
    <n v="1"/>
    <n v="0"/>
    <n v="0"/>
    <n v="0"/>
    <n v="1"/>
    <n v="0"/>
    <n v="0"/>
    <x v="1"/>
    <x v="0"/>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test_freqtradebot.py"/>
    <s v="Me: Make state a public property on FreqtradeBot, that is in place of get_state(), update_state() use a variable state and update the full code accordingly"/>
    <s v="repo_62a3366_8d65452"/>
    <s v="gemini_test_llm_vs_gt.diff"/>
    <s v="cases/repo_62a3366_8d65452/compare/gemini_test_llm_vs_gt.diff"/>
    <x v="1"/>
    <s v="No"/>
    <x v="0"/>
    <s v="Formatting"/>
    <s v="Medium"/>
    <x v="1"/>
    <s v="The LLM output adds an extra assertion, assert hasattr(FreqtradeBot, 'state'), which is not present in the human merge. This changes the test expectations and is an unnecessary behavioral change. It also removes the final newline at the end of the file."/>
    <x v="1"/>
    <s v="Yes"/>
    <s v="None"/>
    <x v="1"/>
    <s v="repo_62a3366_8d65452__gemini_test_llm_vs_gt.diff__Gemini 3.5 Flash"/>
    <n v="1"/>
    <n v="0"/>
    <n v="0"/>
    <n v="0"/>
    <n v="1"/>
    <n v="0"/>
    <n v="1"/>
    <x v="2"/>
    <x v="0"/>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test_freqtradebot.py"/>
    <s v="Me: Make state a public property on FreqtradeBot, that is in place of get_state(), update_state() use a variable state and update the full code accordingly"/>
    <s v="repo_62a3366_8d65452"/>
    <s v="gemini_test_llm_vs_gt.diff"/>
    <s v="cases/repo_62a3366_8d65452/compare/gemini_test_llm_vs_gt.diff"/>
    <x v="1"/>
    <s v="No"/>
    <x v="0"/>
    <s v=" Unrelated Addition"/>
    <s v="Medium"/>
    <x v="1"/>
    <s v="The LLM output adds an extra assertion, assert hasattr(FreqtradeBot, 'state'), which is not present in the human merge. This changes the test expectations and is an unnecessary behavioral change. It also removes the final newline at the end of the file."/>
    <x v="1"/>
    <s v="Yes"/>
    <s v="None"/>
    <x v="1"/>
    <s v="repo_62a3366_8d65452__gemini_test_llm_vs_gt.diff__Gemini 3.5 Flash"/>
    <n v="1"/>
    <n v="0"/>
    <n v="0"/>
    <n v="0"/>
    <n v="1"/>
    <n v="0"/>
    <n v="1"/>
    <x v="2"/>
    <x v="3"/>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rpc/test_rpc.py"/>
    <s v="Me: Make state a public property on FreqtradeBot, that is in place of get_state(), update_state() use a variable state and update the full code accordingly"/>
    <s v="repo_62a3366_8d65452"/>
    <s v="gemini_testrpc_llm_vs_gt.diff"/>
    <s v="cases/repo_62a3366_8d65452/compare/gemini_testrpc_llm_vs_gt.diff"/>
    <x v="1"/>
    <s v="No"/>
    <x v="0"/>
    <s v="Formatting"/>
    <s v="Low"/>
    <x v="1"/>
    <s v="The only difference is that the LLM output removed the final newline at the end of the file. There is no logic or behavioral change"/>
    <x v="1"/>
    <s v="Yes"/>
    <s v="None"/>
    <x v="1"/>
    <s v="repo_62a3366_8d65452__gemini_testrpc_llm_vs_gt.diff__Gemini 3.5 Flash"/>
    <n v="1"/>
    <n v="0"/>
    <n v="0"/>
    <n v="0"/>
    <n v="1"/>
    <n v="0"/>
    <n v="0"/>
    <x v="1"/>
    <x v="0"/>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gemini_freq_llm_vs_gt.diff"/>
    <s v="cases/repo_a0cdc63_79ae3c2/compare/gemini_freq_llm_vs_gt.diff"/>
    <x v="1"/>
    <s v="No"/>
    <x v="0"/>
    <s v="Formatting"/>
    <s v="High"/>
    <x v="1"/>
    <s v="Gemini unnecessarily changed the internal logic of _check_and_execute_sell. The original code always passed force_stoploss, using self.edge.stoploss(trade.pair) when self.edge exists and 0 otherwise. Gemini changed this so force_stoploss is not passed at all when self.edge is absent. This may change behavior depending on the default value inside strategy.should_sell(). It also removed the docstring and changed formatting."/>
    <x v="2"/>
    <s v="Yes"/>
    <s v="None"/>
    <x v="1"/>
    <s v="repo_a0cdc63_79ae3c2__gemini_freq_llm_vs_gt.diff__Gemini 3.5 Flash"/>
    <n v="1"/>
    <n v="0"/>
    <n v="0"/>
    <n v="0"/>
    <n v="1"/>
    <n v="0"/>
    <n v="1"/>
    <x v="0"/>
    <x v="0"/>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gemini_freq_llm_vs_gt.diff"/>
    <s v="cases/repo_a0cdc63_79ae3c2/compare/gemini_freq_llm_vs_gt.diff"/>
    <x v="1"/>
    <s v="No"/>
    <x v="0"/>
    <s v=" Comment/Docstring"/>
    <s v="High"/>
    <x v="1"/>
    <s v="Gemini unnecessarily changed the internal logic of _check_and_execute_sell. The original code always passed force_stoploss, using self.edge.stoploss(trade.pair) when self.edge exists and 0 otherwise. Gemini changed this so force_stoploss is not passed at all when self.edge is absent. This may change behavior depending on the default value inside strategy.should_sell(). It also removed the docstring and changed formatting."/>
    <x v="2"/>
    <s v="Yes"/>
    <s v="None"/>
    <x v="1"/>
    <s v="repo_a0cdc63_79ae3c2__gemini_freq_llm_vs_gt.diff__Gemini 3.5 Flash"/>
    <n v="1"/>
    <n v="0"/>
    <n v="0"/>
    <n v="0"/>
    <n v="1"/>
    <n v="0"/>
    <n v="1"/>
    <x v="0"/>
    <x v="4"/>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gemini_freq_llm_vs_gt.diff"/>
    <s v="cases/repo_a0cdc63_79ae3c2/compare/gemini_freq_llm_vs_gt.diff"/>
    <x v="1"/>
    <s v="No"/>
    <x v="0"/>
    <s v=" Extra Refactoring"/>
    <s v="High"/>
    <x v="1"/>
    <s v="Gemini unnecessarily changed the internal logic of _check_and_execute_sell. The original code always passed force_stoploss, using self.edge.stoploss(trade.pair) when self.edge exists and 0 otherwise. Gemini changed this so force_stoploss is not passed at all when self.edge is absent. This may change behavior depending on the default value inside strategy.should_sell(). It also removed the docstring and changed formatting."/>
    <x v="2"/>
    <s v="Yes"/>
    <s v="None"/>
    <x v="1"/>
    <s v="repo_a0cdc63_79ae3c2__gemini_freq_llm_vs_gt.diff__Gemini 3.5 Flash"/>
    <n v="1"/>
    <n v="0"/>
    <n v="0"/>
    <n v="0"/>
    <n v="1"/>
    <n v="0"/>
    <n v="1"/>
    <x v="0"/>
    <x v="6"/>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gemini_freq_llm_vs_gt.diff"/>
    <s v="cases/repo_a0cdc63_79ae3c2/compare/gemini_freq_llm_vs_gt.diff"/>
    <x v="1"/>
    <s v="No"/>
    <x v="0"/>
    <s v=" Missed Required Change"/>
    <s v="High"/>
    <x v="1"/>
    <s v="Gemini unnecessarily changed the internal logic of _check_and_execute_sell. The original code always passed force_stoploss, using self.edge.stoploss(trade.pair) when self.edge exists and 0 otherwise. Gemini changed this so force_stoploss is not passed at all when self.edge is absent. This may change behavior depending on the default value inside strategy.should_sell(). It also removed the docstring and changed formatting."/>
    <x v="2"/>
    <s v="Yes"/>
    <s v="None"/>
    <x v="1"/>
    <s v="repo_a0cdc63_79ae3c2__gemini_freq_llm_vs_gt.diff__Gemini 3.5 Flash"/>
    <n v="1"/>
    <n v="0"/>
    <n v="0"/>
    <n v="0"/>
    <n v="1"/>
    <n v="0"/>
    <n v="1"/>
    <x v="0"/>
    <x v="2"/>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gemini_init_llm_vs_gt.diff"/>
    <s v="cases/repo_595309c_795df94/compare/gemini_init_llm_vs_gt.diff"/>
    <x v="0"/>
    <s v="No"/>
    <x v="0"/>
    <s v="Comment/Docstring"/>
    <s v="High"/>
    <x v="0"/>
    <s v="Gemini failed the requested task. The task was to remove the Binance futures pair naming migration, but Gemini did the opposite: it added migrate_binance_futures_data import and added a call to migrate_binance_futures_data(config). This reintroduces or preserves the migration behavior that should have been removed. It also removed the unused pass and comment from migrate_data(), which was not part of the requested change."/>
    <x v="0"/>
    <s v="Yes"/>
    <s v="None"/>
    <x v="1"/>
    <s v="repo_595309c_795df94__gemini_init_llm_vs_gt.diff__Gemini 3.5 Flash"/>
    <n v="0"/>
    <n v="0"/>
    <n v="1"/>
    <n v="0"/>
    <n v="1"/>
    <n v="1"/>
    <n v="1"/>
    <x v="0"/>
    <x v="4"/>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gemini_init_llm_vs_gt.diff"/>
    <s v="cases/repo_595309c_795df94/compare/gemini_init_llm_vs_gt.diff"/>
    <x v="0"/>
    <s v="No"/>
    <x v="0"/>
    <s v=" Import Change"/>
    <s v="High"/>
    <x v="0"/>
    <s v="Gemini failed the requested task. The task was to remove the Binance futures pair naming migration, but Gemini did the opposite: it added migrate_binance_futures_data import and added a call to migrate_binance_futures_data(config). This reintroduces or preserves the migration behavior that should have been removed. It also removed the unused pass and comment from migrate_data(), which was not part of the requested change."/>
    <x v="0"/>
    <s v="Yes"/>
    <s v="None"/>
    <x v="1"/>
    <s v="repo_595309c_795df94__gemini_init_llm_vs_gt.diff__Gemini 3.5 Flash"/>
    <n v="0"/>
    <n v="0"/>
    <n v="1"/>
    <n v="0"/>
    <n v="1"/>
    <n v="1"/>
    <n v="1"/>
    <x v="0"/>
    <x v="10"/>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gemini_init_llm_vs_gt.diff"/>
    <s v="cases/repo_595309c_795df94/compare/gemini_init_llm_vs_gt.diff"/>
    <x v="0"/>
    <s v="No"/>
    <x v="0"/>
    <s v=" Logic Change"/>
    <s v="High"/>
    <x v="0"/>
    <s v="Gemini failed the requested task. The task was to remove the Binance futures pair naming migration, but Gemini did the opposite: it added migrate_binance_futures_data import and added a call to migrate_binance_futures_data(config). This reintroduces or preserves the migration behavior that should have been removed. It also removed the unused pass and comment from migrate_data(), which was not part of the requested change."/>
    <x v="0"/>
    <s v="Yes"/>
    <s v="None"/>
    <x v="1"/>
    <s v="repo_595309c_795df94__gemini_init_llm_vs_gt.diff__Gemini 3.5 Flash"/>
    <n v="0"/>
    <n v="0"/>
    <n v="1"/>
    <n v="0"/>
    <n v="1"/>
    <n v="1"/>
    <n v="1"/>
    <x v="0"/>
    <x v="1"/>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gemini_init_llm_vs_gt.diff"/>
    <s v="cases/repo_595309c_795df94/compare/gemini_init_llm_vs_gt.diff"/>
    <x v="0"/>
    <s v="No"/>
    <x v="0"/>
    <s v=" Unrelated Addition"/>
    <s v="High"/>
    <x v="0"/>
    <s v="Gemini failed the requested task. The task was to remove the Binance futures pair naming migration, but Gemini did the opposite: it added migrate_binance_futures_data import and added a call to migrate_binance_futures_data(config). This reintroduces or preserves the migration behavior that should have been removed. It also removed the unused pass and comment from migrate_data(), which was not part of the requested change."/>
    <x v="0"/>
    <s v="Yes"/>
    <s v="None"/>
    <x v="1"/>
    <s v="repo_595309c_795df94__gemini_init_llm_vs_gt.diff__Gemini 3.5 Flash"/>
    <n v="0"/>
    <n v="0"/>
    <n v="1"/>
    <n v="0"/>
    <n v="1"/>
    <n v="1"/>
    <n v="1"/>
    <x v="0"/>
    <x v="3"/>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gemini_init_llm_vs_gt.diff"/>
    <s v="cases/repo_595309c_795df94/compare/gemini_init_llm_vs_gt.diff"/>
    <x v="0"/>
    <s v="No"/>
    <x v="0"/>
    <s v=" Missed Required Change"/>
    <s v="High"/>
    <x v="0"/>
    <s v="Gemini failed the requested task. The task was to remove the Binance futures pair naming migration, but Gemini did the opposite: it added migrate_binance_futures_data import and added a call to migrate_binance_futures_data(config). This reintroduces or preserves the migration behavior that should have been removed. It also removed the unused pass and comment from migrate_data(), which was not part of the requested change."/>
    <x v="0"/>
    <s v="Yes"/>
    <s v="None"/>
    <x v="1"/>
    <s v="repo_595309c_795df94__gemini_init_llm_vs_gt.diff__Gemini 3.5 Flash"/>
    <n v="0"/>
    <n v="0"/>
    <n v="1"/>
    <n v="0"/>
    <n v="1"/>
    <n v="1"/>
    <n v="1"/>
    <x v="0"/>
    <x v="2"/>
  </r>
  <r>
    <s v="freqtrade"/>
    <s v="https://github.com/freqtrade/freqtrade"/>
    <s v="Change Method Signature (Change argument, change parameter)"/>
    <x v="3"/>
    <s v="https://github.com/freqtrade/freqtrade/pull/139"/>
    <s v="cfbfe90"/>
    <s v="371ee1e"/>
    <x v="2"/>
    <s v="freqtrade/misc.py,_x000a_freqtrade/tests/test_misc.py"/>
    <s v="freqtrade/misc.py"/>
    <s v="Me: Change everywhere limit-max-trades to realistic-simulation and update the full code accordingly _x000a_In the method backtest, add realistic=True and update the code accordingly."/>
    <s v="repo_cfbfe90_371ee1e"/>
    <s v="gemini_misc_llm_vs_gt.diff"/>
    <s v="cases/repo_cfbfe90_371ee1e/compare/gemini_misc_llm_vs_gt.diff"/>
    <x v="1"/>
    <s v="No"/>
    <x v="0"/>
    <s v="Formatting"/>
    <s v="Low"/>
    <x v="1"/>
    <s v="Gemini attempted to add realistic=True, but it added it to subparsers.add_parser(...), which is likely incorrect because argparse.add_parser() does not normally accept a realistic keyword argument. The task was to change limit-max-trades to realistic-simulation everywhere and update the backtest logic accordingly. This diff does not show the required rename from limit-max-trades to realistic-simulation, and it likely introduces a runtime error by passing an unsupported keyword argument to add_parser(). The missing final newline is also a formatting issue."/>
    <x v="1"/>
    <s v="Yes"/>
    <s v="None"/>
    <x v="1"/>
    <s v="repo_cfbfe90_371ee1e__gemini_misc_llm_vs_gt.diff__Gemini 3.5 Flash"/>
    <n v="1"/>
    <n v="0"/>
    <n v="0"/>
    <n v="0"/>
    <n v="1"/>
    <n v="0"/>
    <n v="0"/>
    <x v="1"/>
    <x v="0"/>
  </r>
  <r>
    <s v="freqtrade"/>
    <s v="https://github.com/freqtrade/freqtrade"/>
    <s v="Change Method Signature (Change argument, change parameter)"/>
    <x v="3"/>
    <s v="https://github.com/freqtrade/freqtrade/pull/139"/>
    <s v="cfbfe90"/>
    <s v="371ee1e"/>
    <x v="2"/>
    <s v="freqtrade/misc.py,_x000a_freqtrade/tests/test_misc.py"/>
    <s v="freqtrade/tests/test_misc.py"/>
    <s v="Me: Change everywhere limit-max-trades to realistic-simulation and update the full code accordingly_x000a_In the method backtest, add realistic=True and update the code accordingly."/>
    <s v="repo_cfbfe90_371ee1e"/>
    <s v="gemini_testmisc_llm_vs_gt.diff"/>
    <s v="cases/repo_cfbfe90_371ee1e/compare/gemini_test_llm_vs_gt.diff"/>
    <x v="1"/>
    <s v="No"/>
    <x v="0"/>
    <s v="Formatting"/>
    <s v="Low"/>
    <x v="1"/>
    <s v="The only difference is that the LLM output removed the final newline at the end of the file. There is no logic or behavioral change"/>
    <x v="1"/>
    <s v="Yes"/>
    <s v="None"/>
    <x v="1"/>
    <s v="repo_cfbfe90_371ee1e__gemini_testmisc_llm_vs_gt.diff__Gemini 3.5 Flash"/>
    <n v="1"/>
    <n v="0"/>
    <n v="0"/>
    <n v="0"/>
    <n v="1"/>
    <n v="0"/>
    <n v="0"/>
    <x v="1"/>
    <x v="0"/>
  </r>
  <r>
    <s v="freqtrade"/>
    <s v="https://github.com/freqtrade/freqtrade"/>
    <s v="Change Method Signature (Change argument, change parameter)"/>
    <x v="3"/>
    <s v="https://github.com/freqtrade/freqtrade/pull/169"/>
    <s v="b77fad6"/>
    <s v="77023c0"/>
    <x v="0"/>
    <s v="freqtrade/optimize/backtesting.py"/>
    <s v="freqtrade/optimize/backtesting.py"/>
    <s v="Me: Fix ticker interval that is instead of hardcode value use a variable ticker_interval and add it as and argument in generate_text_table and update the code accordingly."/>
    <s v="repo_b77fad6_77023c0"/>
    <s v="gemini_backtesting_llm_vs_gt.diff"/>
    <s v="cases/repo_b77fad6_77023c0/compare/gemini_backtesting_llm_vs_gt.diff"/>
    <x v="1"/>
    <s v="No"/>
    <x v="0"/>
    <s v="Formatting"/>
    <s v="Low"/>
    <x v="1"/>
    <s v="The only difference is that the LLM output removed the final newline at the end of the file. There is no logic or behavioral change"/>
    <x v="1"/>
    <s v="Yes"/>
    <s v="None"/>
    <x v="1"/>
    <s v="repo_b77fad6_77023c0__gemini_backtesting_llm_vs_gt.diff__Gemini 3.5 Flash"/>
    <n v="1"/>
    <n v="0"/>
    <n v="0"/>
    <n v="0"/>
    <n v="1"/>
    <n v="0"/>
    <n v="0"/>
    <x v="1"/>
    <x v="0"/>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hummingbot/strategy/directional_strategy_base.py"/>
    <s v="Me: Rename delay_between_signals to cooldown_after_execution"/>
    <s v="repo_b87b726_c38aeb8"/>
    <s v="gemini_base_llm_vs_gt.diff"/>
    <s v="cases/repo_b87b726_c38aeb8/compare/gemini_base_llm_vs_gt.diff"/>
    <x v="1"/>
    <s v="No"/>
    <x v="0"/>
    <s v="Formatting"/>
    <s v="High"/>
    <x v="1"/>
    <s v="Gemini did not rename delay_between_signals to cooldown_after_execution. It also introduced a syntax error by changing def candles_formatted_list(self, ...) to def candles_formatted_list((self, ...). The missing final newline is only a formatting issue, but the syntax error makes the severity high."/>
    <x v="1"/>
    <s v="No"/>
    <s v="SyntaxError: Function parameters cannot be parenthesized"/>
    <x v="1"/>
    <s v="repo_b87b726_c38aeb8__gemini_base_llm_vs_gt.diff__Gemini 3.5 Flash"/>
    <n v="1"/>
    <n v="0"/>
    <n v="0"/>
    <n v="0"/>
    <n v="1"/>
    <n v="0"/>
    <n v="1"/>
    <x v="0"/>
    <x v="0"/>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hummingbot/strategy/directional_strategy_base.py"/>
    <s v="Me: Rename delay_between_signals to cooldown_after_execution"/>
    <s v="repo_b87b726_c38aeb8"/>
    <s v="gemini_base_llm_vs_gt.diff"/>
    <s v="cases/repo_b87b726_c38aeb8/compare/gemini_base_llm_vs_gt.diff"/>
    <x v="1"/>
    <s v="No"/>
    <x v="0"/>
    <s v=" Typo Introduced"/>
    <s v="High"/>
    <x v="1"/>
    <s v="Gemini did not rename delay_between_signals to cooldown_after_execution. It also introduced a syntax error by changing def candles_formatted_list(self, ...) to def candles_formatted_list((self, ...). The missing final newline is only a formatting issue, but the syntax error makes the severity high."/>
    <x v="1"/>
    <s v="No"/>
    <s v="SyntaxError: Function parameters cannot be parenthesized"/>
    <x v="1"/>
    <s v="repo_b87b726_c38aeb8__gemini_base_llm_vs_gt.diff__Gemini 3.5 Flash"/>
    <n v="1"/>
    <n v="0"/>
    <n v="0"/>
    <n v="0"/>
    <n v="1"/>
    <n v="0"/>
    <n v="1"/>
    <x v="0"/>
    <x v="9"/>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scripts/directional_strategy_rsi.py"/>
    <s v="Me: Rename delay_between_signals to cooldown_after_execution"/>
    <s v="repo_b87b726_c38aeb8"/>
    <s v="gemini_rsi_llm_vs_gt.diff"/>
    <s v="cases/repo_b87b726_c38aeb8/compare/gemini_rsi_llm_vs_gt.diff"/>
    <x v="1"/>
    <s v="No"/>
    <x v="0"/>
    <s v="Formatting"/>
    <s v="Low"/>
    <x v="1"/>
    <s v="The only difference is that the LLM output removed the final newline at the end of the file. There is no logic or behavioral change"/>
    <x v="1"/>
    <s v="Yes"/>
    <s v="None"/>
    <x v="1"/>
    <s v="repo_b87b726_c38aeb8__gemini_rsi_llm_vs_gt.diff__Gemini 3.5 Flash"/>
    <n v="1"/>
    <n v="0"/>
    <n v="0"/>
    <n v="0"/>
    <n v="1"/>
    <n v="0"/>
    <n v="0"/>
    <x v="1"/>
    <x v="0"/>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test/hummingbot/strategy/test_directional_strategy_base.py"/>
    <s v="Me: Rename delay_between_signals to cooldown_after_execution"/>
    <s v="repo_b87b726_c38aeb8"/>
    <s v="gemini_testbase_llm_vs_gt.diff"/>
    <s v="cases/repo_b87b726_c38aeb8/compare/gemini_testbase_llm_vs_gt.diff"/>
    <x v="1"/>
    <s v="No"/>
    <x v="0"/>
    <s v="Formatting"/>
    <s v="Low"/>
    <x v="1"/>
    <s v="The only difference is that the LLM output removed the final newline at the end of the file. There is no logic or behavioral change"/>
    <x v="1"/>
    <s v="Yes"/>
    <s v="None"/>
    <x v="1"/>
    <s v="repo_b87b726_c38aeb8__gemini_testbase_llm_vs_gt.diff__Gemini 3.5 Flash"/>
    <n v="1"/>
    <n v="0"/>
    <n v="0"/>
    <n v="0"/>
    <n v="1"/>
    <n v="0"/>
    <n v="0"/>
    <x v="1"/>
    <x v="0"/>
  </r>
  <r>
    <s v="hummingbot"/>
    <s v="hummingbot/hummingbot: Open source software that helps you create and deploy high-frequency crypto trading bots"/>
    <s v="Rename Method"/>
    <x v="1"/>
    <s v="https://github.com/hummingbot/hummingbot/pull/4942"/>
    <s v="13a7f7f"/>
    <s v="830a3d2"/>
    <x v="0"/>
    <s v="test/hummingbot/strategy/avellaneda_market_making/test_avellaneda_market_making.py"/>
    <s v="test/hummingbot/strategy/avellaneda_market_making/test_avellaneda_market_making.py"/>
    <s v="GitHub: Remove binance futures pair naming migration and update the full code accordingly"/>
    <s v="repo_13a7f7f_830a3d2"/>
    <s v="gemini_test_llm_vs_gt.diff"/>
    <s v="cases/repo_13a7f7f_830a3d2/compare/gemini_test_llm_vs_gt.diff"/>
    <x v="1"/>
    <s v="No"/>
    <x v="0"/>
    <s v="Formatting"/>
    <s v="Low"/>
    <x v="1"/>
    <s v="Gemini did not perform the requested task: removing Binance futures pair naming migration. Instead, it made unrelated changes in the test file, including changing reservation_price / calculate_reservation_price_and_optimal_spread to reserved_price / calculate_reserved_price_and_optimal_spread, which is naming/API overreach and likely breaks existing code. It also introduced a syntax error: def simulate_high_liquidity((self, ...). The missing final newline is only formatting, but the syntax error and unrelated API/name changes make this high severity."/>
    <x v="1"/>
    <s v="No"/>
    <s v="SyntaxError: Function parameters cannot be parenthesized"/>
    <x v="1"/>
    <s v="repo_13a7f7f_830a3d2__gemini_test_llm_vs_gt.diff__Gemini 3.5 Flash"/>
    <n v="1"/>
    <n v="0"/>
    <n v="0"/>
    <n v="0"/>
    <n v="1"/>
    <n v="0"/>
    <n v="0"/>
    <x v="1"/>
    <x v="0"/>
  </r>
  <r>
    <s v="hummingbot"/>
    <s v="hummingbot/hummingbot: Open source software that helps you create and deploy high-frequency crypto trading bots"/>
    <s v="Rename Method"/>
    <x v="1"/>
    <s v="https://github.com/hummingbot/hummingbot/pull/2742"/>
    <s v="e798854"/>
    <s v="52c9d19"/>
    <x v="0"/>
    <s v="hummingbot/logger/reporting_proxy_handler.py"/>
    <s v="hummingbot/logger/reporting_proxy_handler.py"/>
    <s v="Me: Rename client_id to instance_id"/>
    <s v="repo_e798854_52c9d19"/>
    <s v="gemini_handler_llm_vs_gt.diff"/>
    <s v="cases/repo_e798854_52c9d19/compare/gemini_handler_llm_vs_gt.diff"/>
    <x v="2"/>
    <s v="No"/>
    <x v="0"/>
    <s v="Formatting"/>
    <s v="High"/>
    <x v="0"/>
    <s v="Gemini updated several client_id occurrences to instance_id, but it missed one important required change: the property method is still named instance_id, but it now reads from global_config_map[&quot;client_id&quot;] instead of global_config_map[&quot;instance_id&quot;]. Since the task was to rename client_id to instance_id, this remaining client_id reference means the task was not fully completed. The final newline removal is only a formatting issue."/>
    <x v="2"/>
    <s v="Yes"/>
    <s v="None"/>
    <x v="1"/>
    <s v="repo_e798854_52c9d19__gemini_handler_llm_vs_gt.diff__Gemini 3.5 Flash"/>
    <n v="0"/>
    <n v="1"/>
    <n v="0"/>
    <n v="0"/>
    <n v="1"/>
    <n v="1"/>
    <n v="1"/>
    <x v="0"/>
    <x v="0"/>
  </r>
  <r>
    <s v="hummingbot"/>
    <s v="hummingbot/hummingbot: Open source software that helps you create and deploy high-frequency crypto trading bots"/>
    <s v="Rename Method"/>
    <x v="1"/>
    <s v="https://github.com/hummingbot/hummingbot/pull/2742"/>
    <s v="e798854"/>
    <s v="52c9d19"/>
    <x v="0"/>
    <s v="hummingbot/logger/reporting_proxy_handler.py"/>
    <s v="hummingbot/logger/reporting_proxy_handler.py"/>
    <s v="Me: Rename client_id to instance_id"/>
    <s v="repo_e798854_52c9d19"/>
    <s v="gemini_handler_llm_vs_gt.diff"/>
    <s v="cases/repo_e798854_52c9d19/compare/gemini_handler_llm_vs_gt.diff"/>
    <x v="2"/>
    <s v="No"/>
    <x v="0"/>
    <s v=" Missed Required Change"/>
    <s v="High"/>
    <x v="0"/>
    <s v="Gemini updated several client_id occurrences to instance_id, but it missed one important required change: the property method is still named instance_id, but it now reads from global_config_map[&quot;client_id&quot;] instead of global_config_map[&quot;instance_id&quot;]. Since the task was to rename client_id to instance_id, this remaining client_id reference means the task was not fully completed. The final newline removal is only a formatting issue."/>
    <x v="2"/>
    <s v="Yes"/>
    <s v="None"/>
    <x v="1"/>
    <s v="repo_e798854_52c9d19__gemini_handler_llm_vs_gt.diff__Gemini 3.5 Flash"/>
    <n v="0"/>
    <n v="1"/>
    <n v="0"/>
    <n v="0"/>
    <n v="1"/>
    <n v="1"/>
    <n v="1"/>
    <x v="0"/>
    <x v="2"/>
  </r>
  <r>
    <s v="hummingbot"/>
    <s v="hummingbot/hummingbot: Open source software that helps you create and deploy high-frequency crypto trading bots"/>
    <s v="Extract Method (Cleanup, Move, extract, remove)"/>
    <x v="2"/>
    <s v="https://github.com/hummingbot/hummingbot/pull/1734"/>
    <s v="95fb7e6"/>
    <s v="4b90e78"/>
    <x v="0"/>
    <s v="hummingbot/market/bittrex/bittrex_market.pyx"/>
    <s v="hummingbot/market/bittrex/bittrex_market.pyx"/>
    <s v="Me: Remove get_order method"/>
    <s v="repo_95fb7e6_4b90e78"/>
    <s v="gemini_market_llm_vs_gt.diff"/>
    <s v="cases/repo_95fb7e6_4b90e78/compare/gemini_market_llm_vs_gt.diff"/>
    <x v="1"/>
    <s v="No"/>
    <x v="0"/>
    <s v="Formatting"/>
    <s v="Low"/>
    <x v="1"/>
    <s v="The LLM code removes an unrelated commented-out traceback block and removes a blank line newline. These are non-behavioral formatting changes."/>
    <x v="1"/>
    <s v="No"/>
    <s v="SyntaxError: invalid syntax"/>
    <x v="1"/>
    <s v="repo_95fb7e6_4b90e78__gemini_market_llm_vs_gt.diff__Gemini 3.5 Flash"/>
    <n v="1"/>
    <n v="0"/>
    <n v="0"/>
    <n v="0"/>
    <n v="1"/>
    <n v="0"/>
    <n v="0"/>
    <x v="1"/>
    <x v="0"/>
  </r>
  <r>
    <s v="hummingbot"/>
    <s v="hummingbot/hummingbot: Open source software that helps you create and deploy high-frequency crypto trading bots"/>
    <s v="Extract Method (Cleanup, Move, extract, remove)"/>
    <x v="2"/>
    <s v="https://github.com/hummingbot/hummingbot/pull/1734"/>
    <s v="95fb7e6"/>
    <s v="4b90e78"/>
    <x v="0"/>
    <s v="hummingbot/market/bittrex/bittrex_market.pyx"/>
    <s v="hummingbot/market/bittrex/bittrex_market.pyx"/>
    <s v="Me: Remove get_order method"/>
    <s v="repo_95fb7e6_4b90e78"/>
    <s v="gemini_market_llm_vs_gt.diff"/>
    <s v="cases/repo_95fb7e6_4b90e78/compare/gemini_market_llm_vs_gt.diff"/>
    <x v="1"/>
    <s v="No"/>
    <x v="0"/>
    <s v=" Unrelated Addition"/>
    <s v="Low"/>
    <x v="1"/>
    <s v="The LLM code removes an unrelated commented-out traceback block and removes a blank line newline. These are non-behavioral formatting changes."/>
    <x v="1"/>
    <s v="No"/>
    <s v="SyntaxError: invalid syntax"/>
    <x v="1"/>
    <s v="repo_95fb7e6_4b90e78__gemini_market_llm_vs_gt.diff__Gemini 3.5 Flash"/>
    <n v="1"/>
    <n v="0"/>
    <n v="0"/>
    <n v="0"/>
    <n v="1"/>
    <n v="0"/>
    <n v="0"/>
    <x v="1"/>
    <x v="3"/>
  </r>
  <r>
    <s v="hummingbot"/>
    <s v="hummingbot/hummingbot: Open source software that helps you create and deploy high-frequency crypto trading bots"/>
    <s v="Change Method Signature (Change argument, change parameter)"/>
    <x v="3"/>
    <s v="https://github.com/hummingbot/hummingbot/pull/6695"/>
    <s v="ec9dec5"/>
    <s v="f8acb67"/>
    <x v="0"/>
    <s v="hummingbot/client/ui/parser.py"/>
    <s v="hummingbot/client/ui/parser.py"/>
    <s v="Me: Change connector_chain_network to chain_network and update the full code accordingly"/>
    <s v="repo_ec9dec5_f8acb67"/>
    <s v="geemini_parser_llm_vs_gt.diff"/>
    <s v="cases/repo_ec9dec5_f8acb67/compare/gemini_parser_llm_vs_gt.diff"/>
    <x v="1"/>
    <s v="No"/>
    <x v="0"/>
    <s v="Formatting"/>
    <s v="High"/>
    <x v="1"/>
    <s v="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
    <x v="1"/>
    <s v="Yes"/>
    <s v="None"/>
    <x v="1"/>
    <s v="repo_ec9dec5_f8acb67__geemini_parser_llm_vs_gt.diff__Gemini 3.5 Flash"/>
    <n v="1"/>
    <n v="0"/>
    <n v="0"/>
    <n v="0"/>
    <n v="1"/>
    <n v="0"/>
    <n v="1"/>
    <x v="0"/>
    <x v="0"/>
  </r>
  <r>
    <s v="hummingbot"/>
    <s v="hummingbot/hummingbot: Open source software that helps you create and deploy high-frequency crypto trading bots"/>
    <s v="Change Method Signature (Change argument, change parameter)"/>
    <x v="3"/>
    <s v="https://github.com/hummingbot/hummingbot/pull/6695"/>
    <s v="ec9dec5"/>
    <s v="f8acb67"/>
    <x v="0"/>
    <s v="hummingbot/client/ui/parser.py"/>
    <s v="hummingbot/client/ui/parser.py"/>
    <s v="Me: Change connector_chain_network to chain_network and update the full code accordingly"/>
    <s v="repo_ec9dec5_f8acb67"/>
    <s v="geemini_parser_llm_vs_gt.diff"/>
    <s v="cases/repo_ec9dec5_f8acb67/compare/gemini_parser_llm_vs_gt.diff"/>
    <x v="1"/>
    <s v="No"/>
    <x v="0"/>
    <s v=" Comment/Docstring"/>
    <s v="High"/>
    <x v="1"/>
    <s v="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
    <x v="1"/>
    <s v="Yes"/>
    <s v="None"/>
    <x v="1"/>
    <s v="repo_ec9dec5_f8acb67__geemini_parser_llm_vs_gt.diff__Gemini 3.5 Flash"/>
    <n v="1"/>
    <n v="0"/>
    <n v="0"/>
    <n v="0"/>
    <n v="1"/>
    <n v="0"/>
    <n v="1"/>
    <x v="0"/>
    <x v="4"/>
  </r>
  <r>
    <s v="hummingbot"/>
    <s v="hummingbot/hummingbot: Open source software that helps you create and deploy high-frequency crypto trading bots"/>
    <s v="Change Method Signature (Change argument, change parameter)"/>
    <x v="3"/>
    <s v="https://github.com/hummingbot/hummingbot/pull/6695"/>
    <s v="ec9dec5"/>
    <s v="f8acb67"/>
    <x v="0"/>
    <s v="hummingbot/client/ui/parser.py"/>
    <s v="hummingbot/client/ui/parser.py"/>
    <s v="Me: Change connector_chain_network to chain_network and update the full code accordingly"/>
    <s v="repo_ec9dec5_f8acb67"/>
    <s v="geemini_parser_llm_vs_gt.diff"/>
    <s v="cases/repo_ec9dec5_f8acb67/compare/gemini_parser_llm_vs_gt.diff"/>
    <x v="1"/>
    <s v="No"/>
    <x v="0"/>
    <s v=" API/Signature Overreach"/>
    <s v="High"/>
    <x v="1"/>
    <s v="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
    <x v="1"/>
    <s v="Yes"/>
    <s v="None"/>
    <x v="1"/>
    <s v="repo_ec9dec5_f8acb67__geemini_parser_llm_vs_gt.diff__Gemini 3.5 Flash"/>
    <n v="1"/>
    <n v="0"/>
    <n v="0"/>
    <n v="0"/>
    <n v="1"/>
    <n v="0"/>
    <n v="1"/>
    <x v="0"/>
    <x v="7"/>
  </r>
  <r>
    <s v="hummingbot"/>
    <s v="hummingbot/hummingbot: Open source software that helps you create and deploy high-frequency crypto trading bots"/>
    <s v="Change Method Signature (Change argument, change parameter)"/>
    <x v="3"/>
    <s v="https://github.com/hummingbot/hummingbot/pull/6498"/>
    <s v="da7ca5a"/>
    <s v="320cf98"/>
    <x v="0"/>
    <s v="hummingbot/client/command/config_command.py"/>
    <s v="hummingbot/client/command/config_command.py"/>
    <s v="Me: add additional on-the-fly params that is add  &quot;order_optimization_enabled&quot;, &quot;bid_order_optimization_depth&quot;, &quot;ask_order_optimization_depth&quot; and update the full code accordingly "/>
    <s v="repo_da7ca5a_320cf98"/>
    <s v="gemini_command_llm_vs_gt.diff"/>
    <s v="cases/repo_da7ca5a_320cf98/compare/gemini_command_llm_vs_gt.diff"/>
    <x v="1"/>
    <s v="No"/>
    <x v="0"/>
    <s v="Formatting"/>
    <s v="Low"/>
    <x v="1"/>
    <s v="Gemini appears to complete the required task, but it introduces extra changes not present in the human merge. The added trailing comma and missing final newline are formatting changes. The added self.placeholder_mode = False inside the asyncio.TimeoutError block is a behavioral/state change, so it should be counted as a logic change."/>
    <x v="1"/>
    <s v="Yes"/>
    <s v="None"/>
    <x v="1"/>
    <s v="repo_da7ca5a_320cf98__gemini_command_llm_vs_gt.diff__Gemini 3.5 Flash"/>
    <n v="1"/>
    <n v="0"/>
    <n v="0"/>
    <n v="0"/>
    <n v="1"/>
    <n v="0"/>
    <n v="0"/>
    <x v="1"/>
    <x v="0"/>
  </r>
  <r>
    <s v="hummingbot"/>
    <s v="hummingbot/hummingbot: Open source software that helps you create and deploy high-frequency crypto trading bots"/>
    <s v="Change Method Signature (Change argument, change parameter)"/>
    <x v="3"/>
    <s v="https://github.com/hummingbot/hummingbot/pull/6498"/>
    <s v="da7ca5a"/>
    <s v="320cf98"/>
    <x v="0"/>
    <s v="hummingbot/client/command/config_command.py"/>
    <s v="hummingbot/client/command/config_command.py"/>
    <s v="Me: add additional on-the-fly params that is add  &quot;order_optimization_enabled&quot;, &quot;bid_order_optimization_depth&quot;, &quot;ask_order_optimization_depth&quot; and update the full code accordingly "/>
    <s v="repo_da7ca5a_320cf98"/>
    <s v="gemini_command_llm_vs_gt.diff"/>
    <s v="cases/repo_da7ca5a_320cf98/compare/gemini_command_llm_vs_gt.diff"/>
    <x v="1"/>
    <s v="No"/>
    <x v="0"/>
    <s v=" Logic Change"/>
    <s v="Low"/>
    <x v="1"/>
    <s v="Gemini appears to complete the required task, but it introduces extra changes not present in the human merge. The added trailing comma and missing final newline are formatting changes. The added self.placeholder_mode = False inside the asyncio.TimeoutError block is a behavioral/state change, so it should be counted as a logic change."/>
    <x v="1"/>
    <s v="Yes"/>
    <s v="None"/>
    <x v="1"/>
    <s v="repo_da7ca5a_320cf98__gemini_command_llm_vs_gt.diff__Gemini 3.5 Flash"/>
    <n v="1"/>
    <n v="0"/>
    <n v="0"/>
    <n v="0"/>
    <n v="1"/>
    <n v="0"/>
    <n v="0"/>
    <x v="1"/>
    <x v="1"/>
  </r>
  <r>
    <s v="youtube-dl"/>
    <s v="ytdl-org/youtube-dl: Command-line program to download videos from YouTube.com and other video sites"/>
    <s v="Change Method Signature (Change argument, change parameter)"/>
    <x v="3"/>
    <s v="https://github.com/ytdl-org/youtube-dl/pull/5942"/>
    <n v="1866432"/>
    <s v="aa5d9a7"/>
    <x v="0"/>
    <s v="youtube_dl/postprocessor/ffmpeg.py"/>
    <s v="youtube_dl/postprocessor/ffmpeg.py"/>
    <s v="Me: Remove `extra_cmd_args` argument from every function"/>
    <s v="repo_1866432_aa5d9a7"/>
    <s v="gemini_ffmpeg_llm_vs_gt.diff"/>
    <s v="cases/repo_1866432_aa5d9a7/compare/gemini_ffmpeg_llm_vs_gt.diff"/>
    <x v="1"/>
    <s v="No"/>
    <x v="0"/>
    <s v="Formatting"/>
    <s v="Low"/>
    <x v="1"/>
    <s v="The only difference is that the LLM output removed the final newline at the end of the file. There is no logic or behavioral change."/>
    <x v="1"/>
    <s v="Yes"/>
    <s v="None"/>
    <x v="1"/>
    <s v="repo_1866432_aa5d9a7__gemini_ffmpeg_llm_vs_gt.diff__Gemini 3.5 Flash"/>
    <n v="1"/>
    <n v="0"/>
    <n v="0"/>
    <n v="0"/>
    <n v="1"/>
    <n v="0"/>
    <n v="0"/>
    <x v="1"/>
    <x v="0"/>
  </r>
  <r>
    <s v="gel"/>
    <s v="https://github.com/geldata/gel"/>
    <s v="Rename Variable"/>
    <x v="0"/>
    <s v="https://github.com/geldata/gel/pull/7914"/>
    <s v="a72c8d9"/>
    <s v="584795d"/>
    <x v="0"/>
    <s v="edb/server/net_worker.py"/>
    <s v="edb/server/net_worker.py"/>
    <s v="GitHub: Rename net_http_max_connections to http_max_connections and update it accordingly"/>
    <s v="repo_a72c8d9_584795d"/>
    <s v="gemini_worker_llm_vs_gt.diff"/>
    <s v="cases/repo_a72c8d9_584795d/compare/gemini_worker_llm_vs_gt.diff"/>
    <x v="1"/>
    <s v="No"/>
    <x v="0"/>
    <s v="Formatting"/>
    <s v="Low"/>
    <x v="1"/>
    <s v="The only difference is that the LLM output removed the final newline at the end of the file. There is no logic or behavioral change."/>
    <x v="1"/>
    <s v="Yes"/>
    <s v="None"/>
    <x v="1"/>
    <s v="repo_a72c8d9_584795d__gemini_worker_llm_vs_gt.diff__Gemini 3.5 Flash"/>
    <n v="1"/>
    <n v="0"/>
    <n v="0"/>
    <n v="0"/>
    <n v="1"/>
    <n v="0"/>
    <n v="0"/>
    <x v="1"/>
    <x v="0"/>
  </r>
  <r>
    <s v="gel"/>
    <s v="https://github.com/geldata/gel"/>
    <s v="Rename Variable"/>
    <x v="0"/>
    <s v="https://github.com/geldata/gel/pull/4829"/>
    <s v="38f7325"/>
    <s v="14b7aa5"/>
    <x v="0"/>
    <s v="edb/server/protocol/binary.pyx"/>
    <s v="edb/server/protocol/binary.pyx"/>
    <s v="GitHub: Rename token to secret_key in ClientHandshake and update it accordingly"/>
    <s v="repo_38f7325_14b7aa5"/>
    <s v="gemini_binary_llm_vs_gt.diff"/>
    <s v="cases/repo_38f7325_14b7aa5/compare/gemini_binary_llm_vs_gt.diff"/>
    <x v="1"/>
    <s v="No"/>
    <x v="0"/>
    <s v="Formatting"/>
    <s v="Low"/>
    <x v="1"/>
    <s v="Gemini correctly renames the JWT authentication variable from token to secret_key and updates the related assignment and _auth_jwt(user, secret_key) call. The extra indentation change in the errors.AuthenticationError line and the missing final newline are formatting-only changes. No behavior-changing unintended edit is introduced."/>
    <x v="1"/>
    <s v="No"/>
    <s v="SyntaxError: invalid syntax"/>
    <x v="1"/>
    <s v="repo_38f7325_14b7aa5__gemini_binary_llm_vs_gt.diff__Gemini 3.5 Flash"/>
    <n v="1"/>
    <n v="0"/>
    <n v="0"/>
    <n v="0"/>
    <n v="1"/>
    <n v="0"/>
    <n v="0"/>
    <x v="1"/>
    <x v="0"/>
  </r>
  <r>
    <s v="gel"/>
    <s v="https://github.com/geldata/gel"/>
    <s v="Rename Method"/>
    <x v="1"/>
    <s v="https://github.com/geldata/gel/pull/8682"/>
    <s v="582dec9"/>
    <s v="0a5e14c"/>
    <x v="0"/>
    <s v="edb/language_server/main.py"/>
    <s v="edb/language_server/main.py"/>
    <s v="Me: Change text_document_did_change  to text_document_did_save and update the full code accordingly"/>
    <s v="repo_582dec9_0a5e14c"/>
    <s v="gemini_main_llm_vs_gt.diff"/>
    <s v="cases/repo_582dec9_0a5e14c/compare/gemini_main_llm_vs_gt.diff"/>
    <x v="0"/>
    <s v="No"/>
    <x v="0"/>
    <s v="Formatting"/>
    <s v="High"/>
    <x v="0"/>
    <s v="The task was to change text_document_did_change to text_document_did_save, but Gemini did the opposite: it changed the save handler into a change handler. It replaced TEXT_DOCUMENT_DID_SAVE with TEXT_DOCUMENT_DID_CHANGE and renamed the function from text_document_did_save to text_document_did_change. This reverses the required maintenance task and changes when document_updated() is triggered. The missing final newline is also a formatting issue."/>
    <x v="0"/>
    <s v="Yes"/>
    <s v="None"/>
    <x v="1"/>
    <s v="repo_582dec9_0a5e14c__gemini_main_llm_vs_gt.diff__Gemini 3.5 Flash"/>
    <n v="0"/>
    <n v="0"/>
    <n v="1"/>
    <n v="0"/>
    <n v="1"/>
    <n v="1"/>
    <n v="1"/>
    <x v="0"/>
    <x v="0"/>
  </r>
  <r>
    <s v="gel"/>
    <s v="https://github.com/geldata/gel"/>
    <s v="Rename Method"/>
    <x v="1"/>
    <s v="https://github.com/geldata/gel/pull/8682"/>
    <s v="582dec9"/>
    <s v="0a5e14c"/>
    <x v="0"/>
    <s v="edb/language_server/main.py"/>
    <s v="edb/language_server/main.py"/>
    <s v="Me: Change text_document_did_change  to text_document_did_save and update the full code accordingly"/>
    <s v="repo_582dec9_0a5e14c"/>
    <s v="gemini_main_llm_vs_gt.diff"/>
    <s v="cases/repo_582dec9_0a5e14c/compare/gemini_main_llm_vs_gt.diff"/>
    <x v="0"/>
    <s v="No"/>
    <x v="0"/>
    <s v=" Logic Change"/>
    <s v="High"/>
    <x v="0"/>
    <s v="The task was to change text_document_did_change to text_document_did_save, but Gemini did the opposite: it changed the save handler into a change handler. It replaced TEXT_DOCUMENT_DID_SAVE with TEXT_DOCUMENT_DID_CHANGE and renamed the function from text_document_did_save to text_document_did_change. This reverses the required maintenance task and changes when document_updated() is triggered. The missing final newline is also a formatting issue."/>
    <x v="0"/>
    <s v="Yes"/>
    <s v="None"/>
    <x v="1"/>
    <s v="repo_582dec9_0a5e14c__gemini_main_llm_vs_gt.diff__Gemini 3.5 Flash"/>
    <n v="0"/>
    <n v="0"/>
    <n v="1"/>
    <n v="0"/>
    <n v="1"/>
    <n v="1"/>
    <n v="1"/>
    <x v="0"/>
    <x v="1"/>
  </r>
  <r>
    <s v="gel"/>
    <s v="https://github.com/geldata/gel"/>
    <s v="Rename Method"/>
    <x v="1"/>
    <s v="https://github.com/geldata/gel/pull/8682"/>
    <s v="582dec9"/>
    <s v="0a5e14c"/>
    <x v="0"/>
    <s v="edb/language_server/main.py"/>
    <s v="edb/language_server/main.py"/>
    <s v="Me: Change text_document_did_change  to text_document_did_save and update the full code accordingly"/>
    <s v="repo_582dec9_0a5e14c"/>
    <s v="gemini_main_llm_vs_gt.diff"/>
    <s v="cases/repo_582dec9_0a5e14c/compare/gemini_main_llm_vs_gt.diff"/>
    <x v="0"/>
    <s v="No"/>
    <x v="0"/>
    <s v=" Missed Required Change"/>
    <s v="High"/>
    <x v="0"/>
    <s v="The task was to change text_document_did_change to text_document_did_save, but Gemini did the opposite: it changed the save handler into a change handler. It replaced TEXT_DOCUMENT_DID_SAVE with TEXT_DOCUMENT_DID_CHANGE and renamed the function from text_document_did_save to text_document_did_change. This reverses the required maintenance task and changes when document_updated() is triggered. The missing final newline is also a formatting issue."/>
    <x v="0"/>
    <s v="Yes"/>
    <s v="None"/>
    <x v="1"/>
    <s v="repo_582dec9_0a5e14c__gemini_main_llm_vs_gt.diff__Gemini 3.5 Flash"/>
    <n v="0"/>
    <n v="0"/>
    <n v="1"/>
    <n v="0"/>
    <n v="1"/>
    <n v="1"/>
    <n v="1"/>
    <x v="0"/>
    <x v="2"/>
  </r>
  <r>
    <s v="models"/>
    <s v="tensorflow/models: Models and examples built with TensorFlow"/>
    <s v="Rename Variable"/>
    <x v="0"/>
    <s v="https://github.com/tensorflow/models/pull/5599"/>
    <s v="780f526"/>
    <s v="d7676c1"/>
    <x v="0"/>
    <s v="official/utils/misc/distribution_utils_test.py"/>
    <s v="official/utils/misc/distribution_utils_test.py"/>
    <s v="GitHub: Rename &quot;num_towers&quot; to &quot;num_replicas&quot;"/>
    <s v="repo_780f526_d7676c1"/>
    <s v="gemini_test_llm_vs_gt.diff"/>
    <s v="cases/repo_780f526_d7676c1/compare/gemini_test_llm_vs_gt.diff"/>
    <x v="1"/>
    <s v="No"/>
    <x v="0"/>
    <s v="Formatting"/>
    <s v="Low"/>
    <x v="1"/>
    <s v="The only difference is that the LLM output removed the final newline at the end of the file. There is no logic or behavioral change."/>
    <x v="1"/>
    <s v="Yes"/>
    <s v="None"/>
    <x v="1"/>
    <s v="repo_780f526_d7676c1__gemini_test_llm_vs_gt.diff__Gemini 3.5 Flash"/>
    <n v="1"/>
    <n v="0"/>
    <n v="0"/>
    <n v="0"/>
    <n v="1"/>
    <n v="0"/>
    <n v="0"/>
    <x v="1"/>
    <x v="0"/>
  </r>
  <r>
    <s v="models"/>
    <s v="https://github.com/tensorflow/models"/>
    <s v="Rename Variable"/>
    <x v="0"/>
    <s v="https://github.com/tensorflow/models/pull/1542"/>
    <s v="71e106f"/>
    <s v="d4ae8d1"/>
    <x v="0"/>
    <s v="tutorials/image/cifar10/cifar10_multi_gpu_train.py"/>
    <s v="tutorials/image/cifar10/cifar10_multi_gpu_train.py"/>
    <s v="Me: Rename the image/label variables to image_batch/label_batch"/>
    <s v="repo_71e106f_d4ae8d1"/>
    <s v="gemini_train_llm_vs_gt.diff"/>
    <s v="cases/repo_71e106f_d4ae8d1/compare/gemini_train_llm_vs_gt.diff"/>
    <x v="1"/>
    <s v="No"/>
    <x v="0"/>
    <s v="Formatting"/>
    <s v="High"/>
    <x v="1"/>
    <s v="Gemini correctly renames images to image_batch and labels to label_batch in the CIFAR-10 input assignment and the prefetch queue. However, it also adds a duplicate line examples_per_sec = num_examples_per_step / duration, which is unrelated to the requested rename. This is an unnecessary behavioral/code change, even though it likely produces the same value. The missing final newline is a formatting issue."/>
    <x v="1"/>
    <s v="Yes"/>
    <s v="None"/>
    <x v="1"/>
    <s v="repo_71e106f_d4ae8d1__gemini_train_llm_vs_gt.diff__Gemini 3.5 Flash"/>
    <n v="1"/>
    <n v="0"/>
    <n v="0"/>
    <n v="0"/>
    <n v="1"/>
    <n v="0"/>
    <n v="1"/>
    <x v="0"/>
    <x v="0"/>
  </r>
  <r>
    <s v="models"/>
    <s v="https://github.com/tensorflow/models"/>
    <s v="Rename Variable"/>
    <x v="0"/>
    <s v="https://github.com/tensorflow/models/pull/1542"/>
    <s v="71e106f"/>
    <s v="d4ae8d1"/>
    <x v="0"/>
    <s v="tutorials/image/cifar10/cifar10_multi_gpu_train.py"/>
    <s v="tutorials/image/cifar10/cifar10_multi_gpu_train.py"/>
    <s v="Me: Rename the image/label variables to image_batch/label_batch"/>
    <s v="repo_71e106f_d4ae8d1"/>
    <s v="gemini_train_llm_vs_gt.diff"/>
    <s v="cases/repo_71e106f_d4ae8d1/compare/gemini_train_llm_vs_gt.diff"/>
    <x v="1"/>
    <s v="No"/>
    <x v="0"/>
    <s v=" Logic Change"/>
    <s v="High"/>
    <x v="1"/>
    <s v="Gemini correctly renames images to image_batch and labels to label_batch in the CIFAR-10 input assignment and the prefetch queue. However, it also adds a duplicate line examples_per_sec = num_examples_per_step / duration, which is unrelated to the requested rename. This is an unnecessary behavioral/code change, even though it likely produces the same value. The missing final newline is a formatting issue."/>
    <x v="1"/>
    <s v="Yes"/>
    <s v="None"/>
    <x v="1"/>
    <s v="repo_71e106f_d4ae8d1__gemini_train_llm_vs_gt.diff__Gemini 3.5 Flash"/>
    <n v="1"/>
    <n v="0"/>
    <n v="0"/>
    <n v="0"/>
    <n v="1"/>
    <n v="0"/>
    <n v="1"/>
    <x v="0"/>
    <x v="1"/>
  </r>
  <r>
    <s v="models"/>
    <s v="https://github.com/tensorflow/models"/>
    <s v="Rename Method"/>
    <x v="1"/>
    <s v="https://github.com/tensorflow/models/pull/1701"/>
    <s v="057203e"/>
    <s v="f305d2d"/>
    <x v="2"/>
    <s v="cognitive_mapping_and_planning/tfcode/vision_baseline_lstm.py,_x000a_real_nvp/real_nvp_multiscale_dataset.py"/>
    <s v="real_nvp/real_nvp_multiscale_dataset.py"/>
    <s v="GitHub: change no-longer-existing concat_v2 to concat"/>
    <s v="repo_057203e_f305d2d"/>
    <s v="gemini_data_llm_vs_gt.diff"/>
    <s v="cases/repo_057203e_f305d2d/compare/gemini_data_llm_vs_gt.diff"/>
    <x v="1"/>
    <s v="No"/>
    <x v="0"/>
    <s v="Formatting"/>
    <s v="Low"/>
    <x v="1"/>
    <s v="The shown diff does not indicate any missed concat_v2 to concat update. Geminis output differs from the human merge only through indentation changes inside the tf.Summary.Value(...) block and a missing final newline. These are formatting-only changes and do not affect behavior."/>
    <x v="1"/>
    <s v="No"/>
    <s v="SyntaxError: Missing parentheses in call to 'print'. Did you mean print(...)?"/>
    <x v="1"/>
    <s v="repo_057203e_f305d2d__gemini_data_llm_vs_gt.diff__Gemini 3.5 Flash"/>
    <n v="1"/>
    <n v="0"/>
    <n v="0"/>
    <n v="0"/>
    <n v="1"/>
    <n v="0"/>
    <n v="0"/>
    <x v="1"/>
    <x v="0"/>
  </r>
  <r>
    <s v="models"/>
    <s v="https://github.com/tensorflow/models"/>
    <s v="Rename Method"/>
    <x v="1"/>
    <s v="https://github.com/tensorflow/models/pull/1701"/>
    <s v="057203e"/>
    <s v="f305d2d"/>
    <x v="2"/>
    <s v="cognitive_mapping_and_planning/tfcode/vision_baseline_lstm.py,_x000a_real_nvp/real_nvp_multiscale_dataset.py"/>
    <s v="cognitive_mapping_and_planning/tfcode/vision_baseline_lstm.py"/>
    <s v="GitHub: change no-longer-existing concat_v2 to concat"/>
    <s v="repo_057203e_f305d2d"/>
    <s v="gemini_lstm_llm_vs_gt.diff"/>
    <s v="cases/repo_057203e_f305d2d/compare/gemini_lstm_llm_vs_gt.diff"/>
    <x v="1"/>
    <s v="No"/>
    <x v="0"/>
    <s v="Formatting"/>
    <s v="Low"/>
    <x v="1"/>
    <s v="The only difference is that the LLM output removed the final newline at the end of the file. There is no logic or behavioral change."/>
    <x v="1"/>
    <s v="Yes"/>
    <s v="None"/>
    <x v="1"/>
    <s v="repo_057203e_f305d2d__gemini_lstm_llm_vs_gt.diff__Gemini 3.5 Flash"/>
    <n v="1"/>
    <n v="0"/>
    <n v="0"/>
    <n v="0"/>
    <n v="1"/>
    <n v="0"/>
    <n v="0"/>
    <x v="1"/>
    <x v="0"/>
  </r>
  <r>
    <s v="models"/>
    <s v="https://github.com/tensorflow/models"/>
    <s v="Extract Method (Cleanup, Move, extract, remove)"/>
    <x v="2"/>
    <s v="https://github.com/tensorflow/models/pull/1384"/>
    <s v="320db20"/>
    <s v="7c42a17"/>
    <x v="0"/>
    <s v="slim/train_image_classifier.py"/>
    <s v="slim/train_image_classifier.py"/>
    <s v="Me: Remove unused function _add_variables_summaries"/>
    <s v="repo_320db20_7c42a17"/>
    <s v="gemini_classifier_llm_vs_gt.diff"/>
    <s v="cases/repo_320db20_7c42a17/compare/gemini_classifier_llm_vs_gt.diff"/>
    <x v="1"/>
    <s v="No"/>
    <x v="0"/>
    <s v="Formatting"/>
    <s v="Low"/>
    <x v="1"/>
    <s v="The LLM output only adds an extra blank line before _get_init_fn() and removes the final newline at the end of the file. These are formatting-only changes with no logic or behavior impact."/>
    <x v="1"/>
    <s v="Yes"/>
    <s v="None"/>
    <x v="1"/>
    <s v="repo_320db20_7c42a17__gemini_classifier_llm_vs_gt.diff__Gemini 3.5 Flash"/>
    <n v="1"/>
    <n v="0"/>
    <n v="0"/>
    <n v="0"/>
    <n v="1"/>
    <n v="0"/>
    <n v="0"/>
    <x v="1"/>
    <x v="0"/>
  </r>
  <r>
    <s v="models"/>
    <s v="https://github.com/tensorflow/models"/>
    <s v="Extract Method (Cleanup, Move, extract, remove)"/>
    <x v="2"/>
    <s v="https://github.com/tensorflow/models/pull/2186"/>
    <s v="70b894b"/>
    <s v="325609e"/>
    <x v="0"/>
    <s v="tutorials/image/cifar10_estimator/model_base.py"/>
    <s v="tutorials/image/cifar10_estimator/model_base.py"/>
    <s v="GitHub: Remove unused _max_pool method"/>
    <s v="repo_70b894b_325609e"/>
    <s v="gemini_base_llm_vs_gt.diff"/>
    <s v="cases/repo_70b894b_325609e/compare/gemini_base_llm_vs_gt.diff"/>
    <x v="1"/>
    <s v="No"/>
    <x v="0"/>
    <s v="Formatting"/>
    <s v="Low"/>
    <x v="1"/>
    <s v="The only difference is that the LLM output removed the final newline at the end of the file. There is no logic or behavioral change."/>
    <x v="1"/>
    <s v="Yes"/>
    <s v="None"/>
    <x v="1"/>
    <s v="repo_70b894b_325609e__gemini_base_llm_vs_gt.diff__Gemini 3.5 Flash"/>
    <n v="1"/>
    <n v="0"/>
    <n v="0"/>
    <n v="0"/>
    <n v="1"/>
    <n v="0"/>
    <n v="0"/>
    <x v="1"/>
    <x v="0"/>
  </r>
  <r>
    <s v="models"/>
    <s v="https://github.com/tensorflow/models"/>
    <s v="Change Method Signature (Change argument, change parameter)"/>
    <x v="3"/>
    <s v="https://github.com/tensorflow/models/pull/1242"/>
    <s v="e4cbe9e"/>
    <s v="f7cea8d"/>
    <x v="0"/>
    <s v="tutorials/rnn/translate/seq2seq_model.py"/>
    <s v="tutorials/rnn/translate/seq2seq_model.py"/>
    <s v="GitHub: Rename sampled_loss argument inputs to logits in preparation for named arguments requirement"/>
    <s v="repo_e4cbe9e_f7cea8d"/>
    <s v="gemini_model_llm_vs_gt.diff"/>
    <s v="cases/repo_e4cbe9e_f7cea8d/compare/gemini_model_llm_vs_gt.diff"/>
    <x v="1"/>
    <s v="No"/>
    <x v="0"/>
    <s v="Formatting"/>
    <s v="Low"/>
    <x v="1"/>
    <s v="The only difference is that the LLM output removed the final newline at the end of the file. There is no logic or behavioral change."/>
    <x v="1"/>
    <s v="Yes"/>
    <s v="None"/>
    <x v="1"/>
    <s v="repo_e4cbe9e_f7cea8d__gemini_model_llm_vs_gt.diff__Gemini 3.5 Flash"/>
    <n v="1"/>
    <n v="0"/>
    <n v="0"/>
    <n v="0"/>
    <n v="1"/>
    <n v="0"/>
    <n v="0"/>
    <x v="1"/>
    <x v="0"/>
  </r>
  <r>
    <s v="models"/>
    <s v="https://github.com/tensorflow/models"/>
    <s v="Change Method Signature (Change argument, change parameter)"/>
    <x v="3"/>
    <s v="https://github.com/tensorflow/models/pull/3278"/>
    <s v="7d8a2c0"/>
    <s v="363d5e1"/>
    <x v="0"/>
    <s v="tutorials/image/cifar10/cifar10.py"/>
    <s v="tutorials/image/cifar10/cifar10.py"/>
    <s v="Me: Change wd=0.0 to wd=None"/>
    <s v="repo_7d8a2c0_363d5e1"/>
    <s v="gemini_far10_llm_vs_gt.diff"/>
    <s v="cases/repo_7d8a2c0_363d5e1/compare/gemini_far10_llm_vs_gt.diff"/>
    <x v="1"/>
    <s v="No"/>
    <x v="0"/>
    <s v="Formatting"/>
    <s v="Low"/>
    <x v="1"/>
    <s v="The only difference is that the LLM output removed the final newline at the end of the file. There is no logic or behavioral change."/>
    <x v="1"/>
    <s v="Yes"/>
    <s v="None"/>
    <x v="1"/>
    <s v="repo_7d8a2c0_363d5e1__gemini_far10_llm_vs_gt.diff__Gemini 3.5 Flash"/>
    <n v="1"/>
    <n v="0"/>
    <n v="0"/>
    <n v="0"/>
    <n v="1"/>
    <n v="0"/>
    <n v="0"/>
    <x v="1"/>
    <x v="0"/>
  </r>
  <r>
    <s v="models"/>
    <s v="https://github.com/tensorflow/models"/>
    <s v="Extract Variable (Cleanup, Move, extract, remove)"/>
    <x v="4"/>
    <s v="https://github.com/tensorflow/models/pull/8542"/>
    <s v="861390b"/>
    <s v="6a5c66a"/>
    <x v="0"/>
    <s v="official/nlp/transformer/data_download.py"/>
    <s v="official/nlp/transformer/data_download.py"/>
    <s v="Me: Remove train_files  variable"/>
    <s v="repo_861390b_6a5c66a"/>
    <s v="gemini_download_llm_vs_gt.diff"/>
    <s v="cases/repo_861390b_6a5c66a/compare/gemini_download_llm_vs_gt.diff"/>
    <x v="1"/>
    <s v="No"/>
    <x v="0"/>
    <s v="Formatting"/>
    <s v="Low"/>
    <x v="1"/>
    <s v="The only difference is that the LLM output removed the final newline at the end of the file. There is no logic or behavioral change."/>
    <x v="1"/>
    <s v="Yes"/>
    <s v="None"/>
    <x v="1"/>
    <s v="repo_861390b_6a5c66a__gemini_download_llm_vs_gt.diff__Gemini 3.5 Flash"/>
    <n v="1"/>
    <n v="0"/>
    <n v="0"/>
    <n v="0"/>
    <n v="1"/>
    <n v="0"/>
    <n v="0"/>
    <x v="1"/>
    <x v="0"/>
  </r>
  <r>
    <s v="gallery-dl"/>
    <s v="mikf/gallery-dl: Command-line program to download image galleries and collections from several image hosting sites"/>
    <s v="Rename Method"/>
    <x v="1"/>
    <s v="https://github.com/mikf/gallery-dl/pull/8849"/>
    <s v="88a3153"/>
    <s v="a3d7af6"/>
    <x v="0"/>
    <s v="gallery_dl/extractor/tiktok.py"/>
    <s v="gallery_dl/extractor/tiktok.py"/>
    <s v="Me: Rename _extract_rehydration_data_user to _extract_rehydration_data"/>
    <s v="repo_88a3153_a3d7af6"/>
    <s v="gemini_tiktok_llm_vs_gt.diff"/>
    <s v="cases/repo_88a3153_a3d7af6/compare/gemini_tiktok_llm_vs_gt.diff"/>
    <x v="1"/>
    <s v="No"/>
    <x v="0"/>
    <s v="Formatting"/>
    <s v="Medium"/>
    <x v="1"/>
    <s v="Gemini correctly renames _extract_rehydration_data_user to _extract_rehydration_data and updates the related call sites. However, it also unnecessarily renames TiktokForwardTimeCursor to TiktokFileCursor and updates its use in cursor_type(). That cursor rename is outside the requested task and should be counted as naming overreach. The missing final newline is a formatting issue."/>
    <x v="1"/>
    <s v="Yes"/>
    <s v="None"/>
    <x v="1"/>
    <s v="repo_88a3153_a3d7af6__gemini_tiktok_llm_vs_gt.diff__Gemini 3.5 Flash"/>
    <n v="1"/>
    <n v="0"/>
    <n v="0"/>
    <n v="0"/>
    <n v="1"/>
    <n v="0"/>
    <n v="1"/>
    <x v="2"/>
    <x v="0"/>
  </r>
  <r>
    <s v="gallery-dl"/>
    <s v="mikf/gallery-dl: Command-line program to download image galleries and collections from several image hosting sites"/>
    <s v="Rename Method"/>
    <x v="1"/>
    <s v="https://github.com/mikf/gallery-dl/pull/8849"/>
    <s v="88a3153"/>
    <s v="a3d7af6"/>
    <x v="0"/>
    <s v="gallery_dl/extractor/tiktok.py"/>
    <s v="gallery_dl/extractor/tiktok.py"/>
    <s v="Me: Rename _extract_rehydration_data_user to _extract_rehydration_data"/>
    <s v="repo_88a3153_a3d7af6"/>
    <s v="gemini_tiktok_llm_vs_gt.diff"/>
    <s v="cases/repo_88a3153_a3d7af6/compare/gemini_tiktok_llm_vs_gt.diff"/>
    <x v="1"/>
    <s v="No"/>
    <x v="0"/>
    <s v=" Naming Overreach"/>
    <s v="Medium"/>
    <x v="1"/>
    <s v="Gemini correctly renames _extract_rehydration_data_user to _extract_rehydration_data and updates the related call sites. However, it also unnecessarily renames TiktokForwardTimeCursor to TiktokFileCursor and updates its use in cursor_type(). That cursor rename is outside the requested task and should be counted as naming overreach. The missing final newline is a formatting issue."/>
    <x v="1"/>
    <s v="Yes"/>
    <s v="None"/>
    <x v="1"/>
    <s v="repo_88a3153_a3d7af6__gemini_tiktok_llm_vs_gt.diff__Gemini 3.5 Flash"/>
    <n v="1"/>
    <n v="0"/>
    <n v="0"/>
    <n v="0"/>
    <n v="1"/>
    <n v="0"/>
    <n v="1"/>
    <x v="2"/>
    <x v="8"/>
  </r>
  <r>
    <s v="gallery-dl"/>
    <s v="mikf/gallery-dl: Command-line program to download image galleries and collections from several image hosting sites"/>
    <s v="Change Method Signature (Change argument, change parameter)"/>
    <x v="3"/>
    <s v="https://github.com/mikf/gallery-dl/pull/8938"/>
    <s v="9a10203"/>
    <s v="4fab8e0"/>
    <x v="0"/>
    <s v="gallery_dl/extractor/tiktok.py"/>
    <s v="gallery_dl/extractor/tiktok.py"/>
    <s v="GitHub: Do not fail story extraction if user has no stories"/>
    <s v="repo_9a10203_4fab8e0"/>
    <s v="gemini_tiktok_llm_vs_gt.diff"/>
    <s v="cases/repo_9a10203_4fab8e0/compare/gemini_tiktok_llm_vs_gt.diff"/>
    <x v="1"/>
    <s v="No"/>
    <x v="0"/>
    <s v="Formatting"/>
    <s v="Low"/>
    <x v="1"/>
    <s v="Gemini addresses the requested behavior: story extraction will not fail when the user has no stories. It adds a guard around request.execute(...) and returns an empty tuple when execution fails. It also adds an exit_early() method for TiktokStoryItemListRequest, which is directly related to handling the no-story case. The change from () to [] inside len(data.get(...)) does not materially change behavior because both give length 0. The extra comment edits and missing final newline are minor unintended changes."/>
    <x v="1"/>
    <s v="Yes"/>
    <s v="None"/>
    <x v="1"/>
    <s v="repo_9a10203_4fab8e0__gemini_tiktok_llm_vs_gt.diff__Gemini 3.5 Flash"/>
    <n v="1"/>
    <n v="0"/>
    <n v="0"/>
    <n v="0"/>
    <n v="1"/>
    <n v="0"/>
    <n v="0"/>
    <x v="1"/>
    <x v="0"/>
  </r>
  <r>
    <s v="gallery-dl"/>
    <s v="mikf/gallery-dl: Command-line program to download image galleries and collections from several image hosting sites"/>
    <s v="Change Method Signature (Change argument, change parameter)"/>
    <x v="3"/>
    <s v="https://github.com/mikf/gallery-dl/pull/8938"/>
    <s v="9a10203"/>
    <s v="4fab8e0"/>
    <x v="0"/>
    <s v="gallery_dl/extractor/tiktok.py"/>
    <s v="gallery_dl/extractor/tiktok.py"/>
    <s v="GitHub: Do not fail story extraction if user has no stories"/>
    <s v="repo_9a10203_4fab8e0"/>
    <s v="gemini_tiktok_llm_vs_gt.diff"/>
    <s v="cases/repo_9a10203_4fab8e0/compare/gemini_tiktok_llm_vs_gt.diff"/>
    <x v="1"/>
    <s v="No"/>
    <x v="0"/>
    <s v=" Unrelated Addition"/>
    <s v="Low"/>
    <x v="1"/>
    <s v="Gemini addresses the requested behavior: story extraction will not fail when the user has no stories. It adds a guard around request.execute(...) and returns an empty tuple when execution fails. It also adds an exit_early() method for TiktokStoryItemListRequest, which is directly related to handling the no-story case. The change from () to [] inside len(data.get(...)) does not materially change behavior because both give length 0. The extra comment edits and missing final newline are minor unintended changes."/>
    <x v="1"/>
    <s v="Yes"/>
    <s v="None"/>
    <x v="1"/>
    <s v="repo_9a10203_4fab8e0__gemini_tiktok_llm_vs_gt.diff__Gemini 3.5 Flash"/>
    <n v="1"/>
    <n v="0"/>
    <n v="0"/>
    <n v="0"/>
    <n v="1"/>
    <n v="0"/>
    <n v="0"/>
    <x v="1"/>
    <x v="3"/>
  </r>
  <r>
    <s v="flair"/>
    <s v="https://github.com/flairNLP/flair"/>
    <s v="Rename Variable"/>
    <x v="0"/>
    <s v="https://github.com/flairNLP/flair/pull/2845"/>
    <s v="2b09404"/>
    <s v="8aa86b6"/>
    <x v="0"/>
    <s v="flair/embeddings/base.py"/>
    <s v="flair/embeddings/base.py"/>
    <s v="Me: Rename normed_weights to normed_weights_split"/>
    <s v="repo_2b09404_8aa86b6"/>
    <s v="gemini_base_llm_vs_gt.diff"/>
    <s v="cases/repo_2b09404_8aa86b6/compare/gemini_base_llm_vs_gt.diff"/>
    <x v="1"/>
    <s v="No"/>
    <x v="0"/>
    <s v="Formatting"/>
    <s v="Low"/>
    <x v="1"/>
    <s v="The only difference is that the LLM output removed the final newline at the end of the file. There is no logic or behavioral change."/>
    <x v="1"/>
    <s v="Yes"/>
    <s v="None"/>
    <x v="1"/>
    <s v="repo_2b09404_8aa86b6__gemini_base_llm_vs_gt.diff__Gemini 3.5 Flash"/>
    <n v="1"/>
    <n v="0"/>
    <n v="0"/>
    <n v="0"/>
    <n v="1"/>
    <n v="0"/>
    <n v="0"/>
    <x v="1"/>
    <x v="0"/>
  </r>
  <r>
    <s v="flair"/>
    <s v="https://github.com/flairNLP/flair"/>
    <s v="Rename Variable"/>
    <x v="0"/>
    <s v="https://github.com/flairNLP/flair/pull/961"/>
    <s v="1d98531"/>
    <s v="4756d4c"/>
    <x v="2"/>
    <s v="flair/trainers/language_model_trainer.py,_x000a_flair/trainers/trainer.py"/>
    <s v="flair/trainers/language_model_trainer.py"/>
    <s v="Me: Rename apex/apex_opt_level to use_amp/amp_opt_level"/>
    <s v="repo_1d98531_4756d4c"/>
    <s v="gemini_trainer_llm_vs_gt.diff"/>
    <s v="cases/repo_1d98531_4756d4c/compare/gemini_trainer_llm_vs_gt.diff"/>
    <x v="1"/>
    <s v="No"/>
    <x v="0"/>
    <s v="Formatting"/>
    <s v="Low"/>
    <x v="1"/>
    <s v="LLM output differs from the human merge only through formatting changes: quote style changed from double to single quotes, multiline statements were rewrapped, extra whitespace and blank lines were removed, comment indentation changed, and the final newline was removed. No clear logic, API, import, naming, or behavioral change is present in this diff."/>
    <x v="1"/>
    <s v="Yes"/>
    <s v="None"/>
    <x v="1"/>
    <s v="repo_1d98531_4756d4c__gemini_trainer_llm_vs_gt.diff__Gemini 3.5 Flash"/>
    <n v="1"/>
    <n v="0"/>
    <n v="0"/>
    <n v="0"/>
    <n v="1"/>
    <n v="0"/>
    <n v="0"/>
    <x v="1"/>
    <x v="0"/>
  </r>
  <r>
    <s v="flair"/>
    <s v="https://github.com/flairNLP/flair"/>
    <s v="Rename Variable"/>
    <x v="0"/>
    <s v="https://github.com/flairNLP/flair/pull/961"/>
    <s v="1d98531"/>
    <s v="4756d4c"/>
    <x v="2"/>
    <s v="flair/trainers/language_model_trainer.py,_x000a_flair/trainers/trainer.py"/>
    <s v="flair/trainers/trainer.py"/>
    <s v="Me: Rename apex/apex_opt_level to use_amp/amp_opt_level"/>
    <s v="repo_1d98531_4756d4c"/>
    <s v="gemini_trainer2_llm_vs_gt.diff"/>
    <s v="cases/repo_1d98531_4756d4c/compare/gemini_trainer2_llm_vs_gt.diff"/>
    <x v="1"/>
    <s v="No"/>
    <x v="0"/>
    <s v="Formatting"/>
    <s v="Low"/>
    <x v="1"/>
    <s v="LLM output differs from the human merge only through formatting edits: quote style changed, multiline RuntimeError and amp.initialize calls were rewrapped, whitespace was changed around a blank line, and the final newline was removed."/>
    <x v="1"/>
    <s v="Yes"/>
    <s v="None"/>
    <x v="1"/>
    <s v="repo_1d98531_4756d4c__gemini_trainer2_llm_vs_gt.diff__Gemini 3.5 Flash"/>
    <n v="1"/>
    <n v="0"/>
    <n v="0"/>
    <n v="0"/>
    <n v="1"/>
    <n v="0"/>
    <n v="0"/>
    <x v="1"/>
    <x v="0"/>
  </r>
  <r>
    <s v="flair"/>
    <s v="https://github.com/flairNLP/flair"/>
    <s v="Rename Method"/>
    <x v="1"/>
    <s v="https://github.com/flairNLP/flair/pull/2393"/>
    <s v="fbe88ff"/>
    <s v="9da916e"/>
    <x v="2"/>
    <s v="flair/trainers/language_model_trainer.py,_x000a_tests/test_language_model.py"/>
    <s v="tests/test_language_model.py"/>
    <s v="GitHub: Rename load_from_checkpoint to load_checkpoint"/>
    <s v="repo_fbe88ff_9da916e"/>
    <s v="gemini_model_llm_vs_gt.diff"/>
    <s v="cases/repo_fbe88ff_9da916e/compare/gemini_model_llm_vs_gt.diff"/>
    <x v="1"/>
    <s v="No"/>
    <x v="0"/>
    <s v="Formatting"/>
    <s v="Low"/>
    <x v="1"/>
    <s v="LLM output includes the required changes but differs from the human merge only by removing the trailing blank line/final newline."/>
    <x v="1"/>
    <s v="Yes"/>
    <s v="None"/>
    <x v="1"/>
    <s v="repo_fbe88ff_9da916e__gemini_model_llm_vs_gt.diff__Gemini 3.5 Flash"/>
    <n v="1"/>
    <n v="0"/>
    <n v="0"/>
    <n v="0"/>
    <n v="1"/>
    <n v="0"/>
    <n v="0"/>
    <x v="1"/>
    <x v="0"/>
  </r>
  <r>
    <s v="flair"/>
    <s v="https://github.com/flairNLP/flair"/>
    <s v="Rename Method"/>
    <x v="1"/>
    <s v="https://github.com/flairNLP/flair/pull/2393"/>
    <s v="fbe88ff"/>
    <s v="9da916e"/>
    <x v="2"/>
    <s v="flair/trainers/language_model_trainer.py,_x000a_tests/test_language_model.py"/>
    <s v="flair/trainers/language_model_trainer.py"/>
    <s v="GitHub: Rename load_from_checkpoint to load_checkpoint"/>
    <s v="repo_fbe88ff_9da916e"/>
    <s v="gemini_trainer_llm_vs_gt.diff"/>
    <s v="cases/repo_fbe88ff_9da916e/compare/gemini_trainer_llm_vs_gt.diff"/>
    <x v="1"/>
    <s v="No"/>
    <x v="0"/>
    <s v="Formatting"/>
    <s v="Low"/>
    <x v="1"/>
    <s v="The requested task was to rename load_from_checkpoint to load_checkpoint, but the shown Gemini diff does not make that required rename. Instead, it introduces an invalid Python syntax change by replacing and with &amp;&amp; in the CUDA check. This will break the code. It also removes the final newline, which is a formatting issue."/>
    <x v="1"/>
    <s v="No"/>
    <s v="SyntaxError: invalid syntax"/>
    <x v="1"/>
    <s v="repo_fbe88ff_9da916e__gemini_trainer_llm_vs_gt.diff__Gemini 3.5 Flash"/>
    <n v="1"/>
    <n v="0"/>
    <n v="0"/>
    <n v="0"/>
    <n v="1"/>
    <n v="0"/>
    <n v="0"/>
    <x v="1"/>
    <x v="0"/>
  </r>
  <r>
    <s v="flair"/>
    <s v="https://github.com/flairNLP/flair"/>
    <s v="Extract Method (Cleanup, Move, extract, remove)"/>
    <x v="2"/>
    <s v="https://github.com/flairNLP/flair/pull/2377"/>
    <s v="288f7ce"/>
    <s v="31963ca"/>
    <x v="0"/>
    <s v="flair/nn/model.py"/>
    <s v="flair/nn/model.py"/>
    <s v="Me: Remove _obtain_labels, _get_multi_label, _get_single_label, _predict_label_prob,"/>
    <s v="repo_288f7ce_31963ca"/>
    <s v="gemini_model_llm_vs_gt.diff"/>
    <s v="cases/repo_288f7ce_31963ca/compare/gemini_model_llm_vs_gt.diff"/>
    <x v="1"/>
    <s v="No"/>
    <x v="0"/>
    <s v="Formatting"/>
    <s v="Low"/>
    <x v="1"/>
    <s v="LLM output matches the required code content, but differs from the human merge only by removing the final newline at the end of the file."/>
    <x v="1"/>
    <s v="Yes"/>
    <s v="None"/>
    <x v="1"/>
    <s v="repo_288f7ce_31963ca__gemini_model_llm_vs_gt.diff__Gemini 3.5 Flash"/>
    <n v="1"/>
    <n v="0"/>
    <n v="0"/>
    <n v="0"/>
    <n v="1"/>
    <n v="0"/>
    <n v="0"/>
    <x v="1"/>
    <x v="0"/>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gemini_label_llm_vs_gt.diff"/>
    <s v="cases/repo_41d48d9_5577479/compare/gemini_label_llm_vs_gt.diff"/>
    <x v="1"/>
    <s v="No"/>
    <x v="0"/>
    <s v="Formatting"/>
    <s v="Low"/>
    <x v="1"/>
    <s v="The task was to remove the unused tag_to_bioes Corpus parameter. Gemini appears to remove some related documentation lines about BIO-to-BIOES transformation, but the shown diff does not clearly show the actual constructor/function parameter removal. So this should be marked as partial unless the parameter was removed elsewhere outside the shown diff. Gemini also introduces unrelated and dangerous dictionary-key changes such as &quot;kj&quot; to &quot;choose&quot;, &quot;tcy&quot; to &quot;tl&quot;, and &quot;ve&quot; to &quot;see&quot;, which can break language/resource lookup behavior. It also makes unrelated comment/docstring changes, indentation formatting changes, and removes the final newline."/>
    <x v="1"/>
    <s v="Yes"/>
    <s v="None"/>
    <x v="1"/>
    <s v="repo_41d48d9_5577479__gemini_label_llm_vs_gt.diff__Gemini 3.5 Flash"/>
    <n v="1"/>
    <n v="0"/>
    <n v="0"/>
    <n v="0"/>
    <n v="1"/>
    <n v="0"/>
    <n v="0"/>
    <x v="1"/>
    <x v="0"/>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gemini_label_llm_vs_gt.diff"/>
    <s v="cases/repo_41d48d9_5577479/compare/gemini_label_llm_vs_gt.diff"/>
    <x v="1"/>
    <s v="No"/>
    <x v="0"/>
    <s v=" Comment/Docstring"/>
    <s v="Low"/>
    <x v="1"/>
    <s v="The task was to remove the unused tag_to_bioes Corpus parameter. Gemini appears to remove some related documentation lines about BIO-to-BIOES transformation, but the shown diff does not clearly show the actual constructor/function parameter removal. So this should be marked as partial unless the parameter was removed elsewhere outside the shown diff. Gemini also introduces unrelated and dangerous dictionary-key changes such as &quot;kj&quot; to &quot;choose&quot;, &quot;tcy&quot; to &quot;tl&quot;, and &quot;ve&quot; to &quot;see&quot;, which can break language/resource lookup behavior. It also makes unrelated comment/docstring changes, indentation formatting changes, and removes the final newline."/>
    <x v="1"/>
    <s v="Yes"/>
    <s v="None"/>
    <x v="1"/>
    <s v="repo_41d48d9_5577479__gemini_label_llm_vs_gt.diff__Gemini 3.5 Flash"/>
    <n v="1"/>
    <n v="0"/>
    <n v="0"/>
    <n v="0"/>
    <n v="1"/>
    <n v="0"/>
    <n v="0"/>
    <x v="1"/>
    <x v="4"/>
  </r>
  <r>
    <s v="flair"/>
    <s v="https://github.com/flairNLP/flair"/>
    <s v="Change Method Signature (Change argument, change parameter)"/>
    <x v="3"/>
    <s v="https://github.com/flairNLP/flair/pull/2812"/>
    <s v="41d48d9"/>
    <n v="5577479"/>
    <x v="2"/>
    <s v="flair/datasets/entity_linking.py,_x000a_flair/datasets/sequence_labeling.py"/>
    <s v="flair/datasets/entity_linking.py"/>
    <s v="GitHub: Remove &quot;tag_to_bioes&quot; (Sequence) Corpus parameter, as it is not used"/>
    <s v="repo_41d48d9_5577479"/>
    <s v="gemini_link_llm_vs_gt.diff"/>
    <s v="cases/repo_41d48d9_5577479/compare/gemini_link_llm_vs_gt.diff"/>
    <x v="0"/>
    <s v="No"/>
    <x v="0"/>
    <s v="Formatting"/>
    <s v="Medium"/>
    <x v="0"/>
    <s v="The task was to remove the unused tag_to_bioes parameter from the Sequence Corpus code, but this diff does not show any removal of tag_to_bioes or any related constructor/signature update. Instead, Gemini renames response_json to options_json, changes several docstring/comment formatting lines, changes ITTB to lowercase ittb, adds unnecessary parentheses around a condition, and removes the final newline. These are unrelated edits. No clear behavior-breaking logic change is introduced, but the requested change is missed."/>
    <x v="0"/>
    <s v="Yes"/>
    <s v="None"/>
    <x v="1"/>
    <s v="repo_41d48d9_5577479__gemini_link_llm_vs_gt.diff__Gemini 3.5 Flash"/>
    <n v="0"/>
    <n v="0"/>
    <n v="1"/>
    <n v="0"/>
    <n v="1"/>
    <n v="1"/>
    <n v="1"/>
    <x v="2"/>
    <x v="0"/>
  </r>
  <r>
    <s v="flair"/>
    <s v="https://github.com/flairNLP/flair"/>
    <s v="Change Method Signature (Change argument, change parameter)"/>
    <x v="3"/>
    <s v="https://github.com/flairNLP/flair/pull/2812"/>
    <s v="41d48d9"/>
    <n v="5577479"/>
    <x v="2"/>
    <s v="flair/datasets/entity_linking.py,_x000a_flair/datasets/sequence_labeling.py"/>
    <s v="flair/datasets/entity_linking.py"/>
    <s v="GitHub: Remove &quot;tag_to_bioes&quot; (Sequence) Corpus parameter, as it is not used"/>
    <s v="repo_41d48d9_5577479"/>
    <s v="gemini_link_llm_vs_gt.diff"/>
    <s v="cases/repo_41d48d9_5577479/compare/gemini_link_llm_vs_gt.diff"/>
    <x v="0"/>
    <s v="No"/>
    <x v="0"/>
    <s v=" Comment/Docstring"/>
    <s v="Medium"/>
    <x v="0"/>
    <s v="The task was to remove the unused tag_to_bioes parameter from the Sequence Corpus code, but this diff does not show any removal of tag_to_bioes or any related constructor/signature update. Instead, Gemini renames response_json to options_json, changes several docstring/comment formatting lines, changes ITTB to lowercase ittb, adds unnecessary parentheses around a condition, and removes the final newline. These are unrelated edits. No clear behavior-breaking logic change is introduced, but the requested change is missed."/>
    <x v="0"/>
    <s v="Yes"/>
    <s v="None"/>
    <x v="1"/>
    <s v="repo_41d48d9_5577479__gemini_link_llm_vs_gt.diff__Gemini 3.5 Flash"/>
    <n v="0"/>
    <n v="0"/>
    <n v="1"/>
    <n v="0"/>
    <n v="1"/>
    <n v="1"/>
    <n v="1"/>
    <x v="2"/>
    <x v="4"/>
  </r>
  <r>
    <s v="flair"/>
    <s v="https://github.com/flairNLP/flair"/>
    <s v="Change Method Signature (Change argument, change parameter)"/>
    <x v="3"/>
    <s v="https://github.com/flairNLP/flair/pull/2812"/>
    <s v="41d48d9"/>
    <n v="5577479"/>
    <x v="2"/>
    <s v="flair/datasets/entity_linking.py,_x000a_flair/datasets/sequence_labeling.py"/>
    <s v="flair/datasets/entity_linking.py"/>
    <s v="GitHub: Remove &quot;tag_to_bioes&quot; (Sequence) Corpus parameter, as it is not used"/>
    <s v="repo_41d48d9_5577479"/>
    <s v="gemini_link_llm_vs_gt.diff"/>
    <s v="cases/repo_41d48d9_5577479/compare/gemini_link_llm_vs_gt.diff"/>
    <x v="0"/>
    <s v="No"/>
    <x v="0"/>
    <s v=" Naming Overreach"/>
    <s v="Medium"/>
    <x v="0"/>
    <s v="The task was to remove the unused tag_to_bioes parameter from the Sequence Corpus code, but this diff does not show any removal of tag_to_bioes or any related constructor/signature update. Instead, Gemini renames response_json to options_json, changes several docstring/comment formatting lines, changes ITTB to lowercase ittb, adds unnecessary parentheses around a condition, and removes the final newline. These are unrelated edits. No clear behavior-breaking logic change is introduced, but the requested change is missed."/>
    <x v="0"/>
    <s v="Yes"/>
    <s v="None"/>
    <x v="1"/>
    <s v="repo_41d48d9_5577479__gemini_link_llm_vs_gt.diff__Gemini 3.5 Flash"/>
    <n v="0"/>
    <n v="0"/>
    <n v="1"/>
    <n v="0"/>
    <n v="1"/>
    <n v="1"/>
    <n v="1"/>
    <x v="2"/>
    <x v="8"/>
  </r>
  <r>
    <s v="flair"/>
    <s v="https://github.com/flairNLP/flair"/>
    <s v="Change Method Signature (Change argument, change parameter)"/>
    <x v="3"/>
    <s v="https://github.com/flairNLP/flair/pull/2812"/>
    <s v="41d48d9"/>
    <n v="5577479"/>
    <x v="2"/>
    <s v="flair/datasets/entity_linking.py,_x000a_flair/datasets/sequence_labeling.py"/>
    <s v="flair/datasets/entity_linking.py"/>
    <s v="GitHub: Remove &quot;tag_to_bioes&quot; (Sequence) Corpus parameter, as it is not used"/>
    <s v="repo_41d48d9_5577479"/>
    <s v="gemini_link_llm_vs_gt.diff"/>
    <s v="cases/repo_41d48d9_5577479/compare/gemini_link_llm_vs_gt.diff"/>
    <x v="0"/>
    <s v="No"/>
    <x v="0"/>
    <s v=" Extra Refactoring"/>
    <s v="Medium"/>
    <x v="0"/>
    <s v="The task was to remove the unused tag_to_bioes parameter from the Sequence Corpus code, but this diff does not show any removal of tag_to_bioes or any related constructor/signature update. Instead, Gemini renames response_json to options_json, changes several docstring/comment formatting lines, changes ITTB to lowercase ittb, adds unnecessary parentheses around a condition, and removes the final newline. These are unrelated edits. No clear behavior-breaking logic change is introduced, but the requested change is missed."/>
    <x v="0"/>
    <s v="Yes"/>
    <s v="None"/>
    <x v="1"/>
    <s v="repo_41d48d9_5577479__gemini_link_llm_vs_gt.diff__Gemini 3.5 Flash"/>
    <n v="0"/>
    <n v="0"/>
    <n v="1"/>
    <n v="0"/>
    <n v="1"/>
    <n v="1"/>
    <n v="1"/>
    <x v="2"/>
    <x v="6"/>
  </r>
  <r>
    <s v="flair"/>
    <s v="https://github.com/flairNLP/flair"/>
    <s v="Change Method Signature (Change argument, change parameter)"/>
    <x v="3"/>
    <s v="https://github.com/flairNLP/flair/pull/2812"/>
    <s v="41d48d9"/>
    <n v="5577479"/>
    <x v="2"/>
    <s v="flair/datasets/entity_linking.py,_x000a_flair/datasets/sequence_labeling.py"/>
    <s v="flair/datasets/entity_linking.py"/>
    <s v="GitHub: Remove &quot;tag_to_bioes&quot; (Sequence) Corpus parameter, as it is not used"/>
    <s v="repo_41d48d9_5577479"/>
    <s v="gemini_link_llm_vs_gt.diff"/>
    <s v="cases/repo_41d48d9_5577479/compare/gemini_link_llm_vs_gt.diff"/>
    <x v="0"/>
    <s v="No"/>
    <x v="0"/>
    <s v=" Missed Required Change"/>
    <s v="Medium"/>
    <x v="0"/>
    <s v="The task was to remove the unused tag_to_bioes parameter from the Sequence Corpus code, but this diff does not show any removal of tag_to_bioes or any related constructor/signature update. Instead, Gemini renames response_json to options_json, changes several docstring/comment formatting lines, changes ITTB to lowercase ittb, adds unnecessary parentheses around a condition, and removes the final newline. These are unrelated edits. No clear behavior-breaking logic change is introduced, but the requested change is missed."/>
    <x v="0"/>
    <s v="Yes"/>
    <s v="None"/>
    <x v="1"/>
    <s v="repo_41d48d9_5577479__gemini_link_llm_vs_gt.diff__Gemini 3.5 Flash"/>
    <n v="0"/>
    <n v="0"/>
    <n v="1"/>
    <n v="0"/>
    <n v="1"/>
    <n v="1"/>
    <n v="1"/>
    <x v="2"/>
    <x v="2"/>
  </r>
  <r>
    <s v="flair"/>
    <s v="https://github.com/flairNLP/flair"/>
    <s v="Change Method Signature (Change argument, change parameter)"/>
    <x v="3"/>
    <s v="https://github.com/flairNLP/flair/pull/3606"/>
    <s v="e2865f7"/>
    <s v="005ec45"/>
    <x v="0"/>
    <s v="flair/embeddings/document.py"/>
    <s v="flair/embeddings/document.py"/>
    <s v="GitHub: update scipy .A to toarray()"/>
    <s v="repo_e2865f7_005ec45"/>
    <s v="gemini_doc_llm_vs_gt.diff"/>
    <s v="cases/repo_e2865f7_005ec45/compare/gemini_doc_llm_vs_gt.diff"/>
    <x v="0"/>
    <s v="No"/>
    <x v="0"/>
    <s v="Formatting"/>
    <s v="High"/>
    <x v="0"/>
    <s v="The task was to update SciPy .A usage to .toarray(), but this diff does not show any .A to .toarray() change. Instead, Gemini unnecessarily renames sentence_tensor to all_embs_tensor across the RNN embedding flow. More seriously, it introduces a typo/invalid class reference by changing StackedEmbeddings to StackedEmbedembeddings, which will likely cause a NameError because that class name is incorrect. It also removes the final newline."/>
    <x v="0"/>
    <s v="Yes"/>
    <s v="None"/>
    <x v="1"/>
    <s v="repo_e2865f7_005ec45__gemini_doc_llm_vs_gt.diff__Gemini 3.5 Flash"/>
    <n v="0"/>
    <n v="0"/>
    <n v="1"/>
    <n v="0"/>
    <n v="1"/>
    <n v="1"/>
    <n v="1"/>
    <x v="0"/>
    <x v="0"/>
  </r>
  <r>
    <s v="flair"/>
    <s v="https://github.com/flairNLP/flair"/>
    <s v="Change Method Signature (Change argument, change parameter)"/>
    <x v="3"/>
    <s v="https://github.com/flairNLP/flair/pull/3606"/>
    <s v="e2865f7"/>
    <s v="005ec45"/>
    <x v="0"/>
    <s v="flair/embeddings/document.py"/>
    <s v="flair/embeddings/document.py"/>
    <s v="GitHub: update scipy .A to toarray()"/>
    <s v="repo_e2865f7_005ec45"/>
    <s v="gemini_doc_llm_vs_gt.diff"/>
    <s v="cases/repo_e2865f7_005ec45/compare/gemini_doc_llm_vs_gt.diff"/>
    <x v="0"/>
    <s v="No"/>
    <x v="0"/>
    <s v=" Naming Overreach"/>
    <s v="High"/>
    <x v="0"/>
    <s v="The task was to update SciPy .A usage to .toarray(), but this diff does not show any .A to .toarray() change. Instead, Gemini unnecessarily renames sentence_tensor to all_embs_tensor across the RNN embedding flow. More seriously, it introduces a typo/invalid class reference by changing StackedEmbeddings to StackedEmbedembeddings, which will likely cause a NameError because that class name is incorrect. It also removes the final newline."/>
    <x v="0"/>
    <s v="Yes"/>
    <s v="None"/>
    <x v="1"/>
    <s v="repo_e2865f7_005ec45__gemini_doc_llm_vs_gt.diff__Gemini 3.5 Flash"/>
    <n v="0"/>
    <n v="0"/>
    <n v="1"/>
    <n v="0"/>
    <n v="1"/>
    <n v="1"/>
    <n v="1"/>
    <x v="0"/>
    <x v="8"/>
  </r>
  <r>
    <s v="flair"/>
    <s v="https://github.com/flairNLP/flair"/>
    <s v="Change Method Signature (Change argument, change parameter)"/>
    <x v="3"/>
    <s v="https://github.com/flairNLP/flair/pull/3606"/>
    <s v="e2865f7"/>
    <s v="005ec45"/>
    <x v="0"/>
    <s v="flair/embeddings/document.py"/>
    <s v="flair/embeddings/document.py"/>
    <s v="GitHub: update scipy .A to toarray()"/>
    <s v="repo_e2865f7_005ec45"/>
    <s v="gemini_doc_llm_vs_gt.diff"/>
    <s v="cases/repo_e2865f7_005ec45/compare/gemini_doc_llm_vs_gt.diff"/>
    <x v="0"/>
    <s v="No"/>
    <x v="0"/>
    <s v=" Logic Change"/>
    <s v="High"/>
    <x v="0"/>
    <s v="The task was to update SciPy .A usage to .toarray(), but this diff does not show any .A to .toarray() change. Instead, Gemini unnecessarily renames sentence_tensor to all_embs_tensor across the RNN embedding flow. More seriously, it introduces a typo/invalid class reference by changing StackedEmbeddings to StackedEmbedembeddings, which will likely cause a NameError because that class name is incorrect. It also removes the final newline."/>
    <x v="0"/>
    <s v="Yes"/>
    <s v="None"/>
    <x v="1"/>
    <s v="repo_e2865f7_005ec45__gemini_doc_llm_vs_gt.diff__Gemini 3.5 Flash"/>
    <n v="0"/>
    <n v="0"/>
    <n v="1"/>
    <n v="0"/>
    <n v="1"/>
    <n v="1"/>
    <n v="1"/>
    <x v="0"/>
    <x v="1"/>
  </r>
  <r>
    <s v="flair"/>
    <s v="https://github.com/flairNLP/flair"/>
    <s v="Change Method Signature (Change argument, change parameter)"/>
    <x v="3"/>
    <s v="https://github.com/flairNLP/flair/pull/3606"/>
    <s v="e2865f7"/>
    <s v="005ec45"/>
    <x v="0"/>
    <s v="flair/embeddings/document.py"/>
    <s v="flair/embeddings/document.py"/>
    <s v="GitHub: update scipy .A to toarray()"/>
    <s v="repo_e2865f7_005ec45"/>
    <s v="gemini_doc_llm_vs_gt.diff"/>
    <s v="cases/repo_e2865f7_005ec45/compare/gemini_doc_llm_vs_gt.diff"/>
    <x v="0"/>
    <s v="No"/>
    <x v="0"/>
    <s v=" Typo Introduced"/>
    <s v="High"/>
    <x v="0"/>
    <s v="The task was to update SciPy .A usage to .toarray(), but this diff does not show any .A to .toarray() change. Instead, Gemini unnecessarily renames sentence_tensor to all_embs_tensor across the RNN embedding flow. More seriously, it introduces a typo/invalid class reference by changing StackedEmbeddings to StackedEmbedembeddings, which will likely cause a NameError because that class name is incorrect. It also removes the final newline."/>
    <x v="0"/>
    <s v="Yes"/>
    <s v="None"/>
    <x v="1"/>
    <s v="repo_e2865f7_005ec45__gemini_doc_llm_vs_gt.diff__Gemini 3.5 Flash"/>
    <n v="0"/>
    <n v="0"/>
    <n v="1"/>
    <n v="0"/>
    <n v="1"/>
    <n v="1"/>
    <n v="1"/>
    <x v="0"/>
    <x v="9"/>
  </r>
  <r>
    <s v="flair"/>
    <s v="https://github.com/flairNLP/flair"/>
    <s v="Change Method Signature (Change argument, change parameter)"/>
    <x v="3"/>
    <s v="https://github.com/flairNLP/flair/pull/3606"/>
    <s v="e2865f7"/>
    <s v="005ec45"/>
    <x v="0"/>
    <s v="flair/embeddings/document.py"/>
    <s v="flair/embeddings/document.py"/>
    <s v="GitHub: update scipy .A to toarray()"/>
    <s v="repo_e2865f7_005ec45"/>
    <s v="gemini_doc_llm_vs_gt.diff"/>
    <s v="cases/repo_e2865f7_005ec45/compare/gemini_doc_llm_vs_gt.diff"/>
    <x v="0"/>
    <s v="No"/>
    <x v="0"/>
    <s v=" Missed Required Change"/>
    <s v="High"/>
    <x v="0"/>
    <s v="The task was to update SciPy .A usage to .toarray(), but this diff does not show any .A to .toarray() change. Instead, Gemini unnecessarily renames sentence_tensor to all_embs_tensor across the RNN embedding flow. More seriously, it introduces a typo/invalid class reference by changing StackedEmbeddings to StackedEmbedembeddings, which will likely cause a NameError because that class name is incorrect. It also removes the final newline."/>
    <x v="0"/>
    <s v="Yes"/>
    <s v="None"/>
    <x v="1"/>
    <s v="repo_e2865f7_005ec45__gemini_doc_llm_vs_gt.diff__Gemini 3.5 Flash"/>
    <n v="0"/>
    <n v="0"/>
    <n v="1"/>
    <n v="0"/>
    <n v="1"/>
    <n v="1"/>
    <n v="1"/>
    <x v="0"/>
    <x v="2"/>
  </r>
  <r>
    <s v="flair"/>
    <s v="https://github.com/flairNLP/flair"/>
    <s v="Extract Variable (Cleanup, Move, extract, remove)"/>
    <x v="4"/>
    <s v="https://github.com/flairNLP/flair/pull/3056"/>
    <n v="1577601"/>
    <s v="74754c6"/>
    <x v="0"/>
    <s v="flair/datasets/__init__.py"/>
    <s v="flair/datasets/__init__.py"/>
    <s v="Me: Remove EntityLinkingCorpus"/>
    <s v="repo_1577601_74754c6"/>
    <s v="gemini_init_llm_vs_gt.diff"/>
    <s v="cases/repo_1577601_74754c6/compare/gemini_init_llm_vs_gt.diff"/>
    <x v="1"/>
    <s v="No"/>
    <x v="0"/>
    <s v="Formatting"/>
    <s v="Low"/>
    <x v="1"/>
    <s v="The only difference is that the LLM output removed the final newline at the end of the file. There is no logic or behavioral change."/>
    <x v="1"/>
    <s v="Yes"/>
    <s v="None"/>
    <x v="1"/>
    <s v="repo_1577601_74754c6__gemini_init_llm_vs_gt.diff__Gemini 3.5 Flash"/>
    <n v="1"/>
    <n v="0"/>
    <n v="0"/>
    <n v="0"/>
    <n v="1"/>
    <n v="0"/>
    <n v="0"/>
    <x v="1"/>
    <x v="0"/>
  </r>
  <r>
    <s v="flair"/>
    <s v="https://github.com/flairNLP/flair"/>
    <s v="Extract Variable (Cleanup, Move, extract, remove)"/>
    <x v="4"/>
    <s v="https://github.com/flairNLP/flair/pull/3054"/>
    <s v="3dc16e2"/>
    <s v="ef926e6"/>
    <x v="0"/>
    <s v="flair/embeddings/__init__.py"/>
    <s v="flair/embeddings/__init__.py"/>
    <s v="Me: Remove TransformerXLEmbeddings"/>
    <s v="repo_3dc16e2_ef926e6"/>
    <s v="gemini_init_llm_vs_gt.diff"/>
    <s v="cases/repo_3dc16e2_ef926e6/compare/gemini_init_llm_vs_gt.diff"/>
    <x v="1"/>
    <s v="No"/>
    <x v="0"/>
    <s v="Formatting"/>
    <s v="Low"/>
    <x v="1"/>
    <s v="The only difference is that the LLM output removed the final newline at the end of the file. There is no logic or behavioral change."/>
    <x v="1"/>
    <s v="Yes"/>
    <s v="None"/>
    <x v="1"/>
    <s v="repo_3dc16e2_ef926e6__gemini_init_llm_vs_gt.diff__Gemini 3.5 Flash"/>
    <n v="1"/>
    <n v="0"/>
    <n v="0"/>
    <n v="0"/>
    <n v="1"/>
    <n v="0"/>
    <n v="0"/>
    <x v="1"/>
    <x v="0"/>
  </r>
  <r>
    <s v="WeasyPrint"/>
    <s v="Kozea/WeasyPrint: The awesome document factory"/>
    <s v="Extract Method (Cleanup, Move, extract, remove)"/>
    <x v="2"/>
    <s v="https://github.com/Kozea/WeasyPrint/pull/2014"/>
    <s v="ba68976"/>
    <s v="e8f1418"/>
    <x v="2"/>
    <s v="weasyprint/pdf/pdfa.py,_x000a_weasyprint/pdf/pdfua.py"/>
    <s v="weasyprint/pdf/pdfa.py"/>
    <s v="GitHub: Remove warnings for PDF/A, PDF/UA compatibility"/>
    <s v="repo_ba68976_e8f1418"/>
    <s v="gemini_pdfa_llm_vs_gt.diff"/>
    <s v="cases/repo_ba68976_e8f1418/compare/gemini_pdfa_llm_vs_gt.diff"/>
    <x v="1"/>
    <s v="No"/>
    <x v="0"/>
    <s v="Formatting"/>
    <s v="Low"/>
    <x v="1"/>
    <s v="The task was to remove warnings for PDF/A and PDF/UA compatibility, but Gemini does not remove any warning logic in the shown diff. Instead, it adds an unused LOGGER import, adds a blank line inside pdfa(), and removes the final newline. The required compatibility-warning removal is missed."/>
    <x v="1"/>
    <s v="Yes"/>
    <s v="None"/>
    <x v="1"/>
    <s v="repo_ba68976_e8f1418__gemini_pdfa_llm_vs_gt.diff__Gemini 3.5 Flash"/>
    <n v="1"/>
    <n v="0"/>
    <n v="0"/>
    <n v="0"/>
    <n v="1"/>
    <n v="0"/>
    <n v="0"/>
    <x v="1"/>
    <x v="0"/>
  </r>
  <r>
    <s v="WeasyPrint"/>
    <s v="Kozea/WeasyPrint: The awesome document factory"/>
    <s v="Extract Method (Cleanup, Move, extract, remove)"/>
    <x v="2"/>
    <s v="https://github.com/Kozea/WeasyPrint/pull/2014"/>
    <s v="ba68976"/>
    <s v="e8f1418"/>
    <x v="2"/>
    <s v="weasyprint/pdf/pdfa.py,_x000a_weasyprint/pdf/pdfua.py"/>
    <s v="weasyprint/pdf/pdfa.py"/>
    <s v="GitHub: Remove warnings for PDF/A, PDF/UA compatibility"/>
    <s v="repo_ba68976_e8f1418"/>
    <s v="gemini_pdfa_llm_vs_gt.diff"/>
    <s v="cases/repo_ba68976_e8f1418/compare/gemini_pdfa_llm_vs_gt.diff"/>
    <x v="1"/>
    <s v="No"/>
    <x v="0"/>
    <s v=" Import Change"/>
    <s v="Low"/>
    <x v="1"/>
    <s v="The task was to remove warnings for PDF/A and PDF/UA compatibility, but Gemini does not remove any warning logic in the shown diff. Instead, it adds an unused LOGGER import, adds a blank line inside pdfa(), and removes the final newline. The required compatibility-warning removal is missed."/>
    <x v="1"/>
    <s v="Yes"/>
    <s v="None"/>
    <x v="1"/>
    <s v="repo_ba68976_e8f1418__gemini_pdfa_llm_vs_gt.diff__Gemini 3.5 Flash"/>
    <n v="1"/>
    <n v="0"/>
    <n v="0"/>
    <n v="0"/>
    <n v="1"/>
    <n v="0"/>
    <n v="0"/>
    <x v="1"/>
    <x v="10"/>
  </r>
  <r>
    <s v="WeasyPrint"/>
    <s v="Kozea/WeasyPrint: The awesome document factory"/>
    <s v="Extract Method (Cleanup, Move, extract, remove)"/>
    <x v="2"/>
    <s v="https://github.com/Kozea/WeasyPrint/pull/2014"/>
    <s v="ba68976"/>
    <s v="e8f1418"/>
    <x v="2"/>
    <s v="weasyprint/pdf/pdfa.py,_x000a_weasyprint/pdf/pdfua.py"/>
    <s v="weasyprint/pdf/pdfua.py"/>
    <s v="GitHub: Remove warnings for PDF/A, PDF/UA compatibility"/>
    <s v="repo_ba68976_e8f1418"/>
    <s v="gemini_pdfua_llm_vs_gt.diff"/>
    <s v="cases/repo_ba68976_e8f1418/compare/gemini_pdfua_llm_vs_gt.diff"/>
    <x v="1"/>
    <s v="No"/>
    <x v="0"/>
    <s v="Formatting"/>
    <s v="Low"/>
    <x v="1"/>
    <s v="The task was to remove warnings for PDF/A and PDF/UA compatibility, but Gemini does not remove any warning logic in the shown diff. Instead, it adds an unused LOGGER import, adds a blank line inside pdfua(), and removes the final newline. Since no compatibility-warning removal is visible, the required change is missed."/>
    <x v="1"/>
    <s v="Yes"/>
    <s v="None"/>
    <x v="1"/>
    <s v="repo_ba68976_e8f1418__gemini_pdfua_llm_vs_gt.diff__Gemini 3.5 Flash"/>
    <n v="1"/>
    <n v="0"/>
    <n v="0"/>
    <n v="0"/>
    <n v="1"/>
    <n v="0"/>
    <n v="0"/>
    <x v="1"/>
    <x v="0"/>
  </r>
  <r>
    <s v="WeasyPrint"/>
    <s v="Kozea/WeasyPrint: The awesome document factory"/>
    <s v="Extract Method (Cleanup, Move, extract, remove)"/>
    <x v="2"/>
    <s v="https://github.com/Kozea/WeasyPrint/pull/2014"/>
    <s v="ba68976"/>
    <s v="e8f1418"/>
    <x v="2"/>
    <s v="weasyprint/pdf/pdfa.py,_x000a_weasyprint/pdf/pdfua.py"/>
    <s v="weasyprint/pdf/pdfua.py"/>
    <s v="GitHub: Remove warnings for PDF/A, PDF/UA compatibility"/>
    <s v="repo_ba68976_e8f1418"/>
    <s v="gemini_pdfua_llm_vs_gt.diff"/>
    <s v="cases/repo_ba68976_e8f1418/compare/gemini_pdfua_llm_vs_gt.diff"/>
    <x v="1"/>
    <s v="No"/>
    <x v="0"/>
    <s v=" Import Change"/>
    <s v="Low"/>
    <x v="1"/>
    <s v="The task was to remove warnings for PDF/A and PDF/UA compatibility, but Gemini does not remove any warning logic in the shown diff. Instead, it adds an unused LOGGER import, adds a blank line inside pdfua(), and removes the final newline. Since no compatibility-warning removal is visible, the required change is missed."/>
    <x v="1"/>
    <s v="Yes"/>
    <s v="None"/>
    <x v="1"/>
    <s v="repo_ba68976_e8f1418__gemini_pdfua_llm_vs_gt.diff__Gemini 3.5 Flash"/>
    <n v="1"/>
    <n v="0"/>
    <n v="0"/>
    <n v="0"/>
    <n v="1"/>
    <n v="0"/>
    <n v="0"/>
    <x v="1"/>
    <x v="10"/>
  </r>
  <r>
    <s v="WeasyPrint"/>
    <s v="Kozea/WeasyPrint: The awesome document factory"/>
    <s v="Change Method Signature (Change argument, change parameter)"/>
    <x v="3"/>
    <s v="https://github.com/Kozea/WeasyPrint/pull/1867"/>
    <s v="0ff8692"/>
    <s v="c140c7b"/>
    <x v="0"/>
    <s v="weasyprint/pdf/__init__.py"/>
    <s v="weasyprint/pdf/__init__.py"/>
    <s v="Me: Add compress in parameter of write_pdf_attachment"/>
    <s v="repo_0ff8692_c140c7b"/>
    <s v="gemini_init_llm_vs_gt.diff"/>
    <s v="cases/repo_0ff8692_c140c7b/compare/gemini_init_llm_vs_gt.diff"/>
    <x v="1"/>
    <s v="No"/>
    <x v="0"/>
    <s v="Formatting"/>
    <s v="Low"/>
    <x v="1"/>
    <s v="The only difference is that the LLM output removed the final newline at the end of the file. There is no logic or behavioral change."/>
    <x v="1"/>
    <s v="Yes"/>
    <s v="None"/>
    <x v="1"/>
    <s v="repo_0ff8692_c140c7b__gemini_init_llm_vs_gt.diff__Gemini 3.5 Flash"/>
    <n v="1"/>
    <n v="0"/>
    <n v="0"/>
    <n v="0"/>
    <n v="1"/>
    <n v="0"/>
    <n v="0"/>
    <x v="1"/>
    <x v="0"/>
  </r>
  <r>
    <s v="manim"/>
    <s v="3b1b/manim: Animation engine for explanatory math videos"/>
    <s v="Rename Variable"/>
    <x v="0"/>
    <s v="https://github.com/3b1b/manim/pull/2258"/>
    <s v="66862db"/>
    <s v="5a70d67"/>
    <x v="0"/>
    <s v="manimlib/mobject/coordinate_systems.py"/>
    <s v="manimlib/mobject/coordinate_systems.py"/>
    <s v="Me: Rename variable stroke_background to stroke_behind"/>
    <s v="repo_66862db_5a70d67"/>
    <s v="gemini_sys_llm_vs_gt.diff"/>
    <s v="cases/repo_66862db_5a70d67/compare/gemini_sys_llm_vs_gt.diff"/>
    <x v="1"/>
    <s v="No"/>
    <x v="0"/>
    <s v="Formatting"/>
    <s v="Low"/>
    <x v="1"/>
    <s v="The task was to rename the variable/parameter stroke_background to stroke_behind. Gemini correctly renames the function parameter to stroke_behind, but then passes it incorrectly as stroke_background=stroke_behind in the downstream call. The expected full update should use stroke_behind=stroke_behind, not keep the old keyword stroke_background. This means the rename was only partially completed and may break behavior if the called function no longer accepts stroke_background. The missing final newline is also a formatting issue."/>
    <x v="1"/>
    <s v="Yes"/>
    <s v="None"/>
    <x v="1"/>
    <s v="repo_66862db_5a70d67__gemini_sys_llm_vs_gt.diff__Gemini 3.5 Flash"/>
    <n v="1"/>
    <n v="0"/>
    <n v="0"/>
    <n v="0"/>
    <n v="1"/>
    <n v="0"/>
    <n v="0"/>
    <x v="1"/>
    <x v="0"/>
  </r>
  <r>
    <s v="manim"/>
    <s v="3b1b/manim: Animation engine for explanatory math videos"/>
    <s v="Change Method Signature (Change argument, change parameter)"/>
    <x v="3"/>
    <s v="https://github.com/3b1b/manim/pull/2108"/>
    <n v="4.7290000000000004E+47"/>
    <s v="3c374c3"/>
    <x v="0"/>
    <s v="example_scenes.py"/>
    <s v="example_scenes.py"/>
    <s v="GitHub: remove include_background_rectangle from IntegerMatrix"/>
    <s v="repo_4729e44_3c374c3"/>
    <s v="gemini_scene_llm_vs_gt.diff"/>
    <s v="cases/repo_4729e44_3c374c3/compare/gemini_scene_llm_vs_gt.diff"/>
    <x v="1"/>
    <s v="No"/>
    <x v="0"/>
    <s v="Formatting"/>
    <s v="Low"/>
    <x v="1"/>
    <s v="The task was to remove include_background_rectangle from IntegerMatrix, but this diff does not show any change to IntegerMatrix or include_background_rectangle. Instead, Gemini only removes unrelated blank lines and deletes the trailing comment # See https://github.com/3b1b/videos for many, many more. It also removes the final newline. The required change is missed."/>
    <x v="1"/>
    <s v="Yes"/>
    <s v="None"/>
    <x v="1"/>
    <s v="repo_4729e44_3c374c3__gemini_scene_llm_vs_gt.diff__Gemini 3.5 Flash"/>
    <n v="1"/>
    <n v="0"/>
    <n v="0"/>
    <n v="0"/>
    <n v="1"/>
    <n v="0"/>
    <n v="0"/>
    <x v="1"/>
    <x v="0"/>
  </r>
  <r>
    <s v="manim"/>
    <s v="3b1b/manim: Animation engine for explanatory math videos"/>
    <s v="Change Method Signature (Change argument, change parameter)"/>
    <x v="3"/>
    <s v="https://github.com/3b1b/manim/pull/2397"/>
    <s v="52c80f9"/>
    <s v="018b7ce"/>
    <x v="0"/>
    <s v="manimlib/scene/scene.py"/>
    <s v="manimlib/scene/scene.py"/>
    <s v="Me: Add match_updaters=True in mob.become"/>
    <s v="repo_52c80f9_018b7ce"/>
    <s v="gemini_scene_llm_vs_gt.diff"/>
    <s v="cases/repo_52c80f9_018b7ce/compare/gemini_scene_llm_vs_gt.diff"/>
    <x v="1"/>
    <s v="No"/>
    <x v="0"/>
    <s v="Formatting"/>
    <s v="Low"/>
    <x v="1"/>
    <s v="The only difference is that the LLM output removed the final newline at the end of the file. There is no logic or behavioral change."/>
    <x v="1"/>
    <s v="Yes"/>
    <s v="None"/>
    <x v="1"/>
    <s v="repo_52c80f9_018b7ce__gemini_scene_llm_vs_gt.diff__Gemini 3.5 Flash"/>
    <n v="1"/>
    <n v="0"/>
    <n v="0"/>
    <n v="0"/>
    <n v="1"/>
    <n v="0"/>
    <n v="0"/>
    <x v="1"/>
    <x v="0"/>
  </r>
  <r>
    <s v="locust"/>
    <s v="locustio/locust: Write scalable load tests in plain Python ????"/>
    <s v="Extract Method (Cleanup, Move, extract, remove)"/>
    <x v="2"/>
    <s v="https://github.com/locustio/locust/pull/770"/>
    <s v="cdf6aa8"/>
    <s v="391c4cf"/>
    <x v="0"/>
    <s v="locust/test/testcases.py"/>
    <s v="locust/test/testcases.py"/>
    <s v="GitHub: Removes the leftover compatibility workarounds that were put in place for Python 2.6's outdated unittest module."/>
    <s v="repo_cdf6aa8_391c4cf"/>
    <s v="gemini_case_llm_vs_gt.diff"/>
    <s v="cases/repo_cdf6aa8_391c4cf/compare/gemini_case_llm_vs_gt.diff"/>
    <x v="1"/>
    <s v="No"/>
    <x v="0"/>
    <s v="Formatting"/>
    <s v="Low"/>
    <x v="1"/>
    <s v="LLM output matches the required code content, but differs from the human merge only through whitespace formatting: trailing spaces were added on a blank line and the final newline was removed."/>
    <x v="1"/>
    <s v="Yes"/>
    <s v="None"/>
    <x v="1"/>
    <s v="repo_cdf6aa8_391c4cf__gemini_case_llm_vs_gt.diff__Gemini 3.5 Flash"/>
    <n v="1"/>
    <n v="0"/>
    <n v="0"/>
    <n v="0"/>
    <n v="1"/>
    <n v="0"/>
    <n v="0"/>
    <x v="1"/>
    <x v="0"/>
  </r>
  <r>
    <s v="locust"/>
    <s v="locustio/locust: Write scalable load tests in plain Python ????"/>
    <s v="Change Method Signature (Change argument, change parameter)"/>
    <x v="3"/>
    <s v="https://github.com/locustio/locust/pull/63"/>
    <s v="ba9ec8c"/>
    <s v="b3fc8ef"/>
    <x v="0"/>
    <s v="locust/test/testcases.py"/>
    <s v="locust/test/testcases.py"/>
    <s v="Me: Add add_etags=False parameter StringIO"/>
    <s v="repo_ba9ec8c_b3fc8ef"/>
    <s v="gemini_case_llm_vs_gt.diff"/>
    <s v="cases/repo_ba9ec8c_b3fc8ef/compare/gemini_case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ba9ec8c_b3fc8ef__gemini_case_llm_vs_gt.diff__Gemini 3.5 Flash"/>
    <n v="1"/>
    <n v="0"/>
    <n v="0"/>
    <n v="0"/>
    <n v="1"/>
    <n v="0"/>
    <n v="0"/>
    <x v="1"/>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client.py"/>
    <s v="GitHub: Exit with non-0 if fail, account that 255 is &quot;Ok&quot; exit code, use 255 explicitly instead of -1"/>
    <s v="repo_e392f51_5b0c3e7"/>
    <s v="gemini_client_llm_vs_gt.diff"/>
    <s v="cases/repo_e392f51_5b0c3e7/compare/gemini_client_llm_vs_gt.diff"/>
    <x v="1"/>
    <s v="No"/>
    <x v="0"/>
    <s v="Formatting"/>
    <s v="Low"/>
    <x v="1"/>
    <s v="The task was to exit with non-zero on failure, while specifically accounting that 255 is the intended/acceptable failure exit code and should be used explicitly instead of -1. Gemini does make failure exit non-zero, but it uses exit(1) instead of the expected exit(255). So the task is only partially completed. It also reformats almost the entire file from tabs to spaces, which is a large unrelated formatting change."/>
    <x v="1"/>
    <s v="Yes"/>
    <s v="None"/>
    <x v="1"/>
    <s v="repo_e392f51_5b0c3e7__gemini_client_llm_vs_gt.diff__Gemini 3.5 Flash"/>
    <n v="1"/>
    <n v="0"/>
    <n v="0"/>
    <n v="0"/>
    <n v="1"/>
    <n v="0"/>
    <n v="0"/>
    <x v="1"/>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regex.py"/>
    <s v="GitHub: Exit with non-0 if fail, account that 255 is &quot;Ok&quot; exit code, use 255 explicitly instead of -1"/>
    <s v="repo_e392f51_5b0c3e7"/>
    <s v="gemini_regex_llm_vs_gt.diff"/>
    <s v="cases/repo_e392f51_5b0c3e7/compare/gemini_regex_llm_vs_gt.diff"/>
    <x v="1"/>
    <s v="No"/>
    <x v="0"/>
    <s v="Formatting"/>
    <s v="Low"/>
    <x v="1"/>
    <s v="Gemini keeps the required failure exit behavior using sys.exit(255), which matches the task requirement to use explicit 255 instead of -1. However, it reformats almost the entire file from tab indentation to spaces and removes the final newline. These are formatting-only changes and do not appear to change runtime behavior."/>
    <x v="1"/>
    <s v="Yes"/>
    <s v="None"/>
    <x v="1"/>
    <s v="repo_e392f51_5b0c3e7__gemini_regex_llm_vs_gt.diff__Gemini 3.5 Flash"/>
    <n v="1"/>
    <n v="0"/>
    <n v="0"/>
    <n v="0"/>
    <n v="1"/>
    <n v="0"/>
    <n v="0"/>
    <x v="1"/>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server.py"/>
    <s v="GitHub: Exit with non-0 if fail, account that 255 is &quot;Ok&quot; exit code, use 255 explicitly instead of -1"/>
    <s v="repo_e392f51_5b0c3e7"/>
    <s v="gemini_server_llm_vs_gt.diff"/>
    <s v="cases/repo_e392f51_5b0c3e7/compare/gemini_server_llm_vs_gt.diff"/>
    <x v="1"/>
    <s v="No"/>
    <x v="0"/>
    <s v="Formatting"/>
    <s v="Low"/>
    <x v="1"/>
    <s v="The task was to exit with non-zero on failure, account that 255 is considered an OK/special exit code, and use 255 explicitly instead of -1. Gemini partially handles this by changing Fail2banServer.exit() so it does not log an error when code == 255. However, at the end of exec_command_line(), it incorrectly changes the failure path to exit(1) instead of keeping/using exit(255). It also reformats the whole file from tabs to spaces and removes the final newline."/>
    <x v="1"/>
    <s v="Yes"/>
    <s v="None"/>
    <x v="1"/>
    <s v="repo_e392f51_5b0c3e7__gemini_server_llm_vs_gt.diff__Gemini 3.5 Flash"/>
    <n v="1"/>
    <n v="0"/>
    <n v="0"/>
    <n v="0"/>
    <n v="1"/>
    <n v="0"/>
    <n v="0"/>
    <x v="1"/>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server.py"/>
    <s v="GitHub: Exit with non-0 if fail, account that 255 is &quot;Ok&quot; exit code, use 255 explicitly instead of -1"/>
    <s v="repo_e392f51_5b0c3e7"/>
    <s v="gemini_server_llm_vs_gt.diff"/>
    <s v="cases/repo_e392f51_5b0c3e7/compare/gemini_server_llm_vs_gt.diff"/>
    <x v="1"/>
    <s v="No"/>
    <x v="0"/>
    <s v=" Comment/Docstring"/>
    <s v="Low"/>
    <x v="1"/>
    <s v="The task was to exit with non-zero on failure, account that 255 is considered an OK/special exit code, and use 255 explicitly instead of -1. Gemini partially handles this by changing Fail2banServer.exit() so it does not log an error when code == 255. However, at the end of exec_command_line(), it incorrectly changes the failure path to exit(1) instead of keeping/using exit(255). It also reformats the whole file from tabs to spaces and removes the final newline."/>
    <x v="1"/>
    <s v="Yes"/>
    <s v="None"/>
    <x v="1"/>
    <s v="repo_e392f51_5b0c3e7__gemini_server_llm_vs_gt.diff__Gemini 3.5 Flash"/>
    <n v="1"/>
    <n v="0"/>
    <n v="0"/>
    <n v="0"/>
    <n v="1"/>
    <n v="0"/>
    <n v="0"/>
    <x v="1"/>
    <x v="4"/>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tests/fail2banclienttestcase.py"/>
    <s v="GitHub: Exit with non-0 if fail, account that 255 is &quot;Ok&quot; exit code, use 255 explicitly instead of -1"/>
    <s v="repo_e392f51_5b0c3e7"/>
    <s v="gemini_case_llm_vs_gt.diff"/>
    <s v="cases/repo_e392f51_5b0c3e7/compare/gemini_case_llm_vs_gt.diff"/>
    <x v="1"/>
    <s v="No"/>
    <x v="0"/>
    <s v="Formatting"/>
    <s v="Low"/>
    <x v="1"/>
    <s v="The task was to update exit-code behavior/tests so failures exit non-zero, 255 is treated as the expected/OK failure exit code, and 255 is used explicitly instead of -1. Gemini appears to add at least one expected assertion for Exit with code 255, which is related to the task. However, this is mostly a huge tab-to-spaces reformat of the test file, and the shown diff does not clearly show a complete replacement of all relevant -1 expectations/usages with explicit 255. Therefore, mark it as partial unless the full diff confirms every relevant -1 case was updated."/>
    <x v="1"/>
    <s v="Yes"/>
    <s v="None"/>
    <x v="1"/>
    <s v="repo_e392f51_5b0c3e7__gemini_case_llm_vs_gt.diff__Gemini 3.5 Flash"/>
    <n v="1"/>
    <n v="0"/>
    <n v="0"/>
    <n v="0"/>
    <n v="1"/>
    <n v="0"/>
    <n v="0"/>
    <x v="1"/>
    <x v="0"/>
  </r>
  <r>
    <s v="ranger"/>
    <s v="https://github.com/ranger/ranger"/>
    <s v="Rename Variable"/>
    <x v="0"/>
    <s v="https://github.com/ranger/ranger/pull/717"/>
    <s v="62a77e7"/>
    <s v="aed0637"/>
    <x v="0"/>
    <s v="ranger/ext/vcs/vcs.py"/>
    <s v="ranger/ext/vcs/vcs.py"/>
    <s v="Me: Rename ui, queue, advance, awoken, redraw, roots to _ui, _queue, _advance, _awoken, _redraw, _roots"/>
    <s v="repo_62a77e7_aed0637"/>
    <s v="gemini_vcs_llm_vs_gt.diff"/>
    <s v="cases/repo_62a77e7_aed0637/compare/gemini_vcs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62a77e7_aed0637__gemini_vcs_llm_vs_gt.diff__Gemini 3.5 Flash"/>
    <n v="1"/>
    <n v="0"/>
    <n v="0"/>
    <n v="0"/>
    <n v="1"/>
    <n v="0"/>
    <n v="0"/>
    <x v="1"/>
    <x v="0"/>
  </r>
  <r>
    <s v="ranger"/>
    <s v="https://github.com/ranger/ranger"/>
    <s v="Rename Method"/>
    <x v="1"/>
    <s v="https://github.com/ranger/ranger/pull/211"/>
    <s v="2ec8ec5"/>
    <n v="3021209"/>
    <x v="0"/>
    <s v="ranger/config/commands.py"/>
    <s v="ranger/config/commands.py"/>
    <s v="GitHub: renameConsole -&gt; rename_append; added special cases for hidden files and directories"/>
    <s v="repo_2ec8ec5_3021209"/>
    <s v="gemini_commands_llm_vs_gt.diff"/>
    <s v="cases/repo_2ec8ec5_3021209/compare/gemini_commands_llm_vs_gt.diff"/>
    <x v="2"/>
    <s v="No"/>
    <x v="0"/>
    <s v="Formatting"/>
    <s v="High"/>
    <x v="0"/>
    <s v="The task was to rename renameConsole to rename_append and add special cases for hidden files and directories. Gemini adds special handling for directories and hidden files, so it partially addresses the behavioral part. However, the shown diff does not show the command/class rename from renameConsole to rename_append. Also, the new cursor-position calculation appears incorrect: it likely places the cursor one character too far compared with the original 7 + cf.basename.rfind('.'). The missing final newline is also a formatting issue."/>
    <x v="2"/>
    <s v="Yes"/>
    <s v="None"/>
    <x v="1"/>
    <s v="repo_2ec8ec5_3021209__gemini_commands_llm_vs_gt.diff__Gemini 3.5 Flash"/>
    <n v="0"/>
    <n v="1"/>
    <n v="0"/>
    <n v="0"/>
    <n v="1"/>
    <n v="1"/>
    <n v="1"/>
    <x v="0"/>
    <x v="0"/>
  </r>
  <r>
    <s v="ranger"/>
    <s v="https://github.com/ranger/ranger"/>
    <s v="Rename Method"/>
    <x v="1"/>
    <s v="https://github.com/ranger/ranger/pull/211"/>
    <s v="2ec8ec5"/>
    <n v="3021209"/>
    <x v="0"/>
    <s v="ranger/config/commands.py"/>
    <s v="ranger/config/commands.py"/>
    <s v="GitHub: renameConsole -&gt; rename_append; added special cases for hidden files and directories"/>
    <s v="repo_2ec8ec5_3021209"/>
    <s v="gemini_commands_llm_vs_gt.diff"/>
    <s v="cases/repo_2ec8ec5_3021209/compare/gemini_commands_llm_vs_gt.diff"/>
    <x v="2"/>
    <s v="No"/>
    <x v="0"/>
    <s v=" Logic Change"/>
    <s v="High"/>
    <x v="0"/>
    <s v="The task was to rename renameConsole to rename_append and add special cases for hidden files and directories. Gemini adds special handling for directories and hidden files, so it partially addresses the behavioral part. However, the shown diff does not show the command/class rename from renameConsole to rename_append. Also, the new cursor-position calculation appears incorrect: it likely places the cursor one character too far compared with the original 7 + cf.basename.rfind('.'). The missing final newline is also a formatting issue."/>
    <x v="2"/>
    <s v="Yes"/>
    <s v="None"/>
    <x v="1"/>
    <s v="repo_2ec8ec5_3021209__gemini_commands_llm_vs_gt.diff__Gemini 3.5 Flash"/>
    <n v="0"/>
    <n v="1"/>
    <n v="0"/>
    <n v="0"/>
    <n v="1"/>
    <n v="1"/>
    <n v="1"/>
    <x v="0"/>
    <x v="1"/>
  </r>
  <r>
    <s v="ranger"/>
    <s v="https://github.com/ranger/ranger"/>
    <s v="Rename Method"/>
    <x v="1"/>
    <s v="https://github.com/ranger/ranger/pull/211"/>
    <s v="2ec8ec5"/>
    <n v="3021209"/>
    <x v="0"/>
    <s v="ranger/config/commands.py"/>
    <s v="ranger/config/commands.py"/>
    <s v="GitHub: renameConsole -&gt; rename_append; added special cases for hidden files and directories"/>
    <s v="repo_2ec8ec5_3021209"/>
    <s v="gemini_commands_llm_vs_gt.diff"/>
    <s v="cases/repo_2ec8ec5_3021209/compare/gemini_commands_llm_vs_gt.diff"/>
    <x v="2"/>
    <s v="No"/>
    <x v="0"/>
    <s v=" Missed Required Change"/>
    <s v="High"/>
    <x v="0"/>
    <s v="The task was to rename renameConsole to rename_append and add special cases for hidden files and directories. Gemini adds special handling for directories and hidden files, so it partially addresses the behavioral part. However, the shown diff does not show the command/class rename from renameConsole to rename_append. Also, the new cursor-position calculation appears incorrect: it likely places the cursor one character too far compared with the original 7 + cf.basename.rfind('.'). The missing final newline is also a formatting issue."/>
    <x v="2"/>
    <s v="Yes"/>
    <s v="None"/>
    <x v="1"/>
    <s v="repo_2ec8ec5_3021209__gemini_commands_llm_vs_gt.diff__Gemini 3.5 Flash"/>
    <n v="0"/>
    <n v="1"/>
    <n v="0"/>
    <n v="0"/>
    <n v="1"/>
    <n v="1"/>
    <n v="1"/>
    <x v="0"/>
    <x v="2"/>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gemini_actions_llm_vs_gt.diff"/>
    <s v="cases/repo_bfe1dba_6859dae/compare/gemini_actions_llm_vs_gt.diff"/>
    <x v="1"/>
    <s v="No"/>
    <x v="0"/>
    <s v="Formatting"/>
    <s v="High"/>
    <x v="0"/>
    <s v="The task was to add a tag=None argument in tag_remove and update related code. But tag_remove already has tag=None in the shown merge side, and Gemini does not improve it. Instead, Gemini changes self.tags.remove(*tags) to self.tags.remove(*tags, tag=tag), which may be related, but it also incorrectly removes the tag argument from tag_add, changing its API/signature. It also unnecessarily renames unset_bookmark to delete_bookmark, which is unrelated naming overreach and can break callers expecting unset_bookmark. The missing final newline is a formatting issue."/>
    <x v="1"/>
    <s v="Yes"/>
    <s v="None"/>
    <x v="1"/>
    <s v="repo_bfe1dba_6859dae__gemini_actions_llm_vs_gt.diff__Gemini 3.5 Flash"/>
    <n v="1"/>
    <n v="0"/>
    <n v="0"/>
    <n v="0"/>
    <n v="1"/>
    <n v="1"/>
    <n v="1"/>
    <x v="0"/>
    <x v="0"/>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gemini_actions_llm_vs_gt.diff"/>
    <s v="cases/repo_bfe1dba_6859dae/compare/gemini_actions_llm_vs_gt.diff"/>
    <x v="1"/>
    <s v="No"/>
    <x v="0"/>
    <s v=" Naming Overreach"/>
    <s v="High"/>
    <x v="0"/>
    <s v="The task was to add a tag=None argument in tag_remove and update related code. But tag_remove already has tag=None in the shown merge side, and Gemini does not improve it. Instead, Gemini changes self.tags.remove(*tags) to self.tags.remove(*tags, tag=tag), which may be related, but it also incorrectly removes the tag argument from tag_add, changing its API/signature. It also unnecessarily renames unset_bookmark to delete_bookmark, which is unrelated naming overreach and can break callers expecting unset_bookmark. The missing final newline is a formatting issue."/>
    <x v="1"/>
    <s v="Yes"/>
    <s v="None"/>
    <x v="1"/>
    <s v="repo_bfe1dba_6859dae__gemini_actions_llm_vs_gt.diff__Gemini 3.5 Flash"/>
    <n v="1"/>
    <n v="0"/>
    <n v="0"/>
    <n v="0"/>
    <n v="1"/>
    <n v="1"/>
    <n v="1"/>
    <x v="0"/>
    <x v="8"/>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gemini_actions_llm_vs_gt.diff"/>
    <s v="cases/repo_bfe1dba_6859dae/compare/gemini_actions_llm_vs_gt.diff"/>
    <x v="1"/>
    <s v="No"/>
    <x v="0"/>
    <s v=" Logic Change"/>
    <s v="High"/>
    <x v="0"/>
    <s v="The task was to add a tag=None argument in tag_remove and update related code. But tag_remove already has tag=None in the shown merge side, and Gemini does not improve it. Instead, Gemini changes self.tags.remove(*tags) to self.tags.remove(*tags, tag=tag), which may be related, but it also incorrectly removes the tag argument from tag_add, changing its API/signature. It also unnecessarily renames unset_bookmark to delete_bookmark, which is unrelated naming overreach and can break callers expecting unset_bookmark. The missing final newline is a formatting issue."/>
    <x v="1"/>
    <s v="Yes"/>
    <s v="None"/>
    <x v="1"/>
    <s v="repo_bfe1dba_6859dae__gemini_actions_llm_vs_gt.diff__Gemini 3.5 Flash"/>
    <n v="1"/>
    <n v="0"/>
    <n v="0"/>
    <n v="0"/>
    <n v="1"/>
    <n v="1"/>
    <n v="1"/>
    <x v="0"/>
    <x v="1"/>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gemini_actions_llm_vs_gt.diff"/>
    <s v="cases/repo_bfe1dba_6859dae/compare/gemini_actions_llm_vs_gt.diff"/>
    <x v="1"/>
    <s v="No"/>
    <x v="0"/>
    <s v=" API/Signature Overreach"/>
    <s v="High"/>
    <x v="0"/>
    <s v="The task was to add a tag=None argument in tag_remove and update related code. But tag_remove already has tag=None in the shown merge side, and Gemini does not improve it. Instead, Gemini changes self.tags.remove(*tags) to self.tags.remove(*tags, tag=tag), which may be related, but it also incorrectly removes the tag argument from tag_add, changing its API/signature. It also unnecessarily renames unset_bookmark to delete_bookmark, which is unrelated naming overreach and can break callers expecting unset_bookmark. The missing final newline is a formatting issue."/>
    <x v="1"/>
    <s v="Yes"/>
    <s v="None"/>
    <x v="1"/>
    <s v="repo_bfe1dba_6859dae__gemini_actions_llm_vs_gt.diff__Gemini 3.5 Flash"/>
    <n v="1"/>
    <n v="0"/>
    <n v="0"/>
    <n v="0"/>
    <n v="1"/>
    <n v="1"/>
    <n v="1"/>
    <x v="0"/>
    <x v="7"/>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gemini_actions_llm_vs_gt.diff"/>
    <s v="cases/repo_bfe1dba_6859dae/compare/gemini_actions_llm_vs_gt.diff"/>
    <x v="1"/>
    <s v="No"/>
    <x v="0"/>
    <s v=" Missed Required Change"/>
    <s v="High"/>
    <x v="0"/>
    <s v="The task was to add a tag=None argument in tag_remove and update related code. But tag_remove already has tag=None in the shown merge side, and Gemini does not improve it. Instead, Gemini changes self.tags.remove(*tags) to self.tags.remove(*tags, tag=tag), which may be related, but it also incorrectly removes the tag argument from tag_add, changing its API/signature. It also unnecessarily renames unset_bookmark to delete_bookmark, which is unrelated naming overreach and can break callers expecting unset_bookmark. The missing final newline is a formatting issue."/>
    <x v="1"/>
    <s v="Yes"/>
    <s v="None"/>
    <x v="1"/>
    <s v="repo_bfe1dba_6859dae__gemini_actions_llm_vs_gt.diff__Gemini 3.5 Flash"/>
    <n v="1"/>
    <n v="0"/>
    <n v="0"/>
    <n v="0"/>
    <n v="1"/>
    <n v="1"/>
    <n v="1"/>
    <x v="0"/>
    <x v="2"/>
  </r>
  <r>
    <s v="ranger"/>
    <s v="https://github.com/ranger/ranger"/>
    <s v="Change Method Signature (Change argument, change parameter)"/>
    <x v="3"/>
    <s v="https://github.com/ranger/ranger/pull/2983"/>
    <s v="968b706"/>
    <s v="eb2ebc4"/>
    <x v="0"/>
    <s v="ranger/core/actions.py"/>
    <s v="ranger/core/actions.py"/>
    <s v="Me: Change the placing of &quot;name and &quot;value in ValueError"/>
    <s v="repo_968b706_eb2ebc4"/>
    <s v="gemini_actions_llm_vs_gt.diff"/>
    <s v="cases/repo_968b706_eb2ebc4/compare/gemini_actions_llm_vs_gt.diff"/>
    <x v="1"/>
    <s v="No"/>
    <x v="0"/>
    <s v="Formatting"/>
    <s v="Low"/>
    <x v="1"/>
    <s v="The only difference is that the LLM output removed the final newline at the end of the file. There is no logic or behavioral change."/>
    <x v="1"/>
    <s v="Yes"/>
    <s v="None"/>
    <x v="1"/>
    <s v="repo_968b706_eb2ebc4__gemini_actions_llm_vs_gt.diff__Gemini 3.5 Flash"/>
    <n v="1"/>
    <n v="0"/>
    <n v="0"/>
    <n v="0"/>
    <n v="1"/>
    <n v="0"/>
    <n v="0"/>
    <x v="1"/>
    <x v="0"/>
  </r>
  <r>
    <s v="theHarvester"/>
    <s v="https://github.com/laramies/theHarvester"/>
    <s v="Rename Variable"/>
    <x v="0"/>
    <s v="Rename the variables in myparser.py by Adithanvijayan · Pull Request #328 · laramies/theHarvester"/>
    <s v="1824ce4"/>
    <s v="c42f6c0"/>
    <x v="0"/>
    <s v="theHarvester/parsers/myparser.py"/>
    <s v="theHarvester/parsers/myparser.py"/>
    <s v="Me: Rename the variables: e to search, x to iteration, and y to delete and update the code accordingly"/>
    <s v="repo_1821ce4_c42f6c0"/>
    <s v="gemini_parser_llm_vs_gt.diff"/>
    <s v="cases/repo_1821ce4_c42f6c0/compare/gemini_pars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1821ce4_c42f6c0__gemini_parser_llm_vs_gt.diff__Gemini 3.5 Flash"/>
    <n v="1"/>
    <n v="0"/>
    <n v="0"/>
    <n v="0"/>
    <n v="1"/>
    <n v="0"/>
    <n v="0"/>
    <x v="1"/>
    <x v="0"/>
  </r>
  <r>
    <s v="theHarvester"/>
    <s v="https://github.com/laramies/theHarvester"/>
    <s v="Rename Variable"/>
    <x v="0"/>
    <s v="company_domain seems more in line with the intention of -d by pierce403 · Pull Request #910 · laramies/theHarvester"/>
    <s v="28d92a8"/>
    <s v="cb18ecb"/>
    <x v="0"/>
    <s v="theHarvester/discovery/rocketreach.py"/>
    <s v="theHarvester/discovery/rocketreach.py"/>
    <s v="Me: Change company_website_url to company_domain"/>
    <s v="repo_28d92a8_cb18ecb"/>
    <s v="gemini_treach_llm_vs_gt.diff"/>
    <s v="cases/repo_28d92a8_cb18ecb/compare/gemini_treach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28d92a8_cb18ecb__gemini_treach_llm_vs_gt.diff__Gemini 3.5 Flash"/>
    <n v="1"/>
    <n v="0"/>
    <n v="0"/>
    <n v="0"/>
    <n v="1"/>
    <n v="0"/>
    <n v="0"/>
    <x v="1"/>
    <x v="0"/>
  </r>
  <r>
    <s v="theHarvester"/>
    <s v="https://github.com/laramies/theHarvester"/>
    <s v="Extract Method (Cleanup, Move, extract, remove)"/>
    <x v="2"/>
    <s v="Remove bing_key method from Core class by leebaird · Pull Request #2225 · laramies/theHarvester"/>
    <s v="bc2fce0"/>
    <s v="e72876f"/>
    <x v="0"/>
    <s v="theHarvester/lib/core.py"/>
    <s v="theHarvester/lib/core.py"/>
    <s v="Me: Remove bing_key method from Core class"/>
    <s v="repo_bc2fce0_e72876f"/>
    <s v="gemini_core_llm_vs_gt.diff"/>
    <s v="cases/repo_bc2fce0_e72876f/compare/gemini_core_llm_vs_gt.diff"/>
    <x v="0"/>
    <s v="No"/>
    <x v="0"/>
    <s v="Formatting"/>
    <s v="High"/>
    <x v="0"/>
    <s v="The task was to remove the bing_key method from the Core class, but the shown diff does not remove bing_key or modify anything related to that method. Instead, Gemini changes the banner output formatting by removing spaces from ASCII-art lines and replacing blank banner lines with '* *'. It also removes the final newline. These are unrelated formatting/output changes."/>
    <x v="0"/>
    <s v="Yes"/>
    <s v="None"/>
    <x v="1"/>
    <s v="repo_bc2fce0_e72876f__gemini_core_llm_vs_gt.diff__Gemini 3.5 Flash"/>
    <n v="0"/>
    <n v="0"/>
    <n v="1"/>
    <n v="0"/>
    <n v="1"/>
    <n v="1"/>
    <n v="1"/>
    <x v="0"/>
    <x v="0"/>
  </r>
  <r>
    <s v="theHarvester"/>
    <s v="https://github.com/laramies/theHarvester"/>
    <s v="Extract Method (Cleanup, Move, extract, remove)"/>
    <x v="2"/>
    <s v="Remove bing_key method from Core class by leebaird · Pull Request #2225 · laramies/theHarvester"/>
    <s v="bc2fce0"/>
    <s v="e72876f"/>
    <x v="0"/>
    <s v="theHarvester/lib/core.py"/>
    <s v="theHarvester/lib/core.py"/>
    <s v="Me: Remove bing_key method from Core class"/>
    <s v="repo_bc2fce0_e72876f"/>
    <s v="gemini_core_llm_vs_gt.diff"/>
    <s v="cases/repo_bc2fce0_e72876f/compare/gemini_core_llm_vs_gt.diff"/>
    <x v="0"/>
    <s v="No"/>
    <x v="0"/>
    <s v=" Logic Change"/>
    <s v="High"/>
    <x v="0"/>
    <s v="The task was to remove the bing_key method from the Core class, but the shown diff does not remove bing_key or modify anything related to that method. Instead, Gemini changes the banner output formatting by removing spaces from ASCII-art lines and replacing blank banner lines with '* *'. It also removes the final newline. These are unrelated formatting/output changes."/>
    <x v="0"/>
    <s v="Yes"/>
    <s v="None"/>
    <x v="1"/>
    <s v="repo_bc2fce0_e72876f__gemini_core_llm_vs_gt.diff__Gemini 3.5 Flash"/>
    <n v="0"/>
    <n v="0"/>
    <n v="1"/>
    <n v="0"/>
    <n v="1"/>
    <n v="1"/>
    <n v="1"/>
    <x v="0"/>
    <x v="1"/>
  </r>
  <r>
    <s v="theHarvester"/>
    <s v="https://github.com/laramies/theHarvester"/>
    <s v="Extract Method (Cleanup, Move, extract, remove)"/>
    <x v="2"/>
    <s v="Remove bing_key method from Core class by leebaird · Pull Request #2225 · laramies/theHarvester"/>
    <s v="bc2fce0"/>
    <s v="e72876f"/>
    <x v="0"/>
    <s v="theHarvester/lib/core.py"/>
    <s v="theHarvester/lib/core.py"/>
    <s v="Me: Remove bing_key method from Core class"/>
    <s v="repo_bc2fce0_e72876f"/>
    <s v="gemini_core_llm_vs_gt.diff"/>
    <s v="cases/repo_bc2fce0_e72876f/compare/gemini_core_llm_vs_gt.diff"/>
    <x v="0"/>
    <s v="No"/>
    <x v="0"/>
    <s v=" Missed Required Change"/>
    <s v="High"/>
    <x v="0"/>
    <s v="The task was to remove the bing_key method from the Core class, but the shown diff does not remove bing_key or modify anything related to that method. Instead, Gemini changes the banner output formatting by removing spaces from ASCII-art lines and replacing blank banner lines with '* *'. It also removes the final newline. These are unrelated formatting/output changes."/>
    <x v="0"/>
    <s v="Yes"/>
    <s v="None"/>
    <x v="1"/>
    <s v="repo_bc2fce0_e72876f__gemini_core_llm_vs_gt.diff__Gemini 3.5 Flash"/>
    <n v="0"/>
    <n v="0"/>
    <n v="1"/>
    <n v="0"/>
    <n v="1"/>
    <n v="1"/>
    <n v="1"/>
    <x v="0"/>
    <x v="2"/>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modules/sfp_binstring.py"/>
    <s v="GitHub: sflib: Rename fetchUrl() argument dontMangle to disableContentEncoding"/>
    <s v="repo_f35fec0_ddc5cd8"/>
    <s v="gemini_bin_llm_vs_gt.diff"/>
    <s v="cases/repo_f35fec0_ddc5cd8/compare/gemini_bin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f35fec0_ddc5cd8__gemini_bin_llm_vs_gt.diff__Gemini 3.5 Flash"/>
    <n v="1"/>
    <n v="0"/>
    <n v="0"/>
    <n v="0"/>
    <n v="1"/>
    <n v="0"/>
    <n v="0"/>
    <x v="1"/>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modules/sfp_filemeta.py"/>
    <s v="GitHub: sflib: Rename fetchUrl() argument dontMangle to disableContentEncoding"/>
    <s v="repo_f35fec0_ddc5cd8"/>
    <s v="gemini_file_llm_vs_gt.diff"/>
    <s v="cases/repo_f35fec0_ddc5cd8/compare/gemini_file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f35fec0_ddc5cd8__gemini_file_llm_vs_gt.diff__Gemini 3.5 Flash"/>
    <n v="1"/>
    <n v="0"/>
    <n v="0"/>
    <n v="0"/>
    <n v="1"/>
    <n v="0"/>
    <n v="0"/>
    <x v="1"/>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sflib.py"/>
    <s v="GitHub: sflib: Rename fetchUrl() argument dontMangle to disableContentEncoding"/>
    <s v="repo_f35fec0_ddc5cd8"/>
    <s v="gemini_flib_llm_vs_gt.diff"/>
    <s v="cases/repo_f35fec0_ddc5cd8/compare/gemini_flib_llm_vs_gt.diff"/>
    <x v="1"/>
    <s v="No"/>
    <x v="0"/>
    <s v="Formatting"/>
    <s v="Medium"/>
    <x v="1"/>
    <s v="The task was to rename the fetchUrl() argument dontMangle to disableContentEncoding and update the rest of the code accordingly. The shown diff does not show any fetchUrl() signature change, call-site update, or replacement of dontMangle. Instead, Gemini renames a local variable d to digit_val in unrelated credit-card validation logic, changes the docstring text for disableContentEncoding, and removes the final newline. The required argument rename is missed."/>
    <x v="1"/>
    <s v="Yes"/>
    <s v="None"/>
    <x v="1"/>
    <s v="repo_f35fec0_ddc5cd8__gemini_flib_llm_vs_gt.diff__Gemini 3.5 Flash"/>
    <n v="1"/>
    <n v="0"/>
    <n v="0"/>
    <n v="0"/>
    <n v="1"/>
    <n v="0"/>
    <n v="1"/>
    <x v="2"/>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sflib.py"/>
    <s v="GitHub: sflib: Rename fetchUrl() argument dontMangle to disableContentEncoding"/>
    <s v="repo_f35fec0_ddc5cd8"/>
    <s v="gemini_flib_llm_vs_gt.diff"/>
    <s v="cases/repo_f35fec0_ddc5cd8/compare/gemini_flib_llm_vs_gt.diff"/>
    <x v="1"/>
    <s v="No"/>
    <x v="0"/>
    <s v=" Extra Refactoring"/>
    <s v="Medium"/>
    <x v="1"/>
    <s v="The task was to rename the fetchUrl() argument dontMangle to disableContentEncoding and update the rest of the code accordingly. The shown diff does not show any fetchUrl() signature change, call-site update, or replacement of dontMangle. Instead, Gemini renames a local variable d to digit_val in unrelated credit-card validation logic, changes the docstring text for disableContentEncoding, and removes the final newline. The required argument rename is missed."/>
    <x v="1"/>
    <s v="Yes"/>
    <s v="None"/>
    <x v="1"/>
    <s v="repo_f35fec0_ddc5cd8__gemini_flib_llm_vs_gt.diff__Gemini 3.5 Flash"/>
    <n v="1"/>
    <n v="0"/>
    <n v="0"/>
    <n v="0"/>
    <n v="1"/>
    <n v="0"/>
    <n v="1"/>
    <x v="2"/>
    <x v="6"/>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test/unit/test_spiderfoot.py"/>
    <s v="GitHub: sflib: Rename fetchUrl() argument dontMangle to disableContentEncoding"/>
    <s v="repo_f35fec0_ddc5cd8"/>
    <s v="gemini_test_llm_vs_gt.diff"/>
    <s v="cases/repo_f35fec0_ddc5cd8/compare/gemini_test_llm_vs_gt.diff"/>
    <x v="1"/>
    <s v="No"/>
    <x v="0"/>
    <s v="Formatting"/>
    <s v="Medium"/>
    <x v="1"/>
    <s v="The task was to rename the fetchUrl() argument dontMangle to disableContentEncoding. This diff does not show any update to fetchUrl(), its argument list, or its call sites. Instead, Gemini unnecessarily renames a test method from test_config_unserialize_invalid_opts_should_raise to test_config_serialize_invalid_opts_should_raise, which is unrelated to the requested task. It also removes the final newline."/>
    <x v="1"/>
    <s v="Yes"/>
    <s v="None"/>
    <x v="1"/>
    <s v="repo_f35fec0_ddc5cd8__gemini_test_llm_vs_gt.diff__Gemini 3.5 Flash"/>
    <n v="1"/>
    <n v="0"/>
    <n v="0"/>
    <n v="0"/>
    <n v="1"/>
    <n v="0"/>
    <n v="1"/>
    <x v="2"/>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test/unit/test_spiderfoot.py"/>
    <s v="GitHub: sflib: Rename fetchUrl() argument dontMangle to disableContentEncoding"/>
    <s v="repo_f35fec0_ddc5cd8"/>
    <s v="gemini_test_llm_vs_gt.diff"/>
    <s v="cases/repo_f35fec0_ddc5cd8/compare/gemini_test_llm_vs_gt.diff"/>
    <x v="1"/>
    <s v="No"/>
    <x v="0"/>
    <s v=" Naming Overreach"/>
    <s v="Medium"/>
    <x v="1"/>
    <s v="The task was to rename the fetchUrl() argument dontMangle to disableContentEncoding. This diff does not show any update to fetchUrl(), its argument list, or its call sites. Instead, Gemini unnecessarily renames a test method from test_config_unserialize_invalid_opts_should_raise to test_config_serialize_invalid_opts_should_raise, which is unrelated to the requested task. It also removes the final newline."/>
    <x v="1"/>
    <s v="Yes"/>
    <s v="None"/>
    <x v="1"/>
    <s v="repo_f35fec0_ddc5cd8__gemini_test_llm_vs_gt.diff__Gemini 3.5 Flash"/>
    <n v="1"/>
    <n v="0"/>
    <n v="0"/>
    <n v="0"/>
    <n v="1"/>
    <n v="0"/>
    <n v="1"/>
    <x v="2"/>
    <x v="8"/>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test/unit/test_spiderfoothelpers.py"/>
    <s v="GitHub: SpiderFootHelpers: rename SpiderFootHelpers.targetType to SpiderFootHelpers.targetTypeFromString"/>
    <s v="repo_9e694dd_d2507e1"/>
    <s v="gemini_foothelper_llm_vs_gt.diff"/>
    <s v="cases/repo_9e694dd_d2507e1/compare/gemini_foothelp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9e694dd_d2507e1__gemini_foothelper_llm_vs_gt.diff__Gemini 3.5 Flash"/>
    <n v="1"/>
    <n v="0"/>
    <n v="0"/>
    <n v="0"/>
    <n v="1"/>
    <n v="0"/>
    <n v="0"/>
    <x v="1"/>
    <x v="0"/>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piderfoot/helpers.py"/>
    <s v="GitHub: SpiderFootHelpers: rename SpiderFootHelpers.targetType to SpiderFootHelpers.targetTypeFromString"/>
    <s v="repo_9e694dd_d2507e1"/>
    <s v="gemini_helper_llm_vs_gt.diff"/>
    <s v="cases/repo_9e694dd_d2507e1/compare/gemini_helper_llm_vs_gt.diff"/>
    <x v="1"/>
    <s v="No"/>
    <x v="0"/>
    <s v="Formatting"/>
    <s v="Low"/>
    <x v="1"/>
    <s v="The task was to rename SpiderFootHelpers.targetType to SpiderFootHelpers.targetTypeFromString, but the shown diff does not update that method name or any call sites. Instead, Gemini makes an unrelated assignment change from nodelist[dst] = ncounter to nodelist[dst] = ecounter = ncounter, which changes the value of ecounter and can affect later edge-counting or graph logic. It also removes the final newline."/>
    <x v="1"/>
    <s v="Yes"/>
    <s v="None"/>
    <x v="1"/>
    <s v="repo_9e694dd_d2507e1__gemini_helper_llm_vs_gt.diff__Gemini 3.5 Flash"/>
    <n v="1"/>
    <n v="0"/>
    <n v="0"/>
    <n v="0"/>
    <n v="1"/>
    <n v="0"/>
    <n v="0"/>
    <x v="1"/>
    <x v="0"/>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piderfoot/helpers.py"/>
    <s v="GitHub: SpiderFootHelpers: rename SpiderFootHelpers.targetType to SpiderFootHelpers.targetTypeFromString"/>
    <s v="repo_9e694dd_d2507e1"/>
    <s v="gemini_helper_llm_vs_gt.diff"/>
    <s v="cases/repo_9e694dd_d2507e1/compare/gemini_helper_llm_vs_gt.diff"/>
    <x v="1"/>
    <s v="No"/>
    <x v="0"/>
    <s v=" Extra Refactoring"/>
    <s v="Low"/>
    <x v="1"/>
    <s v="The task was to rename SpiderFootHelpers.targetType to SpiderFootHelpers.targetTypeFromString, but the shown diff does not update that method name or any call sites. Instead, Gemini makes an unrelated assignment change from nodelist[dst] = ncounter to nodelist[dst] = ecounter = ncounter, which changes the value of ecounter and can affect later edge-counting or graph logic. It also removes the final newline."/>
    <x v="1"/>
    <s v="Yes"/>
    <s v="None"/>
    <x v="1"/>
    <s v="repo_9e694dd_d2507e1__gemini_helper_llm_vs_gt.diff__Gemini 3.5 Flash"/>
    <n v="1"/>
    <n v="0"/>
    <n v="0"/>
    <n v="0"/>
    <n v="1"/>
    <n v="0"/>
    <n v="0"/>
    <x v="1"/>
    <x v="6"/>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py"/>
    <s v="GitHub: SpiderFootHelpers: rename SpiderFootHelpers.targetType to SpiderFootHelpers.targetTypeFromString"/>
    <s v="repo_9e694dd_d2507e1"/>
    <s v="gemini_sf_llm_vs_gt.diff"/>
    <s v="cases/repo_9e694dd_d2507e1/compare/gemini_sf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9e694dd_d2507e1__gemini_sf_llm_vs_gt.diff__Gemini 3.5 Flash"/>
    <n v="1"/>
    <n v="0"/>
    <n v="0"/>
    <n v="0"/>
    <n v="1"/>
    <n v="0"/>
    <n v="0"/>
    <x v="1"/>
    <x v="0"/>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webui.py"/>
    <s v="GitHub: SpiderFootHelpers: rename SpiderFootHelpers.targetType to SpiderFootHelpers.targetTypeFromString"/>
    <s v="repo_9e694dd_d2507e1"/>
    <s v="gemini_sfbui_llm_vs_gt.diff"/>
    <s v="cases/repo_9e694dd_d2507e1/compare/gemini_sfbui_llm_vs_gt.diff"/>
    <x v="0"/>
    <s v="No"/>
    <x v="0"/>
    <s v="Formatting"/>
    <s v="High"/>
    <x v="0"/>
    <s v="The task was to rename SpiderFootHelpers.targetType to SpiderFootHelpers.targetTypeFromString, but this diff does not show that method rename or any related call-site update. Instead, Gemini changes the loop variable source from scandata to statusdata, which is unrelated and likely behavior-changing. If statusdata is undefined or contains different data, this can break the function or produce incorrect output. It also removes the final newline."/>
    <x v="0"/>
    <s v="Yes"/>
    <s v="None"/>
    <x v="1"/>
    <s v="repo_9e694dd_d2507e1__gemini_sfbui_llm_vs_gt.diff__Gemini 3.5 Flash"/>
    <n v="0"/>
    <n v="0"/>
    <n v="1"/>
    <n v="0"/>
    <n v="1"/>
    <n v="1"/>
    <n v="1"/>
    <x v="0"/>
    <x v="0"/>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webui.py"/>
    <s v="GitHub: SpiderFootHelpers: rename SpiderFootHelpers.targetType to SpiderFootHelpers.targetTypeFromString"/>
    <s v="repo_9e694dd_d2507e1"/>
    <s v="gemini_sfbui_llm_vs_gt.diff"/>
    <s v="cases/repo_9e694dd_d2507e1/compare/gemini_sfbui_llm_vs_gt.diff"/>
    <x v="0"/>
    <s v="No"/>
    <x v="0"/>
    <s v=" Logic Change"/>
    <s v="High"/>
    <x v="0"/>
    <s v="The task was to rename SpiderFootHelpers.targetType to SpiderFootHelpers.targetTypeFromString, but this diff does not show that method rename or any related call-site update. Instead, Gemini changes the loop variable source from scandata to statusdata, which is unrelated and likely behavior-changing. If statusdata is undefined or contains different data, this can break the function or produce incorrect output. It also removes the final newline."/>
    <x v="0"/>
    <s v="Yes"/>
    <s v="None"/>
    <x v="1"/>
    <s v="repo_9e694dd_d2507e1__gemini_sfbui_llm_vs_gt.diff__Gemini 3.5 Flash"/>
    <n v="0"/>
    <n v="0"/>
    <n v="1"/>
    <n v="0"/>
    <n v="1"/>
    <n v="1"/>
    <n v="1"/>
    <x v="0"/>
    <x v="1"/>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webui.py"/>
    <s v="GitHub: SpiderFootHelpers: rename SpiderFootHelpers.targetType to SpiderFootHelpers.targetTypeFromString"/>
    <s v="repo_9e694dd_d2507e1"/>
    <s v="gemini_sfbui_llm_vs_gt.diff"/>
    <s v="cases/repo_9e694dd_d2507e1/compare/gemini_sfbui_llm_vs_gt.diff"/>
    <x v="0"/>
    <s v="No"/>
    <x v="0"/>
    <s v=" Missed Required Change"/>
    <s v="High"/>
    <x v="0"/>
    <s v="The task was to rename SpiderFootHelpers.targetType to SpiderFootHelpers.targetTypeFromString, but this diff does not show that method rename or any related call-site update. Instead, Gemini changes the loop variable source from scandata to statusdata, which is unrelated and likely behavior-changing. If statusdata is undefined or contains different data, this can break the function or produce incorrect output. It also removes the final newline."/>
    <x v="0"/>
    <s v="Yes"/>
    <s v="None"/>
    <x v="1"/>
    <s v="repo_9e694dd_d2507e1__gemini_sfbui_llm_vs_gt.diff__Gemini 3.5 Flash"/>
    <n v="0"/>
    <n v="0"/>
    <n v="1"/>
    <n v="0"/>
    <n v="1"/>
    <n v="1"/>
    <n v="1"/>
    <x v="0"/>
    <x v="2"/>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sflib.py"/>
    <s v="Me: Remove the function sslDerToPem, test_sslDerToPem_invalid_cert_should_raise_TypeError, and test_sslDerToPem"/>
    <s v="repo_27ac7a3_9746aa1"/>
    <s v="gemini_lib_llm_vs_gt.diff"/>
    <s v="cases/repo_27ac7a3_9746aa1/compare/gemini_lib_llm_vs_gt.diff"/>
    <x v="0"/>
    <s v="No"/>
    <x v="0"/>
    <s v="Logic Change"/>
    <s v="High"/>
    <x v="0"/>
    <s v="The task was only to remove sslDerToPem, test_sslDerToPem_invalid_cert_should_raise_TypeError, and test_sslDerToPem. Gemini instead appears to replace the main sflib implementation file with a test file, deleting large parts of the original SpiderFoot class and adding many unrelated tests. This is a major unrelated deletion/addition and would break the library. The requested targeted removal is not shown as a clean isolated change."/>
    <x v="0"/>
    <s v="Yes"/>
    <s v="None"/>
    <x v="1"/>
    <s v="repo_27ac7a3_9746aa1__gemini_lib_llm_vs_gt.diff__Gemini 3.5 Flash"/>
    <n v="0"/>
    <n v="0"/>
    <n v="1"/>
    <n v="0"/>
    <n v="1"/>
    <n v="1"/>
    <n v="1"/>
    <x v="0"/>
    <x v="1"/>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sflib.py"/>
    <s v="Me: Remove the function sslDerToPem, test_sslDerToPem_invalid_cert_should_raise_TypeError, and test_sslDerToPem"/>
    <s v="repo_27ac7a3_9746aa1"/>
    <s v="gemini_lib_llm_vs_gt.diff"/>
    <s v="cases/repo_27ac7a3_9746aa1/compare/gemini_lib_llm_vs_gt.diff"/>
    <x v="0"/>
    <s v="No"/>
    <x v="0"/>
    <s v=" Extra Refactoring"/>
    <s v="High"/>
    <x v="0"/>
    <s v="The task was only to remove sslDerToPem, test_sslDerToPem_invalid_cert_should_raise_TypeError, and test_sslDerToPem. Gemini instead appears to replace the main sflib implementation file with a test file, deleting large parts of the original SpiderFoot class and adding many unrelated tests. This is a major unrelated deletion/addition and would break the library. The requested targeted removal is not shown as a clean isolated change."/>
    <x v="0"/>
    <s v="Yes"/>
    <s v="None"/>
    <x v="1"/>
    <s v="repo_27ac7a3_9746aa1__gemini_lib_llm_vs_gt.diff__Gemini 3.5 Flash"/>
    <n v="0"/>
    <n v="0"/>
    <n v="1"/>
    <n v="0"/>
    <n v="1"/>
    <n v="1"/>
    <n v="1"/>
    <x v="0"/>
    <x v="6"/>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sflib.py"/>
    <s v="Me: Remove the function sslDerToPem, test_sslDerToPem_invalid_cert_should_raise_TypeError, and test_sslDerToPem"/>
    <s v="repo_27ac7a3_9746aa1"/>
    <s v="gemini_lib_llm_vs_gt.diff"/>
    <s v="cases/repo_27ac7a3_9746aa1/compare/gemini_lib_llm_vs_gt.diff"/>
    <x v="0"/>
    <s v="No"/>
    <x v="0"/>
    <s v=" Unrelated Addition"/>
    <s v="High"/>
    <x v="0"/>
    <s v="The task was only to remove sslDerToPem, test_sslDerToPem_invalid_cert_should_raise_TypeError, and test_sslDerToPem. Gemini instead appears to replace the main sflib implementation file with a test file, deleting large parts of the original SpiderFoot class and adding many unrelated tests. This is a major unrelated deletion/addition and would break the library. The requested targeted removal is not shown as a clean isolated change."/>
    <x v="0"/>
    <s v="Yes"/>
    <s v="None"/>
    <x v="1"/>
    <s v="repo_27ac7a3_9746aa1__gemini_lib_llm_vs_gt.diff__Gemini 3.5 Flash"/>
    <n v="0"/>
    <n v="0"/>
    <n v="1"/>
    <n v="0"/>
    <n v="1"/>
    <n v="1"/>
    <n v="1"/>
    <x v="0"/>
    <x v="3"/>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sflib.py"/>
    <s v="Me: Remove the function sslDerToPem, test_sslDerToPem_invalid_cert_should_raise_TypeError, and test_sslDerToPem"/>
    <s v="repo_27ac7a3_9746aa1"/>
    <s v="gemini_lib_llm_vs_gt.diff"/>
    <s v="cases/repo_27ac7a3_9746aa1/compare/gemini_lib_llm_vs_gt.diff"/>
    <x v="0"/>
    <s v="No"/>
    <x v="0"/>
    <s v=" Unrelated Deletion"/>
    <s v="High"/>
    <x v="0"/>
    <s v="The task was only to remove sslDerToPem, test_sslDerToPem_invalid_cert_should_raise_TypeError, and test_sslDerToPem. Gemini instead appears to replace the main sflib implementation file with a test file, deleting large parts of the original SpiderFoot class and adding many unrelated tests. This is a major unrelated deletion/addition and would break the library. The requested targeted removal is not shown as a clean isolated change."/>
    <x v="0"/>
    <s v="Yes"/>
    <s v="None"/>
    <x v="1"/>
    <s v="repo_27ac7a3_9746aa1__gemini_lib_llm_vs_gt.diff__Gemini 3.5 Flash"/>
    <n v="0"/>
    <n v="0"/>
    <n v="1"/>
    <n v="0"/>
    <n v="1"/>
    <n v="1"/>
    <n v="1"/>
    <x v="0"/>
    <x v="5"/>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sflib.py"/>
    <s v="Me: Remove the function sslDerToPem, test_sslDerToPem_invalid_cert_should_raise_TypeError, and test_sslDerToPem"/>
    <s v="repo_27ac7a3_9746aa1"/>
    <s v="gemini_lib_llm_vs_gt.diff"/>
    <s v="cases/repo_27ac7a3_9746aa1/compare/gemini_lib_llm_vs_gt.diff"/>
    <x v="0"/>
    <s v="No"/>
    <x v="0"/>
    <s v=" Missed Required Change"/>
    <s v="High"/>
    <x v="0"/>
    <s v="The task was only to remove sslDerToPem, test_sslDerToPem_invalid_cert_should_raise_TypeError, and test_sslDerToPem. Gemini instead appears to replace the main sflib implementation file with a test file, deleting large parts of the original SpiderFoot class and adding many unrelated tests. This is a major unrelated deletion/addition and would break the library. The requested targeted removal is not shown as a clean isolated change."/>
    <x v="0"/>
    <s v="Yes"/>
    <s v="None"/>
    <x v="1"/>
    <s v="repo_27ac7a3_9746aa1__gemini_lib_llm_vs_gt.diff__Gemini 3.5 Flash"/>
    <n v="0"/>
    <n v="0"/>
    <n v="1"/>
    <n v="0"/>
    <n v="1"/>
    <n v="1"/>
    <n v="1"/>
    <x v="0"/>
    <x v="2"/>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test/unit/test_spiderfoot.py"/>
    <s v="Me: Remove the function sslDerToPem, test_sslDerToPem_invalid_cert_should_raise_TypeError, and test_sslDerToPem"/>
    <s v="repo_27ac7a3_9746aa1"/>
    <s v="gemini_spiderfoot_llm_vs_gt.diff"/>
    <s v="cases/repo_27ac7a3_9746aa1/compare/gemini_spiderfoot_llm_vs_gt.diff"/>
    <x v="1"/>
    <s v="No"/>
    <x v="0"/>
    <s v="Formatting"/>
    <s v="High"/>
    <x v="1"/>
    <s v="The task was to remove sslDerToPem, test_sslDerToPem_invalid_cert_should_raise_TypeError, and test_sslDerToPem. Gemini does not remove those functions/tests in the shown diff. Instead, it adds an unrelated import, changes indentation incorrectly inside test_valid_host_invalid_host_should_return_false, modifies certificate test data, and removes the final newline. The indentation change is especially serious because it can create an IndentationError or change the structure of the test."/>
    <x v="1"/>
    <s v="No"/>
    <s v="&quot;Sorry: IndentationError: unexpected indent (llm_gemini_spiderfoot.py, line 389)&quot;"/>
    <x v="1"/>
    <s v="repo_27ac7a3_9746aa1__gemini_spiderfoot_llm_vs_gt.diff__Gemini 3.5 Flash"/>
    <n v="1"/>
    <n v="0"/>
    <n v="0"/>
    <n v="0"/>
    <n v="1"/>
    <n v="0"/>
    <n v="1"/>
    <x v="0"/>
    <x v="0"/>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test/unit/test_spiderfoot.py"/>
    <s v="Me: Remove the function sslDerToPem, test_sslDerToPem_invalid_cert_should_raise_TypeError, and test_sslDerToPem"/>
    <s v="repo_27ac7a3_9746aa1"/>
    <s v="gemini_spiderfoot_llm_vs_gt.diff"/>
    <s v="cases/repo_27ac7a3_9746aa1/compare/gemini_spiderfoot_llm_vs_gt.diff"/>
    <x v="1"/>
    <s v="No"/>
    <x v="0"/>
    <s v=" Import Change"/>
    <s v="High"/>
    <x v="1"/>
    <s v="The task was to remove sslDerToPem, test_sslDerToPem_invalid_cert_should_raise_TypeError, and test_sslDerToPem. Gemini does not remove those functions/tests in the shown diff. Instead, it adds an unrelated import, changes indentation incorrectly inside test_valid_host_invalid_host_should_return_false, modifies certificate test data, and removes the final newline. The indentation change is especially serious because it can create an IndentationError or change the structure of the test."/>
    <x v="1"/>
    <s v="No"/>
    <s v="&quot;Sorry: IndentationError: unexpected indent (llm_gemini_spiderfoot.py, line 389)&quot;"/>
    <x v="1"/>
    <s v="repo_27ac7a3_9746aa1__gemini_spiderfoot_llm_vs_gt.diff__Gemini 3.5 Flash"/>
    <n v="1"/>
    <n v="0"/>
    <n v="0"/>
    <n v="0"/>
    <n v="1"/>
    <n v="0"/>
    <n v="1"/>
    <x v="0"/>
    <x v="10"/>
  </r>
  <r>
    <s v="spiderfoot"/>
    <s v="https://github.com/smicallef/spiderfoot"/>
    <s v="Extract Method (Cleanup, Move, extract, remove)"/>
    <x v="2"/>
    <s v="sflib: Move parseLinks to SpiderFootHelpers.extractLinksFromHtml() by bcoles · Pull Request #1683 · smicallef/spiderfoot"/>
    <s v="aae4a1f"/>
    <s v="7f04a49"/>
    <x v="0"/>
    <s v="test/unit/test_spiderfoot.py"/>
    <s v="test/unit/test_spiderfoot.py"/>
    <s v="Me: Remove the function test_parse_links_should_return_a_dict_of_urls_from_string, test_parse_links_invalid_url_should_return_a_dict, test_parse_links_invalid_data_should_return_a_dict, test_parse_links_invalid_domains_should_return_a_dict"/>
    <s v="repo_aae4a1f_7f04a49"/>
    <s v="gemini_testspider_llm_vs_gt.diff"/>
    <s v="cases/repo_aae4a1f_7f04a49/compare/gemini_testspider_llm_vs_gt.diff"/>
    <x v="0"/>
    <s v="No"/>
    <x v="0"/>
    <s v="Formatting"/>
    <s v="High"/>
    <x v="0"/>
    <s v="The task was to remove four parse_links test functions, but Gemini does not remove any of those tests in the shown diff. Instead, it introduces invalid Python syntax by adding club after sf = SpiderFoot(dict()), changes certificate test data, and removes the final newline. The added club will cause a syntax error, so this is a high-severity unintended change."/>
    <x v="0"/>
    <s v="No"/>
    <s v="SyntaxError: invalid syntax"/>
    <x v="1"/>
    <s v="repo_aae4a1f_7f04a49__gemini_testspider_llm_vs_gt.diff__Gemini 3.5 Flash"/>
    <n v="0"/>
    <n v="0"/>
    <n v="1"/>
    <n v="0"/>
    <n v="1"/>
    <n v="1"/>
    <n v="1"/>
    <x v="0"/>
    <x v="0"/>
  </r>
  <r>
    <s v="spiderfoot"/>
    <s v="https://github.com/smicallef/spiderfoot"/>
    <s v="Extract Method (Cleanup, Move, extract, remove)"/>
    <x v="2"/>
    <s v="sflib: Move parseLinks to SpiderFootHelpers.extractLinksFromHtml() by bcoles · Pull Request #1683 · smicallef/spiderfoot"/>
    <s v="aae4a1f"/>
    <s v="7f04a49"/>
    <x v="0"/>
    <s v="test/unit/test_spiderfoot.py"/>
    <s v="test/unit/test_spiderfoot.py"/>
    <s v="Me: Remove the function test_parse_links_should_return_a_dict_of_urls_from_string, test_parse_links_invalid_url_should_return_a_dict, test_parse_links_invalid_data_should_return_a_dict, test_parse_links_invalid_domains_should_return_a_dict"/>
    <s v="repo_aae4a1f_7f04a49"/>
    <s v="gemini_testspider_llm_vs_gt.diff"/>
    <s v="cases/repo_aae4a1f_7f04a49/compare/gemini_testspider_llm_vs_gt.diff"/>
    <x v="0"/>
    <s v="No"/>
    <x v="0"/>
    <s v=" Logic Change"/>
    <s v="High"/>
    <x v="0"/>
    <s v="The task was to remove four parse_links test functions, but Gemini does not remove any of those tests in the shown diff. Instead, it introduces invalid Python syntax by adding club after sf = SpiderFoot(dict()), changes certificate test data, and removes the final newline. The added club will cause a syntax error, so this is a high-severity unintended change."/>
    <x v="0"/>
    <s v="No"/>
    <s v="SyntaxError: invalid syntax"/>
    <x v="1"/>
    <s v="repo_aae4a1f_7f04a49__gemini_testspider_llm_vs_gt.diff__Gemini 3.5 Flash"/>
    <n v="0"/>
    <n v="0"/>
    <n v="1"/>
    <n v="0"/>
    <n v="1"/>
    <n v="1"/>
    <n v="1"/>
    <x v="0"/>
    <x v="1"/>
  </r>
  <r>
    <s v="spiderfoot"/>
    <s v="https://github.com/smicallef/spiderfoot"/>
    <s v="Extract Method (Cleanup, Move, extract, remove)"/>
    <x v="2"/>
    <s v="sflib: Move parseLinks to SpiderFootHelpers.extractLinksFromHtml() by bcoles · Pull Request #1683 · smicallef/spiderfoot"/>
    <s v="aae4a1f"/>
    <s v="7f04a49"/>
    <x v="0"/>
    <s v="test/unit/test_spiderfoot.py"/>
    <s v="test/unit/test_spiderfoot.py"/>
    <s v="Me: Remove the function test_parse_links_should_return_a_dict_of_urls_from_string, test_parse_links_invalid_url_should_return_a_dict, test_parse_links_invalid_data_should_return_a_dict, test_parse_links_invalid_domains_should_return_a_dict"/>
    <s v="repo_aae4a1f_7f04a49"/>
    <s v="gemini_testspider_llm_vs_gt.diff"/>
    <s v="cases/repo_aae4a1f_7f04a49/compare/gemini_testspider_llm_vs_gt.diff"/>
    <x v="0"/>
    <s v="No"/>
    <x v="0"/>
    <s v=" Typo Introduced"/>
    <s v="High"/>
    <x v="0"/>
    <s v="The task was to remove four parse_links test functions, but Gemini does not remove any of those tests in the shown diff. Instead, it introduces invalid Python syntax by adding club after sf = SpiderFoot(dict()), changes certificate test data, and removes the final newline. The added club will cause a syntax error, so this is a high-severity unintended change."/>
    <x v="0"/>
    <s v="No"/>
    <s v="SyntaxError: invalid syntax"/>
    <x v="1"/>
    <s v="repo_aae4a1f_7f04a49__gemini_testspider_llm_vs_gt.diff__Gemini 3.5 Flash"/>
    <n v="0"/>
    <n v="0"/>
    <n v="1"/>
    <n v="0"/>
    <n v="1"/>
    <n v="1"/>
    <n v="1"/>
    <x v="0"/>
    <x v="9"/>
  </r>
  <r>
    <s v="spiderfoot"/>
    <s v="https://github.com/smicallef/spiderfoot"/>
    <s v="Extract Method (Cleanup, Move, extract, remove)"/>
    <x v="2"/>
    <s v="sflib: Move parseLinks to SpiderFootHelpers.extractLinksFromHtml() by bcoles · Pull Request #1683 · smicallef/spiderfoot"/>
    <s v="aae4a1f"/>
    <s v="7f04a49"/>
    <x v="0"/>
    <s v="test/unit/test_spiderfoot.py"/>
    <s v="test/unit/test_spiderfoot.py"/>
    <s v="Me: Remove the function test_parse_links_should_return_a_dict_of_urls_from_string, test_parse_links_invalid_url_should_return_a_dict, test_parse_links_invalid_data_should_return_a_dict, test_parse_links_invalid_domains_should_return_a_dict"/>
    <s v="repo_aae4a1f_7f04a49"/>
    <s v="gemini_testspider_llm_vs_gt.diff"/>
    <s v="cases/repo_aae4a1f_7f04a49/compare/gemini_testspider_llm_vs_gt.diff"/>
    <x v="0"/>
    <s v="No"/>
    <x v="0"/>
    <s v=" Missed Required Change"/>
    <s v="High"/>
    <x v="0"/>
    <s v="The task was to remove four parse_links test functions, but Gemini does not remove any of those tests in the shown diff. Instead, it introduces invalid Python syntax by adding club after sf = SpiderFoot(dict()), changes certificate test data, and removes the final newline. The added club will cause a syntax error, so this is a high-severity unintended change."/>
    <x v="0"/>
    <s v="No"/>
    <s v="SyntaxError: invalid syntax"/>
    <x v="1"/>
    <s v="repo_aae4a1f_7f04a49__gemini_testspider_llm_vs_gt.diff__Gemini 3.5 Flash"/>
    <n v="0"/>
    <n v="0"/>
    <n v="1"/>
    <n v="0"/>
    <n v="1"/>
    <n v="1"/>
    <n v="1"/>
    <x v="0"/>
    <x v="2"/>
  </r>
  <r>
    <s v="spiderfoot"/>
    <s v="https://github.com/smicallef/spiderfoot"/>
    <s v="Change Method Signature (Change argument, change parameter)"/>
    <x v="3"/>
    <s v="removed a pitfall where the code was using a default mutable argument by NaelsonDouglas · Pull Request #1581 · smicallef/spiderfoot"/>
    <s v="cd43282"/>
    <s v="20c4509"/>
    <x v="0"/>
    <s v="sflib.py"/>
    <s v="sflib.py"/>
    <s v="Me: removed a pitfall where the code was using a default mutable argument, change argument of googleIterate, from dic value null to None"/>
    <s v="repo_cd43282_20c4509"/>
    <s v="gemini_lib_llm_vs_gt.diff"/>
    <s v="cases/repo_cd43282_20c4509/compare/gemini_lib_llm_vs_gt.diff"/>
    <x v="1"/>
    <s v="No"/>
    <x v="0"/>
    <s v="Formatting"/>
    <s v="Low"/>
    <x v="1"/>
    <s v="Gemini correctly changed the default mutable argument behavior by removing the opts = {} fallback, assuming the function signature was already changed from {}/null-like default to None. Extra unintended change is only whitespace/final-newline noise at the end of the file. No behavior-breaking unrelated logic change is introduced in this shown diff."/>
    <x v="1"/>
    <s v="Yes"/>
    <s v="None"/>
    <x v="1"/>
    <s v="repo_cd43282_20c4509__gemini_lib_llm_vs_gt.diff__Gemini 3.5 Flash"/>
    <n v="1"/>
    <n v="0"/>
    <n v="0"/>
    <n v="0"/>
    <n v="1"/>
    <n v="0"/>
    <n v="0"/>
    <x v="1"/>
    <x v="0"/>
  </r>
  <r>
    <s v="spiderfoot"/>
    <s v="https://github.com/smicallef/spiderfoot"/>
    <s v="Change Method Signature (Change argument, change parameter)"/>
    <x v="3"/>
    <s v="removed a pitfall where the code was using a default mutable argument by NaelsonDouglas · Pull Request #1581 · smicallef/spiderfoot"/>
    <s v="cd43282"/>
    <s v="20c4509"/>
    <x v="0"/>
    <s v="sflib.py"/>
    <s v="sflib.py"/>
    <s v="Me: removed a pitfall where the code was using a default mutable argument, change argument of googleIterate, from dic value null to None"/>
    <s v="repo_cd43282_20c4509"/>
    <s v="gemini_lib_llm_vs_gt.diff"/>
    <s v="cases/repo_cd43282_20c4509/compare/gemini_lib_llm_vs_gt.diff"/>
    <x v="1"/>
    <s v="No"/>
    <x v="0"/>
    <s v=" Extra Refactoring"/>
    <s v="Low"/>
    <x v="1"/>
    <s v="Gemini correctly changed the default mutable argument behavior by removing the opts = {} fallback, assuming the function signature was already changed from {}/null-like default to None. Extra unintended change is only whitespace/final-newline noise at the end of the file. No behavior-breaking unrelated logic change is introduced in this shown diff."/>
    <x v="1"/>
    <s v="Yes"/>
    <s v="None"/>
    <x v="1"/>
    <s v="repo_cd43282_20c4509__gemini_lib_llm_vs_gt.diff__Gemini 3.5 Flash"/>
    <n v="1"/>
    <n v="0"/>
    <n v="0"/>
    <n v="0"/>
    <n v="1"/>
    <n v="0"/>
    <n v="0"/>
    <x v="1"/>
    <x v="6"/>
  </r>
  <r>
    <s v="spiderfoot"/>
    <s v="https://github.com/smicallef/spiderfoot"/>
    <s v="Extract Variable (Cleanup, Move, extract, remove)"/>
    <x v="4"/>
    <s v="https://github.com/smicallef/spiderfoot/pull/1199"/>
    <s v="bba8242"/>
    <s v="fa02bc8"/>
    <x v="2"/>
    <s v="modules/sfp_creditcard.py,_x000a_modules/sfp_iban.py"/>
    <s v="modules/sfp_creditcard.py"/>
    <s v="GitHub: remove unused variable errorState"/>
    <s v="repo_bba8242_fa02bc8"/>
    <s v="gemini_credit_llm_vs_gt.diff"/>
    <s v="cases/repo_bba8242_fa02bc8/compare/gemini_credit_llm_vs_gt.diff"/>
    <x v="1"/>
    <s v="No"/>
    <x v="0"/>
    <s v="Formatting"/>
    <s v="Low"/>
    <x v="1"/>
    <s v="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
    <x v="1"/>
    <s v="Yes"/>
    <s v="None"/>
    <x v="1"/>
    <s v="repo_bba8242_fa02bc8__gemini_credit_llm_vs_gt.diff__Gemini 3.5 Flash"/>
    <n v="1"/>
    <n v="0"/>
    <n v="0"/>
    <n v="0"/>
    <n v="1"/>
    <n v="0"/>
    <n v="0"/>
    <x v="1"/>
    <x v="0"/>
  </r>
  <r>
    <s v="spiderfoot"/>
    <s v="https://github.com/smicallef/spiderfoot"/>
    <s v="Extract Variable (Cleanup, Move, extract, remove)"/>
    <x v="4"/>
    <s v="https://github.com/smicallef/spiderfoot/pull/1199"/>
    <s v="bba8242"/>
    <s v="fa02bc8"/>
    <x v="2"/>
    <s v="modules/sfp_creditcard.py,_x000a_modules/sfp_iban.py"/>
    <s v="modules/sfp_creditcard.py"/>
    <s v="GitHub: remove unused variable errorState"/>
    <s v="repo_bba8242_fa02bc8"/>
    <s v="gemini_credit_llm_vs_gt.diff"/>
    <s v="cases/repo_bba8242_fa02bc8/compare/gemini_credit_llm_vs_gt.diff"/>
    <x v="1"/>
    <s v="No"/>
    <x v="0"/>
    <s v=" Comment/Docstring"/>
    <s v="Low"/>
    <x v="1"/>
    <s v="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
    <x v="1"/>
    <s v="Yes"/>
    <s v="None"/>
    <x v="1"/>
    <s v="repo_bba8242_fa02bc8__gemini_credit_llm_vs_gt.diff__Gemini 3.5 Flash"/>
    <n v="1"/>
    <n v="0"/>
    <n v="0"/>
    <n v="0"/>
    <n v="1"/>
    <n v="0"/>
    <n v="0"/>
    <x v="1"/>
    <x v="4"/>
  </r>
  <r>
    <s v="spiderfoot"/>
    <s v="https://github.com/smicallef/spiderfoot"/>
    <s v="Extract Variable (Cleanup, Move, extract, remove)"/>
    <x v="4"/>
    <s v="https://github.com/smicallef/spiderfoot/pull/1199"/>
    <s v="bba8242"/>
    <s v="fa02bc8"/>
    <x v="2"/>
    <s v="modules/sfp_creditcard.py,_x000a_modules/sfp_iban.py"/>
    <s v="modules/sfp_iban.py"/>
    <s v="GitHub: remove unused variable errorState"/>
    <s v="repo_bba8242_fa02bc8"/>
    <s v="gemini_iban_llm_vs_gt.diff"/>
    <s v="cases/repo_bba8242_fa02bc8/compare/gemini_iban_llm_vs_gt.diff"/>
    <x v="1"/>
    <s v="No"/>
    <x v="0"/>
    <s v="Formatting"/>
    <s v="Low"/>
    <x v="1"/>
    <s v="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
    <x v="1"/>
    <s v="Yes"/>
    <s v="None"/>
    <x v="1"/>
    <s v="repo_bba8242_fa02bc8__gemini_iban_llm_vs_gt.diff__Gemini 3.5 Flash"/>
    <n v="1"/>
    <n v="0"/>
    <n v="0"/>
    <n v="0"/>
    <n v="1"/>
    <n v="0"/>
    <n v="0"/>
    <x v="1"/>
    <x v="0"/>
  </r>
  <r>
    <s v="spiderfoot"/>
    <s v="https://github.com/smicallef/spiderfoot"/>
    <s v="Extract Variable (Cleanup, Move, extract, remove)"/>
    <x v="4"/>
    <s v="https://github.com/smicallef/spiderfoot/pull/1199"/>
    <s v="bba8242"/>
    <s v="fa02bc8"/>
    <x v="2"/>
    <s v="modules/sfp_creditcard.py,_x000a_modules/sfp_iban.py"/>
    <s v="modules/sfp_iban.py"/>
    <s v="GitHub: remove unused variable errorState"/>
    <s v="repo_bba8242_fa02bc8"/>
    <s v="gemini_iban_llm_vs_gt.diff"/>
    <s v="cases/repo_bba8242_fa02bc8/compare/gemini_iban_llm_vs_gt.diff"/>
    <x v="1"/>
    <s v="No"/>
    <x v="0"/>
    <s v=" Comment/Docstring"/>
    <s v="Low"/>
    <x v="1"/>
    <s v="The task was to remove the unused variable errorState. Since the diff does not show a missing errorState removal, the required change appears to have been completed. However, the LLM added an unnecessary comment, # event was received., and removed the final newline. These are unrelated non-behavioral changes"/>
    <x v="1"/>
    <s v="Yes"/>
    <s v="None"/>
    <x v="1"/>
    <s v="repo_bba8242_fa02bc8__gemini_iban_llm_vs_gt.diff__Gemini 3.5 Flash"/>
    <n v="1"/>
    <n v="0"/>
    <n v="0"/>
    <n v="0"/>
    <n v="1"/>
    <n v="0"/>
    <n v="0"/>
    <x v="1"/>
    <x v="4"/>
  </r>
  <r>
    <s v="datasette"/>
    <s v="https://github.com/simonw/datasette"/>
    <s v="Change Method Signature (Change argument, change parameter)"/>
    <x v="3"/>
    <s v="Remove deprecated/unused args from setup.py by gerrymanoim · Pull Request #2222 · simonw/datasette"/>
    <s v="b823069"/>
    <s v="04e8835"/>
    <x v="0"/>
    <s v="setup.py"/>
    <s v="setup.py"/>
    <s v="Me: Remove deprecated/unused args from setup.py (setup_requires=[&quot;pytest-runner&quot;], tests_require=[&quot;datasette[test]&quot;] )"/>
    <s v="repo_b823069_04e8835"/>
    <s v="gemini_setup_llm_vs_gt.diff"/>
    <s v="cases/repo_b823069_04e8835/compare/gemini_setup_llm_vs_gt.diff"/>
    <x v="1"/>
    <s v="No"/>
    <x v="0"/>
    <s v="Formatting"/>
    <s v="Low"/>
    <x v="1"/>
    <s v="LLM output matches the required code content, but differs from the human merge only by removing the final newline at the end of the file. No logic, API, import, naming, or behavioral change is present."/>
    <x v="1"/>
    <s v="Yes"/>
    <s v="None"/>
    <x v="1"/>
    <s v="repo_b823069_04e8835__gemini_setup_llm_vs_gt.diff__Gemini 3.5 Flash"/>
    <n v="1"/>
    <n v="0"/>
    <n v="0"/>
    <n v="0"/>
    <n v="1"/>
    <n v="0"/>
    <n v="0"/>
    <x v="1"/>
    <x v="0"/>
  </r>
  <r>
    <s v="sherlock"/>
    <s v="https://github.com/sherlock-project/sherlock"/>
    <s v="Change Method Signature (Change argument, change parameter)"/>
    <x v="3"/>
    <s v="https://github.com/sherlock-project/sherlock/pull/2574"/>
    <s v="cfcc82a"/>
    <s v="947f1ad"/>
    <x v="2"/>
    <s v="sherlock_project/sherlock.py,_x000a_sherlock_project/sites.py"/>
    <s v="sherlock_project/sherlock.py"/>
    <s v="GitHub: Security Fix: Add timeout parameters to HTTP requests"/>
    <s v="repo_cfcc82a_947f1ad"/>
    <s v="gemini_sherlock_llm_vs_gt.diff"/>
    <s v="cases/repo_cfcc82a_947f1ad/compare/gemini_sherlock_llm_vs_gt.diff"/>
    <x v="2"/>
    <s v="No"/>
    <x v="0"/>
    <s v="Formatting"/>
    <s v="High"/>
    <x v="0"/>
    <s v="Gemini added timeout parameters to two requests.get() calls by changing timeout=10 to timeout=args.timeout. However, the task was to add timeout parameters to HTTP requests generally, and this diff only updates two visible requests. It also unnecessarily changed an unrelated comment and removed the final newline. Because security timeout fixes require complete propagation to all relevant HTTP requests, this should be marked as a missed required change unless these were the only missing timeout sites in the human patch."/>
    <x v="2"/>
    <s v="Yes"/>
    <s v="None"/>
    <x v="1"/>
    <s v="repo_cfcc82a_947f1ad__gemini_sherlock_llm_vs_gt.diff__Gemini 3.5 Flash"/>
    <n v="0"/>
    <n v="1"/>
    <n v="0"/>
    <n v="0"/>
    <n v="1"/>
    <n v="1"/>
    <n v="1"/>
    <x v="0"/>
    <x v="0"/>
  </r>
  <r>
    <s v="sherlock"/>
    <s v="https://github.com/sherlock-project/sherlock"/>
    <s v="Change Method Signature (Change argument, change parameter)"/>
    <x v="3"/>
    <s v="https://github.com/sherlock-project/sherlock/pull/2574"/>
    <s v="cfcc82a"/>
    <s v="947f1ad"/>
    <x v="2"/>
    <s v="sherlock_project/sherlock.py,_x000a_sherlock_project/sites.py"/>
    <s v="sherlock_project/sherlock.py"/>
    <s v="GitHub: Security Fix: Add timeout parameters to HTTP requests"/>
    <s v="repo_cfcc82a_947f1ad"/>
    <s v="gemini_sherlock_llm_vs_gt.diff"/>
    <s v="cases/repo_cfcc82a_947f1ad/compare/gemini_sherlock_llm_vs_gt.diff"/>
    <x v="2"/>
    <s v="No"/>
    <x v="0"/>
    <s v=" Comment/Docstring"/>
    <s v="High"/>
    <x v="0"/>
    <s v="Gemini added timeout parameters to two requests.get() calls by changing timeout=10 to timeout=args.timeout. However, the task was to add timeout parameters to HTTP requests generally, and this diff only updates two visible requests. It also unnecessarily changed an unrelated comment and removed the final newline. Because security timeout fixes require complete propagation to all relevant HTTP requests, this should be marked as a missed required change unless these were the only missing timeout sites in the human patch."/>
    <x v="2"/>
    <s v="Yes"/>
    <s v="None"/>
    <x v="1"/>
    <s v="repo_cfcc82a_947f1ad__gemini_sherlock_llm_vs_gt.diff__Gemini 3.5 Flash"/>
    <n v="0"/>
    <n v="1"/>
    <n v="0"/>
    <n v="0"/>
    <n v="1"/>
    <n v="1"/>
    <n v="1"/>
    <x v="0"/>
    <x v="4"/>
  </r>
  <r>
    <s v="sherlock"/>
    <s v="https://github.com/sherlock-project/sherlock"/>
    <s v="Change Method Signature (Change argument, change parameter)"/>
    <x v="3"/>
    <s v="https://github.com/sherlock-project/sherlock/pull/2574"/>
    <s v="cfcc82a"/>
    <s v="947f1ad"/>
    <x v="2"/>
    <s v="sherlock_project/sherlock.py,_x000a_sherlock_project/sites.py"/>
    <s v="sherlock_project/sherlock.py"/>
    <s v="GitHub: Security Fix: Add timeout parameters to HTTP requests"/>
    <s v="repo_cfcc82a_947f1ad"/>
    <s v="gemini_sherlock_llm_vs_gt.diff"/>
    <s v="cases/repo_cfcc82a_947f1ad/compare/gemini_sherlock_llm_vs_gt.diff"/>
    <x v="2"/>
    <s v="No"/>
    <x v="0"/>
    <s v=" Missed Required Change"/>
    <s v="High"/>
    <x v="0"/>
    <s v="Gemini added timeout parameters to two requests.get() calls by changing timeout=10 to timeout=args.timeout. However, the task was to add timeout parameters to HTTP requests generally, and this diff only updates two visible requests. It also unnecessarily changed an unrelated comment and removed the final newline. Because security timeout fixes require complete propagation to all relevant HTTP requests, this should be marked as a missed required change unless these were the only missing timeout sites in the human patch."/>
    <x v="2"/>
    <s v="Yes"/>
    <s v="None"/>
    <x v="1"/>
    <s v="repo_cfcc82a_947f1ad__gemini_sherlock_llm_vs_gt.diff__Gemini 3.5 Flash"/>
    <n v="0"/>
    <n v="1"/>
    <n v="0"/>
    <n v="0"/>
    <n v="1"/>
    <n v="1"/>
    <n v="1"/>
    <x v="0"/>
    <x v="2"/>
  </r>
  <r>
    <s v="sherlock"/>
    <s v="https://github.com/sherlock-project/sherlock"/>
    <s v="Change Method Signature (Change argument, change parameter)"/>
    <x v="3"/>
    <s v="https://github.com/sherlock-project/sherlock/pull/2574"/>
    <s v="cfcc82a"/>
    <s v="947f1ad"/>
    <x v="2"/>
    <s v="sherlock_project/sherlock.py,_x000a_sherlock_project/sites.py"/>
    <s v="sherlock_project/sites.py"/>
    <s v="GitHub: Security Fix: Add timeout parameters to HTTP requests"/>
    <s v="repo_cfcc82a_947f1ad"/>
    <s v="gemini_sites_llm_vs_gt.diff"/>
    <s v="cases/repo_cfcc82a_947f1ad/compare/gemini_sites_llm_vs_gt.diff"/>
    <x v="1"/>
    <s v="No"/>
    <x v="0"/>
    <s v="Formatting"/>
    <s v="Low"/>
    <x v="1"/>
    <s v="Gemini kept timeout parameters on the HTTP requests, so the security requirement is satisfied. However, it changed the intended timeout values from 30 to 60 and from 10 to 60, which changes request behavior beyond the expected patch. It also removed the final newline, which is formatting noise."/>
    <x v="1"/>
    <s v="Yes"/>
    <s v="None"/>
    <x v="1"/>
    <s v="repo_cfcc82a_947f1ad__gemini_sites_llm_vs_gt.diff__Gemini 3.5 Flash"/>
    <n v="1"/>
    <n v="0"/>
    <n v="0"/>
    <n v="0"/>
    <n v="1"/>
    <n v="0"/>
    <n v="0"/>
    <x v="1"/>
    <x v="0"/>
  </r>
  <r>
    <s v="sherlock"/>
    <s v="https://github.com/sherlock-project/sherlock"/>
    <s v="Change Method Signature (Change argument, change parameter)"/>
    <x v="3"/>
    <s v="https://github.com/sherlock-project/sherlock/pull/2574"/>
    <s v="cfcc82a"/>
    <s v="947f1ad"/>
    <x v="2"/>
    <s v="sherlock_project/sherlock.py,_x000a_sherlock_project/sites.py"/>
    <s v="sherlock_project/sites.py"/>
    <s v="GitHub: Security Fix: Add timeout parameters to HTTP requests"/>
    <s v="repo_cfcc82a_947f1ad"/>
    <s v="gemini_sites_llm_vs_gt.diff"/>
    <s v="cases/repo_cfcc82a_947f1ad/compare/gemini_sites_llm_vs_gt.diff"/>
    <x v="1"/>
    <s v="No"/>
    <x v="0"/>
    <s v=" Logic Change"/>
    <s v="Low"/>
    <x v="1"/>
    <s v="Gemini kept timeout parameters on the HTTP requests, so the security requirement is satisfied. However, it changed the intended timeout values from 30 to 60 and from 10 to 60, which changes request behavior beyond the expected patch. It also removed the final newline, which is formatting noise."/>
    <x v="1"/>
    <s v="Yes"/>
    <s v="None"/>
    <x v="1"/>
    <s v="repo_cfcc82a_947f1ad__gemini_sites_llm_vs_gt.diff__Gemini 3.5 Flash"/>
    <n v="1"/>
    <n v="0"/>
    <n v="0"/>
    <n v="0"/>
    <n v="1"/>
    <n v="0"/>
    <n v="0"/>
    <x v="1"/>
    <x v="1"/>
  </r>
  <r>
    <s v="sherlock"/>
    <s v="https://github.com/sherlock-project/sherlock"/>
    <s v="Extract Variable (Cleanup, Move, extract, remove)"/>
    <x v="4"/>
    <s v="Remove fixed value of &quot;username_unclaimed&quot; #1628 by DenavDot · Pull Request #1637 · sherlock-project/sherlock"/>
    <s v="be42ae7"/>
    <s v="1c64c28"/>
    <x v="0"/>
    <s v="sherlock/sites.py"/>
    <s v="sherlock/sites.py"/>
    <s v="Me:Remove fixed value of &quot;username_unclaimed&quot; and use secrets.token_urlsafe(32) as value"/>
    <s v="repo_be42ae7_1c64c28"/>
    <s v="gemini_sites_llm_vs_gt.diff"/>
    <s v="cases/repo_be42ae7_1c64c28/compare/gemini_sites_llm_vs_gt.diff"/>
    <x v="2"/>
    <s v="No"/>
    <x v="0"/>
    <s v="Formatting"/>
    <s v="High"/>
    <x v="0"/>
    <s v="Gemini did not implement the required change. The task required replacing the fixed username_unclaimed value with secrets.token_urlsafe(32), but the shown diff only changes indentation and removes the final newline. No import/use of secrets.token_urlsafe(32) is present."/>
    <x v="2"/>
    <s v="Yes"/>
    <s v="None"/>
    <x v="1"/>
    <s v="repo_be42ae7_1c64c28__gemini_sites_llm_vs_gt.diff__Gemini 3.5 Flash"/>
    <n v="0"/>
    <n v="1"/>
    <n v="0"/>
    <n v="0"/>
    <n v="1"/>
    <n v="1"/>
    <n v="1"/>
    <x v="0"/>
    <x v="0"/>
  </r>
  <r>
    <s v="sherlock"/>
    <s v="https://github.com/sherlock-project/sherlock"/>
    <s v="Extract Variable (Cleanup, Move, extract, remove)"/>
    <x v="4"/>
    <s v="Remove fixed value of &quot;username_unclaimed&quot; #1628 by DenavDot · Pull Request #1637 · sherlock-project/sherlock"/>
    <s v="be42ae7"/>
    <s v="1c64c28"/>
    <x v="0"/>
    <s v="sherlock/sites.py"/>
    <s v="sherlock/sites.py"/>
    <s v="Me:Remove fixed value of &quot;username_unclaimed&quot; and use secrets.token_urlsafe(32) as value"/>
    <s v="repo_be42ae7_1c64c28"/>
    <s v="gemini_sites_llm_vs_gt.diff"/>
    <s v="cases/repo_be42ae7_1c64c28/compare/gemini_sites_llm_vs_gt.diff"/>
    <x v="2"/>
    <s v="No"/>
    <x v="0"/>
    <s v=" Logic Change"/>
    <s v="High"/>
    <x v="0"/>
    <s v="Gemini did not implement the required change. The task required replacing the fixed username_unclaimed value with secrets.token_urlsafe(32), but the shown diff only changes indentation and removes the final newline. No import/use of secrets.token_urlsafe(32) is present."/>
    <x v="2"/>
    <s v="Yes"/>
    <s v="None"/>
    <x v="1"/>
    <s v="repo_be42ae7_1c64c28__gemini_sites_llm_vs_gt.diff__Gemini 3.5 Flash"/>
    <n v="0"/>
    <n v="1"/>
    <n v="0"/>
    <n v="0"/>
    <n v="1"/>
    <n v="1"/>
    <n v="1"/>
    <x v="0"/>
    <x v="1"/>
  </r>
  <r>
    <s v="sherlock"/>
    <s v="https://github.com/sherlock-project/sherlock"/>
    <s v="Extract Variable (Cleanup, Move, extract, remove)"/>
    <x v="4"/>
    <s v="Remove fixed value of &quot;username_unclaimed&quot; #1628 by DenavDot · Pull Request #1637 · sherlock-project/sherlock"/>
    <s v="be42ae7"/>
    <s v="1c64c28"/>
    <x v="0"/>
    <s v="sherlock/sites.py"/>
    <s v="sherlock/sites.py"/>
    <s v="Me:Remove fixed value of &quot;username_unclaimed&quot; and use secrets.token_urlsafe(32) as value"/>
    <s v="repo_be42ae7_1c64c28"/>
    <s v="gemini_sites_llm_vs_gt.diff"/>
    <s v="cases/repo_be42ae7_1c64c28/compare/gemini_sites_llm_vs_gt.diff"/>
    <x v="2"/>
    <s v="No"/>
    <x v="0"/>
    <s v=" API/Signature Overreach"/>
    <s v="High"/>
    <x v="0"/>
    <s v="Gemini did not implement the required change. The task required replacing the fixed username_unclaimed value with secrets.token_urlsafe(32), but the shown diff only changes indentation and removes the final newline. No import/use of secrets.token_urlsafe(32) is present."/>
    <x v="2"/>
    <s v="Yes"/>
    <s v="None"/>
    <x v="1"/>
    <s v="repo_be42ae7_1c64c28__gemini_sites_llm_vs_gt.diff__Gemini 3.5 Flash"/>
    <n v="0"/>
    <n v="1"/>
    <n v="0"/>
    <n v="0"/>
    <n v="1"/>
    <n v="1"/>
    <n v="1"/>
    <x v="0"/>
    <x v="7"/>
  </r>
  <r>
    <s v="faceswap"/>
    <s v="https://github.com/deepfakes/faceswap"/>
    <s v="Rename Variable"/>
    <x v="0"/>
    <s v="https://github.com/deepfakes/faceswap/pull/281"/>
    <n v="5741160"/>
    <s v="f7c6063"/>
    <x v="0"/>
    <s v="lib/FaceLandmarksExtractor/FaceLandmarksExtractor.py"/>
    <s v="lib/FaceLandmarksExtractor/FaceLandmarksExtractor.py"/>
    <s v="Me: Rename input_image to input_image_bgr, update related references, resize the BGR image directly, recreate input_image via channel reversal, and rename the detector-loop image variable to current_image without changing behavior."/>
    <s v="repo_5741160_f7c6063"/>
    <s v="gemini_extractor_llm_vs_gt.diff"/>
    <s v="cases/repo_5741160_f7c6063/compare/gemini_extractor_llm_vs_gt.diff"/>
    <x v="1"/>
    <s v="No"/>
    <x v="0"/>
    <s v="Formatting"/>
    <s v="Low"/>
    <x v="1"/>
    <s v="Gemini did not perform the required rename/refactor. The task required renaming input_image to input_image_bgr, updating related references, resizing the BGR image directly, recreating input_image through channel reversal, and renaming the detector-loop image variable to current_image. The shown diff only adds trailing whitespace after break and removes the final newline."/>
    <x v="1"/>
    <s v="Yes"/>
    <s v="None"/>
    <x v="1"/>
    <s v="repo_5741160_f7c6063__gemini_extractor_llm_vs_gt.diff__Gemini 3.5 Flash"/>
    <n v="1"/>
    <n v="0"/>
    <n v="0"/>
    <n v="0"/>
    <n v="1"/>
    <n v="0"/>
    <n v="0"/>
    <x v="1"/>
    <x v="0"/>
  </r>
  <r>
    <s v="faceswap"/>
    <s v="https://github.com/deepfakes/faceswap"/>
    <s v="Change Method Signature (Change argument, change parameter)"/>
    <x v="3"/>
    <s v="https://github.com/deepfakes/faceswap/pull/89"/>
    <s v="d909ae2"/>
    <s v="7e7cf0b"/>
    <x v="0"/>
    <s v="plugins/Convert_Adjust.py,"/>
    <s v="plugins/Convert_Adjust.py"/>
    <s v="Me: Add smooth_mask=True, avg_color_adjust=True, **kwargs  arguments in init method of plugins/Convert_Adjust.py  and add blur_size=2, seamless_clone=False, mask_type=&quot;facehullandrect&quot;, erosion_kernel_size=None, **kwargs arguments in init method of plugins/Convert_Masked.py"/>
    <s v="repo_d909ae2_7e7cf0b"/>
    <s v="gemini_adjust_llm_vs_gt.diff"/>
    <s v="cases/repo_d909ae2_7e7cf0b/compare/gemini_adjust_llm_vs_gt.diff"/>
    <x v="1"/>
    <s v="No"/>
    <x v="0"/>
    <s v="Formatting"/>
    <s v="Low"/>
    <x v="1"/>
    <s v="Gemini added the required smooth_mask=True, avg_color_adjust=True, and **kwargs arguments to the Convert_Adjust.py initializer signature. However, it incorrectly changed the assignments from using the passed arguments to hardcoded values: self.use_smooth_mask=True and self.use_avg_color_adjust=True. This means caller-provided values such as smooth_mask=False or avg_color_adjust=False would be ignored. It also introduced whitespace/final-newline formatting noise."/>
    <x v="1"/>
    <s v="Yes"/>
    <s v="None"/>
    <x v="1"/>
    <s v="repo_d909ae2_7e7cf0b__gemini_adjust_llm_vs_gt.diff__Gemini 3.5 Flash"/>
    <n v="1"/>
    <n v="0"/>
    <n v="0"/>
    <n v="0"/>
    <n v="1"/>
    <n v="0"/>
    <n v="0"/>
    <x v="1"/>
    <x v="0"/>
  </r>
  <r>
    <s v="httpx"/>
    <s v="https://github.com/encode/httpx"/>
    <s v="Rename Variable"/>
    <x v="0"/>
    <s v="https://github.com/encode/httpx/pull/968"/>
    <s v="9b6605c"/>
    <s v="991915a"/>
    <x v="2"/>
    <s v="httpx/_transports/urllib3.py,_x000a_tests/test_config.py"/>
    <s v="httpx/_transports/urllib3.py"/>
    <s v="Me: Rename hard_limit to max_connections and soft_limit to max_keepalive"/>
    <s v="repo_9b6605c_991915a"/>
    <s v="gemini_lib_llm_vs_gt.diff"/>
    <s v="cases/repo_9b6605c_991915a/compare/gemini_lib_llm_vs_gt.diff"/>
    <x v="0"/>
    <s v="No"/>
    <x v="0"/>
    <s v="Formatting"/>
    <s v="High"/>
    <x v="0"/>
    <s v="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
    <x v="0"/>
    <s v="Yes"/>
    <s v="None"/>
    <x v="1"/>
    <s v="repo_9b6605c_991915a__gemini_lib_llm_vs_gt.diff__Gemini 3.5 Flash"/>
    <n v="0"/>
    <n v="0"/>
    <n v="1"/>
    <n v="0"/>
    <n v="1"/>
    <n v="1"/>
    <n v="1"/>
    <x v="0"/>
    <x v="0"/>
  </r>
  <r>
    <s v="httpx"/>
    <s v="https://github.com/encode/httpx"/>
    <s v="Rename Variable"/>
    <x v="0"/>
    <s v="https://github.com/encode/httpx/pull/968"/>
    <s v="9b6605c"/>
    <s v="991915a"/>
    <x v="2"/>
    <s v="httpx/_transports/urllib3.py,_x000a_tests/test_config.py"/>
    <s v="httpx/_transports/urllib3.py"/>
    <s v="Me: Rename hard_limit to max_connections and soft_limit to max_keepalive"/>
    <s v="repo_9b6605c_991915a"/>
    <s v="gemini_lib_llm_vs_gt.diff"/>
    <s v="cases/repo_9b6605c_991915a/compare/gemini_lib_llm_vs_gt.diff"/>
    <x v="0"/>
    <s v="No"/>
    <x v="0"/>
    <s v=" Naming Overreach"/>
    <s v="High"/>
    <x v="0"/>
    <s v="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
    <x v="0"/>
    <s v="Yes"/>
    <s v="None"/>
    <x v="1"/>
    <s v="repo_9b6605c_991915a__gemini_lib_llm_vs_gt.diff__Gemini 3.5 Flash"/>
    <n v="0"/>
    <n v="0"/>
    <n v="1"/>
    <n v="0"/>
    <n v="1"/>
    <n v="1"/>
    <n v="1"/>
    <x v="0"/>
    <x v="8"/>
  </r>
  <r>
    <s v="httpx"/>
    <s v="https://github.com/encode/httpx"/>
    <s v="Rename Variable"/>
    <x v="0"/>
    <s v="https://github.com/encode/httpx/pull/968"/>
    <s v="9b6605c"/>
    <s v="991915a"/>
    <x v="2"/>
    <s v="httpx/_transports/urllib3.py,_x000a_tests/test_config.py"/>
    <s v="httpx/_transports/urllib3.py"/>
    <s v="Me: Rename hard_limit to max_connections and soft_limit to max_keepalive"/>
    <s v="repo_9b6605c_991915a"/>
    <s v="gemini_lib_llm_vs_gt.diff"/>
    <s v="cases/repo_9b6605c_991915a/compare/gemini_lib_llm_vs_gt.diff"/>
    <x v="0"/>
    <s v="No"/>
    <x v="0"/>
    <s v=" Logic Change"/>
    <s v="High"/>
    <x v="0"/>
    <s v="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
    <x v="0"/>
    <s v="Yes"/>
    <s v="None"/>
    <x v="1"/>
    <s v="repo_9b6605c_991915a__gemini_lib_llm_vs_gt.diff__Gemini 3.5 Flash"/>
    <n v="0"/>
    <n v="0"/>
    <n v="1"/>
    <n v="0"/>
    <n v="1"/>
    <n v="1"/>
    <n v="1"/>
    <x v="0"/>
    <x v="1"/>
  </r>
  <r>
    <s v="httpx"/>
    <s v="https://github.com/encode/httpx"/>
    <s v="Rename Variable"/>
    <x v="0"/>
    <s v="https://github.com/encode/httpx/pull/968"/>
    <s v="9b6605c"/>
    <s v="991915a"/>
    <x v="2"/>
    <s v="httpx/_transports/urllib3.py,_x000a_tests/test_config.py"/>
    <s v="tests/test_config.py"/>
    <s v="Me: Rename hard_limit to max_connections and soft_limit to max_keepalive"/>
    <s v="repo_9b6605c_991915a"/>
    <s v="gemini_testconfig_llm_vs_gt.diff"/>
    <s v="cases/repo_9b6605c_991915a/compare/gemini_testconfig_llm_vs_gt.diff"/>
    <x v="1"/>
    <s v="No"/>
    <x v="0"/>
    <s v="Formatting"/>
    <s v="Low"/>
    <x v="1"/>
    <s v="The LLM output differs from the human merge only by removing the final newline at the end of the file. No logic, API, naming, or behavioral change is present."/>
    <x v="1"/>
    <s v="Yes"/>
    <s v="None"/>
    <x v="1"/>
    <s v="repo_9b6605c_991915a__gemini_testconfig_llm_vs_gt.diff__Gemini 3.5 Flash"/>
    <n v="1"/>
    <n v="0"/>
    <n v="0"/>
    <n v="0"/>
    <n v="1"/>
    <n v="0"/>
    <n v="0"/>
    <x v="1"/>
    <x v="0"/>
  </r>
  <r>
    <s v="httpx"/>
    <s v="https://github.com/encode/httpx"/>
    <s v="Rename Variable"/>
    <x v="0"/>
    <s v="https://github.com/encode/httpx/pull/601"/>
    <s v="8d8ea8b"/>
    <s v="bb6e52f"/>
    <x v="1"/>
    <s v="httpx/dispatch/http11.py,_x000a_httpx/dispatch/http2.py,_x000a_httpx/dispatch/proxy_http.py"/>
    <s v="httpx/dispatch/proxy_http.py"/>
    <s v="Me: Rename stream to socket throughout the code."/>
    <s v="repo_8d8ea8b_bb6e52f"/>
    <s v="gemini_http_llm_vs_gt.diff"/>
    <s v="cases/repo_8d8ea8b_bb6e52f/compare/gemini_http_llm_vs_gt.diff"/>
    <x v="0"/>
    <s v="No"/>
    <x v="0"/>
    <s v="Formatting"/>
    <s v="High"/>
    <x v="0"/>
    <s v="Gemini performed the opposite of the requested rename. The task was to rename stream to socket throughout the code, but this diff changes http_connection.socket to http_connection.stream. That reverses the intended update and likely breaks compatibility with the expected merged code. It also removes the final newline, which is formatting noise."/>
    <x v="0"/>
    <s v="Yes"/>
    <s v="None"/>
    <x v="1"/>
    <s v="repo_8d8ea8b_bb6e52f__gemini_http_llm_vs_gt.diff__Gemini 3.5 Flash"/>
    <n v="0"/>
    <n v="0"/>
    <n v="1"/>
    <n v="0"/>
    <n v="1"/>
    <n v="1"/>
    <n v="1"/>
    <x v="0"/>
    <x v="0"/>
  </r>
  <r>
    <s v="httpx"/>
    <s v="https://github.com/encode/httpx"/>
    <s v="Rename Variable"/>
    <x v="0"/>
    <s v="https://github.com/encode/httpx/pull/601"/>
    <s v="8d8ea8b"/>
    <s v="bb6e52f"/>
    <x v="1"/>
    <s v="httpx/dispatch/http11.py,_x000a_httpx/dispatch/http2.py,_x000a_httpx/dispatch/proxy_http.py"/>
    <s v="httpx/dispatch/proxy_http.py"/>
    <s v="Me: Rename stream to socket throughout the code."/>
    <s v="repo_8d8ea8b_bb6e52f"/>
    <s v="gemini_http_llm_vs_gt.diff"/>
    <s v="cases/repo_8d8ea8b_bb6e52f/compare/gemini_http_llm_vs_gt.diff"/>
    <x v="0"/>
    <s v="No"/>
    <x v="0"/>
    <s v=" Logic Change"/>
    <s v="High"/>
    <x v="0"/>
    <s v="Gemini performed the opposite of the requested rename. The task was to rename stream to socket throughout the code, but this diff changes http_connection.socket to http_connection.stream. That reverses the intended update and likely breaks compatibility with the expected merged code. It also removes the final newline, which is formatting noise."/>
    <x v="0"/>
    <s v="Yes"/>
    <s v="None"/>
    <x v="1"/>
    <s v="repo_8d8ea8b_bb6e52f__gemini_http_llm_vs_gt.diff__Gemini 3.5 Flash"/>
    <n v="0"/>
    <n v="0"/>
    <n v="1"/>
    <n v="0"/>
    <n v="1"/>
    <n v="1"/>
    <n v="1"/>
    <x v="0"/>
    <x v="1"/>
  </r>
  <r>
    <s v="httpx"/>
    <s v="https://github.com/encode/httpx"/>
    <s v="Rename Variable"/>
    <x v="0"/>
    <s v="https://github.com/encode/httpx/pull/601"/>
    <s v="8d8ea8b"/>
    <s v="bb6e52f"/>
    <x v="1"/>
    <s v="httpx/dispatch/http11.py,_x000a_httpx/dispatch/http2.py,_x000a_httpx/dispatch/proxy_http.py"/>
    <s v="httpx/dispatch/proxy_http.py"/>
    <s v="Me: Rename stream to socket throughout the code."/>
    <s v="repo_8d8ea8b_bb6e52f"/>
    <s v="gemini_http_llm_vs_gt.diff"/>
    <s v="cases/repo_8d8ea8b_bb6e52f/compare/gemini_http_llm_vs_gt.diff"/>
    <x v="0"/>
    <s v="No"/>
    <x v="0"/>
    <s v=" Missed Required Change"/>
    <s v="High"/>
    <x v="0"/>
    <s v="Gemini performed the opposite of the requested rename. The task was to rename stream to socket throughout the code, but this diff changes http_connection.socket to http_connection.stream. That reverses the intended update and likely breaks compatibility with the expected merged code. It also removes the final newline, which is formatting noise."/>
    <x v="0"/>
    <s v="Yes"/>
    <s v="None"/>
    <x v="1"/>
    <s v="repo_8d8ea8b_bb6e52f__gemini_http_llm_vs_gt.diff__Gemini 3.5 Flash"/>
    <n v="0"/>
    <n v="0"/>
    <n v="1"/>
    <n v="0"/>
    <n v="1"/>
    <n v="1"/>
    <n v="1"/>
    <x v="0"/>
    <x v="2"/>
  </r>
  <r>
    <s v="httpx"/>
    <s v="https://github.com/encode/httpx"/>
    <s v="Rename Variable"/>
    <x v="0"/>
    <s v="https://github.com/encode/httpx/pull/601"/>
    <s v="8d8ea8b"/>
    <s v="bb6e52f"/>
    <x v="1"/>
    <s v="httpx/dispatch/http11.py,_x000a_httpx/dispatch/http2.py,_x000a_httpx/dispatch/proxy_http.py"/>
    <s v="httpx/dispatch/http2.py"/>
    <s v="Me: Rename stream to socket throughout the code."/>
    <s v="repo_8d8ea8b_bb6e52f"/>
    <s v="gemini_http2_llm_vs_gt.diff"/>
    <s v="cases/repo_8d8ea8b_bb6e52f/compare/gemini_http2_llm_vs_gt.diff"/>
    <x v="2"/>
    <s v="No"/>
    <x v="0"/>
    <s v="Formatting"/>
    <s v="Medium"/>
    <x v="0"/>
    <s v="Gemini renamed the local/request-body iterator parameter in send_request_data from stream to socket. However, this appears to be an over-generalized rename: in HTTP/2, stream here refers to an async data stream for request content, not the connection socket abstraction. The human merge keeps this parameter as stream, so Gemini changed a method signature unnecessarily. This can break callers that pass stream= as a keyword argument. It also only makes this local rename and removes the final newline."/>
    <x v="2"/>
    <s v="Yes"/>
    <s v="None"/>
    <x v="1"/>
    <s v="repo_8d8ea8b_bb6e52f__gemini_http2_llm_vs_gt.diff__Gemini 3.5 Flash"/>
    <n v="0"/>
    <n v="1"/>
    <n v="0"/>
    <n v="0"/>
    <n v="1"/>
    <n v="1"/>
    <n v="1"/>
    <x v="2"/>
    <x v="0"/>
  </r>
  <r>
    <s v="httpx"/>
    <s v="https://github.com/encode/httpx"/>
    <s v="Rename Variable"/>
    <x v="0"/>
    <s v="https://github.com/encode/httpx/pull/601"/>
    <s v="8d8ea8b"/>
    <s v="bb6e52f"/>
    <x v="1"/>
    <s v="httpx/dispatch/http11.py,_x000a_httpx/dispatch/http2.py,_x000a_httpx/dispatch/proxy_http.py"/>
    <s v="httpx/dispatch/http2.py"/>
    <s v="Me: Rename stream to socket throughout the code."/>
    <s v="repo_8d8ea8b_bb6e52f"/>
    <s v="gemini_http2_llm_vs_gt.diff"/>
    <s v="cases/repo_8d8ea8b_bb6e52f/compare/gemini_http2_llm_vs_gt.diff"/>
    <x v="2"/>
    <s v="No"/>
    <x v="0"/>
    <s v=" Missed Required Change"/>
    <s v="Medium"/>
    <x v="0"/>
    <s v="Gemini renamed the local/request-body iterator parameter in send_request_data from stream to socket. However, this appears to be an over-generalized rename: in HTTP/2, stream here refers to an async data stream for request content, not the connection socket abstraction. The human merge keeps this parameter as stream, so Gemini changed a method signature unnecessarily. This can break callers that pass stream= as a keyword argument. It also only makes this local rename and removes the final newline."/>
    <x v="2"/>
    <s v="Yes"/>
    <s v="None"/>
    <x v="1"/>
    <s v="repo_8d8ea8b_bb6e52f__gemini_http2_llm_vs_gt.diff__Gemini 3.5 Flash"/>
    <n v="0"/>
    <n v="1"/>
    <n v="0"/>
    <n v="0"/>
    <n v="1"/>
    <n v="1"/>
    <n v="1"/>
    <x v="2"/>
    <x v="2"/>
  </r>
  <r>
    <s v="httpx"/>
    <s v="https://github.com/encode/httpx"/>
    <s v="Rename Variable"/>
    <x v="0"/>
    <s v="https://github.com/encode/httpx/pull/601"/>
    <s v="8d8ea8b"/>
    <s v="bb6e52f"/>
    <x v="1"/>
    <s v="httpx/dispatch/http11.py,_x000a_httpx/dispatch/http2.py,_x000a_httpx/dispatch/proxy_http.py"/>
    <s v="httpx/dispatch/http11.py"/>
    <s v="Me: Rename stream to socket throughout the code."/>
    <s v="repo_8d8ea8b_bb6e52f"/>
    <s v="gemini_http11_llm_vs_gt.diff"/>
    <s v="cases/repo_8d8ea8b_bb6e52f/compare/gemini_http11_llm_vs_gt.diff"/>
    <x v="1"/>
    <s v="No"/>
    <x v="0"/>
    <s v="Formatting"/>
    <s v="Low"/>
    <x v="1"/>
    <s v="The LLM output differs from the human merge only by removing the final newline at the end of the file. No logic, API, naming, or behavioral change is present."/>
    <x v="1"/>
    <s v="Yes"/>
    <s v="None"/>
    <x v="1"/>
    <s v="repo_8d8ea8b_bb6e52f__gemini_http11_llm_vs_gt.diff__Gemini 3.5 Flash"/>
    <n v="1"/>
    <n v="0"/>
    <n v="0"/>
    <n v="0"/>
    <n v="1"/>
    <n v="0"/>
    <n v="0"/>
    <x v="1"/>
    <x v="0"/>
  </r>
  <r>
    <s v="httpx"/>
    <s v="https://github.com/encode/httpx"/>
    <s v="Rename Method"/>
    <x v="1"/>
    <s v="https://github.com/encode/httpx/pull/676"/>
    <s v="d5da743"/>
    <n v="3462999"/>
    <x v="2"/>
    <s v="httpx/models.py,_x000a_tests/client/test_redirects.py"/>
    <s v="httpx/models.py"/>
    <s v="GitHub: Rename 'next' to 'anext' on Response"/>
    <s v="repo_d5da743_3462999"/>
    <s v="gemini_models_llm_vs_gt.diff"/>
    <s v="cases/repo_d5da743_3462999/compare/gemini_models_llm_vs_gt.diff"/>
    <x v="1"/>
    <s v="No"/>
    <x v="0"/>
    <s v="Formatting"/>
    <s v="Low"/>
    <x v="1"/>
    <s v="The LLM output differs from the human merge only by removing the final newline at the end of the file. No logic, API, naming, or behavioral change is present."/>
    <x v="1"/>
    <s v="Yes"/>
    <s v="None"/>
    <x v="1"/>
    <s v="repo_d5da743_3462999__gemini_models_llm_vs_gt.diff__Gemini 3.5 Flash"/>
    <n v="1"/>
    <n v="0"/>
    <n v="0"/>
    <n v="0"/>
    <n v="1"/>
    <n v="0"/>
    <n v="0"/>
    <x v="1"/>
    <x v="0"/>
  </r>
  <r>
    <s v="httpx"/>
    <s v="https://github.com/encode/httpx"/>
    <s v="Rename Method"/>
    <x v="1"/>
    <s v="https://github.com/encode/httpx/pull/676"/>
    <s v="d5da743"/>
    <n v="3462999"/>
    <x v="2"/>
    <s v="httpx/models.py,_x000a_tests/client/test_redirects.py"/>
    <s v="tests/client/test_redirects.py"/>
    <s v="GitHub: Rename 'next' to 'anext' on Response"/>
    <s v="repo_d5da743_3462999"/>
    <s v="gemini_redirects_llm_vs_gt.diff"/>
    <s v="cases/repo_d5da743_3462999/compare/gemini_redirects_llm_vs_gt.diff"/>
    <x v="1"/>
    <s v="No"/>
    <x v="0"/>
    <s v="Formatting"/>
    <s v="Low"/>
    <x v="1"/>
    <s v="The LLM output differs from the human merge only by removing the final newline at the end of the file. No logic, API, naming, or behavioral change is present."/>
    <x v="1"/>
    <s v="Yes"/>
    <s v="None"/>
    <x v="1"/>
    <s v="repo_d5da743_3462999__gemini_redirects_llm_vs_gt.diff__Gemini 3.5 Flash"/>
    <n v="1"/>
    <n v="0"/>
    <n v="0"/>
    <n v="0"/>
    <n v="1"/>
    <n v="0"/>
    <n v="0"/>
    <x v="1"/>
    <x v="0"/>
  </r>
  <r>
    <s v="httpx"/>
    <s v="https://github.com/encode/httpx"/>
    <s v="Rename Method"/>
    <x v="1"/>
    <s v="https://github.com/encode/httpx/pull/675"/>
    <s v="f9d18a8"/>
    <s v="d5da743"/>
    <x v="0"/>
    <s v="httpx/client.py"/>
    <s v="httpx/client.py"/>
    <s v="GitHub: Rename 'close' to 'aclose' on Client"/>
    <s v="repo_f9d18a8_d5da743"/>
    <s v="gemini_client_llm_vs_gt.diff"/>
    <s v="cases/repo_f9d18a8_d5da743/compare/gemini_client_llm_vs_gt.diff"/>
    <x v="1"/>
    <s v="No"/>
    <x v="0"/>
    <s v="Formatting"/>
    <s v="Low"/>
    <x v="1"/>
    <s v="Gemini did not perform the required rename from close to aclose on Client. The only substantive visible change is inside a docstring/example, where it incorrectly converts 'https://example.org' into markdown-link text inside Python code. That corrupts the documentation example. It also removes the final newline."/>
    <x v="1"/>
    <s v="Yes"/>
    <s v="None"/>
    <x v="1"/>
    <s v="repo_f9d18a8_d5da743__gemini_client_llm_vs_gt.diff__Gemini 3.5 Flash"/>
    <n v="1"/>
    <n v="0"/>
    <n v="0"/>
    <n v="0"/>
    <n v="1"/>
    <n v="0"/>
    <n v="0"/>
    <x v="1"/>
    <x v="0"/>
  </r>
  <r>
    <s v="httpx"/>
    <s v="https://github.com/encode/httpx"/>
    <s v="Rename Method"/>
    <x v="1"/>
    <s v="https://github.com/encode/httpx/pull/675"/>
    <s v="f9d18a8"/>
    <s v="d5da743"/>
    <x v="0"/>
    <s v="httpx/client.py"/>
    <s v="httpx/client.py"/>
    <s v="GitHub: Rename 'close' to 'aclose' on Client"/>
    <s v="repo_f9d18a8_d5da743"/>
    <s v="gemini_client_llm_vs_gt.diff"/>
    <s v="cases/repo_f9d18a8_d5da743/compare/gemini_client_llm_vs_gt.diff"/>
    <x v="1"/>
    <s v="No"/>
    <x v="0"/>
    <s v=" Comment/Docstring"/>
    <s v="Low"/>
    <x v="1"/>
    <s v="Gemini did not perform the required rename from close to aclose on Client. The only substantive visible change is inside a docstring/example, where it incorrectly converts 'https://example.org' into markdown-link text inside Python code. That corrupts the documentation example. It also removes the final newline."/>
    <x v="1"/>
    <s v="Yes"/>
    <s v="None"/>
    <x v="1"/>
    <s v="repo_f9d18a8_d5da743__gemini_client_llm_vs_gt.diff__Gemini 3.5 Flash"/>
    <n v="1"/>
    <n v="0"/>
    <n v="0"/>
    <n v="0"/>
    <n v="1"/>
    <n v="0"/>
    <n v="0"/>
    <x v="1"/>
    <x v="4"/>
  </r>
  <r>
    <s v="httpx"/>
    <s v="https://github.com/encode/httpx"/>
    <s v="Change Method Signature (Change argument, change parameter)"/>
    <x v="3"/>
    <s v="https://github.com/encode/httpx/pull/1613"/>
    <s v="4fbf275"/>
    <s v="81f385c"/>
    <x v="0"/>
    <s v="httpx/_api.py"/>
    <s v="httpx/_api.py"/>
    <s v="Me: Add timeout=timeout argument in httpx.stream() function"/>
    <s v="repo_4fbf275_81f385c"/>
    <s v="gemini_api_llm_vs_gt.diff"/>
    <s v="cases/repo_4fbf275_81f385c/compare/gemini_api_llm_vs_gt.diff"/>
    <x v="1"/>
    <s v="No"/>
    <x v="0"/>
    <s v="Formatting"/>
    <s v="Low"/>
    <x v="1"/>
    <s v="Gemini did not add the required timeout=timeout argument to the client.stream(...) / httpx.stream() call. Instead, it changed a documentation example by replacing a plain URL string with markdown-link syntax, reformatted the Client(...) argument layout into one line, and removed the final newline. The required timeout propagation is missing."/>
    <x v="1"/>
    <s v="Yes"/>
    <s v="None"/>
    <x v="1"/>
    <s v="repo_4fbf275_81f385c__gemini_api_llm_vs_gt.diff__Gemini 3.5 Flash"/>
    <n v="1"/>
    <n v="0"/>
    <n v="0"/>
    <n v="0"/>
    <n v="1"/>
    <n v="0"/>
    <n v="0"/>
    <x v="1"/>
    <x v="0"/>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definitions/graph_definition.py"/>
    <s v="Me: rename variable solid to node, solids to ops, solid_dict to node_dict, target_solid to target_node, solid_name to node_name, solid_config to op_config"/>
    <s v="repo_15a5c59_ef8da99"/>
    <s v="gemini_def_llm_vs_gt.diff"/>
    <s v="cases/repo_15a5c59_ef8da99/compare/gemini_def_llm_vs_gt.diff"/>
    <x v="2"/>
    <s v="No"/>
    <x v="0"/>
    <s v="Formatting"/>
    <s v="Low"/>
    <x v="0"/>
    <s v="Gemini did not perform the required variable renames: solid ? node, solids ? ops, solid_dict ? node_dict, target_solid ? target_node, solid_name ? node_name, and solid_config ? op_config. The shown diff only changes a comment, reformats a list comprehension, and removes the final newline."/>
    <x v="2"/>
    <s v="Yes"/>
    <s v="None"/>
    <x v="1"/>
    <s v="repo_15a5c59_ef8da99__gemini_def_llm_vs_gt.diff__Gemini 3.5 Flash"/>
    <n v="0"/>
    <n v="1"/>
    <n v="0"/>
    <n v="0"/>
    <n v="1"/>
    <n v="1"/>
    <n v="0"/>
    <x v="1"/>
    <x v="0"/>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definitions/graph_definition.py"/>
    <s v="Me: rename variable solid to node, solids to ops, solid_dict to node_dict, target_solid to target_node, solid_name to node_name, solid_config to op_config"/>
    <s v="repo_15a5c59_ef8da99"/>
    <s v="gemini_def_llm_vs_gt.diff"/>
    <s v="cases/repo_15a5c59_ef8da99/compare/gemini_def_llm_vs_gt.diff"/>
    <x v="2"/>
    <s v="No"/>
    <x v="0"/>
    <s v=" Comment/Docstring"/>
    <s v="Low"/>
    <x v="0"/>
    <s v="Gemini did not perform the required variable renames: solid ? node, solids ? ops, solid_dict ? node_dict, target_solid ? target_node, solid_name ? node_name, and solid_config ? op_config. The shown diff only changes a comment, reformats a list comprehension, and removes the final newline."/>
    <x v="2"/>
    <s v="Yes"/>
    <s v="None"/>
    <x v="1"/>
    <s v="repo_15a5c59_ef8da99__gemini_def_llm_vs_gt.diff__Gemini 3.5 Flash"/>
    <n v="0"/>
    <n v="1"/>
    <n v="0"/>
    <n v="0"/>
    <n v="1"/>
    <n v="1"/>
    <n v="0"/>
    <x v="1"/>
    <x v="4"/>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definitions/graph_definition.py"/>
    <s v="Me: rename variable solid to node, solids to ops, solid_dict to node_dict, target_solid to target_node, solid_name to node_name, solid_config to op_config"/>
    <s v="repo_15a5c59_ef8da99"/>
    <s v="gemini_def_llm_vs_gt.diff"/>
    <s v="cases/repo_15a5c59_ef8da99/compare/gemini_def_llm_vs_gt.diff"/>
    <x v="2"/>
    <s v="No"/>
    <x v="0"/>
    <s v=" Missed Required Change"/>
    <s v="Low"/>
    <x v="0"/>
    <s v="Gemini did not perform the required variable renames: solid ? node, solids ? ops, solid_dict ? node_dict, target_solid ? target_node, solid_name ? node_name, and solid_config ? op_config. The shown diff only changes a comment, reformats a list comprehension, and removes the final newline."/>
    <x v="2"/>
    <s v="Yes"/>
    <s v="None"/>
    <x v="1"/>
    <s v="repo_15a5c59_ef8da99__gemini_def_llm_vs_gt.diff__Gemini 3.5 Flash"/>
    <n v="0"/>
    <n v="1"/>
    <n v="0"/>
    <n v="0"/>
    <n v="1"/>
    <n v="1"/>
    <n v="0"/>
    <x v="1"/>
    <x v="2"/>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execution/context/output.py"/>
    <s v="Me: rename variable solid to node, solids to ops, solid_dict to node_dict, target_solid to target_node, solid_name to node_name, solid_config to op_config"/>
    <s v="repo_15a5c59_ef8da99"/>
    <s v="gemini_output_llm_vs_gt.diff"/>
    <s v="cases/repo_15a5c59_ef8da99/compare/gemini_output_llm_vs_gt.diff"/>
    <x v="1"/>
    <s v="No"/>
    <x v="0"/>
    <s v="Formatting"/>
    <s v="Low"/>
    <x v="1"/>
    <s v="Gemini correctly applied the relevant required rename in this file by changing resolved_run_config.solids[...] to resolved_run_config.ops[...]. The variable op_config is already using the target name, so no additional rename is needed in the shown hunk. The only unintended change is removal of the final newline."/>
    <x v="1"/>
    <s v="Yes"/>
    <s v="None"/>
    <x v="1"/>
    <s v="repo_15a5c59_ef8da99__gemini_output_llm_vs_gt.diff__Gemini 3.5 Flash"/>
    <n v="1"/>
    <n v="0"/>
    <n v="0"/>
    <n v="0"/>
    <n v="1"/>
    <n v="0"/>
    <n v="0"/>
    <x v="1"/>
    <x v="0"/>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execution/context/system.py"/>
    <s v="Me: rename variable solid to node, solids to ops, solid_dict to node_dict, target_solid to target_node, solid_name to node_name, solid_config to op_config"/>
    <s v="repo_15a5c59_ef8da99"/>
    <s v="gemini_sys_llm_vs_gt.diff"/>
    <s v="cases/repo_15a5c59_ef8da99/compare/gemini_sys_llm_vs_gt.diff"/>
    <x v="1"/>
    <s v="No"/>
    <x v="0"/>
    <s v="Formatting"/>
    <s v="Low"/>
    <x v="1"/>
    <s v="Gemini correctly applied the relevant required renames in this file: self.solid was updated to self.node, the solid property was renamed to node, and resolved_run_config.solids was updated to resolved_run_config.ops. Remaining names such as solid_def and solid_handle are not part of the requested rename list in this task, so they should not be counted as missed changes from the shown diff. The only unintended issue is the missing final newline."/>
    <x v="1"/>
    <s v="Yes"/>
    <s v="None"/>
    <x v="1"/>
    <s v="repo_15a5c59_ef8da99__gemini_sys_llm_vs_gt.diff__Gemini 3.5 Flash"/>
    <n v="1"/>
    <n v="0"/>
    <n v="0"/>
    <n v="0"/>
    <n v="1"/>
    <n v="0"/>
    <n v="0"/>
    <x v="1"/>
    <x v="0"/>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graph_definition.py"/>
    <s v="Me: rename variable solids to nodes, solid_dict to node_dict, solid_name to node_name, from_solid to from_node, mapped_solid to mapped_node"/>
    <s v="repo_0d62593_c8e4fb2"/>
    <s v="gemini_def_llm_vs_gt.diff"/>
    <s v="cases/repo_0d62593_c8e4fb2/compare/gemini_def_llm_vs_gt.diff"/>
    <x v="1"/>
    <s v="No"/>
    <x v="0"/>
    <s v="Formatting"/>
    <s v="Low"/>
    <x v="1"/>
    <s v="Gemini correctly applied the required renames visible in this file: solid_name was changed to node_name, solid_dict was changed to node_dict, and target_solid was changed to target_node. These changes are consistent with the requested terminology migration from solid-based naming to node-based naming. The only unintended issue is formatting noise, mainly the unnecessary line wrapping and missing final newline."/>
    <x v="1"/>
    <s v="Yes"/>
    <s v="None"/>
    <x v="1"/>
    <s v="repo_0d62593_c8e4fb2__gemini_def_llm_vs_gt.diff__Gemini 3.5 Flash"/>
    <n v="1"/>
    <n v="0"/>
    <n v="0"/>
    <n v="0"/>
    <n v="1"/>
    <n v="0"/>
    <n v="0"/>
    <x v="1"/>
    <x v="0"/>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gemini_cliapp_llm_vs_gt.diff"/>
    <s v="cases/repo_f35abde_354b8b1/compare/gemini_cliapp_llm_vs_gt.diff"/>
    <x v="0"/>
    <s v="No"/>
    <x v="0"/>
    <s v="Formatting"/>
    <s v="High"/>
    <x v="0"/>
    <s v="Gemini performed the rename in the wrong direction. The task required replacing prepare_for_deployment with prepare_and_package, but Gemini changed the command name to prepare-for-deployment and the function name to project_prepare_for_deployment_command. This preserves or reintroduces the old naming instead of applying the requested new name. Gemini also added unrelated logic around the scaffold rename by creating a path variable and checking if path.exists():, which changes behavior beyond the requested rename. It also removed the final newline."/>
    <x v="0"/>
    <s v="Yes"/>
    <s v="None"/>
    <x v="1"/>
    <s v="repo_f35abde_354b8b1__gemini_cliapp_llm_vs_gt.diff__Gemini 3.5 Flash"/>
    <n v="0"/>
    <n v="0"/>
    <n v="1"/>
    <n v="0"/>
    <n v="1"/>
    <n v="1"/>
    <n v="1"/>
    <x v="0"/>
    <x v="0"/>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gemini_cliapp_llm_vs_gt.diff"/>
    <s v="cases/repo_f35abde_354b8b1/compare/gemini_cliapp_llm_vs_gt.diff"/>
    <x v="0"/>
    <s v="No"/>
    <x v="0"/>
    <s v=" Naming Overreach"/>
    <s v="High"/>
    <x v="0"/>
    <s v="Gemini performed the rename in the wrong direction. The task required replacing prepare_for_deployment with prepare_and_package, but Gemini changed the command name to prepare-for-deployment and the function name to project_prepare_for_deployment_command. This preserves or reintroduces the old naming instead of applying the requested new name. Gemini also added unrelated logic around the scaffold rename by creating a path variable and checking if path.exists():, which changes behavior beyond the requested rename. It also removed the final newline."/>
    <x v="0"/>
    <s v="Yes"/>
    <s v="None"/>
    <x v="1"/>
    <s v="repo_f35abde_354b8b1__gemini_cliapp_llm_vs_gt.diff__Gemini 3.5 Flash"/>
    <n v="0"/>
    <n v="0"/>
    <n v="1"/>
    <n v="0"/>
    <n v="1"/>
    <n v="1"/>
    <n v="1"/>
    <x v="0"/>
    <x v="8"/>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gemini_cliapp_llm_vs_gt.diff"/>
    <s v="cases/repo_f35abde_354b8b1/compare/gemini_cliapp_llm_vs_gt.diff"/>
    <x v="0"/>
    <s v="No"/>
    <x v="0"/>
    <s v=" Logic Change"/>
    <s v="High"/>
    <x v="0"/>
    <s v="Gemini performed the rename in the wrong direction. The task required replacing prepare_for_deployment with prepare_and_package, but Gemini changed the command name to prepare-for-deployment and the function name to project_prepare_for_deployment_command. This preserves or reintroduces the old naming instead of applying the requested new name. Gemini also added unrelated logic around the scaffold rename by creating a path variable and checking if path.exists():, which changes behavior beyond the requested rename. It also removed the final newline."/>
    <x v="0"/>
    <s v="Yes"/>
    <s v="None"/>
    <x v="1"/>
    <s v="repo_f35abde_354b8b1__gemini_cliapp_llm_vs_gt.diff__Gemini 3.5 Flash"/>
    <n v="0"/>
    <n v="0"/>
    <n v="1"/>
    <n v="0"/>
    <n v="1"/>
    <n v="1"/>
    <n v="1"/>
    <x v="0"/>
    <x v="1"/>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gemini_cliapp_llm_vs_gt.diff"/>
    <s v="cases/repo_f35abde_354b8b1/compare/gemini_cliapp_llm_vs_gt.diff"/>
    <x v="0"/>
    <s v="No"/>
    <x v="0"/>
    <s v=" API/Signature Overreach"/>
    <s v="High"/>
    <x v="0"/>
    <s v="Gemini performed the rename in the wrong direction. The task required replacing prepare_for_deployment with prepare_and_package, but Gemini changed the command name to prepare-for-deployment and the function name to project_prepare_for_deployment_command. This preserves or reintroduces the old naming instead of applying the requested new name. Gemini also added unrelated logic around the scaffold rename by creating a path variable and checking if path.exists():, which changes behavior beyond the requested rename. It also removed the final newline."/>
    <x v="0"/>
    <s v="Yes"/>
    <s v="None"/>
    <x v="1"/>
    <s v="repo_f35abde_354b8b1__gemini_cliapp_llm_vs_gt.diff__Gemini 3.5 Flash"/>
    <n v="0"/>
    <n v="0"/>
    <n v="1"/>
    <n v="0"/>
    <n v="1"/>
    <n v="1"/>
    <n v="1"/>
    <x v="0"/>
    <x v="7"/>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gemini_cliapp_llm_vs_gt.diff"/>
    <s v="cases/repo_f35abde_354b8b1/compare/gemini_cliapp_llm_vs_gt.diff"/>
    <x v="0"/>
    <s v="No"/>
    <x v="0"/>
    <s v=" Unrelated Addition"/>
    <s v="High"/>
    <x v="0"/>
    <s v="Gemini performed the rename in the wrong direction. The task required replacing prepare_for_deployment with prepare_and_package, but Gemini changed the command name to prepare-for-deployment and the function name to project_prepare_for_deployment_command. This preserves or reintroduces the old naming instead of applying the requested new name. Gemini also added unrelated logic around the scaffold rename by creating a path variable and checking if path.exists():, which changes behavior beyond the requested rename. It also removed the final newline."/>
    <x v="0"/>
    <s v="Yes"/>
    <s v="None"/>
    <x v="1"/>
    <s v="repo_f35abde_354b8b1__gemini_cliapp_llm_vs_gt.diff__Gemini 3.5 Flash"/>
    <n v="0"/>
    <n v="0"/>
    <n v="1"/>
    <n v="0"/>
    <n v="1"/>
    <n v="1"/>
    <n v="1"/>
    <x v="0"/>
    <x v="3"/>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gemini_cliapp_llm_vs_gt.diff"/>
    <s v="cases/repo_f35abde_354b8b1/compare/gemini_cliapp_llm_vs_gt.diff"/>
    <x v="0"/>
    <s v="No"/>
    <x v="0"/>
    <s v=" Missed Required Change"/>
    <s v="High"/>
    <x v="0"/>
    <s v="Gemini performed the rename in the wrong direction. The task required replacing prepare_for_deployment with prepare_and_package, but Gemini changed the command name to prepare-for-deployment and the function name to project_prepare_for_deployment_command. This preserves or reintroduces the old naming instead of applying the requested new name. Gemini also added unrelated logic around the scaffold rename by creating a path variable and checking if path.exists():, which changes behavior beyond the requested rename. It also removed the final newline."/>
    <x v="0"/>
    <s v="Yes"/>
    <s v="None"/>
    <x v="1"/>
    <s v="repo_f35abde_354b8b1__gemini_cliapp_llm_vs_gt.diff__Gemini 3.5 Flash"/>
    <n v="0"/>
    <n v="0"/>
    <n v="1"/>
    <n v="0"/>
    <n v="1"/>
    <n v="1"/>
    <n v="1"/>
    <x v="0"/>
    <x v="2"/>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dependency.py"/>
    <s v="Me: rename variable solids to nodes, solid_dict to node_dict, solid_name to node_name, from_solid to from_node, mapped_solid to mapped_node"/>
    <s v="repo_0d62593_c8e4fb2"/>
    <s v="gemini_dependency_llm_vs_gt.diff"/>
    <s v="cases/repo_0d62593_c8e4fb2/compare/gemini_dependency_llm_vs_gt.diff"/>
    <x v="0"/>
    <s v="No"/>
    <x v="0"/>
    <s v="Formatting"/>
    <s v="High"/>
    <x v="0"/>
    <s v="Gemini did not safely perform the requested rename-only task. Instead, it appears to delete a large valid Python section and replace it with a huge amount of unrelated HTML/Markdown/code-block content, including repeated closing &lt;/div&gt; tags, a markdown table, and a pasted full Python file fragment. This is a severe unrelated addition/deletion and would almost certainly break the Python file syntactically and functionally. Although some target names such as node_dict, node_name, and from_node appear in the inserted code, the patch is not a valid controlled rename from solids to nodes, solid_dict to node_dict, solid_name to node_name, from_solid to from_node, and mapped_solid to mapped_node."/>
    <x v="0"/>
    <s v="No"/>
    <s v="SyntaxError: invalid syntax"/>
    <x v="1"/>
    <s v="repo_0d62593_c8e4fb2__gemini_dependency_llm_vs_gt.diff__Gemini 3.5 Flash"/>
    <n v="0"/>
    <n v="0"/>
    <n v="1"/>
    <n v="0"/>
    <n v="1"/>
    <n v="1"/>
    <n v="1"/>
    <x v="0"/>
    <x v="0"/>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dependency.py"/>
    <s v="Me: rename variable solids to nodes, solid_dict to node_dict, solid_name to node_name, from_solid to from_node, mapped_solid to mapped_node"/>
    <s v="repo_0d62593_c8e4fb2"/>
    <s v="gemini_dependency_llm_vs_gt.diff"/>
    <s v="cases/repo_0d62593_c8e4fb2/compare/gemini_dependency_llm_vs_gt.diff"/>
    <x v="0"/>
    <s v="No"/>
    <x v="0"/>
    <s v=" Logic Change"/>
    <s v="High"/>
    <x v="0"/>
    <s v="Gemini did not safely perform the requested rename-only task. Instead, it appears to delete a large valid Python section and replace it with a huge amount of unrelated HTML/Markdown/code-block content, including repeated closing &lt;/div&gt; tags, a markdown table, and a pasted full Python file fragment. This is a severe unrelated addition/deletion and would almost certainly break the Python file syntactically and functionally. Although some target names such as node_dict, node_name, and from_node appear in the inserted code, the patch is not a valid controlled rename from solids to nodes, solid_dict to node_dict, solid_name to node_name, from_solid to from_node, and mapped_solid to mapped_node."/>
    <x v="0"/>
    <s v="No"/>
    <s v="SyntaxError: invalid syntax"/>
    <x v="1"/>
    <s v="repo_0d62593_c8e4fb2__gemini_dependency_llm_vs_gt.diff__Gemini 3.5 Flash"/>
    <n v="0"/>
    <n v="0"/>
    <n v="1"/>
    <n v="0"/>
    <n v="1"/>
    <n v="1"/>
    <n v="1"/>
    <x v="0"/>
    <x v="1"/>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dependency.py"/>
    <s v="Me: rename variable solids to nodes, solid_dict to node_dict, solid_name to node_name, from_solid to from_node, mapped_solid to mapped_node"/>
    <s v="repo_0d62593_c8e4fb2"/>
    <s v="gemini_dependency_llm_vs_gt.diff"/>
    <s v="cases/repo_0d62593_c8e4fb2/compare/gemini_dependency_llm_vs_gt.diff"/>
    <x v="0"/>
    <s v="No"/>
    <x v="0"/>
    <s v=" Unrelated Addition"/>
    <s v="High"/>
    <x v="0"/>
    <s v="Gemini did not safely perform the requested rename-only task. Instead, it appears to delete a large valid Python section and replace it with a huge amount of unrelated HTML/Markdown/code-block content, including repeated closing &lt;/div&gt; tags, a markdown table, and a pasted full Python file fragment. This is a severe unrelated addition/deletion and would almost certainly break the Python file syntactically and functionally. Although some target names such as node_dict, node_name, and from_node appear in the inserted code, the patch is not a valid controlled rename from solids to nodes, solid_dict to node_dict, solid_name to node_name, from_solid to from_node, and mapped_solid to mapped_node."/>
    <x v="0"/>
    <s v="No"/>
    <s v="SyntaxError: invalid syntax"/>
    <x v="1"/>
    <s v="repo_0d62593_c8e4fb2__gemini_dependency_llm_vs_gt.diff__Gemini 3.5 Flash"/>
    <n v="0"/>
    <n v="0"/>
    <n v="1"/>
    <n v="0"/>
    <n v="1"/>
    <n v="1"/>
    <n v="1"/>
    <x v="0"/>
    <x v="3"/>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dependency.py"/>
    <s v="Me: rename variable solids to nodes, solid_dict to node_dict, solid_name to node_name, from_solid to from_node, mapped_solid to mapped_node"/>
    <s v="repo_0d62593_c8e4fb2"/>
    <s v="gemini_dependency_llm_vs_gt.diff"/>
    <s v="cases/repo_0d62593_c8e4fb2/compare/gemini_dependency_llm_vs_gt.diff"/>
    <x v="0"/>
    <s v="No"/>
    <x v="0"/>
    <s v=" Unrelated Deletion"/>
    <s v="High"/>
    <x v="0"/>
    <s v="Gemini did not safely perform the requested rename-only task. Instead, it appears to delete a large valid Python section and replace it with a huge amount of unrelated HTML/Markdown/code-block content, including repeated closing &lt;/div&gt; tags, a markdown table, and a pasted full Python file fragment. This is a severe unrelated addition/deletion and would almost certainly break the Python file syntactically and functionally. Although some target names such as node_dict, node_name, and from_node appear in the inserted code, the patch is not a valid controlled rename from solids to nodes, solid_dict to node_dict, solid_name to node_name, from_solid to from_node, and mapped_solid to mapped_node."/>
    <x v="0"/>
    <s v="No"/>
    <s v="SyntaxError: invalid syntax"/>
    <x v="1"/>
    <s v="repo_0d62593_c8e4fb2__gemini_dependency_llm_vs_gt.diff__Gemini 3.5 Flash"/>
    <n v="0"/>
    <n v="0"/>
    <n v="1"/>
    <n v="0"/>
    <n v="1"/>
    <n v="1"/>
    <n v="1"/>
    <x v="0"/>
    <x v="5"/>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dependency.py"/>
    <s v="Me: rename variable solids to nodes, solid_dict to node_dict, solid_name to node_name, from_solid to from_node, mapped_solid to mapped_node"/>
    <s v="repo_0d62593_c8e4fb2"/>
    <s v="gemini_dependency_llm_vs_gt.diff"/>
    <s v="cases/repo_0d62593_c8e4fb2/compare/gemini_dependency_llm_vs_gt.diff"/>
    <x v="0"/>
    <s v="No"/>
    <x v="0"/>
    <s v=" Missed Required Change"/>
    <s v="High"/>
    <x v="0"/>
    <s v="Gemini did not safely perform the requested rename-only task. Instead, it appears to delete a large valid Python section and replace it with a huge amount of unrelated HTML/Markdown/code-block content, including repeated closing &lt;/div&gt; tags, a markdown table, and a pasted full Python file fragment. This is a severe unrelated addition/deletion and would almost certainly break the Python file syntactically and functionally. Although some target names such as node_dict, node_name, and from_node appear in the inserted code, the patch is not a valid controlled rename from solids to nodes, solid_dict to node_dict, solid_name to node_name, from_solid to from_node, and mapped_solid to mapped_node."/>
    <x v="0"/>
    <s v="No"/>
    <s v="SyntaxError: invalid syntax"/>
    <x v="1"/>
    <s v="repo_0d62593_c8e4fb2__gemini_dependency_llm_vs_gt.diff__Gemini 3.5 Flash"/>
    <n v="0"/>
    <n v="0"/>
    <n v="1"/>
    <n v="0"/>
    <n v="1"/>
    <n v="1"/>
    <n v="1"/>
    <x v="0"/>
    <x v="2"/>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conftest.py"/>
    <s v="GitHub: Rename workspace_load_target function to create_workspace_load_target"/>
    <s v="repo_41101f7_a0e5c3d"/>
    <s v="gemini_conftest_llm_vs_gt.diff"/>
    <s v="cases/repo_41101f7_a0e5c3d/compare/gemini_conftest_llm_vs_gt.diff"/>
    <x v="1"/>
    <s v="No"/>
    <x v="0"/>
    <s v="Formatting"/>
    <s v="Low"/>
    <x v="1"/>
    <s v="The LLM output differs from the human merge only by removing the final newline at the end of the file. No logic, API, naming, or behavioral change is present."/>
    <x v="1"/>
    <s v="Yes"/>
    <s v="None"/>
    <x v="1"/>
    <s v="repo_41101f7_a0e5c3d__gemini_conftest_llm_vs_gt.diff__Gemini 3.5 Flash"/>
    <n v="1"/>
    <n v="0"/>
    <n v="0"/>
    <n v="0"/>
    <n v="1"/>
    <n v="0"/>
    <n v="0"/>
    <x v="1"/>
    <x v="0"/>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failure_recovery.py"/>
    <s v="GitHub: Rename workspace_load_target function to create_workspace_load_target"/>
    <s v="repo_41101f7_a0e5c3d"/>
    <s v="recovery_llm_vs_gt.diff"/>
    <s v="cases/repo_41101f7_a0e5c3d/compare/recovery_llm_vs_gt.diff"/>
    <x v="1"/>
    <s v="No"/>
    <x v="0"/>
    <s v="Formatting"/>
    <s v="Low"/>
    <x v="1"/>
    <s v="The LLM output differs from the human merge only by removing the final newline at the end of the file. No logic, API, naming, or behavioral change is present."/>
    <x v="1"/>
    <s v="Yes"/>
    <s v="None"/>
    <x v="1"/>
    <s v="repo_41101f7_a0e5c3d__recovery_llm_vs_gt.diff__Gemini 3.5 Flash"/>
    <n v="1"/>
    <n v="0"/>
    <n v="0"/>
    <n v="0"/>
    <n v="1"/>
    <n v="0"/>
    <n v="0"/>
    <x v="1"/>
    <x v="0"/>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run.py"/>
    <s v="GitHub: Rename workspace_load_target function to create_workspace_load_target"/>
    <s v="repo_41101f7_a0e5c3d"/>
    <s v="gemini_run_llm_vs_gt.diff"/>
    <s v="cases/repo_41101f7_a0e5c3d/compare/gemini_run_llm_vs_gt.diff"/>
    <x v="1"/>
    <s v="No"/>
    <x v="0"/>
    <s v="Formatting"/>
    <s v="Low"/>
    <x v="1"/>
    <s v="The requested task was to rename workspace_load_target to create_workspace_load_target, but the shown diff does not contain that required rename. Instead, Gemini made unrelated edits: renamed the test function test_sensor_start_stop to test_checkpoint_sensor, changed ticks[0] to cursor_sensor_ticks[0], and removed the final newline. The ticks change may break or alter test behavior if cursor_sensor_ticks is not the intended variable."/>
    <x v="1"/>
    <s v="Yes"/>
    <s v="None"/>
    <x v="1"/>
    <s v="repo_41101f7_a0e5c3d__gemini_run_llm_vs_gt.diff__Gemini 3.5 Flash"/>
    <n v="1"/>
    <n v="0"/>
    <n v="0"/>
    <n v="0"/>
    <n v="1"/>
    <n v="0"/>
    <n v="0"/>
    <x v="1"/>
    <x v="0"/>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run.py"/>
    <s v="GitHub: Rename workspace_load_target function to create_workspace_load_target"/>
    <s v="repo_41101f7_a0e5c3d"/>
    <s v="gemini_run_llm_vs_gt.diff"/>
    <s v="cases/repo_41101f7_a0e5c3d/compare/gemini_run_llm_vs_gt.diff"/>
    <x v="1"/>
    <s v="No"/>
    <x v="0"/>
    <s v=" Naming Overreach"/>
    <s v="Low"/>
    <x v="1"/>
    <s v="The requested task was to rename workspace_load_target to create_workspace_load_target, but the shown diff does not contain that required rename. Instead, Gemini made unrelated edits: renamed the test function test_sensor_start_stop to test_checkpoint_sensor, changed ticks[0] to cursor_sensor_ticks[0], and removed the final newline. The ticks change may break or alter test behavior if cursor_sensor_ticks is not the intended variable."/>
    <x v="1"/>
    <s v="Yes"/>
    <s v="None"/>
    <x v="1"/>
    <s v="repo_41101f7_a0e5c3d__gemini_run_llm_vs_gt.diff__Gemini 3.5 Flash"/>
    <n v="1"/>
    <n v="0"/>
    <n v="0"/>
    <n v="0"/>
    <n v="1"/>
    <n v="0"/>
    <n v="0"/>
    <x v="1"/>
    <x v="8"/>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run_status_sensors.py"/>
    <s v="GitHub: Rename workspace_load_target function to create_workspace_load_target"/>
    <s v="repo_41101f7_a0e5c3d"/>
    <s v="gemini_sensor_llm_vs_gt.diff"/>
    <s v="cases/repo_41101f7_a0e5c3d/compare/gemini_sensor_llm_vs_gt.diff"/>
    <x v="1"/>
    <s v="No"/>
    <x v="0"/>
    <s v="Formatting"/>
    <s v="Low"/>
    <x v="1"/>
    <s v="The LLM output differs from the human merge only by removing the final newline at the end of the file. No logic, API, naming, or behavioral change is present."/>
    <x v="1"/>
    <s v="Yes"/>
    <s v="None"/>
    <x v="1"/>
    <s v="repo_41101f7_a0e5c3d__gemini_sensor_llm_vs_gt.diff__Gemini 3.5 Flash"/>
    <n v="1"/>
    <n v="0"/>
    <n v="0"/>
    <n v="0"/>
    <n v="1"/>
    <n v="0"/>
    <n v="0"/>
    <x v="1"/>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base.py"/>
    <s v="GitHub: Removes the get_materialization_count_by_partition storage method. All callers were switched to using the get_materialized_partitions storage method"/>
    <s v="repo_fb918e0_fa16772"/>
    <s v="gemini_base_llm_vs_gt.diff"/>
    <s v="cases/repo_fb918e0_fa16772/compare/gemini_base_llm_vs_gt.diff"/>
    <x v="1"/>
    <s v="No"/>
    <x v="0"/>
    <s v="Formatting"/>
    <s v="Low"/>
    <x v="1"/>
    <s v="The LLM output differs from the human merge only by removing the final newline at the end of the file. No logic, API, naming, or behavioral change is present."/>
    <x v="1"/>
    <s v="Yes"/>
    <s v="None"/>
    <x v="1"/>
    <s v="repo_fb918e0_fa16772__gemini_base_llm_vs_gt.diff__Gemini 3.5 Flash"/>
    <n v="1"/>
    <n v="0"/>
    <n v="0"/>
    <n v="0"/>
    <n v="1"/>
    <n v="0"/>
    <n v="0"/>
    <x v="1"/>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instance/__init__.py"/>
    <s v="GitHub: Removes the get_materialization_count_by_partition storage method. All callers were switched to using the get_materialized_partitions storage method"/>
    <s v="repo_fb918e0_fa16772"/>
    <s v="gemini_init_llm_vs_gt.diff"/>
    <s v="cases/repo_fb918e0_fa16772/compare/gemini_init_llm_vs_gt.diff"/>
    <x v="0"/>
    <s v="No"/>
    <x v="0"/>
    <s v="Formatting"/>
    <s v="High"/>
    <x v="0"/>
    <s v="The requested task was to remove the get_materialization_count_by_partition storage method and update callers to use get_materialized_partitions. The shown diff does not make that required change. Instead, Gemini introduced unrelated edits: corrupted a docstring with **180°C** or **10%**, changed comments/indentation, renamed launch_started_event to launch_starting_event, changed daemon imports from dagster._daemon... to likely invalid dagster._get_materialized_partitions..., changed @experimental to @public, and removed the final newline. The import-path changes are likely breaking behavior."/>
    <x v="0"/>
    <s v="Yes"/>
    <s v="None"/>
    <x v="1"/>
    <s v="repo_fb918e0_fa16772__gemini_init_llm_vs_gt.diff__Gemini 3.5 Flash"/>
    <n v="0"/>
    <n v="0"/>
    <n v="1"/>
    <n v="0"/>
    <n v="1"/>
    <n v="1"/>
    <n v="1"/>
    <x v="0"/>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instance/__init__.py"/>
    <s v="GitHub: Removes the get_materialization_count_by_partition storage method. All callers were switched to using the get_materialized_partitions storage method"/>
    <s v="repo_fb918e0_fa16772"/>
    <s v="gemini_init_llm_vs_gt.diff"/>
    <s v="cases/repo_fb918e0_fa16772/compare/gemini_init_llm_vs_gt.diff"/>
    <x v="0"/>
    <s v="No"/>
    <x v="0"/>
    <s v=" Comment/Docstring"/>
    <s v="High"/>
    <x v="0"/>
    <s v="The requested task was to remove the get_materialization_count_by_partition storage method and update callers to use get_materialized_partitions. The shown diff does not make that required change. Instead, Gemini introduced unrelated edits: corrupted a docstring with **180°C** or **10%**, changed comments/indentation, renamed launch_started_event to launch_starting_event, changed daemon imports from dagster._daemon... to likely invalid dagster._get_materialized_partitions..., changed @experimental to @public, and removed the final newline. The import-path changes are likely breaking behavior."/>
    <x v="0"/>
    <s v="Yes"/>
    <s v="None"/>
    <x v="1"/>
    <s v="repo_fb918e0_fa16772__gemini_init_llm_vs_gt.diff__Gemini 3.5 Flash"/>
    <n v="0"/>
    <n v="0"/>
    <n v="1"/>
    <n v="0"/>
    <n v="1"/>
    <n v="1"/>
    <n v="1"/>
    <x v="0"/>
    <x v="4"/>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instance/__init__.py"/>
    <s v="GitHub: Removes the get_materialization_count_by_partition storage method. All callers were switched to using the get_materialized_partitions storage method"/>
    <s v="repo_fb918e0_fa16772"/>
    <s v="gemini_init_llm_vs_gt.diff"/>
    <s v="cases/repo_fb918e0_fa16772/compare/gemini_init_llm_vs_gt.diff"/>
    <x v="0"/>
    <s v="No"/>
    <x v="0"/>
    <s v=" Import Change"/>
    <s v="High"/>
    <x v="0"/>
    <s v="The requested task was to remove the get_materialization_count_by_partition storage method and update callers to use get_materialized_partitions. The shown diff does not make that required change. Instead, Gemini introduced unrelated edits: corrupted a docstring with **180°C** or **10%**, changed comments/indentation, renamed launch_started_event to launch_starting_event, changed daemon imports from dagster._daemon... to likely invalid dagster._get_materialized_partitions..., changed @experimental to @public, and removed the final newline. The import-path changes are likely breaking behavior."/>
    <x v="0"/>
    <s v="Yes"/>
    <s v="None"/>
    <x v="1"/>
    <s v="repo_fb918e0_fa16772__gemini_init_llm_vs_gt.diff__Gemini 3.5 Flash"/>
    <n v="0"/>
    <n v="0"/>
    <n v="1"/>
    <n v="0"/>
    <n v="1"/>
    <n v="1"/>
    <n v="1"/>
    <x v="0"/>
    <x v="1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instance/__init__.py"/>
    <s v="GitHub: Removes the get_materialization_count_by_partition storage method. All callers were switched to using the get_materialized_partitions storage method"/>
    <s v="repo_fb918e0_fa16772"/>
    <s v="gemini_init_llm_vs_gt.diff"/>
    <s v="cases/repo_fb918e0_fa16772/compare/gemini_init_llm_vs_gt.diff"/>
    <x v="0"/>
    <s v="No"/>
    <x v="0"/>
    <s v=" Naming Overreach"/>
    <s v="High"/>
    <x v="0"/>
    <s v="The requested task was to remove the get_materialization_count_by_partition storage method and update callers to use get_materialized_partitions. The shown diff does not make that required change. Instead, Gemini introduced unrelated edits: corrupted a docstring with **180°C** or **10%**, changed comments/indentation, renamed launch_started_event to launch_starting_event, changed daemon imports from dagster._daemon... to likely invalid dagster._get_materialized_partitions..., changed @experimental to @public, and removed the final newline. The import-path changes are likely breaking behavior."/>
    <x v="0"/>
    <s v="Yes"/>
    <s v="None"/>
    <x v="1"/>
    <s v="repo_fb918e0_fa16772__gemini_init_llm_vs_gt.diff__Gemini 3.5 Flash"/>
    <n v="0"/>
    <n v="0"/>
    <n v="1"/>
    <n v="0"/>
    <n v="1"/>
    <n v="1"/>
    <n v="1"/>
    <x v="0"/>
    <x v="8"/>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instance/__init__.py"/>
    <s v="GitHub: Removes the get_materialization_count_by_partition storage method. All callers were switched to using the get_materialized_partitions storage method"/>
    <s v="repo_fb918e0_fa16772"/>
    <s v="gemini_init_llm_vs_gt.diff"/>
    <s v="cases/repo_fb918e0_fa16772/compare/gemini_init_llm_vs_gt.diff"/>
    <x v="0"/>
    <s v="No"/>
    <x v="0"/>
    <s v=" Logic Change"/>
    <s v="High"/>
    <x v="0"/>
    <s v="The requested task was to remove the get_materialization_count_by_partition storage method and update callers to use get_materialized_partitions. The shown diff does not make that required change. Instead, Gemini introduced unrelated edits: corrupted a docstring with **180°C** or **10%**, changed comments/indentation, renamed launch_started_event to launch_starting_event, changed daemon imports from dagster._daemon... to likely invalid dagster._get_materialized_partitions..., changed @experimental to @public, and removed the final newline. The import-path changes are likely breaking behavior."/>
    <x v="0"/>
    <s v="Yes"/>
    <s v="None"/>
    <x v="1"/>
    <s v="repo_fb918e0_fa16772__gemini_init_llm_vs_gt.diff__Gemini 3.5 Flash"/>
    <n v="0"/>
    <n v="0"/>
    <n v="1"/>
    <n v="0"/>
    <n v="1"/>
    <n v="1"/>
    <n v="1"/>
    <x v="0"/>
    <x v="1"/>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sql_event_log.py"/>
    <s v="GitHub: Removes the get_materialization_count_by_partition storage method. All callers were switched to using the get_materialized_partitions storage method"/>
    <s v="repo_fb918e0_fa16772"/>
    <s v="gemini_log_llm_vs_gt.diff"/>
    <s v="cases/repo_fb918e0_fa16772/compare/gemini_log_llm_vs_gt.diff"/>
    <x v="0"/>
    <s v="No"/>
    <x v="0"/>
    <s v="Formatting"/>
    <s v="High"/>
    <x v="0"/>
    <s v="The requested task was to remove get_materialization_count_by_partition and switch callers to get_materialized_partitions. This diff does not show that required removal or caller migration. Instead, Gemini made unrelated changes, including replacing EventRecordsFilter.get_cursor_params with EventLogStorage.get_cursor_params, changing AssetKey.from_db_string to AssetKey.from_coerceable, altering SQL query structure, modifying comments/docstrings, and removing the final newline. It also introduced a clear typo/bug: return [asset_key for asset_keys in asset_keys if asset_key], where the loop variable is wrong and asset_key is undefined. This is likely runtime-breaking."/>
    <x v="0"/>
    <s v="Yes"/>
    <s v="None"/>
    <x v="1"/>
    <s v="repo_fb918e0_fa16772__gemini_log_llm_vs_gt.diff__Gemini 3.5 Flash"/>
    <n v="0"/>
    <n v="0"/>
    <n v="1"/>
    <n v="0"/>
    <n v="1"/>
    <n v="1"/>
    <n v="1"/>
    <x v="0"/>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sql_event_log.py"/>
    <s v="GitHub: Removes the get_materialization_count_by_partition storage method. All callers were switched to using the get_materialized_partitions storage method"/>
    <s v="repo_fb918e0_fa16772"/>
    <s v="gemini_log_llm_vs_gt.diff"/>
    <s v="cases/repo_fb918e0_fa16772/compare/gemini_log_llm_vs_gt.diff"/>
    <x v="0"/>
    <s v="No"/>
    <x v="0"/>
    <s v=" Comment/Docstring"/>
    <s v="High"/>
    <x v="0"/>
    <s v="The requested task was to remove get_materialization_count_by_partition and switch callers to get_materialized_partitions. This diff does not show that required removal or caller migration. Instead, Gemini made unrelated changes, including replacing EventRecordsFilter.get_cursor_params with EventLogStorage.get_cursor_params, changing AssetKey.from_db_string to AssetKey.from_coerceable, altering SQL query structure, modifying comments/docstrings, and removing the final newline. It also introduced a clear typo/bug: return [asset_key for asset_keys in asset_keys if asset_key], where the loop variable is wrong and asset_key is undefined. This is likely runtime-breaking."/>
    <x v="0"/>
    <s v="Yes"/>
    <s v="None"/>
    <x v="1"/>
    <s v="repo_fb918e0_fa16772__gemini_log_llm_vs_gt.diff__Gemini 3.5 Flash"/>
    <n v="0"/>
    <n v="0"/>
    <n v="1"/>
    <n v="0"/>
    <n v="1"/>
    <n v="1"/>
    <n v="1"/>
    <x v="0"/>
    <x v="4"/>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sql_event_log.py"/>
    <s v="GitHub: Removes the get_materialization_count_by_partition storage method. All callers were switched to using the get_materialized_partitions storage method"/>
    <s v="repo_fb918e0_fa16772"/>
    <s v="gemini_log_llm_vs_gt.diff"/>
    <s v="cases/repo_fb918e0_fa16772/compare/gemini_log_llm_vs_gt.diff"/>
    <x v="0"/>
    <s v="No"/>
    <x v="0"/>
    <s v=" Logic Change"/>
    <s v="High"/>
    <x v="0"/>
    <s v="The requested task was to remove get_materialization_count_by_partition and switch callers to get_materialized_partitions. This diff does not show that required removal or caller migration. Instead, Gemini made unrelated changes, including replacing EventRecordsFilter.get_cursor_params with EventLogStorage.get_cursor_params, changing AssetKey.from_db_string to AssetKey.from_coerceable, altering SQL query structure, modifying comments/docstrings, and removing the final newline. It also introduced a clear typo/bug: return [asset_key for asset_keys in asset_keys if asset_key], where the loop variable is wrong and asset_key is undefined. This is likely runtime-breaking."/>
    <x v="0"/>
    <s v="Yes"/>
    <s v="None"/>
    <x v="1"/>
    <s v="repo_fb918e0_fa16772__gemini_log_llm_vs_gt.diff__Gemini 3.5 Flash"/>
    <n v="0"/>
    <n v="0"/>
    <n v="1"/>
    <n v="0"/>
    <n v="1"/>
    <n v="1"/>
    <n v="1"/>
    <x v="0"/>
    <x v="1"/>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sql_event_log.py"/>
    <s v="GitHub: Removes the get_materialization_count_by_partition storage method. All callers were switched to using the get_materialized_partitions storage method"/>
    <s v="repo_fb918e0_fa16772"/>
    <s v="gemini_log_llm_vs_gt.diff"/>
    <s v="cases/repo_fb918e0_fa16772/compare/gemini_log_llm_vs_gt.diff"/>
    <x v="0"/>
    <s v="No"/>
    <x v="0"/>
    <s v=" API/Signature Overreach"/>
    <s v="High"/>
    <x v="0"/>
    <s v="The requested task was to remove get_materialization_count_by_partition and switch callers to get_materialized_partitions. This diff does not show that required removal or caller migration. Instead, Gemini made unrelated changes, including replacing EventRecordsFilter.get_cursor_params with EventLogStorage.get_cursor_params, changing AssetKey.from_db_string to AssetKey.from_coerceable, altering SQL query structure, modifying comments/docstrings, and removing the final newline. It also introduced a clear typo/bug: return [asset_key for asset_keys in asset_keys if asset_key], where the loop variable is wrong and asset_key is undefined. This is likely runtime-breaking."/>
    <x v="0"/>
    <s v="Yes"/>
    <s v="None"/>
    <x v="1"/>
    <s v="repo_fb918e0_fa16772__gemini_log_llm_vs_gt.diff__Gemini 3.5 Flash"/>
    <n v="0"/>
    <n v="0"/>
    <n v="1"/>
    <n v="0"/>
    <n v="1"/>
    <n v="1"/>
    <n v="1"/>
    <x v="0"/>
    <x v="7"/>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sql_event_log.py"/>
    <s v="GitHub: Removes the get_materialization_count_by_partition storage method. All callers were switched to using the get_materialized_partitions storage method"/>
    <s v="repo_fb918e0_fa16772"/>
    <s v="gemini_log_llm_vs_gt.diff"/>
    <s v="cases/repo_fb918e0_fa16772/compare/gemini_log_llm_vs_gt.diff"/>
    <x v="0"/>
    <s v="No"/>
    <x v="0"/>
    <s v=" Typo Introduced"/>
    <s v="High"/>
    <x v="0"/>
    <s v="The requested task was to remove get_materialization_count_by_partition and switch callers to get_materialized_partitions. This diff does not show that required removal or caller migration. Instead, Gemini made unrelated changes, including replacing EventRecordsFilter.get_cursor_params with EventLogStorage.get_cursor_params, changing AssetKey.from_db_string to AssetKey.from_coerceable, altering SQL query structure, modifying comments/docstrings, and removing the final newline. It also introduced a clear typo/bug: return [asset_key for asset_keys in asset_keys if asset_key], where the loop variable is wrong and asset_key is undefined. This is likely runtime-breaking."/>
    <x v="0"/>
    <s v="Yes"/>
    <s v="None"/>
    <x v="1"/>
    <s v="repo_fb918e0_fa16772__gemini_log_llm_vs_gt.diff__Gemini 3.5 Flash"/>
    <n v="0"/>
    <n v="0"/>
    <n v="1"/>
    <n v="0"/>
    <n v="1"/>
    <n v="1"/>
    <n v="1"/>
    <x v="0"/>
    <x v="9"/>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legacy_storage.py"/>
    <s v="GitHub: Removes the get_materialization_count_by_partition storage method. All callers were switched to using the get_materialized_partitions storage method"/>
    <s v="repo_fb918e0_fa16772"/>
    <s v="gemini_storage_llm_vs_gt.diff"/>
    <s v="cases/repo_fb918e0_fa16772/compare/gemini_storage_llm_vs_gt.diff"/>
    <x v="1"/>
    <s v="No"/>
    <x v="0"/>
    <s v="Formatting"/>
    <s v="Medium"/>
    <x v="1"/>
    <s v="The requested task was to remove the get_materialization_count_by_partition storage method and update callers to use get_materialized_partitions. This diff does not remove that method or update any caller. Instead, Gemini added an unrelated get_asset_details wrapper method and removed the final newline. The added method appears unrelated to the requested maintenance task."/>
    <x v="1"/>
    <s v="Yes"/>
    <s v="None"/>
    <x v="1"/>
    <s v="repo_fb918e0_fa16772__gemini_storage_llm_vs_gt.diff__Gemini 3.5 Flash"/>
    <n v="1"/>
    <n v="0"/>
    <n v="0"/>
    <n v="0"/>
    <n v="1"/>
    <n v="0"/>
    <n v="1"/>
    <x v="2"/>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legacy_storage.py"/>
    <s v="GitHub: Removes the get_materialization_count_by_partition storage method. All callers were switched to using the get_materialized_partitions storage method"/>
    <s v="repo_fb918e0_fa16772"/>
    <s v="gemini_storage_llm_vs_gt.diff"/>
    <s v="cases/repo_fb918e0_fa16772/compare/gemini_storage_llm_vs_gt.diff"/>
    <x v="1"/>
    <s v="No"/>
    <x v="0"/>
    <s v=" Unrelated Deletion"/>
    <s v="Medium"/>
    <x v="1"/>
    <s v="The requested task was to remove the get_materialization_count_by_partition storage method and update callers to use get_materialized_partitions. This diff does not remove that method or update any caller. Instead, Gemini added an unrelated get_asset_details wrapper method and removed the final newline. The added method appears unrelated to the requested maintenance task."/>
    <x v="1"/>
    <s v="Yes"/>
    <s v="None"/>
    <x v="1"/>
    <s v="repo_fb918e0_fa16772__gemini_storage_llm_vs_gt.diff__Gemini 3.5 Flash"/>
    <n v="1"/>
    <n v="0"/>
    <n v="0"/>
    <n v="0"/>
    <n v="1"/>
    <n v="0"/>
    <n v="1"/>
    <x v="2"/>
    <x v="5"/>
  </r>
  <r>
    <s v="dagster"/>
    <s v="https://github.com/dagster-io/dagster"/>
    <s v="Extract Method (Cleanup, Move, extract, remove)"/>
    <x v="2"/>
    <s v="https://github.com/dagster-io/dagster/pull/14573"/>
    <s v="7c84ddc"/>
    <s v="b72a57d"/>
    <x v="0"/>
    <s v="python_modules/dagster-graphql/dagster_graphql/implementation/fetch_assets.py"/>
    <s v="python_modules/dagster-graphql/dagster_graphql/implementation/fetch_assets.py"/>
    <s v="Me: Remove get_asset_run_ids method"/>
    <s v="repo_7c84ddc_b72a57d"/>
    <s v="gemini_asset_llm_vs_gt.diff"/>
    <s v="cases/repo_7c84ddc_b72a57d/compare/gemini_asset_llm_vs_gt.diff"/>
    <x v="1"/>
    <s v="No"/>
    <x v="0"/>
    <s v="Formatting"/>
    <s v="Low"/>
    <x v="1"/>
    <s v="The LLM output differs from the human merge only by removing the final newline at the end of the file. No logic, API, naming, or behavioral change is present."/>
    <x v="1"/>
    <s v="Yes"/>
    <s v="None"/>
    <x v="1"/>
    <s v="repo_7c84ddc_b72a57d__gemini_asset_llm_vs_gt.diff__Gemini 3.5 Flash"/>
    <n v="1"/>
    <n v="0"/>
    <n v="0"/>
    <n v="0"/>
    <n v="1"/>
    <n v="0"/>
    <n v="0"/>
    <x v="1"/>
    <x v="0"/>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gemini_def_llm_vs_gt.diff"/>
    <s v="cases/repo_f8d50ca_3c7a139/compare/gemini_def_llm_vs_gt.diff"/>
    <x v="2"/>
    <s v="No"/>
    <x v="0"/>
    <s v="Formatting"/>
    <s v="High"/>
    <x v="0"/>
    <s v="Gemini updated the dynamic partition error message to the requested new message, but the shown diff does not remove instance: Optional[&quot;DagsterInstance&quot;] = None from the run_request_for_partition method signature and does not update related code/call logic involving instance. It also unnecessarily removed explanatory comments and changed the final newline."/>
    <x v="2"/>
    <s v="Yes"/>
    <s v="None"/>
    <x v="1"/>
    <s v="repo_f8d50ca_3c7a139__gemini_def_llm_vs_gt.diff__Gemini 3.5 Flash"/>
    <n v="0"/>
    <n v="1"/>
    <n v="0"/>
    <n v="0"/>
    <n v="1"/>
    <n v="1"/>
    <n v="1"/>
    <x v="0"/>
    <x v="0"/>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gemini_def_llm_vs_gt.diff"/>
    <s v="cases/repo_f8d50ca_3c7a139/compare/gemini_def_llm_vs_gt.diff"/>
    <x v="2"/>
    <s v="No"/>
    <x v="0"/>
    <s v=" Comment/Docstring"/>
    <s v="High"/>
    <x v="0"/>
    <s v="Gemini updated the dynamic partition error message to the requested new message, but the shown diff does not remove instance: Optional[&quot;DagsterInstance&quot;] = None from the run_request_for_partition method signature and does not update related code/call logic involving instance. It also unnecessarily removed explanatory comments and changed the final newline."/>
    <x v="2"/>
    <s v="Yes"/>
    <s v="None"/>
    <x v="1"/>
    <s v="repo_f8d50ca_3c7a139__gemini_def_llm_vs_gt.diff__Gemini 3.5 Flash"/>
    <n v="0"/>
    <n v="1"/>
    <n v="0"/>
    <n v="0"/>
    <n v="1"/>
    <n v="1"/>
    <n v="1"/>
    <x v="0"/>
    <x v="4"/>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gemini_def_llm_vs_gt.diff"/>
    <s v="cases/repo_f8d50ca_3c7a139/compare/gemini_def_llm_vs_gt.diff"/>
    <x v="2"/>
    <s v="No"/>
    <x v="0"/>
    <s v=" Missed Required Change"/>
    <s v="High"/>
    <x v="0"/>
    <s v="Gemini updated the dynamic partition error message to the requested new message, but the shown diff does not remove instance: Optional[&quot;DagsterInstance&quot;] = None from the run_request_for_partition method signature and does not update related code/call logic involving instance. It also unnecessarily removed explanatory comments and changed the final newline."/>
    <x v="2"/>
    <s v="Yes"/>
    <s v="None"/>
    <x v="1"/>
    <s v="repo_f8d50ca_3c7a139__gemini_def_llm_vs_gt.diff__Gemini 3.5 Flash"/>
    <n v="0"/>
    <n v="1"/>
    <n v="0"/>
    <n v="0"/>
    <n v="1"/>
    <n v="1"/>
    <n v="1"/>
    <x v="0"/>
    <x v="2"/>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unresolved_asset_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gemini_assetdef_llm_vs_gt.diff"/>
    <s v="cases/repo_f8d50ca_3c7a139/compare/gemini_assetdef_llm_vs_gt.diff"/>
    <x v="2"/>
    <s v="No"/>
    <x v="0"/>
    <s v="Formatting"/>
    <s v="High"/>
    <x v="0"/>
    <s v="Gemini correctly changed the dynamic partitions error message to the requested RunRequest(partition_key=...) message. However, the diff does not show the required removal of instance: Optional[&quot;DagsterInstance&quot;] = None from the run_request_for_partition method signature, and it even adds a DagsterInstance import, which goes against the requested cleanup. It also removes explanatory comments and makes unnecessary formatting changes, including changing argument layout and final newline."/>
    <x v="2"/>
    <s v="Yes"/>
    <s v="None"/>
    <x v="1"/>
    <s v="repo_f8d50ca_3c7a139__gemini_assetdef_llm_vs_gt.diff__Gemini 3.5 Flash"/>
    <n v="0"/>
    <n v="1"/>
    <n v="0"/>
    <n v="0"/>
    <n v="1"/>
    <n v="1"/>
    <n v="1"/>
    <x v="0"/>
    <x v="0"/>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unresolved_asset_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gemini_assetdef_llm_vs_gt.diff"/>
    <s v="cases/repo_f8d50ca_3c7a139/compare/gemini_assetdef_llm_vs_gt.diff"/>
    <x v="2"/>
    <s v="No"/>
    <x v="0"/>
    <s v=" Comment/Docstring"/>
    <s v="High"/>
    <x v="0"/>
    <s v="Gemini correctly changed the dynamic partitions error message to the requested RunRequest(partition_key=...) message. However, the diff does not show the required removal of instance: Optional[&quot;DagsterInstance&quot;] = None from the run_request_for_partition method signature, and it even adds a DagsterInstance import, which goes against the requested cleanup. It also removes explanatory comments and makes unnecessary formatting changes, including changing argument layout and final newline."/>
    <x v="2"/>
    <s v="Yes"/>
    <s v="None"/>
    <x v="1"/>
    <s v="repo_f8d50ca_3c7a139__gemini_assetdef_llm_vs_gt.diff__Gemini 3.5 Flash"/>
    <n v="0"/>
    <n v="1"/>
    <n v="0"/>
    <n v="0"/>
    <n v="1"/>
    <n v="1"/>
    <n v="1"/>
    <x v="0"/>
    <x v="4"/>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unresolved_asset_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gemini_assetdef_llm_vs_gt.diff"/>
    <s v="cases/repo_f8d50ca_3c7a139/compare/gemini_assetdef_llm_vs_gt.diff"/>
    <x v="2"/>
    <s v="No"/>
    <x v="0"/>
    <s v=" Missed Required Change"/>
    <s v="High"/>
    <x v="0"/>
    <s v="Gemini correctly changed the dynamic partitions error message to the requested RunRequest(partition_key=...) message. However, the diff does not show the required removal of instance: Optional[&quot;DagsterInstance&quot;] = None from the run_request_for_partition method signature, and it even adds a DagsterInstance import, which goes against the requested cleanup. It also removes explanatory comments and makes unnecessary formatting changes, including changing argument layout and final newline."/>
    <x v="2"/>
    <s v="Yes"/>
    <s v="None"/>
    <x v="1"/>
    <s v="repo_f8d50ca_3c7a139__gemini_assetdef_llm_vs_gt.diff__Gemini 3.5 Flash"/>
    <n v="0"/>
    <n v="1"/>
    <n v="0"/>
    <n v="0"/>
    <n v="1"/>
    <n v="1"/>
    <n v="1"/>
    <x v="0"/>
    <x v="2"/>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ops/dbt.py"/>
    <s v="GitHub: remove run_date param from dbt demo job"/>
    <s v="repo_105fb70_71d6cd4"/>
    <s v="gemini_dbt_llm_vs_gt.diff"/>
    <s v="cases/repo_105fb70_71d6cd4/compare/gemini_dbt_llm_vs_gt.diff"/>
    <x v="1"/>
    <s v="No"/>
    <x v="0"/>
    <s v="Formatting"/>
    <s v="Low"/>
    <x v="1"/>
    <s v="The LLM output differs from the human merge only by removing the final newline at the end of the file. No logic, API, naming, or behavioral change is present."/>
    <x v="1"/>
    <s v="Yes"/>
    <s v="None"/>
    <x v="1"/>
    <s v="repo_105fb70_71d6cd4__gemini_dbt_llm_vs_gt.diff__Gemini 3.5 Flash"/>
    <n v="1"/>
    <n v="0"/>
    <n v="0"/>
    <n v="0"/>
    <n v="1"/>
    <n v="0"/>
    <n v="0"/>
    <x v="1"/>
    <x v="0"/>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jobs/dbt_metrics.py"/>
    <s v="GitHub: remove run_date param from dbt demo job"/>
    <s v="repo_105fb70_71d6cd4"/>
    <s v="gemini_metric_llm_vs_gt.diff"/>
    <s v="cases/repo_105fb70_71d6cd4/compare/gemini_metric_llm_vs_gt.diff"/>
    <x v="1"/>
    <s v="No"/>
    <x v="0"/>
    <s v="Formatting"/>
    <s v="Low"/>
    <x v="1"/>
    <s v="The LLM output differs from the human merge only by removing the final newline at the end of the file. No logic, API, naming, or behavioral change is present."/>
    <x v="1"/>
    <s v="Yes"/>
    <s v="None"/>
    <x v="1"/>
    <s v="repo_105fb70_71d6cd4__gemini_metric_llm_vs_gt.diff__Gemini 3.5 Flash"/>
    <n v="1"/>
    <n v="0"/>
    <n v="0"/>
    <n v="0"/>
    <n v="1"/>
    <n v="0"/>
    <n v="0"/>
    <x v="1"/>
    <x v="0"/>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legacy/pipelines/dbt_pipeline.py"/>
    <s v="GitHub: remove run_date param from dbt demo job"/>
    <s v="repo_105fb70_71d6cd4"/>
    <s v="gemini_pipeline_llm_vs_gt.diff"/>
    <s v="cases/repo_105fb70_71d6cd4/compare/gemini_pipeline_llm_vs_gt.diff"/>
    <x v="1"/>
    <s v="No"/>
    <x v="0"/>
    <s v="Formatting"/>
    <s v="Low"/>
    <x v="1"/>
    <s v="The LLM output differs from the human merge only by removing the final newline at the end of the file. No logic, API, naming, or behavioral change is present."/>
    <x v="1"/>
    <s v="Yes"/>
    <s v="None"/>
    <x v="1"/>
    <s v="repo_105fb70_71d6cd4__gemini_pipeline_llm_vs_gt.diff__Gemini 3.5 Flash"/>
    <n v="1"/>
    <n v="0"/>
    <n v="0"/>
    <n v="0"/>
    <n v="1"/>
    <n v="0"/>
    <n v="0"/>
    <x v="1"/>
    <x v="0"/>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load_dbt_models/constants.py"/>
    <s v="GitHub: remove empty manifest argument in scaffold"/>
    <s v="repo_d6fe0f5_e0f5dcf"/>
    <s v="gemini_dbconstants_llm_vs_gt.diff"/>
    <s v="cases/repo_d6fe0f5_e0f5dcf/compare/gemini_dbconstants_llm_vs_gt.diff"/>
    <x v="1"/>
    <s v="No"/>
    <x v="0"/>
    <s v="Formatting"/>
    <s v="Low"/>
    <x v="1"/>
    <s v="The LLM made an unrelated comment wording change from run time to runtime and removed the final newline at the end of the file. These are non-behavioral unintended changes."/>
    <x v="1"/>
    <s v="Yes"/>
    <s v="None"/>
    <x v="1"/>
    <s v="repo_d6fe0f5_e0f5dcf__gemini_dbconstants_llm_vs_gt.diff__Gemini 3.5 Flash"/>
    <n v="1"/>
    <n v="0"/>
    <n v="0"/>
    <n v="0"/>
    <n v="1"/>
    <n v="0"/>
    <n v="0"/>
    <x v="1"/>
    <x v="0"/>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load_dbt_models/constants.py"/>
    <s v="GitHub: remove empty manifest argument in scaffold"/>
    <s v="repo_d6fe0f5_e0f5dcf"/>
    <s v="gemini_dbconstants_llm_vs_gt.diff"/>
    <s v="cases/repo_d6fe0f5_e0f5dcf/compare/gemini_dbconstants_llm_vs_gt.diff"/>
    <x v="1"/>
    <s v="No"/>
    <x v="0"/>
    <s v=" Comment/Docstring"/>
    <s v="Low"/>
    <x v="1"/>
    <s v="The LLM made an unrelated comment wording change from run time to runtime and removed the final newline at the end of the file. These are non-behavioral unintended changes."/>
    <x v="1"/>
    <s v="Yes"/>
    <s v="None"/>
    <x v="1"/>
    <s v="repo_d6fe0f5_e0f5dcf__gemini_dbconstants_llm_vs_gt.diff__Gemini 3.5 Flash"/>
    <n v="1"/>
    <n v="0"/>
    <n v="0"/>
    <n v="0"/>
    <n v="1"/>
    <n v="0"/>
    <n v="0"/>
    <x v="1"/>
    <x v="4"/>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downstream_assets/constants.py"/>
    <s v="GitHub: remove empty manifest argument in scaffold"/>
    <s v="repo_d6fe0f5_e0f5dcf"/>
    <s v="gemini_downstreamconstants_llm_vs_gt.diff"/>
    <s v="cases/repo_d6fe0f5_e0f5dcf/compare/gemini_downstreamconstants_llm_vs_gt.diff"/>
    <x v="1"/>
    <s v="No"/>
    <x v="0"/>
    <s v="Formatting"/>
    <s v="Low"/>
    <x v="1"/>
    <s v="The LLM made an unrelated comment wording change from run time to runtime and removed the final newline at the end of the file. These are non-behavioral unintended changes."/>
    <x v="1"/>
    <s v="Yes"/>
    <s v="None"/>
    <x v="1"/>
    <s v="repo_d6fe0f5_e0f5dcf__gemini_downstreamconstants_llm_vs_gt.diff__Gemini 3.5 Flash"/>
    <n v="1"/>
    <n v="0"/>
    <n v="0"/>
    <n v="0"/>
    <n v="1"/>
    <n v="0"/>
    <n v="0"/>
    <x v="1"/>
    <x v="0"/>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downstream_assets/constants.py"/>
    <s v="GitHub: remove empty manifest argument in scaffold"/>
    <s v="repo_d6fe0f5_e0f5dcf"/>
    <s v="gemini_downstreamconstants_llm_vs_gt.diff"/>
    <s v="cases/repo_d6fe0f5_e0f5dcf/compare/gemini_downstreamconstants_llm_vs_gt.diff"/>
    <x v="1"/>
    <s v="No"/>
    <x v="0"/>
    <s v=" Comment/Docstring"/>
    <s v="Low"/>
    <x v="1"/>
    <s v="The LLM made an unrelated comment wording change from run time to runtime and removed the final newline at the end of the file. These are non-behavioral unintended changes."/>
    <x v="1"/>
    <s v="Yes"/>
    <s v="None"/>
    <x v="1"/>
    <s v="repo_d6fe0f5_e0f5dcf__gemini_downstreamconstants_llm_vs_gt.diff__Gemini 3.5 Flash"/>
    <n v="1"/>
    <n v="0"/>
    <n v="0"/>
    <n v="0"/>
    <n v="1"/>
    <n v="0"/>
    <n v="0"/>
    <x v="1"/>
    <x v="4"/>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upstream_assets/constants.py"/>
    <s v="GitHub: remove empty manifest argument in scaffold"/>
    <s v="repo_d6fe0f5_e0f5dcf"/>
    <s v="gemini_upstreamconstants_llm_vs_gt.diff"/>
    <s v="cases/repo_d6fe0f5_e0f5dcf/compare/gemini_upstreamconstants_llm_vs_gt.diff"/>
    <x v="1"/>
    <s v="No"/>
    <x v="0"/>
    <s v="Formatting"/>
    <s v="Low"/>
    <x v="1"/>
    <s v="The LLM made an unrelated comment wording change from run time to runtime and removed the final newline at the end of the file. These are non-behavioral unintended changes."/>
    <x v="1"/>
    <s v="Yes"/>
    <s v="None"/>
    <x v="1"/>
    <s v="repo_d6fe0f5_e0f5dcf__gemini_upstreamconstants_llm_vs_gt.diff__Gemini 3.5 Flash"/>
    <n v="1"/>
    <n v="0"/>
    <n v="0"/>
    <n v="0"/>
    <n v="1"/>
    <n v="0"/>
    <n v="0"/>
    <x v="1"/>
    <x v="0"/>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upstream_assets/constants.py"/>
    <s v="GitHub: remove empty manifest argument in scaffold"/>
    <s v="repo_d6fe0f5_e0f5dcf"/>
    <s v="gemini_upstreamconstants_llm_vs_gt.diff"/>
    <s v="cases/repo_d6fe0f5_e0f5dcf/compare/gemini_upstreamconstants_llm_vs_gt.diff"/>
    <x v="1"/>
    <s v="No"/>
    <x v="0"/>
    <s v=" Comment/Docstring"/>
    <s v="Low"/>
    <x v="1"/>
    <s v="The LLM made an unrelated comment wording change from run time to runtime and removed the final newline at the end of the file. These are non-behavioral unintended changes."/>
    <x v="1"/>
    <s v="Yes"/>
    <s v="None"/>
    <x v="1"/>
    <s v="repo_d6fe0f5_e0f5dcf__gemini_upstreamconstants_llm_vs_gt.diff__Gemini 3.5 Flash"/>
    <n v="1"/>
    <n v="0"/>
    <n v="0"/>
    <n v="0"/>
    <n v="1"/>
    <n v="0"/>
    <n v="0"/>
    <x v="1"/>
    <x v="4"/>
  </r>
  <r>
    <s v="qutebrowser"/>
    <s v="qutebrowser/qutebrowser: A keyboard-driven, vim-like browser based on Python and Qt."/>
    <s v="Rename Variable"/>
    <x v="0"/>
    <s v="https://github.com/qutebrowser/qutebrowser/pull/4733"/>
    <s v="b3ca345"/>
    <s v="5f9d86a"/>
    <x v="0"/>
    <s v="qutebrowser/mainwindow/tabwidget.py"/>
    <s v="qutebrowser/mainwindow/tabwidget.py"/>
    <s v="GitHub: Rename {title} to {current_title} _x000a_Currently {title} in the title format conflicts with the {title} expansion which is undesirable."/>
    <s v="repo_b3ca345_5f9d86a"/>
    <s v="gemini_tab_llm_vs_gt.diff"/>
    <s v="cases/repo_b3ca345_5f9d86a/compare/gemini_tab_llm_vs_gt.diff"/>
    <x v="1"/>
    <s v="No"/>
    <x v="0"/>
    <s v="Formatting"/>
    <s v="Low"/>
    <x v="1"/>
    <s v="The LLM output differs from the human merge only by removing the final newline at the end of the file. No logic, API, naming, or behavioral change is present."/>
    <x v="1"/>
    <s v="Yes"/>
    <s v="None"/>
    <x v="1"/>
    <s v="repo_b3ca345_5f9d86a__gemini_tab_llm_vs_gt.diff__Gemini 3.5 Flash"/>
    <n v="1"/>
    <n v="0"/>
    <n v="0"/>
    <n v="0"/>
    <n v="1"/>
    <n v="0"/>
    <n v="0"/>
    <x v="1"/>
    <x v="0"/>
  </r>
  <r>
    <s v="qutebrowser"/>
    <s v="qutebrowser/qutebrowser: A keyboard-driven, vim-like browser based on Python and Qt."/>
    <s v="Extract Method (Cleanup, Move, extract, remove)"/>
    <x v="2"/>
    <s v="https://github.com/qutebrowser/qutebrowser/pull/1745"/>
    <s v="d30da4f"/>
    <s v="c19e194"/>
    <x v="0"/>
    <s v="tests/unit/commands/test_cmdutils.py"/>
    <s v="tests/unit/commands/test_cmdutils.py"/>
    <s v="GitHub: Remove tests for cmdutils.arg_or_count"/>
    <s v="repo_d30da4f_c19e194"/>
    <s v="gemini_cmd_llm_vs_gt.diff"/>
    <s v="cases/repo_d30da4f_c19e194/compare/gemini_cmd_llm_vs_gt.diff"/>
    <x v="1"/>
    <s v="No"/>
    <x v="0"/>
    <s v="Formatting"/>
    <s v="Low"/>
    <x v="1"/>
    <s v="The LLM output differs from the human merge only by removing the final newline at the end of the file. No logic, API, naming, or behavioral change is present."/>
    <x v="1"/>
    <s v="Yes"/>
    <s v="None"/>
    <x v="1"/>
    <s v="repo_d30da4f_c19e194__gemini_cmd_llm_vs_gt.diff__Gemini 3.5 Flash"/>
    <n v="1"/>
    <n v="0"/>
    <n v="0"/>
    <n v="0"/>
    <n v="1"/>
    <n v="0"/>
    <n v="0"/>
    <x v="1"/>
    <x v="0"/>
  </r>
  <r>
    <s v="qutebrowser"/>
    <s v="qutebrowser/qutebrowser: A keyboard-driven, vim-like browser based on Python and Qt."/>
    <s v="Change Method Signature (Change argument, change parameter)"/>
    <x v="3"/>
    <s v="https://github.com/qutebrowser/qutebrowser/pull/1838"/>
    <s v="af97f9e"/>
    <s v="ed137c0"/>
    <x v="0"/>
    <s v="qutebrowser/mainwindow/tabbedbrowser.py"/>
    <s v="qutebrowser/mainwindow/tabbedbrowser.py"/>
    <s v="GitHub: Make add_undo for tab close a keyword arg"/>
    <s v="repo_af97f9e_ed137c0"/>
    <s v="gemini_tab_llm_vs_gt.diff"/>
    <s v="cases/repo_af97f9e_ed137c0/compare/gemini_tab_llm_vs_gt.diff"/>
    <x v="1"/>
    <s v="No"/>
    <x v="0"/>
    <s v="Formatting"/>
    <s v="Medium"/>
    <x v="1"/>
    <s v="The task was to make add_undo for tab close a keyword-only argument. The human merge uses def _remove_tab(self, tab, *, add_undo=True):, but the LLM changed it to def _remove_tab(self, tab, add_undo=True):, removing the * and making add_undo positional-or-keyword instead of keyword-only. This directly violates the required API change. The final newline was also removed."/>
    <x v="1"/>
    <s v="Yes"/>
    <s v="None"/>
    <x v="1"/>
    <s v="repo_af97f9e_ed137c0__gemini_tab_llm_vs_gt.diff__Gemini 3.5 Flash"/>
    <n v="1"/>
    <n v="0"/>
    <n v="0"/>
    <n v="0"/>
    <n v="1"/>
    <n v="0"/>
    <n v="1"/>
    <x v="2"/>
    <x v="0"/>
  </r>
  <r>
    <s v="qutebrowser"/>
    <s v="qutebrowser/qutebrowser: A keyboard-driven, vim-like browser based on Python and Qt."/>
    <s v="Change Method Signature (Change argument, change parameter)"/>
    <x v="3"/>
    <s v="https://github.com/qutebrowser/qutebrowser/pull/1838"/>
    <s v="af97f9e"/>
    <s v="ed137c0"/>
    <x v="0"/>
    <s v="qutebrowser/mainwindow/tabbedbrowser.py"/>
    <s v="qutebrowser/mainwindow/tabbedbrowser.py"/>
    <s v="GitHub: Make add_undo for tab close a keyword arg"/>
    <s v="repo_af97f9e_ed137c0"/>
    <s v="gemini_tab_llm_vs_gt.diff"/>
    <s v="cases/repo_af97f9e_ed137c0/compare/gemini_tab_llm_vs_gt.diff"/>
    <x v="1"/>
    <s v="No"/>
    <x v="0"/>
    <s v=" Unrelated Deletion"/>
    <s v="Medium"/>
    <x v="1"/>
    <s v="The task was to make add_undo for tab close a keyword-only argument. The human merge uses def _remove_tab(self, tab, *, add_undo=True):, but the LLM changed it to def _remove_tab(self, tab, add_undo=True):, removing the * and making add_undo positional-or-keyword instead of keyword-only. This directly violates the required API change. The final newline was also removed."/>
    <x v="1"/>
    <s v="Yes"/>
    <s v="None"/>
    <x v="1"/>
    <s v="repo_af97f9e_ed137c0__gemini_tab_llm_vs_gt.diff__Gemini 3.5 Flash"/>
    <n v="1"/>
    <n v="0"/>
    <n v="0"/>
    <n v="0"/>
    <n v="1"/>
    <n v="0"/>
    <n v="1"/>
    <x v="2"/>
    <x v="5"/>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31"/>
    <s v="eaef336"/>
    <s v="54decf9"/>
    <x v="2"/>
    <s v="ppocr/utils/save_load.py,_x000a_tools/train.py"/>
    <s v="ppocr/utils/save_load.py"/>
    <s v="Me: Rename argument train_results.json to train_result.json"/>
    <s v="repo_eaef336_54decf9"/>
    <s v="gemini_load_llm_vs_gt.diff"/>
    <s v="cases/repo_eaef336_54decf9/compare/gemini_load_llm_vs_gt.diff"/>
    <x v="1"/>
    <s v="No"/>
    <x v="0"/>
    <s v="Formatting"/>
    <s v="Low"/>
    <x v="1"/>
    <s v="The LLM output differs from the human merge only by removing the final newline at the end of the file. No logic, API, naming, or behavioral change is present."/>
    <x v="1"/>
    <s v="Yes"/>
    <s v="None"/>
    <x v="1"/>
    <s v="repo_eaef336_54decf9__gemini_load_llm_vs_gt.diff__Gemini 3.5 Flash"/>
    <n v="1"/>
    <n v="0"/>
    <n v="0"/>
    <n v="0"/>
    <n v="1"/>
    <n v="0"/>
    <n v="0"/>
    <x v="1"/>
    <x v="0"/>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31"/>
    <s v="eaef336"/>
    <s v="54decf9"/>
    <x v="2"/>
    <s v="ppocr/utils/save_load.py,_x000a_tools/train.py"/>
    <s v="tools/train.py"/>
    <s v="Me: Rename argument train_results.json to  train_result.json"/>
    <s v="repo_eaef336_54decf9"/>
    <s v="gemini_train_llm_vs_gt.diff"/>
    <s v="cases/repo_eaef336_54decf9/compare/gemini_train_llm_vs_gt.diff"/>
    <x v="1"/>
    <s v="No"/>
    <x v="0"/>
    <s v="Formatting"/>
    <s v="Low"/>
    <x v="1"/>
    <s v="The LLM output differs from the human merge only by removing the final newline at the end of the file. No logic, API, naming, or behavioral change is present."/>
    <x v="1"/>
    <s v="Yes"/>
    <s v="None"/>
    <x v="1"/>
    <s v="repo_eaef336_54decf9__gemini_train_llm_vs_gt.diff__Gemini 3.5 Flash"/>
    <n v="1"/>
    <n v="0"/>
    <n v="0"/>
    <n v="0"/>
    <n v="1"/>
    <n v="0"/>
    <n v="0"/>
    <x v="1"/>
    <x v="0"/>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17"/>
    <s v="0accd26"/>
    <s v="1d4e7a8"/>
    <x v="2"/>
    <s v="ppocr/utils/save_load.py,_x000a_tools/train.py"/>
    <s v="ppocr/utils/save_load.py"/>
    <s v="Me: Rename argument train_results.json to train_result.json"/>
    <s v="repo_0accd26_1d4e7a8"/>
    <s v="gemini_load_llm_vs_gt.diff"/>
    <s v="cases/repo_0accd26_1d4e7a8/compare/gemini_load_llm_vs_gt.diff"/>
    <x v="1"/>
    <s v="No"/>
    <x v="0"/>
    <s v="Formatting"/>
    <s v="Low"/>
    <x v="1"/>
    <s v="The LLM output differs from the human merge only by removing the final newline at the end of the file. No logic, API, naming, or behavioral change is present."/>
    <x v="1"/>
    <s v="Yes"/>
    <s v="None"/>
    <x v="1"/>
    <s v="repo_0accd26_1d4e7a8__gemini_load_llm_vs_gt.diff__Gemini 3.5 Flash"/>
    <n v="1"/>
    <n v="0"/>
    <n v="0"/>
    <n v="0"/>
    <n v="1"/>
    <n v="0"/>
    <n v="0"/>
    <x v="1"/>
    <x v="0"/>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17"/>
    <s v="0accd26"/>
    <s v="1d4e7a8"/>
    <x v="2"/>
    <s v="ppocr/utils/save_load.py,_x000a_tools/train.py"/>
    <s v="tools/train.py"/>
    <s v="Me: Rename argument train_results.json to  train_result.json"/>
    <s v="repo_0accd26_1d4e7a8"/>
    <s v="gemini_train_llm_vs_gt.diff"/>
    <s v="cases/repo_0accd26_1d4e7a8/compare/gemini_train_llm_vs_gt.diff"/>
    <x v="1"/>
    <s v="No"/>
    <x v="0"/>
    <s v="Formatting"/>
    <s v="Low"/>
    <x v="1"/>
    <s v="The LLM output differs from the human merge only by removing the final newline at the end of the file. No logic, API, naming, or behavioral change is present."/>
    <x v="1"/>
    <s v="Yes"/>
    <s v="None"/>
    <x v="1"/>
    <s v="repo_0accd26_1d4e7a8__gemini_train_llm_vs_gt.diff__Gemini 3.5 Flash"/>
    <n v="1"/>
    <n v="0"/>
    <n v="0"/>
    <n v="0"/>
    <n v="1"/>
    <n v="0"/>
    <n v="0"/>
    <x v="1"/>
    <x v="0"/>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5"/>
    <s v="a61a58e"/>
    <s v="9cb073a"/>
    <x v="0"/>
    <s v="tools/infer/utility.py"/>
    <s v="tools/infer/utility.py"/>
    <s v="GitHub: rename bool to str2bool"/>
    <s v="repo_a61a58e_9cb073a"/>
    <s v="gemini_utility_llm_vs_gt.diff"/>
    <s v="cases/repo_a61a58e_9cb073a/compare/gemini_utility_llm_vs_gt.diff"/>
    <x v="1"/>
    <s v="No"/>
    <x v="0"/>
    <s v="Formatting"/>
    <s v="Low"/>
    <x v="1"/>
    <s v="Gemini did not perform the requested rename from bool to str2bool. Instead, it only changed a comment from text recognizer to text text recognizer, introducing a typo, and changed the final newline. Since the required code rename is missing, this is a failed task with unintended edits."/>
    <x v="1"/>
    <s v="Yes"/>
    <s v="None"/>
    <x v="1"/>
    <s v="repo_a61a58e_9cb073a__gemini_utility_llm_vs_gt.diff__Gemini 3.5 Flash"/>
    <n v="1"/>
    <n v="0"/>
    <n v="0"/>
    <n v="0"/>
    <n v="1"/>
    <n v="0"/>
    <n v="0"/>
    <x v="1"/>
    <x v="0"/>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5"/>
    <s v="a61a58e"/>
    <s v="9cb073a"/>
    <x v="0"/>
    <s v="tools/infer/utility.py"/>
    <s v="tools/infer/utility.py"/>
    <s v="GitHub: rename bool to str2bool"/>
    <s v="repo_a61a58e_9cb073a"/>
    <s v="gemini_utility_llm_vs_gt.diff"/>
    <s v="cases/repo_a61a58e_9cb073a/compare/gemini_utility_llm_vs_gt.diff"/>
    <x v="1"/>
    <s v="No"/>
    <x v="0"/>
    <s v=" Comment/Docstring"/>
    <s v="Low"/>
    <x v="1"/>
    <s v="Gemini did not perform the requested rename from bool to str2bool. Instead, it only changed a comment from text recognizer to text text recognizer, introducing a typo, and changed the final newline. Since the required code rename is missing, this is a failed task with unintended edits."/>
    <x v="1"/>
    <s v="Yes"/>
    <s v="None"/>
    <x v="1"/>
    <s v="repo_a61a58e_9cb073a__gemini_utility_llm_vs_gt.diff__Gemini 3.5 Flash"/>
    <n v="1"/>
    <n v="0"/>
    <n v="0"/>
    <n v="0"/>
    <n v="1"/>
    <n v="0"/>
    <n v="0"/>
    <x v="1"/>
    <x v="4"/>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4"/>
    <s v="829a393"/>
    <s v="f262e33"/>
    <x v="0"/>
    <s v="tools/infer/utility.py"/>
    <s v="tools/infer/utility.py"/>
    <s v="GitHub: rename bool to str2bool"/>
    <s v="repo_829a393_f262e33"/>
    <s v="gemini_utility_llm_vs_gt.diff"/>
    <s v="cases/repo_829a393_f262e33/compare/gemini_utility_llm_vs_gt.diff"/>
    <x v="1"/>
    <s v="No"/>
    <x v="0"/>
    <s v="Formatting"/>
    <s v="Low"/>
    <x v="1"/>
    <s v="The diff only shows unnecessary spacing changes inside dictionary/list values and a missing final newline. No behavior or logic change is visible."/>
    <x v="1"/>
    <s v="Yes"/>
    <s v="None"/>
    <x v="1"/>
    <s v="repo_829a393_f262e33__gemini_utility_llm_vs_gt.diff__Gemini 3.5 Flash"/>
    <n v="1"/>
    <n v="0"/>
    <n v="0"/>
    <n v="0"/>
    <n v="1"/>
    <n v="0"/>
    <n v="0"/>
    <x v="1"/>
    <x v="0"/>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4"/>
    <s v="829a393"/>
    <s v="f262e33"/>
    <x v="0"/>
    <s v="tools/infer/utility.py"/>
    <s v="tools/infer/utility.py"/>
    <s v="GitHub: rename bool to str2bool"/>
    <s v="repo_829a393_f262e33"/>
    <s v="gemini_utility_llm_vs_gt.diff"/>
    <s v="cases/repo_829a393_f262e33/compare/gemini_utility_llm_vs_gt.diff"/>
    <x v="1"/>
    <s v="No"/>
    <x v="0"/>
    <s v=" Comment/Docstring"/>
    <s v="Low"/>
    <x v="1"/>
    <s v="The diff only shows unnecessary spacing changes inside dictionary/list values and a missing final newline. No behavior or logic change is visible."/>
    <x v="1"/>
    <s v="Yes"/>
    <s v="None"/>
    <x v="1"/>
    <s v="repo_829a393_f262e33__gemini_utility_llm_vs_gt.diff__Gemini 3.5 Flash"/>
    <n v="1"/>
    <n v="0"/>
    <n v="0"/>
    <n v="0"/>
    <n v="1"/>
    <n v="0"/>
    <n v="0"/>
    <x v="1"/>
    <x v="4"/>
  </r>
  <r>
    <s v="PaddleOCR"/>
    <s v="PaddlePaddle/PaddleOCR: Turn any PDF or image document into structured data for your AI. A powerful, lightweight OCR toolkit that bridges the gap between images/PDFs and LLMs. Supports 100+ languages."/>
    <s v="Extract Variable (Cleanup, Move, extract)"/>
    <x v="4"/>
    <s v="https://github.com/PaddlePaddle/PaddleOCR/pull/13760"/>
    <s v="e9fca96"/>
    <s v="78ddaa4"/>
    <x v="0"/>
    <s v="paddleocr.py"/>
    <s v="paddleocr.py"/>
    <s v="Me: Remove idx and emnumerate method not the imgs argument"/>
    <s v="repo_e9fca96_78ddaa4"/>
    <s v="gemini_ocr_llm_vs_gt.diff"/>
    <s v="cases/repo_e9fca96_78ddaa4/compare/gemini_ocr_llm_vs_gt.diff"/>
    <x v="1"/>
    <s v="No"/>
    <x v="0"/>
    <s v="Formatting"/>
    <s v="Low"/>
    <x v="1"/>
    <s v="The LLM output differs from the human merge only by removing the final newline at the end of the file. No logic, API, naming, or behavioral change is present."/>
    <x v="1"/>
    <s v="Yes"/>
    <s v="None"/>
    <x v="1"/>
    <s v="repo_e9fca96_78ddaa4__gemini_ocr_llm_vs_gt.diff__Gemini 3.5 Flash"/>
    <n v="1"/>
    <n v="0"/>
    <n v="0"/>
    <n v="0"/>
    <n v="1"/>
    <n v="0"/>
    <n v="0"/>
    <x v="1"/>
    <x v="0"/>
  </r>
  <r>
    <s v="insightface"/>
    <s v="deepinsight/insightface: State-of-the-art 2D and 3D Face Analysis Project"/>
    <s v="Change Method Signature (Change argument, change parameter)"/>
    <x v="3"/>
    <s v="https://github.com/deepinsight/insightface/pull/2679"/>
    <s v="2e29b41"/>
    <s v="4aa1a40"/>
    <x v="0"/>
    <s v="python-package/insightface/app/face_analysis.py"/>
    <s v="python-package/insightface/app/face_analysis.py"/>
    <s v="me: Add det_metric='default' from get method and update metric=det_metric in det_model.detect"/>
    <s v="repo_2e29b41_4aa1a40"/>
    <s v="gemini_analysis_llm_vs_gt.diff"/>
    <s v="cases/repo_2e29b41_4aa1a40/compare/gemini_analysis_llm_vs_gt.diff"/>
    <x v="1"/>
    <s v="No"/>
    <x v="0"/>
    <s v="Formatting"/>
    <s v="Low"/>
    <x v="1"/>
    <s v="The only difference is the removal of a trailing blank line after return dimg. This does not change program behavior."/>
    <x v="1"/>
    <s v="Yes"/>
    <s v="None"/>
    <x v="1"/>
    <s v="repo_2e29b41_4aa1a40__gemini_analysis_llm_vs_gt.diff__Gemini 3.5 Flash"/>
    <n v="1"/>
    <n v="0"/>
    <n v="0"/>
    <n v="0"/>
    <n v="1"/>
    <n v="0"/>
    <n v="0"/>
    <x v="1"/>
    <x v="0"/>
  </r>
  <r>
    <s v="insightface"/>
    <s v="deepinsight/insightface: State-of-the-art 2D and 3D Face Analysis Project"/>
    <s v="Extract Variable (Cleanup, Move, extract)"/>
    <x v="4"/>
    <s v="https://github.com/deepinsight/insightface/pull/1714"/>
    <s v="81a27d4"/>
    <s v="4b9ea7b"/>
    <x v="0"/>
    <s v="recognition/arcface_torch/eval/verification.py"/>
    <s v="recognition/arcface_torch/eval/verification.py"/>
    <s v="Me: Remove embeddings = embeddings_list[0].copy() _x000a__x000a_    embeddings = sklearn.preprocessing.normalize(embeddings) _x000a__x000a_variables"/>
    <s v="repo_81a27d4_4b9ea7b"/>
    <s v="gemini_veri_llm_vs_gt.diff"/>
    <s v="cases/repo_81a27d4_4b9ea7b/compare/gemini_veri_llm_vs_gt.diff"/>
    <x v="1"/>
    <s v="No"/>
    <x v="0"/>
    <s v="Formatting"/>
    <s v="Low"/>
    <x v="1"/>
    <s v="The only visible difference is that the LLM output removed the final newline at the end of the file. The code content is otherwise identical, and this does not change behavior."/>
    <x v="1"/>
    <s v="Yes"/>
    <s v="None"/>
    <x v="1"/>
    <s v="repo_81a27d4_4b9ea7b__gemini_veri_llm_vs_gt.diff__Gemini 3.5 Flash"/>
    <n v="1"/>
    <n v="0"/>
    <n v="0"/>
    <n v="0"/>
    <n v="1"/>
    <n v="0"/>
    <n v="0"/>
    <x v="1"/>
    <x v="0"/>
  </r>
  <r>
    <s v="apprise"/>
    <s v="caronc/apprise: Apprise - Push Notifications that work with just about every platform!"/>
    <s v="Extract Variable (Cleanup, Move, extract)"/>
    <x v="4"/>
    <s v="https://github.com/caronc/apprise/pull/383"/>
    <s v="6eaa8e1"/>
    <s v="3938cd9"/>
    <x v="0"/>
    <s v="apprise/plugins/NotifyTelegram.py"/>
    <s v="apprise/plugins/NotifyTelegram.py"/>
    <s v="GitHub: Remove HTML escaping for Telegram TEXT handling"/>
    <s v="repo_6eaa8e1_3938cd9"/>
    <s v="gemini_tele_llm_vs_gt.diff"/>
    <s v="cases/repo_6eaa8e1_3938cd9/compare/gemini_tele_llm_vs_gt.diff"/>
    <x v="1"/>
    <s v="No"/>
    <x v="0"/>
    <s v="Formatting"/>
    <s v="High"/>
    <x v="1"/>
    <s v="Gemini completed the requested Telegram TEXT handling change by removing payload['parse_mode'] = 'HTML' and removing the &lt;b&gt;...&lt;/b&gt; HTML wrapping around the title. However, it also made unrelated edits: removed a duplicate map_to line, changed self.logger.warning(err) to self.header.warning(err), modified a comment, and changed the final newline. The self.header.warning change is likely a behavioral/API error, so the unintended change severity is High."/>
    <x v="1"/>
    <s v="Yes"/>
    <s v="None"/>
    <x v="1"/>
    <s v="repo_6eaa8e1_3938cd9__gemini_tele_llm_vs_gt.diff__Gemini 3.5 Flash"/>
    <n v="1"/>
    <n v="0"/>
    <n v="0"/>
    <n v="0"/>
    <n v="1"/>
    <n v="0"/>
    <n v="1"/>
    <x v="0"/>
    <x v="0"/>
  </r>
  <r>
    <s v="apprise"/>
    <s v="caronc/apprise: Apprise - Push Notifications that work with just about every platform!"/>
    <s v="Extract Variable (Cleanup, Move, extract)"/>
    <x v="4"/>
    <s v="https://github.com/caronc/apprise/pull/383"/>
    <s v="6eaa8e1"/>
    <s v="3938cd9"/>
    <x v="0"/>
    <s v="apprise/plugins/NotifyTelegram.py"/>
    <s v="apprise/plugins/NotifyTelegram.py"/>
    <s v="GitHub: Remove HTML escaping for Telegram TEXT handling"/>
    <s v="repo_6eaa8e1_3938cd9"/>
    <s v="gemini_tele_llm_vs_gt.diff"/>
    <s v="cases/repo_6eaa8e1_3938cd9/compare/gemini_tele_llm_vs_gt.diff"/>
    <x v="1"/>
    <s v="No"/>
    <x v="0"/>
    <s v=" Comment/Docstring"/>
    <s v="High"/>
    <x v="1"/>
    <s v="Gemini completed the requested Telegram TEXT handling change by removing payload['parse_mode'] = 'HTML' and removing the &lt;b&gt;...&lt;/b&gt; HTML wrapping around the title. However, it also made unrelated edits: removed a duplicate map_to line, changed self.logger.warning(err) to self.header.warning(err), modified a comment, and changed the final newline. The self.header.warning change is likely a behavioral/API error, so the unintended change severity is High."/>
    <x v="1"/>
    <s v="Yes"/>
    <s v="None"/>
    <x v="1"/>
    <s v="repo_6eaa8e1_3938cd9__gemini_tele_llm_vs_gt.diff__Gemini 3.5 Flash"/>
    <n v="1"/>
    <n v="0"/>
    <n v="0"/>
    <n v="0"/>
    <n v="1"/>
    <n v="0"/>
    <n v="1"/>
    <x v="0"/>
    <x v="4"/>
  </r>
  <r>
    <s v="apprise"/>
    <s v="caronc/apprise: Apprise - Push Notifications that work with just about every platform!"/>
    <s v="Extract Variable (Cleanup, Move, extract)"/>
    <x v="4"/>
    <s v="https://github.com/caronc/apprise/pull/383"/>
    <s v="6eaa8e1"/>
    <s v="3938cd9"/>
    <x v="0"/>
    <s v="apprise/plugins/NotifyTelegram.py"/>
    <s v="apprise/plugins/NotifyTelegram.py"/>
    <s v="GitHub: Remove HTML escaping for Telegram TEXT handling"/>
    <s v="repo_6eaa8e1_3938cd9"/>
    <s v="gemini_tele_llm_vs_gt.diff"/>
    <s v="cases/repo_6eaa8e1_3938cd9/compare/gemini_tele_llm_vs_gt.diff"/>
    <x v="1"/>
    <s v="No"/>
    <x v="0"/>
    <s v=" Logic Change"/>
    <s v="High"/>
    <x v="1"/>
    <s v="Gemini completed the requested Telegram TEXT handling change by removing payload['parse_mode'] = 'HTML' and removing the &lt;b&gt;...&lt;/b&gt; HTML wrapping around the title. However, it also made unrelated edits: removed a duplicate map_to line, changed self.logger.warning(err) to self.header.warning(err), modified a comment, and changed the final newline. The self.header.warning change is likely a behavioral/API error, so the unintended change severity is High."/>
    <x v="1"/>
    <s v="Yes"/>
    <s v="None"/>
    <x v="1"/>
    <s v="repo_6eaa8e1_3938cd9__gemini_tele_llm_vs_gt.diff__Gemini 3.5 Flash"/>
    <n v="1"/>
    <n v="0"/>
    <n v="0"/>
    <n v="0"/>
    <n v="1"/>
    <n v="0"/>
    <n v="1"/>
    <x v="0"/>
    <x v="1"/>
  </r>
  <r>
    <s v="apprise"/>
    <s v="caronc/apprise: Apprise - Push Notifications that work with just about every platform!"/>
    <s v="Extract Variable (Cleanup, Move, extract)"/>
    <x v="4"/>
    <s v="https://github.com/caronc/apprise/pull/383"/>
    <s v="6eaa8e1"/>
    <s v="3938cd9"/>
    <x v="0"/>
    <s v="apprise/plugins/NotifyTelegram.py"/>
    <s v="apprise/plugins/NotifyTelegram.py"/>
    <s v="GitHub: Remove HTML escaping for Telegram TEXT handling"/>
    <s v="repo_6eaa8e1_3938cd9"/>
    <s v="gemini_tele_llm_vs_gt.diff"/>
    <s v="cases/repo_6eaa8e1_3938cd9/compare/gemini_tele_llm_vs_gt.diff"/>
    <x v="1"/>
    <s v="No"/>
    <x v="0"/>
    <s v=" Unrelated Deletion"/>
    <s v="High"/>
    <x v="1"/>
    <s v="Gemini completed the requested Telegram TEXT handling change by removing payload['parse_mode'] = 'HTML' and removing the &lt;b&gt;...&lt;/b&gt; HTML wrapping around the title. However, it also made unrelated edits: removed a duplicate map_to line, changed self.logger.warning(err) to self.header.warning(err), modified a comment, and changed the final newline. The self.header.warning change is likely a behavioral/API error, so the unintended change severity is High."/>
    <x v="1"/>
    <s v="Yes"/>
    <s v="None"/>
    <x v="1"/>
    <s v="repo_6eaa8e1_3938cd9__gemini_tele_llm_vs_gt.diff__Gemini 3.5 Flash"/>
    <n v="1"/>
    <n v="0"/>
    <n v="0"/>
    <n v="0"/>
    <n v="1"/>
    <n v="0"/>
    <n v="1"/>
    <x v="0"/>
    <x v="5"/>
  </r>
  <r>
    <s v="instaloader"/>
    <s v="instaloader/instaloader: Download pictures (or videos) along with their captions and other metadata from Instagram."/>
    <s v="Change Method Signature (Change argument, change parameter)"/>
    <x v="3"/>
    <s v="https://github.com/instaloader/instaloader/pull/278"/>
    <s v="adb9f3a"/>
    <s v="87d877e"/>
    <x v="0"/>
    <s v="instaloader/instaloader.py"/>
    <s v="instaloader/instaloader.py"/>
    <s v="Me: There can be comments without any answers, handle it with []."/>
    <s v="repo_adb9f3a_87d877e"/>
    <s v="gemini_load_llm_vs_gt.diff"/>
    <s v="cases/repo_adb9f3a_87d877e/compare/gemini_load_llm_vs_gt.diff"/>
    <x v="1"/>
    <s v="No"/>
    <x v="0"/>
    <s v="Formatting"/>
    <s v="Medium"/>
    <x v="1"/>
    <s v="Gemini completed the main required change by making answers return [] when comment.answers is empty. However, it also changed the answer_ids comprehension from comment.get('answers', []) to comment.get('answers'), which is less safe because it removes the default empty list and can fail if the key is missing or None. It also introduced an unnecessary final-newline formatting change."/>
    <x v="1"/>
    <s v="Yes"/>
    <s v="None"/>
    <x v="1"/>
    <s v="repo_adb9f3a_87d877e__gemini_load_llm_vs_gt.diff__Gemini 3.5 Flash"/>
    <n v="1"/>
    <n v="0"/>
    <n v="0"/>
    <n v="0"/>
    <n v="1"/>
    <n v="0"/>
    <n v="1"/>
    <x v="2"/>
    <x v="0"/>
  </r>
  <r>
    <s v="instaloader"/>
    <s v="instaloader/instaloader: Download pictures (or videos) along with their captions and other metadata from Instagram."/>
    <s v="Change Method Signature (Change argument, change parameter)"/>
    <x v="3"/>
    <s v="https://github.com/instaloader/instaloader/pull/278"/>
    <s v="adb9f3a"/>
    <s v="87d877e"/>
    <x v="0"/>
    <s v="instaloader/instaloader.py"/>
    <s v="instaloader/instaloader.py"/>
    <s v="Me: There can be comments without any answers, handle it with []."/>
    <s v="repo_adb9f3a_87d877e"/>
    <s v="gemini_load_llm_vs_gt.diff"/>
    <s v="cases/repo_adb9f3a_87d877e/compare/gemini_load_llm_vs_gt.diff"/>
    <x v="1"/>
    <s v="No"/>
    <x v="0"/>
    <s v=" Logic Change"/>
    <s v="Medium"/>
    <x v="1"/>
    <s v="Gemini completed the main required change by making answers return [] when comment.answers is empty. However, it also changed the answer_ids comprehension from comment.get('answers', []) to comment.get('answers'), which is less safe because it removes the default empty list and can fail if the key is missing or None. It also introduced an unnecessary final-newline formatting change."/>
    <x v="1"/>
    <s v="Yes"/>
    <s v="None"/>
    <x v="1"/>
    <s v="repo_adb9f3a_87d877e__gemini_load_llm_vs_gt.diff__Gemini 3.5 Flash"/>
    <n v="1"/>
    <n v="0"/>
    <n v="0"/>
    <n v="0"/>
    <n v="1"/>
    <n v="0"/>
    <n v="1"/>
    <x v="2"/>
    <x v="1"/>
  </r>
  <r>
    <s v="instaloader"/>
    <s v="instaloader/instaloader: Download pictures (or videos) along with their captions and other metadata from Instagram."/>
    <s v="Change Method Signature (Change argument, change parameter)"/>
    <x v="3"/>
    <s v="https://github.com/instaloader/instaloader/pull/2276"/>
    <s v="a0169b7"/>
    <s v="eb2accc"/>
    <x v="0"/>
    <s v="instaloader/instaloader.py"/>
    <s v="instaloader/instaloader.py"/>
    <s v="GitHub: add max_count parameter to limit posts on download"/>
    <s v="repo_a0169b7_eb2accc"/>
    <s v="gemini_load_llm_vs_gt.diff"/>
    <s v="cases/repo_a0169b7_eb2accc/compare/gemini_load_llm_vs_gt.diff"/>
    <x v="1"/>
    <s v="No"/>
    <x v="0"/>
    <s v="Formatting"/>
    <s v="Low"/>
    <x v="1"/>
    <s v="Gemini added the max_count parameter to relevant download methods and passed it into posts_download_loop, so the main requested functionality to limit downloaded posts appears completed. However, it also made unrelated formatting changes to the Google Maps URL indentation, removed max_count documentation/version notes, and changed the final newline. These are unnecessary but likely do not affect behavior."/>
    <x v="1"/>
    <s v="Yes"/>
    <s v="None"/>
    <x v="1"/>
    <s v="repo_a0169b7_eb2accc__gemini_load_llm_vs_gt.diff__Gemini 3.5 Flash"/>
    <n v="1"/>
    <n v="0"/>
    <n v="0"/>
    <n v="0"/>
    <n v="1"/>
    <n v="0"/>
    <n v="0"/>
    <x v="1"/>
    <x v="0"/>
  </r>
  <r>
    <s v="instaloader"/>
    <s v="instaloader/instaloader: Download pictures (or videos) along with their captions and other metadata from Instagram."/>
    <s v="Change Method Signature (Change argument, change parameter)"/>
    <x v="3"/>
    <s v="https://github.com/instaloader/instaloader/pull/2276"/>
    <s v="a0169b7"/>
    <s v="eb2accc"/>
    <x v="0"/>
    <s v="instaloader/instaloader.py"/>
    <s v="instaloader/instaloader.py"/>
    <s v="GitHub: add max_count parameter to limit posts on download"/>
    <s v="repo_a0169b7_eb2accc"/>
    <s v="gemini_load_llm_vs_gt.diff"/>
    <s v="cases/repo_a0169b7_eb2accc/compare/gemini_load_llm_vs_gt.diff"/>
    <x v="1"/>
    <s v="No"/>
    <x v="0"/>
    <s v=" Comment/Docstring"/>
    <s v="Low"/>
    <x v="1"/>
    <s v="Gemini added the max_count parameter to relevant download methods and passed it into posts_download_loop, so the main requested functionality to limit downloaded posts appears completed. However, it also made unrelated formatting changes to the Google Maps URL indentation, removed max_count documentation/version notes, and changed the final newline. These are unnecessary but likely do not affect behavior."/>
    <x v="1"/>
    <s v="Yes"/>
    <s v="None"/>
    <x v="1"/>
    <s v="repo_a0169b7_eb2accc__gemini_load_llm_vs_gt.diff__Gemini 3.5 Flash"/>
    <n v="1"/>
    <n v="0"/>
    <n v="0"/>
    <n v="0"/>
    <n v="1"/>
    <n v="0"/>
    <n v="0"/>
    <x v="1"/>
    <x v="4"/>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tests/test_singlefile_service.py"/>
    <s v="GitHub: Rename &quot;SingeFileError&quot; to &quot;SingleFileError&quot;"/>
    <s v="repo_c929e8f_76c6556"/>
    <s v="gemini_service_llm_vs_gt.diff"/>
    <s v="cases/repo_c929e8f_76c6556/compare/gemini_service_llm_vs_gt.diff"/>
    <x v="1"/>
    <s v="No"/>
    <x v="0"/>
    <s v="Formatting"/>
    <s v="Low"/>
    <x v="1"/>
    <s v="The LLM output differs from the human merge only by removing the final newline at the end of the file. No logic, API, naming, or behavioral change is present."/>
    <x v="1"/>
    <s v="Yes"/>
    <s v="None"/>
    <x v="1"/>
    <s v="repo_c929e8f_76c6556__gemini_service_llm_vs_gt.diff__Gemini 3.5 Flash"/>
    <n v="1"/>
    <n v="0"/>
    <n v="0"/>
    <n v="0"/>
    <n v="1"/>
    <n v="0"/>
    <n v="0"/>
    <x v="1"/>
    <x v="0"/>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services/singlefile.py"/>
    <s v="GitHub: Rename &quot;SingeFileError&quot; to &quot;SingleFileError&quot;"/>
    <s v="repo_c929e8f_76c6556"/>
    <s v="gemini_single_llm_vs_gt.diff"/>
    <s v="cases/repo_c929e8f_76c6556/compare/gemini_single_llm_vs_gt.diff"/>
    <x v="1"/>
    <s v="No"/>
    <x v="0"/>
    <s v="Formatting"/>
    <s v="Low"/>
    <x v="1"/>
    <s v="The LLM output differs from the human merge only by removing the final newline at the end of the file. No logic, API, naming, or behavioral change is present."/>
    <x v="1"/>
    <s v="Yes"/>
    <s v="None"/>
    <x v="1"/>
    <s v="repo_c929e8f_76c6556__gemini_single_llm_vs_gt.diff__Gemini 3.5 Flash"/>
    <n v="1"/>
    <n v="0"/>
    <n v="0"/>
    <n v="0"/>
    <n v="1"/>
    <n v="0"/>
    <n v="0"/>
    <x v="1"/>
    <x v="0"/>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tests/test_bookmarks_tasks.py"/>
    <s v="GitHub: Rename &quot;SingeFileError&quot; to &quot;SingleFileError&quot;"/>
    <s v="repo_c929e8f_76c6556"/>
    <s v="gemini_task_llm_vs_gt.diff"/>
    <s v="cases/repo_c929e8f_76c6556/compare/gemini_task_llm_vs_gt.diff"/>
    <x v="1"/>
    <s v="No"/>
    <x v="0"/>
    <s v="Formatting"/>
    <s v="Low"/>
    <x v="1"/>
    <s v="The LLM output differs from the human merge only by removing the final newline at the end of the file. No logic, API, naming, or behavioral change is present."/>
    <x v="1"/>
    <s v="Yes"/>
    <s v="None"/>
    <x v="1"/>
    <s v="repo_c929e8f_76c6556__gemini_task_llm_vs_gt.diff__Gemini 3.5 Flash"/>
    <n v="1"/>
    <n v="0"/>
    <n v="0"/>
    <n v="0"/>
    <n v="1"/>
    <n v="0"/>
    <n v="0"/>
    <x v="1"/>
    <x v="0"/>
  </r>
  <r>
    <s v="word_cloud"/>
    <s v="amueller/word_cloud: A little word cloud generator in Python"/>
    <s v="Rename Variable"/>
    <x v="0"/>
    <s v="https://github.com/amueller/word_cloud/pull/466"/>
    <s v="b79b3d6"/>
    <s v="d674088"/>
    <x v="0"/>
    <s v="examples/emoji.py"/>
    <s v="examples/emoji.py"/>
    <s v="Me: Rename &quot;wordcloud to wc"/>
    <s v="repo_b79b3d6_d674088"/>
    <s v="emoji_llm_vs_gt.diff"/>
    <s v="cases/repo_b79b3d6_d674088/compare/emoji_llm_vs_gt.diff"/>
    <x v="1"/>
    <s v="No"/>
    <x v="0"/>
    <s v="Formatting"/>
    <s v="Low"/>
    <x v="1"/>
    <s v="The LLM output differs from the human merge only by removing the final newline at the end of the file. No logic, API, naming, or behavioral change is present."/>
    <x v="1"/>
    <s v="Yes"/>
    <s v="None"/>
    <x v="1"/>
    <s v="repo_b79b3d6_d674088__emoji_llm_vs_gt.diff__Gemini 3.5 Flash"/>
    <n v="1"/>
    <n v="0"/>
    <n v="0"/>
    <n v="0"/>
    <n v="1"/>
    <n v="0"/>
    <n v="0"/>
    <x v="1"/>
    <x v="0"/>
  </r>
  <r>
    <s v="word_cloud"/>
    <s v="amueller/word_cloud: A little word cloud generator in Python"/>
    <s v="Extract Method (Cleanup, Move, extract, remove)"/>
    <x v="2"/>
    <s v="https://github.com/amueller/word_cloud/pull/607"/>
    <s v="59cb35d"/>
    <s v="be9bb5e"/>
    <x v="0"/>
    <s v="wordcloud/wordcloud.py"/>
    <s v="wordcloud/wordcloud.py"/>
    <s v="Me: Remove to_html(self) function"/>
    <s v="repo_59cb35d_be9bb5e"/>
    <s v="gemini_wordcloud_llm_vs_gt.diff"/>
    <s v="cases/repo_59cb35d_be9bb5e/compare/gemini_wordcloud_llm_vs_gt.diff"/>
    <x v="1"/>
    <s v="No"/>
    <x v="0"/>
    <s v="Formatting"/>
    <s v="Low"/>
    <x v="1"/>
    <s v="Gemini did not remove the required to_html(self) function. Instead, it changed height, width = self.height, self.width to height, width = self.height, width = self.width, which is invalid/erroneous Python assignment logic and likely causes a syntax or runtime issue. It also changed the final newline. The requested maintenance task was completely missed and unrelated broken code was introduced."/>
    <x v="1"/>
    <s v="Yes"/>
    <s v="None"/>
    <x v="1"/>
    <s v="repo_59cb35d_be9bb5e__gemini_wordcloud_llm_vs_gt.diff__Gemini 3.5 Flash"/>
    <n v="1"/>
    <n v="0"/>
    <n v="0"/>
    <n v="0"/>
    <n v="1"/>
    <n v="0"/>
    <n v="0"/>
    <x v="1"/>
    <x v="0"/>
  </r>
  <r>
    <s v="word_cloud"/>
    <s v="amueller/word_cloud: A little word cloud generator in Python"/>
    <s v="Extract Method (Cleanup, Move, extract, remove)"/>
    <x v="2"/>
    <s v="https://github.com/amueller/word_cloud/pull/607"/>
    <s v="59cb35d"/>
    <s v="be9bb5e"/>
    <x v="0"/>
    <s v="wordcloud/wordcloud.py"/>
    <s v="wordcloud/wordcloud.py"/>
    <s v="Me: Remove to_html(self) function"/>
    <s v="repo_59cb35d_be9bb5e"/>
    <s v="gemini_wordcloud_llm_vs_gt.diff"/>
    <s v="cases/repo_59cb35d_be9bb5e/compare/gemini_wordcloud_llm_vs_gt.diff"/>
    <x v="1"/>
    <s v="No"/>
    <x v="0"/>
    <s v=" Typo Introduced"/>
    <s v="Low"/>
    <x v="1"/>
    <s v="Gemini did not remove the required to_html(self) function. Instead, it changed height, width = self.height, self.width to height, width = self.height, width = self.width, which is invalid/erroneous Python assignment logic and likely causes a syntax or runtime issue. It also changed the final newline. The requested maintenance task was completely missed and unrelated broken code was introduced."/>
    <x v="1"/>
    <s v="Yes"/>
    <s v="None"/>
    <x v="1"/>
    <s v="repo_59cb35d_be9bb5e__gemini_wordcloud_llm_vs_gt.diff__Gemini 3.5 Flash"/>
    <n v="1"/>
    <n v="0"/>
    <n v="0"/>
    <n v="0"/>
    <n v="1"/>
    <n v="0"/>
    <n v="0"/>
    <x v="1"/>
    <x v="9"/>
  </r>
  <r>
    <s v="word_cloud"/>
    <s v="amueller/word_cloud: A little word cloud generator in Python"/>
    <s v="Extract Method (Cleanup, Move, extract, remove)"/>
    <x v="2"/>
    <s v="https://github.com/amueller/word_cloud/pull/607"/>
    <s v="59cb35d"/>
    <s v="be9bb5e"/>
    <x v="0"/>
    <s v="wordcloud/wordcloud.py"/>
    <s v="wordcloud/wordcloud.py"/>
    <s v="Me: Remove to_html(self) function"/>
    <s v="repo_59cb35d_be9bb5e"/>
    <s v="gemini_wordcloud_llm_vs_gt.diff"/>
    <s v="cases/repo_59cb35d_be9bb5e/compare/gemini_wordcloud_llm_vs_gt.diff"/>
    <x v="1"/>
    <s v="No"/>
    <x v="0"/>
    <s v=""/>
    <s v="Low"/>
    <x v="1"/>
    <s v="Gemini did not remove the required to_html(self) function. Instead, it changed height, width = self.height, self.width to height, width = self.height, width = self.width, which is invalid/erroneous Python assignment logic and likely causes a syntax or runtime issue. It also changed the final newline. The requested maintenance task was completely missed and unrelated broken code was introduced."/>
    <x v="1"/>
    <s v="Yes"/>
    <s v="None"/>
    <x v="1"/>
    <s v="repo_59cb35d_be9bb5e__gemini_wordcloud_llm_vs_gt.diff__Gemini 3.5 Flash"/>
    <n v="1"/>
    <n v="0"/>
    <n v="0"/>
    <n v="0"/>
    <n v="1"/>
    <n v="0"/>
    <n v="0"/>
    <x v="1"/>
    <x v="11"/>
  </r>
  <r>
    <s v="word_cloud"/>
    <s v="amueller/word_cloud: A little word cloud generator in Python"/>
    <s v="Change Method Signature (Change argument, change parameter)"/>
    <x v="3"/>
    <s v="Specify encoding in parrot.py example by lucidBrot · Pull Request #581 · amueller/word_cloud"/>
    <s v="bda4195"/>
    <s v="51f9983"/>
    <x v="0"/>
    <s v="examples/parrot.py"/>
    <s v="examples/parrot.py"/>
    <s v="GitHub: Specify encoding in parrot.py example"/>
    <s v="repo_bda4195_51f9983"/>
    <s v="gemini_parrot_llm_vs_gt.diff"/>
    <s v="cases/repo_bda4195_51f9983/compare/gemini_parrot_llm_vs_gt.diff"/>
    <x v="1"/>
    <s v="No"/>
    <x v="0"/>
    <s v="Formatting"/>
    <s v="Low"/>
    <x v="1"/>
    <s v="Gemini correctly specified UTF-8 encoding in the open() call. However, it changed quote style from double quotes to single quotes and removed the final newline at the end of the file. These are formatting-only differences and do not affect behavior."/>
    <x v="1"/>
    <s v="Yes"/>
    <s v="None"/>
    <x v="1"/>
    <s v="repo_bda4195_51f9983__gemini_parrot_llm_vs_gt.diff__Gemini 3.5 Flash"/>
    <n v="1"/>
    <n v="0"/>
    <n v="0"/>
    <n v="0"/>
    <n v="1"/>
    <n v="0"/>
    <n v="0"/>
    <x v="1"/>
    <x v="0"/>
  </r>
  <r>
    <s v="undetected-chromedriver"/>
    <s v="ultrafunkamsterdam/undetected-chromedriver: Custom Selenium Chromedriver | Zero-Config | Passes ALL bot mitigation systems (like Distil / Imperva/ Datadadome / CloudFlare IUAM)"/>
    <s v="Rename Variable"/>
    <x v="0"/>
    <s v="https://github.com/ultrafunkamsterdam/undetected-chromedriver/pull/1439"/>
    <n v="8049384"/>
    <s v="5edd9a7"/>
    <x v="0"/>
    <s v="undetected_chromedriver/patcher.py"/>
    <s v="undetected_chromedriver/patcher.py"/>
    <s v="Me: Rename user_multiprocs to  user_multi_procs"/>
    <s v="repo_8049384_5edd9a7"/>
    <s v="gemini_patcher_llm_vs_gt.diff"/>
    <s v="cases/repo_8049384_5edd9a7/compare/gemini_patcher_llm_vs_gt.diff"/>
    <x v="1"/>
    <s v="No"/>
    <x v="0"/>
    <s v="Formatting"/>
    <s v="Low"/>
    <x v="1"/>
    <s v="The LLM output differs from the human merge only by removing the final newline at the end of the file. No logic, API, naming, or behavioral change is present."/>
    <x v="1"/>
    <s v="Yes"/>
    <s v="None"/>
    <x v="1"/>
    <s v="repo_8049384_5edd9a7__gemini_patcher_llm_vs_gt.diff__Gemini 3.5 Flash"/>
    <n v="1"/>
    <n v="0"/>
    <n v="0"/>
    <n v="0"/>
    <n v="1"/>
    <n v="0"/>
    <n v="0"/>
    <x v="1"/>
    <x v="0"/>
  </r>
  <r>
    <s v="undetected-chromedriver"/>
    <s v="ultrafunkamsterdam/undetected-chromedriver: Custom Selenium Chromedriver | Zero-Config | Passes ALL bot mitigation systems (like Distil / Imperva/ Datadadome / CloudFlare IUAM)"/>
    <s v="Rename Method"/>
    <x v="1"/>
    <s v="Probably a typo? by JJ · Pull Request #674 · ultrafunkamsterdam/undetected-chromedriver"/>
    <s v="9db7588"/>
    <s v="33d2a72"/>
    <x v="0"/>
    <s v="undetected_chromedriver/tests/v2/test_uc.py"/>
    <s v="undetected_chromedriver/tests/v2/test_uc.py"/>
    <s v="Me: Rename sapipve_screenshot to save_screenshot"/>
    <s v="repo_9db7588_33d2a72"/>
    <s v="gemini_uc_llm_vs_gt.diff"/>
    <s v="cases/repo_9db7588_33d2a72/compare/gemini_uc_llm_vs_gt.diff"/>
    <x v="1"/>
    <s v="No"/>
    <x v="0"/>
    <s v="Formatting"/>
    <s v="Low"/>
    <x v="1"/>
    <s v="The LLM output differs from the human merge only by removing the final newline at the end of the file. No logic, API, naming, or behavioral change is present."/>
    <x v="1"/>
    <s v="Yes"/>
    <s v="None"/>
    <x v="1"/>
    <s v="repo_9db7588_33d2a72__gemini_uc_llm_vs_gt.diff__Gemini 3.5 Flash"/>
    <n v="1"/>
    <n v="0"/>
    <n v="0"/>
    <n v="0"/>
    <n v="1"/>
    <n v="0"/>
    <n v="0"/>
    <x v="1"/>
    <x v="0"/>
  </r>
  <r>
    <s v="edge-tts"/>
    <s v="rany2/edge-tts: Use Microsoft Edge's online text-to-speech service from Python WITHOUT needing Microsoft Edge or Windows or an API key"/>
    <s v="Change Method Signature (Change argument, change parameter)"/>
    <x v="3"/>
    <s v="https://github.com/rany2/edge-tts/pull/331"/>
    <n v="1442154"/>
    <s v="17e5146"/>
    <x v="0"/>
    <s v="src/edge_tts/submaker.py"/>
    <s v="src/edge_tts/submaker.py"/>
    <s v="GitHub: Change the start time should be the offset and the end time is offset + duration."/>
    <s v="repo_1442154_17e5146"/>
    <s v="gemini_submaker_llm_vs_gt.diff"/>
    <s v="cases/repo_1442154_17e5146/compare/gemini_submaker_llm_vs_gt.diff"/>
    <x v="1"/>
    <s v="No"/>
    <x v="0"/>
    <s v="Formatting"/>
    <s v="Low"/>
    <x v="1"/>
    <s v="The LLM output differs from the human merge only by removing the final newline at the end of the file. No logic, API, naming, or behavioral change is present."/>
    <x v="1"/>
    <s v="Yes"/>
    <s v="None"/>
    <x v="1"/>
    <s v="repo_1442154_17e5146__gemini_submaker_llm_vs_gt.diff__Gemini 3.5 Flash"/>
    <n v="1"/>
    <n v="0"/>
    <n v="0"/>
    <n v="0"/>
    <n v="1"/>
    <n v="0"/>
    <n v="0"/>
    <x v="1"/>
    <x v="0"/>
  </r>
  <r>
    <s v="spotify-downloader"/>
    <s v="spotDL/spotify-downloader: Download your Spotify playlists and songs along with album art and metadata (from YouTube if a match is found)."/>
    <s v="Rename Variable"/>
    <x v="0"/>
    <s v="https://github.com/spotDL/spotify-downloader/pull/2525"/>
    <s v="4294b89"/>
    <s v="fa4bdc5"/>
    <x v="0"/>
    <s v="spotdl/console/url.py"/>
    <s v="spotdl/console/url.py"/>
    <s v="Me: Rename url to original_url"/>
    <s v="repo_4294b89_fa4bdc5"/>
    <s v="gemini_url_llm_vs_gt.diff"/>
    <s v="cases/repo_4294b89_fa4bdc5/compare/gemini_url_llm_vs_gt.diff"/>
    <x v="1"/>
    <s v="No"/>
    <x v="0"/>
    <s v="Formatting"/>
    <s v="Low"/>
    <x v="1"/>
    <s v="The LLM output differs from the human merge only by removing the final newline at the end of the file. No logic, API, naming, or behavioral change is present."/>
    <x v="1"/>
    <s v="Yes"/>
    <s v="None"/>
    <x v="1"/>
    <s v="repo_4294b89_fa4bdc5__gemini_url_llm_vs_gt.diff__Gemini 3.5 Flash"/>
    <n v="1"/>
    <n v="0"/>
    <n v="0"/>
    <n v="0"/>
    <n v="1"/>
    <n v="0"/>
    <n v="0"/>
    <x v="1"/>
    <x v="0"/>
  </r>
  <r>
    <s v="spotify-downloader"/>
    <s v="spotDL/spotify-downloader: Download your Spotify playlists and songs along with album art and metadata (from YouTube if a match is found)."/>
    <s v="Extract Method (Cleanup, Move, extract, remove)"/>
    <x v="2"/>
    <s v="https://github.com/spotDL/spotify-downloader/pull/519"/>
    <s v="e2a136d"/>
    <s v="5b2a073"/>
    <x v="0"/>
    <s v="spotdl/internals.py"/>
    <s v="spotdl/internals.py"/>
    <s v="Me: Remove log.debug(&quot;Removing downloaded song from tracks file&quot;)"/>
    <s v="repo_e2a136d_5b2a073"/>
    <s v="gemini_internal_llm_vs_gt.diff"/>
    <s v="cases/repo_e2a136d_5b2a073/compare/gemini_internal_llm_vs_gt.diff"/>
    <x v="1"/>
    <s v="No"/>
    <x v="0"/>
    <s v="Formatting"/>
    <s v="Low"/>
    <x v="1"/>
    <s v="The LLM output differs from the human merge only by removing the final newline at the end of the file. No logic, API, naming, or behavioral change is present."/>
    <x v="1"/>
    <s v="Yes"/>
    <s v="None"/>
    <x v="1"/>
    <s v="repo_e2a136d_5b2a073__gemini_internal_llm_vs_gt.diff__Gemini 3.5 Flash"/>
    <n v="1"/>
    <n v="0"/>
    <n v="0"/>
    <n v="0"/>
    <n v="1"/>
    <n v="0"/>
    <n v="0"/>
    <x v="1"/>
    <x v="0"/>
  </r>
  <r>
    <s v="spotify-downloader"/>
    <s v="spotDL/spotify-downloader: Download your Spotify playlists and songs along with album art and metadata (from YouTube if a match is found)."/>
    <s v="Change Method Signature (Change argument, change parameter)"/>
    <x v="3"/>
    <s v="https://github.com/spotDL/spotify-downloader/pull/580"/>
    <s v="341af5b"/>
    <s v="54a1564"/>
    <x v="0"/>
    <s v="spotdl/convert.py"/>
    <s v="spotdl/convert.py"/>
    <s v="Me: Add delete_original=True in song method and delete_original=delete_original in Converter method. Change ffmpeg_pre = &quot;ffmpeg -y &quot; to ffmpeg_pre = &quot;ffmpeg -y -nostdin &quot; # -nostdin is necessary for spotdl to be able to run in the background."/>
    <s v="repo_341af5b_54a1564"/>
    <s v="gemini_convert_llm_vs_gt.diff"/>
    <s v="cases/repo_341af5b_54a1564/compare/gemini_convert_llm_vs_gt.diff"/>
    <x v="1"/>
    <s v="No"/>
    <x v="0"/>
    <s v="Formatting"/>
    <s v="Low"/>
    <x v="1"/>
    <s v="Gemini appears to have completed the functional required changes, including using ffmpeg -y -nostdin. However, it unnecessarily removed the explanatory inline comment about -nostdin and also removed the final newline at the end of the file. These are non-behavioral changes."/>
    <x v="1"/>
    <s v="Yes"/>
    <s v="None"/>
    <x v="1"/>
    <s v="repo_341af5b_54a1564__gemini_convert_llm_vs_gt.diff__Gemini 3.5 Flash"/>
    <n v="1"/>
    <n v="0"/>
    <n v="0"/>
    <n v="0"/>
    <n v="1"/>
    <n v="0"/>
    <n v="0"/>
    <x v="1"/>
    <x v="0"/>
  </r>
  <r>
    <s v="spotify-downloader"/>
    <s v="spotDL/spotify-downloader: Download your Spotify playlists and songs along with album art and metadata (from YouTube if a match is found)."/>
    <s v="Change Method Signature (Change argument, change parameter)"/>
    <x v="3"/>
    <s v="https://github.com/spotDL/spotify-downloader/pull/580"/>
    <s v="341af5b"/>
    <s v="54a1564"/>
    <x v="0"/>
    <s v="spotdl/convert.py"/>
    <s v="spotdl/convert.py"/>
    <s v="Me: Add delete_original=True in song method and delete_original=delete_original in Converter method. Change ffmpeg_pre = &quot;ffmpeg -y &quot; to ffmpeg_pre = &quot;ffmpeg -y -nostdin &quot; # -nostdin is necessary for spotdl to be able to run in the background."/>
    <s v="repo_341af5b_54a1564"/>
    <s v="gemini_convert_llm_vs_gt.diff"/>
    <s v="cases/repo_341af5b_54a1564/compare/gemini_convert_llm_vs_gt.diff"/>
    <x v="1"/>
    <s v="No"/>
    <x v="0"/>
    <s v=" Comment/Docstring"/>
    <s v="Low"/>
    <x v="1"/>
    <s v="Gemini appears to have completed the functional required changes, including using ffmpeg -y -nostdin. However, it unnecessarily removed the explanatory inline comment about -nostdin and also removed the final newline at the end of the file. These are non-behavioral changes."/>
    <x v="1"/>
    <s v="Yes"/>
    <s v="None"/>
    <x v="1"/>
    <s v="repo_341af5b_54a1564__gemini_convert_llm_vs_gt.diff__Gemini 3.5 Flash"/>
    <n v="1"/>
    <n v="0"/>
    <n v="0"/>
    <n v="0"/>
    <n v="1"/>
    <n v="0"/>
    <n v="0"/>
    <x v="1"/>
    <x v="4"/>
  </r>
  <r>
    <s v="rembg"/>
    <s v="danielgatis/rembg: Rembg is a tool to remove images background"/>
    <s v="Change Method Signature (Change argument, change parameter)"/>
    <x v="3"/>
    <s v="https://github.com/danielgatis/rembg/pull/725"/>
    <s v="30450d5"/>
    <n v="9079508"/>
    <x v="2"/>
    <s v="rembg/session_factory.py,_x000a_rembg/sessions/u2net_custom.py"/>
    <s v="rembg/sessions/u2net_custom.py"/>
    <s v="GitHub: remove unused providers parameter from session constructors"/>
    <s v="repo_30450d5_9079508"/>
    <s v="gemini_custom_llm_vs_gt.diff"/>
    <s v="cases/repo_30450d5_9079508/compare/gemini_custom_llm_vs_gt.diff"/>
    <x v="1"/>
    <s v="No"/>
    <x v="0"/>
    <s v="Formatting"/>
    <s v="Low"/>
    <x v="1"/>
    <s v="The requested task was to remove the unused providers parameter from session constructors. The visible diff shows the constructor signature still has the same parameters as the human merge, so the required change appears completed. The only differences are line wrapping/reformatting of the __init__ signature and removal of the final newline. These are formatting-only changes with no behavior impact."/>
    <x v="1"/>
    <s v="Yes"/>
    <s v="None"/>
    <x v="1"/>
    <s v="repo_30450d5_9079508__gemini_custom_llm_vs_gt.diff__Gemini 3.5 Flash"/>
    <n v="1"/>
    <n v="0"/>
    <n v="0"/>
    <n v="0"/>
    <n v="1"/>
    <n v="0"/>
    <n v="0"/>
    <x v="1"/>
    <x v="0"/>
  </r>
  <r>
    <s v="rembg"/>
    <s v="danielgatis/rembg: Rembg is a tool to remove images background"/>
    <s v="Change Method Signature (Change argument, change parameter)"/>
    <x v="3"/>
    <s v="https://github.com/danielgatis/rembg/pull/725"/>
    <s v="30450d5"/>
    <n v="9079508"/>
    <x v="2"/>
    <s v="rembg/session_factory.py_x000a_rembg/sessions/u2net_custom.py"/>
    <s v="rembg/session_factory.py"/>
    <s v="GitHub: remove unused providers parameter from session constructors"/>
    <s v="repo_30450d5_9079508"/>
    <s v="gemini_factory_llm_vs_gt.diff"/>
    <s v="cases/repo_30450d5_9079508/compare/gemini_factory_llm_vs_gt.diff"/>
    <x v="1"/>
    <s v="No"/>
    <x v="0"/>
    <s v="Formatting"/>
    <s v="Low"/>
    <x v="1"/>
    <s v="The visible code behavior is identical to the human merge. The LLM only reformatted the new_session function signature across multiple lines and removed the final newline at the end of the file. No extra logic, API, or naming change is present."/>
    <x v="1"/>
    <s v="Yes"/>
    <s v="None"/>
    <x v="1"/>
    <s v="repo_30450d5_9079508__gemini_factory_llm_vs_gt.diff__Gemini 3.5 Flash"/>
    <n v="1"/>
    <n v="0"/>
    <n v="0"/>
    <n v="0"/>
    <n v="1"/>
    <n v="0"/>
    <n v="0"/>
    <x v="1"/>
    <x v="0"/>
  </r>
  <r>
    <s v="rembg"/>
    <s v="danielgatis/rembg: Rembg is a tool to remove images background"/>
    <s v="Change Method Signature (Change argument, change parameter)"/>
    <x v="3"/>
    <s v="https://github.com/danielgatis/rembg/pull/362"/>
    <s v="1961a36"/>
    <s v="d62227d"/>
    <x v="2"/>
    <s v="rembg/session_base.py,_x000a_rembg/session_simple.py"/>
    <s v="rembg/session_base.py"/>
    <s v="Me: Change Image.Resampling.LANCZOS to Image.LANCZOS"/>
    <s v="repo_1961a36_d62227d"/>
    <s v="gemini_base_llm_vs_gt.diff"/>
    <s v="cases/repo_1961a36_d62227d/compare/gemini_base_llm_vs_gt.diff"/>
    <x v="1"/>
    <s v="No"/>
    <x v="0"/>
    <s v="Formatting"/>
    <s v="Low"/>
    <x v="1"/>
    <s v="The only visible difference is that the LLM output removed the final newline at the end of the file. The code content is otherwise identical, and there is no behavior change."/>
    <x v="1"/>
    <s v="Yes"/>
    <s v="None"/>
    <x v="1"/>
    <s v="repo_1961a36_d62227d__gemini_base_llm_vs_gt.diff__Gemini 3.5 Flash"/>
    <n v="1"/>
    <n v="0"/>
    <n v="0"/>
    <n v="0"/>
    <n v="1"/>
    <n v="0"/>
    <n v="0"/>
    <x v="1"/>
    <x v="0"/>
  </r>
  <r>
    <s v="rembg"/>
    <s v="danielgatis/rembg: Rembg is a tool to remove images background"/>
    <s v="Change Method Signature (Change argument, change parameter)"/>
    <x v="3"/>
    <s v="https://github.com/danielgatis/rembg/pull/362"/>
    <s v="1961a36"/>
    <s v="d62227d"/>
    <x v="2"/>
    <s v="rembg/session_base.py,_x000a_rembg/session_simple.py"/>
    <s v="rembg/session_simple.py"/>
    <s v="Me: Change Image.Resampling.LANCZOS to Image.LANCZOS"/>
    <s v="repo_1961a36_d62227d"/>
    <s v="gemini_simple_llm_vs_gt.diff"/>
    <s v="cases/repo_1961a36_d62227d/compare/gemini_simple_llm_vs_gt.diff"/>
    <x v="1"/>
    <s v="No"/>
    <x v="0"/>
    <s v="Formatting"/>
    <s v="Low"/>
    <x v="1"/>
    <s v="The only visible difference is that the LLM output removed the final newline at the end of the file. The code content is otherwise identical, and there is no behavior change."/>
    <x v="1"/>
    <s v="Yes"/>
    <s v="None"/>
    <x v="1"/>
    <s v="repo_1961a36_d62227d__gemini_simple_llm_vs_gt.diff__Gemini 3.5 Flash"/>
    <n v="1"/>
    <n v="0"/>
    <n v="0"/>
    <n v="0"/>
    <n v="1"/>
    <n v="0"/>
    <n v="0"/>
    <x v="1"/>
    <x v="0"/>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113"/>
    <s v="d283af9"/>
    <s v="68b8f4d"/>
    <x v="0"/>
    <s v="holehe/modules/transport/blablacar.py"/>
    <s v="holehe/modules/transport/blablacar.py"/>
    <s v="Me: Change appToken.text.split(',&quot;appToken&quot;:&quot;')[1].split('&quot;')[0]  to appToken.text.split('&quot;appToken&quot;:&quot;')[1].split('&quot;')[0]"/>
    <s v="repo_d283af9_68b8f4d"/>
    <s v="gemini_blab_llm_vs_gt.diff"/>
    <s v="cases/repo_d283af9_68b8f4d/compare/gemini_blab_llm_vs_gt.diff"/>
    <x v="1"/>
    <s v="No"/>
    <x v="0"/>
    <s v="Formatting"/>
    <s v="Low"/>
    <x v="1"/>
    <s v="The only visible difference is that the LLM output removed the final newline at the end of the file. The code content is otherwise identical, and there is no behavior change."/>
    <x v="1"/>
    <s v="Yes"/>
    <s v="None"/>
    <x v="1"/>
    <s v="repo_d283af9_68b8f4d__gemini_blab_llm_vs_gt.diff__Gemini 3.5 Flash"/>
    <n v="1"/>
    <n v="0"/>
    <n v="0"/>
    <n v="0"/>
    <n v="1"/>
    <n v="0"/>
    <n v="0"/>
    <x v="1"/>
    <x v="0"/>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87"/>
    <s v="aba9857"/>
    <s v="3438d40"/>
    <x v="2"/>
    <s v="holehe/modules/crm/axonaut.py,_x000a_holehe/modules/software/office365.py"/>
    <s v="holehe/modules/crm/axonaut.py"/>
    <s v="GitHub: Fix httpx-api allow_redirects to follow_redirects"/>
    <s v="repo_aba9857_3438d40"/>
    <s v="gemini_axonaut_llm_vs_gt.diff"/>
    <s v="cases/repo_aba9857_3438d40/compare/gemini_axonaut_llm_vs_gt.diff"/>
    <x v="1"/>
    <s v="No"/>
    <x v="0"/>
    <s v="Formatting"/>
    <s v="Low"/>
    <x v="1"/>
    <s v="The only visible difference is that the LLM output removed the final newline at the end of the file. The code content is otherwise identical, and there is no behavior change."/>
    <x v="1"/>
    <s v="Yes"/>
    <s v="None"/>
    <x v="1"/>
    <s v="repo_aba9857_3438d40__gemini_axonaut_llm_vs_gt.diff__Gemini 3.5 Flash"/>
    <n v="1"/>
    <n v="0"/>
    <n v="0"/>
    <n v="0"/>
    <n v="1"/>
    <n v="0"/>
    <n v="0"/>
    <x v="1"/>
    <x v="0"/>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87"/>
    <s v="aba9857"/>
    <s v="3438d40"/>
    <x v="2"/>
    <s v="holehe/modules/crm/axonaut.py,_x000a_holehe/modules/software/office365.py"/>
    <s v="holehe/modules/software/office365.py"/>
    <s v="GitHub: Fix httpx-api allow_redirects to follow_redirects"/>
    <s v="repo_aba9857_3438d40"/>
    <s v="gemini_office_llm_vs_gt.diff"/>
    <s v="cases/repo_aba9857_3438d40/compare/gemini_office_llm_vs_gt.diff"/>
    <x v="1"/>
    <s v="No"/>
    <x v="0"/>
    <s v="Formatting"/>
    <s v="Low"/>
    <x v="1"/>
    <s v="The only visible difference is that the LLM output removed the final newline at the end of the file. The code content is otherwise identical, and there is no behavior change."/>
    <x v="1"/>
    <s v="Yes"/>
    <s v="None"/>
    <x v="1"/>
    <s v="repo_aba9857_3438d40__gemini_office_llm_vs_gt.diff__Gemini 3.5 Flash"/>
    <n v="1"/>
    <n v="0"/>
    <n v="0"/>
    <n v="0"/>
    <n v="1"/>
    <n v="0"/>
    <n v="0"/>
    <x v="1"/>
    <x v="0"/>
  </r>
  <r>
    <s v="holehe"/>
    <s v="megadose/holehe: holehe allows you to check if the mail is used on different sites like twitter, instagram and will retrieve information on sites with the forgotten password function."/>
    <s v="Extract Variable (Cleanup, Move, extract)"/>
    <x v="4"/>
    <s v="https://github.com/megadose/holehe/pull/74"/>
    <s v="7c2bde2"/>
    <s v="6b18248"/>
    <x v="0"/>
    <s v="setup.py"/>
    <s v="setup.py"/>
    <s v="GitHub: Removes argparse from requirements"/>
    <s v="repo_7c2bde2_6b18248"/>
    <s v="gemini_setup_llm_vs_gt.diff"/>
    <s v="cases/repo_7c2bde2_6b18248/compare/gemini_setup_llm_vs_gt.diff"/>
    <x v="1"/>
    <s v="No"/>
    <x v="0"/>
    <s v="Formatting"/>
    <s v="Low"/>
    <x v="1"/>
    <s v="The only visible difference is that the LLM output removed the final newline at the end of the file. The code content is otherwise identical, and there is no behavior change."/>
    <x v="1"/>
    <s v="Yes"/>
    <s v="None"/>
    <x v="1"/>
    <s v="repo_7c2bde2_6b18248__gemini_setup_llm_vs_gt.diff__Gemini 3.5 Flash"/>
    <n v="1"/>
    <n v="0"/>
    <n v="0"/>
    <n v="0"/>
    <n v="1"/>
    <n v="0"/>
    <n v="0"/>
    <x v="1"/>
    <x v="0"/>
  </r>
  <r>
    <s v="Tkinter-Designer"/>
    <s v="ParthJadhav/Tkinter-Designer: An easy and fast way to create a Python GUI ??"/>
    <s v="Change Method Signature (Change argument, change parameter)"/>
    <x v="3"/>
    <s v="https://github.com/ParthJadhav/Tkinter-Designer/pull/263"/>
    <s v="721b6b5"/>
    <n v="315081"/>
    <x v="0"/>
    <s v="gui/gui.py"/>
    <s v="gui/gui.py"/>
    <s v="GitHub: change text color from white to black for better visiblity (fg=&quot;#000716&quot;)"/>
    <s v="repo_721b6b5_0315081"/>
    <s v="gemini_gui_llm_vs_gt.diff"/>
    <s v="cases/repo_721b6b5_0315081/compare/gemini_gui_llm_vs_gt.diff"/>
    <x v="1"/>
    <s v="No"/>
    <x v="0"/>
    <s v="Formatting"/>
    <s v="Medium"/>
    <x v="1"/>
    <s v="Gemini completed the task, but introduced unnecessary GUI-related changes: added an unused tkinter.messagebox import, removed fg=&quot;#000716&quot; from multiple entry widgets, changed the title label color from white to dark, and changed the final newline state. The title color change affects UI appearance, so this is more than formatting-only."/>
    <x v="1"/>
    <s v="Yes"/>
    <s v="None"/>
    <x v="1"/>
    <s v="repo_721b6b5_0315081__gemini_gui_llm_vs_gt.diff__Gemini 3.5 Flash"/>
    <n v="1"/>
    <n v="0"/>
    <n v="0"/>
    <n v="0"/>
    <n v="1"/>
    <n v="0"/>
    <n v="1"/>
    <x v="2"/>
    <x v="0"/>
  </r>
  <r>
    <s v="Tkinter-Designer"/>
    <s v="ParthJadhav/Tkinter-Designer: An easy and fast way to create a Python GUI ??"/>
    <s v="Change Method Signature (Change argument, change parameter)"/>
    <x v="3"/>
    <s v="https://github.com/ParthJadhav/Tkinter-Designer/pull/263"/>
    <s v="721b6b5"/>
    <n v="315081"/>
    <x v="0"/>
    <s v="gui/gui.py"/>
    <s v="gui/gui.py"/>
    <s v="GitHub: change text color from white to black for better visiblity (fg=&quot;#000716&quot;)"/>
    <s v="repo_721b6b5_0315081"/>
    <s v="gemini_gui_llm_vs_gt.diff"/>
    <s v="cases/repo_721b6b5_0315081/compare/gemini_gui_llm_vs_gt.diff"/>
    <x v="1"/>
    <s v="No"/>
    <x v="0"/>
    <s v=" Import Change"/>
    <s v="Medium"/>
    <x v="1"/>
    <s v="Gemini completed the task, but introduced unnecessary GUI-related changes: added an unused tkinter.messagebox import, removed fg=&quot;#000716&quot; from multiple entry widgets, changed the title label color from white to dark, and changed the final newline state. The title color change affects UI appearance, so this is more than formatting-only."/>
    <x v="1"/>
    <s v="Yes"/>
    <s v="None"/>
    <x v="1"/>
    <s v="repo_721b6b5_0315081__gemini_gui_llm_vs_gt.diff__Gemini 3.5 Flash"/>
    <n v="1"/>
    <n v="0"/>
    <n v="0"/>
    <n v="0"/>
    <n v="1"/>
    <n v="0"/>
    <n v="1"/>
    <x v="2"/>
    <x v="10"/>
  </r>
  <r>
    <s v="Tkinter-Designer"/>
    <s v="ParthJadhav/Tkinter-Designer: An easy and fast way to create a Python GUI ??"/>
    <s v="Change Method Signature (Change argument, change parameter)"/>
    <x v="3"/>
    <s v="https://github.com/ParthJadhav/Tkinter-Designer/pull/263"/>
    <s v="721b6b5"/>
    <n v="315081"/>
    <x v="0"/>
    <s v="gui/gui.py"/>
    <s v="gui/gui.py"/>
    <s v="GitHub: change text color from white to black for better visiblity (fg=&quot;#000716&quot;)"/>
    <s v="repo_721b6b5_0315081"/>
    <s v="gemini_gui_llm_vs_gt.diff"/>
    <s v="cases/repo_721b6b5_0315081/compare/gemini_gui_llm_vs_gt.diff"/>
    <x v="1"/>
    <s v="No"/>
    <x v="0"/>
    <s v=" Logic Change"/>
    <s v="Medium"/>
    <x v="1"/>
    <s v="Gemini completed the task, but introduced unnecessary GUI-related changes: added an unused tkinter.messagebox import, removed fg=&quot;#000716&quot; from multiple entry widgets, changed the title label color from white to dark, and changed the final newline state. The title color change affects UI appearance, so this is more than formatting-only."/>
    <x v="1"/>
    <s v="Yes"/>
    <s v="None"/>
    <x v="1"/>
    <s v="repo_721b6b5_0315081__gemini_gui_llm_vs_gt.diff__Gemini 3.5 Flash"/>
    <n v="1"/>
    <n v="0"/>
    <n v="0"/>
    <n v="0"/>
    <n v="1"/>
    <n v="0"/>
    <n v="1"/>
    <x v="2"/>
    <x v="1"/>
  </r>
  <r>
    <s v="Tkinter-Designer"/>
    <s v="ParthJadhav/Tkinter-Designer: An easy and fast way to create a Python GUI ??"/>
    <s v="Change Method Signature (Change argument, change parameter)"/>
    <x v="3"/>
    <s v="https://github.com/ParthJadhav/Tkinter-Designer/pull/85"/>
    <s v="ede6169"/>
    <s v="9345a60"/>
    <x v="0"/>
    <s v="tkdesigner/figma/custom_elements.py"/>
    <s v="gui/gui.py"/>
    <s v="Me: Add anchor=&quot;nw&quot; in create_text parameter"/>
    <s v="repo_ede6169_9345a60"/>
    <s v="gemini_elements_llm_vs_gt.diff"/>
    <s v="cases/repo_ede6169_9345a60/compare/gemini_elements_llm_vs_gt.diff"/>
    <x v="1"/>
    <s v="No"/>
    <x v="0"/>
    <s v="Formatting"/>
    <s v="Low"/>
    <x v="1"/>
    <s v="The only visible difference is that the LLM output removed the final newline at the end of the file. The code content is otherwise identical, and there is no behavior change."/>
    <x v="1"/>
    <s v="Yes"/>
    <s v="None"/>
    <x v="1"/>
    <s v="repo_ede6169_9345a60__gemini_elements_llm_vs_gt.diff__Gemini 3.5 Flash"/>
    <n v="1"/>
    <n v="0"/>
    <n v="0"/>
    <n v="0"/>
    <n v="1"/>
    <n v="0"/>
    <n v="0"/>
    <x v="1"/>
    <x v="0"/>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gemini_icecream_llm_vs_gt.diff"/>
    <s v="cases/repo_c2baf17_ebce32a/compare/gemini_icecream_llm_vs_gt.diff"/>
    <x v="0"/>
    <s v="No"/>
    <x v="0"/>
    <s v="Formatting"/>
    <s v="High"/>
    <x v="0"/>
    <s v="The task required refactoring tests to PEP 8 snake_case naming, for example hasAnsiEscapeCodes ? has_ansi_escape_codes. Gemini did the opposite: it changed PEP 8 names such as has_ansi_escape_codes, disable_coloring, capture_standard_streams, and parse_output_into_pairs back to camelCase. It also added an unnecessary functools import. More importantly, it changed the expected regex from test_multiline_container_args() to testMultilineContainerArgs(), which can break the test expectation."/>
    <x v="0"/>
    <s v="Yes"/>
    <s v="None"/>
    <x v="1"/>
    <s v="repo_c2baf17_ebce32a__gemini_icecream_llm_vs_gt.diff__Gemini 3.5 Flash"/>
    <n v="0"/>
    <n v="0"/>
    <n v="1"/>
    <n v="0"/>
    <n v="1"/>
    <n v="1"/>
    <n v="1"/>
    <x v="0"/>
    <x v="0"/>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gemini_icecream_llm_vs_gt.diff"/>
    <s v="cases/repo_c2baf17_ebce32a/compare/gemini_icecream_llm_vs_gt.diff"/>
    <x v="0"/>
    <s v="No"/>
    <x v="0"/>
    <s v=" Import Change"/>
    <s v="High"/>
    <x v="0"/>
    <s v="The task required refactoring tests to PEP 8 snake_case naming, for example hasAnsiEscapeCodes ? has_ansi_escape_codes. Gemini did the opposite: it changed PEP 8 names such as has_ansi_escape_codes, disable_coloring, capture_standard_streams, and parse_output_into_pairs back to camelCase. It also added an unnecessary functools import. More importantly, it changed the expected regex from test_multiline_container_args() to testMultilineContainerArgs(), which can break the test expectation."/>
    <x v="0"/>
    <s v="Yes"/>
    <s v="None"/>
    <x v="1"/>
    <s v="repo_c2baf17_ebce32a__gemini_icecream_llm_vs_gt.diff__Gemini 3.5 Flash"/>
    <n v="0"/>
    <n v="0"/>
    <n v="1"/>
    <n v="0"/>
    <n v="1"/>
    <n v="1"/>
    <n v="1"/>
    <x v="0"/>
    <x v="10"/>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gemini_icecream_llm_vs_gt.diff"/>
    <s v="cases/repo_c2baf17_ebce32a/compare/gemini_icecream_llm_vs_gt.diff"/>
    <x v="0"/>
    <s v="No"/>
    <x v="0"/>
    <s v=" Naming Overreach"/>
    <s v="High"/>
    <x v="0"/>
    <s v="The task required refactoring tests to PEP 8 snake_case naming, for example hasAnsiEscapeCodes ? has_ansi_escape_codes. Gemini did the opposite: it changed PEP 8 names such as has_ansi_escape_codes, disable_coloring, capture_standard_streams, and parse_output_into_pairs back to camelCase. It also added an unnecessary functools import. More importantly, it changed the expected regex from test_multiline_container_args() to testMultilineContainerArgs(), which can break the test expectation."/>
    <x v="0"/>
    <s v="Yes"/>
    <s v="None"/>
    <x v="1"/>
    <s v="repo_c2baf17_ebce32a__gemini_icecream_llm_vs_gt.diff__Gemini 3.5 Flash"/>
    <n v="0"/>
    <n v="0"/>
    <n v="1"/>
    <n v="0"/>
    <n v="1"/>
    <n v="1"/>
    <n v="1"/>
    <x v="0"/>
    <x v="8"/>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gemini_icecream_llm_vs_gt.diff"/>
    <s v="cases/repo_c2baf17_ebce32a/compare/gemini_icecream_llm_vs_gt.diff"/>
    <x v="0"/>
    <s v="No"/>
    <x v="0"/>
    <s v=" Logic Change"/>
    <s v="High"/>
    <x v="0"/>
    <s v="The task required refactoring tests to PEP 8 snake_case naming, for example hasAnsiEscapeCodes ? has_ansi_escape_codes. Gemini did the opposite: it changed PEP 8 names such as has_ansi_escape_codes, disable_coloring, capture_standard_streams, and parse_output_into_pairs back to camelCase. It also added an unnecessary functools import. More importantly, it changed the expected regex from test_multiline_container_args() to testMultilineContainerArgs(), which can break the test expectation."/>
    <x v="0"/>
    <s v="Yes"/>
    <s v="None"/>
    <x v="1"/>
    <s v="repo_c2baf17_ebce32a__gemini_icecream_llm_vs_gt.diff__Gemini 3.5 Flash"/>
    <n v="0"/>
    <n v="0"/>
    <n v="1"/>
    <n v="0"/>
    <n v="1"/>
    <n v="1"/>
    <n v="1"/>
    <x v="0"/>
    <x v="1"/>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gemini_icecream_llm_vs_gt.diff"/>
    <s v="cases/repo_c2baf17_ebce32a/compare/gemini_icecream_llm_vs_gt.diff"/>
    <x v="0"/>
    <s v="No"/>
    <x v="0"/>
    <s v=" Missed Required Change"/>
    <s v="High"/>
    <x v="0"/>
    <s v="The task required refactoring tests to PEP 8 snake_case naming, for example hasAnsiEscapeCodes ? has_ansi_escape_codes. Gemini did the opposite: it changed PEP 8 names such as has_ansi_escape_codes, disable_coloring, capture_standard_streams, and parse_output_into_pairs back to camelCase. It also added an unnecessary functools import. More importantly, it changed the expected regex from test_multiline_container_args() to testMultilineContainerArgs(), which can break the test expectation."/>
    <x v="0"/>
    <s v="Yes"/>
    <s v="None"/>
    <x v="1"/>
    <s v="repo_c2baf17_ebce32a__gemini_icecream_llm_vs_gt.diff__Gemini 3.5 Flash"/>
    <n v="0"/>
    <n v="0"/>
    <n v="1"/>
    <n v="0"/>
    <n v="1"/>
    <n v="1"/>
    <n v="1"/>
    <x v="0"/>
    <x v="2"/>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gemini_install_llm_vs_gt.diff"/>
    <s v="cases/repo_c2baf17_ebce32a/compare/gemini_install_llm_vs_gt.diff"/>
    <x v="0"/>
    <s v="No"/>
    <x v="0"/>
    <s v="Formatting"/>
    <s v="High"/>
    <x v="0"/>
    <s v="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
    <x v="0"/>
    <s v="Yes"/>
    <s v="None"/>
    <x v="1"/>
    <s v="repo_c2baf17_ebce32a__gemini_install_llm_vs_gt.diff__Gemini 3.5 Flash"/>
    <n v="0"/>
    <n v="0"/>
    <n v="1"/>
    <n v="0"/>
    <n v="1"/>
    <n v="1"/>
    <n v="1"/>
    <x v="0"/>
    <x v="0"/>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gemini_install_llm_vs_gt.diff"/>
    <s v="cases/repo_c2baf17_ebce32a/compare/gemini_install_llm_vs_gt.diff"/>
    <x v="0"/>
    <s v="No"/>
    <x v="0"/>
    <s v=" Import Change"/>
    <s v="High"/>
    <x v="0"/>
    <s v="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
    <x v="0"/>
    <s v="Yes"/>
    <s v="None"/>
    <x v="1"/>
    <s v="repo_c2baf17_ebce32a__gemini_install_llm_vs_gt.diff__Gemini 3.5 Flash"/>
    <n v="0"/>
    <n v="0"/>
    <n v="1"/>
    <n v="0"/>
    <n v="1"/>
    <n v="1"/>
    <n v="1"/>
    <x v="0"/>
    <x v="10"/>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gemini_install_llm_vs_gt.diff"/>
    <s v="cases/repo_c2baf17_ebce32a/compare/gemini_install_llm_vs_gt.diff"/>
    <x v="0"/>
    <s v="No"/>
    <x v="0"/>
    <s v=" Naming Overreach"/>
    <s v="High"/>
    <x v="0"/>
    <s v="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
    <x v="0"/>
    <s v="Yes"/>
    <s v="None"/>
    <x v="1"/>
    <s v="repo_c2baf17_ebce32a__gemini_install_llm_vs_gt.diff__Gemini 3.5 Flash"/>
    <n v="0"/>
    <n v="0"/>
    <n v="1"/>
    <n v="0"/>
    <n v="1"/>
    <n v="1"/>
    <n v="1"/>
    <x v="0"/>
    <x v="8"/>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gemini_install_llm_vs_gt.diff"/>
    <s v="cases/repo_c2baf17_ebce32a/compare/gemini_install_llm_vs_gt.diff"/>
    <x v="0"/>
    <s v="No"/>
    <x v="0"/>
    <s v=" Logic Change"/>
    <s v="High"/>
    <x v="0"/>
    <s v="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
    <x v="0"/>
    <s v="Yes"/>
    <s v="None"/>
    <x v="1"/>
    <s v="repo_c2baf17_ebce32a__gemini_install_llm_vs_gt.diff__Gemini 3.5 Flash"/>
    <n v="0"/>
    <n v="0"/>
    <n v="1"/>
    <n v="0"/>
    <n v="1"/>
    <n v="1"/>
    <n v="1"/>
    <x v="0"/>
    <x v="1"/>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gemini_install_llm_vs_gt.diff"/>
    <s v="cases/repo_c2baf17_ebce32a/compare/gemini_install_llm_vs_gt.diff"/>
    <x v="0"/>
    <s v="No"/>
    <x v="0"/>
    <s v=" Missed Required Change"/>
    <s v="High"/>
    <x v="0"/>
    <s v="The task was to refactor test identifiers to PEP 8 snake_case. The human merge uses disable_coloring, capture_standard_streams, and parse_output_into_pairs, but the LLM changed them to camelCase names: disableColoring, captureStandardStreams, and parseOutputIntoPairs. It also removed the final newline."/>
    <x v="0"/>
    <s v="Yes"/>
    <s v="None"/>
    <x v="1"/>
    <s v="repo_c2baf17_ebce32a__gemini_install_llm_vs_gt.diff__Gemini 3.5 Flash"/>
    <n v="0"/>
    <n v="0"/>
    <n v="1"/>
    <n v="0"/>
    <n v="1"/>
    <n v="1"/>
    <n v="1"/>
    <x v="0"/>
    <x v="2"/>
  </r>
  <r>
    <s v="icecream"/>
    <s v="gruns/icecream: ?? Never use print() to debug again."/>
    <s v="Rename Method"/>
    <x v="1"/>
    <s v="https://github.com/gruns/icecream/pull/4"/>
    <s v="bdf922b"/>
    <s v="afc425b"/>
    <x v="0"/>
    <s v="icecream/icecream.py"/>
    <s v="icecream/icecream.py"/>
    <s v="Me: Fix Typo calcuateLineOffsets to calculateLineOffsets"/>
    <s v="repo_bdf922b_afc425b"/>
    <s v="gemini_icecream_llm_vs_gt.diff"/>
    <s v="cases/repo_bdf922b_afc425b/compare/gemini_icecream_llm_vs_gt.diff"/>
    <x v="1"/>
    <s v="No"/>
    <x v="0"/>
    <s v="Formatting"/>
    <s v="Low"/>
    <x v="1"/>
    <s v="The only visible difference is that the LLM output removed the final newline at the end of the file. The code content is otherwise identical, so there is no behavior change."/>
    <x v="1"/>
    <s v="Yes"/>
    <s v="None"/>
    <x v="1"/>
    <s v="repo_bdf922b_afc425b__gemini_icecream_llm_vs_gt.diff__Gemini 3.5 Flash"/>
    <n v="1"/>
    <n v="0"/>
    <n v="0"/>
    <n v="0"/>
    <n v="1"/>
    <n v="0"/>
    <n v="0"/>
    <x v="1"/>
    <x v="0"/>
  </r>
  <r>
    <s v="icecream"/>
    <s v="gruns/icecream: ?? Never use print() to debug again."/>
    <s v="Change Method Signature (Change argument, change parameter)"/>
    <x v="3"/>
    <s v="https://github.com/gruns/icecream/pull/234"/>
    <s v="d970d6a"/>
    <s v="29cc0f6"/>
    <x v="0"/>
    <s v="setup.py"/>
    <s v="setup.py"/>
    <s v="Me: Change find_packages(exclude=['tests']) to find_packages(exclude=['tests', 'tests.*'])"/>
    <s v="repo_d970d6a_29cc0f6"/>
    <s v="gemini_setup_llm_vs_gt.diff"/>
    <s v="cases/repo_bdf922b_afc425b/compare/gemini_setup_llm_vs_gt.diff"/>
    <x v="1"/>
    <s v="No"/>
    <x v="0"/>
    <s v="Formatting"/>
    <s v="Low"/>
    <x v="1"/>
    <s v="The only visible difference is that the LLM output removed the final newline at the end of the file. The code content is otherwise identical, so there is no behavior change."/>
    <x v="1"/>
    <s v="Yes"/>
    <s v="None"/>
    <x v="1"/>
    <s v="repo_d970d6a_29cc0f6__gemini_setup_llm_vs_gt.diff__Gemini 3.5 Flash"/>
    <n v="1"/>
    <n v="0"/>
    <n v="0"/>
    <n v="0"/>
    <n v="1"/>
    <n v="0"/>
    <n v="0"/>
    <x v="1"/>
    <x v="0"/>
  </r>
  <r>
    <s v="icecream"/>
    <s v="gruns/icecream: ?? Never use print() to debug again."/>
    <s v="Change Method Signature (Change argument, change parameter)"/>
    <x v="3"/>
    <s v="https://github.com/gruns/icecream/pull/172"/>
    <s v="10e32f7"/>
    <s v="37177d5"/>
    <x v="0"/>
    <s v="icecream/icecream.py"/>
    <s v="icecream/icecream.py"/>
    <s v="Me: Add lineWrapWidth=_absent parameter in configureOutput"/>
    <s v="repo_10e32f7_37177d5"/>
    <s v="gemini_icecream_llm_vs_gt.diff"/>
    <s v="cases/repo_10e32f7_37177d5/compare/gemini_icecream_llm_vs_gt.diff"/>
    <x v="0"/>
    <s v="No"/>
    <x v="0"/>
    <s v="Formatting"/>
    <s v="Low"/>
    <x v="1"/>
    <s v="The task required adding lineWrapWidth=_absent as a parameter in configureOutput. Gemini did not add the parameter. Instead, it removed the existing logic that assigns self.lineWrapWidth = lineWrapWidth when lineWrapWidth is provided. This is the opposite of the required change and can break the intended configuration behavior. It also changed the final newline state."/>
    <x v="1"/>
    <s v="Yes"/>
    <s v="None"/>
    <x v="1"/>
    <s v="repo_10e32f7_37177d5__gemini_icecream_llm_vs_gt.diff__Gemini 3.5 Flash"/>
    <n v="0"/>
    <n v="0"/>
    <n v="1"/>
    <n v="0"/>
    <n v="1"/>
    <n v="0"/>
    <n v="0"/>
    <x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annotation_test.py"/>
    <s v="Me: Rename filename to file_or_dir and saveFile to _save_label_file"/>
    <s v="repo_0afb47d_8379368"/>
    <s v="gemini_annotation_llm_vs_gt.diff"/>
    <s v="cases/repo_0afb47d_8379368/compare/gemini_annotation_llm_vs_gt.diff"/>
    <x v="1"/>
    <s v="No"/>
    <x v="0"/>
    <s v="Formatting"/>
    <s v="Low"/>
    <x v="1"/>
    <s v="The only visible difference is that the LLM output removed the final newline at the end of the file. The code content is otherwise identical, so there is no behavior change."/>
    <x v="1"/>
    <s v="Yes"/>
    <s v="None"/>
    <x v="1"/>
    <s v="repo_0afb47d_8379368__gemini_annotation_llm_vs_gt.diff__Gemini 3.5 Flash"/>
    <n v="1"/>
    <n v="0"/>
    <n v="0"/>
    <n v="0"/>
    <n v="1"/>
    <n v="0"/>
    <n v="0"/>
    <x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file_loading_test.py"/>
    <s v="Me: Rename filename to file_or_dir and saveFile to _save_label_file"/>
    <s v="repo_0afb47d_8379368"/>
    <s v="gemini_loading_llm_vs_gt.diff"/>
    <s v="cases/repo_0afb47d_8379368/compare/gemini_loading_llm_vs_gt.diff"/>
    <x v="1"/>
    <s v="No"/>
    <x v="0"/>
    <s v="Formatting"/>
    <s v="Low"/>
    <x v="1"/>
    <s v="The only visible difference is that the LLM output removed the final newline at the end of the file. The code content is otherwise identical, so there is no behavior change."/>
    <x v="1"/>
    <s v="Yes"/>
    <s v="None"/>
    <x v="1"/>
    <s v="repo_0afb47d_8379368__gemini_loading_llm_vs_gt.diff__Gemini 3.5 Flash"/>
    <n v="1"/>
    <n v="0"/>
    <n v="0"/>
    <n v="0"/>
    <n v="1"/>
    <n v="0"/>
    <n v="0"/>
    <x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labelme/__main__.py"/>
    <s v="Me: Rename filename to file_or_dir and saveFile to _save_label_file"/>
    <s v="repo_0afb47d_8379368"/>
    <s v="gemini_main_llm_vs_gt.diff"/>
    <s v="cases/repo_0afb47d_8379368/compare/gemini_main_llm_vs_gt.diff"/>
    <x v="1"/>
    <s v="No"/>
    <x v="0"/>
    <s v="Formatting"/>
    <s v="Low"/>
    <x v="1"/>
    <s v="The only visible difference is that the LLM output removed the final newline at the end of the file. The code content is otherwise identical, so there is no behavior change."/>
    <x v="1"/>
    <s v="Yes"/>
    <s v="None"/>
    <x v="1"/>
    <s v="repo_0afb47d_8379368__gemini_main_llm_vs_gt.diff__Gemini 3.5 Flash"/>
    <n v="1"/>
    <n v="0"/>
    <n v="0"/>
    <n v="0"/>
    <n v="1"/>
    <n v="0"/>
    <n v="0"/>
    <x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navigation_test.py"/>
    <s v="Me: Rename filename to file_or_dir and saveFile to _save_label_file"/>
    <s v="repo_0afb47d_8379368"/>
    <s v="gemini_navigation_llm_vs_gt.diff"/>
    <s v="cases/repo_0afb47d_8379368/compare/gemini_navigation_llm_vs_gt.diff"/>
    <x v="1"/>
    <s v="No"/>
    <x v="0"/>
    <s v="Formatting"/>
    <s v="Low"/>
    <x v="1"/>
    <s v="The only visible difference is that the LLM output removed the final newline at the end of the file. The code content is otherwise identical, so there is no behavior change."/>
    <x v="1"/>
    <s v="Yes"/>
    <s v="None"/>
    <x v="1"/>
    <s v="repo_0afb47d_8379368__gemini_navigation_llm_vs_gt.diff__Gemini 3.5 Flash"/>
    <n v="1"/>
    <n v="0"/>
    <n v="0"/>
    <n v="0"/>
    <n v="1"/>
    <n v="0"/>
    <n v="0"/>
    <x v="1"/>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smoke_test.py"/>
    <s v="Me: Rename filename to file_or_dir and saveFile to _save_label_file"/>
    <s v="repo_0afb47d_8379368"/>
    <s v="gemini_smoke_llm_vs_gt.diff"/>
    <s v="cases/repo_0afb47d_8379368/compare/gemini_smoke_llm_vs_gt.diff"/>
    <x v="1"/>
    <s v="No"/>
    <x v="0"/>
    <s v="Formatting"/>
    <s v="Low"/>
    <x v="1"/>
    <s v="The only visible difference is that the LLM output removed the final newline at the end of the file. The code content is otherwise identical, so there is no behavior change."/>
    <x v="1"/>
    <s v="Yes"/>
    <s v="None"/>
    <x v="1"/>
    <s v="repo_0afb47d_8379368__gemini_smoke_llm_vs_gt.diff__Gemini 3.5 Flash"/>
    <n v="1"/>
    <n v="0"/>
    <n v="0"/>
    <n v="0"/>
    <n v="1"/>
    <n v="0"/>
    <n v="0"/>
    <x v="1"/>
    <x v="0"/>
  </r>
  <r>
    <s v="labelme"/>
    <s v="wkentaro/labelme: Image annotation with Python. Supports polygon, rectangle, circle, line, point, and AI-assisted annotation."/>
    <s v="Rename Variable"/>
    <x v="0"/>
    <s v="https://github.com/wkentaro/labelme/pull/1885"/>
    <s v="04c7a79"/>
    <s v="43e8404"/>
    <x v="0"/>
    <s v="tests/e2e/annotation_test.py"/>
    <s v="tests/e2e/annotation_test.py"/>
    <s v="Me: Rename labelDialog to _label_dialog"/>
    <s v="repo_04c7a79_43e8404"/>
    <s v="gemini_annotation_llm_vs_gt.diff"/>
    <s v="cases/repo_04c7a79_43e8404/compare/gemini_annotation_llm_vs_gt.diff"/>
    <x v="1"/>
    <s v="No"/>
    <x v="0"/>
    <s v="Formatting"/>
    <s v="Low"/>
    <x v="1"/>
    <s v="The only visible difference is that the LLM output removed the final newline at the end of the file. The code content is otherwise identical, so there is no behavior change."/>
    <x v="1"/>
    <s v="Yes"/>
    <s v="None"/>
    <x v="1"/>
    <s v="repo_04c7a79_43e8404__gemini_annotation_llm_vs_gt.diff__Gemini 3.5 Flash"/>
    <n v="1"/>
    <n v="0"/>
    <n v="0"/>
    <n v="0"/>
    <n v="1"/>
    <n v="0"/>
    <n v="0"/>
    <x v="1"/>
    <x v="0"/>
  </r>
  <r>
    <s v="labelme"/>
    <s v="wkentaro/labelme: Image annotation with Python. Supports polygon, rectangle, circle, line, point, and AI-assisted annotation."/>
    <s v="Rename Method"/>
    <x v="1"/>
    <s v="https://github.com/wkentaro/labelme/pull/818"/>
    <s v="975fe11"/>
    <s v="7e7ed18"/>
    <x v="0"/>
    <s v="labelme/widgets/canvas.py"/>
    <s v="labelme/widgets/canvas.py"/>
    <s v="Me: Rename copySelectedShapes method to duplicateSelectedShapes"/>
    <s v="repo_975fe11_7e7ed18"/>
    <s v="gemini_canvas_llm_vs_gt.diff"/>
    <s v="cases/repo_975fe11_7e7ed18/compare/gemini_canvas_llm_vs_gt.diff"/>
    <x v="1"/>
    <s v="No"/>
    <x v="0"/>
    <s v="Formatting"/>
    <s v="Low"/>
    <x v="1"/>
    <s v="The only visible difference is that the LLM output removed the final newline at the end of the file. The code content is otherwise identical, so there is no behavior change."/>
    <x v="1"/>
    <s v="Yes"/>
    <s v="None"/>
    <x v="1"/>
    <s v="repo_975fe11_7e7ed18__gemini_canvas_llm_vs_gt.diff__Gemini 3.5 Flash"/>
    <n v="1"/>
    <n v="0"/>
    <n v="0"/>
    <n v="0"/>
    <n v="1"/>
    <n v="0"/>
    <n v="0"/>
    <x v="1"/>
    <x v="0"/>
  </r>
  <r>
    <s v="labelme"/>
    <s v="wkentaro/labelme: Image annotation with Python. Supports polygon, rectangle, circle, line, point, and AI-assisted annotation."/>
    <s v="Rename Method"/>
    <x v="1"/>
    <s v="https://github.com/wkentaro/labelme/pull/1644"/>
    <s v="2a41fdc"/>
    <s v="e212229"/>
    <x v="2"/>
    <s v="labelme/config/__init__.py,_x000a_tests/labelme_tests/test_app.py"/>
    <s v="tests/labelme_tests/test_app.py"/>
    <s v="Me: Rename get_default_config method to _get_default_config_and_create_labelmerc"/>
    <s v="repo_2a41fdc_e212229"/>
    <s v="gemini_app_llm_vs_gt.diff"/>
    <s v="cases/repo_2a41fdc_e212229/compare/gemini_app_llm_vs_gt.diff"/>
    <x v="1"/>
    <s v="No"/>
    <x v="0"/>
    <s v="Formatting"/>
    <s v="Low"/>
    <x v="1"/>
    <s v="The only visible difference is that the LLM output removed the final newline at the end of the file. The code content is otherwise identical, so there is no behavior change."/>
    <x v="1"/>
    <s v="Yes"/>
    <s v="None"/>
    <x v="1"/>
    <s v="repo_2a41fdc_e212229__gemini_app_llm_vs_gt.diff__Gemini 3.5 Flash"/>
    <n v="1"/>
    <n v="0"/>
    <n v="0"/>
    <n v="0"/>
    <n v="1"/>
    <n v="0"/>
    <n v="0"/>
    <x v="1"/>
    <x v="0"/>
  </r>
  <r>
    <s v="labelme"/>
    <s v="wkentaro/labelme: Image annotation with Python. Supports polygon, rectangle, circle, line, point, and AI-assisted annotation."/>
    <s v="Rename Method"/>
    <x v="1"/>
    <s v="https://github.com/wkentaro/labelme/pull/1644"/>
    <s v="2a41fdc"/>
    <s v="e212229"/>
    <x v="2"/>
    <s v="labelme/config/__init__.py,_x000a_tests/labelme_tests/test_app.py"/>
    <s v="labelme/config/__init__.py"/>
    <s v="Me: Rename get_default_config method to _get_default_config_and_create_labelmerc"/>
    <s v="repo_2a41fdc_e212229"/>
    <s v="gemini_init_llm_vs_gt.diff"/>
    <s v="cases/repo_2a41fdc_e212229/compare/gemini_init_llm_vs_gt.diff"/>
    <x v="1"/>
    <s v="No"/>
    <x v="0"/>
    <s v="Formatting"/>
    <s v="Low"/>
    <x v="1"/>
    <s v="The only visible difference is that the LLM output removed the final newline at the end of the file. The code content is otherwise identical, so there is no behavior change."/>
    <x v="1"/>
    <s v="Yes"/>
    <s v="None"/>
    <x v="1"/>
    <s v="repo_2a41fdc_e212229__gemini_init_llm_vs_gt.diff__Gemini 3.5 Flash"/>
    <n v="1"/>
    <n v="0"/>
    <n v="0"/>
    <n v="0"/>
    <n v="1"/>
    <n v="0"/>
    <n v="0"/>
    <x v="1"/>
    <x v="0"/>
  </r>
  <r>
    <s v="labelme"/>
    <s v="wkentaro/labelme: Image annotation with Python. Supports polygon, rectangle, circle, line, point, and AI-assisted annotation."/>
    <s v="Extract Method (Cleanup, Move, extract, remove)"/>
    <x v="2"/>
    <s v="https://github.com/wkentaro/labelme/pull/1480"/>
    <s v="7f6f3a0"/>
    <s v="088a9e6"/>
    <x v="0"/>
    <s v="labelme/utils/qt.py"/>
    <s v="labelme/utils/qt.py"/>
    <s v="Me: Remove class struct(object)"/>
    <s v="repo_7f6f3a0_088a9e6"/>
    <s v="gemini_qt_llm_vs_gt.diff"/>
    <s v="cases/repo_7f6f3a0_088a9e6/compare/gemini_qt_llm_vs_gt.diff"/>
    <x v="1"/>
    <s v="No"/>
    <x v="0"/>
    <s v="Formatting"/>
    <s v="Low"/>
    <x v="1"/>
    <s v="The only visible difference is that the LLM output removed the final newline at the end of the file. The code content is otherwise identical, so there is no behavior change."/>
    <x v="1"/>
    <s v="Yes"/>
    <s v="None"/>
    <x v="1"/>
    <s v="repo_7f6f3a0_088a9e6__gemini_qt_llm_vs_gt.diff__Gemini 3.5 Flash"/>
    <n v="1"/>
    <n v="0"/>
    <n v="0"/>
    <n v="0"/>
    <n v="1"/>
    <n v="0"/>
    <n v="0"/>
    <x v="1"/>
    <x v="0"/>
  </r>
  <r>
    <s v="labelme"/>
    <s v="wkentaro/labelme: Image annotation with Python. Supports polygon, rectangle, circle, line, point, and AI-assisted annotation."/>
    <s v="Change Method Signature (Change argument, change parameter)"/>
    <x v="3"/>
    <s v="https://github.com/wkentaro/labelme/pull/1825"/>
    <s v="2f79d56"/>
    <s v="0f8f436"/>
    <x v="0"/>
    <s v="labelme/__main__.py"/>
    <s v="labelme/__main__.py"/>
    <s v="GitHub: rename CLI positional argument from &quot;filename&quot; to &quot;path&quot;"/>
    <s v="repo_2f79d56_0f8f436"/>
    <s v="gemini_main_llm_vs_gt.diff"/>
    <s v="cases/repo_2f79d56_0f8f436/compare/gemini_main_llm_vs_gt.diff"/>
    <x v="1"/>
    <s v="No"/>
    <x v="0"/>
    <s v="Formatting"/>
    <s v="Low"/>
    <x v="1"/>
    <s v="Gemini correctly renamed the CLI positional argument to path. The remaining change is only the final newline state at the end of the file. The help text changed from image file, label file, or directory to image or label filename; this is related to the renamed argument/help description, but it slightly narrows the wording by removing directory. I would still treat the main task as completed."/>
    <x v="1"/>
    <s v="Yes"/>
    <s v="None"/>
    <x v="1"/>
    <s v="repo_2f79d56_0f8f436__gemini_main_llm_vs_gt.diff__Gemini 3.5 Flash"/>
    <n v="1"/>
    <n v="0"/>
    <n v="0"/>
    <n v="0"/>
    <n v="1"/>
    <n v="0"/>
    <n v="0"/>
    <x v="1"/>
    <x v="0"/>
  </r>
  <r>
    <s v="moviepy"/>
    <s v="Zulko/moviepy: Video editing with Python"/>
    <s v="Rename Method"/>
    <x v="1"/>
    <s v="https://github.com/Zulko/moviepy/pull/17"/>
    <s v="8d86e08"/>
    <s v="be78f0c"/>
    <x v="0"/>
    <s v="moviepy/video/io/ffmpeg_reader.py"/>
    <s v="moviepy/video/io/ffmpeg_reader.py"/>
    <s v="Me: Rename close() to close_proc()"/>
    <s v="repo_8d86e08_be78f0c"/>
    <s v="gemini_reader_llm_vs_gt.diff"/>
    <s v="cases/repo_8d86e08_be78f0c/compare/gemini_reader_llm_vs_gt.diff"/>
    <x v="1"/>
    <s v="No"/>
    <x v="0"/>
    <s v="Formatting"/>
    <s v="Low"/>
    <x v="1"/>
    <s v="The only visible difference is that the LLM output removed the final newline at the end of the file. The code content is otherwise identical, so there is no behavior change."/>
    <x v="1"/>
    <s v="Yes"/>
    <s v="None"/>
    <x v="1"/>
    <s v="repo_8d86e08_be78f0c__gemini_reader_llm_vs_gt.diff__Gemini 3.5 Flash"/>
    <n v="1"/>
    <n v="0"/>
    <n v="0"/>
    <n v="0"/>
    <n v="1"/>
    <n v="0"/>
    <n v="0"/>
    <x v="1"/>
    <x v="0"/>
  </r>
  <r>
    <s v="moviepy"/>
    <s v="Zulko/moviepy: Video editing with Python"/>
    <s v="Change Method Signature (Change argument, change parameter)"/>
    <x v="3"/>
    <s v="https://github.com/Zulko/moviepy/pull/1429"/>
    <s v="aa861a6"/>
    <s v="09de608"/>
    <x v="0"/>
    <s v="moviepy/video/io/gif_writers.py"/>
    <s v="moviepy/video/io/gif_writers.py"/>
    <s v="GitHub: Replace 'tostring' by 'tobytes' in 'video.io.gif_writers::write_gif'"/>
    <s v="repo_aa861a6_09de608"/>
    <s v="gemini_gif_llm_vs_gt.diff"/>
    <s v="cases/repo_aa861a6_09de608/compare/gemini_gif_llm_vs_gt.diff"/>
    <x v="1"/>
    <s v="No"/>
    <x v="0"/>
    <s v="Formatting"/>
    <s v="Low"/>
    <x v="1"/>
    <s v="The only visible difference is that the LLM output removed the final newline at the end of the file. The code content is otherwise identical, so there is no behavior change."/>
    <x v="1"/>
    <s v="Yes"/>
    <s v="None"/>
    <x v="1"/>
    <s v="repo_aa861a6_09de608__gemini_gif_llm_vs_gt.diff__Gemini 3.5 Flash"/>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blackwhite.py"/>
    <s v="Me: Avoid mutable default arguments in all methods and set these to None and update the code accordingly"/>
    <s v="repo_03fdc2c_7bd0678"/>
    <s v="gemini_blackwhite_llm_vs_gt.diff"/>
    <s v="cases/repo_03fdc2c_7bd0678/compare/gemini_blackwhite_llm_vs_gt.diff"/>
    <x v="1"/>
    <s v="No"/>
    <x v="0"/>
    <s v="Formatting"/>
    <s v="Low"/>
    <x v="1"/>
    <s v="Gemini correctly avoided the mutable default argument by changing the default behavior so that RGB is checked against None and then assigned [1, 1, 1] inside the function. The only extra changes are formatting-related: added a blank line after the docstring, changed [1,1,1] to [1, 1, 1], and changed the final newline state."/>
    <x v="1"/>
    <s v="Yes"/>
    <s v="None"/>
    <x v="1"/>
    <s v="repo_03fdc2c_7bd0678__gemini_blackwhite_llm_vs_gt.diff__Gemini 3.5 Flash"/>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lip.py"/>
    <s v="Me: Avoid mutable default arguments in all methods and set these to None and update the code accordingly"/>
    <s v="repo_03fdc2c_7bd0678"/>
    <s v="gemini_clip_llm_vs_gt.diff"/>
    <s v="cases/repo_03fdc2c_7bd0678/compare/gemini_clip_llm_vs_gt.diff"/>
    <x v="1"/>
    <s v="No"/>
    <x v="0"/>
    <s v="Formatting"/>
    <s v="Low"/>
    <x v="1"/>
    <s v="Gemini appears to complete the mutable-default-argument refactor, since apply_to is handled as None and then converted to [] inside the method. However, it introduced unnecessary formatting changes by adding blank lines/spaces after docstrings and changed one internal call from apply_to=[] to apply_to=None. That call change is likely behavior-equivalent because fl_time converts None to [], but it is still an extra unnecessary edit."/>
    <x v="1"/>
    <s v="Yes"/>
    <s v="None"/>
    <x v="1"/>
    <s v="repo_03fdc2c_7bd0678__gemini_clip_llm_vs_gt.diff__Gemini 3.5 Flash"/>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mask_color.py"/>
    <s v="Me: Avoid mutable default arguments in all methods and set these to None and update the code accordingly"/>
    <s v="repo_03fdc2c_7bd0678"/>
    <s v="gemini_color_llm_vs_gt.diff"/>
    <s v="cases/repo_03fdc2c_7bd0678/compare/gemini_color_llm_vs_gt.diff"/>
    <x v="1"/>
    <s v="No"/>
    <x v="0"/>
    <s v="Formatting"/>
    <s v="Low"/>
    <x v="1"/>
    <s v="Gemini correctly renamed the CLI positional argument to path. The remaining change is only the final newline state at the end of the file. The help text changed from image file, label file, or directory to image or label filename; this is related to the renamed argument/help description, but it slightly narrows the wording by removing directory. I would still treat the main task as completed."/>
    <x v="1"/>
    <s v="Yes"/>
    <s v="None"/>
    <x v="1"/>
    <s v="repo_03fdc2c_7bd0678__gemini_color_llm_vs_gt.diff__Gemini 3.5 Flash"/>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onfig.py"/>
    <s v="Me: Avoid mutable default arguments in all methods and set these to None and update the code accordingly"/>
    <s v="repo_03fdc2c_7bd0678"/>
    <s v="gemini_config_llm_vs_gt.diff"/>
    <s v="cases/repo_03fdc2c_7bd0678/compare/gemini_config_llm_vs_gt.diff"/>
    <x v="1"/>
    <s v="No"/>
    <x v="0"/>
    <s v="Formatting"/>
    <s v="Low"/>
    <x v="1"/>
    <s v="The only visible difference is that the LLM output removed the final newline at the end of the file. The code content is otherwise identical, so there is no behavior change."/>
    <x v="1"/>
    <s v="Yes"/>
    <s v="None"/>
    <x v="1"/>
    <s v="repo_03fdc2c_7bd0678__gemini_config_llm_vs_gt.diff__Gemini 3.5 Flash"/>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blackwhite.py"/>
    <s v="Me: Avoid mutable default arguments in all methods and set these to None and update the code accordingly"/>
    <s v="repo_03fdc2c_7bd0678"/>
    <s v="gemini_drawing_llm_vs_gt.diff"/>
    <s v="cases/repo_03fdc2c_7bd0678/compare/gemini_drawing_llm_vs_gt.diff"/>
    <x v="1"/>
    <s v="No"/>
    <x v="0"/>
    <s v="Formatting"/>
    <s v="Low"/>
    <x v="1"/>
    <s v="The only visible difference is that the LLM output removed the final newline at the end of the file. The code content is otherwise identical, so there is no behavior change."/>
    <x v="1"/>
    <s v="Yes"/>
    <s v="None"/>
    <x v="1"/>
    <s v="repo_03fdc2c_7bd0678__gemini_drawing_llm_vs_gt.diff__Gemini 3.5 Flash"/>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VideoClip.py"/>
    <s v="Me: Avoid mutable default arguments in all methods and set these to None and update the code accordingly"/>
    <s v="repo_03fdc2c_7bd0678"/>
    <s v="gemini_video_llm_vs_gt.diff"/>
    <s v="cases/repo_03fdc2c_7bd0678/compare/gemini_video_llm_vs_gt.diff"/>
    <x v="1"/>
    <s v="No"/>
    <x v="0"/>
    <s v="Formatting"/>
    <s v="Low"/>
    <x v="1"/>
    <s v="Gemini appears to complete the mutable-default-argument refactor correctly by using the if apply_to is None: pattern and assigning the list inside the method. The only differences from the merge version are formatting/indentation cleanup inside the if blocks and the final newline state. These do not appear to change behavior."/>
    <x v="1"/>
    <s v="Yes"/>
    <s v="None"/>
    <x v="1"/>
    <s v="repo_03fdc2c_7bd0678__gemini_video_llm_vs_gt.diff__Gemini 3.5 Flash"/>
    <n v="1"/>
    <n v="0"/>
    <n v="0"/>
    <n v="0"/>
    <n v="1"/>
    <n v="0"/>
    <n v="0"/>
    <x v="1"/>
    <x v="0"/>
  </r>
  <r>
    <s v="moviepy"/>
    <s v="Zulko/moviepy: Video editing with Python"/>
    <s v="Extract Variable (Cleanup, Move, extract)"/>
    <x v="4"/>
    <s v="https://github.com/Zulko/moviepy/pull/1456"/>
    <s v="ebfe16c"/>
    <s v="4d59f79"/>
    <x v="0"/>
    <s v="moviepy/video/VideoClip.py"/>
    <s v="moviepy/video/VideoClip.py"/>
    <s v="Me: Delete redundant colorclip = ColorClip(size, color=color)"/>
    <s v="repo_ebfe16c_4d59f79"/>
    <s v="gemini_video_llm_vs_gt.diff"/>
    <s v="cases/repo_ebfe16c_4d59f79/compare/gemini_video_llm_vs_gt.diff"/>
    <x v="1"/>
    <s v="No"/>
    <x v="0"/>
    <s v="Formatting"/>
    <s v="Low"/>
    <x v="1"/>
    <s v="The task required deleting the redundant line colorclip = ColorClip(size, color=color). Gemini did not show that required deletion in this diff. Instead, it changed valid logic from if make_audio and temp_audiofile: to if make_audio blend temp_audiofile:, which introduces invalid Python syntax. It also changed the final newline state."/>
    <x v="1"/>
    <s v="No"/>
    <s v="SyntaxError: invalid syntax"/>
    <x v="1"/>
    <s v="repo_ebfe16c_4d59f79__gemini_video_llm_vs_gt.diff__Gemini 3.5 Flash"/>
    <n v="1"/>
    <n v="0"/>
    <n v="0"/>
    <n v="0"/>
    <n v="1"/>
    <n v="0"/>
    <n v="0"/>
    <x v="1"/>
    <x v="0"/>
  </r>
  <r>
    <s v="dirsearch"/>
    <s v="maurosoria/dirsearch: Web path scanner"/>
    <s v="Rename Variable"/>
    <x v="0"/>
    <s v="https://github.com/maurosoria/dirsearch/pull/927"/>
    <s v="45631f2"/>
    <s v="2a89a23"/>
    <x v="2"/>
    <s v="lib/controller/controller.py,_x000a_lib/core/fuzzer.py"/>
    <s v="lib/controller/controller.py"/>
    <s v="Me: Rename exclude_content to exclude_response"/>
    <s v="repo_45631f2_2a89a23"/>
    <s v="gemini_controller_llm_vs_gt.diff"/>
    <s v="cases/repo_45631f2_2a89a23/compare/gemini_controller_llm_vs_gt.diff"/>
    <x v="1"/>
    <s v="No"/>
    <x v="0"/>
    <s v="Formatting"/>
    <s v="Low"/>
    <x v="1"/>
    <s v="The only visible difference is that the LLM output removed the final newline at the end of the file. The code content is otherwise identical, so there is no behavior change."/>
    <x v="1"/>
    <s v="Yes"/>
    <s v="None"/>
    <x v="1"/>
    <s v="repo_45631f2_2a89a23__gemini_controller_llm_vs_gt.diff__Gemini 3.5 Flash"/>
    <n v="1"/>
    <n v="0"/>
    <n v="0"/>
    <n v="0"/>
    <n v="1"/>
    <n v="0"/>
    <n v="0"/>
    <x v="1"/>
    <x v="0"/>
  </r>
  <r>
    <s v="dirsearch"/>
    <s v="maurosoria/dirsearch: Web path scanner"/>
    <s v="Rename Variable"/>
    <x v="0"/>
    <s v="https://github.com/maurosoria/dirsearch/pull/927"/>
    <s v="45631f2"/>
    <s v="2a89a23"/>
    <x v="2"/>
    <s v="lib/controller/controller.py,_x000a_lib/core/fuzzer.py"/>
    <s v="lib/core/fuzzer.py"/>
    <s v="Me: Rename exclude_content to exclude_response"/>
    <s v="repo_45631f2_2a89a23"/>
    <s v="gemini_fuz_llm_vs_gt.diff"/>
    <s v="cases/repo_45631f2_2a89a23/compare/gemini_fuz_llm_vs_gt.diff"/>
    <x v="1"/>
    <s v="No"/>
    <x v="0"/>
    <s v="Formatting"/>
    <s v="Low"/>
    <x v="1"/>
    <s v="The only visible difference is that the LLM output removed the final newline at the end of the file. The code content is otherwise identical, so there is no behavior change."/>
    <x v="1"/>
    <s v="Yes"/>
    <s v="None"/>
    <x v="1"/>
    <s v="repo_45631f2_2a89a23__gemini_fuz_llm_vs_gt.diff__Gemini 3.5 Flash"/>
    <n v="1"/>
    <n v="0"/>
    <n v="0"/>
    <n v="0"/>
    <n v="1"/>
    <n v="0"/>
    <n v="0"/>
    <x v="1"/>
    <x v="0"/>
  </r>
  <r>
    <s v="dirsearch"/>
    <s v="maurosoria/dirsearch: Web path scanner"/>
    <s v="Extract Variable (Cleanup, Move, extract)"/>
    <x v="4"/>
    <s v="https://github.com/maurosoria/dirsearch/pull/502"/>
    <s v="8c50eee"/>
    <s v="7651b8c"/>
    <x v="0"/>
    <s v="lib/core/Fuzzer.py"/>
    <s v="lib/core/Fuzzer.py"/>
    <s v="GitHub:  Remove an useless variable self.errors"/>
    <s v="repo_8c50eee_7651b8c"/>
    <s v="gemini_fuz_llm_vs_gt.diff"/>
    <s v="cases/repo_8c50eee_7651b8c/compare/gemini_fuz_llm_vs_gt.diff"/>
    <x v="1"/>
    <s v="No"/>
    <x v="0"/>
    <s v="Formatting"/>
    <s v="Low"/>
    <x v="1"/>
    <s v="The only visible difference is that the LLM output removed the final newline at the end of the file. The code content is otherwise identical, so there is no behavior change."/>
    <x v="1"/>
    <s v="Yes"/>
    <s v="None"/>
    <x v="1"/>
    <s v="repo_8c50eee_7651b8c__gemini_fuz_llm_vs_gt.diff__Gemini 3.5 Flash"/>
    <n v="1"/>
    <n v="0"/>
    <n v="0"/>
    <n v="0"/>
    <n v="1"/>
    <n v="0"/>
    <n v="0"/>
    <x v="1"/>
    <x v="0"/>
  </r>
  <r>
    <s v="pre-commit"/>
    <s v="https://github.com/pre-commit/pre-commit"/>
    <s v="Rename Variable"/>
    <x v="0"/>
    <s v="Rename validate-{config,manifest} entrypoints by chriskuehl · Pull Request #251 · pre-commit/pre-commit"/>
    <s v="ff5e6e5"/>
    <s v="b07572e"/>
    <x v="0"/>
    <s v="setup.py"/>
    <s v="setup.py"/>
    <s v="Me: rename validate-config to pre-commit-validate-config and validate-manifest to pre-commit-validate-manifest in entrypoints"/>
    <s v="repo_ff5e6e5_b07572e"/>
    <s v="gemini_setup_llm_vs_gt.diff"/>
    <s v="cases/repo_ff5e6e5_b07572e/compare/gemini_setup_llm_vs_gt.diff"/>
    <x v="1"/>
    <s v="No"/>
    <x v="0"/>
    <s v="Comment/Docstring"/>
    <s v="Low"/>
    <x v="1"/>
    <s v="LLM completed the required entrypoint renames to pre-commit-validate-config and pre-commit-validate-manifest, but it unnecessarily removed the # noqa comments and changed the final newline."/>
    <x v="1"/>
    <s v="Yes"/>
    <s v="None"/>
    <x v="1"/>
    <s v="repo_ff5e6e5_b07572e__gemini_setup_llm_vs_gt.diff__Gemini 3.5 Flash"/>
    <n v="1"/>
    <n v="0"/>
    <n v="0"/>
    <n v="0"/>
    <n v="1"/>
    <n v="0"/>
    <n v="0"/>
    <x v="1"/>
    <x v="4"/>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gemini_repository_llm_vs_gt.diff"/>
    <s v="cases/repo_f098ec3_6a177c4/compare/gemini_repository_llm_vs_gt.diff"/>
    <x v="1"/>
    <s v="No"/>
    <x v="0"/>
    <s v="Formatting"/>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1"/>
    <s v="repo_f098ec3_6a177c4__gemini_repository_llm_vs_gt.diff__Gemini 3.5 Flash"/>
    <n v="1"/>
    <n v="0"/>
    <n v="0"/>
    <n v="0"/>
    <n v="1"/>
    <n v="0"/>
    <n v="1"/>
    <x v="0"/>
    <x v="0"/>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gemini_repository_llm_vs_gt.diff"/>
    <s v="cases/repo_f098ec3_6a177c4/compare/gemini_repository_llm_vs_gt.diff"/>
    <x v="1"/>
    <s v="No"/>
    <x v="0"/>
    <s v=" Import Change"/>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1"/>
    <s v="repo_f098ec3_6a177c4__gemini_repository_llm_vs_gt.diff__Gemini 3.5 Flash"/>
    <n v="1"/>
    <n v="0"/>
    <n v="0"/>
    <n v="0"/>
    <n v="1"/>
    <n v="0"/>
    <n v="1"/>
    <x v="0"/>
    <x v="10"/>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gemini_repository_llm_vs_gt.diff"/>
    <s v="cases/repo_f098ec3_6a177c4/compare/gemini_repository_llm_vs_gt.diff"/>
    <x v="1"/>
    <s v="No"/>
    <x v="0"/>
    <s v=" Logic Change"/>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1"/>
    <s v="repo_f098ec3_6a177c4__gemini_repository_llm_vs_gt.diff__Gemini 3.5 Flash"/>
    <n v="1"/>
    <n v="0"/>
    <n v="0"/>
    <n v="0"/>
    <n v="1"/>
    <n v="0"/>
    <n v="1"/>
    <x v="0"/>
    <x v="1"/>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gemini_repository_llm_vs_gt.diff"/>
    <s v="cases/repo_f098ec3_6a177c4/compare/gemini_repository_llm_vs_gt.diff"/>
    <x v="1"/>
    <s v="No"/>
    <x v="0"/>
    <s v=" API/Signature Overreach"/>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1"/>
    <s v="repo_f098ec3_6a177c4__gemini_repository_llm_vs_gt.diff__Gemini 3.5 Flash"/>
    <n v="1"/>
    <n v="0"/>
    <n v="0"/>
    <n v="0"/>
    <n v="1"/>
    <n v="0"/>
    <n v="1"/>
    <x v="0"/>
    <x v="7"/>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gemini_repository_llm_vs_gt.diff"/>
    <s v="cases/repo_f098ec3_6a177c4/compare/gemini_repository_llm_vs_gt.diff"/>
    <x v="1"/>
    <s v="No"/>
    <x v="0"/>
    <s v=" Extra Refactoring"/>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1"/>
    <s v="repo_f098ec3_6a177c4__gemini_repository_llm_vs_gt.diff__Gemini 3.5 Flash"/>
    <n v="1"/>
    <n v="0"/>
    <n v="0"/>
    <n v="0"/>
    <n v="1"/>
    <n v="0"/>
    <n v="1"/>
    <x v="0"/>
    <x v="6"/>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gemini_repository_llm_vs_gt.diff"/>
    <s v="cases/repo_f098ec3_6a177c4/compare/gemini_repository_llm_vs_gt.diff"/>
    <x v="1"/>
    <s v="No"/>
    <x v="0"/>
    <s v=" Unrelated Addition"/>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1"/>
    <s v="repo_f098ec3_6a177c4__gemini_repository_llm_vs_gt.diff__Gemini 3.5 Flash"/>
    <n v="1"/>
    <n v="0"/>
    <n v="0"/>
    <n v="0"/>
    <n v="1"/>
    <n v="0"/>
    <n v="1"/>
    <x v="0"/>
    <x v="3"/>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gemini_repository_llm_vs_gt.diff"/>
    <s v="cases/repo_f098ec3_6a177c4/compare/gemini_repository_llm_vs_gt.diff"/>
    <x v="1"/>
    <s v="No"/>
    <x v="0"/>
    <s v=" Unrelated Deletion"/>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1"/>
    <s v="repo_f098ec3_6a177c4__gemini_repository_llm_vs_gt.diff__Gemini 3.5 Flash"/>
    <n v="1"/>
    <n v="0"/>
    <n v="0"/>
    <n v="0"/>
    <n v="1"/>
    <n v="0"/>
    <n v="1"/>
    <x v="0"/>
    <x v="5"/>
  </r>
  <r>
    <s v="pre-commit"/>
    <s v="https://github.com/pre-commit/pre-commit"/>
    <s v="Rename Method"/>
    <x v="1"/>
    <s v="Rename check-files-matches-any to check-hooks-apply by asottile · Pull Request #653 · pre-commit/pre-commit"/>
    <s v="f098ec3"/>
    <s v="6a177c4"/>
    <x v="2"/>
    <s v="pre_commit/repository.py,_x000a_tests/meta_hooks/check_hooks_apply_test.py"/>
    <s v="tests/meta_hooks/check_hooks_apply_test.py"/>
    <s v="Me: change check_files_matches_any to check_hooks_apply"/>
    <s v="repo_f098ec3_6a177c4"/>
    <s v="gemini_test_llm_vs_gt.diff"/>
    <s v="cases/repo_f098ec3_6a177c4/compare/gemini_test_llm_vs_gt.diff"/>
    <x v="1"/>
    <s v="No"/>
    <x v="0"/>
    <s v="Formatting"/>
    <s v="Low"/>
    <x v="1"/>
    <s v="The only visible difference is that the LLM output removed the final newline at the end of the file. The code content is otherwise identical, so there is no behavior change."/>
    <x v="1"/>
    <s v="Yes"/>
    <s v="None"/>
    <x v="1"/>
    <s v="repo_f098ec3_6a177c4__gemini_test_llm_vs_gt.diff__Gemini 3.5 Flash"/>
    <n v="1"/>
    <n v="0"/>
    <n v="0"/>
    <n v="0"/>
    <n v="1"/>
    <n v="0"/>
    <n v="0"/>
    <x v="1"/>
    <x v="0"/>
  </r>
  <r>
    <s v="pre-commit"/>
    <s v="https://github.com/pre-commit/pre-commit"/>
    <s v="Extract Method (Cleanup, Move, extract, remove)"/>
    <x v="2"/>
    <s v="remove redundant system spaces test by asottile · Pull Request #3574 · pre-commit/pre-commit"/>
    <s v="65175f3"/>
    <s v="5e4b354"/>
    <x v="0"/>
    <s v="tests/repository_test.py"/>
    <s v="tests/repository_test.py"/>
    <s v="Me: remove the test_system_hook_with_spaces function"/>
    <s v="repo_65175f3_5e4b354"/>
    <s v="gemini_test_llm_vs_gt.diff"/>
    <s v="cases/repo_65175f3_5e4b354/compare/gemini_test_llm_vs_gt.diff"/>
    <x v="1"/>
    <s v="No"/>
    <x v="0"/>
    <s v="Formatting"/>
    <s v="Low"/>
    <x v="1"/>
    <s v="The only visible difference is that the LLM output removed the final newline at the end of the file. The code content is otherwise identical, so there is no behavior change."/>
    <x v="1"/>
    <s v="Yes"/>
    <s v="None"/>
    <x v="1"/>
    <s v="repo_65175f3_5e4b354__gemini_test_llm_vs_gt.diff__Gemini 3.5 Flash"/>
    <n v="1"/>
    <n v="0"/>
    <n v="0"/>
    <n v="0"/>
    <n v="1"/>
    <n v="0"/>
    <n v="0"/>
    <x v="1"/>
    <x v="0"/>
  </r>
  <r>
    <s v="pre-commit"/>
    <s v="https://github.com/pre-commit/pre-commit"/>
    <s v="Change Method Signature (Change argument, change parameter)"/>
    <x v="3"/>
    <s v="use the shuffle method of Random instead by asottile · Pull Request #1480 · pre-commit/pre-commit"/>
    <s v="d71699d"/>
    <s v="79359ed"/>
    <x v="0"/>
    <s v="pre_commit/languages/helpers.py"/>
    <s v="pre_commit/languages/helpers.py"/>
    <s v="Me: change random.shuffle to fixed_random.shuffle"/>
    <s v="repo_d71699d_79359ed"/>
    <s v="gemini_helpers_llm_vs_gt.diff"/>
    <s v="cases/repo_d71699d_79359ed/compare/gemini_helpers_llm_vs_gt.diff"/>
    <x v="1"/>
    <s v="No"/>
    <x v="0"/>
    <s v="Formatting"/>
    <s v="Low"/>
    <x v="1"/>
    <s v="Gemini completed the required task by changing random.shuffle to fixed_random.shuffle. However, it also changed FIXED_RANDOM_SEED from 1542676187 to 1542676186, which is an unintended logic/behavior change because it changes the deterministic shuffle output. It also added a no-newline-at-EOF formatting change."/>
    <x v="1"/>
    <s v="Yes"/>
    <s v="None"/>
    <x v="1"/>
    <s v="repo_d71699d_79359ed__gemini_helpers_llm_vs_gt.diff__Gemini 3.5 Flash"/>
    <n v="1"/>
    <n v="0"/>
    <n v="0"/>
    <n v="0"/>
    <n v="1"/>
    <n v="0"/>
    <n v="0"/>
    <x v="1"/>
    <x v="0"/>
  </r>
  <r>
    <s v="pre-commit"/>
    <s v="https://github.com/pre-commit/pre-commit"/>
    <s v="Change Method Signature (Change argument, change parameter)"/>
    <x v="3"/>
    <s v="use the shuffle method of Random instead by asottile · Pull Request #1480 · pre-commit/pre-commit"/>
    <s v="d71699d"/>
    <s v="79359ed"/>
    <x v="0"/>
    <s v="pre_commit/languages/helpers.py"/>
    <s v="pre_commit/languages/helpers.py"/>
    <s v="Me: change random.shuffle to fixed_random.shuffle"/>
    <s v="repo_d71699d_79359ed"/>
    <s v="gemini_helpers_llm_vs_gt.diff"/>
    <s v="cases/repo_d71699d_79359ed/compare/gemini_helpers_llm_vs_gt.diff"/>
    <x v="1"/>
    <s v="No"/>
    <x v="0"/>
    <s v=" Extra Refactoring"/>
    <s v="Low"/>
    <x v="1"/>
    <s v="Gemini completed the required task by changing random.shuffle to fixed_random.shuffle. However, it also changed FIXED_RANDOM_SEED from 1542676187 to 1542676186, which is an unintended logic/behavior change because it changes the deterministic shuffle output. It also added a no-newline-at-EOF formatting change."/>
    <x v="1"/>
    <s v="Yes"/>
    <s v="None"/>
    <x v="1"/>
    <s v="repo_d71699d_79359ed__gemini_helpers_llm_vs_gt.diff__Gemini 3.5 Flash"/>
    <n v="1"/>
    <n v="0"/>
    <n v="0"/>
    <n v="0"/>
    <n v="1"/>
    <n v="0"/>
    <n v="0"/>
    <x v="1"/>
    <x v="6"/>
  </r>
  <r>
    <s v="pre-commit"/>
    <s v="https://github.com/pre-commit/pre-commit"/>
    <s v="Change Method Signature (Change argument, change parameter)"/>
    <x v="3"/>
    <s v="Remove unnecessary fixtures in signatures from pygrep tests by MarcoGorelli · Pull Request #1644 · pre-commit/pre-commit"/>
    <s v="ee1fcfb"/>
    <s v="6ba50f3"/>
    <x v="0"/>
    <s v="tests/languages/pygrep_test.py"/>
    <s v="tests/languages/pygrep_test.py"/>
    <s v="Me: remove some_files arguement from the functions and add this above each function with that arguement &quot;@pytest.mark.usefixtures('some_files')&quot;"/>
    <s v="repo_ee1fcfb_6ba50f3"/>
    <s v="gemini_test_llm_vs_gt.diff"/>
    <s v="cases/repo_ee1fcfb_6ba50f3/compare/gemini_test_llm_vs_gt.diff"/>
    <x v="1"/>
    <s v="No"/>
    <x v="0"/>
    <s v="Formatting"/>
    <s v="Low"/>
    <x v="1"/>
    <s v="The only visible difference is that the LLM output removed the final newline at the end of the file. The code content is otherwise identical, so there is no behavior change."/>
    <x v="1"/>
    <s v="Yes"/>
    <s v="None"/>
    <x v="1"/>
    <s v="repo_ee1fcfb_6ba50f3__gemini_test_llm_vs_gt.diff__Gemini 3.5 Flash"/>
    <n v="1"/>
    <n v="0"/>
    <n v="0"/>
    <n v="0"/>
    <n v="1"/>
    <n v="0"/>
    <n v="0"/>
    <x v="1"/>
    <x v="0"/>
  </r>
  <r>
    <s v="mackup"/>
    <s v="https://github.com/lra/mackup"/>
    <s v="Change Method Signature (Change argument, change parameter)"/>
    <x v="3"/>
    <s v="Add typing by lra · Pull Request #2083 · lra/mackup"/>
    <s v="4177f52"/>
    <s v="3f8be8c"/>
    <x v="0"/>
    <s v="mackup/application.py"/>
    <s v="mackup/application.py"/>
    <s v="Me: getFilePaths file should be a string and return tuple[str, str]"/>
    <s v="repo_4177f52_3f8be8c"/>
    <s v="gemini_application_llm_vs_gt.diff"/>
    <s v="cases/repo_4177f52_3f8be8c/compare/gemini_application_llm_vs_gt.diff"/>
    <x v="1"/>
    <s v="No"/>
    <x v="0"/>
    <s v="Formatting"/>
    <s v="Medium"/>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1"/>
    <s v="repo_4177f52_3f8be8c__gemini_application_llm_vs_gt.diff__Gemini 3.5 Flash"/>
    <n v="1"/>
    <n v="0"/>
    <n v="0"/>
    <n v="0"/>
    <n v="1"/>
    <n v="0"/>
    <n v="1"/>
    <x v="2"/>
    <x v="0"/>
  </r>
  <r>
    <s v="mackup"/>
    <s v="https://github.com/lra/mackup"/>
    <s v="Change Method Signature (Change argument, change parameter)"/>
    <x v="3"/>
    <s v="Add typing by lra · Pull Request #2083 · lra/mackup"/>
    <s v="4177f52"/>
    <s v="3f8be8c"/>
    <x v="0"/>
    <s v="mackup/application.py"/>
    <s v="mackup/application.py"/>
    <s v="Me: getFilePaths file should be a string and return tuple[str, str]"/>
    <s v="repo_4177f52_3f8be8c"/>
    <s v="gemini_application_llm_vs_gt.diff"/>
    <s v="cases/repo_4177f52_3f8be8c/compare/gemini_application_llm_vs_gt.diff"/>
    <x v="1"/>
    <s v="No"/>
    <x v="0"/>
    <s v=" Import Change"/>
    <s v="Medium"/>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1"/>
    <s v="repo_4177f52_3f8be8c__gemini_application_llm_vs_gt.diff__Gemini 3.5 Flash"/>
    <n v="1"/>
    <n v="0"/>
    <n v="0"/>
    <n v="0"/>
    <n v="1"/>
    <n v="0"/>
    <n v="1"/>
    <x v="2"/>
    <x v="10"/>
  </r>
  <r>
    <s v="mackup"/>
    <s v="https://github.com/lra/mackup"/>
    <s v="Change Method Signature (Change argument, change parameter)"/>
    <x v="3"/>
    <s v="Add typing by lra · Pull Request #2083 · lra/mackup"/>
    <s v="4177f52"/>
    <s v="3f8be8c"/>
    <x v="0"/>
    <s v="mackup/application.py"/>
    <s v="mackup/application.py"/>
    <s v="Me: getFilePaths file should be a string and return tuple[str, str]"/>
    <s v="repo_4177f52_3f8be8c"/>
    <s v="gemini_application_llm_vs_gt.diff"/>
    <s v="cases/repo_4177f52_3f8be8c/compare/gemini_application_llm_vs_gt.diff"/>
    <x v="1"/>
    <s v="No"/>
    <x v="0"/>
    <s v=" API/Signature Overreach"/>
    <s v="Medium"/>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1"/>
    <s v="repo_4177f52_3f8be8c__gemini_application_llm_vs_gt.diff__Gemini 3.5 Flash"/>
    <n v="1"/>
    <n v="0"/>
    <n v="0"/>
    <n v="0"/>
    <n v="1"/>
    <n v="0"/>
    <n v="1"/>
    <x v="2"/>
    <x v="7"/>
  </r>
  <r>
    <s v="PaddleDetection"/>
    <s v="https://github.com/PaddlePaddle/PaddleDetection"/>
    <s v="Rename Variable"/>
    <x v="0"/>
    <s v="[PIR] Rename parameter to avoid Error by chen2016013 · Pull Request #8872 · PaddlePaddle/PaddleDetection"/>
    <s v="352fa27"/>
    <s v="54e3209"/>
    <x v="0"/>
    <s v="ppdet/modeling/losses/ssd_loss.py"/>
    <s v="ppdet/modeling/losses/ssd_loss.py"/>
    <s v="Me: change targets_bbox to targets_bbox_tmp on line 149 and 150 just for the var name and the parameter"/>
    <s v="repo_352fa27_54e3209"/>
    <s v="gemini_loss_llm_vs_gt.diff"/>
    <s v="cases/repo_352fa27_54e3209/compare/gemini_loss_llm_vs_gt.diff"/>
    <x v="1"/>
    <s v="No"/>
    <x v="0"/>
    <s v="Formatting"/>
    <s v="Medium"/>
    <x v="1"/>
    <s v="Gemini completed the required variable-name change on the intended loss-computation lines, but it also renamed the earlier assignment variable and the stop_gradient reference from targets_bbox to targets_bbox_tmp. This is outside the requested line 149150 scope, though it likely preserves behavior. It also introduced a no-newline-at-EOF formatting change."/>
    <x v="1"/>
    <s v="Yes"/>
    <s v="None"/>
    <x v="1"/>
    <s v="repo_352fa27_54e3209__gemini_loss_llm_vs_gt.diff__Gemini 3.5 Flash"/>
    <n v="1"/>
    <n v="0"/>
    <n v="0"/>
    <n v="0"/>
    <n v="1"/>
    <n v="0"/>
    <n v="1"/>
    <x v="2"/>
    <x v="0"/>
  </r>
  <r>
    <s v="PaddleDetection"/>
    <s v="https://github.com/PaddlePaddle/PaddleDetection"/>
    <s v="Rename Variable"/>
    <x v="0"/>
    <s v="[PIR] Rename parameter to avoid Error by chen2016013 · Pull Request #8872 · PaddlePaddle/PaddleDetection"/>
    <s v="352fa27"/>
    <s v="54e3209"/>
    <x v="0"/>
    <s v="ppdet/modeling/losses/ssd_loss.py"/>
    <s v="ppdet/modeling/losses/ssd_loss.py"/>
    <s v="Me: change targets_bbox to targets_bbox_tmp on line 149 and 150 just for the var name and the parameter"/>
    <s v="repo_352fa27_54e3209"/>
    <s v="gemini_loss_llm_vs_gt.diff"/>
    <s v="cases/repo_352fa27_54e3209/compare/gemini_loss_llm_vs_gt.diff"/>
    <x v="1"/>
    <s v="No"/>
    <x v="0"/>
    <s v=" Naming Overreach"/>
    <s v="Medium"/>
    <x v="1"/>
    <s v="Gemini completed the required variable-name change on the intended loss-computation lines, but it also renamed the earlier assignment variable and the stop_gradient reference from targets_bbox to targets_bbox_tmp. This is outside the requested line 149150 scope, though it likely preserves behavior. It also introduced a no-newline-at-EOF formatting change."/>
    <x v="1"/>
    <s v="Yes"/>
    <s v="None"/>
    <x v="1"/>
    <s v="repo_352fa27_54e3209__gemini_loss_llm_vs_gt.diff__Gemini 3.5 Flash"/>
    <n v="1"/>
    <n v="0"/>
    <n v="0"/>
    <n v="0"/>
    <n v="1"/>
    <n v="0"/>
    <n v="1"/>
    <x v="2"/>
    <x v="8"/>
  </r>
  <r>
    <s v="PaddleDetection"/>
    <s v="https://github.com/PaddlePaddle/PaddleDetection"/>
    <s v="Rename Variable"/>
    <x v="0"/>
    <s v="[cherry-pick] Fix some errors of `NotImplemented` usage and some variable names by lyuwenyu · Pull Request #2352 · PaddlePaddle/PaddleDetection"/>
    <s v="395e3aa"/>
    <s v="4f72fb4"/>
    <x v="0"/>
    <s v="dygraph/ppdet/data/source/dataset.py"/>
    <s v="dygraph/ppdet/data/source/dataset.py"/>
    <s v="Me: change notImplemented to NotImplementedError, change d to dir and change is_valid_file to _is_valid_file"/>
    <s v="repo_395e3aa_4f72fb4"/>
    <s v="gemini_dataset_llm_vs_gt.diff"/>
    <s v="cases/repo_395e3aa_4f72fb4/compare/gemini_dataset_llm_vs_gt.diff"/>
    <x v="1"/>
    <s v="No"/>
    <x v="0"/>
    <s v="Formatting"/>
    <s v="Low"/>
    <x v="1"/>
    <s v="The only visible difference is that the LLM output removed the final newline at the end of the file. The code content is otherwise identical, so there is no behavior change."/>
    <x v="1"/>
    <s v="Yes"/>
    <s v="None"/>
    <x v="1"/>
    <s v="repo_395e3aa_4f72fb4__gemini_dataset_llm_vs_gt.diff__Gemini 3.5 Flash"/>
    <n v="1"/>
    <n v="0"/>
    <n v="0"/>
    <n v="0"/>
    <n v="1"/>
    <n v="0"/>
    <n v="0"/>
    <x v="1"/>
    <x v="0"/>
  </r>
  <r>
    <s v="PaddleDetection"/>
    <s v="https://github.com/PaddlePaddle/PaddleDetection"/>
    <s v="Extract Method (Cleanup, Move, extract, remove)"/>
    <x v="2"/>
    <s v="[cherry-pick]remove register_buffer by wangxinxin08 · Pull Request #5632 · PaddlePaddle/PaddleDetection"/>
    <s v="2ef30b4"/>
    <s v="0f9f93e"/>
    <x v="0"/>
    <s v="ppdet/modeling/heads/ppyoloe_head.py"/>
    <s v="ppdet/modeling/heads/ppyoloe_head.py"/>
    <s v="Me: instead of using register buffer for anchor points and stride tensor use self.x = x"/>
    <s v="repo_2ef30b4_0f9f93e"/>
    <s v="gemini_head_llm_vs_gt.diff"/>
    <s v="cases/repo_2ef30b4_0f9f93e/compare/gemini_head_llm_vs_gt.diff"/>
    <x v="1"/>
    <s v="No"/>
    <x v="0"/>
    <s v="Formatting"/>
    <s v="Low"/>
    <x v="1"/>
    <s v="The only visible difference is that the LLM output removed the final newline at the end of the file. The code content is otherwise identical, so there is no behavior change."/>
    <x v="1"/>
    <s v="Yes"/>
    <s v="None"/>
    <x v="1"/>
    <s v="repo_2ef30b4_0f9f93e__gemini_head_llm_vs_gt.diff__Gemini 3.5 Flash"/>
    <n v="1"/>
    <n v="0"/>
    <n v="0"/>
    <n v="0"/>
    <n v="1"/>
    <n v="0"/>
    <n v="0"/>
    <x v="1"/>
    <x v="0"/>
  </r>
  <r>
    <s v="PaddleDetection"/>
    <s v="https://github.com/PaddlePaddle/PaddleDetection"/>
    <s v="Extract Method (Cleanup, Move, extract, remove)"/>
    <x v="2"/>
    <s v="delete redundant code by duohappy · Pull Request #2318 · PaddlePaddle/PaddleDetection"/>
    <s v="4993bd2"/>
    <s v="508b5f7"/>
    <x v="0"/>
    <s v="tools/x2coco.py"/>
    <s v="tools/x2coco.py"/>
    <s v="Me:remove the getbbox function"/>
    <s v="repo_4993bd2_508b5f7"/>
    <s v="gemini_x2coco_llm_vs_gt.diff"/>
    <s v="cases/repo_4993bd2_508b5f7/compare/gemini_x2coco_llm_vs_gt.diff"/>
    <x v="1"/>
    <s v="No"/>
    <x v="0"/>
    <s v="Formatting"/>
    <s v="Low"/>
    <x v="1"/>
    <s v="Gemini did not complete the requested task because it did not remove the getbbox function. The only changes are whitespace cleanup and a no-newline-at-EOF formatting change, which are unrelated to the task."/>
    <x v="1"/>
    <s v="Yes"/>
    <s v="None"/>
    <x v="1"/>
    <s v="repo_4993bd2_508b5f7__gemini_x2coco_llm_vs_gt.diff__Gemini 3.5 Flash"/>
    <n v="1"/>
    <n v="0"/>
    <n v="0"/>
    <n v="0"/>
    <n v="1"/>
    <n v="0"/>
    <n v="0"/>
    <x v="1"/>
    <x v="0"/>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engine/trainer.py"/>
    <s v="Me: Rename &quot;train_results.json&quot; to &quot;train_result.json&quot; argument"/>
    <s v="repo_b2e2729_8377e84"/>
    <s v="gemini_trainer_llm_vs_gt.diff"/>
    <s v="cases/repo_b2e2729_8377e84/compare/gemini_trainer_llm_vs_gt.diff"/>
    <x v="1"/>
    <s v="No"/>
    <x v="0"/>
    <s v="Formatting"/>
    <s v="Low"/>
    <x v="1"/>
    <s v="The only visible difference is that the LLM output removed the final newline at the end of the file. The code content is otherwise identical, so there is no behavior change."/>
    <x v="1"/>
    <s v="Yes"/>
    <s v="None"/>
    <x v="1"/>
    <s v="repo_b2e2729_8377e84__gemini_trainer_llm_vs_gt.diff__Gemini 3.5 Flash"/>
    <n v="1"/>
    <n v="0"/>
    <n v="0"/>
    <n v="0"/>
    <n v="1"/>
    <n v="0"/>
    <n v="0"/>
    <x v="1"/>
    <x v="0"/>
  </r>
  <r>
    <s v="PaddleDetection"/>
    <s v="https://github.com/PaddlePaddle/PaddleDetection"/>
    <s v="Change Method Signature (Change argument, change parameter)"/>
    <x v="3"/>
    <s v="https://github.com/PaddlePaddle/PaddleDetection/pull/6295"/>
    <s v="5019c3b"/>
    <s v="3428d97"/>
    <x v="0"/>
    <s v="deploy/pphuman/pipeline.py"/>
    <s v="deploy/pphuman/pipeline.py"/>
    <s v="Me: Rename imshow argument PPHuman&amp;&amp;PPVehicle to Paddle-Pipeline"/>
    <s v="repo_5019c3b_3428d97"/>
    <s v="gemini_pipeline_llm_vs_gt.diff"/>
    <s v="cases/repo_5019c3b_3428d97/compare/gemini_pipeline_llm_vs_gt.diff"/>
    <x v="1"/>
    <s v="No"/>
    <x v="0"/>
    <s v="Formatting"/>
    <s v="Low"/>
    <x v="1"/>
    <s v="Gemini did not complete the requested task because it did not rename the imshow argument from PPHuman&amp;&amp;PPVehicle to Paddle-Pipeline. It only changed line wrapping for self.pipe_timer.module_time['skeleton_action'].start() and introduced a no-newline-at-EOF formatting change, both unrelated to the task."/>
    <x v="1"/>
    <s v="Yes"/>
    <s v="None"/>
    <x v="1"/>
    <s v="repo_5019c3b_3428d97__gemini_pipeline_llm_vs_gt.diff__Gemini 3.5 Flash"/>
    <n v="1"/>
    <n v="0"/>
    <n v="0"/>
    <n v="0"/>
    <n v="1"/>
    <n v="0"/>
    <n v="0"/>
    <x v="1"/>
    <x v="0"/>
  </r>
  <r>
    <s v="PaddleDetection"/>
    <s v="https://github.com/PaddlePaddle/PaddleDetection"/>
    <s v="Extract Variable (Cleanup, Move, extract, remove)"/>
    <x v="4"/>
    <s v="https://github.com/PaddlePaddle/PaddleDetection/pull/6424"/>
    <s v="70d00f6"/>
    <s v="5e02a81"/>
    <x v="0"/>
    <s v="ppdet/modeling/layers.py"/>
    <s v="ppdet/modeling/layers.py"/>
    <s v="GitHub: remove one line redundant code (topk_scores, topk_inds = paddle.topk(scores_r, k)"/>
    <s v="repo_70d00f6_5e02a81"/>
    <s v="gemini_layers_llm_vs_gt.diff"/>
    <s v="cases/repo_70d00f6_5e02a81/compare/gemini_layers_llm_vs_gt.diff"/>
    <x v="1"/>
    <s v="No"/>
    <x v="0"/>
    <s v="Formatting"/>
    <s v="Low"/>
    <x v="1"/>
    <s v="The only visible difference is that the LLM output removed the final newline at the end of the file. The code content is otherwise identical, so there is no behavior change."/>
    <x v="1"/>
    <s v="Yes"/>
    <s v="None"/>
    <x v="1"/>
    <s v="repo_70d00f6_5e02a81__gemini_layers_llm_vs_gt.diff__Gemini 3.5 Flash"/>
    <n v="1"/>
    <n v="0"/>
    <n v="0"/>
    <n v="0"/>
    <n v="1"/>
    <n v="0"/>
    <n v="0"/>
    <x v="1"/>
    <x v="0"/>
  </r>
  <r>
    <s v="yewtube"/>
    <s v="mps-youtube/yewtube: yewtube, forked from mps-youtube , is a Terminal based YouTube player and downloader. No Youtube API key required."/>
    <s v="Change Method Signature (Change argument, change parameter)"/>
    <x v="3"/>
    <s v="https://github.com/mps-youtube/yewtube/pull/394"/>
    <s v="ea4831f"/>
    <s v="8d2c22d"/>
    <x v="0"/>
    <s v="mps_youtube/main.py"/>
    <s v="mps_youtube/main.py"/>
    <s v="GitHub: remove unneeded showconfig() argument"/>
    <s v="repo_ea4831f_8d2c22d"/>
    <s v="gemini_main_llm_vs_gt.diff"/>
    <s v="cases/repo_ea4831f_8d2c22d/compare/gemini_main_llm_vs_gt.diff"/>
    <x v="1"/>
    <s v="No"/>
    <x v="0"/>
    <s v="Formatting"/>
    <s v="Low"/>
    <x v="1"/>
    <s v="Gemini did not complete the requested task because it did not remove the unneeded showconfig() argument. Instead, it introduced multiple unrelated changes, including adding print(cursong), renaming external_download to presidential_download, changing tit = pattern.sub(&quot;&quot;, tit) to bold = pattern.sub(&quot;&quot;, tit), and several formatting/indentation edits. The bold assignment is a likely behavior-breaking logic change because tit is no longer updated."/>
    <x v="1"/>
    <s v="Yes"/>
    <s v="None"/>
    <x v="1"/>
    <s v="repo_ea4831f_8d2c22d__gemini_main_llm_vs_gt.diff__Gemini 3.5 Flash"/>
    <n v="1"/>
    <n v="0"/>
    <n v="0"/>
    <n v="0"/>
    <n v="1"/>
    <n v="0"/>
    <n v="0"/>
    <x v="1"/>
    <x v="0"/>
  </r>
  <r>
    <s v="yewtube"/>
    <s v="mps-youtube/yewtube: yewtube, forked from mps-youtube , is a Terminal based YouTube player and downloader. No Youtube API key required."/>
    <s v="Extract Variable (Cleanup, Move, extract, remove)"/>
    <x v="4"/>
    <s v="https://github.com/mps-youtube/yewtube/pull/519"/>
    <s v="8508c46"/>
    <s v="2e0a353"/>
    <x v="0"/>
    <s v="mps_youtube/player.py"/>
    <s v="mps_youtube/player.py"/>
    <s v="Me: wrap the elasped_s variable in an if statement making sure resp['data'] is not none"/>
    <s v="repo_8508c46_2e0a353"/>
    <s v="gemini_player_llm_vs_gt.diff"/>
    <s v="cases/repo_8508c46_2e0a353/compare/gemini_player_llm_vs_gt.diff"/>
    <x v="1"/>
    <s v="No"/>
    <x v="0"/>
    <s v="Formatting"/>
    <s v="Low"/>
    <x v="1"/>
    <s v="Gemini did not complete the requested task because it did not wrap the elapsed_s variable with a check that resp['data'] is not None. Instead, it changed valid Python boolean operators from and to &amp;&amp;, which introduces syntax errors and breaks the file. It also introduced a no-newline-at-EOF formatting change."/>
    <x v="1"/>
    <s v="No"/>
    <s v="SyntaxError: invalid syntax"/>
    <x v="1"/>
    <s v="repo_8508c46_2e0a353__gemini_player_llm_vs_gt.diff__Gemini 3.5 Flash"/>
    <n v="1"/>
    <n v="0"/>
    <n v="0"/>
    <n v="0"/>
    <n v="1"/>
    <n v="0"/>
    <n v="0"/>
    <x v="1"/>
    <x v="0"/>
  </r>
  <r>
    <s v="Solaar"/>
    <s v="pwr-Solaar/Solaar: Linux device manager for Logitech devices"/>
    <s v="Rename Variable"/>
    <x v="0"/>
    <s v="https://github.com/pwr-Solaar/Solaar/pull/60"/>
    <s v="c224141"/>
    <s v="ecd90d6"/>
    <x v="2"/>
    <s v="lib/logitech/unifying_receiver/descriptors.py, lib/logitech/unifying_receiver/status.py"/>
    <s v="lib/logitech/unifying_receiver/status.py"/>
    <s v="Me: Rename FN_STATUS to FN_INVERSION, REPROGRAMMABLE_KEYS to REPROG_CONTROLS, FIRMWARE to DEVICE_FW_VERSION, NAME to DEVICE_NAME, and BATTERY to BATTERY_STATUS"/>
    <s v="repo_c224141_ecd90d6"/>
    <s v="gemini_status_llm_vs_gt.diff"/>
    <s v="cases/repo_c224141_ecd90d6/compare/gemini_status_llm_vs_gt.diff"/>
    <x v="1"/>
    <s v="No"/>
    <x v="0"/>
    <s v="Formatting"/>
    <s v="High"/>
    <x v="0"/>
    <s v="Gemini did not complete the requested renaming task. The required changes were to rename FN_STATUS, REPROGRAMMABLE_KEYS, FIRMWARE, NAME, and BATTERY to the specified new names, but the diff does not show those required renames being completed. Instead, Gemini reformatted nearly the whole file from tabs to spaces and made unrelated feature/attribute renames such as d.firmware to d.DEVICE_FW_VERSION, WIRELESS_DEVICE_STATUS to WIRELESS, SOLAR_DASHBOARD to SOLAR_CHARGE, and TOUCHMOUSE_RAW_POINTS to TOUCH_MOUSE, which may break references if those constants do not exist."/>
    <x v="1"/>
    <s v="Yes"/>
    <s v="None"/>
    <x v="1"/>
    <s v="repo_c224141_ecd90d6__gemini_status_llm_vs_gt.diff__Gemini 3.5 Flash"/>
    <n v="1"/>
    <n v="0"/>
    <n v="0"/>
    <n v="0"/>
    <n v="1"/>
    <n v="1"/>
    <n v="1"/>
    <x v="0"/>
    <x v="0"/>
  </r>
  <r>
    <s v="Solaar"/>
    <s v="pwr-Solaar/Solaar: Linux device manager for Logitech devices"/>
    <s v="Rename Variable"/>
    <x v="0"/>
    <s v="https://github.com/pwr-Solaar/Solaar/pull/60"/>
    <s v="c224141"/>
    <s v="ecd90d6"/>
    <x v="2"/>
    <s v="lib/logitech/unifying_receiver/descriptors.py, lib/logitech/unifying_receiver/status.py"/>
    <s v="lib/logitech/unifying_receiver/status.py"/>
    <s v="Me: Rename FN_STATUS to FN_INVERSION, REPROGRAMMABLE_KEYS to REPROG_CONTROLS, FIRMWARE to DEVICE_FW_VERSION, NAME to DEVICE_NAME, and BATTERY to BATTERY_STATUS"/>
    <s v="repo_c224141_ecd90d6"/>
    <s v="gemini_status_llm_vs_gt.diff"/>
    <s v="cases/repo_c224141_ecd90d6/compare/gemini_status_llm_vs_gt.diff"/>
    <x v="1"/>
    <s v="No"/>
    <x v="0"/>
    <s v=" Naming Overreach"/>
    <s v="High"/>
    <x v="0"/>
    <s v="Gemini did not complete the requested renaming task. The required changes were to rename FN_STATUS, REPROGRAMMABLE_KEYS, FIRMWARE, NAME, and BATTERY to the specified new names, but the diff does not show those required renames being completed. Instead, Gemini reformatted nearly the whole file from tabs to spaces and made unrelated feature/attribute renames such as d.firmware to d.DEVICE_FW_VERSION, WIRELESS_DEVICE_STATUS to WIRELESS, SOLAR_DASHBOARD to SOLAR_CHARGE, and TOUCHMOUSE_RAW_POINTS to TOUCH_MOUSE, which may break references if those constants do not exist."/>
    <x v="1"/>
    <s v="Yes"/>
    <s v="None"/>
    <x v="1"/>
    <s v="repo_c224141_ecd90d6__gemini_status_llm_vs_gt.diff__Gemini 3.5 Flash"/>
    <n v="1"/>
    <n v="0"/>
    <n v="0"/>
    <n v="0"/>
    <n v="1"/>
    <n v="1"/>
    <n v="1"/>
    <x v="0"/>
    <x v="8"/>
  </r>
  <r>
    <s v="Solaar"/>
    <s v="pwr-Solaar/Solaar: Linux device manager for Logitech devices"/>
    <s v="Rename Variable"/>
    <x v="0"/>
    <s v="https://github.com/pwr-Solaar/Solaar/pull/60"/>
    <s v="c224141"/>
    <s v="ecd90d6"/>
    <x v="2"/>
    <s v="lib/logitech/unifying_receiver/descriptors.py, lib/logitech/unifying_receiver/status.py"/>
    <s v="lib/logitech/unifying_receiver/descriptors.py"/>
    <s v="Me: Rename FN_STATUS to FN_INVERSION, REPROGRAMMABLE_KEYS to REPROG_CONTROLS, FIRMWARE to DEVICE_FW_VERSION, NAME to DEVICE_NAME, and BATTERY to BATTERY_STATUS"/>
    <s v="repo_c224141_ecd90d6"/>
    <s v="gemini_desc_llm_vs_gt.diff"/>
    <s v="cases/repo_c224141_ecd90d6/compare/gemini_desc_llm_vs_gt.diff"/>
    <x v="2"/>
    <s v="No"/>
    <x v="0"/>
    <s v="Formatting"/>
    <s v="Medium"/>
    <x v="0"/>
    <s v="Gemini completed only one required rename: _hidpp20.FEATURE.FN_STATUS was changed to _hidpp20.FEATURE.FN_INVERSION. However, the other requested renames are not shown in this file: REPROGRAMMABLE_KEYS to REPROG_CONTROLS, FIRMWARE to DEVICE_FW_VERSION, NAME to DEVICE_NAME, and BATTERY to BATTERY_STATUS. Gemini also reformatted a large portion of the file from tabs to spaces and introduced a no-newline-at-EOF formatting change."/>
    <x v="2"/>
    <s v="Yes"/>
    <s v="None"/>
    <x v="1"/>
    <s v="repo_c224141_ecd90d6__gemini_desc_llm_vs_gt.diff__Gemini 3.5 Flash"/>
    <n v="0"/>
    <n v="1"/>
    <n v="0"/>
    <n v="0"/>
    <n v="1"/>
    <n v="1"/>
    <n v="1"/>
    <x v="2"/>
    <x v="0"/>
  </r>
  <r>
    <s v="Solaar"/>
    <s v="pwr-Solaar/Solaar: Linux device manager for Logitech devices"/>
    <s v="Rename Variable"/>
    <x v="0"/>
    <s v="https://github.com/pwr-Solaar/Solaar/pull/60"/>
    <s v="c224141"/>
    <s v="ecd90d6"/>
    <x v="2"/>
    <s v="lib/logitech/unifying_receiver/descriptors.py, lib/logitech/unifying_receiver/status.py"/>
    <s v="lib/logitech/unifying_receiver/descriptors.py"/>
    <s v="Me: Rename FN_STATUS to FN_INVERSION, REPROGRAMMABLE_KEYS to REPROG_CONTROLS, FIRMWARE to DEVICE_FW_VERSION, NAME to DEVICE_NAME, and BATTERY to BATTERY_STATUS"/>
    <s v="repo_c224141_ecd90d6"/>
    <s v="gemini_desc_llm_vs_gt.diff"/>
    <s v="cases/repo_c224141_ecd90d6/compare/gemini_desc_llm_vs_gt.diff"/>
    <x v="2"/>
    <s v="No"/>
    <x v="0"/>
    <s v=" Missed Required Change"/>
    <s v="Medium"/>
    <x v="0"/>
    <s v="Gemini completed only one required rename: _hidpp20.FEATURE.FN_STATUS was changed to _hidpp20.FEATURE.FN_INVERSION. However, the other requested renames are not shown in this file: REPROGRAMMABLE_KEYS to REPROG_CONTROLS, FIRMWARE to DEVICE_FW_VERSION, NAME to DEVICE_NAME, and BATTERY to BATTERY_STATUS. Gemini also reformatted a large portion of the file from tabs to spaces and introduced a no-newline-at-EOF formatting change."/>
    <x v="2"/>
    <s v="Yes"/>
    <s v="None"/>
    <x v="1"/>
    <s v="repo_c224141_ecd90d6__gemini_desc_llm_vs_gt.diff__Gemini 3.5 Flash"/>
    <n v="0"/>
    <n v="1"/>
    <n v="0"/>
    <n v="0"/>
    <n v="1"/>
    <n v="1"/>
    <n v="1"/>
    <x v="2"/>
    <x v="2"/>
  </r>
  <r>
    <s v="Solaar"/>
    <s v="pwr-Solaar/Solaar: Linux device manager for Logitech devices"/>
    <s v="Change Method Signature (Change argument, change parameter)"/>
    <x v="3"/>
    <s v="https://github.com/pwr-Solaar/Solaar/pull/649"/>
    <s v="77e21a0"/>
    <s v="56762b5"/>
    <x v="0"/>
    <s v="lib/logitech_receiver/descriptors.py"/>
    <s v="lib/logitech_receiver/descriptors.py"/>
    <s v="GitHub: move persister from Setting to _DeviceDescriptor to get around problem with settings discovered after startup"/>
    <s v="repo_77e21a0_56762b5"/>
    <s v="gemini_desc_llm_vs_gt.diff"/>
    <s v="cases/repo_77e21a0_56762b5/compare/gemini_desc_llm_vs_gt.diff"/>
    <x v="1"/>
    <s v="No"/>
    <x v="0"/>
    <s v="Formatting"/>
    <s v="Low"/>
    <x v="1"/>
    <s v="Gemini completed the required structural change: _DeviceDescriptor includes persister, and _D(...) accepts persister=None and passes it into the descriptor. However, Gemini also reformatted a large portion of the file from tabs to spaces and introduced a no-newline-at-EOF formatting change. These are unnecessary but likely do not change behavior."/>
    <x v="1"/>
    <s v="Yes"/>
    <s v="None"/>
    <x v="1"/>
    <s v="repo_77e21a0_56762b5__gemini_desc_llm_vs_gt.diff__Gemini 3.5 Flash"/>
    <n v="1"/>
    <n v="0"/>
    <n v="0"/>
    <n v="0"/>
    <n v="1"/>
    <n v="0"/>
    <n v="0"/>
    <x v="1"/>
    <x v="0"/>
  </r>
  <r>
    <s v="Solaar"/>
    <s v="pwr-Solaar/Solaar: Linux device manager for Logitech devices"/>
    <s v="Change Method Signature (Change argument, change parameter)"/>
    <x v="3"/>
    <s v="https://github.com/pwr-Solaar/Solaar/pull/2357"/>
    <s v="8f6e8ee"/>
    <s v="c3b6802"/>
    <x v="0"/>
    <s v="lib/logitech_receiver/receiver.py"/>
    <s v="lib/logitech_receiver/receiver.py"/>
    <s v="Me: Get receiver product_info  before instantiation by passing it through parameter in a function Receiver"/>
    <s v="repo_8f6e8ee_c3b6802"/>
    <s v="gemini_rec_llm_vs_gt.diff"/>
    <s v="cases/repo_8f6e8ee_c3b6802/compare/gemini_rec_llm_vs_gt.diff"/>
    <x v="1"/>
    <s v="No"/>
    <x v="0"/>
    <s v="API/Signature Overreach"/>
    <s v="Medium"/>
    <x v="1"/>
    <s v="Gemini completed the required task by moving product_info retrieval before Receiver instantiation and passing it through the Receiver(...) parameter list. However, it also changed the Receiver.__init__ parameter order from (product_info, handle, path, product_id, ...) to (handle, path, product_id, product_info, ...), which is an API/signature change beyond the minimal required update. It also added a separate __bool__ method and removed the previous combined __bool__ = __nonzero__ = ... assignment, plus introduced a no-newline-at-EOF formatting change."/>
    <x v="1"/>
    <s v="Yes"/>
    <s v="None"/>
    <x v="1"/>
    <s v="repo_8f6e8ee_c3b6802__gemini_rec_llm_vs_gt.diff__Gemini 3.5 Flash"/>
    <n v="1"/>
    <n v="0"/>
    <n v="0"/>
    <n v="0"/>
    <n v="1"/>
    <n v="0"/>
    <n v="1"/>
    <x v="2"/>
    <x v="7"/>
  </r>
  <r>
    <s v="Solaar"/>
    <s v="pwr-Solaar/Solaar: Linux device manager for Logitech devices"/>
    <s v="Change Method Signature (Change argument, change parameter)"/>
    <x v="3"/>
    <s v="https://github.com/pwr-Solaar/Solaar/pull/2357"/>
    <s v="8f6e8ee"/>
    <s v="c3b6802"/>
    <x v="0"/>
    <s v="lib/logitech_receiver/receiver.py"/>
    <s v="lib/logitech_receiver/receiver.py"/>
    <s v="Me: Get receiver product_info  before instantiation by passing it through parameter in a function Receiver"/>
    <s v="repo_8f6e8ee_c3b6802"/>
    <s v="gemini_rec_llm_vs_gt.diff"/>
    <s v="cases/repo_8f6e8ee_c3b6802/compare/gemini_rec_llm_vs_gt.diff"/>
    <x v="1"/>
    <s v="No"/>
    <x v="0"/>
    <s v=" Extra Refactoring"/>
    <s v="Medium"/>
    <x v="1"/>
    <s v="Gemini completed the required task by moving product_info retrieval before Receiver instantiation and passing it through the Receiver(...) parameter list. However, it also changed the Receiver.__init__ parameter order from (product_info, handle, path, product_id, ...) to (handle, path, product_id, product_info, ...), which is an API/signature change beyond the minimal required update. It also added a separate __bool__ method and removed the previous combined __bool__ = __nonzero__ = ... assignment, plus introduced a no-newline-at-EOF formatting change."/>
    <x v="1"/>
    <s v="Yes"/>
    <s v="None"/>
    <x v="1"/>
    <s v="repo_8f6e8ee_c3b6802__gemini_rec_llm_vs_gt.diff__Gemini 3.5 Flash"/>
    <n v="1"/>
    <n v="0"/>
    <n v="0"/>
    <n v="0"/>
    <n v="1"/>
    <n v="0"/>
    <n v="1"/>
    <x v="2"/>
    <x v="6"/>
  </r>
  <r>
    <s v="Solaar"/>
    <s v="pwr-Solaar/Solaar: Linux device manager for Logitech devices"/>
    <s v="Change Method Signature (Change argument, change parameter)"/>
    <x v="3"/>
    <s v="https://github.com/pwr-Solaar/Solaar/pull/2357"/>
    <s v="8f6e8ee"/>
    <s v="c3b6802"/>
    <x v="0"/>
    <s v="lib/logitech_receiver/receiver.py"/>
    <s v="lib/logitech_receiver/receiver.py"/>
    <s v="Me: Get receiver product_info  before instantiation by passing it through parameter in a function Receiver"/>
    <s v="repo_8f6e8ee_c3b6802"/>
    <s v="gemini_rec_llm_vs_gt.diff"/>
    <s v="cases/repo_8f6e8ee_c3b6802/compare/gemini_rec_llm_vs_gt.diff"/>
    <x v="1"/>
    <s v="No"/>
    <x v="0"/>
    <s v=" Formatting"/>
    <s v="Medium"/>
    <x v="1"/>
    <s v="Gemini completed the required task by moving product_info retrieval before Receiver instantiation and passing it through the Receiver(...) parameter list. However, it also changed the Receiver.__init__ parameter order from (product_info, handle, path, product_id, ...) to (handle, path, product_id, product_info, ...), which is an API/signature change beyond the minimal required update. It also added a separate __bool__ method and removed the previous combined __bool__ = __nonzero__ = ... assignment, plus introduced a no-newline-at-EOF formatting change."/>
    <x v="1"/>
    <s v="Yes"/>
    <s v="None"/>
    <x v="1"/>
    <s v="repo_8f6e8ee_c3b6802__gemini_rec_llm_vs_gt.diff__Gemini 3.5 Flash"/>
    <n v="1"/>
    <n v="0"/>
    <n v="0"/>
    <n v="0"/>
    <n v="1"/>
    <n v="0"/>
    <n v="1"/>
    <x v="2"/>
    <x v="0"/>
  </r>
  <r>
    <s v="Salt"/>
    <s v="https://github.com/saltstack/salt"/>
    <s v="Rename Variable"/>
    <x v="0"/>
    <s v="https://github.com/saltstack/salt/pull/21539"/>
    <s v="a55aa59"/>
    <s v="4311b2c"/>
    <x v="0"/>
    <s v="salt/modules/cmdmod.py"/>
    <s v="salt/modules/cmdmod.py"/>
    <s v="Me: Rename ret to stdout"/>
    <s v="repo_a55aa59_4311b2c"/>
    <s v="claude_cmdmod_llm_vs_gt.diff"/>
    <s v="cases/repo_a55aa59_4311b2c/compare/claude_cmdmod_llm_vs_gt.diff"/>
    <x v="1"/>
    <s v="No"/>
    <x v="0"/>
    <s v="Formatting"/>
    <s v="Medium"/>
    <x v="1"/>
    <s v="Claude completed the requested rename from ret to stdout across the relevant assignments, references, return values, and dictionary accesses. The change is consistent with the requested maintenance task. The only unintended change is the no-newline-at-EOF formatting change."/>
    <x v="1"/>
    <s v="Yes"/>
    <s v="None"/>
    <x v="2"/>
    <s v="repo_a55aa59_4311b2c__claude_cmdmod_llm_vs_gt.diff__Claude Opus 4.8"/>
    <n v="1"/>
    <n v="0"/>
    <n v="0"/>
    <n v="0"/>
    <n v="1"/>
    <n v="0"/>
    <n v="1"/>
    <x v="2"/>
    <x v="0"/>
  </r>
  <r>
    <s v="Salt"/>
    <s v="https://github.com/saltstack/salt"/>
    <s v="Rename Variable"/>
    <x v="0"/>
    <s v="https://github.com/saltstack/salt/pull/21539"/>
    <s v="a55aa59"/>
    <s v="4311b2c"/>
    <x v="0"/>
    <s v="salt/modules/cmdmod.py"/>
    <s v="salt/modules/cmdmod.py"/>
    <s v="Me: Rename ret to stdout"/>
    <s v="repo_a55aa59_4311b2c"/>
    <s v="claude_cmdmod_llm_vs_gt.diff"/>
    <s v="cases/repo_a55aa59_4311b2c/compare/claude_cmdmod_llm_vs_gt.diff"/>
    <x v="1"/>
    <s v="No"/>
    <x v="0"/>
    <s v=" Extra Refactoring"/>
    <s v="Medium"/>
    <x v="1"/>
    <s v="Claude completed the requested rename from ret to stdout across the relevant assignments, references, return values, and dictionary accesses. The change is consistent with the requested maintenance task. The only unintended change is the no-newline-at-EOF formatting change."/>
    <x v="1"/>
    <s v="Yes"/>
    <s v="None"/>
    <x v="2"/>
    <s v="repo_a55aa59_4311b2c__claude_cmdmod_llm_vs_gt.diff__Claude Opus 4.8"/>
    <n v="1"/>
    <n v="0"/>
    <n v="0"/>
    <n v="0"/>
    <n v="1"/>
    <n v="0"/>
    <n v="1"/>
    <x v="2"/>
    <x v="6"/>
  </r>
  <r>
    <s v="Salt"/>
    <s v="https://github.com/saltstack/salt"/>
    <s v="Rename Method"/>
    <x v="1"/>
    <s v="https://github.com/saltstack/salt/pull/31498"/>
    <s v="625da0d"/>
    <s v="9d458bb"/>
    <x v="0"/>
    <s v="tests/integration/states/pkg.py"/>
    <s v="tests/integration/states/pkg.py"/>
    <s v="Me: Rename test_pkg_with_dot_in_pkgname to test_pkg_007_with_dot_in_pkgname and test_pkg_latest_with_epoch to test_pkg_008_latest_with_epoch and test_pkg_latest_with_epch_and_info_installed to test_pkg_009_latest_with_epoch_and_info_installed"/>
    <s v="repo_625da0d_9d458bb"/>
    <s v="claude_pkg_llm_vs_gt.diff"/>
    <s v="cases/repo_625da0d_9d458bb/compare/claude_pkg_llm_vs_gt.diff"/>
    <x v="1"/>
    <s v="No"/>
    <x v="0"/>
    <s v="Formatting"/>
    <s v="Low"/>
    <x v="1"/>
    <s v="The only difference is that the LLM output removed the final newline at the end of the file. There is no logic or behavioral change."/>
    <x v="1"/>
    <s v="Yes"/>
    <s v="None"/>
    <x v="2"/>
    <s v="repo_625da0d_9d458bb__claude_pkg_llm_vs_gt.diff__Claude Opus 4.8"/>
    <n v="1"/>
    <n v="0"/>
    <n v="0"/>
    <n v="0"/>
    <n v="1"/>
    <n v="0"/>
    <n v="0"/>
    <x v="1"/>
    <x v="0"/>
  </r>
  <r>
    <s v="Salt"/>
    <s v="https://github.com/saltstack/salt"/>
    <s v="Rename Method"/>
    <x v="1"/>
    <s v="https://github.com/saltstack/salt/pull/16715"/>
    <s v="b4db08e"/>
    <s v="d18e5c4"/>
    <x v="0"/>
    <s v="salt/utils/event.py"/>
    <s v="salt/utils/event.py"/>
    <s v="GitHub: Rename the cmd method in the Reactor to local for consistency"/>
    <s v="repo_b4db08e_d18e5c4"/>
    <s v="claude_event_llm_vs_gt.diff"/>
    <s v="cases/repo_b4db08e_d18e5c4/compare/claude_event_llm_vs_gt.diff"/>
    <x v="0"/>
    <s v="No"/>
    <x v="0"/>
    <s v="Formatting"/>
    <s v="High"/>
    <x v="0"/>
    <s v="Claude failed the requested task. The LLM deleted almost the entire remaining portion of the file from around get_event() onward. This removes many unrelated classes and methods, including event handling, Reactor, ReactWrap, and StateFire logic. The output also ends with an incomplete docstring fragment, so the file is likely syntactically broken or functionally unusable."/>
    <x v="0"/>
    <s v="No"/>
    <s v="SyntaxError: leading zeros in decimal integer literals are not permitted; use an 0o prefix for octal integers"/>
    <x v="2"/>
    <s v="repo_b4db08e_d18e5c4__claude_event_llm_vs_gt.diff__Claude Opus 4.8"/>
    <n v="0"/>
    <n v="0"/>
    <n v="1"/>
    <n v="0"/>
    <n v="1"/>
    <n v="1"/>
    <n v="1"/>
    <x v="0"/>
    <x v="0"/>
  </r>
  <r>
    <s v="Salt"/>
    <s v="https://github.com/saltstack/salt"/>
    <s v="Rename Method"/>
    <x v="1"/>
    <s v="https://github.com/saltstack/salt/pull/16715"/>
    <s v="b4db08e"/>
    <s v="d18e5c4"/>
    <x v="0"/>
    <s v="salt/utils/event.py"/>
    <s v="salt/utils/event.py"/>
    <s v="GitHub: Rename the cmd method in the Reactor to local for consistency"/>
    <s v="repo_b4db08e_d18e5c4"/>
    <s v="claude_event_llm_vs_gt.diff"/>
    <s v="cases/repo_b4db08e_d18e5c4/compare/claude_event_llm_vs_gt.diff"/>
    <x v="0"/>
    <s v="No"/>
    <x v="0"/>
    <s v=" Missed Required Change"/>
    <s v="High"/>
    <x v="0"/>
    <s v="Claude failed the requested task. The LLM deleted almost the entire remaining portion of the file from around get_event() onward. This removes many unrelated classes and methods, including event handling, Reactor, ReactWrap, and StateFire logic. The output also ends with an incomplete docstring fragment, so the file is likely syntactically broken or functionally unusable."/>
    <x v="0"/>
    <s v="No"/>
    <s v="SyntaxError: leading zeros in decimal integer literals are not permitted; use an 0o prefix for octal integers"/>
    <x v="2"/>
    <s v="repo_b4db08e_d18e5c4__claude_event_llm_vs_gt.diff__Claude Opus 4.8"/>
    <n v="0"/>
    <n v="0"/>
    <n v="1"/>
    <n v="0"/>
    <n v="1"/>
    <n v="1"/>
    <n v="1"/>
    <x v="0"/>
    <x v="2"/>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eval.py"/>
    <s v="Me: Remove tearDown method and update the code accordingly."/>
    <s v="repo_8b7a575_d92abc6"/>
    <s v="claude_eval_llm_vs_gt.diff"/>
    <s v="cases/repo_8b7a575_d92abc6/compare/claude_eval_llm_vs_gt.diff"/>
    <x v="1"/>
    <s v="No"/>
    <x v="0"/>
    <s v="Formatting"/>
    <s v="Low"/>
    <x v="1"/>
    <s v="The only difference is that the LLM output removed the final newline at the end of the file. There is no logic or behavioral change."/>
    <x v="1"/>
    <s v="Yes"/>
    <s v="None"/>
    <x v="2"/>
    <s v="repo_8b7a575_d92abc6__claude_eval_llm_vs_gt.diff__Claude Opus 4.8"/>
    <n v="1"/>
    <n v="0"/>
    <n v="0"/>
    <n v="0"/>
    <n v="1"/>
    <n v="0"/>
    <n v="0"/>
    <x v="1"/>
    <x v="0"/>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postpone.py"/>
    <s v="Me: Remove tearDown method and update the code accordingly."/>
    <s v="repo_8b7a575_d92abc6"/>
    <s v="claude_postpone_llm_vs_gt.diff"/>
    <s v="cases/repo_8b7a575_d92abc6/compare/claude_postpone_llm_vs_gt.diff"/>
    <x v="1"/>
    <s v="No"/>
    <x v="0"/>
    <s v="Formatting"/>
    <s v="Low"/>
    <x v="1"/>
    <s v="Claude did not complete the requested task because it did not remove the tearDown method or update the test code accordingly. The diff only removes blank lines and introduces a no-newline-at-EOF formatting change."/>
    <x v="1"/>
    <s v="Yes"/>
    <s v="None"/>
    <x v="2"/>
    <s v="repo_8b7a575_d92abc6__claude_postpone_llm_vs_gt.diff__Claude Opus 4.8"/>
    <n v="1"/>
    <n v="0"/>
    <n v="0"/>
    <n v="0"/>
    <n v="1"/>
    <n v="0"/>
    <n v="0"/>
    <x v="1"/>
    <x v="0"/>
  </r>
  <r>
    <s v="Salt"/>
    <s v="https://github.com/saltstack/salt"/>
    <s v="Extract Method (Cleanup, Move, extract, remove)"/>
    <x v="2"/>
    <s v="https://github.com/saltstack/salt/pull/56932"/>
    <s v="8b7a575"/>
    <s v="d92abc6"/>
    <x v="1"/>
    <s v="tests/unit/utils/scheduler/test_eval.py,_x000a_tests/unit/utils/scheduler/test_postpone.py,_x000a_tests/unit/utils/scheduler/test_skip.py"/>
    <s v="tests/unit/utils/scheduler/test_skip.py"/>
    <s v="Me: Remove tearDown method and update the code accordingly."/>
    <s v="repo_8b7a575_d92abc6"/>
    <s v="claude_skip_llm_vs_gt.diff"/>
    <s v="cases/repo_8b7a575_d92abc6/compare/claude_skip_llm_vs_gt.diff"/>
    <x v="1"/>
    <s v="No"/>
    <x v="0"/>
    <s v="Formatting"/>
    <s v="Low"/>
    <x v="1"/>
    <s v="The only difference is that the LLM output removed the final newline at the end of the file. There is no logic or behavioral change."/>
    <x v="1"/>
    <s v="Yes"/>
    <s v="None"/>
    <x v="2"/>
    <s v="repo_8b7a575_d92abc6__claude_skip_llm_vs_gt.diff__Claude Opus 4.8"/>
    <n v="1"/>
    <n v="0"/>
    <n v="0"/>
    <n v="0"/>
    <n v="1"/>
    <n v="0"/>
    <n v="0"/>
    <x v="1"/>
    <x v="0"/>
  </r>
  <r>
    <s v="Salt"/>
    <s v="https://github.com/saltstack/salt"/>
    <s v="Change Method Signature (Change argument, change parameter)"/>
    <x v="3"/>
    <s v="https://github.com/saltstack/salt/pull/4026"/>
    <s v="d76bd40"/>
    <s v="aeff594"/>
    <x v="0"/>
    <s v="salt/states/pkg.py"/>
    <s v="salt/states/pkg.py"/>
    <s v="GitHub: add &quot;fromrepo&quot; support to available_version (yumpkg)"/>
    <s v="repo_d76bd40_aeff594"/>
    <s v="claude_llm_vs_gt.diff"/>
    <s v="cases/repo_d76bd40_aeff594/compare/claude_pkg_llm_vs_gt.diff"/>
    <x v="1"/>
    <s v="No"/>
    <x v="0"/>
    <s v="Formatting"/>
    <s v="High"/>
    <x v="1"/>
    <s v="Claude attempted to add fromrepo support by passing fromrepo into pkg.available_version, but it removed **kwargs. This is problematic because the original call forwarded other keyword arguments, and the required task was to add fromrepo support, not remove existing argument forwarding. It also introduced a no-newline-at-EOF formatting change."/>
    <x v="1"/>
    <s v="Yes"/>
    <s v="None"/>
    <x v="2"/>
    <s v="repo_d76bd40_aeff594__claude_llm_vs_gt.diff__Claude Opus 4.8"/>
    <n v="1"/>
    <n v="0"/>
    <n v="0"/>
    <n v="0"/>
    <n v="1"/>
    <n v="0"/>
    <n v="1"/>
    <x v="0"/>
    <x v="0"/>
  </r>
  <r>
    <s v="Salt"/>
    <s v="https://github.com/saltstack/salt"/>
    <s v="Change Method Signature (Change argument, change parameter)"/>
    <x v="3"/>
    <s v="https://github.com/saltstack/salt/pull/4026"/>
    <s v="d76bd40"/>
    <s v="aeff594"/>
    <x v="0"/>
    <s v="salt/states/pkg.py"/>
    <s v="salt/states/pkg.py"/>
    <s v="GitHub: add &quot;fromrepo&quot; support to available_version (yumpkg)"/>
    <s v="repo_d76bd40_aeff594"/>
    <s v="claude_llm_vs_gt.diff"/>
    <s v="cases/repo_d76bd40_aeff594/compare/claude_pkg_llm_vs_gt.diff"/>
    <x v="1"/>
    <s v="No"/>
    <x v="0"/>
    <s v=" API/Signature Overreach"/>
    <s v="High"/>
    <x v="1"/>
    <s v="Claude attempted to add fromrepo support by passing fromrepo into pkg.available_version, but it removed **kwargs. This is problematic because the original call forwarded other keyword arguments, and the required task was to add fromrepo support, not remove existing argument forwarding. It also introduced a no-newline-at-EOF formatting change."/>
    <x v="1"/>
    <s v="Yes"/>
    <s v="None"/>
    <x v="2"/>
    <s v="repo_d76bd40_aeff594__claude_llm_vs_gt.diff__Claude Opus 4.8"/>
    <n v="1"/>
    <n v="0"/>
    <n v="0"/>
    <n v="0"/>
    <n v="1"/>
    <n v="0"/>
    <n v="1"/>
    <x v="0"/>
    <x v="7"/>
  </r>
  <r>
    <s v="Salt"/>
    <s v="https://github.com/saltstack/salt"/>
    <s v="Change Method Signature (Change argument, change parameter)"/>
    <x v="3"/>
    <s v="https://github.com/saltstack/salt/pull/22882"/>
    <s v="522d1d8"/>
    <n v="5300156"/>
    <x v="0"/>
    <s v="salt/modules/saltutil.py"/>
    <s v="salt/modules/saltutil.py"/>
    <s v="Me: Change parameter **kwargs to kwarg=kwargs"/>
    <s v="repo_522d1d8_5300156"/>
    <s v="claude_saltutil_llm_vs_gt.diff"/>
    <s v="cases/repo_522d1d8_5300156/compare/claude_saltutil_llm_vs_gt.diff"/>
    <x v="1"/>
    <s v="No"/>
    <x v="0"/>
    <s v="Formatting"/>
    <s v="Low"/>
    <x v="1"/>
    <s v="The only difference is that the LLM output removed the final newline at the end of the file. There is no logic or behavioral change."/>
    <x v="1"/>
    <s v="Yes"/>
    <s v="None"/>
    <x v="2"/>
    <s v="repo_522d1d8_5300156__claude_saltutil_llm_vs_gt.diff__Claude Opus 4.8"/>
    <n v="1"/>
    <n v="0"/>
    <n v="0"/>
    <n v="0"/>
    <n v="1"/>
    <n v="0"/>
    <n v="0"/>
    <x v="1"/>
    <x v="0"/>
  </r>
  <r>
    <s v="Salt"/>
    <s v="https://github.com/saltstack/salt"/>
    <s v="Extract Variable (Cleanup, Move, extract)"/>
    <x v="4"/>
    <s v="https://github.com/saltstack/salt/pull/27597"/>
    <s v="9805bde"/>
    <s v="5ca7e72"/>
    <x v="0"/>
    <s v="salt/utils/gitfs.py"/>
    <s v="salt/utils/gitfs.py"/>
    <s v="GitHub: remove unused variable &quot;bad_per_remote_conf&quot;"/>
    <s v="repo_9805bde_5ca7e72"/>
    <s v="claude_gitfs_llm_vs_gt.diff"/>
    <s v="cases/repo_9805bde_5ca7e72/compare/claude_gitfs_llm_vs_gt.diff"/>
    <x v="1"/>
    <s v="No"/>
    <x v="0"/>
    <s v="Formatting"/>
    <s v="Low"/>
    <x v="1"/>
    <s v="The only difference is that the LLM output removed the final newline at the end of the file. There is no logic or behavioral change."/>
    <x v="1"/>
    <s v="Yes"/>
    <s v="None"/>
    <x v="2"/>
    <s v="repo_9805bde_5ca7e72__claude_gitfs_llm_vs_gt.diff__Claude Opus 4.8"/>
    <n v="1"/>
    <n v="0"/>
    <n v="0"/>
    <n v="0"/>
    <n v="1"/>
    <n v="0"/>
    <n v="0"/>
    <x v="1"/>
    <x v="0"/>
  </r>
  <r>
    <s v="core"/>
    <s v="https://github.com/home-assistant/core"/>
    <s v="Rename Method"/>
    <x v="1"/>
    <s v="https://github.com/home-assistant/core/pull/158537"/>
    <n v="5992898"/>
    <s v="7c7c0aa"/>
    <x v="2"/>
    <s v="homeassistant/components/text/trigger.py,_x000a_homeassistant/helpers/trigger.py"/>
    <s v="homeassistant/helpers/trigger.py"/>
    <s v="Me: Rename is_from_state to is_valid_transition and is_to_state to is_valid_state"/>
    <s v="repo_5992898_7c7c0aa"/>
    <s v="claude_helpertrigger_llm_vs_gt.diff"/>
    <s v="cases/repo_5992898_7c7c0aa/compare/claude_helpertrigger_llm_vs_gt.diff"/>
    <x v="1"/>
    <s v="No"/>
    <x v="0"/>
    <s v="Formatting"/>
    <s v="Medium"/>
    <x v="1"/>
    <s v="LLM made unnecessary changes to the docstring and comments, and reordered the validation checks within the trigger logic. The reordered checks appear likely to be behavior-preserving because both transition validity and target-state validity are still checked, but the change was unnecessary for a rename task. The missing final newline is a formatting issue."/>
    <x v="1"/>
    <s v="Yes"/>
    <s v="None"/>
    <x v="2"/>
    <s v="repo_5992898_7c7c0aa__claude_helpertrigger_llm_vs_gt.diff__Claude Opus 4.8"/>
    <n v="1"/>
    <n v="0"/>
    <n v="0"/>
    <n v="0"/>
    <n v="1"/>
    <n v="0"/>
    <n v="1"/>
    <x v="2"/>
    <x v="0"/>
  </r>
  <r>
    <s v="core"/>
    <s v="https://github.com/home-assistant/core"/>
    <s v="Rename Method"/>
    <x v="1"/>
    <s v="https://github.com/home-assistant/core/pull/158537"/>
    <n v="5992898"/>
    <s v="7c7c0aa"/>
    <x v="2"/>
    <s v="homeassistant/components/text/trigger.py,_x000a_homeassistant/helpers/trigger.py"/>
    <s v="homeassistant/helpers/trigger.py"/>
    <s v="Me: Rename is_from_state to is_valid_transition and is_to_state to is_valid_state"/>
    <s v="repo_5992898_7c7c0aa"/>
    <s v="claude_helpertrigger_llm_vs_gt.diff"/>
    <s v="cases/repo_5992898_7c7c0aa/compare/claude_helpertrigger_llm_vs_gt.diff"/>
    <x v="1"/>
    <s v="No"/>
    <x v="0"/>
    <s v=" Comment/Docstring"/>
    <s v="Medium"/>
    <x v="1"/>
    <s v="LLM made unnecessary changes to the docstring and comments, and reordered the validation checks within the trigger logic. The reordered checks appear likely to be behavior-preserving because both transition validity and target-state validity are still checked, but the change was unnecessary for a rename task. The missing final newline is a formatting issue."/>
    <x v="1"/>
    <s v="Yes"/>
    <s v="None"/>
    <x v="2"/>
    <s v="repo_5992898_7c7c0aa__claude_helpertrigger_llm_vs_gt.diff__Claude Opus 4.8"/>
    <n v="1"/>
    <n v="0"/>
    <n v="0"/>
    <n v="0"/>
    <n v="1"/>
    <n v="0"/>
    <n v="1"/>
    <x v="2"/>
    <x v="4"/>
  </r>
  <r>
    <s v="core"/>
    <s v="https://github.com/home-assistant/core"/>
    <s v="Rename Method"/>
    <x v="1"/>
    <s v="https://github.com/home-assistant/core/pull/158537"/>
    <n v="5992898"/>
    <s v="7c7c0aa"/>
    <x v="2"/>
    <s v="homeassistant/components/text/trigger.py,_x000a_homeassistant/helpers/trigger.py"/>
    <s v="homeassistant/helpers/trigger.py"/>
    <s v="Me: Rename is_from_state to is_valid_transition and is_to_state to is_valid_state"/>
    <s v="repo_5992898_7c7c0aa"/>
    <s v="claude_helpertrigger_llm_vs_gt.diff"/>
    <s v="cases/repo_5992898_7c7c0aa/compare/claude_helpertrigger_llm_vs_gt.diff"/>
    <x v="1"/>
    <s v="No"/>
    <x v="0"/>
    <s v=" Extra Refactoring"/>
    <s v="Medium"/>
    <x v="1"/>
    <s v="LLM made unnecessary changes to the docstring and comments, and reordered the validation checks within the trigger logic. The reordered checks appear likely to be behavior-preserving because both transition validity and target-state validity are still checked, but the change was unnecessary for a rename task. The missing final newline is a formatting issue."/>
    <x v="1"/>
    <s v="Yes"/>
    <s v="None"/>
    <x v="2"/>
    <s v="repo_5992898_7c7c0aa__claude_helpertrigger_llm_vs_gt.diff__Claude Opus 4.8"/>
    <n v="1"/>
    <n v="0"/>
    <n v="0"/>
    <n v="0"/>
    <n v="1"/>
    <n v="0"/>
    <n v="1"/>
    <x v="2"/>
    <x v="6"/>
  </r>
  <r>
    <s v="core"/>
    <s v="https://github.com/home-assistant/core"/>
    <s v="Rename Method"/>
    <x v="1"/>
    <s v="https://github.com/home-assistant/core/pull/158537"/>
    <n v="5992898"/>
    <s v="7c7c0aa"/>
    <x v="2"/>
    <s v="homeassistant/components/text/trigger.py, _x000a_homeassistant/helpers/trigger.py"/>
    <s v="homeassistant/components/text/trigger.py"/>
    <s v="Me: Rename is_from_state to is_valid_transition and is_to_state to is_valid_state"/>
    <s v="repo_5992898_7c7c0aa"/>
    <s v="claude_texttrigger_llm_vs_gt.diff"/>
    <s v="cases/repo_5992898_7c7c0aa/compare/gemini_cluade_llm_vs_gt.diff"/>
    <x v="1"/>
    <s v="No"/>
    <x v="0"/>
    <s v="Formatting"/>
    <s v="Low"/>
    <x v="1"/>
    <s v="Claude completed the required rename to is_valid_transition and is_valid_state. However, it also changed two docstrings unnecessarily, removed one blank line after the module docstring, and removed the final newline at end of file. These are unintended but do not change behavior."/>
    <x v="1"/>
    <s v="Yes"/>
    <s v="None"/>
    <x v="2"/>
    <s v="repo_5992898_7c7c0aa__claude_texttrigger_llm_vs_gt.diff__Claude Opus 4.8"/>
    <n v="1"/>
    <n v="0"/>
    <n v="0"/>
    <n v="0"/>
    <n v="1"/>
    <n v="0"/>
    <n v="0"/>
    <x v="1"/>
    <x v="0"/>
  </r>
  <r>
    <s v="core"/>
    <s v="https://github.com/home-assistant/core"/>
    <s v="Rename Method"/>
    <x v="1"/>
    <s v="https://github.com/home-assistant/core/pull/158537"/>
    <n v="5992898"/>
    <s v="7c7c0aa"/>
    <x v="2"/>
    <s v="homeassistant/components/text/trigger.py, _x000a_homeassistant/helpers/trigger.py"/>
    <s v="homeassistant/components/text/trigger.py"/>
    <s v="Me: Rename is_from_state to is_valid_transition and is_to_state to is_valid_state"/>
    <s v="repo_5992898_7c7c0aa"/>
    <s v="claude_texttrigger_llm_vs_gt.diff"/>
    <s v="cases/repo_5992898_7c7c0aa/compare/gemini_cluade_llm_vs_gt.diff"/>
    <x v="1"/>
    <s v="No"/>
    <x v="0"/>
    <s v=" Comment/Docstring"/>
    <s v="Low"/>
    <x v="1"/>
    <s v="Claude completed the required rename to is_valid_transition and is_valid_state. However, it also changed two docstrings unnecessarily, removed one blank line after the module docstring, and removed the final newline at end of file. These are unintended but do not change behavior."/>
    <x v="1"/>
    <s v="Yes"/>
    <s v="None"/>
    <x v="2"/>
    <s v="repo_5992898_7c7c0aa__claude_texttrigger_llm_vs_gt.diff__Claude Opus 4.8"/>
    <n v="1"/>
    <n v="0"/>
    <n v="0"/>
    <n v="0"/>
    <n v="1"/>
    <n v="0"/>
    <n v="0"/>
    <x v="1"/>
    <x v="4"/>
  </r>
  <r>
    <s v="core"/>
    <s v="https://github.com/home-assistant/core"/>
    <s v="Rename Method"/>
    <x v="1"/>
    <s v="https://github.com/home-assistant/core/pull/156036"/>
    <s v="5cc9e01"/>
    <s v="042a0f7"/>
    <x v="0"/>
    <s v="homeassistant/components/mastodon/__init__.py"/>
    <s v="homeassistant/components/mastodon/__init__.py"/>
    <s v="Me: Rename setup_services to async_setup_services"/>
    <s v="repo_5cc9e01_042a0f7"/>
    <s v="claude_init_llm_vs_gt.diff"/>
    <s v="cases/repo_5cc9e01_042a0f7/compare/claude_init_llm_vs_gt.diff"/>
    <x v="1"/>
    <s v="No"/>
    <x v="0"/>
    <s v="Formatting"/>
    <s v="Low"/>
    <x v="1"/>
    <s v="Claude completed the required rename from setup_services to async_setup_services. However, it also made unnecessary whitespace/blank-line changes and removed the final newline at end of file. These do not change behavior."/>
    <x v="1"/>
    <s v="Yes"/>
    <s v="None"/>
    <x v="2"/>
    <s v="repo_5cc9e01_042a0f7__claude_init_llm_vs_gt.diff__Claude Opus 4.8"/>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arwn/sensor.py"/>
    <s v="GitHub: Cleanup default None value from dict.get"/>
    <s v="repo_2d308aa_866cd52"/>
    <s v="claude_sensor_llm_vs_gt.diff"/>
    <s v="cases/repo_2d308aa_866cd52/compare/claude_sensor_llm_vs_gt.diff"/>
    <x v="1"/>
    <s v="No"/>
    <x v="0"/>
    <s v="Formatting"/>
    <s v="Low"/>
    <x v="1"/>
    <s v="The only difference is that the LLM output removed the final newline at the end of the file. There is no logic or behavioral change"/>
    <x v="1"/>
    <s v="Yes"/>
    <s v="None"/>
    <x v="2"/>
    <s v="repo_2d308aa_866cd52__claude_sensor_llm_vs_gt.diff__Claude Opus 4.8"/>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egardia/binary_sensor.py"/>
    <s v="GitHub: Cleanup default None value from dict.get"/>
    <s v="repo_2d308aa_866cd52"/>
    <s v="claude_binary_llm_vs_gt.diff"/>
    <s v="cases/repo_2d308aa_866cd52/compare/claude_binary_llm_vs_gt.diff"/>
    <x v="1"/>
    <s v="No"/>
    <x v="0"/>
    <s v="Formatting"/>
    <s v="Low"/>
    <x v="1"/>
    <s v="Claude completed the required cleanup of the default None value from dict.get. However, it also made unnecessary formatting changes by removing blank lines and removing the final newline at end of file. These do not affect behavior."/>
    <x v="1"/>
    <s v="Yes"/>
    <s v="None"/>
    <x v="2"/>
    <s v="repo_2d308aa_866cd52__claude_binary_llm_vs_gt.diff__Claude Opus 4.8"/>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claude__climate_llm_vs_gt.diff"/>
    <s v="cases/repo_2d308aa_866cd52/compare/claude_climate_llm_vs_gt.diff"/>
    <x v="0"/>
    <s v="No"/>
    <x v="0"/>
    <s v="Import Change"/>
    <s v="High"/>
    <x v="0"/>
    <s v="Claude did not perform the requested focused cleanup of default None from dict.get. Instead, it replaced the Honeywell Lyric climate implementation with a largely unrelated Viessmann ViCare climate implementation, changing imports, constants, classes, services, methods, and behavior. This is a major unrelated rewrite and would likely break the intended integration."/>
    <x v="0"/>
    <s v="Yes"/>
    <s v="None"/>
    <x v="2"/>
    <s v="repo_2d308aa_866cd52__claude__climate_llm_vs_gt.diff__Claude Opus 4.8"/>
    <n v="0"/>
    <n v="0"/>
    <n v="1"/>
    <n v="0"/>
    <n v="1"/>
    <n v="1"/>
    <n v="1"/>
    <x v="0"/>
    <x v="1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claude__climate_llm_vs_gt.diff"/>
    <s v="cases/repo_2d308aa_866cd52/compare/claude_climate_llm_vs_gt.diff"/>
    <x v="0"/>
    <s v="No"/>
    <x v="0"/>
    <s v=" Logic Change"/>
    <s v="High"/>
    <x v="0"/>
    <s v="Claude did not perform the requested focused cleanup of default None from dict.get. Instead, it replaced the Honeywell Lyric climate implementation with a largely unrelated Viessmann ViCare climate implementation, changing imports, constants, classes, services, methods, and behavior. This is a major unrelated rewrite and would likely break the intended integration."/>
    <x v="0"/>
    <s v="Yes"/>
    <s v="None"/>
    <x v="2"/>
    <s v="repo_2d308aa_866cd52__claude__climate_llm_vs_gt.diff__Claude Opus 4.8"/>
    <n v="0"/>
    <n v="0"/>
    <n v="1"/>
    <n v="0"/>
    <n v="1"/>
    <n v="1"/>
    <n v="1"/>
    <x v="0"/>
    <x v="1"/>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claude__climate_llm_vs_gt.diff"/>
    <s v="cases/repo_2d308aa_866cd52/compare/claude_climate_llm_vs_gt.diff"/>
    <x v="0"/>
    <s v="No"/>
    <x v="0"/>
    <s v=" Extra Refactoring"/>
    <s v="High"/>
    <x v="0"/>
    <s v="Claude did not perform the requested focused cleanup of default None from dict.get. Instead, it replaced the Honeywell Lyric climate implementation with a largely unrelated Viessmann ViCare climate implementation, changing imports, constants, classes, services, methods, and behavior. This is a major unrelated rewrite and would likely break the intended integration."/>
    <x v="0"/>
    <s v="Yes"/>
    <s v="None"/>
    <x v="2"/>
    <s v="repo_2d308aa_866cd52__claude__climate_llm_vs_gt.diff__Claude Opus 4.8"/>
    <n v="0"/>
    <n v="0"/>
    <n v="1"/>
    <n v="0"/>
    <n v="1"/>
    <n v="1"/>
    <n v="1"/>
    <x v="0"/>
    <x v="6"/>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claude__climate_llm_vs_gt.diff"/>
    <s v="cases/repo_2d308aa_866cd52/compare/claude_climate_llm_vs_gt.diff"/>
    <x v="0"/>
    <s v="No"/>
    <x v="0"/>
    <s v=" Unrelated Addition"/>
    <s v="High"/>
    <x v="0"/>
    <s v="Claude did not perform the requested focused cleanup of default None from dict.get. Instead, it replaced the Honeywell Lyric climate implementation with a largely unrelated Viessmann ViCare climate implementation, changing imports, constants, classes, services, methods, and behavior. This is a major unrelated rewrite and would likely break the intended integration."/>
    <x v="0"/>
    <s v="Yes"/>
    <s v="None"/>
    <x v="2"/>
    <s v="repo_2d308aa_866cd52__claude__climate_llm_vs_gt.diff__Claude Opus 4.8"/>
    <n v="0"/>
    <n v="0"/>
    <n v="1"/>
    <n v="0"/>
    <n v="1"/>
    <n v="1"/>
    <n v="1"/>
    <x v="0"/>
    <x v="3"/>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lyric/climate.py"/>
    <s v="GitHub: Cleanup default None value from dict.get"/>
    <s v="repo_2d308aa_866cd52"/>
    <s v="claude__climate_llm_vs_gt.diff"/>
    <s v="cases/repo_2d308aa_866cd52/compare/claude_climate_llm_vs_gt.diff"/>
    <x v="0"/>
    <s v="No"/>
    <x v="0"/>
    <s v=" Unrelated Deletion"/>
    <s v="High"/>
    <x v="0"/>
    <s v="Claude did not perform the requested focused cleanup of default None from dict.get. Instead, it replaced the Honeywell Lyric climate implementation with a largely unrelated Viessmann ViCare climate implementation, changing imports, constants, classes, services, methods, and behavior. This is a major unrelated rewrite and would likely break the intended integration."/>
    <x v="0"/>
    <s v="Yes"/>
    <s v="None"/>
    <x v="2"/>
    <s v="repo_2d308aa_866cd52__claude__climate_llm_vs_gt.diff__Claude Opus 4.8"/>
    <n v="0"/>
    <n v="0"/>
    <n v="1"/>
    <n v="0"/>
    <n v="1"/>
    <n v="1"/>
    <n v="1"/>
    <x v="0"/>
    <x v="5"/>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onvif/parsers.py"/>
    <s v="GitHub: Cleanup default None value from dict.get"/>
    <s v="repo_2d308aa_866cd52"/>
    <s v="claude_parsers_llm_vs_gt.diff"/>
    <s v="cases/repo_2d308aa_866cd52/compare/claude_parsers_llm_vs_gt.diff"/>
    <x v="1"/>
    <s v="No"/>
    <x v="0"/>
    <s v="Formatting"/>
    <s v="Low"/>
    <x v="1"/>
    <s v="The only difference is that the LLM output removed the final newline at the end of the file. There is no logic or behavioral change"/>
    <x v="1"/>
    <s v="Yes"/>
    <s v="None"/>
    <x v="2"/>
    <s v="repo_2d308aa_866cd52__claude_parsers_llm_vs_gt.diff__Claude Opus 4.8"/>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vicare/climate.py"/>
    <s v="GitHub: Cleanup default None value from dict.get"/>
    <s v="repo_2d308aa_866cd52"/>
    <s v="claude_vicareclimate_llm_vs_gt.diff"/>
    <s v="cases/repo_2d308aa_866cd52/compare/claude_vicareclimate_llm_vs_gt.diff"/>
    <x v="1"/>
    <s v="No"/>
    <x v="0"/>
    <s v="Formatting"/>
    <s v="Low"/>
    <x v="1"/>
    <s v="The only difference is that the LLM output removed the final newline at the end of the file. There is no logic or behavioral change"/>
    <x v="1"/>
    <s v="Yes"/>
    <s v="None"/>
    <x v="2"/>
    <s v="repo_2d308aa_866cd52__claude_vicareclimate_llm_vs_gt.diff__Claude Opus 4.8"/>
    <n v="1"/>
    <n v="0"/>
    <n v="0"/>
    <n v="0"/>
    <n v="1"/>
    <n v="0"/>
    <n v="0"/>
    <x v="1"/>
    <x v="0"/>
  </r>
  <r>
    <s v="core"/>
    <s v="https://github.com/home-assistant/core"/>
    <s v="Change Method Signature (Change argument, change parameter)"/>
    <x v="3"/>
    <s v="https://github.com/home-assistant/core/pull/162396"/>
    <s v="2d308aa"/>
    <s v="866cd52"/>
    <x v="3"/>
    <s v="homeassistant/components/arwn/sensor.py,_x000a_homeassistant/components/egardia/binary_sensor.py,_x000a_homeassistant/components/lyric/climate.py,_x000a_homeassistant/components/onvif/parsers.py,_x000a_homeassistant/components/vicare/climate.py,_x000a_homeassistant/components/vicare/water_heater.py"/>
    <s v="homeassistant/components/vicare/water_heater.py"/>
    <s v="GitHub: Cleanup default None value from dict.get"/>
    <s v="repo_2d308aa_866cd52"/>
    <s v="claude_heater_llm_vs_gt.diff"/>
    <s v="cases/repo_2d308aa_866cd52/compare/claude_heater_llm_vs_gt.diff"/>
    <x v="1"/>
    <s v="No"/>
    <x v="0"/>
    <s v="Formatting"/>
    <s v="Low"/>
    <x v="1"/>
    <s v="The only difference is that the LLM output removed the final newline at the end of the file. There is no logic or behavioral change"/>
    <x v="1"/>
    <s v="Yes"/>
    <s v="None"/>
    <x v="2"/>
    <s v="repo_2d308aa_866cd52__claude_heater_llm_vs_gt.diff__Claude Opus 4.8"/>
    <n v="1"/>
    <n v="0"/>
    <n v="0"/>
    <n v="0"/>
    <n v="1"/>
    <n v="0"/>
    <n v="0"/>
    <x v="1"/>
    <x v="0"/>
  </r>
  <r>
    <s v="core"/>
    <s v="https://github.com/home-assistant/core"/>
    <s v="Change Method Signature (Change argument, change parameter)"/>
    <x v="3"/>
    <s v="https://github.com/home-assistant/core/pull/162137"/>
    <s v="a554cb8"/>
    <s v="9bc1c4c"/>
    <x v="0"/>
    <s v="homeassistant/components/reolink/button.py"/>
    <s v="homeassistant/components/reolink/button.py"/>
    <s v="Me: Add * in argument of async_ptz_move"/>
    <s v="repo_a554cb8_9bc1c4c"/>
    <s v="claude_button_llm_vs_gt.diff"/>
    <s v="cases/repo_a554cb8_9bc1c4c/compare/claude_button_llm_vs_gt.diff"/>
    <x v="1"/>
    <s v="No"/>
    <x v="0"/>
    <s v="Formatting"/>
    <s v="Low"/>
    <x v="1"/>
    <s v="Claude completed the requested task by adding * to async_ptz_move, making speed a keyword-only argument. The only extra change is the missing final newline at the end of the file, which is a formatting issue and does not affect behavior."/>
    <x v="1"/>
    <s v="Yes"/>
    <s v="None"/>
    <x v="2"/>
    <s v="repo_a554cb8_9bc1c4c__claude_button_llm_vs_gt.diff__Claude Opus 4.8"/>
    <n v="1"/>
    <n v="0"/>
    <n v="0"/>
    <n v="0"/>
    <n v="1"/>
    <n v="0"/>
    <n v="0"/>
    <x v="1"/>
    <x v="0"/>
  </r>
  <r>
    <s v="core"/>
    <s v="https://github.com/home-assistant/core"/>
    <s v="Extract Variable (Cleanup, Move, extract, remove)"/>
    <x v="4"/>
    <s v="https://github.com/home-assistant/core/pull/162279"/>
    <s v="98ca948"/>
    <n v="661374"/>
    <x v="0"/>
    <s v="homeassistant/components/template/light.py"/>
    <s v="homeassistant/components/template/light.py"/>
    <s v="Me: Remove self._attr_color_mode: ColorMode | None = None"/>
    <s v="repo_98ca948_0661374"/>
    <s v="claude_light_llm_vs_gt.diff"/>
    <s v="cases/repo_98ca948_0661374/compare/claude_light_llm_vs_gt.diff"/>
    <x v="1"/>
    <s v="No"/>
    <x v="0"/>
    <s v="Formatting"/>
    <s v="Low"/>
    <x v="1"/>
    <s v="The only difference is that the LLM output removed the final newline at the end of the file. There is no logic or behavioral change"/>
    <x v="1"/>
    <s v="Yes"/>
    <s v="None"/>
    <x v="2"/>
    <s v="repo_98ca948_0661374__claude_light_llm_vs_gt.diff__Claude Opus 4.8"/>
    <n v="1"/>
    <n v="0"/>
    <n v="0"/>
    <n v="0"/>
    <n v="1"/>
    <n v="0"/>
    <n v="0"/>
    <x v="1"/>
    <x v="0"/>
  </r>
  <r>
    <s v="core"/>
    <s v="https://github.com/home-assistant/core"/>
    <s v="Extract Variable (Cleanup, Move, extract, remove)"/>
    <x v="4"/>
    <s v="https://github.com/home-assistant/core/pull/162412"/>
    <s v="b7a7b7b"/>
    <s v="bb40659"/>
    <x v="0"/>
    <s v="homeassistant/components/yardian/sensor.py"/>
    <s v="homeassistant/components/yardian/sensor.py"/>
    <s v="Me: Remove native_unit_of_measurement=&quot;zones&quot;"/>
    <s v="repo_b7a7b7b_bb40659"/>
    <s v="claude_sensor_llm_vs_gt.diff"/>
    <s v="cases/repo_b7a7b7b_bb40659/compare/claude_sensor_llm_vs_gt.diff"/>
    <x v="1"/>
    <s v="No"/>
    <x v="0"/>
    <s v="Formatting"/>
    <s v="Low"/>
    <x v="1"/>
    <s v="The only difference is that the LLM output removed the final newline at the end of the file. There is no logic or behavioral change"/>
    <x v="1"/>
    <s v="Yes"/>
    <s v="None"/>
    <x v="2"/>
    <s v="repo_b7a7b7b_bb40659__claude_sensor_llm_vs_gt.diff__Claude Opus 4.8"/>
    <n v="1"/>
    <n v="0"/>
    <n v="0"/>
    <n v="0"/>
    <n v="1"/>
    <n v="0"/>
    <n v="0"/>
    <x v="1"/>
    <x v="0"/>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rpc/rpc.py"/>
    <s v="Me: Make state a public property on FreqtradeBot, that is in place of get_state(), update_state() use a variable state and update the full code accordingly"/>
    <s v="repo_62a3366_8d65452"/>
    <s v="claude_rpc_llm_vs_gt.diff"/>
    <s v="cases/repo_62a3366_8d65452/compare/claude_rpc_llm_vs_gt.diff"/>
    <x v="1"/>
    <s v="No"/>
    <x v="0"/>
    <s v="Formatting"/>
    <s v="Low"/>
    <x v="1"/>
    <s v="The only difference is that the LLM output removed the final newline at the end of the file. There is no logic or behavioral change"/>
    <x v="1"/>
    <s v="Yes"/>
    <s v="None"/>
    <x v="2"/>
    <s v="repo_62a3366_8d65452__claude_rpc_llm_vs_gt.diff__Claude Opus 4.8"/>
    <n v="1"/>
    <n v="0"/>
    <n v="0"/>
    <n v="0"/>
    <n v="1"/>
    <n v="0"/>
    <n v="0"/>
    <x v="1"/>
    <x v="0"/>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rpc/test_rpc_telegram.py"/>
    <s v="Me: Make state a public property on FreqtradeBot, that is in place of get_state(), update_state() use a variable state and update the full code accordingly"/>
    <s v="repo_62a3366_8d65452"/>
    <s v="claude_telegram_llm_vs_gt.diff"/>
    <s v="cases/repo_62a3366_8d65452/compare/claude_telegram_llm_vs_gt.diff"/>
    <x v="1"/>
    <s v="No"/>
    <x v="0"/>
    <s v="Formatting"/>
    <s v="Low"/>
    <x v="1"/>
    <s v="The only difference is that the LLM output removed the final newline at the end of the file. There is no logic or behavioral change"/>
    <x v="1"/>
    <s v="Yes"/>
    <s v="None"/>
    <x v="2"/>
    <s v="repo_62a3366_8d65452__claude_telegram_llm_vs_gt.diff__Claude Opus 4.8"/>
    <n v="1"/>
    <n v="0"/>
    <n v="0"/>
    <n v="0"/>
    <n v="1"/>
    <n v="0"/>
    <n v="0"/>
    <x v="1"/>
    <x v="0"/>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test_freqtradebot.py"/>
    <s v="Me: Make state a public property on FreqtradeBot, that is in place of get_state(), update_state() use a variable state and update the full code accordingly"/>
    <s v="repo_62a3366_8d65452"/>
    <s v="claude_test_llm_vs_gt.diff"/>
    <s v="cases/repo_62a3366_8d65452/compare/claude_test_llm_vs_gt.diff"/>
    <x v="1"/>
    <s v="No"/>
    <x v="0"/>
    <s v="Formatting"/>
    <s v="Medium"/>
    <x v="1"/>
    <s v="The LLM output adds an extra assertion, assert hasattr(FreqtradeBot, 'state'), which is not present in the human merge. This changes the test expectations and is an unnecessary behavioral change. It also removes the final newline at the end of the file."/>
    <x v="1"/>
    <s v="Yes"/>
    <s v="None"/>
    <x v="2"/>
    <s v="repo_62a3366_8d65452__claude_test_llm_vs_gt.diff__Claude Opus 4.8"/>
    <n v="1"/>
    <n v="0"/>
    <n v="0"/>
    <n v="0"/>
    <n v="1"/>
    <n v="0"/>
    <n v="1"/>
    <x v="2"/>
    <x v="0"/>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test_freqtradebot.py"/>
    <s v="Me: Make state a public property on FreqtradeBot, that is in place of get_state(), update_state() use a variable state and update the full code accordingly"/>
    <s v="repo_62a3366_8d65452"/>
    <s v="claude_test_llm_vs_gt.diff"/>
    <s v="cases/repo_62a3366_8d65452/compare/claude_test_llm_vs_gt.diff"/>
    <x v="1"/>
    <s v="No"/>
    <x v="0"/>
    <s v=" Unrelated Addition"/>
    <s v="Medium"/>
    <x v="1"/>
    <s v="The LLM output adds an extra assertion, assert hasattr(FreqtradeBot, 'state'), which is not present in the human merge. This changes the test expectations and is an unnecessary behavioral change. It also removes the final newline at the end of the file."/>
    <x v="1"/>
    <s v="Yes"/>
    <s v="None"/>
    <x v="2"/>
    <s v="repo_62a3366_8d65452__claude_test_llm_vs_gt.diff__Claude Opus 4.8"/>
    <n v="1"/>
    <n v="0"/>
    <n v="0"/>
    <n v="0"/>
    <n v="1"/>
    <n v="0"/>
    <n v="1"/>
    <x v="2"/>
    <x v="3"/>
  </r>
  <r>
    <s v="freqtrade"/>
    <s v="freqtrade/freqtrade: Free, open source crypto trading bot"/>
    <s v="Rename Variable"/>
    <x v="0"/>
    <s v="https://github.com/freqtrade/freqtrade/pull/569"/>
    <s v="62a3366"/>
    <s v="8d65452"/>
    <x v="4"/>
    <s v="freqtrade/rpc/rpc.py,_x000a_freqtrade/tests/rpc/test_rpc.py,_x000a_freqtrade/tests/rpc/test_rpc_telegram.py,_x000a_freqtrade/tests/test_freqtradebot.py"/>
    <s v="freqtrade/tests/rpc/test_rpc.py"/>
    <s v="Me: Make state a public property on FreqtradeBot, that is in place of get_state(), update_state() use a variable state and update the full code accordingly"/>
    <s v="repo_62a3366_8d65452"/>
    <s v="claude_testrpc_llm_vs_gt.diff"/>
    <s v="cases/repo_62a3366_8d65452/compare/claude_testrpc_llm_vs_gt.diff"/>
    <x v="1"/>
    <s v="No"/>
    <x v="0"/>
    <s v="Formatting"/>
    <s v="Low"/>
    <x v="1"/>
    <s v="The only difference is that the LLM output removed the final newline at the end of the file. There is no logic or behavioral change"/>
    <x v="1"/>
    <s v="Yes"/>
    <s v="None"/>
    <x v="2"/>
    <s v="repo_62a3366_8d65452__claude_testrpc_llm_vs_gt.diff__Claude Opus 4.8"/>
    <n v="1"/>
    <n v="0"/>
    <n v="0"/>
    <n v="0"/>
    <n v="1"/>
    <n v="0"/>
    <n v="0"/>
    <x v="1"/>
    <x v="0"/>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claude_freq_llm_vs_gt.diff"/>
    <s v="cases/repo_a0cdc63_79ae3c2/compare/claude_freq_llm_vs_gt.diff"/>
    <x v="1"/>
    <s v="No"/>
    <x v="0"/>
    <s v="Formatting"/>
    <s v="High"/>
    <x v="1"/>
    <s v="Claude unnecessarily changed the internal logic of _check_and_execute_sell. The original code always passed force_stoploss, using self.edge.stoploss(trade.pair) when self.edge exists and 0 otherwise. Gemini changed this so force_stoploss is not passed at all when self.edge is absent. This may change behavior depending on the default value inside strategy.should_sell(). It also removed the docstring and changed formatting."/>
    <x v="1"/>
    <s v="Yes"/>
    <s v="None"/>
    <x v="2"/>
    <s v="repo_a0cdc63_79ae3c2__claude_freq_llm_vs_gt.diff__Claude Opus 4.8"/>
    <n v="1"/>
    <n v="0"/>
    <n v="0"/>
    <n v="0"/>
    <n v="1"/>
    <n v="0"/>
    <n v="1"/>
    <x v="0"/>
    <x v="0"/>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claude_freq_llm_vs_gt.diff"/>
    <s v="cases/repo_a0cdc63_79ae3c2/compare/claude_freq_llm_vs_gt.diff"/>
    <x v="1"/>
    <s v="No"/>
    <x v="0"/>
    <s v=" Comment/Docstring"/>
    <s v="High"/>
    <x v="1"/>
    <s v="Claude unnecessarily changed the internal logic of _check_and_execute_sell. The original code always passed force_stoploss, using self.edge.stoploss(trade.pair) when self.edge exists and 0 otherwise. Gemini changed this so force_stoploss is not passed at all when self.edge is absent. This may change behavior depending on the default value inside strategy.should_sell(). It also removed the docstring and changed formatting."/>
    <x v="1"/>
    <s v="Yes"/>
    <s v="None"/>
    <x v="2"/>
    <s v="repo_a0cdc63_79ae3c2__claude_freq_llm_vs_gt.diff__Claude Opus 4.8"/>
    <n v="1"/>
    <n v="0"/>
    <n v="0"/>
    <n v="0"/>
    <n v="1"/>
    <n v="0"/>
    <n v="1"/>
    <x v="0"/>
    <x v="4"/>
  </r>
  <r>
    <s v="freqtrade"/>
    <s v="https://github.com/freqtrade/freqtrade"/>
    <s v="Rename Method"/>
    <x v="1"/>
    <s v="https://github.com/freqtrade/freqtrade/pull/1977"/>
    <s v="a0cdc63"/>
    <s v="79ae3c2"/>
    <x v="0"/>
    <s v="freqtrade/freqtradebot.py"/>
    <s v="freqtrade/freqtradebot.py"/>
    <s v="Me: Change check_sell function to _check_and_execute_sell function, also update part of code required for this change, then change notify_sell to _notify_sell function and update the full code accordingly"/>
    <s v="repo_a0cdc63_79ae3c2"/>
    <s v="claude_freq_llm_vs_gt.diff"/>
    <s v="cases/repo_a0cdc63_79ae3c2/compare/claude_freq_llm_vs_gt.diff"/>
    <x v="1"/>
    <s v="No"/>
    <x v="0"/>
    <s v=" Logic Change"/>
    <s v="High"/>
    <x v="1"/>
    <s v="Claude unnecessarily changed the internal logic of _check_and_execute_sell. The original code always passed force_stoploss, using self.edge.stoploss(trade.pair) when self.edge exists and 0 otherwise. Gemini changed this so force_stoploss is not passed at all when self.edge is absent. This may change behavior depending on the default value inside strategy.should_sell(). It also removed the docstring and changed formatting."/>
    <x v="1"/>
    <s v="Yes"/>
    <s v="None"/>
    <x v="2"/>
    <s v="repo_a0cdc63_79ae3c2__claude_freq_llm_vs_gt.diff__Claude Opus 4.8"/>
    <n v="1"/>
    <n v="0"/>
    <n v="0"/>
    <n v="0"/>
    <n v="1"/>
    <n v="0"/>
    <n v="1"/>
    <x v="0"/>
    <x v="1"/>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claude_init_llm_vs_gt.diff"/>
    <s v="cases/repo_595309c_795df94/compare/claude_init_llm_vs_gt.diff"/>
    <x v="0"/>
    <s v="No"/>
    <x v="0"/>
    <s v="Import Change"/>
    <s v="High"/>
    <x v="0"/>
    <s v="The task was to remove the Binance futures pair naming migration, but Claude added migrate_binance_futures_data import and called it inside migrate_data(). This is the opposite of the requested change and changes runtime behavior by executing the migration instead of removing it. It also removed pass from migrate_database(), but that is behaviorally harmless because the docstring-only function still returns None. Main issue is the added migration logic."/>
    <x v="0"/>
    <s v="Yes"/>
    <s v="None"/>
    <x v="2"/>
    <s v="repo_595309c_795df94__claude_init_llm_vs_gt.diff__Claude Opus 4.8"/>
    <n v="0"/>
    <n v="0"/>
    <n v="1"/>
    <n v="0"/>
    <n v="1"/>
    <n v="1"/>
    <n v="1"/>
    <x v="0"/>
    <x v="10"/>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claude_init_llm_vs_gt.diff"/>
    <s v="cases/repo_595309c_795df94/compare/claude_init_llm_vs_gt.diff"/>
    <x v="0"/>
    <s v="No"/>
    <x v="0"/>
    <s v=" Logic Change"/>
    <s v="High"/>
    <x v="0"/>
    <s v="The task was to remove the Binance futures pair naming migration, but Claude added migrate_binance_futures_data import and called it inside migrate_data(). This is the opposite of the requested change and changes runtime behavior by executing the migration instead of removing it. It also removed pass from migrate_database(), but that is behaviorally harmless because the docstring-only function still returns None. Main issue is the added migration logic."/>
    <x v="0"/>
    <s v="Yes"/>
    <s v="None"/>
    <x v="2"/>
    <s v="repo_595309c_795df94__claude_init_llm_vs_gt.diff__Claude Opus 4.8"/>
    <n v="0"/>
    <n v="0"/>
    <n v="1"/>
    <n v="0"/>
    <n v="1"/>
    <n v="1"/>
    <n v="1"/>
    <x v="0"/>
    <x v="1"/>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claude_init_llm_vs_gt.diff"/>
    <s v="cases/repo_595309c_795df94/compare/claude_init_llm_vs_gt.diff"/>
    <x v="0"/>
    <s v="No"/>
    <x v="0"/>
    <s v=" Unrelated Addition"/>
    <s v="High"/>
    <x v="0"/>
    <s v="The task was to remove the Binance futures pair naming migration, but Claude added migrate_binance_futures_data import and called it inside migrate_data(). This is the opposite of the requested change and changes runtime behavior by executing the migration instead of removing it. It also removed pass from migrate_database(), but that is behaviorally harmless because the docstring-only function still returns None. Main issue is the added migration logic."/>
    <x v="0"/>
    <s v="Yes"/>
    <s v="None"/>
    <x v="2"/>
    <s v="repo_595309c_795df94__claude_init_llm_vs_gt.diff__Claude Opus 4.8"/>
    <n v="0"/>
    <n v="0"/>
    <n v="1"/>
    <n v="0"/>
    <n v="1"/>
    <n v="1"/>
    <n v="1"/>
    <x v="0"/>
    <x v="3"/>
  </r>
  <r>
    <s v="freqtrade"/>
    <s v="https://github.com/freqtrade/freqtrade"/>
    <s v="Extract Method (Cleanup, Move, extract, remove)"/>
    <x v="2"/>
    <s v="https://github.com/freqtrade/freqtrade/pull/12679"/>
    <s v="595309c"/>
    <s v="795df94"/>
    <x v="0"/>
    <s v="freqtrade/util/migrations/__init__.py,"/>
    <s v="freqtrade/util/migrations/__init__.py,"/>
    <s v="GitHub: Remove binance futures pair naming migration and update the full code accordingly"/>
    <s v="repo_595309c_795df94"/>
    <s v="claude_init_llm_vs_gt.diff"/>
    <s v="cases/repo_595309c_795df94/compare/claude_init_llm_vs_gt.diff"/>
    <x v="0"/>
    <s v="No"/>
    <x v="0"/>
    <s v=" Missed Required Change"/>
    <s v="High"/>
    <x v="0"/>
    <s v="The task was to remove the Binance futures pair naming migration, but Claude added migrate_binance_futures_data import and called it inside migrate_data(). This is the opposite of the requested change and changes runtime behavior by executing the migration instead of removing it. It also removed pass from migrate_database(), but that is behaviorally harmless because the docstring-only function still returns None. Main issue is the added migration logic."/>
    <x v="0"/>
    <s v="Yes"/>
    <s v="None"/>
    <x v="2"/>
    <s v="repo_595309c_795df94__claude_init_llm_vs_gt.diff__Claude Opus 4.8"/>
    <n v="0"/>
    <n v="0"/>
    <n v="1"/>
    <n v="0"/>
    <n v="1"/>
    <n v="1"/>
    <n v="1"/>
    <x v="0"/>
    <x v="2"/>
  </r>
  <r>
    <s v="freqtrade"/>
    <s v="https://github.com/freqtrade/freqtrade"/>
    <s v="Change Method Signature (Change argument, change parameter)"/>
    <x v="3"/>
    <s v="https://github.com/freqtrade/freqtrade/pull/139"/>
    <s v="cfbfe90"/>
    <s v="371ee1e"/>
    <x v="2"/>
    <s v="freqtrade/misc.py,_x000a_freqtrade/tests/test_misc.py"/>
    <s v="freqtrade/misc.py"/>
    <s v="Me: Change everywhere limit-max-trades to realistic-simulation and update the full code accordingly_x000a_In the method backtest, add realistic=True and update the code accordingly."/>
    <s v="repo_cfbfe90_371ee1e"/>
    <s v="claude_misc_llm_vs_gt.diff"/>
    <s v="cases/repo_cfbfe90_371ee1e/compare/claude_misc_llm_vs_gt.diff"/>
    <x v="1"/>
    <s v="No"/>
    <x v="0"/>
    <s v="Formatting"/>
    <s v="Low"/>
    <x v="1"/>
    <s v="The only difference is that the LLM output removed the final newline at the end of the file. There is no logic or behavioral change"/>
    <x v="1"/>
    <s v="Yes"/>
    <s v="None"/>
    <x v="2"/>
    <s v="repo_cfbfe90_371ee1e__claude_misc_llm_vs_gt.diff__Claude Opus 4.8"/>
    <n v="1"/>
    <n v="0"/>
    <n v="0"/>
    <n v="0"/>
    <n v="1"/>
    <n v="0"/>
    <n v="0"/>
    <x v="1"/>
    <x v="0"/>
  </r>
  <r>
    <s v="freqtrade"/>
    <s v="https://github.com/freqtrade/freqtrade"/>
    <s v="Change Method Signature (Change argument, change parameter)"/>
    <x v="3"/>
    <s v="https://github.com/freqtrade/freqtrade/pull/139"/>
    <s v="cfbfe90"/>
    <s v="371ee1e"/>
    <x v="2"/>
    <s v="freqtrade/misc.py,_x000a_freqtrade/tests/test_misc.py"/>
    <s v="freqtrade/tests/test_misc.py"/>
    <s v="Me: Change everywhere limit-max-trades to realistic-simulation and update the full code accordingly _x000a_In the method backtest, add realistic=True and update the code accordingly."/>
    <s v="repo_cfbfe90_371ee1e"/>
    <s v="claude_testmisc_llm_vs_gt.diff"/>
    <s v="cases/repo_cfbfe90_371ee1e/compare/claude_test_llm_vs_gt.diff"/>
    <x v="1"/>
    <s v="No"/>
    <x v="0"/>
    <s v="Formatting"/>
    <s v="Low"/>
    <x v="1"/>
    <s v="The only difference is that the LLM output removed the final newline at the end of the file. There is no logic or behavioral change"/>
    <x v="1"/>
    <s v="Yes"/>
    <s v="None"/>
    <x v="2"/>
    <s v="repo_cfbfe90_371ee1e__claude_testmisc_llm_vs_gt.diff__Claude Opus 4.8"/>
    <n v="1"/>
    <n v="0"/>
    <n v="0"/>
    <n v="0"/>
    <n v="1"/>
    <n v="0"/>
    <n v="0"/>
    <x v="1"/>
    <x v="0"/>
  </r>
  <r>
    <s v="freqtrade"/>
    <s v="https://github.com/freqtrade/freqtrade"/>
    <s v="Change Method Signature (Change argument, change parameter)"/>
    <x v="3"/>
    <s v="https://github.com/freqtrade/freqtrade/pull/169"/>
    <s v="b77fad6"/>
    <s v="77023c0"/>
    <x v="0"/>
    <s v="freqtrade/optimize/backtesting.py"/>
    <s v="freqtrade/optimize/backtesting.py"/>
    <s v="Me: Fix ticker interval that is instead of hardcode value use a variable ticker_interval and add it as and argument in generate_text_table and update the code accordingly."/>
    <s v="repo_b77fad6_77023c0"/>
    <s v="claude_backtesting_llm_vs_gt.diff"/>
    <s v="cases/repo_b77fad6_77023c0/compare/claude_backtesting_llm_vs_gt.diff"/>
    <x v="1"/>
    <s v="No"/>
    <x v="0"/>
    <s v="Formatting"/>
    <s v="Low"/>
    <x v="1"/>
    <s v="Claude completed the required update: generate_text_table() includes ticker_interval as an argument, and the call site passes args.ticker_interval. The only differences from the merge version are formatting changes: the function signature was split across lines and the file lost the final newline. These do not change program behavior."/>
    <x v="1"/>
    <s v="Yes"/>
    <s v="None"/>
    <x v="2"/>
    <s v="repo_b77fad6_77023c0__claude_backtesting_llm_vs_gt.diff__Claude Opus 4.8"/>
    <n v="1"/>
    <n v="0"/>
    <n v="0"/>
    <n v="0"/>
    <n v="1"/>
    <n v="0"/>
    <n v="0"/>
    <x v="1"/>
    <x v="0"/>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hummingbot/strategy/directional_strategy_base.py"/>
    <s v="Me: Rename delay_between_signals to cooldown_after_execution"/>
    <s v="repo_b87b726_c38aeb8"/>
    <s v="claude_base_llm_vs_gt.diff"/>
    <s v="cases/repo_b87b726_c38aeb8/compare/claude_base_llm_vs_gt.diff"/>
    <x v="1"/>
    <s v="No"/>
    <x v="0"/>
    <s v="Formatting"/>
    <s v="Low"/>
    <x v="1"/>
    <s v="The only difference is that the LLM output removed the final newline at the end of the file. There is no logic or behavioral change"/>
    <x v="1"/>
    <s v="Yes"/>
    <s v="None"/>
    <x v="2"/>
    <s v="repo_b87b726_c38aeb8__claude_base_llm_vs_gt.diff__Claude Opus 4.8"/>
    <n v="1"/>
    <n v="0"/>
    <n v="0"/>
    <n v="0"/>
    <n v="1"/>
    <n v="0"/>
    <n v="0"/>
    <x v="1"/>
    <x v="0"/>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scripts/directional_strategy_rsi.py"/>
    <s v="Me: Rename delay_between_signals to cooldown_after_execution"/>
    <s v="repo_b87b726_c38aeb8"/>
    <s v="claude_rsi_llm_vs_gt.diff"/>
    <s v="cases/repo_b87b726_c38aeb8/compare/claude_rsi_llm_vs_gt.diff"/>
    <x v="1"/>
    <s v="No"/>
    <x v="0"/>
    <s v="Formatting"/>
    <s v="Low"/>
    <x v="1"/>
    <s v="Claude completed the required rename from delay_between_signals to cooldown_after_execution. However, it also made unrelated formatting/docstring changes by removing blank lines inside the class docstring and around class attributes, and it removed the final newline at end of file. These are unnecessary but do not affect behavior."/>
    <x v="1"/>
    <s v="Yes"/>
    <s v="None"/>
    <x v="2"/>
    <s v="repo_b87b726_c38aeb8__claude_rsi_llm_vs_gt.diff__Claude Opus 4.8"/>
    <n v="1"/>
    <n v="0"/>
    <n v="0"/>
    <n v="0"/>
    <n v="1"/>
    <n v="0"/>
    <n v="0"/>
    <x v="1"/>
    <x v="0"/>
  </r>
  <r>
    <s v="hummingbot"/>
    <s v="hummingbot/hummingbot: Open source software that helps you create and deploy high-frequency crypto trading bots"/>
    <s v="Rename Variable"/>
    <x v="0"/>
    <s v="https://github.com/hummingbot/hummingbot/pull/6451"/>
    <s v="b87b726"/>
    <s v="c38aeb8"/>
    <x v="1"/>
    <s v="hummingbot/strategy/directional_strategy_base.py,_x000a_scripts/directional_strategy_rsi.py,_x000a_test/hummingbot/strategy/test_directional_strategy_base.py"/>
    <s v="test/hummingbot/strategy/test_directional_strategy_base.py"/>
    <s v="Me: Rename delay_between_signals to cooldown_after_execution"/>
    <s v="repo_b87b726_c38aeb8"/>
    <s v="claude_testbase_llm_vs_gt.diff"/>
    <s v="cases/repo_b87b726_c38aeb8/compare/claude_testbase_llm_vs_gt.diff"/>
    <x v="1"/>
    <s v="No"/>
    <x v="0"/>
    <s v="Formatting"/>
    <s v="Low"/>
    <x v="1"/>
    <s v="The only difference is that the LLM output removed the final newline at the end of the file. There is no logic or behavioral change"/>
    <x v="1"/>
    <s v="Yes"/>
    <s v="None"/>
    <x v="2"/>
    <s v="repo_b87b726_c38aeb8__claude_testbase_llm_vs_gt.diff__Claude Opus 4.8"/>
    <n v="1"/>
    <n v="0"/>
    <n v="0"/>
    <n v="0"/>
    <n v="1"/>
    <n v="0"/>
    <n v="0"/>
    <x v="1"/>
    <x v="0"/>
  </r>
  <r>
    <s v="hummingbot"/>
    <s v="hummingbot/hummingbot: Open source software that helps you create and deploy high-frequency crypto trading bots"/>
    <s v="Rename Method"/>
    <x v="1"/>
    <s v="https://github.com/hummingbot/hummingbot/pull/4942"/>
    <s v="13a7f7f"/>
    <s v="830a3d2"/>
    <x v="0"/>
    <s v="test/hummingbot/strategy/avellaneda_market_making/test_avellaneda_market_making.py"/>
    <s v="test/hummingbot/strategy/avellaneda_market_making/test_avellaneda_market_making.py"/>
    <s v="GitHub: Remove binance futures pair naming migration and update the full code accordingly"/>
    <s v="repo_13a7f7f_830a3d2"/>
    <s v="claude_test_llm_vs_gt.diff"/>
    <s v="cases/repo_13a7f7f_830a3d2/compare/claude_test_llm_vs_gt.diff"/>
    <x v="1"/>
    <s v="No"/>
    <x v="0"/>
    <s v="Formatting"/>
    <s v="Low"/>
    <x v="1"/>
    <s v="The requested task was to remove the Binance futures pair naming migration and update related code. Claude did not touch the Binance migration logic at all. Instead, it made unrelated changes in test code by renaming calculate_reservation_price_and_optimal_spread to calculate_reserved_price_and_optimal_spread, changing reservation_price to reserved_price, and renaming test methods/comments. These are outside the requested scope and likely break tests unless the production API was also renamed. The required migration-removal change is completely missed."/>
    <x v="1"/>
    <s v="Yes"/>
    <s v="None"/>
    <x v="2"/>
    <s v="repo_13a7f7f_830a3d2__claude_test_llm_vs_gt.diff__Claude Opus 4.8"/>
    <n v="1"/>
    <n v="0"/>
    <n v="0"/>
    <n v="0"/>
    <n v="1"/>
    <n v="0"/>
    <n v="0"/>
    <x v="1"/>
    <x v="0"/>
  </r>
  <r>
    <s v="hummingbot"/>
    <s v="hummingbot/hummingbot: Open source software that helps you create and deploy high-frequency crypto trading bots"/>
    <s v="Rename Method"/>
    <x v="1"/>
    <s v="https://github.com/hummingbot/hummingbot/pull/2742"/>
    <s v="e798854"/>
    <s v="52c9d19"/>
    <x v="0"/>
    <s v="hummingbot/logger/reporting_proxy_handler.py"/>
    <s v="hummingbot/logger/reporting_proxy_handler.py"/>
    <s v="Me: Rename client_id to instance_id"/>
    <s v="repo_e798854_52c9d19"/>
    <s v="claude_handler_llm_vs_gt.diff"/>
    <s v="cases/repo_e798854_52c9d19/compare/claude_handler_llm_vs_gt.diff"/>
    <x v="2"/>
    <s v="No"/>
    <x v="0"/>
    <s v="Formatting"/>
    <s v="High"/>
    <x v="0"/>
    <s v="Claude updated several client_id occurrences to instance_id, but it missed one important required change: the property method is still named instance_id, but it now reads from global_config_map[&quot;client_id&quot;] instead of global_config_map[&quot;instance_id&quot;]. Since the task was to rename client_id to instance_id, this remaining client_id reference means the task was not fully completed. The final newline removal is only a formatting issue."/>
    <x v="2"/>
    <s v="Yes"/>
    <s v="None"/>
    <x v="2"/>
    <s v="repo_e798854_52c9d19__claude_handler_llm_vs_gt.diff__Claude Opus 4.8"/>
    <n v="0"/>
    <n v="1"/>
    <n v="0"/>
    <n v="0"/>
    <n v="1"/>
    <n v="1"/>
    <n v="1"/>
    <x v="0"/>
    <x v="0"/>
  </r>
  <r>
    <s v="hummingbot"/>
    <s v="hummingbot/hummingbot: Open source software that helps you create and deploy high-frequency crypto trading bots"/>
    <s v="Rename Method"/>
    <x v="1"/>
    <s v="https://github.com/hummingbot/hummingbot/pull/2742"/>
    <s v="e798854"/>
    <s v="52c9d19"/>
    <x v="0"/>
    <s v="hummingbot/logger/reporting_proxy_handler.py"/>
    <s v="hummingbot/logger/reporting_proxy_handler.py"/>
    <s v="Me: Rename client_id to instance_id"/>
    <s v="repo_e798854_52c9d19"/>
    <s v="claude_handler_llm_vs_gt.diff"/>
    <s v="cases/repo_e798854_52c9d19/compare/claude_handler_llm_vs_gt.diff"/>
    <x v="2"/>
    <s v="No"/>
    <x v="0"/>
    <s v=" Missed Required Change"/>
    <s v="High"/>
    <x v="0"/>
    <s v="Claude updated several client_id occurrences to instance_id, but it missed one important required change: the property method is still named instance_id, but it now reads from global_config_map[&quot;client_id&quot;] instead of global_config_map[&quot;instance_id&quot;]. Since the task was to rename client_id to instance_id, this remaining client_id reference means the task was not fully completed. The final newline removal is only a formatting issue."/>
    <x v="2"/>
    <s v="Yes"/>
    <s v="None"/>
    <x v="2"/>
    <s v="repo_e798854_52c9d19__claude_handler_llm_vs_gt.diff__Claude Opus 4.8"/>
    <n v="0"/>
    <n v="1"/>
    <n v="0"/>
    <n v="0"/>
    <n v="1"/>
    <n v="1"/>
    <n v="1"/>
    <x v="0"/>
    <x v="2"/>
  </r>
  <r>
    <s v="hummingbot"/>
    <s v="hummingbot/hummingbot: Open source software that helps you create and deploy high-frequency crypto trading bots"/>
    <s v="Extract Method (Cleanup, Move, extract, remove)"/>
    <x v="2"/>
    <s v="https://github.com/hummingbot/hummingbot/pull/1734"/>
    <s v="95fb7e6"/>
    <s v="4b90e78"/>
    <x v="0"/>
    <s v="hummingbot/market/bittrex/bittrex_market.pyx"/>
    <s v="hummingbot/market/bittrex/bittrex_market.pyx"/>
    <s v="Me: Remove get_order method"/>
    <s v="repo_95fb7e6_4b90e78"/>
    <s v="claude_market_llm_vs_gt.diff"/>
    <s v="cases/repo_95fb7e6_4b90e78/compare/claude_market_llm_vs_gt.diff"/>
    <x v="1"/>
    <s v="No"/>
    <x v="0"/>
    <s v="Formatting"/>
    <s v="Low"/>
    <x v="1"/>
    <s v="The only difference is that the LLM output removed the final newline at the end of the file. There is no logic or behavioral change"/>
    <x v="1"/>
    <s v="No"/>
    <s v="SyntaxError: invalid syntax"/>
    <x v="2"/>
    <s v="repo_95fb7e6_4b90e78__claude_market_llm_vs_gt.diff__Claude Opus 4.8"/>
    <n v="1"/>
    <n v="0"/>
    <n v="0"/>
    <n v="0"/>
    <n v="1"/>
    <n v="0"/>
    <n v="0"/>
    <x v="1"/>
    <x v="0"/>
  </r>
  <r>
    <s v="hummingbot"/>
    <s v="hummingbot/hummingbot: Open source software that helps you create and deploy high-frequency crypto trading bots"/>
    <s v="Change Method Signature (Change argument, change parameter)"/>
    <x v="3"/>
    <s v="https://github.com/hummingbot/hummingbot/pull/6695"/>
    <s v="ec9dec5"/>
    <s v="f8acb67"/>
    <x v="0"/>
    <s v="hummingbot/client/ui/parser.py"/>
    <s v="hummingbot/client/ui/parser.py"/>
    <s v="Me: Change connector_chain_network to chain_network and update the full code accordingly"/>
    <s v="repo_ec9dec5_f8acb67"/>
    <s v="claude_parser_llm_vs_gt.diff"/>
    <s v="cases/repo_ec9dec5_f8acb67/compare/claude_parser_llm_vs_gt.diff"/>
    <x v="1"/>
    <s v="No"/>
    <x v="0"/>
    <s v="Formatting"/>
    <s v="Medium"/>
    <x v="1"/>
    <s v="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
    <x v="1"/>
    <s v="Yes"/>
    <s v="None"/>
    <x v="2"/>
    <s v="repo_ec9dec5_f8acb67__claude_parser_llm_vs_gt.diff__Claude Opus 4.8"/>
    <n v="1"/>
    <n v="0"/>
    <n v="0"/>
    <n v="0"/>
    <n v="1"/>
    <n v="0"/>
    <n v="1"/>
    <x v="2"/>
    <x v="0"/>
  </r>
  <r>
    <s v="hummingbot"/>
    <s v="hummingbot/hummingbot: Open source software that helps you create and deploy high-frequency crypto trading bots"/>
    <s v="Change Method Signature (Change argument, change parameter)"/>
    <x v="3"/>
    <s v="https://github.com/hummingbot/hummingbot/pull/6695"/>
    <s v="ec9dec5"/>
    <s v="f8acb67"/>
    <x v="0"/>
    <s v="hummingbot/client/ui/parser.py"/>
    <s v="hummingbot/client/ui/parser.py"/>
    <s v="Me: Change connector_chain_network to chain_network and update the full code accordingly"/>
    <s v="repo_ec9dec5_f8acb67"/>
    <s v="claude_parser_llm_vs_gt.diff"/>
    <s v="cases/repo_ec9dec5_f8acb67/compare/claude_parser_llm_vs_gt.diff"/>
    <x v="1"/>
    <s v="No"/>
    <x v="0"/>
    <s v=" Comment/Docstring"/>
    <s v="Medium"/>
    <x v="1"/>
    <s v="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
    <x v="1"/>
    <s v="Yes"/>
    <s v="None"/>
    <x v="2"/>
    <s v="repo_ec9dec5_f8acb67__claude_parser_llm_vs_gt.diff__Claude Opus 4.8"/>
    <n v="1"/>
    <n v="0"/>
    <n v="0"/>
    <n v="0"/>
    <n v="1"/>
    <n v="0"/>
    <n v="1"/>
    <x v="2"/>
    <x v="4"/>
  </r>
  <r>
    <s v="hummingbot"/>
    <s v="hummingbot/hummingbot: Open source software that helps you create and deploy high-frequency crypto trading bots"/>
    <s v="Change Method Signature (Change argument, change parameter)"/>
    <x v="3"/>
    <s v="https://github.com/hummingbot/hummingbot/pull/6695"/>
    <s v="ec9dec5"/>
    <s v="f8acb67"/>
    <x v="0"/>
    <s v="hummingbot/client/ui/parser.py"/>
    <s v="hummingbot/client/ui/parser.py"/>
    <s v="Me: Change connector_chain_network to chain_network and update the full code accordingly"/>
    <s v="repo_ec9dec5_f8acb67"/>
    <s v="claude_parser_llm_vs_gt.diff"/>
    <s v="cases/repo_ec9dec5_f8acb67/compare/claude_parser_llm_vs_gt.diff"/>
    <x v="1"/>
    <s v="No"/>
    <x v="0"/>
    <s v=" API/Signature Overreach"/>
    <s v="Medium"/>
    <x v="1"/>
    <s v="The LLM changes the approve-tokens positional argument name from connector_chain_network to chain_network, which changes the parsed CLI attribute name and may break code expecting connector_chain_network. It also changes a help string unnecessarily and removes the final newline at the end of the file."/>
    <x v="1"/>
    <s v="Yes"/>
    <s v="None"/>
    <x v="2"/>
    <s v="repo_ec9dec5_f8acb67__claude_parser_llm_vs_gt.diff__Claude Opus 4.8"/>
    <n v="1"/>
    <n v="0"/>
    <n v="0"/>
    <n v="0"/>
    <n v="1"/>
    <n v="0"/>
    <n v="1"/>
    <x v="2"/>
    <x v="7"/>
  </r>
  <r>
    <s v="hummingbot"/>
    <s v="hummingbot/hummingbot: Open source software that helps you create and deploy high-frequency crypto trading bots"/>
    <s v="Change Method Signature (Change argument, change parameter)"/>
    <x v="3"/>
    <s v="https://github.com/hummingbot/hummingbot/pull/6498"/>
    <s v="da7ca5a"/>
    <s v="320cf98"/>
    <x v="0"/>
    <s v="hummingbot/client/command/config_command.py"/>
    <s v="hummingbot/client/command/config_command.py"/>
    <s v="Me: add additional on-the-fly params that is add  &quot;order_optimization_enabled&quot;, &quot;bid_order_optimization_depth&quot;, &quot;ask_order_optimization_depth&quot; and update the full code accordingly "/>
    <s v="repo_da7ca5a_320cf98"/>
    <s v="claude_command_llm_vs_gt.diff"/>
    <s v="cases/repo_da7ca5a_320cf98/compare/claude_command_llm_vs_gt.diff"/>
    <x v="1"/>
    <s v="No"/>
    <x v="0"/>
    <s v="Formatting"/>
    <s v="Low"/>
    <x v="1"/>
    <s v="The LLM adds a trailing comma after &quot;price_band_refresh_time&quot; and removes the final newline at the end of the file. These are formatting-only changes and do not alter program behavior."/>
    <x v="1"/>
    <s v="Yes"/>
    <s v="None"/>
    <x v="2"/>
    <s v="repo_da7ca5a_320cf98__claude_command_llm_vs_gt.diff__Claude Opus 4.8"/>
    <n v="1"/>
    <n v="0"/>
    <n v="0"/>
    <n v="0"/>
    <n v="1"/>
    <n v="0"/>
    <n v="0"/>
    <x v="1"/>
    <x v="0"/>
  </r>
  <r>
    <s v="youtube-dl"/>
    <s v="ytdl-org/youtube-dl: Command-line program to download videos from YouTube.com and other video sites"/>
    <s v="Change Method Signature (Change argument, change parameter)"/>
    <x v="3"/>
    <s v="https://github.com/ytdl-org/youtube-dl/pull/5942"/>
    <n v="1866432"/>
    <s v="aa5d9a7"/>
    <x v="0"/>
    <s v="youtube_dl/postprocessor/ffmpeg.py"/>
    <s v="youtube_dl/postprocessor/ffmpeg.py"/>
    <s v="Me: Remove `extra_cmd_args` argument from every function"/>
    <s v="repo_1866432_aa5d9a7"/>
    <s v="claude_ffmpeg_llm_vs_gt.diff"/>
    <s v="cases/repo_1866432_aa5d9a7/compare/claude_ffmpeg_llm_vs_gt.diff"/>
    <x v="1"/>
    <s v="No"/>
    <x v="0"/>
    <s v="Formatting"/>
    <s v="Low"/>
    <x v="1"/>
    <s v="The task was to remove the extra_cmd_args argument from every function. Claude only changed one internal use of _extra_cmd_args by replacing it with options = []. This does not remove the argument from function signatures, constructors, call sites, or other related code. It also changes behavior by ignoring any existing extra command arguments instead of properly removing the API consistently. The final newline removal is an unrelated formatting change."/>
    <x v="1"/>
    <s v="Yes"/>
    <s v="None"/>
    <x v="2"/>
    <s v="repo_1866432_aa5d9a7__claude_ffmpeg_llm_vs_gt.diff__Claude Opus 4.8"/>
    <n v="1"/>
    <n v="0"/>
    <n v="0"/>
    <n v="0"/>
    <n v="1"/>
    <n v="0"/>
    <n v="0"/>
    <x v="1"/>
    <x v="0"/>
  </r>
  <r>
    <s v="youtube-dl"/>
    <s v="ytdl-org/youtube-dl: Command-line program to download videos from YouTube.com and other video sites"/>
    <s v="Change Method Signature (Change argument, change parameter)"/>
    <x v="3"/>
    <s v="https://github.com/ytdl-org/youtube-dl/pull/5942"/>
    <n v="1866432"/>
    <s v="aa5d9a7"/>
    <x v="0"/>
    <s v="youtube_dl/postprocessor/ffmpeg.py"/>
    <s v="youtube_dl/postprocessor/ffmpeg.py"/>
    <s v="Me: Remove `extra_cmd_args` argument from every function"/>
    <s v="repo_1866432_aa5d9a7"/>
    <s v="claude_ffmpeg_llm_vs_gt.diff"/>
    <s v="cases/repo_1866432_aa5d9a7/compare/claude_ffmpeg_llm_vs_gt.diff"/>
    <x v="1"/>
    <s v="No"/>
    <x v="0"/>
    <s v=" Unrelated Deletion"/>
    <s v="Low"/>
    <x v="1"/>
    <s v="The task was to remove the extra_cmd_args argument from every function. Claude only changed one internal use of _extra_cmd_args by replacing it with options = []. This does not remove the argument from function signatures, constructors, call sites, or other related code. It also changes behavior by ignoring any existing extra command arguments instead of properly removing the API consistently. The final newline removal is an unrelated formatting change."/>
    <x v="1"/>
    <s v="Yes"/>
    <s v="None"/>
    <x v="2"/>
    <s v="repo_1866432_aa5d9a7__claude_ffmpeg_llm_vs_gt.diff__Claude Opus 4.8"/>
    <n v="1"/>
    <n v="0"/>
    <n v="0"/>
    <n v="0"/>
    <n v="1"/>
    <n v="0"/>
    <n v="0"/>
    <x v="1"/>
    <x v="5"/>
  </r>
  <r>
    <s v="gel"/>
    <s v="https://github.com/geldata/gel"/>
    <s v="Rename Variable"/>
    <x v="0"/>
    <s v="https://github.com/geldata/gel/pull/7914"/>
    <s v="a72c8d9"/>
    <s v="584795d"/>
    <x v="0"/>
    <s v="edb/server/net_worker.py"/>
    <s v="edb/server/net_worker.py"/>
    <s v="GitHub: Rename net_http_max_connections to http_max_connections and update it accordingly"/>
    <s v="repo_a72c8d9_584795d"/>
    <s v="claude_worker_llm_vs_gt.diff"/>
    <s v="cases/repo_a72c8d9_584795d/compare/claude_worker_llm_vs_gt.diff"/>
    <x v="2"/>
    <s v="No"/>
    <x v="0"/>
    <s v="Formatting"/>
    <s v="High"/>
    <x v="0"/>
    <s v="The task was to rename net_http_max_connections to http_max_connections, but Claude did the opposite: it changed existing http_max_connections lookups to net_http_max_connections. This misses the required rename and likely makes the code use the old/wrong configuration key. Claude also introduced an unrelated malformed formatting/syntax change in the EdgeQL block around failure := &lt;optional tuple&lt;...&gt;&gt;, removing/misplacing angle brackets and leaving failure := split incorrectly. The removed final newline is also unrelated formatting."/>
    <x v="2"/>
    <s v="Yes"/>
    <s v="None"/>
    <x v="2"/>
    <s v="repo_a72c8d9_584795d__claude_worker_llm_vs_gt.diff__Claude Opus 4.8"/>
    <n v="0"/>
    <n v="1"/>
    <n v="0"/>
    <n v="0"/>
    <n v="1"/>
    <n v="1"/>
    <n v="1"/>
    <x v="0"/>
    <x v="0"/>
  </r>
  <r>
    <s v="gel"/>
    <s v="https://github.com/geldata/gel"/>
    <s v="Rename Variable"/>
    <x v="0"/>
    <s v="https://github.com/geldata/gel/pull/7914"/>
    <s v="a72c8d9"/>
    <s v="584795d"/>
    <x v="0"/>
    <s v="edb/server/net_worker.py"/>
    <s v="edb/server/net_worker.py"/>
    <s v="GitHub: Rename net_http_max_connections to http_max_connections and update it accordingly"/>
    <s v="repo_a72c8d9_584795d"/>
    <s v="claude_worker_llm_vs_gt.diff"/>
    <s v="cases/repo_a72c8d9_584795d/compare/claude_worker_llm_vs_gt.diff"/>
    <x v="2"/>
    <s v="No"/>
    <x v="0"/>
    <s v=" Logic Change"/>
    <s v="High"/>
    <x v="0"/>
    <s v="The task was to rename net_http_max_connections to http_max_connections, but Claude did the opposite: it changed existing http_max_connections lookups to net_http_max_connections. This misses the required rename and likely makes the code use the old/wrong configuration key. Claude also introduced an unrelated malformed formatting/syntax change in the EdgeQL block around failure := &lt;optional tuple&lt;...&gt;&gt;, removing/misplacing angle brackets and leaving failure := split incorrectly. The removed final newline is also unrelated formatting."/>
    <x v="2"/>
    <s v="Yes"/>
    <s v="None"/>
    <x v="2"/>
    <s v="repo_a72c8d9_584795d__claude_worker_llm_vs_gt.diff__Claude Opus 4.8"/>
    <n v="0"/>
    <n v="1"/>
    <n v="0"/>
    <n v="0"/>
    <n v="1"/>
    <n v="1"/>
    <n v="1"/>
    <x v="0"/>
    <x v="1"/>
  </r>
  <r>
    <s v="gel"/>
    <s v="https://github.com/geldata/gel"/>
    <s v="Rename Variable"/>
    <x v="0"/>
    <s v="https://github.com/geldata/gel/pull/7914"/>
    <s v="a72c8d9"/>
    <s v="584795d"/>
    <x v="0"/>
    <s v="edb/server/net_worker.py"/>
    <s v="edb/server/net_worker.py"/>
    <s v="GitHub: Rename net_http_max_connections to http_max_connections and update it accordingly"/>
    <s v="repo_a72c8d9_584795d"/>
    <s v="claude_worker_llm_vs_gt.diff"/>
    <s v="cases/repo_a72c8d9_584795d/compare/claude_worker_llm_vs_gt.diff"/>
    <x v="2"/>
    <s v="No"/>
    <x v="0"/>
    <s v=" Typo Introduced"/>
    <s v="High"/>
    <x v="0"/>
    <s v="The task was to rename net_http_max_connections to http_max_connections, but Claude did the opposite: it changed existing http_max_connections lookups to net_http_max_connections. This misses the required rename and likely makes the code use the old/wrong configuration key. Claude also introduced an unrelated malformed formatting/syntax change in the EdgeQL block around failure := &lt;optional tuple&lt;...&gt;&gt;, removing/misplacing angle brackets and leaving failure := split incorrectly. The removed final newline is also unrelated formatting."/>
    <x v="2"/>
    <s v="Yes"/>
    <s v="None"/>
    <x v="2"/>
    <s v="repo_a72c8d9_584795d__claude_worker_llm_vs_gt.diff__Claude Opus 4.8"/>
    <n v="0"/>
    <n v="1"/>
    <n v="0"/>
    <n v="0"/>
    <n v="1"/>
    <n v="1"/>
    <n v="1"/>
    <x v="0"/>
    <x v="9"/>
  </r>
  <r>
    <s v="gel"/>
    <s v="https://github.com/geldata/gel"/>
    <s v="Rename Variable"/>
    <x v="0"/>
    <s v="https://github.com/geldata/gel/pull/7914"/>
    <s v="a72c8d9"/>
    <s v="584795d"/>
    <x v="0"/>
    <s v="edb/server/net_worker.py"/>
    <s v="edb/server/net_worker.py"/>
    <s v="GitHub: Rename net_http_max_connections to http_max_connections and update it accordingly"/>
    <s v="repo_a72c8d9_584795d"/>
    <s v="claude_worker_llm_vs_gt.diff"/>
    <s v="cases/repo_a72c8d9_584795d/compare/claude_worker_llm_vs_gt.diff"/>
    <x v="2"/>
    <s v="No"/>
    <x v="0"/>
    <s v=" Missed Required Change"/>
    <s v="High"/>
    <x v="0"/>
    <s v="The task was to rename net_http_max_connections to http_max_connections, but Claude did the opposite: it changed existing http_max_connections lookups to net_http_max_connections. This misses the required rename and likely makes the code use the old/wrong configuration key. Claude also introduced an unrelated malformed formatting/syntax change in the EdgeQL block around failure := &lt;optional tuple&lt;...&gt;&gt;, removing/misplacing angle brackets and leaving failure := split incorrectly. The removed final newline is also unrelated formatting."/>
    <x v="2"/>
    <s v="Yes"/>
    <s v="None"/>
    <x v="2"/>
    <s v="repo_a72c8d9_584795d__claude_worker_llm_vs_gt.diff__Claude Opus 4.8"/>
    <n v="0"/>
    <n v="1"/>
    <n v="0"/>
    <n v="0"/>
    <n v="1"/>
    <n v="1"/>
    <n v="1"/>
    <x v="0"/>
    <x v="2"/>
  </r>
  <r>
    <s v="gel"/>
    <s v="https://github.com/geldata/gel"/>
    <s v="Rename Variable"/>
    <x v="0"/>
    <s v="https://github.com/geldata/gel/pull/4829"/>
    <s v="38f7325"/>
    <s v="14b7aa5"/>
    <x v="0"/>
    <s v="edb/server/protocol/binary.pyx"/>
    <s v="edb/server/protocol/binary.pyx"/>
    <s v="GitHub: Rename token to secret_key in ClientHandshake and update it accordingly"/>
    <s v="repo_38f7325_14b7aa5"/>
    <s v="claude_binary_llm_vs_gt.diff"/>
    <s v="cases/repo_38f7325_14b7aa5/compare/claude_binary_llm_vs_gt.diff"/>
    <x v="2"/>
    <s v="No"/>
    <x v="0"/>
    <s v="Formatting"/>
    <s v="High"/>
    <x v="0"/>
    <s v="Claude partially followed the requested rename by changing the local variable token to secret_key and passing secret_key into _auth_jwt(). However, it incorrectly changed params.get('secret_key') to params.get('token'), which is the opposite of the required ClientHandshake rename. This likely breaks authentication when the secret key is read from handshake parameters. It also removed the final newline, which is an unrelated formatting change."/>
    <x v="2"/>
    <s v="No"/>
    <s v="SyntaxError: invalid syntax"/>
    <x v="2"/>
    <s v="repo_38f7325_14b7aa5__claude_binary_llm_vs_gt.diff__Claude Opus 4.8"/>
    <n v="0"/>
    <n v="1"/>
    <n v="0"/>
    <n v="0"/>
    <n v="1"/>
    <n v="1"/>
    <n v="1"/>
    <x v="0"/>
    <x v="0"/>
  </r>
  <r>
    <s v="gel"/>
    <s v="https://github.com/geldata/gel"/>
    <s v="Rename Variable"/>
    <x v="0"/>
    <s v="https://github.com/geldata/gel/pull/4829"/>
    <s v="38f7325"/>
    <s v="14b7aa5"/>
    <x v="0"/>
    <s v="edb/server/protocol/binary.pyx"/>
    <s v="edb/server/protocol/binary.pyx"/>
    <s v="GitHub: Rename token to secret_key in ClientHandshake and update it accordingly"/>
    <s v="repo_38f7325_14b7aa5"/>
    <s v="claude_binary_llm_vs_gt.diff"/>
    <s v="cases/repo_38f7325_14b7aa5/compare/claude_binary_llm_vs_gt.diff"/>
    <x v="2"/>
    <s v="No"/>
    <x v="0"/>
    <s v=" Logic Change"/>
    <s v="High"/>
    <x v="0"/>
    <s v="Claude partially followed the requested rename by changing the local variable token to secret_key and passing secret_key into _auth_jwt(). However, it incorrectly changed params.get('secret_key') to params.get('token'), which is the opposite of the required ClientHandshake rename. This likely breaks authentication when the secret key is read from handshake parameters. It also removed the final newline, which is an unrelated formatting change."/>
    <x v="2"/>
    <s v="No"/>
    <s v="SyntaxError: invalid syntax"/>
    <x v="2"/>
    <s v="repo_38f7325_14b7aa5__claude_binary_llm_vs_gt.diff__Claude Opus 4.8"/>
    <n v="0"/>
    <n v="1"/>
    <n v="0"/>
    <n v="0"/>
    <n v="1"/>
    <n v="1"/>
    <n v="1"/>
    <x v="0"/>
    <x v="1"/>
  </r>
  <r>
    <s v="gel"/>
    <s v="https://github.com/geldata/gel"/>
    <s v="Rename Variable"/>
    <x v="0"/>
    <s v="https://github.com/geldata/gel/pull/4829"/>
    <s v="38f7325"/>
    <s v="14b7aa5"/>
    <x v="0"/>
    <s v="edb/server/protocol/binary.pyx"/>
    <s v="edb/server/protocol/binary.pyx"/>
    <s v="GitHub: Rename token to secret_key in ClientHandshake and update it accordingly"/>
    <s v="repo_38f7325_14b7aa5"/>
    <s v="claude_binary_llm_vs_gt.diff"/>
    <s v="cases/repo_38f7325_14b7aa5/compare/claude_binary_llm_vs_gt.diff"/>
    <x v="2"/>
    <s v="No"/>
    <x v="0"/>
    <s v=" Missed Required Change"/>
    <s v="High"/>
    <x v="0"/>
    <s v="Claude partially followed the requested rename by changing the local variable token to secret_key and passing secret_key into _auth_jwt(). However, it incorrectly changed params.get('secret_key') to params.get('token'), which is the opposite of the required ClientHandshake rename. This likely breaks authentication when the secret key is read from handshake parameters. It also removed the final newline, which is an unrelated formatting change."/>
    <x v="2"/>
    <s v="No"/>
    <s v="SyntaxError: invalid syntax"/>
    <x v="2"/>
    <s v="repo_38f7325_14b7aa5__claude_binary_llm_vs_gt.diff__Claude Opus 4.8"/>
    <n v="0"/>
    <n v="1"/>
    <n v="0"/>
    <n v="0"/>
    <n v="1"/>
    <n v="1"/>
    <n v="1"/>
    <x v="0"/>
    <x v="2"/>
  </r>
  <r>
    <s v="gel"/>
    <s v="https://github.com/geldata/gel"/>
    <s v="Rename Method"/>
    <x v="1"/>
    <s v="https://github.com/geldata/gel/pull/8682"/>
    <s v="582dec9"/>
    <s v="0a5e14c"/>
    <x v="0"/>
    <s v="edb/language_server/main.py"/>
    <s v="edb/language_server/main.py"/>
    <s v="Me: Change text_document_did_change  to text_document_did_save and update the full code accordingly"/>
    <s v="repo_582dec9_0a5e14c"/>
    <s v="claude_main_llm_vs_gt.diff"/>
    <s v="cases/repo_582dec9_0a5e14c/compare/claude_main_llm_vs_gt.diff"/>
    <x v="0"/>
    <s v="No"/>
    <x v="0"/>
    <s v="Formatting"/>
    <s v="High"/>
    <x v="0"/>
    <s v="The task was to change text_document_did_change to text_document_did_save, but Claude did the opposite by changing the decorator from TEXT_DOCUMENT_DID_SAVE back to TEXT_DOCUMENT_DID_CHANGE. This misses the required behavior change and makes the language server update on document-change events instead of save events. Claude also made unrelated formatting changes by removing blank lines and the final newline at the end of the file."/>
    <x v="0"/>
    <s v="Yes"/>
    <s v="None"/>
    <x v="2"/>
    <s v="repo_582dec9_0a5e14c__claude_main_llm_vs_gt.diff__Claude Opus 4.8"/>
    <n v="0"/>
    <n v="0"/>
    <n v="1"/>
    <n v="0"/>
    <n v="1"/>
    <n v="1"/>
    <n v="1"/>
    <x v="0"/>
    <x v="0"/>
  </r>
  <r>
    <s v="gel"/>
    <s v="https://github.com/geldata/gel"/>
    <s v="Rename Method"/>
    <x v="1"/>
    <s v="https://github.com/geldata/gel/pull/8682"/>
    <s v="582dec9"/>
    <s v="0a5e14c"/>
    <x v="0"/>
    <s v="edb/language_server/main.py"/>
    <s v="edb/language_server/main.py"/>
    <s v="Me: Change text_document_did_change  to text_document_did_save and update the full code accordingly"/>
    <s v="repo_582dec9_0a5e14c"/>
    <s v="claude_main_llm_vs_gt.diff"/>
    <s v="cases/repo_582dec9_0a5e14c/compare/claude_main_llm_vs_gt.diff"/>
    <x v="0"/>
    <s v="No"/>
    <x v="0"/>
    <s v=" Missed Required Change"/>
    <s v="High"/>
    <x v="0"/>
    <s v="The task was to change text_document_did_change to text_document_did_save, but Claude did the opposite by changing the decorator from TEXT_DOCUMENT_DID_SAVE back to TEXT_DOCUMENT_DID_CHANGE. This misses the required behavior change and makes the language server update on document-change events instead of save events. Claude also made unrelated formatting changes by removing blank lines and the final newline at the end of the file."/>
    <x v="0"/>
    <s v="Yes"/>
    <s v="None"/>
    <x v="2"/>
    <s v="repo_582dec9_0a5e14c__claude_main_llm_vs_gt.diff__Claude Opus 4.8"/>
    <n v="0"/>
    <n v="0"/>
    <n v="1"/>
    <n v="0"/>
    <n v="1"/>
    <n v="1"/>
    <n v="1"/>
    <x v="0"/>
    <x v="2"/>
  </r>
  <r>
    <s v="models"/>
    <s v="tensorflow/models: Models and examples built with TensorFlow"/>
    <s v="Rename Variable"/>
    <x v="0"/>
    <s v="https://github.com/tensorflow/models/pull/5599"/>
    <s v="780f526"/>
    <s v="d7676c1"/>
    <x v="0"/>
    <s v="official/utils/misc/distribution_utils_test.py"/>
    <s v="official/utils/misc/distribution_utils_test.py"/>
    <s v="GitHub: Rename &quot;num_towers&quot; to &quot;num_replicas&quot;"/>
    <s v="repo_780f526_d7676c1"/>
    <s v="claude_test_llm_vs_gt.diff"/>
    <s v="cases/repo_780f526_d7676c1/compare/claude_test_llm_vs_gt.diff"/>
    <x v="1"/>
    <s v="No"/>
    <x v="0"/>
    <s v="Formatting"/>
    <s v="Low"/>
    <x v="1"/>
    <s v="The task was to rename num_towers to num_replicas, but Claude did not make that rename in the shown diff. It only changed blank-line formatting and removed the final newline at the end of the file. Since the required rename is missed, the maintenance task is not completed."/>
    <x v="1"/>
    <s v="Yes"/>
    <s v="None"/>
    <x v="2"/>
    <s v="repo_780f526_d7676c1__claude_test_llm_vs_gt.diff__Claude Opus 4.8"/>
    <n v="1"/>
    <n v="0"/>
    <n v="0"/>
    <n v="0"/>
    <n v="1"/>
    <n v="0"/>
    <n v="0"/>
    <x v="1"/>
    <x v="0"/>
  </r>
  <r>
    <s v="models"/>
    <s v="https://github.com/tensorflow/models"/>
    <s v="Rename Variable"/>
    <x v="0"/>
    <s v="https://github.com/tensorflow/models/pull/1542"/>
    <s v="71e106f"/>
    <s v="d4ae8d1"/>
    <x v="0"/>
    <s v="tutorials/image/cifar10/cifar10_multi_gpu_train.py"/>
    <s v="tutorials/image/cifar10/cifar10_multi_gpu_train.py"/>
    <s v="Me: Rename the image/label variables to image_batch/label_batch"/>
    <s v="repo_71e106f_d4ae8d1"/>
    <s v="claude_train_llm_vs_gt.diff"/>
    <s v="cases/repo_71e106f_d4ae8d1/compare/claude_train_llm_vs_gt.diff"/>
    <x v="1"/>
    <s v="No"/>
    <x v="0"/>
    <s v="Formatting"/>
    <s v="Low"/>
    <x v="1"/>
    <s v="Claude completed the required rename by changing images to image_batch and labels to label_batch, and also updated the prefetch_queue call to use the new variable names. The only unrelated change is the removed final newline at the end of the file, which is a formatting issue and does not affect behavior."/>
    <x v="1"/>
    <s v="Yes"/>
    <s v="None"/>
    <x v="2"/>
    <s v="repo_71e106f_d4ae8d1__claude_train_llm_vs_gt.diff__Claude Opus 4.8"/>
    <n v="1"/>
    <n v="0"/>
    <n v="0"/>
    <n v="0"/>
    <n v="1"/>
    <n v="0"/>
    <n v="0"/>
    <x v="1"/>
    <x v="0"/>
  </r>
  <r>
    <s v="models"/>
    <s v="https://github.com/tensorflow/models"/>
    <s v="Rename Method"/>
    <x v="1"/>
    <s v="https://github.com/tensorflow/models/pull/1701"/>
    <s v="057203e"/>
    <s v="f305d2d"/>
    <x v="2"/>
    <s v="cognitive_mapping_and_planning/tfcode/vision_baseline_lstm.py,_x000a_real_nvp/real_nvp_multiscale_dataset.py"/>
    <s v="real_nvp/real_nvp_multiscale_dataset.py"/>
    <s v="GitHub: change no-longer-existing concat_v2 to concat"/>
    <s v="repo_057203e_f305d2d"/>
    <s v="claude_data_llm_vs_gt.diff"/>
    <s v="cases/repo_057203e_f305d2d/compare/claude_data_llm_vs_gt.diff"/>
    <x v="1"/>
    <s v="No"/>
    <x v="0"/>
    <s v="Formatting"/>
    <s v="Low"/>
    <x v="1"/>
    <s v="The only difference is that the LLM output removed the final newline at the end of the file. There is no logic or behavioral change."/>
    <x v="1"/>
    <s v="No"/>
    <s v="SyntaxError: Missing parentheses in call to 'print'. Did you mean print(...)?"/>
    <x v="2"/>
    <s v="repo_057203e_f305d2d__claude_data_llm_vs_gt.diff__Claude Opus 4.8"/>
    <n v="1"/>
    <n v="0"/>
    <n v="0"/>
    <n v="0"/>
    <n v="1"/>
    <n v="0"/>
    <n v="0"/>
    <x v="1"/>
    <x v="0"/>
  </r>
  <r>
    <s v="models"/>
    <s v="https://github.com/tensorflow/models"/>
    <s v="Rename Method"/>
    <x v="1"/>
    <s v="https://github.com/tensorflow/models/pull/1701"/>
    <s v="057203e"/>
    <s v="f305d2d"/>
    <x v="2"/>
    <s v="cognitive_mapping_and_planning/tfcode/vision_baseline_lstm.py,_x000a_real_nvp/real_nvp_multiscale_dataset.py"/>
    <s v="cognitive_mapping_and_planning/tfcode/vision_baseline_lstm.py"/>
    <s v="GitHub: change no-longer-existing concat_v2 to concat"/>
    <s v="repo_057203e_f305d2d"/>
    <s v="claude_lstm_llm_vs_gt.diff"/>
    <s v="cases/repo_057203e_f305d2d/compare/claude_lstm_llm_vs_gt.diff"/>
    <x v="1"/>
    <s v="No"/>
    <x v="0"/>
    <s v="Formatting"/>
    <s v="Low"/>
    <x v="1"/>
    <s v="The only difference is that the LLM output removed the final newline at the end of the file. There is no logic or behavioral change."/>
    <x v="1"/>
    <s v="Yes"/>
    <s v="None"/>
    <x v="2"/>
    <s v="repo_057203e_f305d2d__claude_lstm_llm_vs_gt.diff__Claude Opus 4.8"/>
    <n v="1"/>
    <n v="0"/>
    <n v="0"/>
    <n v="0"/>
    <n v="1"/>
    <n v="0"/>
    <n v="0"/>
    <x v="1"/>
    <x v="0"/>
  </r>
  <r>
    <s v="models"/>
    <s v="https://github.com/tensorflow/models"/>
    <s v="Extract Method (Cleanup, Move, extract, remove)"/>
    <x v="2"/>
    <s v="https://github.com/tensorflow/models/pull/1384"/>
    <s v="320db20"/>
    <s v="7c42a17"/>
    <x v="0"/>
    <s v="slim/train_image_classifier.py"/>
    <s v="slim/train_image_classifier.py"/>
    <s v="Me: Remove unused function _add_variables_summaries"/>
    <s v="repo_320db20_7c42a17"/>
    <s v="claude_classifier_llm_vs_gt.diff"/>
    <s v="cases/repo_320db20_7c42a17/compare/claude_classifier_llm_vs_gt.diff"/>
    <x v="1"/>
    <s v="No"/>
    <x v="0"/>
    <s v="Formatting"/>
    <s v="Low"/>
    <x v="1"/>
    <s v="The LLM output only adds an extra blank line before _get_init_fn() and removes the final newline at the end of the file. These are formatting-only changes with no logic or behavior impact."/>
    <x v="1"/>
    <s v="Yes"/>
    <s v="None"/>
    <x v="2"/>
    <s v="repo_320db20_7c42a17__claude_classifier_llm_vs_gt.diff__Claude Opus 4.8"/>
    <n v="1"/>
    <n v="0"/>
    <n v="0"/>
    <n v="0"/>
    <n v="1"/>
    <n v="0"/>
    <n v="0"/>
    <x v="1"/>
    <x v="0"/>
  </r>
  <r>
    <s v="models"/>
    <s v="https://github.com/tensorflow/models"/>
    <s v="Extract Method (Cleanup, Move, extract, remove)"/>
    <x v="2"/>
    <s v="https://github.com/tensorflow/models/pull/2186"/>
    <s v="70b894b"/>
    <s v="325609e"/>
    <x v="0"/>
    <s v="tutorials/image/cifar10_estimator/model_base.py"/>
    <s v="tutorials/image/cifar10_estimator/model_base.py"/>
    <s v="GitHub: Remove unused _max_pool method"/>
    <s v="repo_70b894b_325609e"/>
    <s v="claude_base_llm_vs_gt.diff"/>
    <s v="cases/repo_70b894b_325609e/compare/claude_base_llm_vs_gt.diff"/>
    <x v="1"/>
    <s v="No"/>
    <x v="0"/>
    <s v="Formatting"/>
    <s v="Low"/>
    <x v="1"/>
    <s v="The only difference is that the LLM output removed the final newline at the end of the file. There is no logic or behavioral change."/>
    <x v="1"/>
    <s v="Yes"/>
    <s v="None"/>
    <x v="2"/>
    <s v="repo_70b894b_325609e__claude_base_llm_vs_gt.diff__Claude Opus 4.8"/>
    <n v="1"/>
    <n v="0"/>
    <n v="0"/>
    <n v="0"/>
    <n v="1"/>
    <n v="0"/>
    <n v="0"/>
    <x v="1"/>
    <x v="0"/>
  </r>
  <r>
    <s v="models"/>
    <s v="https://github.com/tensorflow/models"/>
    <s v="Change Method Signature (Change argument, change parameter)"/>
    <x v="3"/>
    <s v="https://github.com/tensorflow/models/pull/1242"/>
    <s v="e4cbe9e"/>
    <s v="f7cea8d"/>
    <x v="0"/>
    <s v="tutorials/rnn/translate/seq2seq_model.py"/>
    <s v="tutorials/rnn/translate/seq2seq_model.py"/>
    <s v="GitHub: Rename sampled_loss argument inputs to logits in preparation for named arguments requirement"/>
    <s v="repo_e4cbe9e_f7cea8d"/>
    <s v="claude_model_llm_vs_gt.diff"/>
    <s v="cases/repo_e4cbe9e_f7cea8d/compare/claude_model_llm_vs_gt.diff"/>
    <x v="1"/>
    <s v="No"/>
    <x v="0"/>
    <s v="Formatting"/>
    <s v="Low"/>
    <x v="1"/>
    <s v="The only difference is that the LLM output removed the final newline at the end of the file. There is no logic or behavioral change."/>
    <x v="1"/>
    <s v="Yes"/>
    <s v="None"/>
    <x v="2"/>
    <s v="repo_e4cbe9e_f7cea8d__claude_model_llm_vs_gt.diff__Claude Opus 4.8"/>
    <n v="1"/>
    <n v="0"/>
    <n v="0"/>
    <n v="0"/>
    <n v="1"/>
    <n v="0"/>
    <n v="0"/>
    <x v="1"/>
    <x v="0"/>
  </r>
  <r>
    <s v="models"/>
    <s v="https://github.com/tensorflow/models"/>
    <s v="Change Method Signature (Change argument, change parameter)"/>
    <x v="3"/>
    <s v="https://github.com/tensorflow/models/pull/3278"/>
    <s v="7d8a2c0"/>
    <s v="363d5e1"/>
    <x v="0"/>
    <s v="tutorials/image/cifar10/cifar10.py"/>
    <s v="tutorials/image/cifar10/cifar10.py"/>
    <s v="Me: Change wd=0.0 to wd=None"/>
    <s v="repo_7d8a2c0_363d5e1"/>
    <s v="claude_far10_llm_vs_gt.diff"/>
    <s v="cases/repo_7d8a2c0_363d5e1/compare/claude_far10_llm_vs_gt.diff"/>
    <x v="1"/>
    <s v="No"/>
    <x v="0"/>
    <s v="Formatting"/>
    <s v="Low"/>
    <x v="1"/>
    <s v="The only difference is that the LLM output removed the final newline at the end of the file. There is no logic or behavioral change."/>
    <x v="1"/>
    <s v="Yes"/>
    <s v="None"/>
    <x v="2"/>
    <s v="repo_7d8a2c0_363d5e1__claude_far10_llm_vs_gt.diff__Claude Opus 4.8"/>
    <n v="1"/>
    <n v="0"/>
    <n v="0"/>
    <n v="0"/>
    <n v="1"/>
    <n v="0"/>
    <n v="0"/>
    <x v="1"/>
    <x v="0"/>
  </r>
  <r>
    <s v="models"/>
    <s v="https://github.com/tensorflow/models"/>
    <s v="Extract Variable (Cleanup, Move, extract, remove)"/>
    <x v="4"/>
    <s v="https://github.com/tensorflow/models/pull/8542"/>
    <s v="861390b"/>
    <s v="6a5c66a"/>
    <x v="0"/>
    <s v="official/nlp/transformer/data_download.py"/>
    <s v="official/nlp/transformer/data_download.py"/>
    <s v="Me: Remove train_files  variable"/>
    <s v="repo_861390b_6a5c66a"/>
    <s v="claude_download_llm_vs_gt.diff"/>
    <s v="cases/repo_861390b_6a5c66a/compare/claude_download_llm_vs_gt.diff"/>
    <x v="1"/>
    <s v="No"/>
    <x v="0"/>
    <s v="Formatting"/>
    <s v="Low"/>
    <x v="1"/>
    <s v="The only difference is that the LLM output removed the final newline at the end of the file. There is no logic or behavioral change."/>
    <x v="1"/>
    <s v="Yes"/>
    <s v="None"/>
    <x v="2"/>
    <s v="repo_861390b_6a5c66a__claude_download_llm_vs_gt.diff__Claude Opus 4.8"/>
    <n v="1"/>
    <n v="0"/>
    <n v="0"/>
    <n v="0"/>
    <n v="1"/>
    <n v="0"/>
    <n v="0"/>
    <x v="1"/>
    <x v="0"/>
  </r>
  <r>
    <s v="gallery-dl"/>
    <s v="mikf/gallery-dl: Command-line program to download image galleries and collections from several image hosting sites"/>
    <s v="Rename Method"/>
    <x v="1"/>
    <s v="https://github.com/mikf/gallery-dl/pull/8849"/>
    <s v="88a3153"/>
    <s v="a3d7af6"/>
    <x v="0"/>
    <s v="gallery_dl/extractor/tiktok.py"/>
    <s v="gallery_dl/extractor/tiktok.py"/>
    <s v="Me: Rename _extract_rehydration_data_user to _extract_rehydration_data"/>
    <s v="repo_88a3153_a3d7af6"/>
    <s v="claude_tiktok_llm_vs_gt.diff"/>
    <s v="cases/repo_88a3153_a3d7af6/compare/claude_tiktok_llm_vs_gt.diff"/>
    <x v="1"/>
    <s v="No"/>
    <x v="0"/>
    <s v="Formatting"/>
    <s v="Low"/>
    <x v="1"/>
    <s v="Claude completed the required rename from _extract_rehydration_data_user to _extract_rehydration_data. It updated both the function definition and the shown call sites. The only unrelated change is the removed final newline at the end of the file, which is a formatting-only issue and does not affect behavior."/>
    <x v="1"/>
    <s v="Yes"/>
    <s v="None"/>
    <x v="2"/>
    <s v="repo_88a3153_a3d7af6__claude_tiktok_llm_vs_gt.diff__Claude Opus 4.8"/>
    <n v="1"/>
    <n v="0"/>
    <n v="0"/>
    <n v="0"/>
    <n v="1"/>
    <n v="0"/>
    <n v="0"/>
    <x v="1"/>
    <x v="0"/>
  </r>
  <r>
    <s v="gallery-dl"/>
    <s v="mikf/gallery-dl: Command-line program to download image galleries and collections from several image hosting sites"/>
    <s v="Change Method Signature (Change argument, change parameter)"/>
    <x v="3"/>
    <s v="https://github.com/mikf/gallery-dl/pull/8938"/>
    <s v="9a10203"/>
    <s v="4fab8e0"/>
    <x v="0"/>
    <s v="gallery_dl/extractor/tiktok.py"/>
    <s v="gallery_dl/extractor/tiktok.py"/>
    <s v="GitHub: Do not fail story extraction if user has no stories"/>
    <s v="repo_9a10203_4fab8e0"/>
    <s v="claude_tiktok_llm_vs_gt.diff"/>
    <s v="cases/repo_9a10203_4fab8e0/compare/claude_tiktok_llm_vs_gt.diff"/>
    <x v="1"/>
    <s v="No"/>
    <x v="0"/>
    <s v="Formatting"/>
    <s v="Low"/>
    <x v="1"/>
    <s v="The task was to prevent story extraction from failing when a user has no stories. Claude did not change any executable logic for story extraction, empty story responses, missing story lists, or error handling. It only modified a comment about cursor offset behavior and removed the final newline at the end of the file. Since the required behavioral fix is missing, the task is not completed."/>
    <x v="1"/>
    <s v="Yes"/>
    <s v="None"/>
    <x v="2"/>
    <s v="repo_9a10203_4fab8e0__claude_tiktok_llm_vs_gt.diff__Claude Opus 4.8"/>
    <n v="1"/>
    <n v="0"/>
    <n v="0"/>
    <n v="0"/>
    <n v="1"/>
    <n v="0"/>
    <n v="0"/>
    <x v="1"/>
    <x v="0"/>
  </r>
  <r>
    <s v="flair"/>
    <s v="https://github.com/flairNLP/flair"/>
    <s v="Rename Variable"/>
    <x v="0"/>
    <s v="https://github.com/flairNLP/flair/pull/2845"/>
    <s v="2b09404"/>
    <s v="8aa86b6"/>
    <x v="0"/>
    <s v="flair/embeddings/base.py"/>
    <s v="flair/embeddings/base.py"/>
    <s v="Me: Rename normed_weights to normed_weights_split"/>
    <s v="repo_2b09404_8aa86b6"/>
    <s v="claude_base_llm_vs_gt.diff"/>
    <s v="cases/repo_2b09404_8aa86b6/compare/claude_base_llm_vs_gt.diff"/>
    <x v="1"/>
    <s v="No"/>
    <x v="0"/>
    <s v="Formatting"/>
    <s v="Low"/>
    <x v="1"/>
    <s v="Claude completed the requested rename from normed_weights to normed_weights_split. The updated code consistently uses normed_weights_split for the softmax result and then reassigns it after torch.split(). This is slightly awkward because the same variable now represents both the unsplit tensor and the split tuple, but it follows the requested rename and does not introduce a clear functional error. The only unrelated change is the removed final newline at the end of the file."/>
    <x v="1"/>
    <s v="Yes"/>
    <s v="None"/>
    <x v="2"/>
    <s v="repo_2b09404_8aa86b6__claude_base_llm_vs_gt.diff__Claude Opus 4.8"/>
    <n v="1"/>
    <n v="0"/>
    <n v="0"/>
    <n v="0"/>
    <n v="1"/>
    <n v="0"/>
    <n v="0"/>
    <x v="1"/>
    <x v="0"/>
  </r>
  <r>
    <s v="flair"/>
    <s v="https://github.com/flairNLP/flair"/>
    <s v="Rename Variable"/>
    <x v="0"/>
    <s v="https://github.com/flairNLP/flair/pull/961"/>
    <s v="1d98531"/>
    <s v="4756d4c"/>
    <x v="2"/>
    <s v="flair/trainers/language_model_trainer.py,_x000a_flair/trainers/trainer.py"/>
    <s v="flair/trainers/language_model_trainer.py"/>
    <s v="Me: Rename apex/apex_opt_level to use_amp/amp_opt_level"/>
    <s v="repo_1d98531_4756d4c"/>
    <s v="claude_trainer_llm_vs_gt.diff"/>
    <s v="cases/repo_1d98531_4756d4c/compare/claude_trainer_llm_vs_gt.diff"/>
    <x v="1"/>
    <s v="No"/>
    <x v="0"/>
    <s v="Formatting"/>
    <s v="Low"/>
    <x v="1"/>
    <s v="LLM output differs from the human merge only through formatting changes: quote style changed from double to single quotes, multiline statements were rewrapped, extra whitespace and blank lines were removed, comment indentation changed, and the final newline was removed. No clear logic, API, import, naming, or behavioral change is present in this diff."/>
    <x v="1"/>
    <s v="Yes"/>
    <s v="None"/>
    <x v="2"/>
    <s v="repo_1d98531_4756d4c__claude_trainer_llm_vs_gt.diff__Claude Opus 4.8"/>
    <n v="1"/>
    <n v="0"/>
    <n v="0"/>
    <n v="0"/>
    <n v="1"/>
    <n v="0"/>
    <n v="0"/>
    <x v="1"/>
    <x v="0"/>
  </r>
  <r>
    <s v="flair"/>
    <s v="https://github.com/flairNLP/flair"/>
    <s v="Rename Variable"/>
    <x v="0"/>
    <s v="https://github.com/flairNLP/flair/pull/961"/>
    <s v="1d98531"/>
    <s v="4756d4c"/>
    <x v="2"/>
    <s v="flair/trainers/language_model_trainer.py,_x000a_flair/trainers/trainer.py"/>
    <s v="flair/trainers/trainer.py"/>
    <s v="Me: Rename apex/apex_opt_level to use_amp/amp_opt_level"/>
    <s v="repo_1d98531_4756d4c"/>
    <s v="claude_trainer2_llm_vs_gt.diff"/>
    <s v="cases/repo_1d98531_4756d4c/compare/claude_trainer2_llm_vs_gt.diff"/>
    <x v="1"/>
    <s v="No"/>
    <x v="0"/>
    <s v="Formatting"/>
    <s v="Low"/>
    <x v="1"/>
    <s v="LLM output differs from the human merge only through formatting edits: quote style changed, multiline RuntimeError and amp.initialize calls were rewrapped, whitespace was changed around a blank line, and the final newline was removed."/>
    <x v="1"/>
    <s v="Yes"/>
    <s v="None"/>
    <x v="2"/>
    <s v="repo_1d98531_4756d4c__claude_trainer2_llm_vs_gt.diff__Claude Opus 4.8"/>
    <n v="1"/>
    <n v="0"/>
    <n v="0"/>
    <n v="0"/>
    <n v="1"/>
    <n v="0"/>
    <n v="0"/>
    <x v="1"/>
    <x v="0"/>
  </r>
  <r>
    <s v="flair"/>
    <s v="https://github.com/flairNLP/flair"/>
    <s v="Rename Method"/>
    <x v="1"/>
    <s v="https://github.com/flairNLP/flair/pull/2393"/>
    <s v="fbe88ff"/>
    <s v="9da916e"/>
    <x v="2"/>
    <s v="flair/trainers/language_model_trainer.py,_x000a_tests/test_language_model.py"/>
    <s v="tests/test_language_model.py"/>
    <s v="GitHub: Rename load_from_checkpoint to load_checkpoint"/>
    <s v="repo_fbe88ff_9da916e"/>
    <s v="claude_model_llm_vs_gt.diff"/>
    <s v="cases/repo_fbe88ff_9da916e/compare/claude_model_llm_vs_gt.diff"/>
    <x v="1"/>
    <s v="No"/>
    <x v="0"/>
    <s v="Formatting"/>
    <s v="Low"/>
    <x v="1"/>
    <s v="LLM output includes the required changes but differs from the human merge only by removing the trailing blank line/final newline."/>
    <x v="1"/>
    <s v="Yes"/>
    <s v="None"/>
    <x v="2"/>
    <s v="repo_fbe88ff_9da916e__claude_model_llm_vs_gt.diff__Claude Opus 4.8"/>
    <n v="1"/>
    <n v="0"/>
    <n v="0"/>
    <n v="0"/>
    <n v="1"/>
    <n v="0"/>
    <n v="0"/>
    <x v="1"/>
    <x v="0"/>
  </r>
  <r>
    <s v="flair"/>
    <s v="https://github.com/flairNLP/flair"/>
    <s v="Rename Method"/>
    <x v="1"/>
    <s v="https://github.com/flairNLP/flair/pull/2393"/>
    <s v="fbe88ff"/>
    <s v="9da916e"/>
    <x v="2"/>
    <s v="flair/trainers/language_model_trainer.py,_x000a_tests/test_language_model.py"/>
    <s v="flair/trainers/language_model_trainer.py"/>
    <s v="GitHub: Rename load_from_checkpoint to load_checkpoint"/>
    <s v="repo_fbe88ff_9da916e"/>
    <s v="claude_trainer_llm_vs_gt.diff"/>
    <s v="cases/repo_fbe88ff_9da916e/compare/claude_trainer_llm_vs_gt.diff"/>
    <x v="1"/>
    <s v="No"/>
    <x v="0"/>
    <s v="Formatting"/>
    <s v="Low"/>
    <x v="1"/>
    <s v="LLM output includes the required changes but differs from the human merge only by removing the trailing blank line/final newline."/>
    <x v="1"/>
    <s v="Yes"/>
    <s v="None"/>
    <x v="2"/>
    <s v="repo_fbe88ff_9da916e__claude_trainer_llm_vs_gt.diff__Claude Opus 4.8"/>
    <n v="1"/>
    <n v="0"/>
    <n v="0"/>
    <n v="0"/>
    <n v="1"/>
    <n v="0"/>
    <n v="0"/>
    <x v="1"/>
    <x v="0"/>
  </r>
  <r>
    <s v="flair"/>
    <s v="https://github.com/flairNLP/flair"/>
    <s v="Extract Method (Cleanup, Move, extract, remove)"/>
    <x v="2"/>
    <s v="https://github.com/flairNLP/flair/pull/2377"/>
    <s v="288f7ce"/>
    <s v="31963ca"/>
    <x v="0"/>
    <s v="flair/nn/model.py"/>
    <s v="flair/nn/model.py"/>
    <s v="Me: Remove _obtain_labels, _get_multi_label, _get_single_label, _predict_label_prob,"/>
    <s v="repo_288f7ce_31963ca"/>
    <s v="claude_model_llm_vs_gt.diff"/>
    <s v="cases/repo_288f7ce_31963ca/compare/claude_model_llm_vs_gt.diff"/>
    <x v="1"/>
    <s v="No"/>
    <x v="0"/>
    <s v="Formatting"/>
    <s v="Low"/>
    <x v="1"/>
    <s v="LLM output matches the required code content, but differs from the human merge only by removing the final newline at the end of the file."/>
    <x v="1"/>
    <s v="Yes"/>
    <s v="None"/>
    <x v="2"/>
    <s v="repo_288f7ce_31963ca__claude_model_llm_vs_gt.diff__Claude Opus 4.8"/>
    <n v="1"/>
    <n v="0"/>
    <n v="0"/>
    <n v="0"/>
    <n v="1"/>
    <n v="0"/>
    <n v="0"/>
    <x v="1"/>
    <x v="0"/>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claude_label_llm_vs_gt.diff"/>
    <s v="cases/repo_41d48d9_5577479/compare/claude_label_llm_vs_gt.diff"/>
    <x v="0"/>
    <s v="No"/>
    <x v="0"/>
    <s v="Comment/Docstring"/>
    <s v="High"/>
    <x v="0"/>
    <s v="The task was to remove the unused tag_to_bioes parameter from the Sequence Corpus API. Claude did not remove the parameter from function signatures or call sites. Instead, it mostly added :param tag_to_bioes: documentation lines in many docstrings, which is the opposite of removing it. More seriously, Claude introduced massive unrelated edits/deletions later in the file: it removed or corrupted several corpus classes, changed super(...).__init__ into invalid-looking super(...).init, moved methods out of classes, introduced badly indented code, and left malformed standalone docstring/comment blocks. These changes are unrelated to the requested parameter removal and likely break the module syntactically and functionally."/>
    <x v="0"/>
    <s v="No"/>
    <s v="&quot;Sorry: IndentationError: expected an indented block after function definition on line 3388 (llm_claude_label.py, line 3390)&quot;"/>
    <x v="2"/>
    <s v="repo_41d48d9_5577479__claude_label_llm_vs_gt.diff__Claude Opus 4.8"/>
    <n v="0"/>
    <n v="0"/>
    <n v="1"/>
    <n v="0"/>
    <n v="1"/>
    <n v="0"/>
    <n v="1"/>
    <x v="0"/>
    <x v="4"/>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claude_label_llm_vs_gt.diff"/>
    <s v="cases/repo_41d48d9_5577479/compare/claude_label_llm_vs_gt.diff"/>
    <x v="0"/>
    <s v="No"/>
    <x v="0"/>
    <s v=" Logic Change"/>
    <s v="High"/>
    <x v="0"/>
    <s v="The task was to remove the unused tag_to_bioes parameter from the Sequence Corpus API. Claude did not remove the parameter from function signatures or call sites. Instead, it mostly added :param tag_to_bioes: documentation lines in many docstrings, which is the opposite of removing it. More seriously, Claude introduced massive unrelated edits/deletions later in the file: it removed or corrupted several corpus classes, changed super(...).__init__ into invalid-looking super(...).init, moved methods out of classes, introduced badly indented code, and left malformed standalone docstring/comment blocks. These changes are unrelated to the requested parameter removal and likely break the module syntactically and functionally."/>
    <x v="0"/>
    <s v="No"/>
    <s v="&quot;Sorry: IndentationError: expected an indented block after function definition on line 3388 (llm_claude_label.py, line 3390)&quot;"/>
    <x v="2"/>
    <s v="repo_41d48d9_5577479__claude_label_llm_vs_gt.diff__Claude Opus 4.8"/>
    <n v="0"/>
    <n v="0"/>
    <n v="1"/>
    <n v="0"/>
    <n v="1"/>
    <n v="0"/>
    <n v="1"/>
    <x v="0"/>
    <x v="1"/>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claude_label_llm_vs_gt.diff"/>
    <s v="cases/repo_41d48d9_5577479/compare/claude_label_llm_vs_gt.diff"/>
    <x v="0"/>
    <s v="No"/>
    <x v="0"/>
    <s v=" Extra Refactoring"/>
    <s v="High"/>
    <x v="0"/>
    <s v="The task was to remove the unused tag_to_bioes parameter from the Sequence Corpus API. Claude did not remove the parameter from function signatures or call sites. Instead, it mostly added :param tag_to_bioes: documentation lines in many docstrings, which is the opposite of removing it. More seriously, Claude introduced massive unrelated edits/deletions later in the file: it removed or corrupted several corpus classes, changed super(...).__init__ into invalid-looking super(...).init, moved methods out of classes, introduced badly indented code, and left malformed standalone docstring/comment blocks. These changes are unrelated to the requested parameter removal and likely break the module syntactically and functionally."/>
    <x v="0"/>
    <s v="No"/>
    <s v="&quot;Sorry: IndentationError: expected an indented block after function definition on line 3388 (llm_claude_label.py, line 3390)&quot;"/>
    <x v="2"/>
    <s v="repo_41d48d9_5577479__claude_label_llm_vs_gt.diff__Claude Opus 4.8"/>
    <n v="0"/>
    <n v="0"/>
    <n v="1"/>
    <n v="0"/>
    <n v="1"/>
    <n v="0"/>
    <n v="1"/>
    <x v="0"/>
    <x v="6"/>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claude_label_llm_vs_gt.diff"/>
    <s v="cases/repo_41d48d9_5577479/compare/claude_label_llm_vs_gt.diff"/>
    <x v="0"/>
    <s v="No"/>
    <x v="0"/>
    <s v=" Unrelated Deletion"/>
    <s v="High"/>
    <x v="0"/>
    <s v="The task was to remove the unused tag_to_bioes parameter from the Sequence Corpus API. Claude did not remove the parameter from function signatures or call sites. Instead, it mostly added :param tag_to_bioes: documentation lines in many docstrings, which is the opposite of removing it. More seriously, Claude introduced massive unrelated edits/deletions later in the file: it removed or corrupted several corpus classes, changed super(...).__init__ into invalid-looking super(...).init, moved methods out of classes, introduced badly indented code, and left malformed standalone docstring/comment blocks. These changes are unrelated to the requested parameter removal and likely break the module syntactically and functionally."/>
    <x v="0"/>
    <s v="No"/>
    <s v="&quot;Sorry: IndentationError: expected an indented block after function definition on line 3388 (llm_claude_label.py, line 3390)&quot;"/>
    <x v="2"/>
    <s v="repo_41d48d9_5577479__claude_label_llm_vs_gt.diff__Claude Opus 4.8"/>
    <n v="0"/>
    <n v="0"/>
    <n v="1"/>
    <n v="0"/>
    <n v="1"/>
    <n v="0"/>
    <n v="1"/>
    <x v="0"/>
    <x v="5"/>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claude_label_llm_vs_gt.diff"/>
    <s v="cases/repo_41d48d9_5577479/compare/claude_label_llm_vs_gt.diff"/>
    <x v="0"/>
    <s v="No"/>
    <x v="0"/>
    <s v=" Typo Introduced"/>
    <s v="High"/>
    <x v="0"/>
    <s v="The task was to remove the unused tag_to_bioes parameter from the Sequence Corpus API. Claude did not remove the parameter from function signatures or call sites. Instead, it mostly added :param tag_to_bioes: documentation lines in many docstrings, which is the opposite of removing it. More seriously, Claude introduced massive unrelated edits/deletions later in the file: it removed or corrupted several corpus classes, changed super(...).__init__ into invalid-looking super(...).init, moved methods out of classes, introduced badly indented code, and left malformed standalone docstring/comment blocks. These changes are unrelated to the requested parameter removal and likely break the module syntactically and functionally."/>
    <x v="0"/>
    <s v="No"/>
    <s v="&quot;Sorry: IndentationError: expected an indented block after function definition on line 3388 (llm_claude_label.py, line 3390)&quot;"/>
    <x v="2"/>
    <s v="repo_41d48d9_5577479__claude_label_llm_vs_gt.diff__Claude Opus 4.8"/>
    <n v="0"/>
    <n v="0"/>
    <n v="1"/>
    <n v="0"/>
    <n v="1"/>
    <n v="0"/>
    <n v="1"/>
    <x v="0"/>
    <x v="9"/>
  </r>
  <r>
    <s v="flair"/>
    <s v="https://github.com/flairNLP/flair"/>
    <s v="Change Method Signature (Change argument, change parameter)"/>
    <x v="3"/>
    <s v="https://github.com/flairNLP/flair/pull/2812"/>
    <s v="41d48d9"/>
    <n v="5577479"/>
    <x v="2"/>
    <s v="flair/datasets/entity_linking.py,_x000a_flair/datasets/sequence_labeling.py"/>
    <s v="flair/datasets/sequence_labeling.py"/>
    <s v="GitHub: Remove &quot;tag_to_bioes&quot; (Sequence) Corpus parameter, as it is not used"/>
    <s v="repo_41d48d9_5577479"/>
    <s v="claude_label_llm_vs_gt.diff"/>
    <s v="cases/repo_41d48d9_5577479/compare/claude_label_llm_vs_gt.diff"/>
    <x v="0"/>
    <s v="No"/>
    <x v="0"/>
    <s v=" Missed Required Change"/>
    <s v="High"/>
    <x v="0"/>
    <s v="The task was to remove the unused tag_to_bioes parameter from the Sequence Corpus API. Claude did not remove the parameter from function signatures or call sites. Instead, it mostly added :param tag_to_bioes: documentation lines in many docstrings, which is the opposite of removing it. More seriously, Claude introduced massive unrelated edits/deletions later in the file: it removed or corrupted several corpus classes, changed super(...).__init__ into invalid-looking super(...).init, moved methods out of classes, introduced badly indented code, and left malformed standalone docstring/comment blocks. These changes are unrelated to the requested parameter removal and likely break the module syntactically and functionally."/>
    <x v="0"/>
    <s v="No"/>
    <s v="&quot;Sorry: IndentationError: expected an indented block after function definition on line 3388 (llm_claude_label.py, line 3390)&quot;"/>
    <x v="2"/>
    <s v="repo_41d48d9_5577479__claude_label_llm_vs_gt.diff__Claude Opus 4.8"/>
    <n v="0"/>
    <n v="0"/>
    <n v="1"/>
    <n v="0"/>
    <n v="1"/>
    <n v="0"/>
    <n v="1"/>
    <x v="0"/>
    <x v="2"/>
  </r>
  <r>
    <s v="flair"/>
    <s v="https://github.com/flairNLP/flair"/>
    <s v="Change Method Signature (Change argument, change parameter)"/>
    <x v="3"/>
    <s v="https://github.com/flairNLP/flair/pull/2812"/>
    <s v="41d48d9"/>
    <n v="5577479"/>
    <x v="2"/>
    <s v="flair/datasets/entity_linking.py,_x000a_flair/datasets/sequence_labeling.py"/>
    <s v="flair/datasets/entity_linking.py"/>
    <s v="GitHub: Remove &quot;tag_to_bioes&quot; (Sequence) Corpus parameter, as it is not used"/>
    <s v="repo_41d48d9_5577479"/>
    <s v="claude_link_llm_vs_gt.diff"/>
    <s v="cases/repo_41d48d9_5577479/compare/claude_link_llm_vs_gt.diff"/>
    <x v="0"/>
    <s v="No"/>
    <x v="0"/>
    <s v="Formatting"/>
    <s v="Low"/>
    <x v="0"/>
    <s v="The task was to remove the unused tag_to_bioes Sequence Corpus parameter. Claude did not remove any parameter from the constructor/signature or update related code. Instead, it added a new :param tag_to_bioes: docstring line, which is the opposite of the requested removal. The final newline was also removed, which is unrelated formatting. Since the required parameter-removal change is missing, the task is not completed."/>
    <x v="0"/>
    <s v="Yes"/>
    <s v="None"/>
    <x v="2"/>
    <s v="repo_41d48d9_5577479__claude_link_llm_vs_gt.diff__Claude Opus 4.8"/>
    <n v="0"/>
    <n v="0"/>
    <n v="1"/>
    <n v="0"/>
    <n v="1"/>
    <n v="0"/>
    <n v="0"/>
    <x v="1"/>
    <x v="0"/>
  </r>
  <r>
    <s v="flair"/>
    <s v="https://github.com/flairNLP/flair"/>
    <s v="Change Method Signature (Change argument, change parameter)"/>
    <x v="3"/>
    <s v="https://github.com/flairNLP/flair/pull/2812"/>
    <s v="41d48d9"/>
    <n v="5577479"/>
    <x v="2"/>
    <s v="flair/datasets/entity_linking.py,_x000a_flair/datasets/sequence_labeling.py"/>
    <s v="flair/datasets/entity_linking.py"/>
    <s v="GitHub: Remove &quot;tag_to_bioes&quot; (Sequence) Corpus parameter, as it is not used"/>
    <s v="repo_41d48d9_5577479"/>
    <s v="claude_link_llm_vs_gt.diff"/>
    <s v="cases/repo_41d48d9_5577479/compare/claude_link_llm_vs_gt.diff"/>
    <x v="0"/>
    <s v="No"/>
    <x v="0"/>
    <s v=" Comment/Docstring"/>
    <s v="Low"/>
    <x v="0"/>
    <s v="The task was to remove the unused tag_to_bioes Sequence Corpus parameter. Claude did not remove any parameter from the constructor/signature or update related code. Instead, it added a new :param tag_to_bioes: docstring line, which is the opposite of the requested removal. The final newline was also removed, which is unrelated formatting. Since the required parameter-removal change is missing, the task is not completed."/>
    <x v="0"/>
    <s v="Yes"/>
    <s v="None"/>
    <x v="2"/>
    <s v="repo_41d48d9_5577479__claude_link_llm_vs_gt.diff__Claude Opus 4.8"/>
    <n v="0"/>
    <n v="0"/>
    <n v="1"/>
    <n v="0"/>
    <n v="1"/>
    <n v="0"/>
    <n v="0"/>
    <x v="1"/>
    <x v="4"/>
  </r>
  <r>
    <s v="flair"/>
    <s v="https://github.com/flairNLP/flair"/>
    <s v="Change Method Signature (Change argument, change parameter)"/>
    <x v="3"/>
    <s v="https://github.com/flairNLP/flair/pull/2812"/>
    <s v="41d48d9"/>
    <n v="5577479"/>
    <x v="2"/>
    <s v="flair/datasets/entity_linking.py,_x000a_flair/datasets/sequence_labeling.py"/>
    <s v="flair/datasets/entity_linking.py"/>
    <s v="GitHub: Remove &quot;tag_to_bioes&quot; (Sequence) Corpus parameter, as it is not used"/>
    <s v="repo_41d48d9_5577479"/>
    <s v="claude_link_llm_vs_gt.diff"/>
    <s v="cases/repo_41d48d9_5577479/compare/claude_link_llm_vs_gt.diff"/>
    <x v="0"/>
    <s v="No"/>
    <x v="0"/>
    <s v=" Missed Required Change"/>
    <s v="Low"/>
    <x v="0"/>
    <s v="The task was to remove the unused tag_to_bioes Sequence Corpus parameter. Claude did not remove any parameter from the constructor/signature or update related code. Instead, it added a new :param tag_to_bioes: docstring line, which is the opposite of the requested removal. The final newline was also removed, which is unrelated formatting. Since the required parameter-removal change is missing, the task is not completed."/>
    <x v="0"/>
    <s v="Yes"/>
    <s v="None"/>
    <x v="2"/>
    <s v="repo_41d48d9_5577479__claude_link_llm_vs_gt.diff__Claude Opus 4.8"/>
    <n v="0"/>
    <n v="0"/>
    <n v="1"/>
    <n v="0"/>
    <n v="1"/>
    <n v="0"/>
    <n v="0"/>
    <x v="1"/>
    <x v="2"/>
  </r>
  <r>
    <s v="flair"/>
    <s v="https://github.com/flairNLP/flair"/>
    <s v="Extract Variable (Cleanup, Move, extract, remove)"/>
    <x v="4"/>
    <s v="https://github.com/flairNLP/flair/pull/3056"/>
    <n v="1577601"/>
    <s v="74754c6"/>
    <x v="0"/>
    <s v="flair/datasets/__init__.py"/>
    <s v="flair/datasets/__init__.py"/>
    <s v="Me: Remove EntityLinkingCorpus"/>
    <s v="repo_1577601_74754c6"/>
    <s v="claude_init_llm_vs_gt.diff"/>
    <s v="cases/repo_1577601_74754c6/compare/claude_init_llm_vs_gt.diff"/>
    <x v="1"/>
    <s v="No"/>
    <x v="0"/>
    <s v="Formatting"/>
    <s v="Low"/>
    <x v="1"/>
    <s v="The only difference is that the LLM output removed the final newline at the end of the file. There is no logic or behavioral change."/>
    <x v="1"/>
    <s v="Yes"/>
    <s v="None"/>
    <x v="2"/>
    <s v="repo_1577601_74754c6__claude_init_llm_vs_gt.diff__Claude Opus 4.8"/>
    <n v="1"/>
    <n v="0"/>
    <n v="0"/>
    <n v="0"/>
    <n v="1"/>
    <n v="0"/>
    <n v="0"/>
    <x v="1"/>
    <x v="0"/>
  </r>
  <r>
    <s v="flair"/>
    <s v="https://github.com/flairNLP/flair"/>
    <s v="Extract Variable (Cleanup, Move, extract, remove)"/>
    <x v="4"/>
    <s v="https://github.com/flairNLP/flair/pull/3054"/>
    <s v="3dc16e2"/>
    <s v="ef926e6"/>
    <x v="0"/>
    <s v="flair/embeddings/__init__.py"/>
    <s v="flair/embeddings/__init__.py"/>
    <s v="Me: Remove TransformerXLEmbeddings"/>
    <s v="repo_3dc16e2_ef926e6"/>
    <s v="claude_init_llm_vs_gt.diff"/>
    <s v="cases/repo_3dc16e2_ef926e6/compare/claude_init_llm_vs_gt.diff"/>
    <x v="1"/>
    <s v="No"/>
    <x v="0"/>
    <s v="Formatting"/>
    <s v="Low"/>
    <x v="1"/>
    <s v="Claude appears to have removed TransformerXLEmbeddings, so the required task was completed. However, it also removed unrelated comments and the .base import for Embeddings and ScalarMix. More importantly, it appears to accidentally delete the __all__ = [ assignment line while keeping the closing ], which would likely cause a syntax error. Therefore, the patch is not an exact match and contains high-severity unintended changes."/>
    <x v="1"/>
    <s v="Yes"/>
    <s v="None"/>
    <x v="2"/>
    <s v="repo_3dc16e2_ef926e6__claude_init_llm_vs_gt.diff__Claude Opus 4.8"/>
    <n v="1"/>
    <n v="0"/>
    <n v="0"/>
    <n v="0"/>
    <n v="1"/>
    <n v="0"/>
    <n v="0"/>
    <x v="1"/>
    <x v="0"/>
  </r>
  <r>
    <s v="WeasyPrint"/>
    <s v="Kozea/WeasyPrint: The awesome document factory"/>
    <s v="Extract Method (Cleanup, Move, extract, remove)"/>
    <x v="2"/>
    <s v="https://github.com/Kozea/WeasyPrint/pull/2014"/>
    <s v="ba68976"/>
    <s v="e8f1418"/>
    <x v="2"/>
    <s v="weasyprint/pdf/pdfa.py,_x000a_weasyprint/pdf/pdfua.py"/>
    <s v="weasyprint/pdf/pdfa.py"/>
    <s v="GitHub: Remove warnings for PDF/A, PDF/UA compatibility"/>
    <s v="repo_ba68976_e8f1418"/>
    <s v="claude_pdfa_llm_vs_gt.diff"/>
    <s v="cases/repo_ba68976_e8f1418/compare/claude_pdfa_llm_vs_gt.diff"/>
    <x v="0"/>
    <s v="No"/>
    <x v="0"/>
    <s v="Formatting"/>
    <s v="High"/>
    <x v="0"/>
    <s v="Claudes patch does not correctly preserve the valid Python structure. It removes/changes indentation in the try/except/else block, the read_binary function, the pdfa() function body, the for loop, and the dictionary comprehension. This would likely produce an IndentationError or SyntaxError. It also adds an unnecessary LOGGER import. Since the output is syntactically broken and does not safely implement the requested compatibility-warning removal, mark it as failed."/>
    <x v="0"/>
    <s v="No"/>
    <s v="&quot;Sorry: IndentationError: expected an indented block after 'try' statement on line 2 (llm_claude_pdfa.py, line 4)&quot;"/>
    <x v="2"/>
    <s v="repo_ba68976_e8f1418__claude_pdfa_llm_vs_gt.diff__Claude Opus 4.8"/>
    <n v="0"/>
    <n v="0"/>
    <n v="1"/>
    <n v="0"/>
    <n v="1"/>
    <n v="0"/>
    <n v="1"/>
    <x v="0"/>
    <x v="0"/>
  </r>
  <r>
    <s v="WeasyPrint"/>
    <s v="Kozea/WeasyPrint: The awesome document factory"/>
    <s v="Extract Method (Cleanup, Move, extract, remove)"/>
    <x v="2"/>
    <s v="https://github.com/Kozea/WeasyPrint/pull/2014"/>
    <s v="ba68976"/>
    <s v="e8f1418"/>
    <x v="2"/>
    <s v="weasyprint/pdf/pdfa.py,_x000a_weasyprint/pdf/pdfua.py"/>
    <s v="weasyprint/pdf/pdfa.py"/>
    <s v="GitHub: Remove warnings for PDF/A, PDF/UA compatibility"/>
    <s v="repo_ba68976_e8f1418"/>
    <s v="claude_pdfa_llm_vs_gt.diff"/>
    <s v="cases/repo_ba68976_e8f1418/compare/claude_pdfa_llm_vs_gt.diff"/>
    <x v="0"/>
    <s v="No"/>
    <x v="0"/>
    <s v=" Import Change"/>
    <s v="High"/>
    <x v="0"/>
    <s v="Claudes patch does not correctly preserve the valid Python structure. It removes/changes indentation in the try/except/else block, the read_binary function, the pdfa() function body, the for loop, and the dictionary comprehension. This would likely produce an IndentationError or SyntaxError. It also adds an unnecessary LOGGER import. Since the output is syntactically broken and does not safely implement the requested compatibility-warning removal, mark it as failed."/>
    <x v="0"/>
    <s v="No"/>
    <s v="&quot;Sorry: IndentationError: expected an indented block after 'try' statement on line 2 (llm_claude_pdfa.py, line 4)&quot;"/>
    <x v="2"/>
    <s v="repo_ba68976_e8f1418__claude_pdfa_llm_vs_gt.diff__Claude Opus 4.8"/>
    <n v="0"/>
    <n v="0"/>
    <n v="1"/>
    <n v="0"/>
    <n v="1"/>
    <n v="0"/>
    <n v="1"/>
    <x v="0"/>
    <x v="10"/>
  </r>
  <r>
    <s v="WeasyPrint"/>
    <s v="Kozea/WeasyPrint: The awesome document factory"/>
    <s v="Extract Method (Cleanup, Move, extract, remove)"/>
    <x v="2"/>
    <s v="https://github.com/Kozea/WeasyPrint/pull/2014"/>
    <s v="ba68976"/>
    <s v="e8f1418"/>
    <x v="2"/>
    <s v="weasyprint/pdf/pdfa.py,_x000a_weasyprint/pdf/pdfua.py"/>
    <s v="weasyprint/pdf/pdfa.py"/>
    <s v="GitHub: Remove warnings for PDF/A, PDF/UA compatibility"/>
    <s v="repo_ba68976_e8f1418"/>
    <s v="claude_pdfa_llm_vs_gt.diff"/>
    <s v="cases/repo_ba68976_e8f1418/compare/claude_pdfa_llm_vs_gt.diff"/>
    <x v="0"/>
    <s v="No"/>
    <x v="0"/>
    <s v=" Logic Change"/>
    <s v="High"/>
    <x v="0"/>
    <s v="Claudes patch does not correctly preserve the valid Python structure. It removes/changes indentation in the try/except/else block, the read_binary function, the pdfa() function body, the for loop, and the dictionary comprehension. This would likely produce an IndentationError or SyntaxError. It also adds an unnecessary LOGGER import. Since the output is syntactically broken and does not safely implement the requested compatibility-warning removal, mark it as failed."/>
    <x v="0"/>
    <s v="No"/>
    <s v="&quot;Sorry: IndentationError: expected an indented block after 'try' statement on line 2 (llm_claude_pdfa.py, line 4)&quot;"/>
    <x v="2"/>
    <s v="repo_ba68976_e8f1418__claude_pdfa_llm_vs_gt.diff__Claude Opus 4.8"/>
    <n v="0"/>
    <n v="0"/>
    <n v="1"/>
    <n v="0"/>
    <n v="1"/>
    <n v="0"/>
    <n v="1"/>
    <x v="0"/>
    <x v="1"/>
  </r>
  <r>
    <s v="WeasyPrint"/>
    <s v="Kozea/WeasyPrint: The awesome document factory"/>
    <s v="Extract Method (Cleanup, Move, extract, remove)"/>
    <x v="2"/>
    <s v="https://github.com/Kozea/WeasyPrint/pull/2014"/>
    <s v="ba68976"/>
    <s v="e8f1418"/>
    <x v="2"/>
    <s v="weasyprint/pdf/pdfa.py,_x000a_weasyprint/pdf/pdfua.py"/>
    <s v="weasyprint/pdf/pdfua.py"/>
    <s v="GitHub: Remove warnings for PDF/A, PDF/UA compatibility"/>
    <s v="repo_ba68976_e8f1418"/>
    <s v="claude_pdfua_llm_vs_gt.diff"/>
    <s v="cases/repo_ba68976_e8f1418/compare/claude_pdfua_llm_vs_gt.diff"/>
    <x v="1"/>
    <s v="No"/>
    <x v="0"/>
    <s v="Formatting"/>
    <s v="Low"/>
    <x v="1"/>
    <s v="Claude did not remove any PDF/A or PDF/UA compatibility warning logic. The only substantive change is adding an unnecessary LOGGER import, plus a missing final newline. Since the required maintenance task was not implemented, this is a missed required change."/>
    <x v="1"/>
    <s v="Yes"/>
    <s v="None"/>
    <x v="2"/>
    <s v="repo_ba68976_e8f1418__claude_pdfua_llm_vs_gt.diff__Claude Opus 4.8"/>
    <n v="1"/>
    <n v="0"/>
    <n v="0"/>
    <n v="0"/>
    <n v="1"/>
    <n v="0"/>
    <n v="0"/>
    <x v="1"/>
    <x v="0"/>
  </r>
  <r>
    <s v="WeasyPrint"/>
    <s v="Kozea/WeasyPrint: The awesome document factory"/>
    <s v="Extract Method (Cleanup, Move, extract, remove)"/>
    <x v="2"/>
    <s v="https://github.com/Kozea/WeasyPrint/pull/2014"/>
    <s v="ba68976"/>
    <s v="e8f1418"/>
    <x v="2"/>
    <s v="weasyprint/pdf/pdfa.py,_x000a_weasyprint/pdf/pdfua.py"/>
    <s v="weasyprint/pdf/pdfua.py"/>
    <s v="GitHub: Remove warnings for PDF/A, PDF/UA compatibility"/>
    <s v="repo_ba68976_e8f1418"/>
    <s v="claude_pdfua_llm_vs_gt.diff"/>
    <s v="cases/repo_ba68976_e8f1418/compare/claude_pdfua_llm_vs_gt.diff"/>
    <x v="1"/>
    <s v="No"/>
    <x v="0"/>
    <s v=" Import Change"/>
    <s v="Low"/>
    <x v="1"/>
    <s v="Claude did not remove any PDF/A or PDF/UA compatibility warning logic. The only substantive change is adding an unnecessary LOGGER import, plus a missing final newline. Since the required maintenance task was not implemented, this is a missed required change."/>
    <x v="1"/>
    <s v="Yes"/>
    <s v="None"/>
    <x v="2"/>
    <s v="repo_ba68976_e8f1418__claude_pdfua_llm_vs_gt.diff__Claude Opus 4.8"/>
    <n v="1"/>
    <n v="0"/>
    <n v="0"/>
    <n v="0"/>
    <n v="1"/>
    <n v="0"/>
    <n v="0"/>
    <x v="1"/>
    <x v="10"/>
  </r>
  <r>
    <s v="WeasyPrint"/>
    <s v="Kozea/WeasyPrint: The awesome document factory"/>
    <s v="Change Method Signature (Change argument, change parameter)"/>
    <x v="3"/>
    <s v="https://github.com/Kozea/WeasyPrint/pull/1867"/>
    <s v="0ff8692"/>
    <s v="c140c7b"/>
    <x v="0"/>
    <s v="weasyprint/pdf/__init__.py"/>
    <s v="weasyprint/pdf/__init__.py"/>
    <s v="Me: Add compress in parameter of write_pdf_attachment"/>
    <s v="repo_0ff8692_c140c7b"/>
    <s v="claude_init_llm_vs_gt.diff"/>
    <s v="cases/repo_0ff8692_c140c7b/compare/claude_init_llm_vs_gt.diff"/>
    <x v="1"/>
    <s v="No"/>
    <x v="0"/>
    <s v="Formatting"/>
    <s v="Low"/>
    <x v="1"/>
    <s v="The only difference is that the LLM output removed the final newline at the end of the file. There is no logic or behavioral change."/>
    <x v="1"/>
    <s v="Yes"/>
    <s v="None"/>
    <x v="2"/>
    <s v="repo_0ff8692_c140c7b__claude_init_llm_vs_gt.diff__Claude Opus 4.8"/>
    <n v="1"/>
    <n v="0"/>
    <n v="0"/>
    <n v="0"/>
    <n v="1"/>
    <n v="0"/>
    <n v="0"/>
    <x v="1"/>
    <x v="0"/>
  </r>
  <r>
    <s v="manim"/>
    <s v="3b1b/manim: Animation engine for explanatory math videos"/>
    <s v="Rename Variable"/>
    <x v="0"/>
    <s v="https://github.com/3b1b/manim/pull/2258"/>
    <s v="66862db"/>
    <s v="5a70d67"/>
    <x v="0"/>
    <s v="manimlib/mobject/coordinate_systems.py"/>
    <s v="manimlib/mobject/coordinate_systems.py"/>
    <s v="Me: Rename variable stroke_background to stroke_behind"/>
    <s v="repo_66862db_5a70d67"/>
    <s v="claude_sys_llm_vs_gt.diff"/>
    <s v="cases/repo_66862db_5a70d67/compare/claude_sys_llm_vs_gt.diff"/>
    <x v="2"/>
    <s v="No"/>
    <x v="0"/>
    <s v="Formatting"/>
    <s v="Medium"/>
    <x v="0"/>
    <s v="The task was to rename the variable/parameter stroke_background to stroke_behind. Gemini correctly renames the function parameter to stroke_behind, but then passes it incorrectly as stroke_background=stroke_behind in the downstream call. The expected full update should use stroke_behind=stroke_behind, not keep the old keyword stroke_background. This means the rename was only partially completed and may break behavior if the called function no longer accepts stroke_background. The missing final newline is also a formatting issue."/>
    <x v="2"/>
    <s v="Yes"/>
    <s v="None"/>
    <x v="2"/>
    <s v="repo_66862db_5a70d67__claude_sys_llm_vs_gt.diff__Claude Opus 4.8"/>
    <n v="0"/>
    <n v="1"/>
    <n v="0"/>
    <n v="0"/>
    <n v="1"/>
    <n v="0"/>
    <n v="1"/>
    <x v="2"/>
    <x v="0"/>
  </r>
  <r>
    <s v="manim"/>
    <s v="3b1b/manim: Animation engine for explanatory math videos"/>
    <s v="Rename Variable"/>
    <x v="0"/>
    <s v="https://github.com/3b1b/manim/pull/2258"/>
    <s v="66862db"/>
    <s v="5a70d67"/>
    <x v="0"/>
    <s v="manimlib/mobject/coordinate_systems.py"/>
    <s v="manimlib/mobject/coordinate_systems.py"/>
    <s v="Me: Rename variable stroke_background to stroke_behind"/>
    <s v="repo_66862db_5a70d67"/>
    <s v="claude_sys_llm_vs_gt.diff"/>
    <s v="cases/repo_66862db_5a70d67/compare/claude_sys_llm_vs_gt.diff"/>
    <x v="2"/>
    <s v="No"/>
    <x v="0"/>
    <s v=" Missed Required Change"/>
    <s v="Medium"/>
    <x v="0"/>
    <s v="The task was to rename the variable/parameter stroke_background to stroke_behind. Gemini correctly renames the function parameter to stroke_behind, but then passes it incorrectly as stroke_background=stroke_behind in the downstream call. The expected full update should use stroke_behind=stroke_behind, not keep the old keyword stroke_background. This means the rename was only partially completed and may break behavior if the called function no longer accepts stroke_background. The missing final newline is also a formatting issue."/>
    <x v="2"/>
    <s v="Yes"/>
    <s v="None"/>
    <x v="2"/>
    <s v="repo_66862db_5a70d67__claude_sys_llm_vs_gt.diff__Claude Opus 4.8"/>
    <n v="0"/>
    <n v="1"/>
    <n v="0"/>
    <n v="0"/>
    <n v="1"/>
    <n v="0"/>
    <n v="1"/>
    <x v="2"/>
    <x v="2"/>
  </r>
  <r>
    <s v="manim"/>
    <s v="3b1b/manim: Animation engine for explanatory math videos"/>
    <s v="Change Method Signature (Change argument, change parameter)"/>
    <x v="3"/>
    <s v="https://github.com/3b1b/manim/pull/2108"/>
    <n v="4.7290000000000004E+47"/>
    <s v="3c374c3"/>
    <x v="0"/>
    <s v="example_scenes.py"/>
    <s v="example_scenes.py"/>
    <s v="GitHub: remove include_background_rectangle from IntegerMatrix"/>
    <s v="repo_4729e44_3c374c3"/>
    <s v="claude_scene_llm_vs_gt.diff"/>
    <s v="cases/repo_4729e44_3c374c3/compare/claude_scene_llm_vs_gt.diff"/>
    <x v="1"/>
    <s v="No"/>
    <x v="0"/>
    <s v="Formatting"/>
    <s v="Low"/>
    <x v="1"/>
    <s v="The only difference is that the LLM output removed the final newline at the end of the file. There is no logic or behavioral change."/>
    <x v="1"/>
    <s v="Yes"/>
    <s v="None"/>
    <x v="2"/>
    <s v="repo_4729e44_3c374c3__claude_scene_llm_vs_gt.diff__Claude Opus 4.8"/>
    <n v="1"/>
    <n v="0"/>
    <n v="0"/>
    <n v="0"/>
    <n v="1"/>
    <n v="0"/>
    <n v="0"/>
    <x v="1"/>
    <x v="0"/>
  </r>
  <r>
    <s v="manim"/>
    <s v="3b1b/manim: Animation engine for explanatory math videos"/>
    <s v="Change Method Signature (Change argument, change parameter)"/>
    <x v="3"/>
    <s v="https://github.com/3b1b/manim/pull/2397"/>
    <s v="52c80f9"/>
    <s v="018b7ce"/>
    <x v="0"/>
    <s v="manimlib/scene/scene.py"/>
    <s v="manimlib/scene/scene.py"/>
    <s v="Me: Add match_updaters=True in mob.become"/>
    <s v="repo_52c80f9_018b7ce"/>
    <s v="claude_scene_llm_vs_gt.diff"/>
    <s v="cases/repo_52c80f9_018b7ce/compare/claude_scene_llm_vs_gt.diff"/>
    <x v="1"/>
    <s v="No"/>
    <x v="0"/>
    <s v="Formatting"/>
    <s v="Low"/>
    <x v="1"/>
    <s v="The only difference is that the LLM output removed the final newline at the end of the file. There is no logic or behavioral change."/>
    <x v="1"/>
    <s v="Yes"/>
    <s v="None"/>
    <x v="2"/>
    <s v="repo_52c80f9_018b7ce__claude_scene_llm_vs_gt.diff__Claude Opus 4.8"/>
    <n v="1"/>
    <n v="0"/>
    <n v="0"/>
    <n v="0"/>
    <n v="1"/>
    <n v="0"/>
    <n v="0"/>
    <x v="1"/>
    <x v="0"/>
  </r>
  <r>
    <s v="locust"/>
    <s v="locustio/locust: Write scalable load tests in plain Python ????"/>
    <s v="Extract Method (Cleanup, Move, extract, remove)"/>
    <x v="2"/>
    <s v="https://github.com/locustio/locust/pull/770"/>
    <s v="cdf6aa8"/>
    <s v="391c4cf"/>
    <x v="0"/>
    <s v="locust/test/testcases.py"/>
    <s v="locust/test/testcases.py"/>
    <s v="GitHub: Removes the leftover compatibility workarounds that were put in place for Python 2.6's outdated unittest module."/>
    <s v="repo_cdf6aa8_391c4cf"/>
    <s v="claude_case_llm_vs_gt.diff"/>
    <s v="cases/repo_cdf6aa8_391c4cf/compare/claude_case_llm_vs_gt.diff"/>
    <x v="1"/>
    <s v="No"/>
    <x v="0"/>
    <s v="Formatting"/>
    <s v="Low"/>
    <x v="1"/>
    <s v="LLM output matches the required code content, but differs from the human merge only through whitespace formatting: trailing spaces were added on a blank line and the final newline was removed."/>
    <x v="1"/>
    <s v="Yes"/>
    <s v="None"/>
    <x v="2"/>
    <s v="repo_cdf6aa8_391c4cf__claude_case_llm_vs_gt.diff__Claude Opus 4.8"/>
    <n v="1"/>
    <n v="0"/>
    <n v="0"/>
    <n v="0"/>
    <n v="1"/>
    <n v="0"/>
    <n v="0"/>
    <x v="1"/>
    <x v="0"/>
  </r>
  <r>
    <s v="locust"/>
    <s v="locustio/locust: Write scalable load tests in plain Python ????"/>
    <s v="Change Method Signature (Change argument, change parameter)"/>
    <x v="3"/>
    <s v="https://github.com/locustio/locust/pull/63"/>
    <s v="ba9ec8c"/>
    <s v="b3fc8ef"/>
    <x v="0"/>
    <s v="locust/test/testcases.py"/>
    <s v="locust/test/testcases.py"/>
    <s v="Me: Add add_etags=False parameter StringIO"/>
    <s v="repo_ba9ec8c_b3fc8ef"/>
    <s v="claude_case_llm_vs_gt.diff"/>
    <s v="cases/repo_ba9ec8c_b3fc8ef/compare/claude_case_llm_vs_gt.diff"/>
    <x v="1"/>
    <s v="No"/>
    <x v="0"/>
    <s v="Formatting"/>
    <s v="High"/>
    <x v="1"/>
    <s v="Claude included the required add_etags=False parameter in the send_file(StringIO(...), add_etags=False) call, so the requested task was completed. However, it removed indentation throughout the file, including function bodies, if blocks, class methods, and docstrings. This would likely cause IndentationError/SyntaxError and break the file."/>
    <x v="1"/>
    <s v="No"/>
    <s v="&quot;Sorry: IndentationError: expected an indented block after function definition on line 13 (llm_claude_case.py, line 14)&quot;"/>
    <x v="2"/>
    <s v="repo_ba9ec8c_b3fc8ef__claude_case_llm_vs_gt.diff__Claude Opus 4.8"/>
    <n v="1"/>
    <n v="0"/>
    <n v="0"/>
    <n v="0"/>
    <n v="1"/>
    <n v="0"/>
    <n v="1"/>
    <x v="0"/>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client.py"/>
    <s v="GitHub: Exit with non-0 if fail, account that 255 is &quot;Ok&quot; exit code, use 255 explicitly instead of -1"/>
    <s v="repo_e392f51_5b0c3e7"/>
    <s v="claude_client_llm_vs_gt.diff"/>
    <s v="cases/repo_e392f51_5b0c3e7/compare/claude_client_llm_vs_gt.diff"/>
    <x v="1"/>
    <s v="No"/>
    <x v="0"/>
    <s v="Formatting"/>
    <s v="Low"/>
    <x v="1"/>
    <s v="LLM output matches the required code content, but differs from the human merge only through whitespace formatting: trailing spaces were added on a blank line and the final newline was removed."/>
    <x v="1"/>
    <s v="Yes"/>
    <s v="None"/>
    <x v="2"/>
    <s v="repo_e392f51_5b0c3e7__claude_client_llm_vs_gt.diff__Claude Opus 4.8"/>
    <n v="1"/>
    <n v="0"/>
    <n v="0"/>
    <n v="0"/>
    <n v="1"/>
    <n v="0"/>
    <n v="0"/>
    <x v="1"/>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regex.py"/>
    <s v="GitHub: Exit with non-0 if fail, account that 255 is &quot;Ok&quot; exit code, use 255 explicitly instead of -1"/>
    <s v="repo_e392f51_5b0c3e7"/>
    <s v="claude_regex_llm_vs_gt.diff"/>
    <s v="cases/repo_e392f51_5b0c3e7/compare/claude_regex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e392f51_5b0c3e7__claude_regex_llm_vs_gt.diff__Claude Opus 4.8"/>
    <n v="1"/>
    <n v="0"/>
    <n v="0"/>
    <n v="0"/>
    <n v="1"/>
    <n v="0"/>
    <n v="0"/>
    <x v="1"/>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client/fail2banserver.py"/>
    <s v="GitHub: Exit with non-0 if fail, account that 255 is &quot;Ok&quot; exit code, use 255 explicitly instead of -1"/>
    <s v="repo_e392f51_5b0c3e7"/>
    <s v="claude_server_llm_vs_gt.diff"/>
    <s v="cases/repo_e392f51_5b0c3e7/compare/claude_serv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e392f51_5b0c3e7__claude_server_llm_vs_gt.diff__Claude Opus 4.8"/>
    <n v="1"/>
    <n v="0"/>
    <n v="0"/>
    <n v="0"/>
    <n v="1"/>
    <n v="0"/>
    <n v="0"/>
    <x v="1"/>
    <x v="0"/>
  </r>
  <r>
    <s v="fail2ban"/>
    <s v="fail2ban/fail2ban: Daemon to ban hosts that cause multiple authentication errors"/>
    <s v="Change Method Signature (Change argument, change parameter)"/>
    <x v="3"/>
    <s v="https://github.com/fail2ban/fail2ban/pull/2189"/>
    <s v="e392f51"/>
    <s v="5b0c3e7"/>
    <x v="4"/>
    <s v="fail2ban/client/fail2banclient.py,_x000a_fail2ban/client/fail2banregex.py,_x000a_fail2ban/client/fail2banserver.py,_x000a_fail2ban/tests/fail2banclienttestcase.py"/>
    <s v="fail2ban/tests/fail2banclienttestcase.py"/>
    <s v="GitHub: Exit with non-0 if fail, account that 255 is &quot;Ok&quot; exit code, use 255 explicitly instead of -1"/>
    <s v="repo_e392f51_5b0c3e7"/>
    <s v="claude_case_llm_vs_gt.diff"/>
    <s v="cases/repo_e392f51_5b0c3e7/compare/claude_case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e392f51_5b0c3e7__claude_case_llm_vs_gt.diff__Claude Opus 4.8"/>
    <n v="1"/>
    <n v="0"/>
    <n v="0"/>
    <n v="0"/>
    <n v="1"/>
    <n v="0"/>
    <n v="0"/>
    <x v="1"/>
    <x v="0"/>
  </r>
  <r>
    <s v="ranger"/>
    <s v="https://github.com/ranger/ranger"/>
    <s v="Rename Variable"/>
    <x v="0"/>
    <s v="https://github.com/ranger/ranger/pull/717"/>
    <s v="62a77e7"/>
    <s v="aed0637"/>
    <x v="0"/>
    <s v="ranger/ext/vcs/vcs.py"/>
    <s v="ranger/ext/vcs/vcs.py"/>
    <s v="Me: Rename ui, queue, advance, awoken, redraw, roots to _ui, _queue, _advance, _awoken, _redraw, _roots"/>
    <s v="repo_62a77e7_aed0637"/>
    <s v="claude_vcs_llm_vs_gt.diff"/>
    <s v="cases/repo_62a77e7_aed0637/compare/claude_vcs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62a77e7_aed0637__claude_vcs_llm_vs_gt.diff__Claude Opus 4.8"/>
    <n v="1"/>
    <n v="0"/>
    <n v="0"/>
    <n v="0"/>
    <n v="1"/>
    <n v="0"/>
    <n v="0"/>
    <x v="1"/>
    <x v="0"/>
  </r>
  <r>
    <s v="ranger"/>
    <s v="https://github.com/ranger/ranger"/>
    <s v="Rename Method"/>
    <x v="1"/>
    <s v="https://github.com/ranger/ranger/pull/211"/>
    <s v="2ec8ec5"/>
    <n v="3021209"/>
    <x v="0"/>
    <s v="ranger/config/commands.py"/>
    <s v="ranger/config/commands.py"/>
    <s v="GitHub: renameConsole -&gt; rename_append; added special cases for hidden files and directories"/>
    <s v="repo_2ec8ec5_3021209"/>
    <s v="claude_commands_llm_vs_gt.diff"/>
    <s v="cases/repo_2ec8ec5_3021209/compare/claude_commands_llm_vs_gt.diff"/>
    <x v="1"/>
    <s v="No"/>
    <x v="0"/>
    <s v="Formatting"/>
    <s v="Medium"/>
    <x v="1"/>
    <s v="Claude appears to implement the required behavior for special cases: hidden files and directories are not given the cursor-position offset, while normal files with extensions are handled with a calculated cursor position before the extension. However, it rewrites the logic unnecessarily by removing the cf local variable and using a more complex offset calculation. The behavior seems equivalent, but it is not an exact match and includes unnecessary refactoring plus missing final newline."/>
    <x v="1"/>
    <s v="Yes"/>
    <s v="None"/>
    <x v="2"/>
    <s v="repo_2ec8ec5_3021209__claude_commands_llm_vs_gt.diff__Claude Opus 4.8"/>
    <n v="1"/>
    <n v="0"/>
    <n v="0"/>
    <n v="0"/>
    <n v="1"/>
    <n v="0"/>
    <n v="1"/>
    <x v="2"/>
    <x v="0"/>
  </r>
  <r>
    <s v="ranger"/>
    <s v="https://github.com/ranger/ranger"/>
    <s v="Rename Method"/>
    <x v="1"/>
    <s v="https://github.com/ranger/ranger/pull/211"/>
    <s v="2ec8ec5"/>
    <n v="3021209"/>
    <x v="0"/>
    <s v="ranger/config/commands.py"/>
    <s v="ranger/config/commands.py"/>
    <s v="GitHub: renameConsole -&gt; rename_append; added special cases for hidden files and directories"/>
    <s v="repo_2ec8ec5_3021209"/>
    <s v="claude_commands_llm_vs_gt.diff"/>
    <s v="cases/repo_2ec8ec5_3021209/compare/claude_commands_llm_vs_gt.diff"/>
    <x v="1"/>
    <s v="No"/>
    <x v="0"/>
    <s v=" Unrelated Addition"/>
    <s v="Medium"/>
    <x v="1"/>
    <s v="Claude appears to implement the required behavior for special cases: hidden files and directories are not given the cursor-position offset, while normal files with extensions are handled with a calculated cursor position before the extension. However, it rewrites the logic unnecessarily by removing the cf local variable and using a more complex offset calculation. The behavior seems equivalent, but it is not an exact match and includes unnecessary refactoring plus missing final newline."/>
    <x v="1"/>
    <s v="Yes"/>
    <s v="None"/>
    <x v="2"/>
    <s v="repo_2ec8ec5_3021209__claude_commands_llm_vs_gt.diff__Claude Opus 4.8"/>
    <n v="1"/>
    <n v="0"/>
    <n v="0"/>
    <n v="0"/>
    <n v="1"/>
    <n v="0"/>
    <n v="1"/>
    <x v="2"/>
    <x v="3"/>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claude_actions_llm_vs_gt.diff"/>
    <s v="cases/repo_bfe1dba_6859dae/compare/claude_actions_llm_vs_gt.diff"/>
    <x v="1"/>
    <s v="No"/>
    <x v="0"/>
    <s v="Formatting"/>
    <s v="High"/>
    <x v="1"/>
    <s v="Claude kept/added the required tag=None argument in tag_remove and passes tag=tag to tag_toggle, so the main requested task is satisfied. However, it incorrectly removes the tag=None argument from tag_add and stops passing tag into tag_toggle. That is an unrelated API/signature and behavior change that could break callers using tag_add(..., tag=...)."/>
    <x v="1"/>
    <s v="Yes"/>
    <s v="None"/>
    <x v="2"/>
    <s v="repo_bfe1dba_6859dae__claude_actions_llm_vs_gt.diff__Claude Opus 4.8"/>
    <n v="1"/>
    <n v="0"/>
    <n v="0"/>
    <n v="0"/>
    <n v="1"/>
    <n v="0"/>
    <n v="1"/>
    <x v="0"/>
    <x v="0"/>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claude_actions_llm_vs_gt.diff"/>
    <s v="cases/repo_bfe1dba_6859dae/compare/claude_actions_llm_vs_gt.diff"/>
    <x v="1"/>
    <s v="No"/>
    <x v="0"/>
    <s v=" Logic Change"/>
    <s v="High"/>
    <x v="1"/>
    <s v="Claude kept/added the required tag=None argument in tag_remove and passes tag=tag to tag_toggle, so the main requested task is satisfied. However, it incorrectly removes the tag=None argument from tag_add and stops passing tag into tag_toggle. That is an unrelated API/signature and behavior change that could break callers using tag_add(..., tag=...)."/>
    <x v="1"/>
    <s v="Yes"/>
    <s v="None"/>
    <x v="2"/>
    <s v="repo_bfe1dba_6859dae__claude_actions_llm_vs_gt.diff__Claude Opus 4.8"/>
    <n v="1"/>
    <n v="0"/>
    <n v="0"/>
    <n v="0"/>
    <n v="1"/>
    <n v="0"/>
    <n v="1"/>
    <x v="0"/>
    <x v="1"/>
  </r>
  <r>
    <s v="ranger"/>
    <s v="https://github.com/ranger/ranger"/>
    <s v="Change Method Signature (Change argument, change parameter)"/>
    <x v="3"/>
    <s v="https://github.com/ranger/ranger/pull/1067"/>
    <s v="bfe1dba"/>
    <s v="6859dae"/>
    <x v="0"/>
    <s v="ranger/core/actions.py"/>
    <s v="ranger/core/actions.py"/>
    <s v="Me: Add tag=None argument in tag_remove method and update the rest of the code accordingly"/>
    <s v="repo_bfe1dba_6859dae"/>
    <s v="claude_actions_llm_vs_gt.diff"/>
    <s v="cases/repo_bfe1dba_6859dae/compare/claude_actions_llm_vs_gt.diff"/>
    <x v="1"/>
    <s v="No"/>
    <x v="0"/>
    <s v=" API/Signature Overreach"/>
    <s v="High"/>
    <x v="1"/>
    <s v="Claude kept/added the required tag=None argument in tag_remove and passes tag=tag to tag_toggle, so the main requested task is satisfied. However, it incorrectly removes the tag=None argument from tag_add and stops passing tag into tag_toggle. That is an unrelated API/signature and behavior change that could break callers using tag_add(..., tag=...)."/>
    <x v="1"/>
    <s v="Yes"/>
    <s v="None"/>
    <x v="2"/>
    <s v="repo_bfe1dba_6859dae__claude_actions_llm_vs_gt.diff__Claude Opus 4.8"/>
    <n v="1"/>
    <n v="0"/>
    <n v="0"/>
    <n v="0"/>
    <n v="1"/>
    <n v="0"/>
    <n v="1"/>
    <x v="0"/>
    <x v="7"/>
  </r>
  <r>
    <s v="ranger"/>
    <s v="https://github.com/ranger/ranger"/>
    <s v="Change Method Signature (Change argument, change parameter)"/>
    <x v="3"/>
    <s v="https://github.com/ranger/ranger/pull/2983"/>
    <s v="968b706"/>
    <s v="eb2ebc4"/>
    <x v="0"/>
    <s v="ranger/core/actions.py"/>
    <s v="ranger/core/actions.py"/>
    <s v="Me: Change the placing of &quot;name and &quot;value in ValueError"/>
    <s v="repo_968b706_eb2ebc4"/>
    <s v="claude_actions_llm_vs_gt.diff"/>
    <s v="cases/repo_968b706_eb2ebc4/compare/claude_actions_llm_vs_gt.diff"/>
    <x v="1"/>
    <s v="No"/>
    <x v="0"/>
    <s v="Formatting"/>
    <s v="Low"/>
    <x v="1"/>
    <s v="The only difference is that the LLM output removed the final newline at the end of the file. There is no logic or behavioral change."/>
    <x v="1"/>
    <s v="Yes"/>
    <s v="None"/>
    <x v="2"/>
    <s v="repo_968b706_eb2ebc4__claude_actions_llm_vs_gt.diff__Claude Opus 4.8"/>
    <n v="1"/>
    <n v="0"/>
    <n v="0"/>
    <n v="0"/>
    <n v="1"/>
    <n v="0"/>
    <n v="0"/>
    <x v="1"/>
    <x v="0"/>
  </r>
  <r>
    <s v="theHarvester"/>
    <s v="https://github.com/laramies/theHarvester"/>
    <s v="Rename Variable"/>
    <x v="0"/>
    <s v="Rename the variables in myparser.py by Adithanvijayan · Pull Request #328 · laramies/theHarvester"/>
    <s v="1824ce4"/>
    <s v="c42f6c0"/>
    <x v="0"/>
    <s v="theHarvester/parsers/myparser.py"/>
    <s v="theHarvester/parsers/myparser.py"/>
    <s v="Me: Rename the variables: e to search, x to iteration, and y to delete and update the code accordingly"/>
    <s v="repo_1821ce4_c42f6c0"/>
    <s v="claude_parser_llm_vs_gt.diff"/>
    <s v="cases/repo_1821ce4_c42f6c0/compare/claude_pars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1821ce4_c42f6c0__claude_parser_llm_vs_gt.diff__Claude Opus 4.8"/>
    <n v="1"/>
    <n v="0"/>
    <n v="0"/>
    <n v="0"/>
    <n v="1"/>
    <n v="0"/>
    <n v="0"/>
    <x v="1"/>
    <x v="0"/>
  </r>
  <r>
    <s v="theHarvester"/>
    <s v="https://github.com/laramies/theHarvester"/>
    <s v="Rename Variable"/>
    <x v="0"/>
    <s v="company_domain seems more in line with the intention of -d by pierce403 · Pull Request #910 · laramies/theHarvester"/>
    <s v="28d92a8"/>
    <s v="cb18ecb"/>
    <x v="0"/>
    <s v="theHarvester/discovery/rocketreach.py"/>
    <s v="theHarvester/discovery/rocketreach.py"/>
    <s v="Me: Change company_website_url to company_domain"/>
    <s v="repo_28d92a8_cb18ecb"/>
    <s v="claude_treach_llm_vs_gt.diff"/>
    <s v="cases/repo_28d92a8_cb18ecb/compare/claude_treach_llm_vs_gt.diff"/>
    <x v="1"/>
    <s v="No"/>
    <x v="0"/>
    <s v="Formatting"/>
    <s v="High"/>
    <x v="1"/>
    <s v="Claude made the required change by using company_domain in the RocketReach query. However, it removed indentation across the class and method bodies. This breaks the class structure and would likely cause IndentationError/SyntaxError. The missing final newline is also a minor formatting issue."/>
    <x v="0"/>
    <s v="No"/>
    <s v="&quot;Sorry: IndentationError: expected an indented block after class definition on line 4 (llm_claude_treach.py, line 5)&quot;"/>
    <x v="2"/>
    <s v="repo_28d92a8_cb18ecb__claude_treach_llm_vs_gt.diff__Claude Opus 4.8"/>
    <n v="1"/>
    <n v="0"/>
    <n v="0"/>
    <n v="0"/>
    <n v="1"/>
    <n v="0"/>
    <n v="1"/>
    <x v="0"/>
    <x v="0"/>
  </r>
  <r>
    <s v="theHarvester"/>
    <s v="https://github.com/laramies/theHarvester"/>
    <s v="Rename Variable"/>
    <x v="0"/>
    <s v="company_domain seems more in line with the intention of -d by pierce403 · Pull Request #910 · laramies/theHarvester"/>
    <s v="28d92a8"/>
    <s v="cb18ecb"/>
    <x v="0"/>
    <s v="theHarvester/discovery/rocketreach.py"/>
    <s v="theHarvester/discovery/rocketreach.py"/>
    <s v="Me: Change company_website_url to company_domain"/>
    <s v="repo_28d92a8_cb18ecb"/>
    <s v="claude_treach_llm_vs_gt.diff"/>
    <s v="cases/repo_28d92a8_cb18ecb/compare/claude_treach_llm_vs_gt.diff"/>
    <x v="1"/>
    <s v="No"/>
    <x v="0"/>
    <s v=" Logic Change"/>
    <s v="High"/>
    <x v="1"/>
    <s v="Claude made the required change by using company_domain in the RocketReach query. However, it removed indentation across the class and method bodies. This breaks the class structure and would likely cause IndentationError/SyntaxError. The missing final newline is also a minor formatting issue."/>
    <x v="0"/>
    <s v="No"/>
    <s v="&quot;Sorry: IndentationError: expected an indented block after class definition on line 4 (llm_claude_treach.py, line 5)&quot;"/>
    <x v="2"/>
    <s v="repo_28d92a8_cb18ecb__claude_treach_llm_vs_gt.diff__Claude Opus 4.8"/>
    <n v="1"/>
    <n v="0"/>
    <n v="0"/>
    <n v="0"/>
    <n v="1"/>
    <n v="0"/>
    <n v="1"/>
    <x v="0"/>
    <x v="1"/>
  </r>
  <r>
    <s v="theHarvester"/>
    <s v="https://github.com/laramies/theHarvester"/>
    <s v="Extract Method (Cleanup, Move, extract, remove)"/>
    <x v="2"/>
    <s v="Remove bing_key method from Core class by leebaird · Pull Request #2225 · laramies/theHarvester"/>
    <s v="bc2fce0"/>
    <s v="e72876f"/>
    <x v="0"/>
    <s v="theHarvester/lib/core.py"/>
    <s v="theHarvester/lib/core.py"/>
    <s v="Me: Remove bing_key method from Core class"/>
    <s v="repo_bc2fce0_e72876f"/>
    <s v="claude_core_llm_vs_gt.diff"/>
    <s v="cases/repo_bc2fce0_e72876f/compare/claude_core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bc2fce0_e72876f__claude_core_llm_vs_gt.diff__Claude Opus 4.8"/>
    <n v="1"/>
    <n v="0"/>
    <n v="0"/>
    <n v="0"/>
    <n v="1"/>
    <n v="0"/>
    <n v="0"/>
    <x v="1"/>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modules/sfp_binstring.py"/>
    <s v="GitHub: sflib: Rename fetchUrl() argument dontMangle to disableContentEncoding"/>
    <s v="repo_f35fec0_ddc5cd8"/>
    <s v="claude_bin_llm_vs_gt.diff"/>
    <s v="cases/repo_f35fec0_ddc5cd8/compare/claude_bin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f35fec0_ddc5cd8__claude_bin_llm_vs_gt.diff__Claude Opus 4.8"/>
    <n v="1"/>
    <n v="0"/>
    <n v="0"/>
    <n v="0"/>
    <n v="1"/>
    <n v="0"/>
    <n v="0"/>
    <x v="1"/>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modules/sfp_filemeta.py"/>
    <s v="GitHub: sflib: Rename fetchUrl() argument dontMangle to disableContentEncoding"/>
    <s v="repo_f35fec0_ddc5cd8"/>
    <s v="claude_file_llm_vs_gt.diff"/>
    <s v="cases/repo_f35fec0_ddc5cd8/compare/claude_file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f35fec0_ddc5cd8__claude_file_llm_vs_gt.diff__Claude Opus 4.8"/>
    <n v="1"/>
    <n v="0"/>
    <n v="0"/>
    <n v="0"/>
    <n v="1"/>
    <n v="0"/>
    <n v="0"/>
    <x v="1"/>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sflib.py"/>
    <s v="GitHub: sflib: Rename fetchUrl() argument dontMangle to disableContentEncoding"/>
    <s v="repo_f35fec0_ddc5cd8"/>
    <s v="claude_flib_llm_vs_gt.diff"/>
    <s v="cases/repo_f35fec0_ddc5cd8/compare/claude_flib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f35fec0_ddc5cd8__claude_flib_llm_vs_gt.diff__Claude Opus 4.8"/>
    <n v="1"/>
    <n v="0"/>
    <n v="0"/>
    <n v="0"/>
    <n v="1"/>
    <n v="0"/>
    <n v="0"/>
    <x v="1"/>
    <x v="0"/>
  </r>
  <r>
    <s v="spiderfoot"/>
    <s v="https://github.com/smicallef/spiderfoot"/>
    <s v="Rename Variable"/>
    <x v="0"/>
    <s v="sflib: Rename fetchUrl() argument dontMangle to disableContentEncoding by bcoles · Pull Request #1337 · smicallef/spiderfoot"/>
    <s v="f35fec0"/>
    <s v="ddc5cd8"/>
    <x v="4"/>
    <s v="modules/sfp_binstring.py,_x000a_modules/sfp_filemeta.py,_x000a_sflib.py,_x000a_test/unit/test_spiderfoot.py"/>
    <s v="test/unit/test_spiderfoot.py"/>
    <s v="GitHub: sflib: Rename fetchUrl() argument dontMangle to disableContentEncoding"/>
    <s v="repo_f35fec0_ddc5cd8"/>
    <s v="claude_test_llm_vs_gt.diff"/>
    <s v="cases/repo_f35fec0_ddc5cd8/compare/claude_test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f35fec0_ddc5cd8__claude_test_llm_vs_gt.diff__Claude Opus 4.8"/>
    <n v="1"/>
    <n v="0"/>
    <n v="0"/>
    <n v="0"/>
    <n v="1"/>
    <n v="0"/>
    <n v="0"/>
    <x v="1"/>
    <x v="0"/>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test/unit/test_spiderfoothelpers.py"/>
    <s v="GitHub: SpiderFootHelpers: rename SpiderFootHelpers.targetType to SpiderFootHelpers.targetTypeFromString"/>
    <s v="repo_9e694dd_d2507e1"/>
    <s v="claude_foothelper_llm_vs_gt.diff"/>
    <s v="cases/repo_9e694dd_d2507e1/compare/claude_foothelp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9e694dd_d2507e1__claude_foothelper_llm_vs_gt.diff__Claude Opus 4.8"/>
    <n v="1"/>
    <n v="0"/>
    <n v="0"/>
    <n v="0"/>
    <n v="1"/>
    <n v="0"/>
    <n v="0"/>
    <x v="1"/>
    <x v="0"/>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piderfoot/helpers.py"/>
    <s v="GitHub: SpiderFootHelpers: rename SpiderFootHelpers.targetType to SpiderFootHelpers.targetTypeFromString"/>
    <s v="repo_9e694dd_d2507e1"/>
    <s v="claude_helper_llm_vs_gt.diff"/>
    <s v="cases/repo_9e694dd_d2507e1/compare/claude_help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9e694dd_d2507e1__claude_helper_llm_vs_gt.diff__Claude Opus 4.8"/>
    <n v="1"/>
    <n v="0"/>
    <n v="0"/>
    <n v="0"/>
    <n v="1"/>
    <n v="0"/>
    <n v="0"/>
    <x v="1"/>
    <x v="0"/>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py"/>
    <s v="GitHub: SpiderFootHelpers: rename SpiderFootHelpers.targetType to SpiderFootHelpers.targetTypeFromString"/>
    <s v="repo_9e694dd_d2507e1"/>
    <s v="claude_sf_llm_vs_gt.diff"/>
    <s v="cases/repo_9e694dd_d2507e1/compare/claude_sf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9e694dd_d2507e1__claude_sf_llm_vs_gt.diff__Claude Opus 4.8"/>
    <n v="1"/>
    <n v="0"/>
    <n v="0"/>
    <n v="0"/>
    <n v="1"/>
    <n v="0"/>
    <n v="0"/>
    <x v="1"/>
    <x v="0"/>
  </r>
  <r>
    <s v="spiderfoot"/>
    <s v="https://github.com/smicallef/spiderfoot"/>
    <s v="Rename Method"/>
    <x v="1"/>
    <s v="SpiderFootHelpers: rename SpiderFootHelpers.targetType to SpiderFootHelpers.targetTypeFromString by bcoles · Pull Request #1222 · smicallef/spiderfoot"/>
    <s v="9e694dd"/>
    <s v="d2507e1"/>
    <x v="4"/>
    <s v="sf.py,_x000a_sfwebui.py,_x000a_spiderfoot/helpers.py,_x000a_test/unit/test_spiderfoothelpers.py"/>
    <s v="sfwebui.py"/>
    <s v="GitHub: SpiderFootHelpers: rename SpiderFootHelpers.targetType to SpiderFootHelpers.targetTypeFromString"/>
    <s v="repo_9e694dd_d2507e1"/>
    <s v="claude_sfbui_llm_vs_gt.diff"/>
    <s v="cases/repo_9e694dd_d2507e1/compare/claude_sfbui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9e694dd_d2507e1__claude_sfbui_llm_vs_gt.diff__Claude Opus 4.8"/>
    <n v="1"/>
    <n v="0"/>
    <n v="0"/>
    <n v="0"/>
    <n v="1"/>
    <n v="0"/>
    <n v="0"/>
    <x v="1"/>
    <x v="0"/>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sflib.py"/>
    <s v="Me: Remove the function sslDerToPem, test_sslDerToPem_invalid_cert_should_raise_TypeError, and test_sslDerToPem"/>
    <s v="repo_27ac7a3_9746aa1"/>
    <s v="claude_lib_llm_vs_gt.diff"/>
    <s v="cases/repo_27ac7a3_9746aa1/compare/claude_lib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27ac7a3_9746aa1__claude_lib_llm_vs_gt.diff__Claude Opus 4.8"/>
    <n v="1"/>
    <n v="0"/>
    <n v="0"/>
    <n v="0"/>
    <n v="1"/>
    <n v="0"/>
    <n v="0"/>
    <x v="1"/>
    <x v="0"/>
  </r>
  <r>
    <s v="spiderfoot"/>
    <s v="https://github.com/smicallef/spiderfoot"/>
    <s v="Extract Method (Cleanup, Move, extract, remove)"/>
    <x v="2"/>
    <s v="sflib: Move sslDerToPem to SpiderFootHelpers.sslDerToPem() by bcoles · Pull Request #1761 · smicallef/spiderfoot"/>
    <s v="27ac7a3"/>
    <s v="9746aa1"/>
    <x v="2"/>
    <s v="sflib.py,_x000a_test/unit/test_spiderfoot.py"/>
    <s v="test/unit/test_spiderfoot.py"/>
    <s v="Me: Remove the function sslDerToPem, test_sslDerToPem_invalid_cert_should_raise_TypeError, and test_sslDerToPem"/>
    <s v="repo_27ac7a3_9746aa1"/>
    <s v="claude_spiderfoot_llm_vs_gt.diff"/>
    <s v="cases/repo_27ac7a3_9746aa1/compare/claude_spiderfoot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27ac7a3_9746aa1__claude_spiderfoot_llm_vs_gt.diff__Claude Opus 4.8"/>
    <n v="1"/>
    <n v="0"/>
    <n v="0"/>
    <n v="0"/>
    <n v="1"/>
    <n v="0"/>
    <n v="0"/>
    <x v="1"/>
    <x v="0"/>
  </r>
  <r>
    <s v="spiderfoot"/>
    <s v="https://github.com/smicallef/spiderfoot"/>
    <s v="Extract Method (Cleanup, Move, extract, remove)"/>
    <x v="2"/>
    <s v="sflib: Move parseLinks to SpiderFootHelpers.extractLinksFromHtml() by bcoles · Pull Request #1683 · smicallef/spiderfoot"/>
    <s v="aae4a1f"/>
    <s v="7f04a49"/>
    <x v="0"/>
    <s v="test/unit/test_spiderfoot.py"/>
    <s v="test/unit/test_spiderfoot.py"/>
    <s v="Me: Remove the function test_parse_links_should_return_a_dict_of_urls_from_string, test_parse_links_invalid_url_should_return_a_dict, test_parse_links_invalid_data_should_return_a_dict, test_parse_links_invalid_domains_should_return_a_dict"/>
    <s v="repo_aae4a1f_7f04a49"/>
    <s v="claude_testspider_llm_vs_gt.diff"/>
    <s v="cases/repo_aae4a1f_7f04a49/compare/claude_testspider_llm_vs_gt.diff"/>
    <x v="1"/>
    <s v="No"/>
    <x v="0"/>
    <s v="Formatting"/>
    <s v="Low"/>
    <x v="1"/>
    <s v="LLM output matches the required code content, but differs from the human merge only by removing the final newline at the end of the file. No logic, API, import, naming, or behavioral change is present."/>
    <x v="1"/>
    <s v="Yes"/>
    <s v="None"/>
    <x v="2"/>
    <s v="repo_aae4a1f_7f04a49__claude_testspider_llm_vs_gt.diff__Claude Opus 4.8"/>
    <n v="1"/>
    <n v="0"/>
    <n v="0"/>
    <n v="0"/>
    <n v="1"/>
    <n v="0"/>
    <n v="0"/>
    <x v="1"/>
    <x v="0"/>
  </r>
  <r>
    <s v="spiderfoot"/>
    <s v="https://github.com/smicallef/spiderfoot"/>
    <s v="Change Method Signature (Change argument, change parameter)"/>
    <x v="3"/>
    <s v="removed a pitfall where the code was using a default mutable argument by NaelsonDouglas · Pull Request #1581 · smicallef/spiderfoot"/>
    <s v="cd43282"/>
    <s v="20c4509"/>
    <x v="0"/>
    <s v="sflib.py"/>
    <s v="sflib.py"/>
    <s v="Me: removed a pitfall where the code was using a default mutable argument, change argument of googleIterate, from dic value null to None"/>
    <s v="repo_cd43282_20c4509"/>
    <s v="claude_lib_llm_vs_gt.diff"/>
    <s v="cases/repo_cd43282_20c4509/compare/claude_lib_llm_vs_gt.diff"/>
    <x v="1"/>
    <s v="No"/>
    <x v="0"/>
    <s v="Formatting"/>
    <s v="Low"/>
    <x v="1"/>
    <s v="LLM output matches the required code content, but differs from the human merge only through formatting: extra blank lines were added after the opts is None block, and the final newline was removed. No logic, API, import, naming, or behavioral change is present."/>
    <x v="1"/>
    <s v="Yes"/>
    <s v="None"/>
    <x v="2"/>
    <s v="repo_cd43282_20c4509__claude_lib_llm_vs_gt.diff__Claude Opus 4.8"/>
    <n v="1"/>
    <n v="0"/>
    <n v="0"/>
    <n v="0"/>
    <n v="1"/>
    <n v="0"/>
    <n v="0"/>
    <x v="1"/>
    <x v="0"/>
  </r>
  <r>
    <s v="spiderfoot"/>
    <s v="https://github.com/smicallef/spiderfoot"/>
    <s v="Extract Variable (Cleanup, Move, extract, remove)"/>
    <x v="4"/>
    <s v="https://github.com/smicallef/spiderfoot/pull/1199"/>
    <s v="bba8242"/>
    <s v="fa02bc8"/>
    <x v="2"/>
    <s v="modules/sfp_creditcard.py,_x000a_modules/sfp_iban.py"/>
    <s v="modules/sfp_creditcard.py"/>
    <s v="GitHub: remove unused variable errorState"/>
    <s v="repo_bba8242_fa02bc8"/>
    <s v="claude_credit_llm_vs_gt.diff"/>
    <s v="cases/repo_bba8242_fa02bc8/compare/claude_credit_llm_vs_gt.diff"/>
    <x v="1"/>
    <s v="No"/>
    <x v="0"/>
    <s v="Formatting"/>
    <s v="High"/>
    <x v="1"/>
    <s v="Claude appears to have removed/omitted the unused errorState variable, so the required task is satisfied. However, it removed indentation throughout the class, methods, loops, conditionals, and comments. This would likely cause IndentationError/SyntaxError and break the file. It also introduces unnecessary formatting and whitespace changes."/>
    <x v="1"/>
    <s v="No"/>
    <s v="&quot;Sorry: IndentationError: expected an indented block after function definition on line 30 (llm_claude_credit.py, line 31)&quot;"/>
    <x v="2"/>
    <s v="repo_bba8242_fa02bc8__claude_credit_llm_vs_gt.diff__Claude Opus 4.8"/>
    <n v="1"/>
    <n v="0"/>
    <n v="0"/>
    <n v="0"/>
    <n v="1"/>
    <n v="0"/>
    <n v="1"/>
    <x v="0"/>
    <x v="0"/>
  </r>
  <r>
    <s v="spiderfoot"/>
    <s v="https://github.com/smicallef/spiderfoot"/>
    <s v="Extract Variable (Cleanup, Move, extract, remove)"/>
    <x v="4"/>
    <s v="https://github.com/smicallef/spiderfoot/pull/1199"/>
    <s v="bba8242"/>
    <s v="fa02bc8"/>
    <x v="2"/>
    <s v="modules/sfp_creditcard.py,_x000a_modules/sfp_iban.py"/>
    <s v="modules/sfp_creditcard.py"/>
    <s v="GitHub: remove unused variable errorState"/>
    <s v="repo_bba8242_fa02bc8"/>
    <s v="claude_credit_llm_vs_gt.diff"/>
    <s v="cases/repo_bba8242_fa02bc8/compare/claude_credit_llm_vs_gt.diff"/>
    <x v="1"/>
    <s v="No"/>
    <x v="0"/>
    <s v=" Logic Change"/>
    <s v="High"/>
    <x v="1"/>
    <s v="Claude appears to have removed/omitted the unused errorState variable, so the required task is satisfied. However, it removed indentation throughout the class, methods, loops, conditionals, and comments. This would likely cause IndentationError/SyntaxError and break the file. It also introduces unnecessary formatting and whitespace changes."/>
    <x v="1"/>
    <s v="No"/>
    <s v="&quot;Sorry: IndentationError: expected an indented block after function definition on line 30 (llm_claude_credit.py, line 31)&quot;"/>
    <x v="2"/>
    <s v="repo_bba8242_fa02bc8__claude_credit_llm_vs_gt.diff__Claude Opus 4.8"/>
    <n v="1"/>
    <n v="0"/>
    <n v="0"/>
    <n v="0"/>
    <n v="1"/>
    <n v="0"/>
    <n v="1"/>
    <x v="0"/>
    <x v="1"/>
  </r>
  <r>
    <s v="spiderfoot"/>
    <s v="https://github.com/smicallef/spiderfoot"/>
    <s v="Extract Variable (Cleanup, Move, extract, remove)"/>
    <x v="4"/>
    <s v="https://github.com/smicallef/spiderfoot/pull/1199"/>
    <s v="bba8242"/>
    <s v="fa02bc8"/>
    <x v="2"/>
    <s v="modules/sfp_creditcard.py,_x000a_modules/sfp_iban.py"/>
    <s v="modules/sfp_iban.py"/>
    <s v="GitHub: remove unused variable errorState"/>
    <s v="repo_bba8242_fa02bc8"/>
    <s v="claude_iban_llm_vs_gt.diff"/>
    <s v="cases/repo_bba8242_fa02bc8/compare/claude_iban_llm_vs_gt.diff"/>
    <x v="1"/>
    <s v="No"/>
    <x v="0"/>
    <s v="Formatting"/>
    <s v="High"/>
    <x v="1"/>
    <s v="Claude appears to have removed/omitted the unused errorState variable, so the requested task is satisfied. However, it removed indentation throughout the class, method definitions, return statements, loop, conditionals, and listener notification logic. This would likely cause IndentationError/SyntaxError and break the file. It also introduces unnecessary formatting and whitespace changes."/>
    <x v="1"/>
    <s v="No"/>
    <s v="&quot;Sorry: IndentationError: expected an indented block after function definition on line 30 (llm_claude_iban.py, line 31)&quot;"/>
    <x v="2"/>
    <s v="repo_bba8242_fa02bc8__claude_iban_llm_vs_gt.diff__Claude Opus 4.8"/>
    <n v="1"/>
    <n v="0"/>
    <n v="0"/>
    <n v="0"/>
    <n v="1"/>
    <n v="0"/>
    <n v="1"/>
    <x v="0"/>
    <x v="0"/>
  </r>
  <r>
    <s v="spiderfoot"/>
    <s v="https://github.com/smicallef/spiderfoot"/>
    <s v="Extract Variable (Cleanup, Move, extract, remove)"/>
    <x v="4"/>
    <s v="https://github.com/smicallef/spiderfoot/pull/1199"/>
    <s v="bba8242"/>
    <s v="fa02bc8"/>
    <x v="2"/>
    <s v="modules/sfp_creditcard.py,_x000a_modules/sfp_iban.py"/>
    <s v="modules/sfp_iban.py"/>
    <s v="GitHub: remove unused variable errorState"/>
    <s v="repo_bba8242_fa02bc8"/>
    <s v="claude_iban_llm_vs_gt.diff"/>
    <s v="cases/repo_bba8242_fa02bc8/compare/claude_iban_llm_vs_gt.diff"/>
    <x v="1"/>
    <s v="No"/>
    <x v="0"/>
    <s v=" Comment/Docstring"/>
    <s v="High"/>
    <x v="1"/>
    <s v="Claude appears to have removed/omitted the unused errorState variable, so the requested task is satisfied. However, it removed indentation throughout the class, method definitions, return statements, loop, conditionals, and listener notification logic. This would likely cause IndentationError/SyntaxError and break the file. It also introduces unnecessary formatting and whitespace changes."/>
    <x v="1"/>
    <s v="No"/>
    <s v="&quot;Sorry: IndentationError: expected an indented block after function definition on line 30 (llm_claude_iban.py, line 31)&quot;"/>
    <x v="2"/>
    <s v="repo_bba8242_fa02bc8__claude_iban_llm_vs_gt.diff__Claude Opus 4.8"/>
    <n v="1"/>
    <n v="0"/>
    <n v="0"/>
    <n v="0"/>
    <n v="1"/>
    <n v="0"/>
    <n v="1"/>
    <x v="0"/>
    <x v="4"/>
  </r>
  <r>
    <s v="datasette"/>
    <s v="https://github.com/simonw/datasette"/>
    <s v="Change Method Signature (Change argument, change parameter)"/>
    <x v="3"/>
    <s v="Remove deprecated/unused args from setup.py by gerrymanoim · Pull Request #2222 · simonw/datasette"/>
    <s v="b823069"/>
    <s v="04e8835"/>
    <x v="0"/>
    <s v="setup.py"/>
    <s v="setup.py"/>
    <s v="Me: Remove deprecated/unused args from setup.py (setup_requires=[&quot;pytest-runner&quot;], tests_require=[&quot;datasette[test]&quot;] )"/>
    <s v="repo_b823069_04e8835"/>
    <s v="claude_setup_llm_vs_gt.diff"/>
    <s v="cases/repo_b823069_04e8835/compare/claude_setup_llm_vs_gt.diff"/>
    <x v="1"/>
    <s v="No"/>
    <x v="0"/>
    <s v="Formatting"/>
    <s v="High"/>
    <x v="1"/>
    <s v="Claude appears to have removed/omitted the deprecated setup_requires=[&quot;pytest-runner&quot;] and tests_require=[&quot;datasette[test]&quot;] arguments, so the requested task is satisfied. However, it removed indentation throughout setup.py, including function bodies, with blocks, dictionary/list structures, and setup() arguments. This would likely cause IndentationError or SyntaxError, so the patch introduces a high-severity unintended change."/>
    <x v="1"/>
    <s v="No"/>
    <s v="&quot;Sorry: IndentationError: expected an indented block after function definition on line 3 (llm_claude_setup.py, line 4)&quot;"/>
    <x v="2"/>
    <s v="repo_b823069_04e8835__claude_setup_llm_vs_gt.diff__Claude Opus 4.8"/>
    <n v="1"/>
    <n v="0"/>
    <n v="0"/>
    <n v="0"/>
    <n v="1"/>
    <n v="0"/>
    <n v="1"/>
    <x v="0"/>
    <x v="0"/>
  </r>
  <r>
    <s v="sherlock"/>
    <s v="https://github.com/sherlock-project/sherlock"/>
    <s v="Change Method Signature (Change argument, change parameter)"/>
    <x v="3"/>
    <s v="https://github.com/sherlock-project/sherlock/pull/2574"/>
    <s v="cfcc82a"/>
    <s v="947f1ad"/>
    <x v="2"/>
    <s v="sherlock_project/sherlock.py,_x000a_sherlock_project/sites.py"/>
    <s v="sherlock_project/sherlock.py"/>
    <s v="GitHub: Security Fix: Add timeout parameters to HTTP requests"/>
    <s v="repo_cfcc82a_947f1ad"/>
    <s v="claude_sherlock_llm_vs_gt.diff"/>
    <s v="cases/repo_cfcc82a_947f1ad/compare/claude_sherlock_llm_vs_gt.diff"/>
    <x v="1"/>
    <s v="No"/>
    <x v="0"/>
    <s v="Formatting"/>
    <s v="Low"/>
    <x v="1"/>
    <s v="The only extra difference shown is removal of the final newline at the end of the file, which is a formatting issue and does not affect behavior."/>
    <x v="1"/>
    <s v="Yes"/>
    <s v="None"/>
    <x v="2"/>
    <s v="repo_cfcc82a_947f1ad__claude_sherlock_llm_vs_gt.diff__Claude Opus 4.8"/>
    <n v="1"/>
    <n v="0"/>
    <n v="0"/>
    <n v="0"/>
    <n v="1"/>
    <n v="0"/>
    <n v="0"/>
    <x v="1"/>
    <x v="0"/>
  </r>
  <r>
    <s v="sherlock"/>
    <s v="https://github.com/sherlock-project/sherlock"/>
    <s v="Change Method Signature (Change argument, change parameter)"/>
    <x v="3"/>
    <s v="https://github.com/sherlock-project/sherlock/pull/2574"/>
    <s v="cfcc82a"/>
    <s v="947f1ad"/>
    <x v="2"/>
    <s v="sherlock_project/sherlock.py,_x000a_sherlock_project/sites.py"/>
    <s v="sherlock_project/sites.py"/>
    <s v="GitHub: Security Fix: Add timeout parameters to HTTP requests"/>
    <s v="repo_cfcc82a_947f1ad"/>
    <s v="claude_sites_llm_vs_gt.diff"/>
    <s v="cases/repo_cfcc82a_947f1ad/compare/claude_sites_llm_vs_gt.diff"/>
    <x v="1"/>
    <s v="No"/>
    <x v="0"/>
    <s v="Formatting"/>
    <s v="Low"/>
    <x v="1"/>
    <s v="Claude added a timeout parameter to the requests.get() call, so the security task was completed. However, it used timeout=10 while the human merge used timeout=30, so it is not an exact match. This timeout-value difference is still related to the requested task and likely acceptable. The only clear unintended issue is the missing final newline."/>
    <x v="1"/>
    <s v="Yes"/>
    <s v="None"/>
    <x v="2"/>
    <s v="repo_cfcc82a_947f1ad__claude_sites_llm_vs_gt.diff__Claude Opus 4.8"/>
    <n v="1"/>
    <n v="0"/>
    <n v="0"/>
    <n v="0"/>
    <n v="1"/>
    <n v="0"/>
    <n v="0"/>
    <x v="1"/>
    <x v="0"/>
  </r>
  <r>
    <s v="sherlock"/>
    <s v="https://github.com/sherlock-project/sherlock"/>
    <s v="Change Method Signature (Change argument, change parameter)"/>
    <x v="3"/>
    <s v="https://github.com/sherlock-project/sherlock/pull/2574"/>
    <s v="cfcc82a"/>
    <s v="947f1ad"/>
    <x v="2"/>
    <s v="sherlock_project/sherlock.py,_x000a_sherlock_project/sites.py"/>
    <s v="sherlock_project/sites.py"/>
    <s v="GitHub: Security Fix: Add timeout parameters to HTTP requests"/>
    <s v="repo_cfcc82a_947f1ad"/>
    <s v="claude_sites_llm_vs_gt.diff"/>
    <s v="cases/repo_cfcc82a_947f1ad/compare/claude_sites_llm_vs_gt.diff"/>
    <x v="1"/>
    <s v="No"/>
    <x v="0"/>
    <s v=" Unrelated Addition"/>
    <s v="Low"/>
    <x v="1"/>
    <s v="Claude added a timeout parameter to the requests.get() call, so the security task was completed. However, it used timeout=10 while the human merge used timeout=30, so it is not an exact match. This timeout-value difference is still related to the requested task and likely acceptable. The only clear unintended issue is the missing final newline."/>
    <x v="1"/>
    <s v="Yes"/>
    <s v="None"/>
    <x v="2"/>
    <s v="repo_cfcc82a_947f1ad__claude_sites_llm_vs_gt.diff__Claude Opus 4.8"/>
    <n v="1"/>
    <n v="0"/>
    <n v="0"/>
    <n v="0"/>
    <n v="1"/>
    <n v="0"/>
    <n v="0"/>
    <x v="1"/>
    <x v="3"/>
  </r>
  <r>
    <s v="sherlock"/>
    <s v="https://github.com/sherlock-project/sherlock"/>
    <s v="Extract Variable (Cleanup, Move, extract, remove)"/>
    <x v="4"/>
    <s v="Remove fixed value of &quot;username_unclaimed&quot; #1628 by DenavDot · Pull Request #1637 · sherlock-project/sherlock"/>
    <s v="be42ae7"/>
    <s v="1c64c28"/>
    <x v="0"/>
    <s v="sherlock/sites.py"/>
    <s v="sherlock/sites.py"/>
    <s v="Me:Remove fixed value of &quot;username_unclaimed&quot; and use secrets.token_urlsafe(32) as value"/>
    <s v="repo_be42ae7_1c64c28"/>
    <s v="claude_sites_llm_vs_gt.diff"/>
    <s v="cases/repo_be42ae7_1c64c28/compare/claude_sites_llm_vs_gt.diff"/>
    <x v="2"/>
    <s v="No"/>
    <x v="0"/>
    <s v="Formatting"/>
    <s v="High"/>
    <x v="0"/>
    <s v="Claude partially addresses the task by removing the fixed username_unclaimed value from the constructor call and replacing it with a generated value. However, it uses secrets.token_urlsafe(10) instead of the required secrets.token_urlsafe(32). Also, putting secrets.token_urlsafe(...) as a default argument means it is evaluated once when the function is defined, not freshly for every object. It also changes the constructor signature/order unnecessarily and has a missing final newline."/>
    <x v="2"/>
    <s v="Yes"/>
    <s v="None"/>
    <x v="2"/>
    <s v="repo_be42ae7_1c64c28__claude_sites_llm_vs_gt.diff__Claude Opus 4.8"/>
    <n v="0"/>
    <n v="1"/>
    <n v="0"/>
    <n v="0"/>
    <n v="1"/>
    <n v="0"/>
    <n v="1"/>
    <x v="0"/>
    <x v="0"/>
  </r>
  <r>
    <s v="sherlock"/>
    <s v="https://github.com/sherlock-project/sherlock"/>
    <s v="Extract Variable (Cleanup, Move, extract, remove)"/>
    <x v="4"/>
    <s v="Remove fixed value of &quot;username_unclaimed&quot; #1628 by DenavDot · Pull Request #1637 · sherlock-project/sherlock"/>
    <s v="be42ae7"/>
    <s v="1c64c28"/>
    <x v="0"/>
    <s v="sherlock/sites.py"/>
    <s v="sherlock/sites.py"/>
    <s v="Me:Remove fixed value of &quot;username_unclaimed&quot; and use secrets.token_urlsafe(32) as value"/>
    <s v="repo_be42ae7_1c64c28"/>
    <s v="claude_sites_llm_vs_gt.diff"/>
    <s v="cases/repo_be42ae7_1c64c28/compare/claude_sites_llm_vs_gt.diff"/>
    <x v="2"/>
    <s v="No"/>
    <x v="0"/>
    <s v=" Logic Change"/>
    <s v="High"/>
    <x v="0"/>
    <s v="Claude partially addresses the task by removing the fixed username_unclaimed value from the constructor call and replacing it with a generated value. However, it uses secrets.token_urlsafe(10) instead of the required secrets.token_urlsafe(32). Also, putting secrets.token_urlsafe(...) as a default argument means it is evaluated once when the function is defined, not freshly for every object. It also changes the constructor signature/order unnecessarily and has a missing final newline."/>
    <x v="2"/>
    <s v="Yes"/>
    <s v="None"/>
    <x v="2"/>
    <s v="repo_be42ae7_1c64c28__claude_sites_llm_vs_gt.diff__Claude Opus 4.8"/>
    <n v="0"/>
    <n v="1"/>
    <n v="0"/>
    <n v="0"/>
    <n v="1"/>
    <n v="0"/>
    <n v="1"/>
    <x v="0"/>
    <x v="1"/>
  </r>
  <r>
    <s v="sherlock"/>
    <s v="https://github.com/sherlock-project/sherlock"/>
    <s v="Extract Variable (Cleanup, Move, extract, remove)"/>
    <x v="4"/>
    <s v="Remove fixed value of &quot;username_unclaimed&quot; #1628 by DenavDot · Pull Request #1637 · sherlock-project/sherlock"/>
    <s v="be42ae7"/>
    <s v="1c64c28"/>
    <x v="0"/>
    <s v="sherlock/sites.py"/>
    <s v="sherlock/sites.py"/>
    <s v="Me:Remove fixed value of &quot;username_unclaimed&quot; and use secrets.token_urlsafe(32) as value"/>
    <s v="repo_be42ae7_1c64c28"/>
    <s v="claude_sites_llm_vs_gt.diff"/>
    <s v="cases/repo_be42ae7_1c64c28/compare/claude_sites_llm_vs_gt.diff"/>
    <x v="2"/>
    <s v="No"/>
    <x v="0"/>
    <s v=" API/Signature Overreach"/>
    <s v="High"/>
    <x v="0"/>
    <s v="Claude partially addresses the task by removing the fixed username_unclaimed value from the constructor call and replacing it with a generated value. However, it uses secrets.token_urlsafe(10) instead of the required secrets.token_urlsafe(32). Also, putting secrets.token_urlsafe(...) as a default argument means it is evaluated once when the function is defined, not freshly for every object. It also changes the constructor signature/order unnecessarily and has a missing final newline."/>
    <x v="2"/>
    <s v="Yes"/>
    <s v="None"/>
    <x v="2"/>
    <s v="repo_be42ae7_1c64c28__claude_sites_llm_vs_gt.diff__Claude Opus 4.8"/>
    <n v="0"/>
    <n v="1"/>
    <n v="0"/>
    <n v="0"/>
    <n v="1"/>
    <n v="0"/>
    <n v="1"/>
    <x v="0"/>
    <x v="7"/>
  </r>
  <r>
    <s v="faceswap"/>
    <s v="https://github.com/deepfakes/faceswap"/>
    <s v="Rename Variable"/>
    <x v="0"/>
    <s v="https://github.com/deepfakes/faceswap/pull/281"/>
    <n v="5741160"/>
    <s v="f7c6063"/>
    <x v="0"/>
    <s v="lib/FaceLandmarksExtractor/FaceLandmarksExtractor.py"/>
    <s v="lib/FaceLandmarksExtractor/FaceLandmarksExtractor.py"/>
    <s v="Me: Rename input_image to input_image_bgr, update related references, resize the BGR image directly, recreate input_image via channel reversal, and rename the detector-loop image variable to current_image without changing behavior."/>
    <s v="repo_5741160_f7c6063"/>
    <s v="claude_extractor_llm_vs_gt.diff"/>
    <s v="cases/repo_5741160_f7c6063/compare/claude_extractor_llm_vs_gt.diff"/>
    <x v="0"/>
    <s v="No"/>
    <x v="0"/>
    <s v="Formatting"/>
    <s v="High"/>
    <x v="0"/>
    <s v="Claude did not correctly apply the required rename to input_image_bgr. The human merge uses def extract(input_image_bgr, ...), reads shape from input_image_bgr, resizes input_image_bgr directly, then recreates input_image using channel reversal. Claude instead changes the function parameter back to input_image and uses that variable for shape and resizing. This likely preserves behavior for positional calls, but it misses the requested naming/signature update and is not an exact match. It also adds minor formatting noise/trailing whitespace and removes the final newline."/>
    <x v="2"/>
    <s v="Yes"/>
    <s v="None"/>
    <x v="2"/>
    <s v="repo_5741160_f7c6063__claude_extractor_llm_vs_gt.diff__Claude Opus 4.8"/>
    <n v="0"/>
    <n v="0"/>
    <n v="1"/>
    <n v="0"/>
    <n v="1"/>
    <n v="0"/>
    <n v="1"/>
    <x v="0"/>
    <x v="0"/>
  </r>
  <r>
    <s v="faceswap"/>
    <s v="https://github.com/deepfakes/faceswap"/>
    <s v="Rename Variable"/>
    <x v="0"/>
    <s v="https://github.com/deepfakes/faceswap/pull/281"/>
    <n v="5741160"/>
    <s v="f7c6063"/>
    <x v="0"/>
    <s v="lib/FaceLandmarksExtractor/FaceLandmarksExtractor.py"/>
    <s v="lib/FaceLandmarksExtractor/FaceLandmarksExtractor.py"/>
    <s v="Me: Rename input_image to input_image_bgr, update related references, resize the BGR image directly, recreate input_image via channel reversal, and rename the detector-loop image variable to current_image without changing behavior."/>
    <s v="repo_5741160_f7c6063"/>
    <s v="claude_extractor_llm_vs_gt.diff"/>
    <s v="cases/repo_5741160_f7c6063/compare/claude_extractor_llm_vs_gt.diff"/>
    <x v="0"/>
    <s v="No"/>
    <x v="0"/>
    <s v=" Naming Overreach"/>
    <s v="High"/>
    <x v="0"/>
    <s v="Claude did not correctly apply the required rename to input_image_bgr. The human merge uses def extract(input_image_bgr, ...), reads shape from input_image_bgr, resizes input_image_bgr directly, then recreates input_image using channel reversal. Claude instead changes the function parameter back to input_image and uses that variable for shape and resizing. This likely preserves behavior for positional calls, but it misses the requested naming/signature update and is not an exact match. It also adds minor formatting noise/trailing whitespace and removes the final newline."/>
    <x v="2"/>
    <s v="Yes"/>
    <s v="None"/>
    <x v="2"/>
    <s v="repo_5741160_f7c6063__claude_extractor_llm_vs_gt.diff__Claude Opus 4.8"/>
    <n v="0"/>
    <n v="0"/>
    <n v="1"/>
    <n v="0"/>
    <n v="1"/>
    <n v="0"/>
    <n v="1"/>
    <x v="0"/>
    <x v="8"/>
  </r>
  <r>
    <s v="faceswap"/>
    <s v="https://github.com/deepfakes/faceswap"/>
    <s v="Rename Variable"/>
    <x v="0"/>
    <s v="https://github.com/deepfakes/faceswap/pull/281"/>
    <n v="5741160"/>
    <s v="f7c6063"/>
    <x v="0"/>
    <s v="lib/FaceLandmarksExtractor/FaceLandmarksExtractor.py"/>
    <s v="lib/FaceLandmarksExtractor/FaceLandmarksExtractor.py"/>
    <s v="Me: Rename input_image to input_image_bgr, update related references, resize the BGR image directly, recreate input_image via channel reversal, and rename the detector-loop image variable to current_image without changing behavior."/>
    <s v="repo_5741160_f7c6063"/>
    <s v="claude_extractor_llm_vs_gt.diff"/>
    <s v="cases/repo_5741160_f7c6063/compare/claude_extractor_llm_vs_gt.diff"/>
    <x v="0"/>
    <s v="No"/>
    <x v="0"/>
    <s v=" Missed Required Change"/>
    <s v="High"/>
    <x v="0"/>
    <s v="Claude did not correctly apply the required rename to input_image_bgr. The human merge uses def extract(input_image_bgr, ...), reads shape from input_image_bgr, resizes input_image_bgr directly, then recreates input_image using channel reversal. Claude instead changes the function parameter back to input_image and uses that variable for shape and resizing. This likely preserves behavior for positional calls, but it misses the requested naming/signature update and is not an exact match. It also adds minor formatting noise/trailing whitespace and removes the final newline."/>
    <x v="2"/>
    <s v="Yes"/>
    <s v="None"/>
    <x v="2"/>
    <s v="repo_5741160_f7c6063__claude_extractor_llm_vs_gt.diff__Claude Opus 4.8"/>
    <n v="0"/>
    <n v="0"/>
    <n v="1"/>
    <n v="0"/>
    <n v="1"/>
    <n v="0"/>
    <n v="1"/>
    <x v="0"/>
    <x v="2"/>
  </r>
  <r>
    <s v="faceswap"/>
    <s v="https://github.com/deepfakes/faceswap"/>
    <s v="Change Method Signature (Change argument, change parameter)"/>
    <x v="3"/>
    <s v="https://github.com/deepfakes/faceswap/pull/89"/>
    <s v="d909ae2"/>
    <s v="7e7cf0b"/>
    <x v="0"/>
    <s v="plugins/Convert_Adjust.py,"/>
    <s v="plugins/Convert_Adjust.py"/>
    <s v="Me: Add smooth_mask=True, avg_color_adjust=True, **kwargs  arguments in init method of plugins/Convert_Adjust.py  and add blur_size=2, seamless_clone=False, mask_type=&quot;facehullandrect&quot;, erosion_kernel_size=None, **kwargs arguments in init method of plugins/Convert_Masked.py"/>
    <s v="repo_d909ae2_7e7cf0b"/>
    <s v="claude_adjust_llm_vs_gt.diff"/>
    <s v="cases/repo_d909ae2_7e7cf0b/compare/claude_adjust_llm_vs_gt.diff"/>
    <x v="2"/>
    <s v="No"/>
    <x v="0"/>
    <s v="Formatting"/>
    <s v="High"/>
    <x v="0"/>
    <s v="Claude added the requested smooth_mask=True, avg_color_adjust=True, and **kwargs arguments to the __init__ signature in Convert_Adjust.py. However, it incorrectly sets self.use_smooth_mask=True and self.use_avg_color_adjust=True instead of using the passed argument values. Therefore, passing smooth_mask=False or avg_color_adjust=False would no longer work. It also removes indentation throughout the class and methods, which would likely cause IndentationError/SyntaxError. The task also mentions Convert_Masked.py, but no corresponding change is shown here."/>
    <x v="2"/>
    <s v="No"/>
    <s v="&quot;Sorry: IndentationError: expected an indented block after class definition on line 6 (llm_claude_adjust.py, line 7)&quot;"/>
    <x v="2"/>
    <s v="repo_d909ae2_7e7cf0b__claude_adjust_llm_vs_gt.diff__Claude Opus 4.8"/>
    <n v="0"/>
    <n v="1"/>
    <n v="0"/>
    <n v="0"/>
    <n v="1"/>
    <n v="0"/>
    <n v="1"/>
    <x v="0"/>
    <x v="0"/>
  </r>
  <r>
    <s v="faceswap"/>
    <s v="https://github.com/deepfakes/faceswap"/>
    <s v="Change Method Signature (Change argument, change parameter)"/>
    <x v="3"/>
    <s v="https://github.com/deepfakes/faceswap/pull/89"/>
    <s v="d909ae2"/>
    <s v="7e7cf0b"/>
    <x v="0"/>
    <s v="plugins/Convert_Adjust.py,"/>
    <s v="plugins/Convert_Adjust.py"/>
    <s v="Me: Add smooth_mask=True, avg_color_adjust=True, **kwargs  arguments in init method of plugins/Convert_Adjust.py  and add blur_size=2, seamless_clone=False, mask_type=&quot;facehullandrect&quot;, erosion_kernel_size=None, **kwargs arguments in init method of plugins/Convert_Masked.py"/>
    <s v="repo_d909ae2_7e7cf0b"/>
    <s v="claude_adjust_llm_vs_gt.diff"/>
    <s v="cases/repo_d909ae2_7e7cf0b/compare/claude_adjust_llm_vs_gt.diff"/>
    <x v="2"/>
    <s v="No"/>
    <x v="0"/>
    <s v=" Logic Change"/>
    <s v="High"/>
    <x v="0"/>
    <s v="Claude added the requested smooth_mask=True, avg_color_adjust=True, and **kwargs arguments to the __init__ signature in Convert_Adjust.py. However, it incorrectly sets self.use_smooth_mask=True and self.use_avg_color_adjust=True instead of using the passed argument values. Therefore, passing smooth_mask=False or avg_color_adjust=False would no longer work. It also removes indentation throughout the class and methods, which would likely cause IndentationError/SyntaxError. The task also mentions Convert_Masked.py, but no corresponding change is shown here."/>
    <x v="2"/>
    <s v="No"/>
    <s v="&quot;Sorry: IndentationError: expected an indented block after class definition on line 6 (llm_claude_adjust.py, line 7)&quot;"/>
    <x v="2"/>
    <s v="repo_d909ae2_7e7cf0b__claude_adjust_llm_vs_gt.diff__Claude Opus 4.8"/>
    <n v="0"/>
    <n v="1"/>
    <n v="0"/>
    <n v="0"/>
    <n v="1"/>
    <n v="0"/>
    <n v="1"/>
    <x v="0"/>
    <x v="1"/>
  </r>
  <r>
    <s v="httpx"/>
    <s v="https://github.com/encode/httpx"/>
    <s v="Rename Variable"/>
    <x v="0"/>
    <s v="https://github.com/encode/httpx/pull/968"/>
    <s v="9b6605c"/>
    <s v="991915a"/>
    <x v="2"/>
    <s v="httpx/_transports/urllib3.py,_x000a_tests/test_config.py"/>
    <s v="httpx/_transports/urllib3.py"/>
    <s v="Me: Rename hard_limit to max_connections and soft_limit to max_keepalive"/>
    <s v="repo_9b6605c_991915a"/>
    <s v="claude_lib_llm_vs_gt.diff"/>
    <s v="cases/repo_9b6605c_991915a/compare/claude_lib_llm_vs_gt.diff"/>
    <x v="0"/>
    <s v="No"/>
    <x v="0"/>
    <s v="Formatting"/>
    <s v="High"/>
    <x v="0"/>
    <s v="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
    <x v="0"/>
    <s v="Yes"/>
    <s v="None"/>
    <x v="2"/>
    <s v="repo_9b6605c_991915a__claude_lib_llm_vs_gt.diff__Claude Opus 4.8"/>
    <n v="0"/>
    <n v="0"/>
    <n v="1"/>
    <n v="0"/>
    <n v="1"/>
    <n v="0"/>
    <n v="1"/>
    <x v="0"/>
    <x v="0"/>
  </r>
  <r>
    <s v="httpx"/>
    <s v="https://github.com/encode/httpx"/>
    <s v="Rename Variable"/>
    <x v="0"/>
    <s v="https://github.com/encode/httpx/pull/968"/>
    <s v="9b6605c"/>
    <s v="991915a"/>
    <x v="2"/>
    <s v="httpx/_transports/urllib3.py,_x000a_tests/test_config.py"/>
    <s v="httpx/_transports/urllib3.py"/>
    <s v="Me: Rename hard_limit to max_connections and soft_limit to max_keepalive"/>
    <s v="repo_9b6605c_991915a"/>
    <s v="claude_lib_llm_vs_gt.diff"/>
    <s v="cases/repo_9b6605c_991915a/compare/claude_lib_llm_vs_gt.diff"/>
    <x v="0"/>
    <s v="No"/>
    <x v="0"/>
    <s v=" Naming Overreach"/>
    <s v="High"/>
    <x v="0"/>
    <s v="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
    <x v="0"/>
    <s v="Yes"/>
    <s v="None"/>
    <x v="2"/>
    <s v="repo_9b6605c_991915a__claude_lib_llm_vs_gt.diff__Claude Opus 4.8"/>
    <n v="0"/>
    <n v="0"/>
    <n v="1"/>
    <n v="0"/>
    <n v="1"/>
    <n v="0"/>
    <n v="1"/>
    <x v="0"/>
    <x v="8"/>
  </r>
  <r>
    <s v="httpx"/>
    <s v="https://github.com/encode/httpx"/>
    <s v="Rename Variable"/>
    <x v="0"/>
    <s v="https://github.com/encode/httpx/pull/968"/>
    <s v="9b6605c"/>
    <s v="991915a"/>
    <x v="2"/>
    <s v="httpx/_transports/urllib3.py,_x000a_tests/test_config.py"/>
    <s v="httpx/_transports/urllib3.py"/>
    <s v="Me: Rename hard_limit to max_connections and soft_limit to max_keepalive"/>
    <s v="repo_9b6605c_991915a"/>
    <s v="claude_lib_llm_vs_gt.diff"/>
    <s v="cases/repo_9b6605c_991915a/compare/claude_lib_llm_vs_gt.diff"/>
    <x v="0"/>
    <s v="No"/>
    <x v="0"/>
    <s v=" Logic Change"/>
    <s v="High"/>
    <x v="0"/>
    <s v="The task was to rename hard_limit to max_connections and soft_limit to max_keepalive. The human merge uses pool_limits.max_connections and pool_limits.max_keepalive, but the LLM output still uses the old names pool_limits.hard_limit and pool_limits.soft_limit. This means the required rename was missed. The final newline was also removed."/>
    <x v="0"/>
    <s v="Yes"/>
    <s v="None"/>
    <x v="2"/>
    <s v="repo_9b6605c_991915a__claude_lib_llm_vs_gt.diff__Claude Opus 4.8"/>
    <n v="0"/>
    <n v="0"/>
    <n v="1"/>
    <n v="0"/>
    <n v="1"/>
    <n v="0"/>
    <n v="1"/>
    <x v="0"/>
    <x v="1"/>
  </r>
  <r>
    <s v="httpx"/>
    <s v="https://github.com/encode/httpx"/>
    <s v="Rename Variable"/>
    <x v="0"/>
    <s v="https://github.com/encode/httpx/pull/968"/>
    <s v="9b6605c"/>
    <s v="991915a"/>
    <x v="2"/>
    <s v="httpx/_transports/urllib3.py,_x000a_tests/test_config.py"/>
    <s v="tests/test_config.py"/>
    <s v="Me: Rename hard_limit to max_connections and soft_limit to max_keepalive"/>
    <s v="repo_9b6605c_991915a"/>
    <s v="claude_testconfig_llm_vs_gt.diff"/>
    <s v="cases/repo_9b6605c_991915a/compare/claude_testconfig_llm_vs_gt.diff"/>
    <x v="1"/>
    <s v="No"/>
    <x v="0"/>
    <s v="Formatting"/>
    <s v="Low"/>
    <x v="1"/>
    <s v="The LLM output differs from the human merge only by removing the final newline at the end of the file. No logic, API, naming, or behavioral change is present."/>
    <x v="1"/>
    <s v="Yes"/>
    <s v="None"/>
    <x v="2"/>
    <s v="repo_9b6605c_991915a__claude_testconfig_llm_vs_gt.diff__Claude Opus 4.8"/>
    <n v="1"/>
    <n v="0"/>
    <n v="0"/>
    <n v="0"/>
    <n v="1"/>
    <n v="0"/>
    <n v="0"/>
    <x v="1"/>
    <x v="0"/>
  </r>
  <r>
    <s v="httpx"/>
    <s v="https://github.com/encode/httpx"/>
    <s v="Rename Variable"/>
    <x v="0"/>
    <s v="https://github.com/encode/httpx/pull/601"/>
    <s v="8d8ea8b"/>
    <s v="bb6e52f"/>
    <x v="1"/>
    <s v="httpx/dispatch/http11.py,_x000a_httpx/dispatch/http2.py,_x000a_httpx/dispatch/proxy_http.py"/>
    <s v="httpx/dispatch/proxy_http.py"/>
    <s v="Me: Rename stream to socket throughout the code."/>
    <s v="repo_8d8ea8b_bb6e52f"/>
    <s v="claude_http_llm_vs_gt.diff"/>
    <s v="cases/repo_8d8ea8b_bb6e52f/compare/claude_http_llm_vs_gt.diff"/>
    <x v="0"/>
    <s v="No"/>
    <x v="0"/>
    <s v="Formatting"/>
    <s v="High"/>
    <x v="0"/>
    <s v="Gemini performed the opposite of the requested rename. The task was to rename stream to socket throughout the code, but this diff changes http_connection.socket to http_connection.stream. That reverses the intended update and likely breaks compatibility with the expected merged code. It also removes the final newline, which is formatting noise."/>
    <x v="0"/>
    <s v="Yes"/>
    <s v="None"/>
    <x v="2"/>
    <s v="repo_8d8ea8b_bb6e52f__claude_http_llm_vs_gt.diff__Claude Opus 4.8"/>
    <n v="0"/>
    <n v="0"/>
    <n v="1"/>
    <n v="0"/>
    <n v="1"/>
    <n v="0"/>
    <n v="1"/>
    <x v="0"/>
    <x v="0"/>
  </r>
  <r>
    <s v="httpx"/>
    <s v="https://github.com/encode/httpx"/>
    <s v="Rename Variable"/>
    <x v="0"/>
    <s v="https://github.com/encode/httpx/pull/601"/>
    <s v="8d8ea8b"/>
    <s v="bb6e52f"/>
    <x v="1"/>
    <s v="httpx/dispatch/http11.py,_x000a_httpx/dispatch/http2.py,_x000a_httpx/dispatch/proxy_http.py"/>
    <s v="httpx/dispatch/proxy_http.py"/>
    <s v="Me: Rename stream to socket throughout the code."/>
    <s v="repo_8d8ea8b_bb6e52f"/>
    <s v="claude_http_llm_vs_gt.diff"/>
    <s v="cases/repo_8d8ea8b_bb6e52f/compare/claude_http_llm_vs_gt.diff"/>
    <x v="0"/>
    <s v="No"/>
    <x v="0"/>
    <s v=" Logic Change"/>
    <s v="High"/>
    <x v="0"/>
    <s v="Gemini performed the opposite of the requested rename. The task was to rename stream to socket throughout the code, but this diff changes http_connection.socket to http_connection.stream. That reverses the intended update and likely breaks compatibility with the expected merged code. It also removes the final newline, which is formatting noise."/>
    <x v="0"/>
    <s v="Yes"/>
    <s v="None"/>
    <x v="2"/>
    <s v="repo_8d8ea8b_bb6e52f__claude_http_llm_vs_gt.diff__Claude Opus 4.8"/>
    <n v="0"/>
    <n v="0"/>
    <n v="1"/>
    <n v="0"/>
    <n v="1"/>
    <n v="0"/>
    <n v="1"/>
    <x v="0"/>
    <x v="1"/>
  </r>
  <r>
    <s v="httpx"/>
    <s v="https://github.com/encode/httpx"/>
    <s v="Rename Variable"/>
    <x v="0"/>
    <s v="https://github.com/encode/httpx/pull/601"/>
    <s v="8d8ea8b"/>
    <s v="bb6e52f"/>
    <x v="1"/>
    <s v="httpx/dispatch/http11.py,_x000a_httpx/dispatch/http2.py,_x000a_httpx/dispatch/proxy_http.py"/>
    <s v="httpx/dispatch/proxy_http.py"/>
    <s v="Me: Rename stream to socket throughout the code."/>
    <s v="repo_8d8ea8b_bb6e52f"/>
    <s v="claude_http_llm_vs_gt.diff"/>
    <s v="cases/repo_8d8ea8b_bb6e52f/compare/claude_http_llm_vs_gt.diff"/>
    <x v="0"/>
    <s v="No"/>
    <x v="0"/>
    <s v=" Missed Required Change"/>
    <s v="High"/>
    <x v="0"/>
    <s v="Gemini performed the opposite of the requested rename. The task was to rename stream to socket throughout the code, but this diff changes http_connection.socket to http_connection.stream. That reverses the intended update and likely breaks compatibility with the expected merged code. It also removes the final newline, which is formatting noise."/>
    <x v="0"/>
    <s v="Yes"/>
    <s v="None"/>
    <x v="2"/>
    <s v="repo_8d8ea8b_bb6e52f__claude_http_llm_vs_gt.diff__Claude Opus 4.8"/>
    <n v="0"/>
    <n v="0"/>
    <n v="1"/>
    <n v="0"/>
    <n v="1"/>
    <n v="0"/>
    <n v="1"/>
    <x v="0"/>
    <x v="2"/>
  </r>
  <r>
    <s v="httpx"/>
    <s v="https://github.com/encode/httpx"/>
    <s v="Rename Variable"/>
    <x v="0"/>
    <s v="https://github.com/encode/httpx/pull/601"/>
    <s v="8d8ea8b"/>
    <s v="bb6e52f"/>
    <x v="1"/>
    <s v="httpx/dispatch/http11.py,_x000a_httpx/dispatch/http2.py,_x000a_httpx/dispatch/proxy_http.py"/>
    <s v="httpx/dispatch/http2.py"/>
    <s v="Me: Rename stream to socket throughout the code."/>
    <s v="repo_8d8ea8b_bb6e52f"/>
    <s v="claude_http2_llm_vs_gt.diff"/>
    <s v="cases/repo_8d8ea8b_bb6e52f/compare/claude_http2_llm_vs_gt.diff"/>
    <x v="1"/>
    <s v="No"/>
    <x v="0"/>
    <s v="Formatting"/>
    <s v="Low"/>
    <x v="1"/>
    <s v="The LLM output differs from the human merge only by removing the final newline at the end of the file. No logic, API, naming, or behavioral change is present."/>
    <x v="1"/>
    <s v="Yes"/>
    <s v="None"/>
    <x v="2"/>
    <s v="repo_8d8ea8b_bb6e52f__claude_http2_llm_vs_gt.diff__Claude Opus 4.8"/>
    <n v="1"/>
    <n v="0"/>
    <n v="0"/>
    <n v="0"/>
    <n v="1"/>
    <n v="0"/>
    <n v="0"/>
    <x v="1"/>
    <x v="0"/>
  </r>
  <r>
    <s v="httpx"/>
    <s v="https://github.com/encode/httpx"/>
    <s v="Rename Variable"/>
    <x v="0"/>
    <s v="https://github.com/encode/httpx/pull/601"/>
    <s v="8d8ea8b"/>
    <s v="bb6e52f"/>
    <x v="1"/>
    <s v="httpx/dispatch/http11.py,_x000a_httpx/dispatch/http2.py,_x000a_httpx/dispatch/proxy_http.py"/>
    <s v="httpx/dispatch/http11.py"/>
    <s v="Me: Rename stream to socket throughout the code."/>
    <s v="repo_8d8ea8b_bb6e52f"/>
    <s v="claude_http11_llm_vs_gt.diff"/>
    <s v="cases/repo_8d8ea8b_bb6e52f/compare/claude_http11_llm_vs_gt.diff"/>
    <x v="1"/>
    <s v="No"/>
    <x v="0"/>
    <s v="Formatting"/>
    <s v="Low"/>
    <x v="1"/>
    <s v="The LLM output differs from the human merge only by removing the final newline at the end of the file. No logic, API, naming, or behavioral change is present."/>
    <x v="1"/>
    <s v="Yes"/>
    <s v="None"/>
    <x v="2"/>
    <s v="repo_8d8ea8b_bb6e52f__claude_http11_llm_vs_gt.diff__Claude Opus 4.8"/>
    <n v="1"/>
    <n v="0"/>
    <n v="0"/>
    <n v="0"/>
    <n v="1"/>
    <n v="0"/>
    <n v="0"/>
    <x v="1"/>
    <x v="0"/>
  </r>
  <r>
    <s v="httpx"/>
    <s v="https://github.com/encode/httpx"/>
    <s v="Rename Method"/>
    <x v="1"/>
    <s v="https://github.com/encode/httpx/pull/676"/>
    <s v="d5da743"/>
    <n v="3462999"/>
    <x v="2"/>
    <s v="httpx/models.py,_x000a_tests/client/test_redirects.py"/>
    <s v="httpx/models.py"/>
    <s v="GitHub: Rename 'next' to 'anext' on Response"/>
    <s v="repo_d5da743_3462999"/>
    <s v="claude_models_llm_vs_gt.diff"/>
    <s v="cases/repo_d5da743_3462999/compare/claude_models_llm_vs_gt.diff"/>
    <x v="1"/>
    <s v="No"/>
    <x v="0"/>
    <s v="Formatting"/>
    <s v="Low"/>
    <x v="1"/>
    <s v="The LLM output differs from the human merge only by removing the final newline at the end of the file. No logic, API, naming, or behavioral change is present."/>
    <x v="1"/>
    <s v="Yes"/>
    <s v="None"/>
    <x v="2"/>
    <s v="repo_d5da743_3462999__claude_models_llm_vs_gt.diff__Claude Opus 4.8"/>
    <n v="1"/>
    <n v="0"/>
    <n v="0"/>
    <n v="0"/>
    <n v="1"/>
    <n v="0"/>
    <n v="0"/>
    <x v="1"/>
    <x v="0"/>
  </r>
  <r>
    <s v="httpx"/>
    <s v="https://github.com/encode/httpx"/>
    <s v="Rename Method"/>
    <x v="1"/>
    <s v="https://github.com/encode/httpx/pull/676"/>
    <s v="d5da743"/>
    <n v="3462999"/>
    <x v="2"/>
    <s v="httpx/models.py,_x000a_tests/client/test_redirects.py"/>
    <s v="tests/client/test_redirects.py"/>
    <s v="GitHub: Rename 'next' to 'anext' on Response"/>
    <s v="repo_d5da743_3462999"/>
    <s v="claude_redirects_llm_vs_gt.diff"/>
    <s v="cases/repo_d5da743_3462999/compare/claude_redirects_llm_vs_gt.diff"/>
    <x v="1"/>
    <s v="No"/>
    <x v="0"/>
    <s v="Formatting"/>
    <s v="Low"/>
    <x v="1"/>
    <s v="The LLM output differs from the human merge only by removing the final newline at the end of the file. No logic, API, naming, or behavioral change is present."/>
    <x v="1"/>
    <s v="Yes"/>
    <s v="None"/>
    <x v="2"/>
    <s v="repo_d5da743_3462999__claude_redirects_llm_vs_gt.diff__Claude Opus 4.8"/>
    <n v="1"/>
    <n v="0"/>
    <n v="0"/>
    <n v="0"/>
    <n v="1"/>
    <n v="0"/>
    <n v="0"/>
    <x v="1"/>
    <x v="0"/>
  </r>
  <r>
    <s v="httpx"/>
    <s v="https://github.com/encode/httpx"/>
    <s v="Rename Method"/>
    <x v="1"/>
    <s v="https://github.com/encode/httpx/pull/675"/>
    <s v="f9d18a8"/>
    <s v="d5da743"/>
    <x v="0"/>
    <s v="httpx/client.py"/>
    <s v="httpx/client.py"/>
    <s v="GitHub: Rename 'close' to 'aclose' on Client"/>
    <s v="repo_f9d18a8_d5da743"/>
    <s v="claude_client_llm_vs_gt.diff"/>
    <s v="cases/repo_f9d18a8_d5da743/compare/claude_client_llm_vs_gt.diff"/>
    <x v="1"/>
    <s v="No"/>
    <x v="0"/>
    <s v="Formatting"/>
    <s v="Low"/>
    <x v="1"/>
    <s v="Claude does not correctly perform the requested rename of close to aclose on Client. Instead, it deletes a large required section of the file, including imports, logger setup, the Client class declaration, and the beginning of the class docstring. The output even leaves Markdown-style text like **Parameters:** directly in the Python file, which would cause a syntax error."/>
    <x v="1"/>
    <s v="No"/>
    <s v="SyntaxError: unterminated triple-quoted string literal (detected at line 894)"/>
    <x v="2"/>
    <s v="repo_f9d18a8_d5da743__claude_client_llm_vs_gt.diff__Claude Opus 4.8"/>
    <n v="1"/>
    <n v="0"/>
    <n v="0"/>
    <n v="0"/>
    <n v="1"/>
    <n v="0"/>
    <n v="0"/>
    <x v="1"/>
    <x v="0"/>
  </r>
  <r>
    <s v="httpx"/>
    <s v="https://github.com/encode/httpx"/>
    <s v="Change Method Signature (Change argument, change parameter)"/>
    <x v="3"/>
    <s v="https://github.com/encode/httpx/pull/1613"/>
    <s v="4fbf275"/>
    <s v="81f385c"/>
    <x v="0"/>
    <s v="httpx/_api.py"/>
    <s v="httpx/_api.py"/>
    <s v="Me: Add timeout=timeout argument in httpx.stream() function"/>
    <s v="repo_4fbf275_81f385c"/>
    <s v="claude_api_llm_vs_gt.diff"/>
    <s v="cases/repo_4fbf275_81f385c/compare/claude_api_llm_vs_gt.diff"/>
    <x v="1"/>
    <s v="No"/>
    <x v="0"/>
    <s v="Formatting"/>
    <s v="High"/>
    <x v="1"/>
    <s v="Claude added the required timeout=timeout argument to the client.stream(...) call, so the requested task was completed. However, it also deleted a large unrelated section at the top of the file, including imports, the request() function definition, type annotations, and documentation structure. The file begins with a stray triple quote and would likely become syntactically invalid or semantically broken. It also removes timeout=timeout from the Client(...) constructor in the stream helper, which is an unnecessary behavioral change."/>
    <x v="1"/>
    <s v="No"/>
    <s v="&quot;Sorry: IndentationError: unexpected indent (llm_claude_api.py, line 45)&quot;"/>
    <x v="2"/>
    <s v="repo_4fbf275_81f385c__claude_api_llm_vs_gt.diff__Claude Opus 4.8"/>
    <n v="1"/>
    <n v="0"/>
    <n v="0"/>
    <n v="0"/>
    <n v="1"/>
    <n v="0"/>
    <n v="1"/>
    <x v="0"/>
    <x v="0"/>
  </r>
  <r>
    <s v="httpx"/>
    <s v="https://github.com/encode/httpx"/>
    <s v="Change Method Signature (Change argument, change parameter)"/>
    <x v="3"/>
    <s v="https://github.com/encode/httpx/pull/1613"/>
    <s v="4fbf275"/>
    <s v="81f385c"/>
    <x v="0"/>
    <s v="httpx/_api.py"/>
    <s v="httpx/_api.py"/>
    <s v="Me: Add timeout=timeout argument in httpx.stream() function"/>
    <s v="repo_4fbf275_81f385c"/>
    <s v="claude_api_llm_vs_gt.diff"/>
    <s v="cases/repo_4fbf275_81f385c/compare/claude_api_llm_vs_gt.diff"/>
    <x v="1"/>
    <s v="No"/>
    <x v="0"/>
    <s v=" Logic Change"/>
    <s v="High"/>
    <x v="1"/>
    <s v="Claude added the required timeout=timeout argument to the client.stream(...) call, so the requested task was completed. However, it also deleted a large unrelated section at the top of the file, including imports, the request() function definition, type annotations, and documentation structure. The file begins with a stray triple quote and would likely become syntactically invalid or semantically broken. It also removes timeout=timeout from the Client(...) constructor in the stream helper, which is an unnecessary behavioral change."/>
    <x v="1"/>
    <s v="No"/>
    <s v="&quot;Sorry: IndentationError: unexpected indent (llm_claude_api.py, line 45)&quot;"/>
    <x v="2"/>
    <s v="repo_4fbf275_81f385c__claude_api_llm_vs_gt.diff__Claude Opus 4.8"/>
    <n v="1"/>
    <n v="0"/>
    <n v="0"/>
    <n v="0"/>
    <n v="1"/>
    <n v="0"/>
    <n v="1"/>
    <x v="0"/>
    <x v="1"/>
  </r>
  <r>
    <s v="httpx"/>
    <s v="https://github.com/encode/httpx"/>
    <s v="Change Method Signature (Change argument, change parameter)"/>
    <x v="3"/>
    <s v="https://github.com/encode/httpx/pull/1613"/>
    <s v="4fbf275"/>
    <s v="81f385c"/>
    <x v="0"/>
    <s v="httpx/_api.py"/>
    <s v="httpx/_api.py"/>
    <s v="Me: Add timeout=timeout argument in httpx.stream() function"/>
    <s v="repo_4fbf275_81f385c"/>
    <s v="claude_api_llm_vs_gt.diff"/>
    <s v="cases/repo_4fbf275_81f385c/compare/claude_api_llm_vs_gt.diff"/>
    <x v="1"/>
    <s v="No"/>
    <x v="0"/>
    <s v=" Unrelated Deletion"/>
    <s v="High"/>
    <x v="1"/>
    <s v="Claude added the required timeout=timeout argument to the client.stream(...) call, so the requested task was completed. However, it also deleted a large unrelated section at the top of the file, including imports, the request() function definition, type annotations, and documentation structure. The file begins with a stray triple quote and would likely become syntactically invalid or semantically broken. It also removes timeout=timeout from the Client(...) constructor in the stream helper, which is an unnecessary behavioral change."/>
    <x v="1"/>
    <s v="No"/>
    <s v="&quot;Sorry: IndentationError: unexpected indent (llm_claude_api.py, line 45)&quot;"/>
    <x v="2"/>
    <s v="repo_4fbf275_81f385c__claude_api_llm_vs_gt.diff__Claude Opus 4.8"/>
    <n v="1"/>
    <n v="0"/>
    <n v="0"/>
    <n v="0"/>
    <n v="1"/>
    <n v="0"/>
    <n v="1"/>
    <x v="0"/>
    <x v="5"/>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definitions/graph_definition.py"/>
    <s v="Me: rename variable solid to node, solids to ops, solid_dict to node_dict, target_solid to target_node, solid_name to node_name, solid_config to op_config"/>
    <s v="repo_15a5c59_ef8da99"/>
    <s v="claude_def_llm_vs_gt.diff"/>
    <s v="cases/repo_15a5c59_ef8da99/compare/claude_def_llm_vs_gt.diff"/>
    <x v="2"/>
    <s v="No"/>
    <x v="0"/>
    <s v="Formatting"/>
    <s v="Medium"/>
    <x v="0"/>
    <s v="The LLM output instead changes several comments/docstrings in the opposite direction, replacing node/ops with solid/solids, which is inconsistent with the requested rename direction. It also reformats get_top_level_omitted_nodes unnecessarily and removes the final newline. No visible runtime logic change is shown, but the terminology edits are incorrect/unrelated documentation changes and suggest the rename was not fully or consistently completed."/>
    <x v="2"/>
    <s v="Yes"/>
    <s v="None"/>
    <x v="2"/>
    <s v="repo_15a5c59_ef8da99__claude_def_llm_vs_gt.diff__Claude Opus 4.8"/>
    <n v="0"/>
    <n v="1"/>
    <n v="0"/>
    <n v="0"/>
    <n v="1"/>
    <n v="0"/>
    <n v="1"/>
    <x v="2"/>
    <x v="0"/>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definitions/graph_definition.py"/>
    <s v="Me: rename variable solid to node, solids to ops, solid_dict to node_dict, target_solid to target_node, solid_name to node_name, solid_config to op_config"/>
    <s v="repo_15a5c59_ef8da99"/>
    <s v="claude_def_llm_vs_gt.diff"/>
    <s v="cases/repo_15a5c59_ef8da99/compare/claude_def_llm_vs_gt.diff"/>
    <x v="2"/>
    <s v="No"/>
    <x v="0"/>
    <s v=" Comment/Docstring"/>
    <s v="Medium"/>
    <x v="0"/>
    <s v="The LLM output instead changes several comments/docstrings in the opposite direction, replacing node/ops with solid/solids, which is inconsistent with the requested rename direction. It also reformats get_top_level_omitted_nodes unnecessarily and removes the final newline. No visible runtime logic change is shown, but the terminology edits are incorrect/unrelated documentation changes and suggest the rename was not fully or consistently completed."/>
    <x v="2"/>
    <s v="Yes"/>
    <s v="None"/>
    <x v="2"/>
    <s v="repo_15a5c59_ef8da99__claude_def_llm_vs_gt.diff__Claude Opus 4.8"/>
    <n v="0"/>
    <n v="1"/>
    <n v="0"/>
    <n v="0"/>
    <n v="1"/>
    <n v="0"/>
    <n v="1"/>
    <x v="2"/>
    <x v="4"/>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definitions/graph_definition.py"/>
    <s v="Me: rename variable solid to node, solids to ops, solid_dict to node_dict, target_solid to target_node, solid_name to node_name, solid_config to op_config"/>
    <s v="repo_15a5c59_ef8da99"/>
    <s v="claude_def_llm_vs_gt.diff"/>
    <s v="cases/repo_15a5c59_ef8da99/compare/claude_def_llm_vs_gt.diff"/>
    <x v="2"/>
    <s v="No"/>
    <x v="0"/>
    <s v=" Extra Refactoring"/>
    <s v="Medium"/>
    <x v="0"/>
    <s v="The LLM output instead changes several comments/docstrings in the opposite direction, replacing node/ops with solid/solids, which is inconsistent with the requested rename direction. It also reformats get_top_level_omitted_nodes unnecessarily and removes the final newline. No visible runtime logic change is shown, but the terminology edits are incorrect/unrelated documentation changes and suggest the rename was not fully or consistently completed."/>
    <x v="2"/>
    <s v="Yes"/>
    <s v="None"/>
    <x v="2"/>
    <s v="repo_15a5c59_ef8da99__claude_def_llm_vs_gt.diff__Claude Opus 4.8"/>
    <n v="0"/>
    <n v="1"/>
    <n v="0"/>
    <n v="0"/>
    <n v="1"/>
    <n v="0"/>
    <n v="1"/>
    <x v="2"/>
    <x v="6"/>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execution/context/output.py"/>
    <s v="Me: rename variable solid to node, solids to ops, solid_dict to node_dict, target_solid to target_node, solid_name to node_name, solid_config to op_config"/>
    <s v="repo_15a5c59_ef8da99"/>
    <s v="claude_output_llm_vs_gt.diff"/>
    <s v="cases/repo_15a5c59_ef8da99/compare/claude_output_llm_vs_gt.diff"/>
    <x v="1"/>
    <s v="No"/>
    <x v="0"/>
    <s v="Formatting"/>
    <s v="Low"/>
    <x v="1"/>
    <s v="The LLM output differs from the human merge only by removing the final newline at the end of the file. No logic, API, naming, or behavioral change is present."/>
    <x v="1"/>
    <s v="Yes"/>
    <s v="None"/>
    <x v="2"/>
    <s v="repo_15a5c59_ef8da99__claude_output_llm_vs_gt.diff__Claude Opus 4.8"/>
    <n v="1"/>
    <n v="0"/>
    <n v="0"/>
    <n v="0"/>
    <n v="1"/>
    <n v="0"/>
    <n v="0"/>
    <x v="1"/>
    <x v="0"/>
  </r>
  <r>
    <s v="dagster"/>
    <s v="https://github.com/dagster-io/dagster"/>
    <s v="Rename Variable"/>
    <x v="0"/>
    <s v="https://github.com/dagster-io/dagster/pull/12370"/>
    <s v="15a5c59"/>
    <s v="ef8da99"/>
    <x v="1"/>
    <s v="python_modules/dagster/dagster/_core/definitions/graph_definition.py,_x000a_python_modules/dagster/dagster/_core/execution/context/output.py,_x000a_python_modules/dagster/dagster/_core/execution/context/system.py"/>
    <s v="python_modules/dagster/dagster/_core/execution/context/system.py"/>
    <s v="Me: rename variable solid to node, solids to ops, solid_dict to node_dict, target_solid to target_node, solid_name to node_name, solid_config to op_config"/>
    <s v="repo_15a5c59_ef8da99"/>
    <s v="claude_sys_llm_vs_gt.diff"/>
    <s v="cases/repo_15a5c59_ef8da99/compare/claude_sys_llm_vs_gt.diff"/>
    <x v="1"/>
    <s v="No"/>
    <x v="0"/>
    <s v="Formatting"/>
    <s v="Low"/>
    <x v="1"/>
    <s v="The LLM output differs from the human merge only by removing the final newline at the end of the file. No logic, API, naming, or behavioral change is present."/>
    <x v="1"/>
    <s v="Yes"/>
    <s v="None"/>
    <x v="2"/>
    <s v="repo_15a5c59_ef8da99__claude_sys_llm_vs_gt.diff__Claude Opus 4.8"/>
    <n v="1"/>
    <n v="0"/>
    <n v="0"/>
    <n v="0"/>
    <n v="1"/>
    <n v="0"/>
    <n v="0"/>
    <x v="1"/>
    <x v="0"/>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graph_definition.py"/>
    <s v="Me: rename variable solids to nodes, solid_dict to node_dict, solid_name to node_name, from_solid to from_node, mapped_solid to mapped_node"/>
    <s v="repo_0d62593_c8e4fb2"/>
    <s v="claude_def_llm_vs_gt.diff"/>
    <s v="cases/repo_0d62593_c8e4fb2/compare/claude_def_llm_vs_gt.diff"/>
    <x v="1"/>
    <s v="No"/>
    <x v="0"/>
    <s v="Formatting"/>
    <s v="Low"/>
    <x v="1"/>
    <s v="Claude performs some requested renames, such as solid_dict ? node_dict and several solid_name ? node_name changes. However, the task also required broader renaming, including solids ? nodes, from_solid ? from_node, and mapped_solid ? mapped_node, which are not shown as completed here. More importantly, changing object-field accesses like mapping.maps_from.solid_name to mapping.maps_from.node_name may break behavior if the underlying object still exposes solid_name. Because the rename is incomplete and may introduce broken attribute access, this should be marked partial with high severity."/>
    <x v="1"/>
    <s v="Yes"/>
    <s v="None"/>
    <x v="2"/>
    <s v="repo_0d62593_c8e4fb2__claude_def_llm_vs_gt.diff__Claude Opus 4.8"/>
    <n v="1"/>
    <n v="0"/>
    <n v="0"/>
    <n v="0"/>
    <n v="1"/>
    <n v="0"/>
    <n v="0"/>
    <x v="1"/>
    <x v="0"/>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claude_cliapp_llm_vs_gt.diff"/>
    <s v="cases/repo_f35abde_354b8b1/compare/claude_cliapp_llm_vs_gt.diff"/>
    <x v="0"/>
    <s v="No"/>
    <x v="0"/>
    <s v="Formatting"/>
    <s v="High"/>
    <x v="0"/>
    <s v="The task required renaming prepare_for_deployment to prepare_and_package everywhere. Claude did not do this. Instead, it keeps/uses prepare-for-deployment and project_prepare_for_deployment_command, while the merge version has prepare-and-package and project_prepare_and_package_command. This means the requested CLI command/function rename was missed. The missing final newline is a minor formatting issue."/>
    <x v="0"/>
    <s v="Yes"/>
    <s v="None"/>
    <x v="2"/>
    <s v="repo_f35abde_354b8b1__claude_cliapp_llm_vs_gt.diff__Claude Opus 4.8"/>
    <n v="0"/>
    <n v="0"/>
    <n v="1"/>
    <n v="0"/>
    <n v="1"/>
    <n v="0"/>
    <n v="1"/>
    <x v="0"/>
    <x v="0"/>
  </r>
  <r>
    <s v="dagster"/>
    <s v="https://github.com/dagster-io/dagster"/>
    <s v="Rename Method"/>
    <x v="1"/>
    <s v="https://github.com/dagster-io/dagster/pull/22653"/>
    <s v="f35abde"/>
    <s v="354b8b1"/>
    <x v="0"/>
    <s v="python_modules/libraries/dagster-dbt/dagster_dbt/cli/app.py"/>
    <s v="python_modules/libraries/dagster-dbt/dagster_dbt/cli/app.py"/>
    <s v="Me: Rename in every place prepare_for_deployment by prepare_and_package"/>
    <s v="repo_f35abde_354b8b1"/>
    <s v="claude_cliapp_llm_vs_gt.diff"/>
    <s v="cases/repo_f35abde_354b8b1/compare/claude_cliapp_llm_vs_gt.diff"/>
    <x v="0"/>
    <s v="No"/>
    <x v="0"/>
    <s v=" Missed Required Change"/>
    <s v="High"/>
    <x v="0"/>
    <s v="The task required renaming prepare_for_deployment to prepare_and_package everywhere. Claude did not do this. Instead, it keeps/uses prepare-for-deployment and project_prepare_for_deployment_command, while the merge version has prepare-and-package and project_prepare_and_package_command. This means the requested CLI command/function rename was missed. The missing final newline is a minor formatting issue."/>
    <x v="0"/>
    <s v="Yes"/>
    <s v="None"/>
    <x v="2"/>
    <s v="repo_f35abde_354b8b1__claude_cliapp_llm_vs_gt.diff__Claude Opus 4.8"/>
    <n v="0"/>
    <n v="0"/>
    <n v="1"/>
    <n v="0"/>
    <n v="1"/>
    <n v="0"/>
    <n v="1"/>
    <x v="0"/>
    <x v="2"/>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dependency.py"/>
    <s v="Me: rename variable solids to nodes, solid_dict to node_dict, solid_name to node_name, from_solid to from_node, mapped_solid to mapped_node"/>
    <s v="repo_0d62593_c8e4fb2"/>
    <s v="claude_dependency_llm_vs_gt.diff"/>
    <s v="cases/repo_0d62593_c8e4fb2/compare/claude_dependency_llm_vs_gt.diff"/>
    <x v="1"/>
    <s v="No"/>
    <x v="0"/>
    <s v="Formatting"/>
    <s v="Low"/>
    <x v="1"/>
    <s v="The task was to rename variable terminology from solid to node. The shown code logic already uses node_* names, and the diff only shows the LLM changing comments in the opposite direction, replacing node with solid in explanatory comments. No runtime variable, API, or logic change is visible. The final newline was also removed."/>
    <x v="1"/>
    <s v="Yes"/>
    <s v="None"/>
    <x v="2"/>
    <s v="repo_0d62593_c8e4fb2__claude_dependency_llm_vs_gt.diff__Claude Opus 4.8"/>
    <n v="1"/>
    <n v="0"/>
    <n v="0"/>
    <n v="0"/>
    <n v="1"/>
    <n v="0"/>
    <n v="0"/>
    <x v="1"/>
    <x v="0"/>
  </r>
  <r>
    <s v="dagster"/>
    <s v="https://github.com/dagster-io/dagster"/>
    <s v="Rename Variable"/>
    <x v="0"/>
    <s v="https://github.com/dagster-io/dagster/pull/12337"/>
    <s v="0d62593"/>
    <s v="c8e4fb2"/>
    <x v="2"/>
    <s v="python_modules/dagster/dagster/_core/definitions/dependency.py,_x000a_python_modules/dagster/dagster/_core/definitions/graph_definition.py"/>
    <s v="python_modules/dagster/dagster/_core/definitions/dependency.py"/>
    <s v="Me: rename variable solids to nodes, solid_dict to node_dict, solid_name to node_name, from_solid to from_node, mapped_solid to mapped_node"/>
    <s v="repo_0d62593_c8e4fb2"/>
    <s v="claude_dependency_llm_vs_gt.diff"/>
    <s v="cases/repo_0d62593_c8e4fb2/compare/claude_dependency_llm_vs_gt.diff"/>
    <x v="1"/>
    <s v="No"/>
    <x v="0"/>
    <s v=" Comment/Docstring"/>
    <s v="Low"/>
    <x v="1"/>
    <s v="The task was to rename variable terminology from solid to node. The shown code logic already uses node_* names, and the diff only shows the LLM changing comments in the opposite direction, replacing node with solid in explanatory comments. No runtime variable, API, or logic change is visible. The final newline was also removed."/>
    <x v="1"/>
    <s v="Yes"/>
    <s v="None"/>
    <x v="2"/>
    <s v="repo_0d62593_c8e4fb2__claude_dependency_llm_vs_gt.diff__Claude Opus 4.8"/>
    <n v="1"/>
    <n v="0"/>
    <n v="0"/>
    <n v="0"/>
    <n v="1"/>
    <n v="0"/>
    <n v="0"/>
    <x v="1"/>
    <x v="4"/>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conftest.py"/>
    <s v="GitHub: Rename workspace_load_target function to create_workspace_load_target"/>
    <s v="repo_41101f7_a0e5c3d"/>
    <s v="claude_conftest_llm_vs_gt.diff"/>
    <s v="cases/repo_41101f7_a0e5c3d/compare/claude_conftest_llm_vs_gt.diff"/>
    <x v="1"/>
    <s v="No"/>
    <x v="0"/>
    <s v="Formatting"/>
    <s v="Low"/>
    <x v="1"/>
    <s v="Claude did not rename workspace_load_target to create_workspace_load_target. The shown changes only remove blank lines and the final newline, so the required maintenance task was missed. There is no evidence of a correct function rename in this diff."/>
    <x v="1"/>
    <s v="Yes"/>
    <s v="None"/>
    <x v="2"/>
    <s v="repo_41101f7_a0e5c3d__claude_conftest_llm_vs_gt.diff__Claude Opus 4.8"/>
    <n v="1"/>
    <n v="0"/>
    <n v="0"/>
    <n v="0"/>
    <n v="1"/>
    <n v="0"/>
    <n v="0"/>
    <x v="1"/>
    <x v="0"/>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failure_recovery.py"/>
    <s v="GitHub: Rename workspace_load_target function to create_workspace_load_target"/>
    <s v="repo_41101f7_a0e5c3d"/>
    <s v="claude_recovery_llm_vs_gt.diff"/>
    <s v="cases/repo_41101f7_a0e5c3d/compare/claude_recovery_llm_vs_gt.diff"/>
    <x v="1"/>
    <s v="No"/>
    <x v="0"/>
    <s v="Formatting"/>
    <s v="Low"/>
    <x v="1"/>
    <s v="The task was to rename workspace_load_target to create_workspace_load_target. The LLM import line includes create_workspace_load_target, so the required rename appears completed. However, it unnecessarily reordered the imported names from .test_sensor_run, and it removed the final newline at the end of the file. No logic or behavioral change is visible."/>
    <x v="1"/>
    <s v="Yes"/>
    <s v="None"/>
    <x v="2"/>
    <s v="repo_41101f7_a0e5c3d__claude_recovery_llm_vs_gt.diff__Claude Opus 4.8"/>
    <n v="1"/>
    <n v="0"/>
    <n v="0"/>
    <n v="0"/>
    <n v="1"/>
    <n v="0"/>
    <n v="0"/>
    <x v="1"/>
    <x v="0"/>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failure_recovery.py"/>
    <s v="GitHub: Rename workspace_load_target function to create_workspace_load_target"/>
    <s v="repo_41101f7_a0e5c3d"/>
    <s v="claude_recovery_llm_vs_gt.diff"/>
    <s v="cases/repo_41101f7_a0e5c3d/compare/claude_recovery_llm_vs_gt.diff"/>
    <x v="1"/>
    <s v="No"/>
    <x v="0"/>
    <s v=" Import Change"/>
    <s v="Low"/>
    <x v="1"/>
    <s v="The task was to rename workspace_load_target to create_workspace_load_target. The LLM import line includes create_workspace_load_target, so the required rename appears completed. However, it unnecessarily reordered the imported names from .test_sensor_run, and it removed the final newline at the end of the file. No logic or behavioral change is visible."/>
    <x v="1"/>
    <s v="Yes"/>
    <s v="None"/>
    <x v="2"/>
    <s v="repo_41101f7_a0e5c3d__claude_recovery_llm_vs_gt.diff__Claude Opus 4.8"/>
    <n v="1"/>
    <n v="0"/>
    <n v="0"/>
    <n v="0"/>
    <n v="1"/>
    <n v="0"/>
    <n v="0"/>
    <x v="1"/>
    <x v="10"/>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sensor_run.py"/>
    <s v="GitHub: Rename workspace_load_target function to create_workspace_load_target"/>
    <s v="repo_41101f7_a0e5c3d"/>
    <s v="claude_run_llm_vs_gt.diff"/>
    <s v="cases/repo_41101f7_a0e5c3d/compare/claude_run_llm_vs_gt.diff"/>
    <x v="1"/>
    <s v="No"/>
    <x v="0"/>
    <s v="Formatting"/>
    <s v="Low"/>
    <x v="1"/>
    <s v="The LLM output differs from the human merge only by removing the final newline at the end of the file. No logic, API, naming, or behavioral change is present."/>
    <x v="1"/>
    <s v="Yes"/>
    <s v="None"/>
    <x v="2"/>
    <s v="repo_41101f7_a0e5c3d__claude_run_llm_vs_gt.diff__Claude Opus 4.8"/>
    <n v="1"/>
    <n v="0"/>
    <n v="0"/>
    <n v="0"/>
    <n v="1"/>
    <n v="0"/>
    <n v="0"/>
    <x v="1"/>
    <x v="0"/>
  </r>
  <r>
    <s v="dagster"/>
    <s v="https://github.com/dagster-io/dagster"/>
    <s v="Rename Method"/>
    <x v="1"/>
    <s v="https://github.com/dagster-io/dagster/pull/10962"/>
    <s v="41101f7"/>
    <s v="a0e5c3d"/>
    <x v="4"/>
    <s v="python_modules/dagster/dagster_tests/daemon_sensor_tests/conftest.py_x000a_python_modules/dagster/dagster_tests/daemon_sensor_tests/test_run_status_sensors.py,_x000a_python_modules/dagster/dagster_tests/daemon_sensor_tests/test_sensor_failure_recovery.py,_x000a_python_modules/dagster/dagster_tests/daemon_sensor_tests/test_sensor_run.py"/>
    <s v="python_modules/dagster/dagster_tests/daemon_sensor_tests/test_run_status_sensors.py"/>
    <s v="GitHub: Rename workspace_load_target function to create_workspace_load_target"/>
    <s v="repo_41101f7_a0e5c3d"/>
    <s v="claude_sensor_llm_vs_gt.diff"/>
    <s v="cases/repo_41101f7_a0e5c3d/compare/claude_sensor_llm_vs_gt.diff"/>
    <x v="1"/>
    <s v="No"/>
    <x v="0"/>
    <s v="Formatting"/>
    <s v="Low"/>
    <x v="1"/>
    <s v="The LLM output differs from the human merge only by removing the final newline at the end of the file. No logic, API, naming, or behavioral change is present."/>
    <x v="1"/>
    <s v="Yes"/>
    <s v="None"/>
    <x v="2"/>
    <s v="repo_41101f7_a0e5c3d__claude_sensor_llm_vs_gt.diff__Claude Opus 4.8"/>
    <n v="1"/>
    <n v="0"/>
    <n v="0"/>
    <n v="0"/>
    <n v="1"/>
    <n v="0"/>
    <n v="0"/>
    <x v="1"/>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base.py"/>
    <s v="GitHub: Removes the get_materialization_count_by_partition storage method. All callers were switched to using the get_materialized_partitions storage method"/>
    <s v="repo_fb918e0_fa16772"/>
    <s v="claude_base_llm_vs_gt.diff"/>
    <s v="cases/repo_fb918e0_fa16772/compare/claude_base_llm_vs_gt.diff"/>
    <x v="1"/>
    <s v="No"/>
    <x v="0"/>
    <s v="Formatting"/>
    <s v="Low"/>
    <x v="1"/>
    <s v="The LLM output differs from the human merge only by removing the final newline at the end of the file. No logic, API, naming, or behavioral change is present."/>
    <x v="1"/>
    <s v="Yes"/>
    <s v="None"/>
    <x v="2"/>
    <s v="repo_fb918e0_fa16772__claude_base_llm_vs_gt.diff__Claude Opus 4.8"/>
    <n v="1"/>
    <n v="0"/>
    <n v="0"/>
    <n v="0"/>
    <n v="1"/>
    <n v="0"/>
    <n v="0"/>
    <x v="1"/>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instance/__init__.py"/>
    <s v="GitHub: Removes the get_materialization_count_by_partition storage method. All callers were switched to using the get_materialized_partitions storage method"/>
    <s v="repo_fb918e0_fa16772"/>
    <s v="claude_init_llm_vs_gt.diff"/>
    <s v="cases/repo_fb918e0_fa16772/compare/claude_init_llm_vs_gt.diff"/>
    <x v="1"/>
    <s v="No"/>
    <x v="0"/>
    <s v="Formatting"/>
    <s v="Low"/>
    <x v="1"/>
    <s v="The LLM output differs from the human merge only by removing the final newline at the end of the file. No logic, API, naming, or behavioral change is present."/>
    <x v="1"/>
    <s v="Yes"/>
    <s v="None"/>
    <x v="2"/>
    <s v="repo_fb918e0_fa16772__claude_init_llm_vs_gt.diff__Claude Opus 4.8"/>
    <n v="1"/>
    <n v="0"/>
    <n v="0"/>
    <n v="0"/>
    <n v="1"/>
    <n v="0"/>
    <n v="0"/>
    <x v="1"/>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event_log/sql_event_log.py"/>
    <s v="GitHub: Removes the get_materialization_count_by_partition storage method. All callers were switched to using the get_materialized_partitions storage method"/>
    <s v="repo_fb918e0_fa16772"/>
    <s v="claude_log_llm_vs_gt.diff"/>
    <s v="cases/repo_fb918e0_fa16772/compare/claude_log_llm_vs_gt.diff"/>
    <x v="1"/>
    <s v="No"/>
    <x v="0"/>
    <s v="Formatting"/>
    <s v="Low"/>
    <x v="1"/>
    <s v="The LLM output differs from the human merge only by removing the final newline at the end of the file. No logic, API, naming, or behavioral change is present."/>
    <x v="1"/>
    <s v="Yes"/>
    <s v="None"/>
    <x v="2"/>
    <s v="repo_fb918e0_fa16772__claude_log_llm_vs_gt.diff__Claude Opus 4.8"/>
    <n v="1"/>
    <n v="0"/>
    <n v="0"/>
    <n v="0"/>
    <n v="1"/>
    <n v="0"/>
    <n v="0"/>
    <x v="1"/>
    <x v="0"/>
  </r>
  <r>
    <s v="dagster"/>
    <s v="https://github.com/dagster-io/dagster"/>
    <s v="Extract Method (Cleanup, Move, extract, remove)"/>
    <x v="2"/>
    <s v="https://github.com/dagster-io/dagster/pull/16679"/>
    <s v="fb918e0"/>
    <s v="fa16772"/>
    <x v="4"/>
    <s v="python_modules/dagster/dagster/_core/instance/__init__.py,_x000a_python_modules/dagster/dagster/_core/storage/event_log/base.py,_x000a_python_modules/dagster/dagster/_core/storage/event_log/sql_event_log.py,_x000a_python_modules/dagster/dagster/_core/storage/legacy_storage.py"/>
    <s v="python_modules/dagster/dagster/_core/storage/legacy_storage.py"/>
    <s v="GitHub: Removes the get_materialization_count_by_partition storage method. All callers were switched to using the get_materialized_partitions storage method"/>
    <s v="repo_fb918e0_fa16772"/>
    <s v="claude_storage_llm_vs_gt.diff"/>
    <s v="cases/repo_fb918e0_fa16772/compare/claude_storage_llm_vs_gt.diff"/>
    <x v="1"/>
    <s v="No"/>
    <x v="0"/>
    <s v="Formatting"/>
    <s v="Low"/>
    <x v="1"/>
    <s v="The LLM output differs from the human merge only by removing the final newline at the end of the file. No logic, API, naming, or behavioral change is present."/>
    <x v="1"/>
    <s v="Yes"/>
    <s v="None"/>
    <x v="2"/>
    <s v="repo_fb918e0_fa16772__claude_storage_llm_vs_gt.diff__Claude Opus 4.8"/>
    <n v="1"/>
    <n v="0"/>
    <n v="0"/>
    <n v="0"/>
    <n v="1"/>
    <n v="0"/>
    <n v="0"/>
    <x v="1"/>
    <x v="0"/>
  </r>
  <r>
    <s v="dagster"/>
    <s v="https://github.com/dagster-io/dagster"/>
    <s v="Extract Method (Cleanup, Move, extract, remove)"/>
    <x v="2"/>
    <s v="https://github.com/dagster-io/dagster/pull/14573"/>
    <s v="7c84ddc"/>
    <s v="b72a57d"/>
    <x v="0"/>
    <s v="python_modules/dagster-graphql/dagster_graphql/implementation/fetch_assets.py"/>
    <s v="python_modules/dagster-graphql/dagster_graphql/implementation/fetch_assets.py"/>
    <s v="Me: Remove get_asset_run_ids method"/>
    <s v="repo_7c84ddc_b72a57d"/>
    <s v="claude_asset_llm_vs_gt.diff"/>
    <s v="cases/repo_7c84ddc_b72a57d/compare/claude_asset_llm_vs_gt.diff"/>
    <x v="1"/>
    <s v="No"/>
    <x v="0"/>
    <s v="Formatting"/>
    <s v="Low"/>
    <x v="1"/>
    <s v="The LLM output differs from the human merge only by removing the final newline at the end of the file. No logic, API, naming, or behavioral change is present."/>
    <x v="1"/>
    <s v="Yes"/>
    <s v="None"/>
    <x v="2"/>
    <s v="repo_7c84ddc_b72a57d__claude_asset_llm_vs_gt.diff__Claude Opus 4.8"/>
    <n v="1"/>
    <n v="0"/>
    <n v="0"/>
    <n v="0"/>
    <n v="1"/>
    <n v="0"/>
    <n v="0"/>
    <x v="1"/>
    <x v="0"/>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claude_def_llm_vs_gt.diff"/>
    <s v="cases/repo_f8d50ca_3c7a139/compare/claude_def_llm_vs_gt.diff"/>
    <x v="1"/>
    <s v="No"/>
    <x v="0"/>
    <s v="Formatting"/>
    <s v="Low"/>
    <x v="1"/>
    <s v="Claude appears to match the required functional change around dynamic partitions, and the shown code uses the new failure message for run_request_for_partition. However, it unnecessarily removes explanatory comments. It also removes the leading space before RunRequest(partition_key=...), producing the concatenated message useRunRequest(...) instead of use RunRequest(...). This is a message-formatting issue, not a core logic failure."/>
    <x v="1"/>
    <s v="Yes"/>
    <s v="None"/>
    <x v="2"/>
    <s v="repo_f8d50ca_3c7a139__claude_def_llm_vs_gt.diff__Claude Opus 4.8"/>
    <n v="1"/>
    <n v="0"/>
    <n v="0"/>
    <n v="0"/>
    <n v="1"/>
    <n v="0"/>
    <n v="0"/>
    <x v="1"/>
    <x v="0"/>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claude_def_llm_vs_gt.diff"/>
    <s v="cases/repo_f8d50ca_3c7a139/compare/claude_def_llm_vs_gt.diff"/>
    <x v="1"/>
    <s v="No"/>
    <x v="0"/>
    <s v=" Comment/Docstring"/>
    <s v="Low"/>
    <x v="1"/>
    <s v="Claude appears to match the required functional change around dynamic partitions, and the shown code uses the new failure message for run_request_for_partition. However, it unnecessarily removes explanatory comments. It also removes the leading space before RunRequest(partition_key=...), producing the concatenated message useRunRequest(...) instead of use RunRequest(...). This is a message-formatting issue, not a core logic failure."/>
    <x v="1"/>
    <s v="Yes"/>
    <s v="None"/>
    <x v="2"/>
    <s v="repo_f8d50ca_3c7a139__claude_def_llm_vs_gt.diff__Claude Opus 4.8"/>
    <n v="1"/>
    <n v="0"/>
    <n v="0"/>
    <n v="0"/>
    <n v="1"/>
    <n v="0"/>
    <n v="0"/>
    <x v="1"/>
    <x v="4"/>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unresolved_asset_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claude_assetdef_llm_vs_gt.diff"/>
    <s v="cases/repo_f8d50ca_3c7a139/compare/claude_assetdef_llm_vs_gt.diff"/>
    <x v="1"/>
    <s v="No"/>
    <x v="0"/>
    <s v="Formatting"/>
    <s v="Low"/>
    <x v="1"/>
    <s v="Claude appears to implement the required dynamic-partition change: the shown condition no longer depends on instance, and the error message is changed to say run_request_for_partition is not supported for dynamic partitions. However, it adds an unnecessary DagsterInstance import, removes explanatory comments, changes the get_tags_for_partition_key() call formatting/style, and removes the space before RunRequest(partition_key=...), making the message read like useRunRequest(...). These are unintended but mostly low-severity issues."/>
    <x v="1"/>
    <s v="Yes"/>
    <s v="None"/>
    <x v="2"/>
    <s v="repo_f8d50ca_3c7a139__claude_assetdef_llm_vs_gt.diff__Claude Opus 4.8"/>
    <n v="1"/>
    <n v="0"/>
    <n v="0"/>
    <n v="0"/>
    <n v="1"/>
    <n v="0"/>
    <n v="0"/>
    <x v="1"/>
    <x v="0"/>
  </r>
  <r>
    <s v="dagster"/>
    <s v="https://github.com/dagster-io/dagster"/>
    <s v="Change Method Signature (Change argument, change parameter)"/>
    <x v="3"/>
    <s v="https://github.com/dagster-io/dagster/pull/13817"/>
    <s v="f8d50ca"/>
    <s v="3c7a139"/>
    <x v="2"/>
    <s v="python_modules/dagster/dagster/_core/definitions/job_definition.py,_x000a_python_modules/dagster/dagster/_core/definitions/unresolved_asset_job_definition.py"/>
    <s v="python_modules/dagster/dagster/_core/definitions/unresolved_asset_job_definition.py"/>
    <s v="Me: Remove instance: Optional[&quot;DagsterInstance&quot;] = None in def run_request_for_partition method, and not instance from isinstance, and change the full code accordingly. Also change parameter &quot;Must provide a dagster instance when calling run_request_for_partition on a &quot;  &quot;dynamic partition set&quot; to &quot;run_request_for_partition is not supported for dynamic partitions. Instead, use&quot;  &quot;RunRequest(partition_key=...)&quot;"/>
    <s v="repo_f8d50ca_3c7a139"/>
    <s v="claude_assetdef_llm_vs_gt.diff"/>
    <s v="cases/repo_f8d50ca_3c7a139/compare/claude_assetdef_llm_vs_gt.diff"/>
    <x v="1"/>
    <s v="No"/>
    <x v="0"/>
    <s v=" Comment/Docstring"/>
    <s v="Low"/>
    <x v="1"/>
    <s v="Claude appears to implement the required dynamic-partition change: the shown condition no longer depends on instance, and the error message is changed to say run_request_for_partition is not supported for dynamic partitions. However, it adds an unnecessary DagsterInstance import, removes explanatory comments, changes the get_tags_for_partition_key() call formatting/style, and removes the space before RunRequest(partition_key=...), making the message read like useRunRequest(...). These are unintended but mostly low-severity issues."/>
    <x v="1"/>
    <s v="Yes"/>
    <s v="None"/>
    <x v="2"/>
    <s v="repo_f8d50ca_3c7a139__claude_assetdef_llm_vs_gt.diff__Claude Opus 4.8"/>
    <n v="1"/>
    <n v="0"/>
    <n v="0"/>
    <n v="0"/>
    <n v="1"/>
    <n v="0"/>
    <n v="0"/>
    <x v="1"/>
    <x v="4"/>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ops/dbt.py"/>
    <s v="GitHub: remove run_date param from dbt demo job"/>
    <s v="repo_105fb70_71d6cd4"/>
    <s v="claude_dbt_llm_vs_gt.diff"/>
    <s v="cases/repo_105fb70_71d6cd4/compare/claude_dbt_llm_vs_gt.diff"/>
    <x v="1"/>
    <s v="No"/>
    <x v="0"/>
    <s v="Formatting"/>
    <s v="Low"/>
    <x v="1"/>
    <s v="The LLM output differs from the human merge only by removing the final newline at the end of the file. No logic, API, naming, or behavioral change is present."/>
    <x v="1"/>
    <s v="Yes"/>
    <s v="None"/>
    <x v="2"/>
    <s v="repo_105fb70_71d6cd4__claude_dbt_llm_vs_gt.diff__Claude Opus 4.8"/>
    <n v="1"/>
    <n v="0"/>
    <n v="0"/>
    <n v="0"/>
    <n v="1"/>
    <n v="0"/>
    <n v="0"/>
    <x v="1"/>
    <x v="0"/>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jobs/dbt_metrics.py"/>
    <s v="GitHub: remove run_date param from dbt demo job"/>
    <s v="repo_105fb70_71d6cd4"/>
    <s v="claude_metric_llm_vs_gt.diff"/>
    <s v="cases/repo_105fb70_71d6cd4/compare/claude_metric_llm_vs_gt.diff"/>
    <x v="1"/>
    <s v="No"/>
    <x v="0"/>
    <s v="Formatting"/>
    <s v="Low"/>
    <x v="1"/>
    <s v="The LLM output differs from the human merge only by removing the final newline at the end of the file. No logic, API, naming, or behavioral change is present."/>
    <x v="1"/>
    <s v="Yes"/>
    <s v="None"/>
    <x v="2"/>
    <s v="repo_105fb70_71d6cd4__claude_metric_llm_vs_gt.diff__Claude Opus 4.8"/>
    <n v="1"/>
    <n v="0"/>
    <n v="0"/>
    <n v="0"/>
    <n v="1"/>
    <n v="0"/>
    <n v="0"/>
    <x v="1"/>
    <x v="0"/>
  </r>
  <r>
    <s v="dagster"/>
    <s v="https://github.com/dagster-io/dagster"/>
    <s v="Extract Variable (Cleanup, Move, extract)"/>
    <x v="4"/>
    <s v="https://github.com/dagster-io/dagster/pull/5218"/>
    <s v="105fb70"/>
    <s v="71d6cd4"/>
    <x v="1"/>
    <s v="examples/hacker_news/hacker_news/jobs/dbt_metrics.py,_x000a_examples/hacker_news/hacker_news/legacy/pipelines/dbt_pipeline.py,_x000a_examples/hacker_news/hacker_news/ops/dbt.py"/>
    <s v="examples/hacker_news/hacker_news/legacy/pipelines/dbt_pipeline.py"/>
    <s v="GitHub: remove run_date param from dbt demo job"/>
    <s v="repo_105fb70_71d6cd4"/>
    <s v="claude_pipeline_llm_vs_gt.diff"/>
    <s v="cases/repo_105fb70_71d6cd4/compare/claude_pipeline_llm_vs_gt.diff"/>
    <x v="1"/>
    <s v="No"/>
    <x v="0"/>
    <s v="Formatting"/>
    <s v="Low"/>
    <x v="1"/>
    <s v="The LLM output differs from the human merge only by removing the final newline at the end of the file. No logic, API, naming, or behavioral change is present."/>
    <x v="1"/>
    <s v="Yes"/>
    <s v="None"/>
    <x v="2"/>
    <s v="repo_105fb70_71d6cd4__claude_pipeline_llm_vs_gt.diff__Claude Opus 4.8"/>
    <n v="1"/>
    <n v="0"/>
    <n v="0"/>
    <n v="0"/>
    <n v="1"/>
    <n v="0"/>
    <n v="0"/>
    <x v="1"/>
    <x v="0"/>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load_dbt_models/constants.py"/>
    <s v="GitHub: remove empty manifest argument in scaffold"/>
    <s v="repo_d6fe0f5_e0f5dcf"/>
    <s v="claude_dbconstants_llm_vs_gt.diff"/>
    <s v="cases/repo_d6fe0f5_e0f5dcf/compare/claude_dbconstants_llm_vs_gt.diff"/>
    <x v="1"/>
    <s v="No"/>
    <x v="0"/>
    <s v="Formatting"/>
    <s v="Low"/>
    <x v="1"/>
    <s v="The LLM made an unrelated comment wording change from run time to runtime and removed the final newline at the end of the file. These are non-behavioral unintended changes."/>
    <x v="1"/>
    <s v="Yes"/>
    <s v="None"/>
    <x v="2"/>
    <s v="repo_d6fe0f5_e0f5dcf__claude_dbconstants_llm_vs_gt.diff__Claude Opus 4.8"/>
    <n v="1"/>
    <n v="0"/>
    <n v="0"/>
    <n v="0"/>
    <n v="1"/>
    <n v="0"/>
    <n v="0"/>
    <x v="1"/>
    <x v="0"/>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load_dbt_models/constants.py"/>
    <s v="GitHub: remove empty manifest argument in scaffold"/>
    <s v="repo_d6fe0f5_e0f5dcf"/>
    <s v="claude_dbconstants_llm_vs_gt.diff"/>
    <s v="cases/repo_d6fe0f5_e0f5dcf/compare/claude_dbconstants_llm_vs_gt.diff"/>
    <x v="1"/>
    <s v="No"/>
    <x v="0"/>
    <s v=" Comment/Docstring"/>
    <s v="Low"/>
    <x v="1"/>
    <s v="The LLM made an unrelated comment wording change from run time to runtime and removed the final newline at the end of the file. These are non-behavioral unintended changes."/>
    <x v="1"/>
    <s v="Yes"/>
    <s v="None"/>
    <x v="2"/>
    <s v="repo_d6fe0f5_e0f5dcf__claude_dbconstants_llm_vs_gt.diff__Claude Opus 4.8"/>
    <n v="1"/>
    <n v="0"/>
    <n v="0"/>
    <n v="0"/>
    <n v="1"/>
    <n v="0"/>
    <n v="0"/>
    <x v="1"/>
    <x v="4"/>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downstream_assets/constants.py"/>
    <s v="GitHub: remove empty manifest argument in scaffold"/>
    <s v="repo_d6fe0f5_e0f5dcf"/>
    <s v="claude_downstreamconstants_llm_vs_gt.diff"/>
    <s v="cases/repo_d6fe0f5_e0f5dcf/compare/claude_downstreamconstants_llm_vs_gt.diff"/>
    <x v="1"/>
    <s v="No"/>
    <x v="0"/>
    <s v="Formatting"/>
    <s v="Low"/>
    <x v="1"/>
    <s v="The LLM made an unrelated comment wording change from run time to runtime and removed the final newline at the end of the file. These are non-behavioral unintended changes."/>
    <x v="1"/>
    <s v="Yes"/>
    <s v="None"/>
    <x v="2"/>
    <s v="repo_d6fe0f5_e0f5dcf__claude_downstreamconstants_llm_vs_gt.diff__Claude Opus 4.8"/>
    <n v="1"/>
    <n v="0"/>
    <n v="0"/>
    <n v="0"/>
    <n v="1"/>
    <n v="0"/>
    <n v="0"/>
    <x v="1"/>
    <x v="0"/>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downstream_assets/constants.py"/>
    <s v="GitHub: remove empty manifest argument in scaffold"/>
    <s v="repo_d6fe0f5_e0f5dcf"/>
    <s v="claude_downstreamconstants_llm_vs_gt.diff"/>
    <s v="cases/repo_d6fe0f5_e0f5dcf/compare/claude_downstreamconstants_llm_vs_gt.diff"/>
    <x v="1"/>
    <s v="No"/>
    <x v="0"/>
    <s v=" Comment/Docstring"/>
    <s v="Low"/>
    <x v="1"/>
    <s v="The LLM made an unrelated comment wording change from run time to runtime and removed the final newline at the end of the file. These are non-behavioral unintended changes."/>
    <x v="1"/>
    <s v="Yes"/>
    <s v="None"/>
    <x v="2"/>
    <s v="repo_d6fe0f5_e0f5dcf__claude_downstreamconstants_llm_vs_gt.diff__Claude Opus 4.8"/>
    <n v="1"/>
    <n v="0"/>
    <n v="0"/>
    <n v="0"/>
    <n v="1"/>
    <n v="0"/>
    <n v="0"/>
    <x v="1"/>
    <x v="4"/>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upstream_assets/constants.py"/>
    <s v="GitHub: remove empty manifest argument in scaffold"/>
    <s v="repo_d6fe0f5_e0f5dcf"/>
    <s v="claude_upstreamconstants_llm_vs_gt.diff"/>
    <s v="cases/repo_d6fe0f5_e0f5dcf/compare/claudeupstreamconstants_llm_vs_gt.diff"/>
    <x v="1"/>
    <s v="No"/>
    <x v="0"/>
    <s v="Formatting"/>
    <s v="Low"/>
    <x v="1"/>
    <s v="The LLM made an unrelated comment wording change from run time to runtime and removed the final newline at the end of the file. These are non-behavioral unintended changes."/>
    <x v="1"/>
    <s v="Yes"/>
    <s v="None"/>
    <x v="2"/>
    <s v="repo_d6fe0f5_e0f5dcf__claude_upstreamconstants_llm_vs_gt.diff__Claude Opus 4.8"/>
    <n v="1"/>
    <n v="0"/>
    <n v="0"/>
    <n v="0"/>
    <n v="1"/>
    <n v="0"/>
    <n v="0"/>
    <x v="1"/>
    <x v="0"/>
  </r>
  <r>
    <s v="dagster"/>
    <s v="https://github.com/dagster-io/dagster"/>
    <s v="Extract Variable (Cleanup, Move, extract)"/>
    <x v="4"/>
    <s v="https://github.com/dagster-io/dagster/pull/16218"/>
    <s v="d6fe0f5"/>
    <s v="e0f5dcf"/>
    <x v="1"/>
    <s v="examples/docs_snippets/docs_snippets/integrations/dbt/tutorial/downstream_assets/constants.py,_x000a_examples/docs_snippets/docs_snippets/integrations/dbt/tutorial/load_dbt_models/constants.py,_x000a_examples/docs_snippets/docs_snippets/integrations/dbt/tutorial/upstream_assets/constants.py"/>
    <s v="examples/docs_snippets/docs_snippets/integrations/dbt/tutorial/upstream_assets/constants.py"/>
    <s v="GitHub: remove empty manifest argument in scaffold"/>
    <s v="repo_d6fe0f5_e0f5dcf"/>
    <s v="claude_upstreamconstants_llm_vs_gt.diff"/>
    <s v="cases/repo_d6fe0f5_e0f5dcf/compare/claudeupstreamconstants_llm_vs_gt.diff"/>
    <x v="1"/>
    <s v="No"/>
    <x v="0"/>
    <s v=" Comment/Docstring"/>
    <s v="Low"/>
    <x v="1"/>
    <s v="The LLM made an unrelated comment wording change from run time to runtime and removed the final newline at the end of the file. These are non-behavioral unintended changes."/>
    <x v="1"/>
    <s v="Yes"/>
    <s v="None"/>
    <x v="2"/>
    <s v="repo_d6fe0f5_e0f5dcf__claude_upstreamconstants_llm_vs_gt.diff__Claude Opus 4.8"/>
    <n v="1"/>
    <n v="0"/>
    <n v="0"/>
    <n v="0"/>
    <n v="1"/>
    <n v="0"/>
    <n v="0"/>
    <x v="1"/>
    <x v="4"/>
  </r>
  <r>
    <s v="qutebrowser"/>
    <s v="qutebrowser/qutebrowser: A keyboard-driven, vim-like browser based on Python and Qt."/>
    <s v="Rename Variable"/>
    <x v="0"/>
    <s v="https://github.com/qutebrowser/qutebrowser/pull/4733"/>
    <s v="b3ca345"/>
    <s v="5f9d86a"/>
    <x v="0"/>
    <s v="qutebrowser/mainwindow/tabwidget.py"/>
    <s v="qutebrowser/mainwindow/tabwidget.py"/>
    <s v="GitHub: Rename {title} to {current_title} _x000a_Currently {title} in the title format conflicts with the {title} expansion which is undesirable."/>
    <s v="repo_b3ca345_5f9d86a"/>
    <s v="claude_tab_llm_vs_gt.diff"/>
    <s v="cases/repo_b3ca345_5f9d86a/compare/claude_tab_llm_vs_gt.diff"/>
    <x v="1"/>
    <s v="No"/>
    <x v="0"/>
    <s v="Formatting"/>
    <s v="Low"/>
    <x v="1"/>
    <s v="The LLM output differs from the human merge only by removing the final newline at the end of the file. No logic, API, naming, or behavioral change is present."/>
    <x v="1"/>
    <s v="Yes"/>
    <s v="None"/>
    <x v="2"/>
    <s v="repo_b3ca345_5f9d86a__claude_tab_llm_vs_gt.diff__Claude Opus 4.8"/>
    <n v="1"/>
    <n v="0"/>
    <n v="0"/>
    <n v="0"/>
    <n v="1"/>
    <n v="0"/>
    <n v="0"/>
    <x v="1"/>
    <x v="0"/>
  </r>
  <r>
    <s v="qutebrowser"/>
    <s v="qutebrowser/qutebrowser: A keyboard-driven, vim-like browser based on Python and Qt."/>
    <s v="Extract Method (Cleanup, Move, extract, remove)"/>
    <x v="2"/>
    <s v="https://github.com/qutebrowser/qutebrowser/pull/1745"/>
    <s v="d30da4f"/>
    <s v="c19e194"/>
    <x v="0"/>
    <s v="tests/unit/commands/test_cmdutils.py"/>
    <s v="tests/unit/commands/test_cmdutils.py"/>
    <s v="GitHub: Remove tests for cmdutils.arg_or_count"/>
    <s v="repo_d30da4f_c19e194"/>
    <s v="claude_cmd_llm_vs_gt.diff"/>
    <s v="cases/repo_d30da4f_c19e194/compare/claude_cmd_llm_vs_gt.diff"/>
    <x v="1"/>
    <s v="No"/>
    <x v="0"/>
    <s v="Formatting"/>
    <s v="Low"/>
    <x v="1"/>
    <s v="The LLM output differs from the human merge only by removing the final newline at the end of the file. No logic, API, naming, or behavioral change is present."/>
    <x v="1"/>
    <s v="Yes"/>
    <s v="None"/>
    <x v="2"/>
    <s v="repo_d30da4f_c19e194__claude_cmd_llm_vs_gt.diff__Claude Opus 4.8"/>
    <n v="1"/>
    <n v="0"/>
    <n v="0"/>
    <n v="0"/>
    <n v="1"/>
    <n v="0"/>
    <n v="0"/>
    <x v="1"/>
    <x v="0"/>
  </r>
  <r>
    <s v="qutebrowser"/>
    <s v="qutebrowser/qutebrowser: A keyboard-driven, vim-like browser based on Python and Qt."/>
    <s v="Change Method Signature (Change argument, change parameter)"/>
    <x v="3"/>
    <s v="https://github.com/qutebrowser/qutebrowser/pull/1838"/>
    <s v="af97f9e"/>
    <s v="ed137c0"/>
    <x v="0"/>
    <s v="qutebrowser/mainwindow/tabbedbrowser.py"/>
    <s v="qutebrowser/mainwindow/tabbedbrowser.py"/>
    <s v="GitHub: Make add_undo for tab close a keyword arg"/>
    <s v="repo_af97f9e_ed137c0"/>
    <s v="claude_tab_llm_vs_gt.diff"/>
    <s v="cases/repo_af97f9e_ed137c0/compare/claude_tab_llm_vs_gt.diff"/>
    <x v="1"/>
    <s v="No"/>
    <x v="0"/>
    <s v="Formatting"/>
    <s v="Medium"/>
    <x v="1"/>
    <s v="The task was to make add_undo for tab close a keyword-only argument. The human merge uses def _remove_tab(self, tab, *, add_undo=True):, but the LLM changed it to def _remove_tab(self, tab, add_undo=True):, removing the * and making add_undo positional-or-keyword instead of keyword-only. This directly violates the required API change. The final newline was also removed."/>
    <x v="1"/>
    <s v="Yes"/>
    <s v="None"/>
    <x v="2"/>
    <s v="repo_af97f9e_ed137c0__claude_tab_llm_vs_gt.diff__Claude Opus 4.8"/>
    <n v="1"/>
    <n v="0"/>
    <n v="0"/>
    <n v="0"/>
    <n v="1"/>
    <n v="0"/>
    <n v="1"/>
    <x v="2"/>
    <x v="0"/>
  </r>
  <r>
    <s v="qutebrowser"/>
    <s v="qutebrowser/qutebrowser: A keyboard-driven, vim-like browser based on Python and Qt."/>
    <s v="Change Method Signature (Change argument, change parameter)"/>
    <x v="3"/>
    <s v="https://github.com/qutebrowser/qutebrowser/pull/1838"/>
    <s v="af97f9e"/>
    <s v="ed137c0"/>
    <x v="0"/>
    <s v="qutebrowser/mainwindow/tabbedbrowser.py"/>
    <s v="qutebrowser/mainwindow/tabbedbrowser.py"/>
    <s v="GitHub: Make add_undo for tab close a keyword arg"/>
    <s v="repo_af97f9e_ed137c0"/>
    <s v="claude_tab_llm_vs_gt.diff"/>
    <s v="cases/repo_af97f9e_ed137c0/compare/claude_tab_llm_vs_gt.diff"/>
    <x v="1"/>
    <s v="No"/>
    <x v="0"/>
    <s v=" Unrelated Deletion"/>
    <s v="Medium"/>
    <x v="1"/>
    <s v="The task was to make add_undo for tab close a keyword-only argument. The human merge uses def _remove_tab(self, tab, *, add_undo=True):, but the LLM changed it to def _remove_tab(self, tab, add_undo=True):, removing the * and making add_undo positional-or-keyword instead of keyword-only. This directly violates the required API change. The final newline was also removed."/>
    <x v="1"/>
    <s v="Yes"/>
    <s v="None"/>
    <x v="2"/>
    <s v="repo_af97f9e_ed137c0__claude_tab_llm_vs_gt.diff__Claude Opus 4.8"/>
    <n v="1"/>
    <n v="0"/>
    <n v="0"/>
    <n v="0"/>
    <n v="1"/>
    <n v="0"/>
    <n v="1"/>
    <x v="2"/>
    <x v="5"/>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31"/>
    <s v="eaef336"/>
    <s v="54decf9"/>
    <x v="2"/>
    <s v="ppocr/utils/save_load.py,_x000a_tools/train.py"/>
    <s v="ppocr/utils/save_load.py"/>
    <s v="Me: Rename argument train_results.json to  train_result.json"/>
    <s v="repo_eaef336_54decf9"/>
    <s v="claude_load_llm_vs_gt.diff"/>
    <s v="cases/repo_eaef336_54decf9/compare/claude_load_llm_vs_gt.diff"/>
    <x v="1"/>
    <s v="No"/>
    <x v="0"/>
    <s v="Formatting"/>
    <s v="Low"/>
    <x v="1"/>
    <s v="The LLM output differs from the human merge only by removing the final newline at the end of the file. No logic, API, naming, or behavioral change is present."/>
    <x v="1"/>
    <s v="Yes"/>
    <s v="None"/>
    <x v="2"/>
    <s v="repo_eaef336_54decf9__claude_load_llm_vs_gt.diff__Claude Opus 4.8"/>
    <n v="1"/>
    <n v="0"/>
    <n v="0"/>
    <n v="0"/>
    <n v="1"/>
    <n v="0"/>
    <n v="0"/>
    <x v="1"/>
    <x v="0"/>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31"/>
    <s v="eaef336"/>
    <s v="54decf9"/>
    <x v="2"/>
    <s v="ppocr/utils/save_load.py,_x000a_tools/train.py"/>
    <s v="tools/train.py"/>
    <s v="Me: Rename argument train_results.json to train_result.json"/>
    <s v="repo_eaef336_54decf9"/>
    <s v="claude_train_llm_vs_gt.diff"/>
    <s v="cases/repo_eaef336_54decf9/compare/claude_train_llm_vs_gt.diff"/>
    <x v="1"/>
    <s v="No"/>
    <x v="0"/>
    <s v="Formatting"/>
    <s v="Low"/>
    <x v="1"/>
    <s v="The LLM output differs from the human merge only by removing the final newline at the end of the file. No logic, API, naming, or behavioral change is present."/>
    <x v="1"/>
    <s v="Yes"/>
    <s v="None"/>
    <x v="2"/>
    <s v="repo_eaef336_54decf9__claude_train_llm_vs_gt.diff__Claude Opus 4.8"/>
    <n v="1"/>
    <n v="0"/>
    <n v="0"/>
    <n v="0"/>
    <n v="1"/>
    <n v="0"/>
    <n v="0"/>
    <x v="1"/>
    <x v="0"/>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17"/>
    <s v="0accd26"/>
    <s v="1d4e7a8"/>
    <x v="2"/>
    <s v="ppocr/utils/save_load.py,_x000a_tools/train.py"/>
    <s v="ppocr/utils/save_load.py"/>
    <s v="Me: Rename argument train_results.json to  train_result.json"/>
    <s v="repo_0accd26_1d4e7a8"/>
    <s v="claude_load_llm_vs_gt.diff"/>
    <s v="cases/repo_0accd26_1d4e7a8/compare/claude_load_llm_vs_gt.diff"/>
    <x v="1"/>
    <s v="No"/>
    <x v="0"/>
    <s v="Formatting"/>
    <s v="Low"/>
    <x v="1"/>
    <s v="The LLM output differs from the human merge only by removing the final newline at the end of the file. No logic, API, naming, or behavioral change is present."/>
    <x v="1"/>
    <s v="Yes"/>
    <s v="None"/>
    <x v="2"/>
    <s v="repo_0accd26_1d4e7a8__claude_load_llm_vs_gt.diff__Claude Opus 4.8"/>
    <n v="1"/>
    <n v="0"/>
    <n v="0"/>
    <n v="0"/>
    <n v="1"/>
    <n v="0"/>
    <n v="0"/>
    <x v="1"/>
    <x v="0"/>
  </r>
  <r>
    <s v="PaddleOCR"/>
    <s v="PaddlePaddle/PaddleOCR: Turn any PDF or image document into structured data for your AI. A powerful, lightweight OCR toolkit that bridges the gap between images/PDFs and LLMs. Supports 100+ languages."/>
    <s v="Rename Variable"/>
    <x v="0"/>
    <s v="https://github.com/PaddlePaddle/PaddleOCR/pull/14217"/>
    <s v="0accd26"/>
    <s v="1d4e7a8"/>
    <x v="2"/>
    <s v="ppocr/utils/save_load.py,_x000a_tools/train.py"/>
    <s v="tools/train.py"/>
    <s v="Me: Rename argument train_results.json to train_result.json"/>
    <s v="repo_0accd26_1d4e7a8"/>
    <s v="claude_train_llm_vs_gt.diff"/>
    <s v="cases/repo_0accd26_1d4e7a8/compare/claude_train_llm_vs_gt.diff"/>
    <x v="1"/>
    <s v="No"/>
    <x v="0"/>
    <s v="Formatting"/>
    <s v="Low"/>
    <x v="1"/>
    <s v="The LLM output differs from the human merge only by removing the final newline at the end of the file. No logic, API, naming, or behavioral change is present."/>
    <x v="1"/>
    <s v="Yes"/>
    <s v="None"/>
    <x v="2"/>
    <s v="repo_0accd26_1d4e7a8__claude_train_llm_vs_gt.diff__Claude Opus 4.8"/>
    <n v="1"/>
    <n v="0"/>
    <n v="0"/>
    <n v="0"/>
    <n v="1"/>
    <n v="0"/>
    <n v="0"/>
    <x v="1"/>
    <x v="0"/>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5"/>
    <s v="a61a58e"/>
    <s v="9cb073a"/>
    <x v="0"/>
    <s v="tools/infer/utility.py"/>
    <s v="tools/infer/utility.py"/>
    <s v="GitHub: rename bool to str2bool"/>
    <s v="repo_a61a58e_9cb073a"/>
    <s v="claude_utility_llm_vs_gt.diff"/>
    <s v="cases/repo_a61a58e_9cb073a/compare/claude_utility_llm_vs_gt.diff"/>
    <x v="1"/>
    <s v="No"/>
    <x v="0"/>
    <s v="Formatting"/>
    <s v="Low"/>
    <x v="1"/>
    <s v="The LLM output differs from the human merge only by removing the final newline at the end of the file. No logic, API, naming, or behavioral change is present."/>
    <x v="1"/>
    <s v="Yes"/>
    <s v="None"/>
    <x v="2"/>
    <s v="repo_a61a58e_9cb073a__claude_utility_llm_vs_gt.diff__Claude Opus 4.8"/>
    <n v="1"/>
    <n v="0"/>
    <n v="0"/>
    <n v="0"/>
    <n v="1"/>
    <n v="0"/>
    <n v="0"/>
    <x v="1"/>
    <x v="0"/>
  </r>
  <r>
    <s v="PaddleOCR"/>
    <s v="PaddlePaddle/PaddleOCR: Turn any PDF or image document into structured data for your AI. A powerful, lightweight OCR toolkit that bridges the gap between images/PDFs and LLMs. Supports 100+ languages."/>
    <s v="Change Method Signature (Change argument, change parameter)"/>
    <x v="3"/>
    <s v="https://github.com/PaddlePaddle/PaddleOCR/pull/3584"/>
    <s v="829a393"/>
    <s v="f262e33"/>
    <x v="0"/>
    <s v="tools/infer/utility.py"/>
    <s v="tools/infer/utility.py"/>
    <s v="GitHub: rename bool to str2bool"/>
    <s v="repo_829a393_f262e33"/>
    <s v="claude_utility_llm_vs_gt.diff"/>
    <s v="cases/repo_829a393_f262e33/compare/claude_utility_llm_vs_gt.diff"/>
    <x v="1"/>
    <s v="No"/>
    <x v="0"/>
    <s v="Formatting"/>
    <s v="Low"/>
    <x v="1"/>
    <s v="The diff only shows unnecessary spacing changes inside dictionary/list values and a missing final newline. No behavior or logic change is visible."/>
    <x v="1"/>
    <s v="Yes"/>
    <s v="None"/>
    <x v="2"/>
    <s v="repo_829a393_f262e33__claude_utility_llm_vs_gt.diff__Claude Opus 4.8"/>
    <n v="1"/>
    <n v="0"/>
    <n v="0"/>
    <n v="0"/>
    <n v="1"/>
    <n v="0"/>
    <n v="0"/>
    <x v="1"/>
    <x v="0"/>
  </r>
  <r>
    <s v="PaddleOCR"/>
    <s v="PaddlePaddle/PaddleOCR: Turn any PDF or image document into structured data for your AI. A powerful, lightweight OCR toolkit that bridges the gap between images/PDFs and LLMs. Supports 100+ languages."/>
    <s v="Extract Variable (Cleanup, Move, extract)"/>
    <x v="4"/>
    <s v="https://github.com/PaddlePaddle/PaddleOCR/pull/13760"/>
    <s v="e9fca96"/>
    <s v="78ddaa4"/>
    <x v="0"/>
    <s v="paddleocr.py"/>
    <s v="paddleocr.py"/>
    <s v="Me: Remove idx and emnumerate method not the imgs argument"/>
    <s v="repo_e9fca96_78ddaa4"/>
    <s v="claude_ocr_llm_vs_gt.diff"/>
    <s v="cases/repo_e9fca96_78ddaa4/compare/claude_ocr_llm_vs_gt.diff"/>
    <x v="1"/>
    <s v="No"/>
    <x v="0"/>
    <s v="Formatting"/>
    <s v="Low"/>
    <x v="1"/>
    <s v="The LLM output differs from the human merge only by removing the final newline at the end of the file. No logic, API, naming, or behavioral change is present."/>
    <x v="1"/>
    <s v="Yes"/>
    <s v="None"/>
    <x v="2"/>
    <s v="repo_e9fca96_78ddaa4__claude_ocr_llm_vs_gt.diff__Claude Opus 4.8"/>
    <n v="1"/>
    <n v="0"/>
    <n v="0"/>
    <n v="0"/>
    <n v="1"/>
    <n v="0"/>
    <n v="0"/>
    <x v="1"/>
    <x v="0"/>
  </r>
  <r>
    <s v="insightface"/>
    <s v="deepinsight/insightface: State-of-the-art 2D and 3D Face Analysis Project"/>
    <s v="Change Method Signature (Change argument, change parameter)"/>
    <x v="3"/>
    <s v="https://github.com/deepinsight/insightface/pull/2679"/>
    <s v="2e29b41"/>
    <s v="4aa1a40"/>
    <x v="0"/>
    <s v="python-package/insightface/app/face_analysis.py"/>
    <s v="python-package/insightface/app/face_analysis.py"/>
    <s v="me: Add det_metric='default' from get method and update metric=det_metric in det_model.detect"/>
    <s v="repo_2e29b41_4aa1a40"/>
    <s v="claude_analysis_llm_vs_gt.diff"/>
    <s v="cases/repo_2e29b41_4aa1a40/compare/claude_analysis_llm_vs_gt.diff"/>
    <x v="1"/>
    <s v="No"/>
    <x v="0"/>
    <s v="Formatting"/>
    <s v="Low"/>
    <x v="1"/>
    <s v="The only difference is the removal of a trailing blank line after return dimg. This does not change program behavior."/>
    <x v="1"/>
    <s v="Yes"/>
    <s v="None"/>
    <x v="2"/>
    <s v="repo_2e29b41_4aa1a40__claude_analysis_llm_vs_gt.diff__Claude Opus 4.8"/>
    <n v="1"/>
    <n v="0"/>
    <n v="0"/>
    <n v="0"/>
    <n v="1"/>
    <n v="0"/>
    <n v="0"/>
    <x v="1"/>
    <x v="0"/>
  </r>
  <r>
    <s v="insightface"/>
    <s v="deepinsight/insightface: State-of-the-art 2D and 3D Face Analysis Project"/>
    <s v="Extract Variable (Cleanup, Move, extract)"/>
    <x v="4"/>
    <s v="https://github.com/deepinsight/insightface/pull/1714"/>
    <s v="81a27d4"/>
    <s v="4b9ea7b"/>
    <x v="0"/>
    <s v="recognition/arcface_torch/eval/verification.py"/>
    <s v="recognition/arcface_torch/eval/verification.py"/>
    <s v="Me: Remove embeddings = embeddings_list[0].copy()_x000a__x000a_    embeddings = sklearn.preprocessing.normalize(embeddings) _x000a__x000a_variables"/>
    <s v="repo_81a27d4_4b9ea7b"/>
    <s v="claude_veri_llm_vs_gt.diff"/>
    <s v="cases/repo_81a27d4_4b9ea7b/compare/claude_veri_llm_vs_gt.diff"/>
    <x v="1"/>
    <s v="No"/>
    <x v="0"/>
    <s v="Formatting"/>
    <s v="Low"/>
    <x v="1"/>
    <s v="The only visible difference is that the LLM output removed the final newline at the end of the file. The code content is otherwise identical, and this does not change behavior."/>
    <x v="1"/>
    <s v="Yes"/>
    <s v="None"/>
    <x v="2"/>
    <s v="repo_81a27d4_4b9ea7b__claude_veri_llm_vs_gt.diff__Claude Opus 4.8"/>
    <n v="1"/>
    <n v="0"/>
    <n v="0"/>
    <n v="0"/>
    <n v="1"/>
    <n v="0"/>
    <n v="0"/>
    <x v="1"/>
    <x v="0"/>
  </r>
  <r>
    <s v="apprise"/>
    <s v="caronc/apprise: Apprise - Push Notifications that work with just about every platform!"/>
    <s v="Extract Variable (Cleanup, Move, extract)"/>
    <x v="4"/>
    <s v="https://github.com/caronc/apprise/pull/383"/>
    <s v="6eaa8e1"/>
    <s v="3938cd9"/>
    <x v="0"/>
    <s v="apprise/plugins/NotifyTelegram.py"/>
    <s v="apprise/plugins/NotifyTelegram.py"/>
    <s v="GitHub: Remove HTML escaping for Telegram TEXT handling"/>
    <s v="repo_6eaa8e1_3938cd9"/>
    <s v="claude_tele_llm_vs_gt.diff"/>
    <s v="cases/repo_6eaa8e1_3938cd9/compare/claude_tele_llm_vs_gt.diff"/>
    <x v="1"/>
    <s v="No"/>
    <x v="0"/>
    <s v="Formatting"/>
    <s v="Low"/>
    <x v="1"/>
    <s v="The visible differences are only formatting-related: one extra blank line before payload['text'] and removal of the final newline at the end of the file."/>
    <x v="1"/>
    <s v="Yes"/>
    <s v="None"/>
    <x v="2"/>
    <s v="repo_6eaa8e1_3938cd9__claude_tele_llm_vs_gt.diff__Claude Opus 4.8"/>
    <n v="1"/>
    <n v="0"/>
    <n v="0"/>
    <n v="0"/>
    <n v="1"/>
    <n v="0"/>
    <n v="0"/>
    <x v="1"/>
    <x v="0"/>
  </r>
  <r>
    <s v="instaloader"/>
    <s v="instaloader/instaloader: Download pictures (or videos) along with their captions and other metadata from Instagram."/>
    <s v="Change Method Signature (Change argument, change parameter)"/>
    <x v="3"/>
    <s v="https://github.com/instaloader/instaloader/pull/278"/>
    <s v="adb9f3a"/>
    <s v="87d877e"/>
    <x v="0"/>
    <s v="instaloader/instaloader.py"/>
    <s v="instaloader/instaloader.py"/>
    <s v="Me: There can be comments without any answers, handle it with []."/>
    <s v="repo_adb9f3a_87d877e"/>
    <s v="claude_load_llm_vs_gt.diff"/>
    <s v="cases/repo_adb9f3a_87d877e/compare/claude_load_llm_vs_gt.diff"/>
    <x v="1"/>
    <s v="No"/>
    <x v="0"/>
    <s v="Formatting"/>
    <s v="Low"/>
    <x v="1"/>
    <s v="The visible differences are only formatting-related: one extra blank line before payload['text'] and removal of the final newline at the end of the file."/>
    <x v="1"/>
    <s v="Yes"/>
    <s v="None"/>
    <x v="2"/>
    <s v="repo_adb9f3a_87d877e__claude_load_llm_vs_gt.diff__Claude Opus 4.8"/>
    <n v="1"/>
    <n v="0"/>
    <n v="0"/>
    <n v="0"/>
    <n v="1"/>
    <n v="0"/>
    <n v="0"/>
    <x v="1"/>
    <x v="0"/>
  </r>
  <r>
    <s v="instaloader"/>
    <s v="instaloader/instaloader: Download pictures (or videos) along with their captions and other metadata from Instagram."/>
    <s v="Change Method Signature (Change argument, change parameter)"/>
    <x v="3"/>
    <s v="https://github.com/instaloader/instaloader/pull/2276"/>
    <s v="a0169b7"/>
    <s v="eb2accc"/>
    <x v="0"/>
    <s v="instaloader/instaloader.py"/>
    <s v="instaloader/instaloader.py"/>
    <s v="GitHub: add max_count parameter to limit posts on download"/>
    <s v="repo_a0169b7_eb2accc"/>
    <s v="claude_load_llm_vs_gt.diff"/>
    <s v="cases/repo_a0169b7_eb2accc/compare/claude_load_llm_vs_gt.diff"/>
    <x v="2"/>
    <s v="No"/>
    <x v="0"/>
    <s v="Formatting"/>
    <s v="High"/>
    <x v="0"/>
    <s v="Claude adds max_count to the deprecated download_profile() method and passes it to posts_download_loop(), so it partially implements post limiting. However, it removes max_count from the high-level download_profiles() method, removes its documentation/version note, and stops passing max_count into posts_download_loop() there. This misses the required main change and could break callers expecting download_profiles(..., max_count=...)."/>
    <x v="2"/>
    <s v="Yes"/>
    <s v="None"/>
    <x v="2"/>
    <s v="repo_a0169b7_eb2accc__claude_load_llm_vs_gt.diff__Claude Opus 4.8"/>
    <n v="0"/>
    <n v="1"/>
    <n v="0"/>
    <n v="0"/>
    <n v="1"/>
    <n v="0"/>
    <n v="1"/>
    <x v="0"/>
    <x v="0"/>
  </r>
  <r>
    <s v="instaloader"/>
    <s v="instaloader/instaloader: Download pictures (or videos) along with their captions and other metadata from Instagram."/>
    <s v="Change Method Signature (Change argument, change parameter)"/>
    <x v="3"/>
    <s v="https://github.com/instaloader/instaloader/pull/2276"/>
    <s v="a0169b7"/>
    <s v="eb2accc"/>
    <x v="0"/>
    <s v="instaloader/instaloader.py"/>
    <s v="instaloader/instaloader.py"/>
    <s v="GitHub: add max_count parameter to limit posts on download"/>
    <s v="repo_a0169b7_eb2accc"/>
    <s v="claude_load_llm_vs_gt.diff"/>
    <s v="cases/repo_a0169b7_eb2accc/compare/claude_load_llm_vs_gt.diff"/>
    <x v="2"/>
    <s v="No"/>
    <x v="0"/>
    <s v=" Logic Change"/>
    <s v="High"/>
    <x v="0"/>
    <s v="Claude adds max_count to the deprecated download_profile() method and passes it to posts_download_loop(), so it partially implements post limiting. However, it removes max_count from the high-level download_profiles() method, removes its documentation/version note, and stops passing max_count into posts_download_loop() there. This misses the required main change and could break callers expecting download_profiles(..., max_count=...)."/>
    <x v="2"/>
    <s v="Yes"/>
    <s v="None"/>
    <x v="2"/>
    <s v="repo_a0169b7_eb2accc__claude_load_llm_vs_gt.diff__Claude Opus 4.8"/>
    <n v="0"/>
    <n v="1"/>
    <n v="0"/>
    <n v="0"/>
    <n v="1"/>
    <n v="0"/>
    <n v="1"/>
    <x v="0"/>
    <x v="1"/>
  </r>
  <r>
    <s v="instaloader"/>
    <s v="instaloader/instaloader: Download pictures (or videos) along with their captions and other metadata from Instagram."/>
    <s v="Change Method Signature (Change argument, change parameter)"/>
    <x v="3"/>
    <s v="https://github.com/instaloader/instaloader/pull/2276"/>
    <s v="a0169b7"/>
    <s v="eb2accc"/>
    <x v="0"/>
    <s v="instaloader/instaloader.py"/>
    <s v="instaloader/instaloader.py"/>
    <s v="GitHub: add max_count parameter to limit posts on download"/>
    <s v="repo_a0169b7_eb2accc"/>
    <s v="claude_load_llm_vs_gt.diff"/>
    <s v="cases/repo_a0169b7_eb2accc/compare/claude_load_llm_vs_gt.diff"/>
    <x v="2"/>
    <s v="No"/>
    <x v="0"/>
    <s v=" API/Signature Overreach"/>
    <s v="High"/>
    <x v="0"/>
    <s v="Claude adds max_count to the deprecated download_profile() method and passes it to posts_download_loop(), so it partially implements post limiting. However, it removes max_count from the high-level download_profiles() method, removes its documentation/version note, and stops passing max_count into posts_download_loop() there. This misses the required main change and could break callers expecting download_profiles(..., max_count=...)."/>
    <x v="2"/>
    <s v="Yes"/>
    <s v="None"/>
    <x v="2"/>
    <s v="repo_a0169b7_eb2accc__claude_load_llm_vs_gt.diff__Claude Opus 4.8"/>
    <n v="0"/>
    <n v="1"/>
    <n v="0"/>
    <n v="0"/>
    <n v="1"/>
    <n v="0"/>
    <n v="1"/>
    <x v="0"/>
    <x v="7"/>
  </r>
  <r>
    <s v="instaloader"/>
    <s v="instaloader/instaloader: Download pictures (or videos) along with their captions and other metadata from Instagram."/>
    <s v="Change Method Signature (Change argument, change parameter)"/>
    <x v="3"/>
    <s v="https://github.com/instaloader/instaloader/pull/2276"/>
    <s v="a0169b7"/>
    <s v="eb2accc"/>
    <x v="0"/>
    <s v="instaloader/instaloader.py"/>
    <s v="instaloader/instaloader.py"/>
    <s v="GitHub: add max_count parameter to limit posts on download"/>
    <s v="repo_a0169b7_eb2accc"/>
    <s v="claude_load_llm_vs_gt.diff"/>
    <s v="cases/repo_a0169b7_eb2accc/compare/claude_load_llm_vs_gt.diff"/>
    <x v="2"/>
    <s v="No"/>
    <x v="0"/>
    <s v=" Missed Required Change"/>
    <s v="High"/>
    <x v="0"/>
    <s v="Claude adds max_count to the deprecated download_profile() method and passes it to posts_download_loop(), so it partially implements post limiting. However, it removes max_count from the high-level download_profiles() method, removes its documentation/version note, and stops passing max_count into posts_download_loop() there. This misses the required main change and could break callers expecting download_profiles(..., max_count=...)."/>
    <x v="2"/>
    <s v="Yes"/>
    <s v="None"/>
    <x v="2"/>
    <s v="repo_a0169b7_eb2accc__claude_load_llm_vs_gt.diff__Claude Opus 4.8"/>
    <n v="0"/>
    <n v="1"/>
    <n v="0"/>
    <n v="0"/>
    <n v="1"/>
    <n v="0"/>
    <n v="1"/>
    <x v="0"/>
    <x v="2"/>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tests/test_singlefile_service.py"/>
    <s v="GitHub: Rename &quot;SingeFileError&quot; to &quot;SingleFileError&quot;"/>
    <s v="repo_c929e8f_76c6556"/>
    <s v="claude_service_llm_vs_gt.diff"/>
    <s v="cases/repo_c929e8f_76c6556/compare/claude_service_llm_vs_gt.diff"/>
    <x v="1"/>
    <s v="No"/>
    <x v="0"/>
    <s v="Formatting"/>
    <s v="Low"/>
    <x v="1"/>
    <s v="The LLM output differs from the human merge only by removing the final newline at the end of the file. No logic, API, naming, or behavioral change is present."/>
    <x v="1"/>
    <s v="Yes"/>
    <s v="None"/>
    <x v="2"/>
    <s v="repo_c929e8f_76c6556__claude_service_llm_vs_gt.diff__Claude Opus 4.8"/>
    <n v="1"/>
    <n v="0"/>
    <n v="0"/>
    <n v="0"/>
    <n v="1"/>
    <n v="0"/>
    <n v="0"/>
    <x v="1"/>
    <x v="0"/>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services/singlefile.py"/>
    <s v="GitHub: Rename &quot;SingeFileError&quot; to &quot;SingleFileError&quot;"/>
    <s v="repo_c929e8f_76c6556"/>
    <s v="claude_single_llm_vs_gt.diff"/>
    <s v="cases/repo_c929e8f_76c6556/compare/claude_single_llm_vs_gt.diff"/>
    <x v="1"/>
    <s v="No"/>
    <x v="0"/>
    <s v="Formatting"/>
    <s v="Low"/>
    <x v="1"/>
    <s v="The LLM output differs from the human merge only by removing the final newline at the end of the file. No logic, API, naming, or behavioral change is present."/>
    <x v="1"/>
    <s v="Yes"/>
    <s v="None"/>
    <x v="2"/>
    <s v="repo_c929e8f_76c6556__claude_single_llm_vs_gt.diff__Claude Opus 4.8"/>
    <n v="1"/>
    <n v="0"/>
    <n v="0"/>
    <n v="0"/>
    <n v="1"/>
    <n v="0"/>
    <n v="0"/>
    <x v="1"/>
    <x v="0"/>
  </r>
  <r>
    <s v="linkding"/>
    <s v="sissbruecker/linkding: Self-hosted bookmark manager that is designed be to be minimal, fast, and easy to set up using Docker."/>
    <s v="Rename Method"/>
    <x v="1"/>
    <s v="https://github.com/sissbruecker/linkding/pull/823"/>
    <s v="c929e8f"/>
    <s v="76c6556"/>
    <x v="1"/>
    <s v="bookmarks/services/singlefile.py,_x000a_bookmarks/tests/test_bookmarks_tasks.py,_x000a_bookmarks/tests/test_singlefile_service.py"/>
    <s v="bookmarks/tests/test_bookmarks_tasks.py"/>
    <s v="GitHub: Rename &quot;SingeFileError&quot; to &quot;SingleFileError&quot;"/>
    <s v="repo_c929e8f_76c6556"/>
    <s v="claude_task_llm_vs_gt.diff"/>
    <s v="cases/repo_c929e8f_76c6556/compare/claude_task_llm_vs_gt.diff"/>
    <x v="1"/>
    <s v="No"/>
    <x v="0"/>
    <s v="Formatting"/>
    <s v="Low"/>
    <x v="1"/>
    <s v="The LLM output differs from the human merge only by removing the final newline at the end of the file. No logic, API, naming, or behavioral change is present."/>
    <x v="1"/>
    <s v="Yes"/>
    <s v="None"/>
    <x v="2"/>
    <s v="repo_c929e8f_76c6556__claude_task_llm_vs_gt.diff__Claude Opus 4.8"/>
    <n v="1"/>
    <n v="0"/>
    <n v="0"/>
    <n v="0"/>
    <n v="1"/>
    <n v="0"/>
    <n v="0"/>
    <x v="1"/>
    <x v="0"/>
  </r>
  <r>
    <s v="word_cloud"/>
    <s v="amueller/word_cloud: A little word cloud generator in Python"/>
    <s v="Rename Variable"/>
    <x v="0"/>
    <s v="https://github.com/amueller/word_cloud/pull/466"/>
    <s v="b79b3d6"/>
    <s v="d674088"/>
    <x v="0"/>
    <s v="examples/emoji.py"/>
    <s v="examples/emoji.py"/>
    <s v="Me: Rename &quot;wordcloud to wc"/>
    <s v="repo_b79b3d6_d674088"/>
    <s v="claude_emoji_llm_vs_gt.diff"/>
    <s v="cases/repo_b79b3d6_d674088/compare/claude_emoji_llm_vs_gt.diff"/>
    <x v="1"/>
    <s v="No"/>
    <x v="0"/>
    <s v="Formatting"/>
    <s v="Low"/>
    <x v="1"/>
    <s v="The LLM output differs from the human merge only by removing the final newline at the end of the file. No logic, API, naming, or behavioral change is present."/>
    <x v="1"/>
    <s v="Yes"/>
    <s v="None"/>
    <x v="2"/>
    <s v="repo_b79b3d6_d674088__claude_emoji_llm_vs_gt.diff__Claude Opus 4.8"/>
    <n v="1"/>
    <n v="0"/>
    <n v="0"/>
    <n v="0"/>
    <n v="1"/>
    <n v="0"/>
    <n v="0"/>
    <x v="1"/>
    <x v="0"/>
  </r>
  <r>
    <s v="word_cloud"/>
    <s v="amueller/word_cloud: A little word cloud generator in Python"/>
    <s v="Extract Method (Cleanup, Move, extract, remove)"/>
    <x v="2"/>
    <s v="https://github.com/amueller/word_cloud/pull/607"/>
    <s v="59cb35d"/>
    <s v="be9bb5e"/>
    <x v="0"/>
    <s v="wordcloud/wordcloud.py"/>
    <s v="wordcloud/wordcloud.py"/>
    <s v="Me: Remove to_html(self) function"/>
    <s v="repo_59cb35d_be9bb5e"/>
    <s v="claude_wordcloud_llm_vs_gt.diff"/>
    <s v="cases/repo_59cb35d_be9bb5e/compare/claude_wordcloud_llm_vs_gt.diff"/>
    <x v="1"/>
    <s v="No"/>
    <x v="0"/>
    <s v="Formatting"/>
    <s v="Low"/>
    <x v="1"/>
    <s v="The LLM output differs from the human merge only by removing the final newline at the end of the file. No logic, API, naming, or behavioral change is present."/>
    <x v="1"/>
    <s v="Yes"/>
    <s v="None"/>
    <x v="2"/>
    <s v="repo_59cb35d_be9bb5e__claude_wordcloud_llm_vs_gt.diff__Claude Opus 4.8"/>
    <n v="1"/>
    <n v="0"/>
    <n v="0"/>
    <n v="0"/>
    <n v="1"/>
    <n v="0"/>
    <n v="0"/>
    <x v="1"/>
    <x v="0"/>
  </r>
  <r>
    <s v="word_cloud"/>
    <s v="amueller/word_cloud: A little word cloud generator in Python"/>
    <s v="Change Method Signature (Change argument, change parameter)"/>
    <x v="3"/>
    <s v="Specify encoding in parrot.py example by lucidBrot · Pull Request #581 · amueller/word_cloud"/>
    <s v="bda4195"/>
    <s v="51f9983"/>
    <x v="0"/>
    <s v="examples/parrot.py"/>
    <s v="examples/parrot.py"/>
    <s v="GitHub: Specify encoding in parrot.py example"/>
    <s v="repo_bda4195_51f9983"/>
    <s v="claude_parrot_llm_vs_gt.diff"/>
    <s v="cases/repo_bda4195_51f9983/compare/claude_parrot_llm_vs_gt.diff"/>
    <x v="1"/>
    <s v="No"/>
    <x v="0"/>
    <s v="Formatting"/>
    <s v="Low"/>
    <x v="1"/>
    <s v="The LLM output differs from the human merge only by removing the final newline at the end of the file. No logic, API, naming, or behavioral change is present."/>
    <x v="1"/>
    <s v="Yes"/>
    <s v="None"/>
    <x v="2"/>
    <s v="repo_bda4195_51f9983__claude_parrot_llm_vs_gt.diff__Claude Opus 4.8"/>
    <n v="1"/>
    <n v="0"/>
    <n v="0"/>
    <n v="0"/>
    <n v="1"/>
    <n v="0"/>
    <n v="0"/>
    <x v="1"/>
    <x v="0"/>
  </r>
  <r>
    <s v="undetected-chromedriver"/>
    <s v="ultrafunkamsterdam/undetected-chromedriver: Custom Selenium Chromedriver | Zero-Config | Passes ALL bot mitigation systems (like Distil / Imperva/ Datadadome / CloudFlare IUAM)"/>
    <s v="Rename Variable"/>
    <x v="0"/>
    <s v="https://github.com/ultrafunkamsterdam/undetected-chromedriver/pull/1439"/>
    <n v="8049384"/>
    <s v="5edd9a7"/>
    <x v="0"/>
    <s v="undetected_chromedriver/patcher.py"/>
    <s v="undetected_chromedriver/patcher.py"/>
    <s v="Me: Rename user_multiprocs to  user_multi_procs"/>
    <s v="repo_8049384_5edd9a7"/>
    <s v="claude_patcher_llm_vs_gt.diff"/>
    <s v="cases/repo_8049384_5edd9a7/compare/claude_patcher_llm_vs_gt.diff"/>
    <x v="1"/>
    <s v="No"/>
    <x v="0"/>
    <s v="Formatting"/>
    <s v="Low"/>
    <x v="1"/>
    <s v="The LLM output differs from the human merge only by removing the final newline at the end of the file. No logic, API, naming, or behavioral change is present."/>
    <x v="1"/>
    <s v="Yes"/>
    <s v="None"/>
    <x v="2"/>
    <s v="repo_8049384_5edd9a7__claude_patcher_llm_vs_gt.diff__Claude Opus 4.8"/>
    <n v="1"/>
    <n v="0"/>
    <n v="0"/>
    <n v="0"/>
    <n v="1"/>
    <n v="0"/>
    <n v="0"/>
    <x v="1"/>
    <x v="0"/>
  </r>
  <r>
    <s v="undetected-chromedriver"/>
    <s v="ultrafunkamsterdam/undetected-chromedriver: Custom Selenium Chromedriver | Zero-Config | Passes ALL bot mitigation systems (like Distil / Imperva/ Datadadome / CloudFlare IUAM)"/>
    <s v="Rename Method"/>
    <x v="1"/>
    <s v="Probably a typo? by JJ · Pull Request #674 · ultrafunkamsterdam/undetected-chromedriver"/>
    <s v="9db7588"/>
    <s v="33d2a72"/>
    <x v="0"/>
    <s v="undetected_chromedriver/tests/v2/test_uc.py"/>
    <s v="undetected_chromedriver/tests/v2/test_uc.py"/>
    <s v="Me: Rename sapipve_screenshot to save_screenshot"/>
    <s v="repo_9db7588_33d2a72"/>
    <s v="claude_uc_llm_vs_gt.diff"/>
    <s v="cases/repo_9db7588_33d2a72/compare/claude_uc_llm_vs_gt.diff"/>
    <x v="1"/>
    <s v="No"/>
    <x v="0"/>
    <s v="Formatting"/>
    <s v="Low"/>
    <x v="1"/>
    <s v="The LLM output differs from the human merge only by removing the final newline at the end of the file. No logic, API, naming, or behavioral change is present."/>
    <x v="1"/>
    <s v="Yes"/>
    <s v="None"/>
    <x v="2"/>
    <s v="repo_9db7588_33d2a72__claude_uc_llm_vs_gt.diff__Claude Opus 4.8"/>
    <n v="1"/>
    <n v="0"/>
    <n v="0"/>
    <n v="0"/>
    <n v="1"/>
    <n v="0"/>
    <n v="0"/>
    <x v="1"/>
    <x v="0"/>
  </r>
  <r>
    <s v="edge-tts"/>
    <s v="rany2/edge-tts: Use Microsoft Edge's online text-to-speech service from Python WITHOUT needing Microsoft Edge or Windows or an API key"/>
    <s v="Change Method Signature (Change argument, change parameter)"/>
    <x v="3"/>
    <s v="https://github.com/rany2/edge-tts/pull/331"/>
    <n v="1442154"/>
    <s v="17e5146"/>
    <x v="0"/>
    <s v="src/edge_tts/submaker.py"/>
    <s v="src/edge_tts/submaker.py"/>
    <s v="GitHub: Change the start time should be the offset and the end time is offset + duration."/>
    <s v="repo_1442154_17e5146"/>
    <s v="claude_submaker_llm_vs_gt.diff"/>
    <s v="cases/repo_1442154_17e5146/compare/claude_submaker_llm_vs_gt.diff"/>
    <x v="1"/>
    <s v="No"/>
    <x v="0"/>
    <s v="Formatting"/>
    <s v="Low"/>
    <x v="1"/>
    <s v="The LLM output differs from the human merge only by removing the final newline at the end of the file. No logic, API, naming, or behavioral change is present."/>
    <x v="1"/>
    <s v="Yes"/>
    <s v="None"/>
    <x v="2"/>
    <s v="repo_1442154_17e5146__claude_submaker_llm_vs_gt.diff__Claude Opus 4.8"/>
    <n v="1"/>
    <n v="0"/>
    <n v="0"/>
    <n v="0"/>
    <n v="1"/>
    <n v="0"/>
    <n v="0"/>
    <x v="1"/>
    <x v="0"/>
  </r>
  <r>
    <s v="spotify-downloader"/>
    <s v="spotDL/spotify-downloader: Download your Spotify playlists and songs along with album art and metadata (from YouTube if a match is found)."/>
    <s v="Rename Variable"/>
    <x v="0"/>
    <s v="https://github.com/spotDL/spotify-downloader/pull/2525"/>
    <s v="4294b89"/>
    <s v="fa4bdc5"/>
    <x v="0"/>
    <s v="spotdl/console/url.py"/>
    <s v="spotdl/console/url.py"/>
    <s v="Me: Rename url to original_url"/>
    <s v="repo_4294b89_fa4bdc5"/>
    <s v="claude_url_llm_vs_gt.diff"/>
    <s v="cases/repo_4294b89_fa4bdc5/compare/claude_url_llm_vs_gt.diff"/>
    <x v="1"/>
    <s v="No"/>
    <x v="0"/>
    <s v="Formatting"/>
    <s v="Medium"/>
    <x v="1"/>
    <s v="The LLM completed the requested rename by changing __all__ = [&quot;url&quot;] to [&quot;original_url&quot;] and def url(...) to def original_url(...). However, it also changed the metadata lookup from [&quot;original_url&quot;] to [&quot;url&quot;], which is unrelated to the function rename and likely changes behavior because it retrieves a different metadata field. It also removed the final newline."/>
    <x v="1"/>
    <s v="Yes"/>
    <s v="None"/>
    <x v="2"/>
    <s v="repo_4294b89_fa4bdc5__claude_url_llm_vs_gt.diff__Claude Opus 4.8"/>
    <n v="1"/>
    <n v="0"/>
    <n v="0"/>
    <n v="0"/>
    <n v="1"/>
    <n v="0"/>
    <n v="1"/>
    <x v="2"/>
    <x v="0"/>
  </r>
  <r>
    <s v="spotify-downloader"/>
    <s v="spotDL/spotify-downloader: Download your Spotify playlists and songs along with album art and metadata (from YouTube if a match is found)."/>
    <s v="Rename Variable"/>
    <x v="0"/>
    <s v="https://github.com/spotDL/spotify-downloader/pull/2525"/>
    <s v="4294b89"/>
    <s v="fa4bdc5"/>
    <x v="0"/>
    <s v="spotdl/console/url.py"/>
    <s v="spotdl/console/url.py"/>
    <s v="Me: Rename url to original_url"/>
    <s v="repo_4294b89_fa4bdc5"/>
    <s v="claude_url_llm_vs_gt.diff"/>
    <s v="cases/repo_4294b89_fa4bdc5/compare/claude_url_llm_vs_gt.diff"/>
    <x v="1"/>
    <s v="No"/>
    <x v="0"/>
    <s v=" Naming Overreach"/>
    <s v="Medium"/>
    <x v="1"/>
    <s v="The LLM completed the requested rename by changing __all__ = [&quot;url&quot;] to [&quot;original_url&quot;] and def url(...) to def original_url(...). However, it also changed the metadata lookup from [&quot;original_url&quot;] to [&quot;url&quot;], which is unrelated to the function rename and likely changes behavior because it retrieves a different metadata field. It also removed the final newline."/>
    <x v="1"/>
    <s v="Yes"/>
    <s v="None"/>
    <x v="2"/>
    <s v="repo_4294b89_fa4bdc5__claude_url_llm_vs_gt.diff__Claude Opus 4.8"/>
    <n v="1"/>
    <n v="0"/>
    <n v="0"/>
    <n v="0"/>
    <n v="1"/>
    <n v="0"/>
    <n v="1"/>
    <x v="2"/>
    <x v="8"/>
  </r>
  <r>
    <s v="spotify-downloader"/>
    <s v="spotDL/spotify-downloader: Download your Spotify playlists and songs along with album art and metadata (from YouTube if a match is found)."/>
    <s v="Extract Method (Cleanup, Move, extract, remove)"/>
    <x v="2"/>
    <s v="https://github.com/spotDL/spotify-downloader/pull/519"/>
    <s v="e2a136d"/>
    <s v="5b2a073"/>
    <x v="0"/>
    <s v="spotdl/internals.py"/>
    <s v="spotdl/internals.py"/>
    <s v="Me: Remove log.debug(&quot;Removing downloaded song from tracks file&quot;)"/>
    <s v="repo_e2a136d_5b2a073"/>
    <s v="claude_internal_llm_vs_gt.diff"/>
    <s v="cases/repo_e2a136d_5b2a073/compare/claude_internal_llm_vs_gt.diff"/>
    <x v="1"/>
    <s v="No"/>
    <x v="0"/>
    <s v="Formatting"/>
    <s v="Low"/>
    <x v="1"/>
    <s v="The LLM output differs from the human merge only by removing the final newline at the end of the file. No logic, API, naming, or behavioral change is present."/>
    <x v="1"/>
    <s v="Yes"/>
    <s v="None"/>
    <x v="2"/>
    <s v="repo_e2a136d_5b2a073__claude_internal_llm_vs_gt.diff__Claude Opus 4.8"/>
    <n v="1"/>
    <n v="0"/>
    <n v="0"/>
    <n v="0"/>
    <n v="1"/>
    <n v="0"/>
    <n v="0"/>
    <x v="1"/>
    <x v="0"/>
  </r>
  <r>
    <s v="spotify-downloader"/>
    <s v="spotDL/spotify-downloader: Download your Spotify playlists and songs along with album art and metadata (from YouTube if a match is found)."/>
    <s v="Change Method Signature (Change argument, change parameter)"/>
    <x v="3"/>
    <s v="https://github.com/spotDL/spotify-downloader/pull/580"/>
    <s v="341af5b"/>
    <s v="54a1564"/>
    <x v="0"/>
    <s v="spotdl/convert.py"/>
    <s v="spotdl/convert.py"/>
    <s v="Me: Add delete_original=True in song method and delete_original=delete_original in Converter method. Change ffmpeg_pre = &quot;ffmpeg -y &quot; to ffmpeg_pre = &quot;ffmpeg -y -nostdin &quot; # -nostdin is necessary for spotdl to be able to run in the background."/>
    <s v="repo_341af5b_54a1564"/>
    <s v="claude_convert_llm_vs_gt.diff"/>
    <s v="cases/repo_341af5b_54a1564/compare/claude_convert_llm_vs_gt.diff"/>
    <x v="1"/>
    <s v="No"/>
    <x v="0"/>
    <s v="Formatting"/>
    <s v="Low"/>
    <x v="1"/>
    <s v="The visible differences are only minor non-behavioral changes: the LLM removed the period at the end of the inline -nostdin comment and removed the final newline at the end of the file. No logic or API behavior difference is shown."/>
    <x v="1"/>
    <s v="Yes"/>
    <s v="None"/>
    <x v="2"/>
    <s v="repo_341af5b_54a1564__claude_convert_llm_vs_gt.diff__Claude Opus 4.8"/>
    <n v="1"/>
    <n v="0"/>
    <n v="0"/>
    <n v="0"/>
    <n v="1"/>
    <n v="0"/>
    <n v="0"/>
    <x v="1"/>
    <x v="0"/>
  </r>
  <r>
    <s v="spotify-downloader"/>
    <s v="spotDL/spotify-downloader: Download your Spotify playlists and songs along with album art and metadata (from YouTube if a match is found)."/>
    <s v="Change Method Signature (Change argument, change parameter)"/>
    <x v="3"/>
    <s v="https://github.com/spotDL/spotify-downloader/pull/580"/>
    <s v="341af5b"/>
    <s v="54a1564"/>
    <x v="0"/>
    <s v="spotdl/convert.py"/>
    <s v="spotdl/convert.py"/>
    <s v="Me: Add delete_original=True in song method and delete_original=delete_original in Converter method. Change ffmpeg_pre = &quot;ffmpeg -y &quot; to ffmpeg_pre = &quot;ffmpeg -y -nostdin &quot; # -nostdin is necessary for spotdl to be able to run in the background."/>
    <s v="repo_341af5b_54a1564"/>
    <s v="claude_convert_llm_vs_gt.diff"/>
    <s v="cases/repo_341af5b_54a1564/compare/claude_convert_llm_vs_gt.diff"/>
    <x v="1"/>
    <s v="No"/>
    <x v="0"/>
    <s v=" Comment/Docstring"/>
    <s v="Low"/>
    <x v="1"/>
    <s v="The visible differences are only minor non-behavioral changes: the LLM removed the period at the end of the inline -nostdin comment and removed the final newline at the end of the file. No logic or API behavior difference is shown."/>
    <x v="1"/>
    <s v="Yes"/>
    <s v="None"/>
    <x v="2"/>
    <s v="repo_341af5b_54a1564__claude_convert_llm_vs_gt.diff__Claude Opus 4.8"/>
    <n v="1"/>
    <n v="0"/>
    <n v="0"/>
    <n v="0"/>
    <n v="1"/>
    <n v="0"/>
    <n v="0"/>
    <x v="1"/>
    <x v="4"/>
  </r>
  <r>
    <s v="rembg"/>
    <s v="danielgatis/rembg: Rembg is a tool to remove images background"/>
    <s v="Change Method Signature (Change argument, change parameter)"/>
    <x v="3"/>
    <s v="https://github.com/danielgatis/rembg/pull/725"/>
    <s v="30450d5"/>
    <n v="9079508"/>
    <x v="2"/>
    <s v="rembg/session_factory.py,_x000a_rembg/sessions/u2net_custom.py"/>
    <s v="rembg/sessions/u2net_custom.py"/>
    <s v="GitHub: remove unused providers parameter from session constructors"/>
    <s v="repo_30450d5_9079508"/>
    <s v="claude_custom_llm_vs_gt.diff"/>
    <s v="cases/repo_30450d5_9079508/compare/claude_custom_llm_vs_gt.diff"/>
    <x v="1"/>
    <s v="No"/>
    <x v="0"/>
    <s v="Formatting"/>
    <s v="Low"/>
    <x v="1"/>
    <s v="The requested task was to remove the unused providers parameter from session constructors. The visible diff shows the constructor signature still has the same parameters as the human merge, so the required change appears completed. The only differences are line wrapping/reformatting of the __init__ signature and removal of the final newline. These are formatting-only changes with no behavior impact."/>
    <x v="1"/>
    <s v="Yes"/>
    <s v="None"/>
    <x v="2"/>
    <s v="repo_30450d5_9079508__claude_custom_llm_vs_gt.diff__Claude Opus 4.8"/>
    <n v="1"/>
    <n v="0"/>
    <n v="0"/>
    <n v="0"/>
    <n v="1"/>
    <n v="0"/>
    <n v="0"/>
    <x v="1"/>
    <x v="0"/>
  </r>
  <r>
    <s v="rembg"/>
    <s v="danielgatis/rembg: Rembg is a tool to remove images background"/>
    <s v="Change Method Signature (Change argument, change parameter)"/>
    <x v="3"/>
    <s v="https://github.com/danielgatis/rembg/pull/725"/>
    <s v="30450d5"/>
    <n v="9079508"/>
    <x v="2"/>
    <s v="rembg/session_factory.py_x000a_rembg/sessions/u2net_custom.py"/>
    <s v="rembg/session_factory.py"/>
    <s v="GitHub: remove unused providers parameter from session constructors"/>
    <s v="repo_30450d5_9079508"/>
    <s v="claude_factory_llm_vs_gt.diff"/>
    <s v="cases/repo_30450d5_9079508/compare/claude_factory_llm_vs_gt.diff"/>
    <x v="1"/>
    <s v="No"/>
    <x v="0"/>
    <s v="Formatting"/>
    <s v="Low"/>
    <x v="1"/>
    <s v="The visible code behavior is identical to the human merge. The LLM only reformatted the new_session function signature across multiple lines and removed the final newline at the end of the file. No extra logic, API, or naming change is present."/>
    <x v="1"/>
    <s v="Yes"/>
    <s v="None"/>
    <x v="2"/>
    <s v="repo_30450d5_9079508__claude_factory_llm_vs_gt.diff__Claude Opus 4.8"/>
    <n v="1"/>
    <n v="0"/>
    <n v="0"/>
    <n v="0"/>
    <n v="1"/>
    <n v="0"/>
    <n v="0"/>
    <x v="1"/>
    <x v="0"/>
  </r>
  <r>
    <s v="rembg"/>
    <s v="danielgatis/rembg: Rembg is a tool to remove images background"/>
    <s v="Change Method Signature (Change argument, change parameter)"/>
    <x v="3"/>
    <s v="https://github.com/danielgatis/rembg/pull/362"/>
    <s v="1961a36"/>
    <s v="d62227d"/>
    <x v="2"/>
    <s v="rembg/session_base.py,_x000a_rembg/session_simple.py"/>
    <s v="rembg/session_base.py"/>
    <s v="Me: Change Image.Resampling.LANCZOS to Image.LANCZOS"/>
    <s v="repo_1961a36_d62227d"/>
    <s v="claude_base_llm_vs_gt.diff"/>
    <s v="cases/repo_1961a36_d62227d/compare/claude_base_llm_vs_gt.diff"/>
    <x v="1"/>
    <s v="No"/>
    <x v="0"/>
    <s v="Formatting"/>
    <s v="Low"/>
    <x v="1"/>
    <s v="The only visible difference is that the LLM output removed the final newline at the end of the file. The code content is otherwise identical, and there is no behavior change."/>
    <x v="1"/>
    <s v="Yes"/>
    <s v="None"/>
    <x v="2"/>
    <s v="repo_1961a36_d62227d__claude_base_llm_vs_gt.diff__Claude Opus 4.8"/>
    <n v="1"/>
    <n v="0"/>
    <n v="0"/>
    <n v="0"/>
    <n v="1"/>
    <n v="0"/>
    <n v="0"/>
    <x v="1"/>
    <x v="0"/>
  </r>
  <r>
    <s v="rembg"/>
    <s v="danielgatis/rembg: Rembg is a tool to remove images background"/>
    <s v="Change Method Signature (Change argument, change parameter)"/>
    <x v="3"/>
    <s v="https://github.com/danielgatis/rembg/pull/362"/>
    <s v="1961a36"/>
    <s v="d62227d"/>
    <x v="2"/>
    <s v="rembg/session_base.py,_x000a_rembg/session_simple.py"/>
    <s v="rembg/session_simple.py"/>
    <s v="Me: Change Image.Resampling.LANCZOS to Image.LANCZOS"/>
    <s v="repo_1961a36_d62227d"/>
    <s v="claude_simple_llm_vs_gt.diff"/>
    <s v="cases/repo_1961a36_d62227d/compare/claude_simple_llm_vs_gt.diff"/>
    <x v="1"/>
    <s v="No"/>
    <x v="0"/>
    <s v="Formatting"/>
    <s v="Low"/>
    <x v="1"/>
    <s v="The only visible difference is that the LLM output removed the final newline at the end of the file. The code content is otherwise identical, and there is no behavior change."/>
    <x v="1"/>
    <s v="Yes"/>
    <s v="None"/>
    <x v="2"/>
    <s v="repo_1961a36_d62227d__claude_simple_llm_vs_gt.diff__Claude Opus 4.8"/>
    <n v="1"/>
    <n v="0"/>
    <n v="0"/>
    <n v="0"/>
    <n v="1"/>
    <n v="0"/>
    <n v="0"/>
    <x v="1"/>
    <x v="0"/>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113"/>
    <s v="d283af9"/>
    <s v="68b8f4d"/>
    <x v="0"/>
    <s v="holehe/modules/transport/blablacar.py"/>
    <s v="holehe/modules/transport/blablacar.py"/>
    <s v="Me: Change appToken.text.split(',&quot;appToken&quot;:&quot;')[1].split('&quot;')[0]  to appToken.text.split('&quot;appToken&quot;:&quot;')[1].split('&quot;')[0]"/>
    <s v="repo_d283af9_68b8f4d"/>
    <s v="claude_blab_llm_vs_gt.diff"/>
    <s v="cases/repo_d283af9_68b8f4d/compare/claude_blab_llm_vs_gt.diff"/>
    <x v="1"/>
    <s v="No"/>
    <x v="0"/>
    <s v="Formatting"/>
    <s v="Low"/>
    <x v="1"/>
    <s v="The only visible difference is that the LLM output removed the final newline at the end of the file. The code content is otherwise identical, and there is no behavior change."/>
    <x v="1"/>
    <s v="Yes"/>
    <s v="None"/>
    <x v="2"/>
    <s v="repo_d283af9_68b8f4d__claude_blab_llm_vs_gt.diff__Claude Opus 4.8"/>
    <n v="1"/>
    <n v="0"/>
    <n v="0"/>
    <n v="0"/>
    <n v="1"/>
    <n v="0"/>
    <n v="0"/>
    <x v="1"/>
    <x v="0"/>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87"/>
    <s v="aba9857"/>
    <s v="3438d40"/>
    <x v="2"/>
    <s v="holehe/modules/crm/axonaut.py,_x000a_holehe/modules/software/office365.py"/>
    <s v="holehe/modules/crm/axonaut.py"/>
    <s v="GitHub: Fix httpx-api allow_redirects to follow_redirects"/>
    <s v="repo_aba9857_3438d40"/>
    <s v="claude_axonaut_llm_vs_gt.diff"/>
    <s v="cases/repo_aba9857_3438d40/compare/claude_axonaut_llm_vs_gt.diff"/>
    <x v="1"/>
    <s v="No"/>
    <x v="0"/>
    <s v="Formatting"/>
    <s v="Low"/>
    <x v="1"/>
    <s v="The only visible difference is that the LLM output removed the final newline at the end of the file. The code content is otherwise identical, and there is no behavior change."/>
    <x v="1"/>
    <s v="Yes"/>
    <s v="None"/>
    <x v="2"/>
    <s v="repo_aba9857_3438d40__claude_axonaut_llm_vs_gt.diff__Claude Opus 4.8"/>
    <n v="1"/>
    <n v="0"/>
    <n v="0"/>
    <n v="0"/>
    <n v="1"/>
    <n v="0"/>
    <n v="0"/>
    <x v="1"/>
    <x v="0"/>
  </r>
  <r>
    <s v="holehe"/>
    <s v="megadose/holehe: holehe allows you to check if the mail is used on different sites like twitter, instagram and will retrieve information on sites with the forgotten password function."/>
    <s v="Change Method Signature (Change argument, change parameter)"/>
    <x v="3"/>
    <s v="https://github.com/megadose/holehe/pull/87"/>
    <s v="aba9857"/>
    <s v="3438d40"/>
    <x v="2"/>
    <s v="holehe/modules/crm/axonaut.py,_x000a_holehe/modules/software/office365.py"/>
    <s v="holehe/modules/software/office365.py"/>
    <s v="GitHub: Fix httpx-api allow_redirects to follow_redirects"/>
    <s v="repo_aba9857_3438d40"/>
    <s v="claude_office_llm_vs_gt.diff"/>
    <s v="cases/repo_aba9857_3438d40/compare/claude_office_llm_vs_gt.diff"/>
    <x v="1"/>
    <s v="No"/>
    <x v="0"/>
    <s v="Formatting"/>
    <s v="Low"/>
    <x v="1"/>
    <s v="The only visible difference is that the LLM output removed the final newline at the end of the file. The code content is otherwise identical, and there is no behavior change."/>
    <x v="1"/>
    <s v="Yes"/>
    <s v="None"/>
    <x v="2"/>
    <s v="repo_aba9857_3438d40__claude_office_llm_vs_gt.diff__Claude Opus 4.8"/>
    <n v="1"/>
    <n v="0"/>
    <n v="0"/>
    <n v="0"/>
    <n v="1"/>
    <n v="0"/>
    <n v="0"/>
    <x v="1"/>
    <x v="0"/>
  </r>
  <r>
    <s v="holehe"/>
    <s v="megadose/holehe: holehe allows you to check if the mail is used on different sites like twitter, instagram and will retrieve information on sites with the forgotten password function."/>
    <s v="Extract Variable (Cleanup, Move, extract)"/>
    <x v="4"/>
    <s v="https://github.com/megadose/holehe/pull/74"/>
    <s v="7c2bde2"/>
    <s v="6b18248"/>
    <x v="0"/>
    <s v="setup.py"/>
    <s v="setup.py"/>
    <s v="GitHub: Removes argparse from requirements"/>
    <s v="repo_7c2bde2_6b18248"/>
    <s v="claude_setup_llm_vs_gt.diff"/>
    <s v="cases/repo_7c2bde2_6b18248/compare/claude_setup_llm_vs_gt.diff"/>
    <x v="1"/>
    <s v="No"/>
    <x v="0"/>
    <s v="Formatting"/>
    <s v="Low"/>
    <x v="1"/>
    <s v="The only visible difference is that the LLM output removed the final newline at the end of the file. The code content is otherwise identical, and there is no behavior change."/>
    <x v="1"/>
    <s v="Yes"/>
    <s v="None"/>
    <x v="2"/>
    <s v="repo_7c2bde2_6b18248__claude_setup_llm_vs_gt.diff__Claude Opus 4.8"/>
    <n v="1"/>
    <n v="0"/>
    <n v="0"/>
    <n v="0"/>
    <n v="1"/>
    <n v="0"/>
    <n v="0"/>
    <x v="1"/>
    <x v="0"/>
  </r>
  <r>
    <s v="Tkinter-Designer"/>
    <s v="ParthJadhav/Tkinter-Designer: An easy and fast way to create a Python GUI ??"/>
    <s v="Change Method Signature (Change argument, change parameter)"/>
    <x v="3"/>
    <s v="https://github.com/ParthJadhav/Tkinter-Designer/pull/263"/>
    <s v="721b6b5"/>
    <n v="315081"/>
    <x v="0"/>
    <s v="gui/gui.py"/>
    <s v="gui/gui.py"/>
    <s v="GitHub: change text color from white to black for better visiblity (fg=&quot;#000716&quot;)"/>
    <s v="repo_721b6b5_0315081"/>
    <s v="claude_gui_llm_vs_gt.diff"/>
    <s v="cases/repo_721b6b5_0315081/compare/claude_gui_llm_vs_gt.diff"/>
    <x v="1"/>
    <s v="No"/>
    <x v="0"/>
    <s v="Formatting"/>
    <s v="Low"/>
    <x v="1"/>
    <s v="Claude completed the requested change by updating the visible white text labels to fg=&quot;#000716&quot; for better visibility. However, it also added an unnecessary tkinter.messagebox import and removed the explicit fg=&quot;#000716&quot; from the entry widgets, which was not required. The missing final newline is also a minor formatting issue."/>
    <x v="1"/>
    <s v="Yes"/>
    <s v="None"/>
    <x v="2"/>
    <s v="repo_721b6b5_0315081__claude_gui_llm_vs_gt.diff__Claude Opus 4.8"/>
    <n v="1"/>
    <n v="0"/>
    <n v="0"/>
    <n v="0"/>
    <n v="1"/>
    <n v="0"/>
    <n v="0"/>
    <x v="1"/>
    <x v="0"/>
  </r>
  <r>
    <s v="Tkinter-Designer"/>
    <s v="ParthJadhav/Tkinter-Designer: An easy and fast way to create a Python GUI ??"/>
    <s v="Change Method Signature (Change argument, change parameter)"/>
    <x v="3"/>
    <s v="https://github.com/ParthJadhav/Tkinter-Designer/pull/263"/>
    <s v="721b6b5"/>
    <n v="315081"/>
    <x v="0"/>
    <s v="gui/gui.py"/>
    <s v="gui/gui.py"/>
    <s v="GitHub: change text color from white to black for better visiblity (fg=&quot;#000716&quot;)"/>
    <s v="repo_721b6b5_0315081"/>
    <s v="claude_gui_llm_vs_gt.diff"/>
    <s v="cases/repo_721b6b5_0315081/compare/claude_gui_llm_vs_gt.diff"/>
    <x v="1"/>
    <s v="No"/>
    <x v="0"/>
    <s v=" Import Change"/>
    <s v="Low"/>
    <x v="1"/>
    <s v="Claude completed the requested change by updating the visible white text labels to fg=&quot;#000716&quot; for better visibility. However, it also added an unnecessary tkinter.messagebox import and removed the explicit fg=&quot;#000716&quot; from the entry widgets, which was not required. The missing final newline is also a minor formatting issue."/>
    <x v="1"/>
    <s v="Yes"/>
    <s v="None"/>
    <x v="2"/>
    <s v="repo_721b6b5_0315081__claude_gui_llm_vs_gt.diff__Claude Opus 4.8"/>
    <n v="1"/>
    <n v="0"/>
    <n v="0"/>
    <n v="0"/>
    <n v="1"/>
    <n v="0"/>
    <n v="0"/>
    <x v="1"/>
    <x v="10"/>
  </r>
  <r>
    <s v="Tkinter-Designer"/>
    <s v="ParthJadhav/Tkinter-Designer: An easy and fast way to create a Python GUI ??"/>
    <s v="Change Method Signature (Change argument, change parameter)"/>
    <x v="3"/>
    <s v="https://github.com/ParthJadhav/Tkinter-Designer/pull/263"/>
    <s v="721b6b5"/>
    <n v="315081"/>
    <x v="0"/>
    <s v="gui/gui.py"/>
    <s v="gui/gui.py"/>
    <s v="GitHub: change text color from white to black for better visiblity (fg=&quot;#000716&quot;)"/>
    <s v="repo_721b6b5_0315081"/>
    <s v="claude_gui_llm_vs_gt.diff"/>
    <s v="cases/repo_721b6b5_0315081/compare/claude_gui_llm_vs_gt.diff"/>
    <x v="1"/>
    <s v="No"/>
    <x v="0"/>
    <s v=" Logic Change"/>
    <s v="Low"/>
    <x v="1"/>
    <s v="Claude completed the requested change by updating the visible white text labels to fg=&quot;#000716&quot; for better visibility. However, it also added an unnecessary tkinter.messagebox import and removed the explicit fg=&quot;#000716&quot; from the entry widgets, which was not required. The missing final newline is also a minor formatting issue."/>
    <x v="1"/>
    <s v="Yes"/>
    <s v="None"/>
    <x v="2"/>
    <s v="repo_721b6b5_0315081__claude_gui_llm_vs_gt.diff__Claude Opus 4.8"/>
    <n v="1"/>
    <n v="0"/>
    <n v="0"/>
    <n v="0"/>
    <n v="1"/>
    <n v="0"/>
    <n v="0"/>
    <x v="1"/>
    <x v="1"/>
  </r>
  <r>
    <s v="Tkinter-Designer"/>
    <s v="ParthJadhav/Tkinter-Designer: An easy and fast way to create a Python GUI ??"/>
    <s v="Change Method Signature (Change argument, change parameter)"/>
    <x v="3"/>
    <s v="https://github.com/ParthJadhav/Tkinter-Designer/pull/85"/>
    <s v="ede6169"/>
    <s v="9345a60"/>
    <x v="0"/>
    <s v="tkdesigner/figma/custom_elements.py"/>
    <s v="gui/gui.py"/>
    <s v="Me: Add anchor=&quot;nw&quot; in create_text parameter"/>
    <s v="repo_ede6169_9345a60"/>
    <s v="claude_gemini_elements_llm_vs_gt.diff"/>
    <s v="cases/repo_ede6169_9345a60/compare/claude_gemini_elements_llm_vs_gt.diff"/>
    <x v="1"/>
    <s v="No"/>
    <x v="0"/>
    <s v="Formatting"/>
    <s v="Low"/>
    <x v="1"/>
    <s v="The only visible difference is that the LLM output removed the final newline at the end of the file. The code content is otherwise identical, and there is no behavior change."/>
    <x v="1"/>
    <s v="Yes"/>
    <s v="None"/>
    <x v="2"/>
    <s v="repo_ede6169_9345a60__claude_gemini_elements_llm_vs_gt.diff__Claude Opus 4.8"/>
    <n v="1"/>
    <n v="0"/>
    <n v="0"/>
    <n v="0"/>
    <n v="1"/>
    <n v="0"/>
    <n v="0"/>
    <x v="1"/>
    <x v="0"/>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claude_icecream_llm_vs_gt.diff"/>
    <s v="cases/repo_c2baf17_ebce32a/compare/claude_icecream_llm_vs_gt.diff"/>
    <x v="0"/>
    <s v="No"/>
    <x v="0"/>
    <s v="Formatting"/>
    <s v="Medium"/>
    <x v="0"/>
    <s v="The task required refactoring test names/variables to PEP 8 snake_case, such as hasAnsiEscapeCodes ? has_ansi_escape_codes. Claude instead changes several already-valid or task-related names into camelCase, such as assert_num_lines ? assertNumLines, line_pairs ? linePairs, prefix_function ? prefixFunction, append_to ? appendTo, and all_warnings ? allWarnings. This goes against the requested PEP 8 direction. It also adds an unnecessary functools import and minor whitespace/final-newline changes."/>
    <x v="0"/>
    <s v="Yes"/>
    <s v="None"/>
    <x v="2"/>
    <s v="repo_c2baf17_ebce32a__claude_icecream_llm_vs_gt.diff__Claude Opus 4.8"/>
    <n v="0"/>
    <n v="0"/>
    <n v="1"/>
    <n v="0"/>
    <n v="1"/>
    <n v="0"/>
    <n v="1"/>
    <x v="2"/>
    <x v="0"/>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claude_icecream_llm_vs_gt.diff"/>
    <s v="cases/repo_c2baf17_ebce32a/compare/claude_icecream_llm_vs_gt.diff"/>
    <x v="0"/>
    <s v="No"/>
    <x v="0"/>
    <s v=" Import Change"/>
    <s v="Medium"/>
    <x v="0"/>
    <s v="The task required refactoring test names/variables to PEP 8 snake_case, such as hasAnsiEscapeCodes ? has_ansi_escape_codes. Claude instead changes several already-valid or task-related names into camelCase, such as assert_num_lines ? assertNumLines, line_pairs ? linePairs, prefix_function ? prefixFunction, append_to ? appendTo, and all_warnings ? allWarnings. This goes against the requested PEP 8 direction. It also adds an unnecessary functools import and minor whitespace/final-newline changes."/>
    <x v="0"/>
    <s v="Yes"/>
    <s v="None"/>
    <x v="2"/>
    <s v="repo_c2baf17_ebce32a__claude_icecream_llm_vs_gt.diff__Claude Opus 4.8"/>
    <n v="0"/>
    <n v="0"/>
    <n v="1"/>
    <n v="0"/>
    <n v="1"/>
    <n v="0"/>
    <n v="1"/>
    <x v="2"/>
    <x v="10"/>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claude_icecream_llm_vs_gt.diff"/>
    <s v="cases/repo_c2baf17_ebce32a/compare/claude_icecream_llm_vs_gt.diff"/>
    <x v="0"/>
    <s v="No"/>
    <x v="0"/>
    <s v=" Naming Overreach"/>
    <s v="Medium"/>
    <x v="0"/>
    <s v="The task required refactoring test names/variables to PEP 8 snake_case, such as hasAnsiEscapeCodes ? has_ansi_escape_codes. Claude instead changes several already-valid or task-related names into camelCase, such as assert_num_lines ? assertNumLines, line_pairs ? linePairs, prefix_function ? prefixFunction, append_to ? appendTo, and all_warnings ? allWarnings. This goes against the requested PEP 8 direction. It also adds an unnecessary functools import and minor whitespace/final-newline changes."/>
    <x v="0"/>
    <s v="Yes"/>
    <s v="None"/>
    <x v="2"/>
    <s v="repo_c2baf17_ebce32a__claude_icecream_llm_vs_gt.diff__Claude Opus 4.8"/>
    <n v="0"/>
    <n v="0"/>
    <n v="1"/>
    <n v="0"/>
    <n v="1"/>
    <n v="0"/>
    <n v="1"/>
    <x v="2"/>
    <x v="8"/>
  </r>
  <r>
    <s v="icecream"/>
    <s v="gruns/icecream: ?? Never use print() to debug again."/>
    <s v="Rename Method"/>
    <x v="1"/>
    <s v="Refactor all tests to PEP 8 naming convention by rdawebb · Pull Request #223 · gruns/icecream"/>
    <s v="c2baf17"/>
    <s v="ebce32a"/>
    <x v="2"/>
    <s v="tests/test_icecream.py,_x000a_tests/test_install.py"/>
    <s v="tests/test_icecream.py"/>
    <s v="GitHub: Refactor all tests to PEP 8 naming convention. Example- hasAnsiEscapeCodes to has_ansi_escape_codes"/>
    <s v="repo_c2baf17_ebce32a"/>
    <s v="claude_icecream_llm_vs_gt.diff"/>
    <s v="cases/repo_c2baf17_ebce32a/compare/claude_icecream_llm_vs_gt.diff"/>
    <x v="0"/>
    <s v="No"/>
    <x v="0"/>
    <s v=" Extra Refactoring"/>
    <s v="Medium"/>
    <x v="0"/>
    <s v="The task required refactoring test names/variables to PEP 8 snake_case, such as hasAnsiEscapeCodes ? has_ansi_escape_codes. Claude instead changes several already-valid or task-related names into camelCase, such as assert_num_lines ? assertNumLines, line_pairs ? linePairs, prefix_function ? prefixFunction, append_to ? appendTo, and all_warnings ? allWarnings. This goes against the requested PEP 8 direction. It also adds an unnecessary functools import and minor whitespace/final-newline changes."/>
    <x v="0"/>
    <s v="Yes"/>
    <s v="None"/>
    <x v="2"/>
    <s v="repo_c2baf17_ebce32a__claude_icecream_llm_vs_gt.diff__Claude Opus 4.8"/>
    <n v="0"/>
    <n v="0"/>
    <n v="1"/>
    <n v="0"/>
    <n v="1"/>
    <n v="0"/>
    <n v="1"/>
    <x v="2"/>
    <x v="6"/>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claude_install_llm_vs_gt.diff"/>
    <s v="cases/repo_c2baf17_ebce32a/compare/claude_install_llm_vs_gt.diff"/>
    <x v="1"/>
    <s v="No"/>
    <x v="0"/>
    <s v="Formatting"/>
    <s v="Medium"/>
    <x v="1"/>
    <s v="The task required refactoring test identifiers to PEP 8 snake_case naming. Claude did not rename any non-PEP8 test names or variables in this file. Instead, it changed imports from absolute tests... imports to relative imports, which was not requested and could affect how the tests are executed. It also removed the final newline."/>
    <x v="1"/>
    <s v="Yes"/>
    <s v="None"/>
    <x v="2"/>
    <s v="repo_c2baf17_ebce32a__claude_install_llm_vs_gt.diff__Claude Opus 4.8"/>
    <n v="1"/>
    <n v="0"/>
    <n v="0"/>
    <n v="0"/>
    <n v="1"/>
    <n v="0"/>
    <n v="1"/>
    <x v="2"/>
    <x v="0"/>
  </r>
  <r>
    <s v="icecream"/>
    <s v="gruns/icecream: ?? Never use print() to debug again."/>
    <s v="Rename Method"/>
    <x v="1"/>
    <s v="Refactor all tests to PEP 8 naming convention by rdawebb · Pull Request #223 · gruns/icecream"/>
    <s v="c2baf17"/>
    <s v="ebce32a"/>
    <x v="2"/>
    <s v="tests/test_icecream.py,_x000a_tests/test_install.py"/>
    <s v="tests/test_install.py"/>
    <s v="GitHub: Refactor all tests to PEP 8 naming convention. Example- hasAnsiEscapeCodes to has_ansi_escape_codes"/>
    <s v="repo_c2baf17_ebce32a"/>
    <s v="claude_install_llm_vs_gt.diff"/>
    <s v="cases/repo_c2baf17_ebce32a/compare/claude_install_llm_vs_gt.diff"/>
    <x v="1"/>
    <s v="No"/>
    <x v="0"/>
    <s v=" Import Change"/>
    <s v="Medium"/>
    <x v="1"/>
    <s v="The task required refactoring test identifiers to PEP 8 snake_case naming. Claude did not rename any non-PEP8 test names or variables in this file. Instead, it changed imports from absolute tests... imports to relative imports, which was not requested and could affect how the tests are executed. It also removed the final newline."/>
    <x v="1"/>
    <s v="Yes"/>
    <s v="None"/>
    <x v="2"/>
    <s v="repo_c2baf17_ebce32a__claude_install_llm_vs_gt.diff__Claude Opus 4.8"/>
    <n v="1"/>
    <n v="0"/>
    <n v="0"/>
    <n v="0"/>
    <n v="1"/>
    <n v="0"/>
    <n v="1"/>
    <x v="2"/>
    <x v="10"/>
  </r>
  <r>
    <s v="icecream"/>
    <s v="gruns/icecream: ?? Never use print() to debug again."/>
    <s v="Rename Method"/>
    <x v="1"/>
    <s v="https://github.com/gruns/icecream/pull/4"/>
    <s v="bdf922b"/>
    <s v="afc425b"/>
    <x v="0"/>
    <s v="icecream/icecream.py"/>
    <s v="icecream/icecream.py"/>
    <s v="Me: Fix Typo calcuateLineOffsets to calculateLineOffsets"/>
    <s v="repo_bdf922b_afc425b"/>
    <s v="claude_icecream_llm_vs_gt.diff"/>
    <s v="cases/repo_bdf922b_afc425b/compare/claude_icecream_llm_vs_gt.diff"/>
    <x v="1"/>
    <s v="No"/>
    <x v="0"/>
    <s v="Formatting"/>
    <s v="Low"/>
    <x v="1"/>
    <s v="The only visible difference is that the LLM output removed the final newline at the end of the file. The code content is otherwise identical, so there is no behavior change."/>
    <x v="1"/>
    <s v="Yes"/>
    <s v="None"/>
    <x v="2"/>
    <s v="repo_bdf922b_afc425b__claude_icecream_llm_vs_gt.diff__Claude Opus 4.8"/>
    <n v="1"/>
    <n v="0"/>
    <n v="0"/>
    <n v="0"/>
    <n v="1"/>
    <n v="0"/>
    <n v="0"/>
    <x v="1"/>
    <x v="0"/>
  </r>
  <r>
    <s v="icecream"/>
    <s v="gruns/icecream: ?? Never use print() to debug again."/>
    <s v="Change Method Signature (Change argument, change parameter)"/>
    <x v="3"/>
    <s v="https://github.com/gruns/icecream/pull/234"/>
    <s v="d970d6a"/>
    <s v="29cc0f6"/>
    <x v="0"/>
    <s v="setup.py"/>
    <s v="setup.py"/>
    <s v="Me: Change find_packages(exclude=['tests']) to find_packages(exclude=['tests', 'tests.*'])"/>
    <s v="repo_d970d6a_29cc0f6"/>
    <s v="claude_setup_llm_vs_gt.diff"/>
    <s v="cases/repo_bdf922b_afc425b/compare/claude_setup_llm_vs_gt.diff"/>
    <x v="1"/>
    <s v="No"/>
    <x v="0"/>
    <s v="Formatting"/>
    <s v="Low"/>
    <x v="1"/>
    <s v="The only visible difference is that the LLM output removed the final newline at the end of the file. The code content is otherwise identical, so there is no behavior change."/>
    <x v="1"/>
    <s v="Yes"/>
    <s v="None"/>
    <x v="2"/>
    <s v="repo_d970d6a_29cc0f6__claude_setup_llm_vs_gt.diff__Claude Opus 4.8"/>
    <n v="1"/>
    <n v="0"/>
    <n v="0"/>
    <n v="0"/>
    <n v="1"/>
    <n v="0"/>
    <n v="0"/>
    <x v="1"/>
    <x v="0"/>
  </r>
  <r>
    <s v="icecream"/>
    <s v="gruns/icecream: ?? Never use print() to debug again."/>
    <s v="Change Method Signature (Change argument, change parameter)"/>
    <x v="3"/>
    <s v="https://github.com/gruns/icecream/pull/172"/>
    <s v="10e32f7"/>
    <s v="37177d5"/>
    <x v="0"/>
    <s v="icecream/icecream.py"/>
    <s v="icecream/icecream.py"/>
    <s v="Me: Add lineWrapWidth=_absent parameter in configureOutput"/>
    <s v="repo_10e32f7_37177d5"/>
    <s v="claude_icecream_llm_vs_gt.diff"/>
    <s v="cases/repo_10e32f7_37177d5/compare/claude_icecream_llm_vs_gt.diff"/>
    <x v="0"/>
    <s v="No"/>
    <x v="0"/>
    <s v="Missed Required Change"/>
    <s v="High"/>
    <x v="0"/>
    <s v="The task required adding lineWrapWidth=_absent as a parameter in configureOutput. Gemini did not add the parameter. Instead, it removed the existing logic that assigns self.lineWrapWidth = lineWrapWidth when lineWrapWidth is provided. This is the opposite of the required change and can break the intended configuration behavior. It also changed the final newline state."/>
    <x v="0"/>
    <s v="Yes"/>
    <s v="None"/>
    <x v="2"/>
    <s v="repo_10e32f7_37177d5__claude_icecream_llm_vs_gt.diff__Claude Opus 4.8"/>
    <n v="0"/>
    <n v="0"/>
    <n v="1"/>
    <n v="0"/>
    <n v="1"/>
    <n v="0"/>
    <n v="1"/>
    <x v="0"/>
    <x v="2"/>
  </r>
  <r>
    <s v="icecream"/>
    <s v="gruns/icecream: ?? Never use print() to debug again."/>
    <s v="Change Method Signature (Change argument, change parameter)"/>
    <x v="3"/>
    <s v="https://github.com/gruns/icecream/pull/172"/>
    <s v="10e32f7"/>
    <s v="37177d5"/>
    <x v="0"/>
    <s v="icecream/icecream.py"/>
    <s v="icecream/icecream.py"/>
    <s v="Me: Add lineWrapWidth=_absent parameter in configureOutput"/>
    <s v="repo_10e32f7_37177d5"/>
    <s v="claude_icecream_llm_vs_gt.diff"/>
    <s v="cases/repo_10e32f7_37177d5/compare/claude_icecream_llm_vs_gt.diff"/>
    <x v="0"/>
    <s v="No"/>
    <x v="0"/>
    <s v=" Unrelated Deletion"/>
    <s v="High"/>
    <x v="0"/>
    <s v="The task required adding lineWrapWidth=_absent as a parameter in configureOutput. Gemini did not add the parameter. Instead, it removed the existing logic that assigns self.lineWrapWidth = lineWrapWidth when lineWrapWidth is provided. This is the opposite of the required change and can break the intended configuration behavior. It also changed the final newline state."/>
    <x v="0"/>
    <s v="Yes"/>
    <s v="None"/>
    <x v="2"/>
    <s v="repo_10e32f7_37177d5__claude_icecream_llm_vs_gt.diff__Claude Opus 4.8"/>
    <n v="0"/>
    <n v="0"/>
    <n v="1"/>
    <n v="0"/>
    <n v="1"/>
    <n v="0"/>
    <n v="1"/>
    <x v="0"/>
    <x v="5"/>
  </r>
  <r>
    <s v="icecream"/>
    <s v="gruns/icecream: ?? Never use print() to debug again."/>
    <s v="Change Method Signature (Change argument, change parameter)"/>
    <x v="3"/>
    <s v="https://github.com/gruns/icecream/pull/172"/>
    <s v="10e32f7"/>
    <s v="37177d5"/>
    <x v="0"/>
    <s v="icecream/icecream.py"/>
    <s v="icecream/icecream.py"/>
    <s v="Me: Add lineWrapWidth=_absent parameter in configureOutput"/>
    <s v="repo_10e32f7_37177d5"/>
    <s v="claude_icecream_llm_vs_gt.diff"/>
    <s v="cases/repo_10e32f7_37177d5/compare/claude_icecream_llm_vs_gt.diff"/>
    <x v="0"/>
    <s v="No"/>
    <x v="0"/>
    <s v=" Formatting"/>
    <s v="High"/>
    <x v="0"/>
    <s v="The task required adding lineWrapWidth=_absent as a parameter in configureOutput. Gemini did not add the parameter. Instead, it removed the existing logic that assigns self.lineWrapWidth = lineWrapWidth when lineWrapWidth is provided. This is the opposite of the required change and can break the intended configuration behavior. It also changed the final newline state."/>
    <x v="0"/>
    <s v="Yes"/>
    <s v="None"/>
    <x v="2"/>
    <s v="repo_10e32f7_37177d5__claude_icecream_llm_vs_gt.diff__Claude Opus 4.8"/>
    <n v="0"/>
    <n v="0"/>
    <n v="1"/>
    <n v="0"/>
    <n v="1"/>
    <n v="0"/>
    <n v="1"/>
    <x v="0"/>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annotation_test.py"/>
    <s v="Me: Rename filename to file_or_dir and saveFile to _save_label_file"/>
    <s v="repo_0afb47d_8379368"/>
    <s v="claude_annotation_llm_vs_gt.diff"/>
    <s v="cases/repo_0afb47d_8379368/compare/claude_annotation_llm_vs_gt.diff"/>
    <x v="0"/>
    <s v="No"/>
    <x v="0"/>
    <s v="Formatting"/>
    <s v="High"/>
    <x v="0"/>
    <s v="The task required renaming filename to file_or_dir, but Claude does the opposite by changing file_or_dir=input_file back to filename=input_file. This likely breaks the call if MainWindow now expects file_or_dir. There is also no shown evidence that saveFile was renamed to _save_label_file. The missing final newline is a minor formatting issue."/>
    <x v="0"/>
    <s v="Yes"/>
    <s v="None"/>
    <x v="2"/>
    <s v="repo_0afb47d_8379368__claude_annotation_llm_vs_gt.diff__Claude Opus 4.8"/>
    <n v="0"/>
    <n v="0"/>
    <n v="1"/>
    <n v="0"/>
    <n v="1"/>
    <n v="0"/>
    <n v="1"/>
    <x v="0"/>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annotation_test.py"/>
    <s v="Me: Rename filename to file_or_dir and saveFile to _save_label_file"/>
    <s v="repo_0afb47d_8379368"/>
    <s v="claude_annotation_llm_vs_gt.diff"/>
    <s v="cases/repo_0afb47d_8379368/compare/claude_annotation_llm_vs_gt.diff"/>
    <x v="0"/>
    <s v="No"/>
    <x v="0"/>
    <s v=" Missed Required Change"/>
    <s v="High"/>
    <x v="0"/>
    <s v="The task required renaming filename to file_or_dir, but Claude does the opposite by changing file_or_dir=input_file back to filename=input_file. This likely breaks the call if MainWindow now expects file_or_dir. There is also no shown evidence that saveFile was renamed to _save_label_file. The missing final newline is a minor formatting issue."/>
    <x v="0"/>
    <s v="Yes"/>
    <s v="None"/>
    <x v="2"/>
    <s v="repo_0afb47d_8379368__claude_annotation_llm_vs_gt.diff__Claude Opus 4.8"/>
    <n v="0"/>
    <n v="0"/>
    <n v="1"/>
    <n v="0"/>
    <n v="1"/>
    <n v="0"/>
    <n v="1"/>
    <x v="0"/>
    <x v="2"/>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file_loading_test.py"/>
    <s v="Me: Rename filename to file_or_dir and saveFile to _save_label_file"/>
    <s v="repo_0afb47d_8379368"/>
    <s v="cluade_loading_llm_vs_gt.diff"/>
    <s v="cases/repo_0afb47d_8379368/compare/claude_loading_llm_vs_gt.diff"/>
    <x v="0"/>
    <s v="No"/>
    <x v="0"/>
    <s v="Formatting"/>
    <s v="High"/>
    <x v="0"/>
    <s v="The task required renaming filename to file_or_dir, but Claude does the opposite by changing multiple MainWindow(file_or_dir=...) calls back to MainWindow(filename=...). This likely breaks compatibility if MainWindow now expects file_or_dir. There is also no shown evidence that saveFile was renamed to _save_label_file. The missing final newline is a minor formatting issue."/>
    <x v="0"/>
    <s v="Yes"/>
    <s v="None"/>
    <x v="2"/>
    <s v="repo_0afb47d_8379368__cluade_loading_llm_vs_gt.diff__Claude Opus 4.8"/>
    <n v="0"/>
    <n v="0"/>
    <n v="1"/>
    <n v="0"/>
    <n v="1"/>
    <n v="0"/>
    <n v="1"/>
    <x v="0"/>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file_loading_test.py"/>
    <s v="Me: Rename filename to file_or_dir and saveFile to _save_label_file"/>
    <s v="repo_0afb47d_8379368"/>
    <s v="cluade_loading_llm_vs_gt.diff"/>
    <s v="cases/repo_0afb47d_8379368/compare/claude_loading_llm_vs_gt.diff"/>
    <x v="0"/>
    <s v="No"/>
    <x v="0"/>
    <s v=" Missed Required Change"/>
    <s v="High"/>
    <x v="0"/>
    <s v="The task required renaming filename to file_or_dir, but Claude does the opposite by changing multiple MainWindow(file_or_dir=...) calls back to MainWindow(filename=...). This likely breaks compatibility if MainWindow now expects file_or_dir. There is also no shown evidence that saveFile was renamed to _save_label_file. The missing final newline is a minor formatting issue."/>
    <x v="0"/>
    <s v="Yes"/>
    <s v="None"/>
    <x v="2"/>
    <s v="repo_0afb47d_8379368__cluade_loading_llm_vs_gt.diff__Claude Opus 4.8"/>
    <n v="0"/>
    <n v="0"/>
    <n v="1"/>
    <n v="0"/>
    <n v="1"/>
    <n v="0"/>
    <n v="1"/>
    <x v="0"/>
    <x v="2"/>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labelme/__main__.py"/>
    <s v="Me: Rename filename to file_or_dir and saveFile to _save_label_file"/>
    <s v="repo_0afb47d_8379368"/>
    <s v="claude_main_llm_vs_gt.diff"/>
    <s v="cases/repo_0afb47d_8379368/compare/claude_main_llm_vs_gt.diff"/>
    <x v="0"/>
    <s v="No"/>
    <x v="0"/>
    <s v="Formatting"/>
    <s v="High"/>
    <x v="0"/>
    <s v="The task required renaming filename to file_or_dir, but the LLM kept using the old keyword argument filename=file_or_dir instead of the expected file_or_dir=file_or_dir. This can break behavior if MainWindow no longer accepts filename. The missing final newline is only a minor formatting issue, but the main required rename was missed in this call site."/>
    <x v="0"/>
    <s v="Yes"/>
    <s v="None"/>
    <x v="2"/>
    <s v="repo_0afb47d_8379368__claude_main_llm_vs_gt.diff__Claude Opus 4.8"/>
    <n v="0"/>
    <n v="0"/>
    <n v="1"/>
    <n v="0"/>
    <n v="1"/>
    <n v="0"/>
    <n v="1"/>
    <x v="0"/>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labelme/__main__.py"/>
    <s v="Me: Rename filename to file_or_dir and saveFile to _save_label_file"/>
    <s v="repo_0afb47d_8379368"/>
    <s v="claude_main_llm_vs_gt.diff"/>
    <s v="cases/repo_0afb47d_8379368/compare/claude_main_llm_vs_gt.diff"/>
    <x v="0"/>
    <s v="No"/>
    <x v="0"/>
    <s v=" Missed Required Change"/>
    <s v="High"/>
    <x v="0"/>
    <s v="The task required renaming filename to file_or_dir, but the LLM kept using the old keyword argument filename=file_or_dir instead of the expected file_or_dir=file_or_dir. This can break behavior if MainWindow no longer accepts filename. The missing final newline is only a minor formatting issue, but the main required rename was missed in this call site."/>
    <x v="0"/>
    <s v="Yes"/>
    <s v="None"/>
    <x v="2"/>
    <s v="repo_0afb47d_8379368__claude_main_llm_vs_gt.diff__Claude Opus 4.8"/>
    <n v="0"/>
    <n v="0"/>
    <n v="1"/>
    <n v="0"/>
    <n v="1"/>
    <n v="0"/>
    <n v="1"/>
    <x v="0"/>
    <x v="2"/>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navigation_test.py"/>
    <s v="Me: Rename filename to file_or_dir and saveFile to _save_label_file"/>
    <s v="repo_0afb47d_8379368"/>
    <s v="claude_navigation_llm_vs_gt.diff"/>
    <s v="cases/repo_0afb47d_8379368/compare/claude_navigation_llm_vs_gt.diff"/>
    <x v="0"/>
    <s v="No"/>
    <x v="0"/>
    <s v="Formatting"/>
    <s v="High"/>
    <x v="0"/>
    <s v="The task required renaming filename to file_or_dir, but Claude does the opposite by changing MainWindow(file_or_dir=...) back to MainWindow(filename=...). This likely breaks the updated API if MainWindow now expects file_or_dir. There is also no evidence in this diff that saveFile was renamed to _save_label_file. The missing final newline is a minor formatting issue."/>
    <x v="0"/>
    <s v="Yes"/>
    <s v="None"/>
    <x v="2"/>
    <s v="repo_0afb47d_8379368__claude_navigation_llm_vs_gt.diff__Claude Opus 4.8"/>
    <n v="0"/>
    <n v="0"/>
    <n v="1"/>
    <n v="0"/>
    <n v="1"/>
    <n v="0"/>
    <n v="1"/>
    <x v="0"/>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navigation_test.py"/>
    <s v="Me: Rename filename to file_or_dir and saveFile to _save_label_file"/>
    <s v="repo_0afb47d_8379368"/>
    <s v="claude_navigation_llm_vs_gt.diff"/>
    <s v="cases/repo_0afb47d_8379368/compare/claude_navigation_llm_vs_gt.diff"/>
    <x v="0"/>
    <s v="No"/>
    <x v="0"/>
    <s v=" Missed Required Change"/>
    <s v="High"/>
    <x v="0"/>
    <s v="The task required renaming filename to file_or_dir, but Claude does the opposite by changing MainWindow(file_or_dir=...) back to MainWindow(filename=...). This likely breaks the updated API if MainWindow now expects file_or_dir. There is also no evidence in this diff that saveFile was renamed to _save_label_file. The missing final newline is a minor formatting issue."/>
    <x v="0"/>
    <s v="Yes"/>
    <s v="None"/>
    <x v="2"/>
    <s v="repo_0afb47d_8379368__claude_navigation_llm_vs_gt.diff__Claude Opus 4.8"/>
    <n v="0"/>
    <n v="0"/>
    <n v="1"/>
    <n v="0"/>
    <n v="1"/>
    <n v="0"/>
    <n v="1"/>
    <x v="0"/>
    <x v="2"/>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smoke_test.py"/>
    <s v="Me: Rename filename to file_or_dir and saveFile to _save_label_file"/>
    <s v="repo_0afb47d_8379368"/>
    <s v="claude_smoke_llm_vs_gt.diff"/>
    <s v="cases/repo_0afb47d_8379368/compare/claude_smoke_llm_vs_gt.diff"/>
    <x v="0"/>
    <s v="No"/>
    <x v="0"/>
    <s v="Formatting"/>
    <s v="High"/>
    <x v="0"/>
    <s v="The task required renaming filename to file_or_dir, but Claude does the opposite by changing MainWindow(file_or_dir=...) back to MainWindow(filename=...). This likely breaks the updated API if MainWindow expects file_or_dir. There is also no evidence that saveFile was renamed to _save_label_file. The missing final newline is a minor formatting issue."/>
    <x v="0"/>
    <s v="Yes"/>
    <s v="None"/>
    <x v="2"/>
    <s v="repo_0afb47d_8379368__claude_smoke_llm_vs_gt.diff__Claude Opus 4.8"/>
    <n v="0"/>
    <n v="0"/>
    <n v="1"/>
    <n v="0"/>
    <n v="1"/>
    <n v="0"/>
    <n v="1"/>
    <x v="0"/>
    <x v="0"/>
  </r>
  <r>
    <s v="labelme"/>
    <s v="wkentaro/labelme: Image annotation with Python. Supports polygon, rectangle, circle, line, point, and AI-assisted annotation."/>
    <s v="Rename Variable"/>
    <x v="0"/>
    <s v="https://github.com/wkentaro/labelme/pull/1923"/>
    <s v="0afb47d"/>
    <n v="8379368"/>
    <x v="5"/>
    <s v="labelme/__main__.py,_x000a_tests/e2e/annotation_test.py,_x000a_tests/e2e/file_loading_test.py,_x000a_tests/e2e/navigation_test.py,_x000a_tests/e2e/smoke_test.py"/>
    <s v="tests/e2e/smoke_test.py"/>
    <s v="Me: Rename filename to file_or_dir and saveFile to _save_label_file"/>
    <s v="repo_0afb47d_8379368"/>
    <s v="claude_smoke_llm_vs_gt.diff"/>
    <s v="cases/repo_0afb47d_8379368/compare/claude_smoke_llm_vs_gt.diff"/>
    <x v="0"/>
    <s v="No"/>
    <x v="0"/>
    <s v=" Missed Required Change"/>
    <s v="High"/>
    <x v="0"/>
    <s v="The task required renaming filename to file_or_dir, but Claude does the opposite by changing MainWindow(file_or_dir=...) back to MainWindow(filename=...). This likely breaks the updated API if MainWindow expects file_or_dir. There is also no evidence that saveFile was renamed to _save_label_file. The missing final newline is a minor formatting issue."/>
    <x v="0"/>
    <s v="Yes"/>
    <s v="None"/>
    <x v="2"/>
    <s v="repo_0afb47d_8379368__claude_smoke_llm_vs_gt.diff__Claude Opus 4.8"/>
    <n v="0"/>
    <n v="0"/>
    <n v="1"/>
    <n v="0"/>
    <n v="1"/>
    <n v="0"/>
    <n v="1"/>
    <x v="0"/>
    <x v="2"/>
  </r>
  <r>
    <s v="labelme"/>
    <s v="wkentaro/labelme: Image annotation with Python. Supports polygon, rectangle, circle, line, point, and AI-assisted annotation."/>
    <s v="Rename Variable"/>
    <x v="0"/>
    <s v="https://github.com/wkentaro/labelme/pull/1885"/>
    <s v="04c7a79"/>
    <s v="43e8404"/>
    <x v="0"/>
    <s v="tests/e2e/annotation_test.py"/>
    <s v="tests/e2e/annotation_test.py"/>
    <s v="Me: Rename labelDialog to _label_dialog"/>
    <s v="repo_04c7a79_43e8404"/>
    <s v="claude_annotation_llm_vs_gt.diff"/>
    <s v="cases/repo_04c7a79_43e8404/compare/claude_annotation_llm_vs_gt.diff"/>
    <x v="1"/>
    <s v="No"/>
    <x v="0"/>
    <s v="Formatting"/>
    <s v="Low"/>
    <x v="1"/>
    <s v="The only visible difference is that the LLM output removed the final newline at the end of the file. The code content is otherwise identical, so there is no behavior change."/>
    <x v="1"/>
    <s v="Yes"/>
    <s v="None"/>
    <x v="2"/>
    <s v="repo_04c7a79_43e8404__claude_annotation_llm_vs_gt.diff__Claude Opus 4.8"/>
    <n v="1"/>
    <n v="0"/>
    <n v="0"/>
    <n v="0"/>
    <n v="1"/>
    <n v="0"/>
    <n v="0"/>
    <x v="1"/>
    <x v="0"/>
  </r>
  <r>
    <s v="labelme"/>
    <s v="wkentaro/labelme: Image annotation with Python. Supports polygon, rectangle, circle, line, point, and AI-assisted annotation."/>
    <s v="Rename Method"/>
    <x v="1"/>
    <s v="https://github.com/wkentaro/labelme/pull/818"/>
    <s v="975fe11"/>
    <s v="7e7ed18"/>
    <x v="0"/>
    <s v="labelme/widgets/canvas.py"/>
    <s v="labelme/widgets/canvas.py"/>
    <s v="Me: Rename copySelectedShapes method to duplicateSelectedShapes"/>
    <s v="repo_975fe11_7e7ed18"/>
    <s v="claude_canvas_llm_vs_gt.diff"/>
    <s v="cases/repo_975fe11_7e7ed18/compare/claude_canvas_llm_vs_gt.diff"/>
    <x v="1"/>
    <s v="No"/>
    <x v="0"/>
    <s v="Formatting"/>
    <s v="Low"/>
    <x v="1"/>
    <s v="The only visible difference is that the LLM output removed the final newline at the end of the file. The code content is otherwise identical, so there is no behavior change."/>
    <x v="1"/>
    <s v="Yes"/>
    <s v="None"/>
    <x v="2"/>
    <s v="repo_975fe11_7e7ed18__claude_canvas_llm_vs_gt.diff__Claude Opus 4.8"/>
    <n v="1"/>
    <n v="0"/>
    <n v="0"/>
    <n v="0"/>
    <n v="1"/>
    <n v="0"/>
    <n v="0"/>
    <x v="1"/>
    <x v="0"/>
  </r>
  <r>
    <s v="labelme"/>
    <s v="wkentaro/labelme: Image annotation with Python. Supports polygon, rectangle, circle, line, point, and AI-assisted annotation."/>
    <s v="Rename Method"/>
    <x v="1"/>
    <s v="https://github.com/wkentaro/labelme/pull/1644"/>
    <s v="2a41fdc"/>
    <s v="e212229"/>
    <x v="2"/>
    <s v="labelme/config/__init__.py,_x000a_tests/labelme_tests/test_app.py"/>
    <s v="tests/labelme_tests/test_app.py"/>
    <s v="Me: Rename get_default_config method to _get_default_config_and_create_labelmerc"/>
    <s v="repo_2a41fdc_e212229"/>
    <s v="claude_app_llm_vs_gt.diff"/>
    <s v="cases/repo_2a41fdc_e212229/compare/claude_app_llm_vs_gt.diff"/>
    <x v="1"/>
    <s v="No"/>
    <x v="0"/>
    <s v="Formatting"/>
    <s v="Low"/>
    <x v="1"/>
    <s v="The only visible difference is that the LLM output removed the final newline at the end of the file. The code content is otherwise identical, so there is no behavior change."/>
    <x v="1"/>
    <s v="Yes"/>
    <s v="None"/>
    <x v="2"/>
    <s v="repo_2a41fdc_e212229__claude_app_llm_vs_gt.diff__Claude Opus 4.8"/>
    <n v="1"/>
    <n v="0"/>
    <n v="0"/>
    <n v="0"/>
    <n v="1"/>
    <n v="0"/>
    <n v="0"/>
    <x v="1"/>
    <x v="0"/>
  </r>
  <r>
    <s v="labelme"/>
    <s v="wkentaro/labelme: Image annotation with Python. Supports polygon, rectangle, circle, line, point, and AI-assisted annotation."/>
    <s v="Rename Method"/>
    <x v="1"/>
    <s v="https://github.com/wkentaro/labelme/pull/1644"/>
    <s v="2a41fdc"/>
    <s v="e212229"/>
    <x v="2"/>
    <s v="labelme/config/__init__.py,_x000a_tests/labelme_tests/test_app.py"/>
    <s v="labelme/config/__init__.py"/>
    <s v="Me: Rename get_default_config method to _get_default_config_and_create_labelmerc"/>
    <s v="repo_2a41fdc_e212229"/>
    <s v="claude_init_llm_vs_gt.diff"/>
    <s v="cases/repo_2a41fdc_e212229/compare/claude_init_llm_vs_gt.diff"/>
    <x v="1"/>
    <s v="No"/>
    <x v="0"/>
    <s v="Formatting"/>
    <s v="Low"/>
    <x v="1"/>
    <s v="The only visible difference is that the LLM output removed the final newline at the end of the file. The code content is otherwise identical, so there is no behavior change."/>
    <x v="1"/>
    <s v="Yes"/>
    <s v="None"/>
    <x v="2"/>
    <s v="repo_2a41fdc_e212229__claude_init_llm_vs_gt.diff__Claude Opus 4.8"/>
    <n v="1"/>
    <n v="0"/>
    <n v="0"/>
    <n v="0"/>
    <n v="1"/>
    <n v="0"/>
    <n v="0"/>
    <x v="1"/>
    <x v="0"/>
  </r>
  <r>
    <s v="labelme"/>
    <s v="wkentaro/labelme: Image annotation with Python. Supports polygon, rectangle, circle, line, point, and AI-assisted annotation."/>
    <s v="Extract Method (Cleanup, Move, extract, remove)"/>
    <x v="2"/>
    <s v="https://github.com/wkentaro/labelme/pull/1480"/>
    <s v="7f6f3a0"/>
    <s v="088a9e6"/>
    <x v="0"/>
    <s v="labelme/utils/qt.py"/>
    <s v="labelme/utils/qt.py"/>
    <s v="Me: Remove class struct(object)"/>
    <s v="repo_7f6f3a0_088a9e6"/>
    <s v="claude_qt_llm_vs_gt.diff"/>
    <s v="cases/repo_7f6f3a0_088a9e6/compare/claude_qt_llm_vs_gt.diff"/>
    <x v="1"/>
    <s v="No"/>
    <x v="0"/>
    <s v="Formatting"/>
    <s v="Low"/>
    <x v="1"/>
    <s v="The only visible difference is that the LLM output removed the final newline at the end of the file. The code content is otherwise identical, so there is no behavior change."/>
    <x v="1"/>
    <s v="Yes"/>
    <s v="None"/>
    <x v="2"/>
    <s v="repo_7f6f3a0_088a9e6__claude_qt_llm_vs_gt.diff__Claude Opus 4.8"/>
    <n v="1"/>
    <n v="0"/>
    <n v="0"/>
    <n v="0"/>
    <n v="1"/>
    <n v="0"/>
    <n v="0"/>
    <x v="1"/>
    <x v="0"/>
  </r>
  <r>
    <s v="labelme"/>
    <s v="wkentaro/labelme: Image annotation with Python. Supports polygon, rectangle, circle, line, point, and AI-assisted annotation."/>
    <s v="Change Method Signature (Change argument, change parameter)"/>
    <x v="3"/>
    <s v="https://github.com/wkentaro/labelme/pull/1825"/>
    <s v="2f79d56"/>
    <s v="0f8f436"/>
    <x v="0"/>
    <s v="labelme/__main__.py"/>
    <s v="labelme/__main__.py"/>
    <s v="GitHub: rename CLI positional argument from &quot;filename&quot; to &quot;path&quot;"/>
    <s v="repo_2f79d56_0f8f436"/>
    <s v="claude_main_llm_vs_gt.diff"/>
    <s v="cases/repo_2f79d56_0f8f436/compare/claude_main_llm_vs_gt.diff"/>
    <x v="1"/>
    <s v="No"/>
    <x v="0"/>
    <s v="Formatting"/>
    <s v="Low"/>
    <x v="1"/>
    <s v="Gemini correctly renamed the CLI positional argument to path. The remaining change is only the final newline state at the end of the file. The help text changed from image file, label file, or directory to image or label filename; this is related to the renamed argument/help description, but it slightly narrows the wording by removing directory. I would still treat the main task as completed."/>
    <x v="1"/>
    <s v="Yes"/>
    <s v="None"/>
    <x v="2"/>
    <s v="repo_2f79d56_0f8f436__claude_main_llm_vs_gt.diff__Claude Opus 4.8"/>
    <n v="1"/>
    <n v="0"/>
    <n v="0"/>
    <n v="0"/>
    <n v="1"/>
    <n v="0"/>
    <n v="0"/>
    <x v="1"/>
    <x v="0"/>
  </r>
  <r>
    <s v="moviepy"/>
    <s v="Zulko/moviepy: Video editing with Python"/>
    <s v="Rename Method"/>
    <x v="1"/>
    <s v="https://github.com/Zulko/moviepy/pull/17"/>
    <s v="8d86e08"/>
    <s v="be78f0c"/>
    <x v="0"/>
    <s v="moviepy/video/io/ffmpeg_reader.py"/>
    <s v="moviepy/video/io/ffmpeg_reader.py"/>
    <s v="Me: Rename close() to close_proc()"/>
    <s v="repo_8d86e08_be78f0c"/>
    <s v="claude_reader_llm_vs_gt.diff"/>
    <s v="cases/repo_8d86e08_be78f0c/compare/claude_reader_llm_vs_gt.diff"/>
    <x v="1"/>
    <s v="No"/>
    <x v="0"/>
    <s v="Formatting"/>
    <s v="Low"/>
    <x v="1"/>
    <s v="The only visible difference is that the LLM output removed the final newline at the end of the file. The code content is otherwise identical, so there is no behavior change."/>
    <x v="1"/>
    <s v="Yes"/>
    <s v="None"/>
    <x v="2"/>
    <s v="repo_8d86e08_be78f0c__claude_reader_llm_vs_gt.diff__Claude Opus 4.8"/>
    <n v="1"/>
    <n v="0"/>
    <n v="0"/>
    <n v="0"/>
    <n v="1"/>
    <n v="0"/>
    <n v="0"/>
    <x v="1"/>
    <x v="0"/>
  </r>
  <r>
    <s v="moviepy"/>
    <s v="Zulko/moviepy: Video editing with Python"/>
    <s v="Change Method Signature (Change argument, change parameter)"/>
    <x v="3"/>
    <s v="https://github.com/Zulko/moviepy/pull/1429"/>
    <s v="aa861a6"/>
    <s v="09de608"/>
    <x v="0"/>
    <s v="moviepy/video/io/gif_writers.py"/>
    <s v="moviepy/video/io/gif_writers.py"/>
    <s v="GitHub: Replace 'tostring' by 'tobytes' in 'video.io.gif_writers::write_gif'"/>
    <s v="repo_aa861a6_09de608"/>
    <s v="claude_gif_llm_vs_gt.diff"/>
    <s v="cases/repo_aa861a6_09de608/compare/claude_gif_llm_vs_gt.diff"/>
    <x v="1"/>
    <s v="No"/>
    <x v="0"/>
    <s v="Formatting"/>
    <s v="Low"/>
    <x v="1"/>
    <s v="The only visible difference is that the LLM output removed the final newline at the end of the file. The code content is otherwise identical, so there is no behavior change."/>
    <x v="1"/>
    <s v="Yes"/>
    <s v="None"/>
    <x v="2"/>
    <s v="repo_aa861a6_09de608__claude_gif_llm_vs_gt.diff__Claude Opus 4.8"/>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blackwhite.py"/>
    <s v="Me: Avoid mutable default arguments in all methods and set these to None and update the code accordingly"/>
    <s v="repo_03fdc2c_7bd0678"/>
    <s v="claude_blackwhite_llm_vs_gt.diff"/>
    <s v="cases/repo_03fdc2c_7bd0678/compare/claude_blackwhite_llm_vs_gt.diff"/>
    <x v="1"/>
    <s v="No"/>
    <x v="0"/>
    <s v="Formatting"/>
    <s v="Low"/>
    <x v="1"/>
    <s v="The required mutable default change appears completed correctly. However, Claude introduced unnecessary formatting changes: an extra blank line after the docstring and removed the final newline at EOF. No logic/API behavior change."/>
    <x v="1"/>
    <s v="Yes"/>
    <s v="None"/>
    <x v="2"/>
    <s v="repo_03fdc2c_7bd0678__claude_blackwhite_llm_vs_gt.diff__Claude Opus 4.8"/>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lip.py"/>
    <s v="Me: Avoid mutable default arguments in all methods and set these to None and update the code accordingly"/>
    <s v="repo_03fdc2c_7bd0678"/>
    <s v="claude_clip_llm_vs_gt.diff"/>
    <s v="cases/repo_03fdc2c_7bd0678/compare/claude_clip_llm_vs_gt.diff"/>
    <x v="1"/>
    <s v="No"/>
    <x v="0"/>
    <s v="Formatting"/>
    <s v="Medium"/>
    <x v="1"/>
    <s v="The task was to avoid mutable default arguments by setting them to None and then converting None to [] inside the method. The LLM keeps/adds the if apply_to is None: apply_to = [] handling in one method, but removes the same required handling from another method before calling self.fl(...). This means apply_to=None may be passed through instead of being converted to an empty list, which is a behavior-affecting missed update. It also adds an unnecessary blank line and removes the final newline."/>
    <x v="1"/>
    <s v="Yes"/>
    <s v="None"/>
    <x v="2"/>
    <s v="repo_03fdc2c_7bd0678__claude_clip_llm_vs_gt.diff__Claude Opus 4.8"/>
    <n v="1"/>
    <n v="0"/>
    <n v="0"/>
    <n v="0"/>
    <n v="1"/>
    <n v="0"/>
    <n v="1"/>
    <x v="2"/>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lip.py"/>
    <s v="Me: Avoid mutable default arguments in all methods and set these to None and update the code accordingly"/>
    <s v="repo_03fdc2c_7bd0678"/>
    <s v="claude_clip_llm_vs_gt.diff"/>
    <s v="cases/repo_03fdc2c_7bd0678/compare/claude_clip_llm_vs_gt.diff"/>
    <x v="1"/>
    <s v="No"/>
    <x v="0"/>
    <s v=" Unrelated Deletion"/>
    <s v="Medium"/>
    <x v="1"/>
    <s v="The task was to avoid mutable default arguments by setting them to None and then converting None to [] inside the method. The LLM keeps/adds the if apply_to is None: apply_to = [] handling in one method, but removes the same required handling from another method before calling self.fl(...). This means apply_to=None may be passed through instead of being converted to an empty list, which is a behavior-affecting missed update. It also adds an unnecessary blank line and removes the final newline."/>
    <x v="1"/>
    <s v="Yes"/>
    <s v="None"/>
    <x v="2"/>
    <s v="repo_03fdc2c_7bd0678__claude_clip_llm_vs_gt.diff__Claude Opus 4.8"/>
    <n v="1"/>
    <n v="0"/>
    <n v="0"/>
    <n v="0"/>
    <n v="1"/>
    <n v="0"/>
    <n v="1"/>
    <x v="2"/>
    <x v="5"/>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mask_color.py"/>
    <s v="Me: Avoid mutable default arguments in all methods and set these to None and update the code accordingly"/>
    <s v="repo_03fdc2c_7bd0678"/>
    <s v="claude_color_llm_vs_gt.diff"/>
    <s v="cases/repo_03fdc2c_7bd0678/compare/claude_color_llm_vs_gt.diff"/>
    <x v="1"/>
    <s v="No"/>
    <x v="0"/>
    <s v="Formatting"/>
    <s v="Low"/>
    <x v="1"/>
    <s v="Claude completed the required mutable default argument change by using color=None and assigning [0,0,0] inside the method. The only difference from the human merge is an unnecessary blank line after the docstring, which is formatting-only."/>
    <x v="1"/>
    <s v="Yes"/>
    <s v="None"/>
    <x v="2"/>
    <s v="repo_03fdc2c_7bd0678__claude_color_llm_vs_gt.diff__Claude Opus 4.8"/>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config.py"/>
    <s v="Me: Avoid mutable default arguments in all methods and set these to None and update the code accordingly"/>
    <s v="repo_03fdc2c_7bd0678"/>
    <s v="claude_config_llm_vs_gt.diff"/>
    <s v="cases/repo_03fdc2c_7bd0678/compare/claude_config_llm_vs_gt.diff"/>
    <x v="1"/>
    <s v="No"/>
    <x v="0"/>
    <s v="Formatting"/>
    <s v="Low"/>
    <x v="1"/>
    <s v="The only visible difference is that the LLM output removed the final newline at the end of the file. The code content is otherwise identical, so there is no behavior change."/>
    <x v="1"/>
    <s v="Yes"/>
    <s v="None"/>
    <x v="2"/>
    <s v="repo_03fdc2c_7bd0678__claude_config_llm_vs_gt.diff__Claude Opus 4.8"/>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fx/blackwhite.py"/>
    <s v="Me: Avoid mutable default arguments in all methods and set these to None and update the code accordingly"/>
    <s v="repo_03fdc2c_7bd0678"/>
    <s v="claude_drawing_llm_vs_gt.diff"/>
    <s v="cases/repo_03fdc2c_7bd0678/compare/claude_drawing_llm_vs_gt.diff"/>
    <x v="1"/>
    <s v="No"/>
    <x v="0"/>
    <s v="Formatting"/>
    <s v="Low"/>
    <x v="1"/>
    <s v="The only visible difference is that the LLM output removed the final newline at the end of the file. The code content is otherwise identical, so there is no behavior change."/>
    <x v="1"/>
    <s v="Yes"/>
    <s v="None"/>
    <x v="2"/>
    <s v="repo_03fdc2c_7bd0678__claude_drawing_llm_vs_gt.diff__Claude Opus 4.8"/>
    <n v="1"/>
    <n v="0"/>
    <n v="0"/>
    <n v="0"/>
    <n v="1"/>
    <n v="0"/>
    <n v="0"/>
    <x v="1"/>
    <x v="0"/>
  </r>
  <r>
    <s v="moviepy"/>
    <s v="Zulko/moviepy: Video editing with Python"/>
    <s v="Change Method Signature (Change argument, change parameter)"/>
    <x v="3"/>
    <s v="https://github.com/Zulko/moviepy/pull/553"/>
    <s v="03fdc2c"/>
    <s v="7bd0678"/>
    <x v="3"/>
    <s v="moviepy/Clip.py,_x000a_moviepy/config.py,_x000a_moviepy/video/VideoClip.py,_x000a_moviepy/video/fx/blackwhite.py,_x000a_moviepy/video/fx/mask_color.py,_x000a_moviepy/video/tools/drawing.py"/>
    <s v="moviepy/video/VideoClip.py"/>
    <s v="Me: Avoid mutable default arguments in all methods and set these to None and update the code accordingly"/>
    <s v="repo_03fdc2c_7bd0678"/>
    <s v="claude_video_llm_vs_gt.diff"/>
    <s v="cases/repo_03fdc2c_7bd0678/compare/claude_video_llm_vs_gt.diff"/>
    <x v="1"/>
    <s v="No"/>
    <x v="0"/>
    <s v="Formatting"/>
    <s v="Low"/>
    <x v="1"/>
    <s v="Gemini appears to complete the mutable-default-argument refactor correctly by using the if apply_to is None: pattern and assigning the list inside the method. The only differences from the merge version are formatting/indentation cleanup inside the if blocks and the final newline state. These do not appear to change behavior."/>
    <x v="1"/>
    <s v="Yes"/>
    <s v="None"/>
    <x v="2"/>
    <s v="repo_03fdc2c_7bd0678__claude_video_llm_vs_gt.diff__Claude Opus 4.8"/>
    <n v="1"/>
    <n v="0"/>
    <n v="0"/>
    <n v="0"/>
    <n v="1"/>
    <n v="0"/>
    <n v="0"/>
    <x v="1"/>
    <x v="0"/>
  </r>
  <r>
    <s v="moviepy"/>
    <s v="Zulko/moviepy: Video editing with Python"/>
    <s v="Extract Variable (Cleanup, Move, extract)"/>
    <x v="4"/>
    <s v="https://github.com/Zulko/moviepy/pull/1456"/>
    <s v="ebfe16c"/>
    <s v="4d59f79"/>
    <x v="0"/>
    <s v="moviepy/video/VideoClip.py"/>
    <s v="moviepy/video/VideoClip.py"/>
    <s v="Me: Delete redundant colorclip = ColorClip(size, color=color)"/>
    <s v="repo_ebfe16c_4d59f79"/>
    <s v="claude_video_llm_vs_gt.diff"/>
    <s v="cases/repo_ebfe16c_4d59f79/compare/claude_video_llm_vs_gt.diff"/>
    <x v="1"/>
    <s v="No"/>
    <x v="0"/>
    <s v="Formatting"/>
    <s v="Low"/>
    <x v="1"/>
    <s v="The only visible difference is that the LLM output removed the final newline at the end of the file. The code content is otherwise identical, so there is no behavior change."/>
    <x v="1"/>
    <s v="Yes"/>
    <s v="None"/>
    <x v="2"/>
    <s v="repo_ebfe16c_4d59f79__claude_video_llm_vs_gt.diff__Claude Opus 4.8"/>
    <n v="1"/>
    <n v="0"/>
    <n v="0"/>
    <n v="0"/>
    <n v="1"/>
    <n v="0"/>
    <n v="0"/>
    <x v="1"/>
    <x v="0"/>
  </r>
  <r>
    <s v="dirsearch"/>
    <s v="maurosoria/dirsearch: Web path scanner"/>
    <s v="Rename Variable"/>
    <x v="0"/>
    <s v="https://github.com/maurosoria/dirsearch/pull/927"/>
    <s v="45631f2"/>
    <s v="2a89a23"/>
    <x v="2"/>
    <s v="lib/controller/controller.py,_x000a_lib/core/fuzzer.py"/>
    <s v="lib/controller/controller.py"/>
    <s v="Me: Rename exclude_content to exclude_response"/>
    <s v="repo_45631f2_2a89a23"/>
    <s v="claude_controller_llm_vs_gt.diff"/>
    <s v="cases/repo_45631f2_2a89a23/compare/claude_controller_llm_vs_gt.diff"/>
    <x v="1"/>
    <s v="No"/>
    <x v="0"/>
    <s v="Import Change"/>
    <s v="High"/>
    <x v="1"/>
    <s v="Claude appears to use exclude_response instead of exclude_content, so the required rename was likely completed. However, the patch massively rewrites the file: removes many imports/classes/methods, replaces Controller behavior with ArgumentParser, changes parsing/config logic, and deletes substantial unrelated functionality. These changes are far outside the rename scope and likely break behavior."/>
    <x v="1"/>
    <s v="Yes"/>
    <s v="None"/>
    <x v="2"/>
    <s v="repo_45631f2_2a89a23__claude_controller_llm_vs_gt.diff__Claude Opus 4.8"/>
    <n v="1"/>
    <n v="0"/>
    <n v="0"/>
    <n v="0"/>
    <n v="1"/>
    <n v="0"/>
    <n v="1"/>
    <x v="0"/>
    <x v="10"/>
  </r>
  <r>
    <s v="dirsearch"/>
    <s v="maurosoria/dirsearch: Web path scanner"/>
    <s v="Rename Variable"/>
    <x v="0"/>
    <s v="https://github.com/maurosoria/dirsearch/pull/927"/>
    <s v="45631f2"/>
    <s v="2a89a23"/>
    <x v="2"/>
    <s v="lib/controller/controller.py,_x000a_lib/core/fuzzer.py"/>
    <s v="lib/controller/controller.py"/>
    <s v="Me: Rename exclude_content to exclude_response"/>
    <s v="repo_45631f2_2a89a23"/>
    <s v="claude_controller_llm_vs_gt.diff"/>
    <s v="cases/repo_45631f2_2a89a23/compare/claude_controller_llm_vs_gt.diff"/>
    <x v="1"/>
    <s v="No"/>
    <x v="0"/>
    <s v=" Logic Change"/>
    <s v="High"/>
    <x v="1"/>
    <s v="Claude appears to use exclude_response instead of exclude_content, so the required rename was likely completed. However, the patch massively rewrites the file: removes many imports/classes/methods, replaces Controller behavior with ArgumentParser, changes parsing/config logic, and deletes substantial unrelated functionality. These changes are far outside the rename scope and likely break behavior."/>
    <x v="1"/>
    <s v="Yes"/>
    <s v="None"/>
    <x v="2"/>
    <s v="repo_45631f2_2a89a23__claude_controller_llm_vs_gt.diff__Claude Opus 4.8"/>
    <n v="1"/>
    <n v="0"/>
    <n v="0"/>
    <n v="0"/>
    <n v="1"/>
    <n v="0"/>
    <n v="1"/>
    <x v="0"/>
    <x v="1"/>
  </r>
  <r>
    <s v="dirsearch"/>
    <s v="maurosoria/dirsearch: Web path scanner"/>
    <s v="Rename Variable"/>
    <x v="0"/>
    <s v="https://github.com/maurosoria/dirsearch/pull/927"/>
    <s v="45631f2"/>
    <s v="2a89a23"/>
    <x v="2"/>
    <s v="lib/controller/controller.py,_x000a_lib/core/fuzzer.py"/>
    <s v="lib/controller/controller.py"/>
    <s v="Me: Rename exclude_content to exclude_response"/>
    <s v="repo_45631f2_2a89a23"/>
    <s v="claude_controller_llm_vs_gt.diff"/>
    <s v="cases/repo_45631f2_2a89a23/compare/claude_controller_llm_vs_gt.diff"/>
    <x v="1"/>
    <s v="No"/>
    <x v="0"/>
    <s v=" API/Signature Overreach"/>
    <s v="High"/>
    <x v="1"/>
    <s v="Claude appears to use exclude_response instead of exclude_content, so the required rename was likely completed. However, the patch massively rewrites the file: removes many imports/classes/methods, replaces Controller behavior with ArgumentParser, changes parsing/config logic, and deletes substantial unrelated functionality. These changes are far outside the rename scope and likely break behavior."/>
    <x v="1"/>
    <s v="Yes"/>
    <s v="None"/>
    <x v="2"/>
    <s v="repo_45631f2_2a89a23__claude_controller_llm_vs_gt.diff__Claude Opus 4.8"/>
    <n v="1"/>
    <n v="0"/>
    <n v="0"/>
    <n v="0"/>
    <n v="1"/>
    <n v="0"/>
    <n v="1"/>
    <x v="0"/>
    <x v="7"/>
  </r>
  <r>
    <s v="dirsearch"/>
    <s v="maurosoria/dirsearch: Web path scanner"/>
    <s v="Rename Variable"/>
    <x v="0"/>
    <s v="https://github.com/maurosoria/dirsearch/pull/927"/>
    <s v="45631f2"/>
    <s v="2a89a23"/>
    <x v="2"/>
    <s v="lib/controller/controller.py,_x000a_lib/core/fuzzer.py"/>
    <s v="lib/controller/controller.py"/>
    <s v="Me: Rename exclude_content to exclude_response"/>
    <s v="repo_45631f2_2a89a23"/>
    <s v="claude_controller_llm_vs_gt.diff"/>
    <s v="cases/repo_45631f2_2a89a23/compare/claude_controller_llm_vs_gt.diff"/>
    <x v="1"/>
    <s v="No"/>
    <x v="0"/>
    <s v=" Extra Refactoring"/>
    <s v="High"/>
    <x v="1"/>
    <s v="Claude appears to use exclude_response instead of exclude_content, so the required rename was likely completed. However, the patch massively rewrites the file: removes many imports/classes/methods, replaces Controller behavior with ArgumentParser, changes parsing/config logic, and deletes substantial unrelated functionality. These changes are far outside the rename scope and likely break behavior."/>
    <x v="1"/>
    <s v="Yes"/>
    <s v="None"/>
    <x v="2"/>
    <s v="repo_45631f2_2a89a23__claude_controller_llm_vs_gt.diff__Claude Opus 4.8"/>
    <n v="1"/>
    <n v="0"/>
    <n v="0"/>
    <n v="0"/>
    <n v="1"/>
    <n v="0"/>
    <n v="1"/>
    <x v="0"/>
    <x v="6"/>
  </r>
  <r>
    <s v="dirsearch"/>
    <s v="maurosoria/dirsearch: Web path scanner"/>
    <s v="Rename Variable"/>
    <x v="0"/>
    <s v="https://github.com/maurosoria/dirsearch/pull/927"/>
    <s v="45631f2"/>
    <s v="2a89a23"/>
    <x v="2"/>
    <s v="lib/controller/controller.py,_x000a_lib/core/fuzzer.py"/>
    <s v="lib/controller/controller.py"/>
    <s v="Me: Rename exclude_content to exclude_response"/>
    <s v="repo_45631f2_2a89a23"/>
    <s v="claude_controller_llm_vs_gt.diff"/>
    <s v="cases/repo_45631f2_2a89a23/compare/claude_controller_llm_vs_gt.diff"/>
    <x v="1"/>
    <s v="No"/>
    <x v="0"/>
    <s v=" Unrelated Addition"/>
    <s v="High"/>
    <x v="1"/>
    <s v="Claude appears to use exclude_response instead of exclude_content, so the required rename was likely completed. However, the patch massively rewrites the file: removes many imports/classes/methods, replaces Controller behavior with ArgumentParser, changes parsing/config logic, and deletes substantial unrelated functionality. These changes are far outside the rename scope and likely break behavior."/>
    <x v="1"/>
    <s v="Yes"/>
    <s v="None"/>
    <x v="2"/>
    <s v="repo_45631f2_2a89a23__claude_controller_llm_vs_gt.diff__Claude Opus 4.8"/>
    <n v="1"/>
    <n v="0"/>
    <n v="0"/>
    <n v="0"/>
    <n v="1"/>
    <n v="0"/>
    <n v="1"/>
    <x v="0"/>
    <x v="3"/>
  </r>
  <r>
    <s v="dirsearch"/>
    <s v="maurosoria/dirsearch: Web path scanner"/>
    <s v="Rename Variable"/>
    <x v="0"/>
    <s v="https://github.com/maurosoria/dirsearch/pull/927"/>
    <s v="45631f2"/>
    <s v="2a89a23"/>
    <x v="2"/>
    <s v="lib/controller/controller.py,_x000a_lib/core/fuzzer.py"/>
    <s v="lib/controller/controller.py"/>
    <s v="Me: Rename exclude_content to exclude_response"/>
    <s v="repo_45631f2_2a89a23"/>
    <s v="claude_controller_llm_vs_gt.diff"/>
    <s v="cases/repo_45631f2_2a89a23/compare/claude_controller_llm_vs_gt.diff"/>
    <x v="1"/>
    <s v="No"/>
    <x v="0"/>
    <s v=" Unrelated Deletion"/>
    <s v="High"/>
    <x v="1"/>
    <s v="Claude appears to use exclude_response instead of exclude_content, so the required rename was likely completed. However, the patch massively rewrites the file: removes many imports/classes/methods, replaces Controller behavior with ArgumentParser, changes parsing/config logic, and deletes substantial unrelated functionality. These changes are far outside the rename scope and likely break behavior."/>
    <x v="1"/>
    <s v="Yes"/>
    <s v="None"/>
    <x v="2"/>
    <s v="repo_45631f2_2a89a23__claude_controller_llm_vs_gt.diff__Claude Opus 4.8"/>
    <n v="1"/>
    <n v="0"/>
    <n v="0"/>
    <n v="0"/>
    <n v="1"/>
    <n v="0"/>
    <n v="1"/>
    <x v="0"/>
    <x v="5"/>
  </r>
  <r>
    <s v="dirsearch"/>
    <s v="maurosoria/dirsearch: Web path scanner"/>
    <s v="Rename Variable"/>
    <x v="0"/>
    <s v="https://github.com/maurosoria/dirsearch/pull/927"/>
    <s v="45631f2"/>
    <s v="2a89a23"/>
    <x v="2"/>
    <s v="lib/controller/controller.py,_x000a_lib/core/fuzzer.py"/>
    <s v="lib/core/fuzzer.py"/>
    <s v="Me: Rename exclude_content to exclude_response"/>
    <s v="repo_45631f2_2a89a23"/>
    <s v="claude_fuz_llm_vs_gt.diff"/>
    <s v="cases/repo_45631f2_2a89a23/compare/claude_fuz_llm_vs_gt.diff"/>
    <x v="1"/>
    <s v="No"/>
    <x v="0"/>
    <s v="Formatting"/>
    <s v="Low"/>
    <x v="1"/>
    <s v="The only visible difference is that the LLM output removed the final newline at the end of the file. The code content is otherwise identical, so there is no behavior change."/>
    <x v="1"/>
    <s v="Yes"/>
    <s v="None"/>
    <x v="2"/>
    <s v="repo_45631f2_2a89a23__claude_fuz_llm_vs_gt.diff__Claude Opus 4.8"/>
    <n v="1"/>
    <n v="0"/>
    <n v="0"/>
    <n v="0"/>
    <n v="1"/>
    <n v="0"/>
    <n v="0"/>
    <x v="1"/>
    <x v="0"/>
  </r>
  <r>
    <s v="dirsearch"/>
    <s v="maurosoria/dirsearch: Web path scanner"/>
    <s v="Extract Variable (Cleanup, Move, extract)"/>
    <x v="4"/>
    <s v="https://github.com/maurosoria/dirsearch/pull/502"/>
    <s v="8c50eee"/>
    <s v="7651b8c"/>
    <x v="0"/>
    <s v="lib/core/Fuzzer.py"/>
    <s v="lib/core/Fuzzer.py"/>
    <s v="GitHub:  Remove an useless variable self.errors"/>
    <s v="repo_8c50eee_7651b8c"/>
    <s v="claude_fuz_llm_vs_gt.diff"/>
    <s v="cases/repo_8c50eee_7651b8c/compare/claude_fuz_llm_vs_gt.diff"/>
    <x v="1"/>
    <s v="No"/>
    <x v="0"/>
    <s v="Formatting"/>
    <s v="Low"/>
    <x v="1"/>
    <s v="The only visible difference is that the LLM output removed the final newline at the end of the file. The code content is otherwise identical, so there is no behavior change."/>
    <x v="1"/>
    <s v="Yes"/>
    <s v="None"/>
    <x v="2"/>
    <s v="repo_8c50eee_7651b8c__claude_fuz_llm_vs_gt.diff__Claude Opus 4.8"/>
    <n v="1"/>
    <n v="0"/>
    <n v="0"/>
    <n v="0"/>
    <n v="1"/>
    <n v="0"/>
    <n v="0"/>
    <x v="1"/>
    <x v="0"/>
  </r>
  <r>
    <s v="pre-commit"/>
    <s v="https://github.com/pre-commit/pre-commit"/>
    <s v="Rename Variable"/>
    <x v="0"/>
    <s v="Rename validate-{config,manifest} entrypoints by chriskuehl · Pull Request #251 · pre-commit/pre-commit"/>
    <s v="ff5e6e5"/>
    <s v="b07572e"/>
    <x v="0"/>
    <s v="setup.py"/>
    <s v="setup.py"/>
    <s v="Me: rename validate-config to pre-commit-validate-config and validate-manifest to pre-commit-validate-manifest in entrypoints"/>
    <s v="repo_ff5e6e5_b07572e"/>
    <s v="claude_setup_llm_vs_gt.diff"/>
    <s v="cases/repo_ff5e6e5_b07572e/compare/claude_setup_llm_vs_gt.diff"/>
    <x v="1"/>
    <s v="No"/>
    <x v="0"/>
    <s v="Formatting"/>
    <s v="Low"/>
    <x v="1"/>
    <s v="The LLM completed the requested rename of the entry points to pre-commit-validate-config and pre-commit-validate-manifest. The only visible difference is that it removed the trailing # noqa comments from those long entry-point lines. This is unnecessary but does not change behavior."/>
    <x v="1"/>
    <s v="Yes"/>
    <s v="None"/>
    <x v="2"/>
    <s v="repo_ff5e6e5_b07572e__claude_setup_llm_vs_gt.diff__Claude Opus 4.8"/>
    <n v="1"/>
    <n v="0"/>
    <n v="0"/>
    <n v="0"/>
    <n v="1"/>
    <n v="0"/>
    <n v="0"/>
    <x v="1"/>
    <x v="0"/>
  </r>
  <r>
    <s v="pre-commit"/>
    <s v="https://github.com/pre-commit/pre-commit"/>
    <s v="Rename Variable"/>
    <x v="0"/>
    <s v="Rename validate-{config,manifest} entrypoints by chriskuehl · Pull Request #251 · pre-commit/pre-commit"/>
    <s v="ff5e6e5"/>
    <s v="b07572e"/>
    <x v="0"/>
    <s v="setup.py"/>
    <s v="setup.py"/>
    <s v="Me: rename validate-config to pre-commit-validate-config and validate-manifest to pre-commit-validate-manifest in entrypoints"/>
    <s v="repo_ff5e6e5_b07572e"/>
    <s v="claude_setup_llm_vs_gt.diff"/>
    <s v="cases/repo_ff5e6e5_b07572e/compare/claude_setup_llm_vs_gt.diff"/>
    <x v="1"/>
    <s v="No"/>
    <x v="0"/>
    <s v="Comment/Docstring"/>
    <s v="Low"/>
    <x v="1"/>
    <s v="The LLM completed the requested rename of the entry points to pre-commit-validate-config and pre-commit-validate-manifest. The only visible difference is that it removed the trailing # noqa comments from those long entry-point lines. This is unnecessary but does not change behavior."/>
    <x v="1"/>
    <s v="Yes"/>
    <s v="None"/>
    <x v="2"/>
    <s v="repo_ff5e6e5_b07572e__claude_setup_llm_vs_gt.diff__Claude Opus 4.8"/>
    <n v="1"/>
    <n v="0"/>
    <n v="0"/>
    <n v="0"/>
    <n v="1"/>
    <n v="0"/>
    <n v="0"/>
    <x v="1"/>
    <x v="4"/>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claude_repository_llm_vs_gt.diff"/>
    <s v="cases/repo_f098ec3_6a177c4/compare/claude_repository_llm_vs_gt.diff"/>
    <x v="1"/>
    <s v="No"/>
    <x v="0"/>
    <s v="Formatting"/>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2"/>
    <s v="repo_f098ec3_6a177c4__claude_repository_llm_vs_gt.diff__Claude Opus 4.8"/>
    <n v="1"/>
    <n v="0"/>
    <n v="0"/>
    <n v="0"/>
    <n v="1"/>
    <n v="0"/>
    <n v="1"/>
    <x v="0"/>
    <x v="0"/>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claude_repository_llm_vs_gt.diff"/>
    <s v="cases/repo_f098ec3_6a177c4/compare/claude_repository_llm_vs_gt.diff"/>
    <x v="1"/>
    <s v="No"/>
    <x v="0"/>
    <s v=" Import Change"/>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2"/>
    <s v="repo_f098ec3_6a177c4__claude_repository_llm_vs_gt.diff__Claude Opus 4.8"/>
    <n v="1"/>
    <n v="0"/>
    <n v="0"/>
    <n v="0"/>
    <n v="1"/>
    <n v="0"/>
    <n v="1"/>
    <x v="0"/>
    <x v="10"/>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claude_repository_llm_vs_gt.diff"/>
    <s v="cases/repo_f098ec3_6a177c4/compare/claude_repository_llm_vs_gt.diff"/>
    <x v="1"/>
    <s v="No"/>
    <x v="0"/>
    <s v=" Logic Change"/>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2"/>
    <s v="repo_f098ec3_6a177c4__claude_repository_llm_vs_gt.diff__Claude Opus 4.8"/>
    <n v="1"/>
    <n v="0"/>
    <n v="0"/>
    <n v="0"/>
    <n v="1"/>
    <n v="0"/>
    <n v="1"/>
    <x v="0"/>
    <x v="1"/>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claude_repository_llm_vs_gt.diff"/>
    <s v="cases/repo_f098ec3_6a177c4/compare/claude_repository_llm_vs_gt.diff"/>
    <x v="1"/>
    <s v="No"/>
    <x v="0"/>
    <s v=" API/Signature Overreach"/>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2"/>
    <s v="repo_f098ec3_6a177c4__claude_repository_llm_vs_gt.diff__Claude Opus 4.8"/>
    <n v="1"/>
    <n v="0"/>
    <n v="0"/>
    <n v="0"/>
    <n v="1"/>
    <n v="0"/>
    <n v="1"/>
    <x v="0"/>
    <x v="7"/>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claude_repository_llm_vs_gt.diff"/>
    <s v="cases/repo_f098ec3_6a177c4/compare/claude_repository_llm_vs_gt.diff"/>
    <x v="1"/>
    <s v="No"/>
    <x v="0"/>
    <s v=" Extra Refactoring"/>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2"/>
    <s v="repo_f098ec3_6a177c4__claude_repository_llm_vs_gt.diff__Claude Opus 4.8"/>
    <n v="1"/>
    <n v="0"/>
    <n v="0"/>
    <n v="0"/>
    <n v="1"/>
    <n v="0"/>
    <n v="1"/>
    <x v="0"/>
    <x v="6"/>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claude_repository_llm_vs_gt.diff"/>
    <s v="cases/repo_f098ec3_6a177c4/compare/claude_repository_llm_vs_gt.diff"/>
    <x v="1"/>
    <s v="No"/>
    <x v="0"/>
    <s v=" Unrelated Addition"/>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2"/>
    <s v="repo_f098ec3_6a177c4__claude_repository_llm_vs_gt.diff__Claude Opus 4.8"/>
    <n v="1"/>
    <n v="0"/>
    <n v="0"/>
    <n v="0"/>
    <n v="1"/>
    <n v="0"/>
    <n v="1"/>
    <x v="0"/>
    <x v="3"/>
  </r>
  <r>
    <s v="pre-commit"/>
    <s v="https://github.com/pre-commit/pre-commit"/>
    <s v="Rename Method"/>
    <x v="1"/>
    <s v="Rename check-files-matches-any to check-hooks-apply by asottile · Pull Request #653 · pre-commit/pre-commit"/>
    <s v="f098ec3"/>
    <s v="6a177c4"/>
    <x v="2"/>
    <s v="pre_commit/repository.py,_x000a_tests/meta_hooks/check_hooks_apply_test.py"/>
    <s v="pre_commit/repository.py,"/>
    <s v="Me: change check_files_matches_any to check_hooks_apply"/>
    <s v="repo_f098ec3_6a177c4"/>
    <s v="claude_repository_llm_vs_gt.diff"/>
    <s v="cases/repo_f098ec3_6a177c4/compare/claude_repository_llm_vs_gt.diff"/>
    <x v="1"/>
    <s v="No"/>
    <x v="0"/>
    <s v=" Unrelated Deletion"/>
    <s v="High"/>
    <x v="1"/>
    <s v="LLM appears to complete the requested rename by using check_hooks_apply instead of check_files_matches_any, but it rewrote large parts of repository.py, changed imports, class/function structure, installation logic, typing style, and other behavior far beyond the requested rename."/>
    <x v="1"/>
    <s v="Yes"/>
    <s v="None"/>
    <x v="2"/>
    <s v="repo_f098ec3_6a177c4__claude_repository_llm_vs_gt.diff__Claude Opus 4.8"/>
    <n v="1"/>
    <n v="0"/>
    <n v="0"/>
    <n v="0"/>
    <n v="1"/>
    <n v="0"/>
    <n v="1"/>
    <x v="0"/>
    <x v="5"/>
  </r>
  <r>
    <s v="pre-commit"/>
    <s v="https://github.com/pre-commit/pre-commit"/>
    <s v="Rename Method"/>
    <x v="1"/>
    <s v="Rename check-files-matches-any to check-hooks-apply by asottile · Pull Request #653 · pre-commit/pre-commit"/>
    <s v="f098ec3"/>
    <s v="6a177c4"/>
    <x v="2"/>
    <s v="pre_commit/repository.py,_x000a_tests/meta_hooks/check_hooks_apply_test.py"/>
    <s v="tests/meta_hooks/check_hooks_apply_test.py"/>
    <s v="Me: change check_files_matches_any to check_hooks_apply"/>
    <s v="repo_f098ec3_6a177c4"/>
    <s v="claude_test_llm_vs_gt.diff"/>
    <s v="cases/repo_f098ec3_6a177c4/compare/claude_test_llm_vs_gt.diff"/>
    <x v="1"/>
    <s v="No"/>
    <x v="0"/>
    <s v="Formatting"/>
    <s v="Low"/>
    <x v="1"/>
    <s v="The only visible difference is that the LLM output removed the final newline at the end of the file. The code content is otherwise identical, so there is no behavior change."/>
    <x v="1"/>
    <s v="Yes"/>
    <s v="None"/>
    <x v="2"/>
    <s v="repo_f098ec3_6a177c4__claude_test_llm_vs_gt.diff__Claude Opus 4.8"/>
    <n v="1"/>
    <n v="0"/>
    <n v="0"/>
    <n v="0"/>
    <n v="1"/>
    <n v="0"/>
    <n v="0"/>
    <x v="1"/>
    <x v="0"/>
  </r>
  <r>
    <s v="pre-commit"/>
    <s v="https://github.com/pre-commit/pre-commit"/>
    <s v="Extract Method (Cleanup, Move, extract, remove)"/>
    <x v="2"/>
    <s v="remove redundant system spaces test by asottile · Pull Request #3574 · pre-commit/pre-commit"/>
    <s v="65175f3"/>
    <s v="5e4b354"/>
    <x v="0"/>
    <s v="tests/repository_test.py"/>
    <s v="tests/repository_test.py"/>
    <s v="Me: remove the test_system_hook_with_spaces function"/>
    <s v="repo_65175f3_5e4b354"/>
    <s v="claude_test_llm_vs_gt.diff"/>
    <s v="cases/repo_65175f3_5e4b354/compare/claude_test_llm_vs_gt.diff"/>
    <x v="1"/>
    <s v="No"/>
    <x v="0"/>
    <s v="Formatting"/>
    <s v="Low"/>
    <x v="1"/>
    <s v="The only visible difference is that the LLM output removed the final newline at the end of the file. The code content is otherwise identical, so there is no behavior change."/>
    <x v="1"/>
    <s v="Yes"/>
    <s v="None"/>
    <x v="2"/>
    <s v="repo_65175f3_5e4b354__claude_test_llm_vs_gt.diff__Claude Opus 4.8"/>
    <n v="1"/>
    <n v="0"/>
    <n v="0"/>
    <n v="0"/>
    <n v="1"/>
    <n v="0"/>
    <n v="0"/>
    <x v="1"/>
    <x v="0"/>
  </r>
  <r>
    <s v="pre-commit"/>
    <s v="https://github.com/pre-commit/pre-commit"/>
    <s v="Change Method Signature (Change argument, change parameter)"/>
    <x v="3"/>
    <s v="use the shuffle method of Random instead by asottile · Pull Request #1480 · pre-commit/pre-commit"/>
    <s v="d71699d"/>
    <s v="79359ed"/>
    <x v="0"/>
    <s v="pre_commit/languages/helpers.py"/>
    <s v="pre_commit/languages/helpers.py"/>
    <s v="Me: change random.shuffle to fixed_random.shuffle"/>
    <s v="repo_d71699d_79359ed"/>
    <s v="claude_helpers_llm_vs_gt.diff"/>
    <s v="cases/repo_d71699d_79359ed/compare/claude_helpers_llm_vs_gt.diff"/>
    <x v="1"/>
    <s v="No"/>
    <x v="0"/>
    <s v="Formatting"/>
    <s v="Low"/>
    <x v="1"/>
    <s v="Claude completed the required random.shuffle to fixed_random.shuffle change, since no missed rename appears in the diff. However, it unnecessarily changed FIXED_RANDOM_SEED from 1542676187 to 1542676186, which changes deterministic behavior. It also removed the final newline at EOF."/>
    <x v="1"/>
    <s v="Yes"/>
    <s v="None"/>
    <x v="2"/>
    <s v="repo_d71699d_79359ed__claude_helpers_llm_vs_gt.diff__Claude Opus 4.8"/>
    <n v="1"/>
    <n v="0"/>
    <n v="0"/>
    <n v="0"/>
    <n v="1"/>
    <n v="0"/>
    <n v="0"/>
    <x v="1"/>
    <x v="0"/>
  </r>
  <r>
    <s v="pre-commit"/>
    <s v="https://github.com/pre-commit/pre-commit"/>
    <s v="Change Method Signature (Change argument, change parameter)"/>
    <x v="3"/>
    <s v="use the shuffle method of Random instead by asottile · Pull Request #1480 · pre-commit/pre-commit"/>
    <s v="d71699d"/>
    <s v="79359ed"/>
    <x v="0"/>
    <s v="pre_commit/languages/helpers.py"/>
    <s v="pre_commit/languages/helpers.py"/>
    <s v="Me: change random.shuffle to fixed_random.shuffle"/>
    <s v="repo_d71699d_79359ed"/>
    <s v="claude_helpers_llm_vs_gt.diff"/>
    <s v="cases/repo_d71699d_79359ed/compare/claude_helpers_llm_vs_gt.diff"/>
    <x v="1"/>
    <s v="No"/>
    <x v="0"/>
    <s v=" Logic Change"/>
    <s v="Low"/>
    <x v="1"/>
    <s v="Claude completed the required random.shuffle to fixed_random.shuffle change, since no missed rename appears in the diff. However, it unnecessarily changed FIXED_RANDOM_SEED from 1542676187 to 1542676186, which changes deterministic behavior. It also removed the final newline at EOF."/>
    <x v="1"/>
    <s v="Yes"/>
    <s v="None"/>
    <x v="2"/>
    <s v="repo_d71699d_79359ed__claude_helpers_llm_vs_gt.diff__Claude Opus 4.8"/>
    <n v="1"/>
    <n v="0"/>
    <n v="0"/>
    <n v="0"/>
    <n v="1"/>
    <n v="0"/>
    <n v="0"/>
    <x v="1"/>
    <x v="1"/>
  </r>
  <r>
    <s v="pre-commit"/>
    <s v="https://github.com/pre-commit/pre-commit"/>
    <s v="Change Method Signature (Change argument, change parameter)"/>
    <x v="3"/>
    <s v="Remove unnecessary fixtures in signatures from pygrep tests by MarcoGorelli · Pull Request #1644 · pre-commit/pre-commit"/>
    <s v="ee1fcfb"/>
    <s v="6ba50f3"/>
    <x v="0"/>
    <s v="tests/languages/pygrep_test.py"/>
    <s v="tests/languages/pygrep_test.py"/>
    <s v="Me: remove some_files arguement from the functions and add this above each function with that arguement &quot;@pytest.mark.usefixtures('some_files')&quot;"/>
    <s v="repo_ee1fcfb_6ba50f3"/>
    <s v="claude_test_llm_vs_gt.diff"/>
    <s v="cases/repo_ee1fcfb_6ba50f3/compare/claude_test_llm_vs_gt.diff"/>
    <x v="1"/>
    <s v="No"/>
    <x v="0"/>
    <s v="Formatting"/>
    <s v="Low"/>
    <x v="1"/>
    <s v="The only visible difference is that the LLM output removed the final newline at the end of the file. The code content is otherwise identical, so there is no behavior change."/>
    <x v="1"/>
    <s v="Yes"/>
    <s v="None"/>
    <x v="2"/>
    <s v="repo_ee1fcfb_6ba50f3__claude_test_llm_vs_gt.diff__Claude Opus 4.8"/>
    <n v="1"/>
    <n v="0"/>
    <n v="0"/>
    <n v="0"/>
    <n v="1"/>
    <n v="0"/>
    <n v="0"/>
    <x v="1"/>
    <x v="0"/>
  </r>
  <r>
    <s v="mackup"/>
    <s v="https://github.com/lra/mackup"/>
    <s v="Change Method Signature (Change argument, change parameter)"/>
    <x v="3"/>
    <s v="Add typing by lra · Pull Request #2083 · lra/mackup"/>
    <s v="4177f52"/>
    <s v="3f8be8c"/>
    <x v="0"/>
    <s v="mackup/application.py"/>
    <s v="mackup/application.py"/>
    <s v="Me: getFilePaths file should be a string and return tuple[str, str]"/>
    <s v="repo_4177f52_3f8be8c"/>
    <s v="claude_application_llm_vs_gt.diff"/>
    <s v="cases/repo_4177f52_3f8be8c/compare/claude_application_llm_vs_gt.diff"/>
    <x v="1"/>
    <s v="No"/>
    <x v="0"/>
    <s v="Formatting"/>
    <s v="Medium"/>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2"/>
    <s v="repo_4177f52_3f8be8c__claude_application_llm_vs_gt.diff__Claude Opus 4.8"/>
    <n v="1"/>
    <n v="0"/>
    <n v="0"/>
    <n v="0"/>
    <n v="1"/>
    <n v="0"/>
    <n v="1"/>
    <x v="2"/>
    <x v="0"/>
  </r>
  <r>
    <s v="mackup"/>
    <s v="https://github.com/lra/mackup"/>
    <s v="Change Method Signature (Change argument, change parameter)"/>
    <x v="3"/>
    <s v="Add typing by lra · Pull Request #2083 · lra/mackup"/>
    <s v="4177f52"/>
    <s v="3f8be8c"/>
    <x v="0"/>
    <s v="mackup/application.py"/>
    <s v="mackup/application.py"/>
    <s v="Me: getFilePaths file should be a string and return tuple[str, str]"/>
    <s v="repo_4177f52_3f8be8c"/>
    <s v="claude_application_llm_vs_gt.diff"/>
    <s v="cases/repo_4177f52_3f8be8c/compare/claude_application_llm_vs_gt.diff"/>
    <x v="1"/>
    <s v="No"/>
    <x v="0"/>
    <s v=" Import Change"/>
    <s v="Medium"/>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2"/>
    <s v="repo_4177f52_3f8be8c__claude_application_llm_vs_gt.diff__Claude Opus 4.8"/>
    <n v="1"/>
    <n v="0"/>
    <n v="0"/>
    <n v="0"/>
    <n v="1"/>
    <n v="0"/>
    <n v="1"/>
    <x v="2"/>
    <x v="10"/>
  </r>
  <r>
    <s v="mackup"/>
    <s v="https://github.com/lra/mackup"/>
    <s v="Change Method Signature (Change argument, change parameter)"/>
    <x v="3"/>
    <s v="Add typing by lra · Pull Request #2083 · lra/mackup"/>
    <s v="4177f52"/>
    <s v="3f8be8c"/>
    <x v="0"/>
    <s v="mackup/application.py"/>
    <s v="mackup/application.py"/>
    <s v="Me: getFilePaths file should be a string and return tuple[str, str]"/>
    <s v="repo_4177f52_3f8be8c"/>
    <s v="claude_application_llm_vs_gt.diff"/>
    <s v="cases/repo_4177f52_3f8be8c/compare/claude_application_llm_vs_gt.diff"/>
    <x v="1"/>
    <s v="No"/>
    <x v="0"/>
    <s v=" API/Signature Overreach"/>
    <s v="Medium"/>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2"/>
    <s v="repo_4177f52_3f8be8c__claude_application_llm_vs_gt.diff__Claude Opus 4.8"/>
    <n v="1"/>
    <n v="0"/>
    <n v="0"/>
    <n v="0"/>
    <n v="1"/>
    <n v="0"/>
    <n v="1"/>
    <x v="2"/>
    <x v="7"/>
  </r>
  <r>
    <s v="PaddleDetection"/>
    <s v="https://github.com/PaddlePaddle/PaddleDetection"/>
    <s v="Rename Variable"/>
    <x v="0"/>
    <s v="[PIR] Rename parameter to avoid Error by chen2016013 · Pull Request #8872 · PaddlePaddle/PaddleDetection"/>
    <s v="352fa27"/>
    <s v="54e3209"/>
    <x v="0"/>
    <s v="ppdet/modeling/losses/ssd_loss.py"/>
    <s v="ppdet/modeling/losses/ssd_loss.py"/>
    <s v="Me: change targets_bbox to targets_bbox_tmp on line 149 and 150 just for the var name and the parameter"/>
    <s v="repo_352fa27_54e3209"/>
    <s v="claude_loss_llm_vs_gt.diff"/>
    <s v="cases/repo_352fa27_54e3209/compare/claude_loss_llm_vs_gt.diff"/>
    <x v="1"/>
    <s v="No"/>
    <x v="0"/>
    <s v="Formatting"/>
    <s v="Low"/>
    <x v="1"/>
    <s v="The task was to type getFilepaths so the file/filename parameter is a string and the return type is tuple[str, str]. The LLM completed that specific change by using filename: str and -&gt; tuple[str, str]. However, it also removed the typing imports, removed type annotations from __init__, backup, restore, and uninstall, and changed self.files: List[str] to self.files. These are unnecessary type-annotation/API cleanup changes beyond the requested method. It also removed the final newline."/>
    <x v="1"/>
    <s v="Yes"/>
    <s v="None"/>
    <x v="2"/>
    <s v="repo_352fa27_54e3209__claude_loss_llm_vs_gt.diff__Claude Opus 4.8"/>
    <n v="1"/>
    <n v="0"/>
    <n v="0"/>
    <n v="0"/>
    <n v="1"/>
    <n v="0"/>
    <n v="0"/>
    <x v="1"/>
    <x v="0"/>
  </r>
  <r>
    <s v="PaddleDetection"/>
    <s v="https://github.com/PaddlePaddle/PaddleDetection"/>
    <s v="Rename Variable"/>
    <x v="0"/>
    <s v="[cherry-pick] Fix some errors of `NotImplemented` usage and some variable names by lyuwenyu · Pull Request #2352 · PaddlePaddle/PaddleDetection"/>
    <s v="395e3aa"/>
    <s v="4f72fb4"/>
    <x v="0"/>
    <s v="dygraph/ppdet/data/source/dataset.py"/>
    <s v="dygraph/ppdet/data/source/dataset.py"/>
    <s v="Me: change notImplemented to NotImplementedError, change d to dir and change is_valid_file to _is_valid_file"/>
    <s v="repo_395e3aa_4f72fb4"/>
    <s v="claude_dataset_llm_vs_gt.diff"/>
    <s v="cases/repo_395e3aa_4f72fb4/compare/claude_dataset_llm_vs_gt.diff"/>
    <x v="1"/>
    <s v="No"/>
    <x v="0"/>
    <s v="Formatting"/>
    <s v="Low"/>
    <x v="1"/>
    <s v="The only visible difference is that the LLM output removed the final newline at the end of the file. The code content is otherwise identical, so there is no behavior change."/>
    <x v="1"/>
    <s v="Yes"/>
    <s v="None"/>
    <x v="2"/>
    <s v="repo_395e3aa_4f72fb4__claude_dataset_llm_vs_gt.diff__Claude Opus 4.8"/>
    <n v="1"/>
    <n v="0"/>
    <n v="0"/>
    <n v="0"/>
    <n v="1"/>
    <n v="0"/>
    <n v="0"/>
    <x v="1"/>
    <x v="0"/>
  </r>
  <r>
    <s v="PaddleDetection"/>
    <s v="https://github.com/PaddlePaddle/PaddleDetection"/>
    <s v="Extract Method (Cleanup, Move, extract, remove)"/>
    <x v="2"/>
    <s v="[cherry-pick]remove register_buffer by wangxinxin08 · Pull Request #5632 · PaddlePaddle/PaddleDetection"/>
    <s v="2ef30b4"/>
    <s v="0f9f93e"/>
    <x v="0"/>
    <s v="ppdet/modeling/heads/ppyoloe_head.py"/>
    <s v="ppdet/modeling/heads/ppyoloe_head.py"/>
    <s v="Me: instead of using register buffer for anchor points and stride tensor use self.x = x"/>
    <s v="repo_2ef30b4_0f9f93e"/>
    <s v="claude_head_llm_vs_gt.diff"/>
    <s v="cases/repo_2ef30b4_0f9f93e/compare/claude_head_llm_vs_gt.diff"/>
    <x v="1"/>
    <s v="No"/>
    <x v="0"/>
    <s v="Formatting"/>
    <s v="Low"/>
    <x v="1"/>
    <s v="The only visible difference is that the LLM output removed the final newline at the end of the file. The code content is otherwise identical, so there is no behavior change."/>
    <x v="1"/>
    <s v="Yes"/>
    <s v="None"/>
    <x v="2"/>
    <s v="repo_2ef30b4_0f9f93e__claude_head_llm_vs_gt.diff__Claude Opus 4.8"/>
    <n v="1"/>
    <n v="0"/>
    <n v="0"/>
    <n v="0"/>
    <n v="1"/>
    <n v="0"/>
    <n v="0"/>
    <x v="1"/>
    <x v="0"/>
  </r>
  <r>
    <s v="PaddleDetection"/>
    <s v="https://github.com/PaddlePaddle/PaddleDetection"/>
    <s v="Extract Method (Cleanup, Move, extract, remove)"/>
    <x v="2"/>
    <s v="delete redundant code by duohappy · Pull Request #2318 · PaddlePaddle/PaddleDetection"/>
    <s v="4993bd2"/>
    <s v="508b5f7"/>
    <x v="0"/>
    <s v="tools/x2coco.py"/>
    <s v="tools/x2coco.py"/>
    <s v="Me:remove the getbbox function"/>
    <s v="repo_4993bd2_508b5f7"/>
    <s v="claude_x2coco_llm_vs_gt.diff"/>
    <s v="cases/repo_4993bd2_508b5f7/compare/claude_x2coco_llm_vs_gt.diff"/>
    <x v="1"/>
    <s v="No"/>
    <x v="0"/>
    <s v="Formatting"/>
    <s v="Low"/>
    <x v="1"/>
    <s v="Gemini did not complete the requested task because it did not remove the getbbox function. The only changes are whitespace cleanup and a no-newline-at-EOF formatting change, which are unrelated to the task."/>
    <x v="1"/>
    <s v="Yes"/>
    <s v="None"/>
    <x v="2"/>
    <s v="repo_4993bd2_508b5f7__claude_x2coco_llm_vs_gt.diff__Claude Opus 4.8"/>
    <n v="1"/>
    <n v="0"/>
    <n v="0"/>
    <n v="0"/>
    <n v="1"/>
    <n v="0"/>
    <n v="0"/>
    <x v="1"/>
    <x v="0"/>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engine/trainer.py"/>
    <s v="Me: Rename &quot;train_results.json&quot; to &quot;train_result.json&quot; argument"/>
    <s v="repo_b2e2729_8377e84"/>
    <s v="claude_trainer_llm_vs_gt.diff"/>
    <s v="cases/repo_b2e2729_8377e84/compare/claude_trainer_llm_vs_gt.diff"/>
    <x v="1"/>
    <s v="No"/>
    <x v="0"/>
    <s v="Formatting"/>
    <s v="High"/>
    <x v="1"/>
    <s v="The required rename from train_results.json to train_result.json does not appear as a difference, so Claude likely completed that change. However, Claude also made major unrelated logic changes in trainer.py: it changed metric updating behavior, removed result-processing code, removed results.append(merged_results), and added unnecessary comments. It also removed the final newline at EOF. These changes are outside the requested rename and may break evaluation behavior."/>
    <x v="1"/>
    <s v="Yes"/>
    <s v="None"/>
    <x v="2"/>
    <s v="repo_b2e2729_8377e84__claude_trainer_llm_vs_gt.diff__Claude Opus 4.8"/>
    <n v="1"/>
    <n v="0"/>
    <n v="0"/>
    <n v="0"/>
    <n v="1"/>
    <n v="0"/>
    <n v="1"/>
    <x v="0"/>
    <x v="0"/>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engine/trainer.py"/>
    <s v="Me: Rename &quot;train_results.json&quot; to &quot;train_result.json&quot; argument"/>
    <s v="repo_b2e2729_8377e84"/>
    <s v="claude_trainer_llm_vs_gt.diff"/>
    <s v="cases/repo_b2e2729_8377e84/compare/claude_trainer_llm_vs_gt.diff"/>
    <x v="1"/>
    <s v="No"/>
    <x v="0"/>
    <s v=" Comment/Docstring"/>
    <s v="High"/>
    <x v="1"/>
    <s v="The required rename from train_results.json to train_result.json does not appear as a difference, so Claude likely completed that change. However, Claude also made major unrelated logic changes in trainer.py: it changed metric updating behavior, removed result-processing code, removed results.append(merged_results), and added unnecessary comments. It also removed the final newline at EOF. These changes are outside the requested rename and may break evaluation behavior."/>
    <x v="1"/>
    <s v="Yes"/>
    <s v="None"/>
    <x v="2"/>
    <s v="repo_b2e2729_8377e84__claude_trainer_llm_vs_gt.diff__Claude Opus 4.8"/>
    <n v="1"/>
    <n v="0"/>
    <n v="0"/>
    <n v="0"/>
    <n v="1"/>
    <n v="0"/>
    <n v="1"/>
    <x v="0"/>
    <x v="4"/>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engine/trainer.py"/>
    <s v="Me: Rename &quot;train_results.json&quot; to &quot;train_result.json&quot; argument"/>
    <s v="repo_b2e2729_8377e84"/>
    <s v="claude_trainer_llm_vs_gt.diff"/>
    <s v="cases/repo_b2e2729_8377e84/compare/claude_trainer_llm_vs_gt.diff"/>
    <x v="1"/>
    <s v="No"/>
    <x v="0"/>
    <s v=" Logic Change"/>
    <s v="High"/>
    <x v="1"/>
    <s v="The required rename from train_results.json to train_result.json does not appear as a difference, so Claude likely completed that change. However, Claude also made major unrelated logic changes in trainer.py: it changed metric updating behavior, removed result-processing code, removed results.append(merged_results), and added unnecessary comments. It also removed the final newline at EOF. These changes are outside the requested rename and may break evaluation behavior."/>
    <x v="1"/>
    <s v="Yes"/>
    <s v="None"/>
    <x v="2"/>
    <s v="repo_b2e2729_8377e84__claude_trainer_llm_vs_gt.diff__Claude Opus 4.8"/>
    <n v="1"/>
    <n v="0"/>
    <n v="0"/>
    <n v="0"/>
    <n v="1"/>
    <n v="0"/>
    <n v="1"/>
    <x v="0"/>
    <x v="1"/>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engine/trainer.py"/>
    <s v="Me: Rename &quot;train_results.json&quot; to &quot;train_result.json&quot; argument"/>
    <s v="repo_b2e2729_8377e84"/>
    <s v="claude_trainer_llm_vs_gt.diff"/>
    <s v="cases/repo_b2e2729_8377e84/compare/claude_trainer_llm_vs_gt.diff"/>
    <x v="1"/>
    <s v="No"/>
    <x v="0"/>
    <s v=" Unrelated Addition"/>
    <s v="High"/>
    <x v="1"/>
    <s v="The required rename from train_results.json to train_result.json does not appear as a difference, so Claude likely completed that change. However, Claude also made major unrelated logic changes in trainer.py: it changed metric updating behavior, removed result-processing code, removed results.append(merged_results), and added unnecessary comments. It also removed the final newline at EOF. These changes are outside the requested rename and may break evaluation behavior."/>
    <x v="1"/>
    <s v="Yes"/>
    <s v="None"/>
    <x v="2"/>
    <s v="repo_b2e2729_8377e84__claude_trainer_llm_vs_gt.diff__Claude Opus 4.8"/>
    <n v="1"/>
    <n v="0"/>
    <n v="0"/>
    <n v="0"/>
    <n v="1"/>
    <n v="0"/>
    <n v="1"/>
    <x v="0"/>
    <x v="3"/>
  </r>
  <r>
    <s v="PaddleDetection"/>
    <s v="https://github.com/PaddlePaddle/PaddleDetection"/>
    <s v="Change Method Signature (Change argument, change parameter)"/>
    <x v="3"/>
    <s v="https://github.com/PaddlePaddle/PaddleDetection/pull/9217"/>
    <s v="b2e2729"/>
    <n v="8.3770000000000007E+87"/>
    <x v="2"/>
    <s v="ppdet/engine/trainer.py,_x000a_ppdet/utils/checkpoint.py"/>
    <s v="ppdet/engine/trainer.py"/>
    <s v="Me: Rename &quot;train_results.json&quot; to &quot;train_result.json&quot; argument"/>
    <s v="repo_b2e2729_8377e84"/>
    <s v="claude_trainer_llm_vs_gt.diff"/>
    <s v="cases/repo_b2e2729_8377e84/compare/claude_trainer_llm_vs_gt.diff"/>
    <x v="1"/>
    <s v="No"/>
    <x v="0"/>
    <s v=" Unrelated Deletion"/>
    <s v="High"/>
    <x v="1"/>
    <s v="The required rename from train_results.json to train_result.json does not appear as a difference, so Claude likely completed that change. However, Claude also made major unrelated logic changes in trainer.py: it changed metric updating behavior, removed result-processing code, removed results.append(merged_results), and added unnecessary comments. It also removed the final newline at EOF. These changes are outside the requested rename and may break evaluation behavior."/>
    <x v="1"/>
    <s v="Yes"/>
    <s v="None"/>
    <x v="2"/>
    <s v="repo_b2e2729_8377e84__claude_trainer_llm_vs_gt.diff__Claude Opus 4.8"/>
    <n v="1"/>
    <n v="0"/>
    <n v="0"/>
    <n v="0"/>
    <n v="1"/>
    <n v="0"/>
    <n v="1"/>
    <x v="0"/>
    <x v="5"/>
  </r>
  <r>
    <s v="PaddleDetection"/>
    <s v="https://github.com/PaddlePaddle/PaddleDetection"/>
    <s v="Change Method Signature (Change argument, change parameter)"/>
    <x v="3"/>
    <s v="https://github.com/PaddlePaddle/PaddleDetection/pull/6295"/>
    <s v="5019c3b"/>
    <s v="3428d97"/>
    <x v="0"/>
    <s v="deploy/pphuman/pipeline.py"/>
    <s v="deploy/pphuman/pipeline.py"/>
    <s v="Me: Rename imshow argument PPHuman&amp;&amp;PPVehicle to Paddle-Pipeline"/>
    <s v="repo_5019c3b_3428d97"/>
    <s v="claude_pipeline_llm_vs_gt.diff"/>
    <s v="cases/repo_5019c3b_3428d97/compare/claude_pipeline_llm_vs_gt.diff"/>
    <x v="1"/>
    <s v="No"/>
    <x v="0"/>
    <s v="Formatting"/>
    <s v="Low"/>
    <x v="1"/>
    <s v="The only visible difference is that the LLM output removed the final newline at the end of the file. The code content is otherwise identical, so there is no behavior change."/>
    <x v="1"/>
    <s v="Yes"/>
    <s v="None"/>
    <x v="2"/>
    <s v="repo_5019c3b_3428d97__claude_pipeline_llm_vs_gt.diff__Claude Opus 4.8"/>
    <n v="1"/>
    <n v="0"/>
    <n v="0"/>
    <n v="0"/>
    <n v="1"/>
    <n v="0"/>
    <n v="0"/>
    <x v="1"/>
    <x v="0"/>
  </r>
  <r>
    <s v="PaddleDetection"/>
    <s v="https://github.com/PaddlePaddle/PaddleDetection"/>
    <s v="Extract Variable (Cleanup, Move, extract, remove)"/>
    <x v="4"/>
    <s v="https://github.com/PaddlePaddle/PaddleDetection/pull/6424"/>
    <s v="70d00f6"/>
    <s v="5e02a81"/>
    <x v="0"/>
    <s v="ppdet/modeling/layers.py"/>
    <s v="ppdet/modeling/layers.py"/>
    <s v="GitHub: remove one line redundant code (topk_scores, topk_inds = paddle.topk(scores_r, k)"/>
    <s v="repo_70d00f6_5e02a81"/>
    <s v="claude_layers_llm_vs_gt.diff"/>
    <s v="cases/repo_70d00f6_5e02a81/compare/claude_layers_llm_vs_gt.diff"/>
    <x v="1"/>
    <s v="No"/>
    <x v="0"/>
    <s v="Formatting"/>
    <s v="Low"/>
    <x v="1"/>
    <s v="The only visible difference is that the LLM output removed the final newline at the end of the file. The code content is otherwise identical, so there is no behavior change."/>
    <x v="1"/>
    <s v="Yes"/>
    <s v="None"/>
    <x v="2"/>
    <s v="repo_70d00f6_5e02a81__claude_layers_llm_vs_gt.diff__Claude Opus 4.8"/>
    <n v="1"/>
    <n v="0"/>
    <n v="0"/>
    <n v="0"/>
    <n v="1"/>
    <n v="0"/>
    <n v="0"/>
    <x v="1"/>
    <x v="0"/>
  </r>
  <r>
    <s v="yewtube"/>
    <s v="mps-youtube/yewtube: yewtube, forked from mps-youtube , is a Terminal based YouTube player and downloader. No Youtube API key required."/>
    <s v="Change Method Signature (Change argument, change parameter)"/>
    <x v="3"/>
    <s v="https://github.com/mps-youtube/yewtube/pull/394"/>
    <s v="ea4831f"/>
    <s v="8d2c22d"/>
    <x v="0"/>
    <s v="mps_youtube/main.py"/>
    <s v="mps_youtube/main.py"/>
    <s v="GitHub: remove unneeded showconfig() argument"/>
    <s v="repo_ea4831f_8d2c22d"/>
    <s v="claude_main_llm_vs_gt.diff"/>
    <s v="cases/repo_ea4831f_8d2c22d/compare/claude_main_llm_vs_gt.diff"/>
    <x v="1"/>
    <s v="No"/>
    <x v="0"/>
    <s v="Formatting"/>
    <s v="Low"/>
    <x v="1"/>
    <s v="The only visible difference is that the LLM output removed the final newline at the end of the file. The code content is otherwise identical, so there is no behavior change."/>
    <x v="1"/>
    <s v="Yes"/>
    <s v="None"/>
    <x v="2"/>
    <s v="repo_ea4831f_8d2c22d__claude_main_llm_vs_gt.diff__Claude Opus 4.8"/>
    <n v="1"/>
    <n v="0"/>
    <n v="0"/>
    <n v="0"/>
    <n v="1"/>
    <n v="0"/>
    <n v="0"/>
    <x v="1"/>
    <x v="0"/>
  </r>
  <r>
    <s v="yewtube"/>
    <s v="mps-youtube/yewtube: yewtube, forked from mps-youtube , is a Terminal based YouTube player and downloader. No Youtube API key required."/>
    <s v="Extract Variable (Cleanup, Move, extract, remove)"/>
    <x v="4"/>
    <s v="https://github.com/mps-youtube/yewtube/pull/519"/>
    <s v="8508c46"/>
    <s v="2e0a353"/>
    <x v="0"/>
    <s v="mps_youtube/player.py"/>
    <s v="mps_youtube/player.py"/>
    <s v="Me: wrap the elasped_s variable in an if statement making sure resp['data'] is not none"/>
    <s v="repo_8508c46_2e0a353"/>
    <s v="claude_player_llm_vs_gt.diff"/>
    <s v="cases/repo_8508c46_2e0a353/compare/claude_player_llm_vs_gt.diff"/>
    <x v="1"/>
    <s v="No"/>
    <x v="0"/>
    <s v="Formatting"/>
    <s v="Low"/>
    <x v="1"/>
    <s v="The only visible difference is that the LLM output removed the final newline at the end of the file. The code content is otherwise identical, so there is no behavior change."/>
    <x v="1"/>
    <s v="Yes"/>
    <s v="None"/>
    <x v="2"/>
    <s v="repo_8508c46_2e0a353__claude_player_llm_vs_gt.diff__Claude Opus 4.8"/>
    <n v="1"/>
    <n v="0"/>
    <n v="0"/>
    <n v="0"/>
    <n v="1"/>
    <n v="0"/>
    <n v="0"/>
    <x v="1"/>
    <x v="0"/>
  </r>
  <r>
    <s v="Solaar"/>
    <s v="pwr-Solaar/Solaar: Linux device manager for Logitech devices"/>
    <s v="Rename Variable"/>
    <x v="0"/>
    <s v="https://github.com/pwr-Solaar/Solaar/pull/60"/>
    <s v="c224141"/>
    <s v="ecd90d6"/>
    <x v="2"/>
    <s v="lib/logitech/unifying_receiver/descriptors.py, lib/logitech/unifying_receiver/status.py"/>
    <s v="lib/logitech/unifying_receiver/status.py"/>
    <s v="Me: Rename FN_STATUS to FN_INVERSION, REPROGRAMMABLE_KEYS to REPROG_CONTROLS, FIRMWARE to DEVICE_FW_VERSION, NAME to DEVICE_NAME, and BATTERY to BATTERY_STATUS"/>
    <s v="repo_c224141_ecd90d6"/>
    <s v="claude_status_llm_vs_gt.diff"/>
    <s v="cases/repo_c224141_ecd90d6/compare/claude_status_llm_vs_gt.diff"/>
    <x v="0"/>
    <s v="No"/>
    <x v="0"/>
    <s v="Formatting"/>
    <s v="High"/>
    <x v="0"/>
    <s v="The task was to rename specific feature constants: FN_STATUS to FN_INVERSION, REPROGRAMMABLE_KEYS to REPROG_CONTROLS, FIRMWARE to DEVICE_FW_VERSION, NAME to DEVICE_NAME, and BATTERY to BATTERY_STATUS. The visible diff instead changes unrelated constants such as SOLAR_DASHBOARD to SOLAR_CHARGE, WIRELESS_DEVICE_STATUS to WIRELESS, and TOUCHMOUSE_RAW_POINTS to TOUCH_MOUSE, and also edits/removes comments. These changes are outside the requested task and likely incorrect. The required renames are not shown in the diff, so the task should be marked failed."/>
    <x v="0"/>
    <s v="Yes"/>
    <s v="None"/>
    <x v="2"/>
    <s v="repo_c224141_ecd90d6__claude_status_llm_vs_gt.diff__Claude Opus 4.8"/>
    <n v="0"/>
    <n v="0"/>
    <n v="1"/>
    <n v="0"/>
    <n v="1"/>
    <n v="0"/>
    <n v="1"/>
    <x v="0"/>
    <x v="0"/>
  </r>
  <r>
    <s v="Solaar"/>
    <s v="pwr-Solaar/Solaar: Linux device manager for Logitech devices"/>
    <s v="Rename Variable"/>
    <x v="0"/>
    <s v="https://github.com/pwr-Solaar/Solaar/pull/60"/>
    <s v="c224141"/>
    <s v="ecd90d6"/>
    <x v="2"/>
    <s v="lib/logitech/unifying_receiver/descriptors.py, lib/logitech/unifying_receiver/status.py"/>
    <s v="lib/logitech/unifying_receiver/status.py"/>
    <s v="Me: Rename FN_STATUS to FN_INVERSION, REPROGRAMMABLE_KEYS to REPROG_CONTROLS, FIRMWARE to DEVICE_FW_VERSION, NAME to DEVICE_NAME, and BATTERY to BATTERY_STATUS"/>
    <s v="repo_c224141_ecd90d6"/>
    <s v="claude_status_llm_vs_gt.diff"/>
    <s v="cases/repo_c224141_ecd90d6/compare/claude_status_llm_vs_gt.diff"/>
    <x v="0"/>
    <s v="No"/>
    <x v="0"/>
    <s v=" Comment/Docstring"/>
    <s v="High"/>
    <x v="0"/>
    <s v="The task was to rename specific feature constants: FN_STATUS to FN_INVERSION, REPROGRAMMABLE_KEYS to REPROG_CONTROLS, FIRMWARE to DEVICE_FW_VERSION, NAME to DEVICE_NAME, and BATTERY to BATTERY_STATUS. The visible diff instead changes unrelated constants such as SOLAR_DASHBOARD to SOLAR_CHARGE, WIRELESS_DEVICE_STATUS to WIRELESS, and TOUCHMOUSE_RAW_POINTS to TOUCH_MOUSE, and also edits/removes comments. These changes are outside the requested task and likely incorrect. The required renames are not shown in the diff, so the task should be marked failed."/>
    <x v="0"/>
    <s v="Yes"/>
    <s v="None"/>
    <x v="2"/>
    <s v="repo_c224141_ecd90d6__claude_status_llm_vs_gt.diff__Claude Opus 4.8"/>
    <n v="0"/>
    <n v="0"/>
    <n v="1"/>
    <n v="0"/>
    <n v="1"/>
    <n v="0"/>
    <n v="1"/>
    <x v="0"/>
    <x v="4"/>
  </r>
  <r>
    <s v="Solaar"/>
    <s v="pwr-Solaar/Solaar: Linux device manager for Logitech devices"/>
    <s v="Rename Variable"/>
    <x v="0"/>
    <s v="https://github.com/pwr-Solaar/Solaar/pull/60"/>
    <s v="c224141"/>
    <s v="ecd90d6"/>
    <x v="2"/>
    <s v="lib/logitech/unifying_receiver/descriptors.py, lib/logitech/unifying_receiver/status.py"/>
    <s v="lib/logitech/unifying_receiver/status.py"/>
    <s v="Me: Rename FN_STATUS to FN_INVERSION, REPROGRAMMABLE_KEYS to REPROG_CONTROLS, FIRMWARE to DEVICE_FW_VERSION, NAME to DEVICE_NAME, and BATTERY to BATTERY_STATUS"/>
    <s v="repo_c224141_ecd90d6"/>
    <s v="claude_status_llm_vs_gt.diff"/>
    <s v="cases/repo_c224141_ecd90d6/compare/claude_status_llm_vs_gt.diff"/>
    <x v="0"/>
    <s v="No"/>
    <x v="0"/>
    <s v=" Naming Overreach"/>
    <s v="High"/>
    <x v="0"/>
    <s v="The task was to rename specific feature constants: FN_STATUS to FN_INVERSION, REPROGRAMMABLE_KEYS to REPROG_CONTROLS, FIRMWARE to DEVICE_FW_VERSION, NAME to DEVICE_NAME, and BATTERY to BATTERY_STATUS. The visible diff instead changes unrelated constants such as SOLAR_DASHBOARD to SOLAR_CHARGE, WIRELESS_DEVICE_STATUS to WIRELESS, and TOUCHMOUSE_RAW_POINTS to TOUCH_MOUSE, and also edits/removes comments. These changes are outside the requested task and likely incorrect. The required renames are not shown in the diff, so the task should be marked failed."/>
    <x v="0"/>
    <s v="Yes"/>
    <s v="None"/>
    <x v="2"/>
    <s v="repo_c224141_ecd90d6__claude_status_llm_vs_gt.diff__Claude Opus 4.8"/>
    <n v="0"/>
    <n v="0"/>
    <n v="1"/>
    <n v="0"/>
    <n v="1"/>
    <n v="0"/>
    <n v="1"/>
    <x v="0"/>
    <x v="8"/>
  </r>
  <r>
    <s v="Solaar"/>
    <s v="pwr-Solaar/Solaar: Linux device manager for Logitech devices"/>
    <s v="Rename Variable"/>
    <x v="0"/>
    <s v="https://github.com/pwr-Solaar/Solaar/pull/60"/>
    <s v="c224141"/>
    <s v="ecd90d6"/>
    <x v="2"/>
    <s v="lib/logitech/unifying_receiver/descriptors.py, lib/logitech/unifying_receiver/status.py"/>
    <s v="lib/logitech/unifying_receiver/descriptors.py"/>
    <s v="Me: Rename FN_STATUS to FN_INVERSION, REPROGRAMMABLE_KEYS to REPROG_CONTROLS, FIRMWARE to DEVICE_FW_VERSION, NAME to DEVICE_NAME, and BATTERY to BATTERY_STATUS"/>
    <s v="repo_c224141_ecd90d6"/>
    <s v="claude_desc_llm_vs_gt.diff"/>
    <s v="cases/repo_c224141_ecd90d6/compare/claude_desc_llm_vs_gt.diff"/>
    <x v="1"/>
    <s v="No"/>
    <x v="0"/>
    <s v="Formatting"/>
    <s v="Low"/>
    <x v="1"/>
    <s v="The only visible difference is that the LLM output removed the final newline at the end of the file. The code content is otherwise identical, so there is no behavior change."/>
    <x v="1"/>
    <s v="Yes"/>
    <s v="None"/>
    <x v="2"/>
    <s v="repo_c224141_ecd90d6__claude_desc_llm_vs_gt.diff__Claude Opus 4.8"/>
    <n v="1"/>
    <n v="0"/>
    <n v="0"/>
    <n v="0"/>
    <n v="1"/>
    <n v="0"/>
    <n v="0"/>
    <x v="1"/>
    <x v="0"/>
  </r>
  <r>
    <s v="Solaar"/>
    <s v="pwr-Solaar/Solaar: Linux device manager for Logitech devices"/>
    <s v="Change Method Signature (Change argument, change parameter)"/>
    <x v="3"/>
    <s v="https://github.com/pwr-Solaar/Solaar/pull/649"/>
    <s v="77e21a0"/>
    <s v="56762b5"/>
    <x v="0"/>
    <s v="lib/logitech_receiver/descriptors.py"/>
    <s v="lib/logitech_receiver/descriptors.py"/>
    <s v="GitHub: move persister from Setting to _DeviceDescriptor to get around problem with settings discovered after startup"/>
    <s v="repo_77e21a0_56762b5"/>
    <s v="claude_desc_llm_vs_gt.diff"/>
    <s v="cases/repo_77e21a0_56762b5/compare/claude_desc_llm_vs_gt.diff"/>
    <x v="1"/>
    <s v="No"/>
    <x v="0"/>
    <s v="Formatting"/>
    <s v="Low"/>
    <x v="1"/>
    <s v="The only visible difference is that the LLM output removed the final newline at the end of the file. The code content is otherwise identical, so there is no behavior change."/>
    <x v="1"/>
    <s v="Yes"/>
    <s v="None"/>
    <x v="2"/>
    <s v="repo_77e21a0_56762b5__claude_desc_llm_vs_gt.diff__Claude Opus 4.8"/>
    <n v="1"/>
    <n v="0"/>
    <n v="0"/>
    <n v="0"/>
    <n v="1"/>
    <n v="0"/>
    <n v="0"/>
    <x v="1"/>
    <x v="0"/>
  </r>
  <r>
    <s v="Solaar"/>
    <s v="pwr-Solaar/Solaar: Linux device manager for Logitech devices"/>
    <s v="Change Method Signature (Change argument, change parameter)"/>
    <x v="3"/>
    <s v="https://github.com/pwr-Solaar/Solaar/pull/2357"/>
    <s v="8f6e8ee"/>
    <s v="c3b6802"/>
    <x v="0"/>
    <s v="lib/logitech_receiver/receiver.py"/>
    <s v="lib/logitech_receiver/receiver.py"/>
    <s v="Me: Get receiver product_info  before instantiation by passing it through parameter in a function Receiver"/>
    <s v="repo_8f6e8ee_c3b6802"/>
    <s v="claude_rec_llm_vs_gt.diff"/>
    <s v="cases/repo_8f6e8ee_c3b6802/compare/claude_rec_llm_vs_gt.diff"/>
    <x v="1"/>
    <s v="No"/>
    <x v="0"/>
    <s v="Formatting"/>
    <s v="Low"/>
    <x v="1"/>
    <s v="The LLM does pass product_info into Receiver, so the main task is completed. However, it changes the constructor parameter order from the human merges Receiver(product_info, handle, path, product_id, ...) to Receiver(handle, path, product_id, product_info, ...), which is an unnecessary API/signature difference. It also moves the product_info lookup inside the if handle: block, which slightly changes when the unknown receiver warning can occur. The missing final newline is formatting-only."/>
    <x v="1"/>
    <s v="Yes"/>
    <s v="None"/>
    <x v="2"/>
    <s v="repo_8f6e8ee_c3b6802__claude_rec_llm_vs_gt.diff__Claude Opus 4.8"/>
    <n v="1"/>
    <n v="0"/>
    <n v="0"/>
    <n v="0"/>
    <n v="1"/>
    <n v="0"/>
    <n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50C7D1-18F9-4F66-87A3-C3CC3C9846D4}" name="PivotTable16"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5:E37" firstHeaderRow="1" firstDataRow="2" firstDataCol="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h="1" x="11"/>
        <item x="7"/>
        <item x="4"/>
        <item x="6"/>
        <item h="1" x="0"/>
        <item x="10"/>
        <item x="1"/>
        <item x="2"/>
        <item x="8"/>
        <item x="9"/>
        <item x="3"/>
        <item x="5"/>
        <item t="default"/>
      </items>
    </pivotField>
  </pivotFields>
  <rowFields count="1">
    <field x="34"/>
  </rowFields>
  <rowItems count="11">
    <i>
      <x v="1"/>
    </i>
    <i>
      <x v="2"/>
    </i>
    <i>
      <x v="3"/>
    </i>
    <i>
      <x v="5"/>
    </i>
    <i>
      <x v="6"/>
    </i>
    <i>
      <x v="7"/>
    </i>
    <i>
      <x v="8"/>
    </i>
    <i>
      <x v="9"/>
    </i>
    <i>
      <x v="10"/>
    </i>
    <i>
      <x v="11"/>
    </i>
    <i t="grand">
      <x/>
    </i>
  </rowItems>
  <colFields count="1">
    <field x="24"/>
  </colFields>
  <colItems count="4">
    <i>
      <x/>
    </i>
    <i>
      <x v="1"/>
    </i>
    <i>
      <x v="2"/>
    </i>
    <i t="grand">
      <x/>
    </i>
  </colItems>
  <dataFields count="1">
    <dataField name="Count of Diff_ID" fld="25" subtotal="count" baseField="0" baseItem="0"/>
  </dataFields>
  <chartFormats count="3">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37DB36-5564-4AC8-86F4-55609DECA18A}" name="PivotTable15"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C14" firstHeaderRow="0" firstDataRow="1" firstDataCol="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3">
        <item h="1" x="11"/>
        <item x="7"/>
        <item x="4"/>
        <item x="6"/>
        <item h="1" x="0"/>
        <item x="10"/>
        <item x="1"/>
        <item x="2"/>
        <item x="8"/>
        <item x="9"/>
        <item x="3"/>
        <item x="5"/>
        <item t="default"/>
      </items>
      <autoSortScope>
        <pivotArea dataOnly="0" outline="0" fieldPosition="0">
          <references count="1">
            <reference field="4294967294" count="1" selected="0">
              <x v="0"/>
            </reference>
          </references>
        </pivotArea>
      </autoSortScope>
    </pivotField>
  </pivotFields>
  <rowFields count="1">
    <field x="34"/>
  </rowFields>
  <rowItems count="11">
    <i>
      <x v="2"/>
    </i>
    <i>
      <x v="6"/>
    </i>
    <i>
      <x v="7"/>
    </i>
    <i>
      <x v="8"/>
    </i>
    <i>
      <x v="1"/>
    </i>
    <i>
      <x v="3"/>
    </i>
    <i>
      <x v="10"/>
    </i>
    <i>
      <x v="11"/>
    </i>
    <i>
      <x v="5"/>
    </i>
    <i>
      <x v="9"/>
    </i>
    <i t="grand">
      <x/>
    </i>
  </rowItems>
  <colFields count="1">
    <field x="-2"/>
  </colFields>
  <colItems count="2">
    <i>
      <x/>
    </i>
    <i i="1">
      <x v="1"/>
    </i>
  </colItems>
  <dataFields count="2">
    <dataField name="Count of Diff_ID" fld="25" subtotal="count" baseField="0" baseItem="0"/>
    <dataField name="% of Change Type Labels" fld="25" subtotal="count" showDataAs="percentOfCol" baseField="0" baseItem="0" numFmtId="10"/>
  </dataField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D21C26-A0DF-4642-8780-DCA638E2811B}" name="PivotTable13" cacheId="639"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5" firstHeaderRow="0" firstDataRow="0" firstDataCol="0"/>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24"/>
  </rowFields>
  <rowItems count="4">
    <i>
      <x/>
    </i>
    <i>
      <x v="1"/>
    </i>
    <i>
      <x v="2"/>
    </i>
    <i t="grand">
      <x/>
    </i>
  </rowItems>
  <colFields count="1">
    <field x="33"/>
  </colFields>
  <colItems count="5">
    <i>
      <x/>
    </i>
    <i>
      <x v="1"/>
    </i>
    <i>
      <x v="2"/>
    </i>
    <i>
      <x v="3"/>
    </i>
    <i t="grand">
      <x/>
    </i>
  </colItems>
  <pageFields count="1">
    <pageField fld="1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04C5EE-3E3B-40AA-ACD0-6BF56DA505D6}" name="PivotTable12"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8:F33" firstHeaderRow="1" firstDataRow="2" firstDataCol="1"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24"/>
  </rowFields>
  <rowItems count="4">
    <i>
      <x/>
    </i>
    <i>
      <x v="1"/>
    </i>
    <i>
      <x v="2"/>
    </i>
    <i t="grand">
      <x/>
    </i>
  </rowItems>
  <colFields count="1">
    <field x="33"/>
  </colFields>
  <colItems count="5">
    <i>
      <x/>
    </i>
    <i>
      <x v="1"/>
    </i>
    <i>
      <x v="2"/>
    </i>
    <i>
      <x v="3"/>
    </i>
    <i t="grand">
      <x/>
    </i>
  </colItems>
  <pageFields count="1">
    <pageField fld="16" hier="-1"/>
  </pageFields>
  <dataFields count="1">
    <dataField name="Count of Diff_ID"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35E256-EB26-4769-90FC-70EC309CDFF5}" name="PivotTable11"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B24" firstHeaderRow="1" firstDataRow="1" firstDataCol="1"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24"/>
  </rowFields>
  <rowItems count="4">
    <i>
      <x/>
    </i>
    <i>
      <x v="1"/>
    </i>
    <i>
      <x v="2"/>
    </i>
    <i t="grand">
      <x/>
    </i>
  </rowItems>
  <colItems count="1">
    <i/>
  </colItems>
  <pageFields count="1">
    <pageField fld="16" item="1" hier="-1"/>
  </pageFields>
  <dataFields count="1">
    <dataField name="Medium/High Severity Rate" fld="32" subtotal="average" baseField="0" baseItem="0" numFmtId="10"/>
  </dataFields>
  <formats count="1">
    <format dxfId="1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B9973A-46A5-4AEC-AB55-3020458947D4}" name="PivotTable10"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5:C16" firstHeaderRow="0" firstDataRow="1" firstDataCol="0"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Items count="1">
    <i/>
  </rowItems>
  <colFields count="1">
    <field x="-2"/>
  </colFields>
  <colItems count="3">
    <i>
      <x/>
    </i>
    <i i="1">
      <x v="1"/>
    </i>
    <i i="2">
      <x v="2"/>
    </i>
  </colItems>
  <pageFields count="1">
    <pageField fld="16" item="1" hier="-1"/>
  </pageFields>
  <dataFields count="3">
    <dataField name="Sum of Risky_Unintended_Flag" fld="32" baseField="0" baseItem="0"/>
    <dataField name="Count of Diff_ID" fld="25" subtotal="count" baseField="0" baseItem="0"/>
    <dataField name="Medium/High Severity Rate" fld="32" subtotal="average" baseField="0" baseItem="0" numFmtId="10"/>
  </dataFields>
  <formats count="1">
    <format dxfId="197">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B6DA7E-105A-4AB1-B217-937B61FCEF40}" name="PivotTable9"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1"/>
        <item x="2"/>
        <item x="3"/>
        <item t="default"/>
      </items>
    </pivotField>
  </pivotFields>
  <rowFields count="1">
    <field x="33"/>
  </rowFields>
  <rowItems count="4">
    <i>
      <x/>
    </i>
    <i>
      <x v="1"/>
    </i>
    <i>
      <x v="2"/>
    </i>
    <i t="grand">
      <x/>
    </i>
  </rowItems>
  <colItems count="1">
    <i/>
  </colItems>
  <pageFields count="1">
    <pageField fld="16" item="1" hier="-1"/>
  </pageFields>
  <dataFields count="1">
    <dataField name="Severity Percentage" fld="25"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B336E7-98E9-4904-BD2E-34FD3BB819D7}" name="PivotTable14"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9:F44" firstHeaderRow="1" firstDataRow="2" firstDataCol="1"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24"/>
  </rowFields>
  <rowItems count="4">
    <i>
      <x/>
    </i>
    <i>
      <x v="1"/>
    </i>
    <i>
      <x v="2"/>
    </i>
    <i t="grand">
      <x/>
    </i>
  </rowItems>
  <colFields count="1">
    <field x="33"/>
  </colFields>
  <colItems count="5">
    <i>
      <x/>
    </i>
    <i>
      <x v="1"/>
    </i>
    <i>
      <x v="2"/>
    </i>
    <i>
      <x v="3"/>
    </i>
    <i t="grand">
      <x/>
    </i>
  </colItems>
  <pageFields count="1">
    <pageField fld="16" hier="-1"/>
  </pageFields>
  <dataFields count="1">
    <dataField name="Count of Diff_ID" fld="25" subtotal="count" showDataAs="percentOfRow" baseField="0" baseItem="0" numFmtId="10"/>
  </dataFields>
  <chartFormats count="4">
    <chartFormat chart="0" format="0" series="1">
      <pivotArea type="data" outline="0" fieldPosition="0">
        <references count="2">
          <reference field="4294967294" count="1" selected="0">
            <x v="0"/>
          </reference>
          <reference field="33" count="1" selected="0">
            <x v="0"/>
          </reference>
        </references>
      </pivotArea>
    </chartFormat>
    <chartFormat chart="0" format="1" series="1">
      <pivotArea type="data" outline="0" fieldPosition="0">
        <references count="2">
          <reference field="4294967294" count="1" selected="0">
            <x v="0"/>
          </reference>
          <reference field="33" count="1" selected="0">
            <x v="1"/>
          </reference>
        </references>
      </pivotArea>
    </chartFormat>
    <chartFormat chart="0" format="2" series="1">
      <pivotArea type="data" outline="0" fieldPosition="0">
        <references count="2">
          <reference field="4294967294" count="1" selected="0">
            <x v="0"/>
          </reference>
          <reference field="33" count="1" selected="0">
            <x v="2"/>
          </reference>
        </references>
      </pivotArea>
    </chartFormat>
    <chartFormat chart="0" format="3" series="1">
      <pivotArea type="data" outline="0" fieldPosition="0">
        <references count="2">
          <reference field="4294967294" count="1" selected="0">
            <x v="0"/>
          </reference>
          <reference field="3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9337EF-F7E3-4A0E-BE54-810DA2DA7967}" name="PivotTable33"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5:E40" firstHeaderRow="1" firstDataRow="2" firstDataCol="1" rowPageCount="2" colPageCount="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1"/>
        <item x="2"/>
        <item t="default"/>
      </items>
    </pivotField>
    <pivotField axis="axisPage" compact="0" outline="0" multipleItemSelectionAllowed="1" showAll="0">
      <items count="13">
        <item h="1" x="11"/>
        <item x="7"/>
        <item x="4"/>
        <item x="6"/>
        <item h="1" x="0"/>
        <item x="10"/>
        <item x="1"/>
        <item x="2"/>
        <item x="8"/>
        <item x="9"/>
        <item x="3"/>
        <item x="5"/>
        <item t="default"/>
      </items>
    </pivotField>
  </pivotFields>
  <rowFields count="1">
    <field x="24"/>
  </rowFields>
  <rowItems count="4">
    <i>
      <x/>
    </i>
    <i>
      <x v="1"/>
    </i>
    <i>
      <x v="2"/>
    </i>
    <i t="grand">
      <x/>
    </i>
  </rowItems>
  <colFields count="1">
    <field x="33"/>
  </colFields>
  <colItems count="4">
    <i>
      <x/>
    </i>
    <i>
      <x v="1"/>
    </i>
    <i>
      <x v="2"/>
    </i>
    <i t="grand">
      <x/>
    </i>
  </colItems>
  <pageFields count="2">
    <pageField fld="34" hier="-1"/>
    <pageField fld="16" hier="-1"/>
  </pageFields>
  <dataFields count="1">
    <dataField name="Count of Diff_ID" fld="25" subtotal="count" baseField="0" baseItem="0"/>
  </dataFields>
  <chartFormats count="3">
    <chartFormat chart="0" format="0" series="1">
      <pivotArea type="data" outline="0" fieldPosition="0">
        <references count="2">
          <reference field="4294967294" count="1" selected="0">
            <x v="0"/>
          </reference>
          <reference field="33" count="1" selected="0">
            <x v="0"/>
          </reference>
        </references>
      </pivotArea>
    </chartFormat>
    <chartFormat chart="0" format="1" series="1">
      <pivotArea type="data" outline="0" fieldPosition="0">
        <references count="2">
          <reference field="4294967294" count="1" selected="0">
            <x v="0"/>
          </reference>
          <reference field="33" count="1" selected="0">
            <x v="1"/>
          </reference>
        </references>
      </pivotArea>
    </chartFormat>
    <chartFormat chart="0" format="2" series="1">
      <pivotArea type="data" outline="0" fieldPosition="0">
        <references count="2">
          <reference field="4294967294" count="1" selected="0">
            <x v="0"/>
          </reference>
          <reference field="3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3EA360-0B9D-4EAF-98B6-98537C508A38}" name="PivotTable32"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5:B29" firstHeaderRow="1" firstDataRow="1" firstDataCol="1" rowPageCount="2" colPageCount="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Page" compact="0" outline="0" multipleItemSelectionAllowed="1" showAll="0">
      <items count="13">
        <item h="1" x="11"/>
        <item x="7"/>
        <item x="4"/>
        <item x="6"/>
        <item h="1" x="0"/>
        <item x="10"/>
        <item x="1"/>
        <item x="2"/>
        <item x="8"/>
        <item x="9"/>
        <item x="3"/>
        <item x="5"/>
        <item t="default"/>
      </items>
    </pivotField>
  </pivotFields>
  <rowFields count="1">
    <field x="24"/>
  </rowFields>
  <rowItems count="4">
    <i>
      <x/>
    </i>
    <i>
      <x v="1"/>
    </i>
    <i>
      <x v="2"/>
    </i>
    <i t="grand">
      <x/>
    </i>
  </rowItems>
  <colItems count="1">
    <i/>
  </colItems>
  <pageFields count="2">
    <pageField fld="34" hier="-1"/>
    <pageField fld="16" hier="-1"/>
  </pageFields>
  <dataFields count="1">
    <dataField name="Average of Risky_Unintended_Flag" fld="32" subtotal="average" baseField="0" baseItem="0" numFmtId="10"/>
  </dataFields>
  <formats count="1">
    <format dxfId="1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4BF51B-EE73-4F74-A3FD-B1D3EACC8B8C}" name="PivotTable31" cacheId="64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5" firstHeaderRow="0" firstDataRow="0" firstDataCol="0"/>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Page" compact="0" outline="0" showAll="0">
      <items count="13">
        <item x="11"/>
        <item x="7"/>
        <item x="4"/>
        <item x="6"/>
        <item x="0"/>
        <item x="10"/>
        <item x="1"/>
        <item x="2"/>
        <item x="8"/>
        <item x="9"/>
        <item x="3"/>
        <item x="5"/>
        <item t="default"/>
      </items>
    </pivotField>
  </pivotFields>
  <rowFields count="1">
    <field x="24"/>
  </rowFields>
  <rowItems count="4">
    <i>
      <x/>
    </i>
    <i>
      <x v="1"/>
    </i>
    <i>
      <x v="2"/>
    </i>
    <i t="grand">
      <x/>
    </i>
  </rowItems>
  <colItems count="1">
    <i/>
  </colItems>
  <pageFields count="2">
    <pageField fld="16" hier="-1"/>
    <pageField fld="34" hier="-1"/>
  </pageFields>
  <dataFields count="1">
    <dataField name="Sum of Risky_Unintended_Flag"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84FA59-DA1A-469C-9561-AF3DAE13140F}" name="PivotTable30"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2:C13" firstHeaderRow="0" firstDataRow="1" firstDataCol="0" rowPageCount="2" colPageCount="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Page" compact="0" outline="0" showAll="0">
      <items count="13">
        <item x="11"/>
        <item x="7"/>
        <item x="4"/>
        <item x="6"/>
        <item x="0"/>
        <item x="10"/>
        <item x="1"/>
        <item x="2"/>
        <item x="8"/>
        <item x="9"/>
        <item x="3"/>
        <item x="5"/>
        <item t="default"/>
      </items>
    </pivotField>
  </pivotFields>
  <rowItems count="1">
    <i/>
  </rowItems>
  <colFields count="1">
    <field x="-2"/>
  </colFields>
  <colItems count="3">
    <i>
      <x/>
    </i>
    <i i="1">
      <x v="1"/>
    </i>
    <i i="2">
      <x v="2"/>
    </i>
  </colItems>
  <pageFields count="2">
    <pageField fld="34" hier="-1"/>
    <pageField fld="16" hier="-1"/>
  </pageFields>
  <dataFields count="3">
    <dataField name="Sum of Risky_Unintended_Flag" fld="32" baseField="0" baseItem="0"/>
    <dataField name="Count of Diff_ID" fld="25" subtotal="count" baseField="0" baseItem="0"/>
    <dataField name="Risky_Unintended_Rate" fld="32" subtotal="average" baseField="0" baseItem="0" numFmtId="10"/>
  </dataFields>
  <formats count="1">
    <format dxfId="195">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09E116-9AD7-46F8-BB56-53E74CFC8D72}" name="PivotTable29"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B8" firstHeaderRow="1" firstDataRow="1" firstDataCol="1" rowPageCount="2" colPageCount="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axis="axisPage" compact="0" outline="0" multipleItemSelectionAllowed="1" showAll="0">
      <items count="13">
        <item h="1" x="11"/>
        <item x="7"/>
        <item x="4"/>
        <item x="6"/>
        <item h="1" x="0"/>
        <item x="10"/>
        <item x="1"/>
        <item x="2"/>
        <item x="8"/>
        <item x="9"/>
        <item x="3"/>
        <item x="5"/>
        <item t="default"/>
      </items>
    </pivotField>
  </pivotFields>
  <rowFields count="1">
    <field x="33"/>
  </rowFields>
  <rowItems count="4">
    <i>
      <x/>
    </i>
    <i>
      <x v="1"/>
    </i>
    <i>
      <x v="2"/>
    </i>
    <i t="grand">
      <x/>
    </i>
  </rowItems>
  <colItems count="1">
    <i/>
  </colItems>
  <pageFields count="2">
    <pageField fld="34" hier="-1"/>
    <pageField fld="16" hier="-1"/>
  </pageFields>
  <dataFields count="1">
    <dataField name="Severity Percentage" fld="25"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D20315-1C08-4A92-ABA8-2039CC2950B8}" name="PivotTable34"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7" firstHeaderRow="1" firstDataRow="1" firstDataCol="1" rowPageCount="1" colPageCount="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Page" compact="0" outline="0" multipleItemSelectionAllowed="1" showAll="0">
      <items count="13">
        <item h="1" x="11"/>
        <item x="7"/>
        <item x="4"/>
        <item x="6"/>
        <item h="1" x="0"/>
        <item x="10"/>
        <item x="1"/>
        <item x="2"/>
        <item x="8"/>
        <item x="9"/>
        <item x="3"/>
        <item x="5"/>
        <item t="default"/>
      </items>
    </pivotField>
  </pivotFields>
  <rowFields count="1">
    <field x="24"/>
  </rowFields>
  <rowItems count="4">
    <i>
      <x/>
    </i>
    <i>
      <x v="1"/>
    </i>
    <i>
      <x v="2"/>
    </i>
    <i t="grand">
      <x/>
    </i>
  </rowItems>
  <colItems count="1">
    <i/>
  </colItems>
  <pageFields count="1">
    <pageField fld="34" hier="-1"/>
  </pageFields>
  <dataFields count="1">
    <dataField name="Average of Risky_Unintended_Flag" fld="32" subtotal="average" baseField="0" baseItem="0" numFmtId="10"/>
  </dataFields>
  <formats count="1">
    <format dxfId="19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651CC78-3FF1-489E-859D-FA894BEDF84C}" name="PivotTable38"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0:C44" firstHeaderRow="0" firstDataRow="1" firstDataCol="1" rowPageCount="1" colPageCount="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Page" compact="0" outline="0" showAll="0">
      <items count="13">
        <item x="11"/>
        <item x="7"/>
        <item x="4"/>
        <item x="6"/>
        <item x="0"/>
        <item x="10"/>
        <item x="1"/>
        <item x="2"/>
        <item x="8"/>
        <item x="9"/>
        <item x="3"/>
        <item x="5"/>
        <item t="default"/>
      </items>
    </pivotField>
  </pivotFields>
  <rowFields count="1">
    <field x="14"/>
  </rowFields>
  <rowItems count="4">
    <i>
      <x/>
    </i>
    <i>
      <x v="1"/>
    </i>
    <i>
      <x v="2"/>
    </i>
    <i t="grand">
      <x/>
    </i>
  </rowItems>
  <colFields count="1">
    <field x="-2"/>
  </colFields>
  <colItems count="2">
    <i>
      <x/>
    </i>
    <i i="1">
      <x v="1"/>
    </i>
  </colItems>
  <pageFields count="1">
    <pageField fld="34" hier="-1"/>
  </pageFields>
  <dataFields count="2">
    <dataField name="Average of Risky_Unintended_Flag" fld="32" subtotal="average" baseField="0" baseItem="0" numFmtId="10"/>
    <dataField name="Count of Diff_ID" fld="25" subtotal="count" baseField="0" baseItem="0"/>
  </dataFields>
  <formats count="1">
    <format dxfId="193">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89D45E1-7EF8-46D7-9BD4-DC48D48CAD3A}" name="PivotTable37"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C37" firstHeaderRow="0" firstDataRow="1" firstDataCol="1" rowPageCount="1" colPageCount="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0"/>
        <item x="2"/>
        <item x="1"/>
        <item x="4"/>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Page" compact="0" outline="0" multipleItemSelectionAllowed="1" showAll="0">
      <items count="13">
        <item h="1" x="11"/>
        <item x="7"/>
        <item x="4"/>
        <item x="6"/>
        <item h="1" x="0"/>
        <item x="10"/>
        <item x="1"/>
        <item x="2"/>
        <item x="8"/>
        <item x="9"/>
        <item x="3"/>
        <item x="5"/>
        <item t="default"/>
      </items>
    </pivotField>
  </pivotFields>
  <rowFields count="1">
    <field x="7"/>
  </rowFields>
  <rowItems count="7">
    <i>
      <x/>
    </i>
    <i>
      <x v="1"/>
    </i>
    <i>
      <x v="2"/>
    </i>
    <i>
      <x v="3"/>
    </i>
    <i>
      <x v="4"/>
    </i>
    <i>
      <x v="5"/>
    </i>
    <i t="grand">
      <x/>
    </i>
  </rowItems>
  <colFields count="1">
    <field x="-2"/>
  </colFields>
  <colItems count="2">
    <i>
      <x/>
    </i>
    <i i="1">
      <x v="1"/>
    </i>
  </colItems>
  <pageFields count="1">
    <pageField fld="34" hier="-1"/>
  </pageFields>
  <dataFields count="2">
    <dataField name="Average of Risky_Unintended_Flag" fld="32" subtotal="average" baseField="0" baseItem="0" numFmtId="10"/>
    <dataField name="Count of Diff_ID" fld="25" subtotal="count" baseField="0" baseItem="0"/>
  </dataFields>
  <formats count="1">
    <format dxfId="192">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79B3132-0F4F-48B4-8A7D-C2245DD4D0B8}" name="PivotTable36"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E27" firstHeaderRow="1" firstDataRow="2" firstDataCol="1" rowPageCount="1" colPageCount="1"/>
  <pivotFields count="35">
    <pivotField compact="0" outline="0" showAll="0"/>
    <pivotField compact="0" outline="0" showAll="0"/>
    <pivotField compact="0" outline="0" showAll="0"/>
    <pivotField axis="axisRow" compact="0" outline="0" showAll="0">
      <items count="6">
        <item x="3"/>
        <item x="2"/>
        <item x="4"/>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Page" compact="0" outline="0" multipleItemSelectionAllowed="1" showAll="0">
      <items count="13">
        <item h="1" x="11"/>
        <item x="7"/>
        <item x="4"/>
        <item x="6"/>
        <item h="1" x="0"/>
        <item x="10"/>
        <item x="1"/>
        <item x="2"/>
        <item x="8"/>
        <item x="9"/>
        <item x="3"/>
        <item x="5"/>
        <item t="default"/>
      </items>
    </pivotField>
  </pivotFields>
  <rowFields count="1">
    <field x="3"/>
  </rowFields>
  <rowItems count="6">
    <i>
      <x/>
    </i>
    <i>
      <x v="1"/>
    </i>
    <i>
      <x v="2"/>
    </i>
    <i>
      <x v="3"/>
    </i>
    <i>
      <x v="4"/>
    </i>
    <i t="grand">
      <x/>
    </i>
  </rowItems>
  <colFields count="1">
    <field x="24"/>
  </colFields>
  <colItems count="4">
    <i>
      <x/>
    </i>
    <i>
      <x v="1"/>
    </i>
    <i>
      <x v="2"/>
    </i>
    <i t="grand">
      <x/>
    </i>
  </colItems>
  <pageFields count="1">
    <pageField fld="34" hier="-1"/>
  </pageFields>
  <dataFields count="1">
    <dataField name="Average of Risky_Unintended_Flag" fld="32" subtotal="average" baseField="0" baseItem="0" numFmtId="10"/>
  </dataFields>
  <formats count="1">
    <format dxfId="1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E1FBC90-2425-4B78-95F4-886D5A0A8AC4}" name="PivotTable35"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0:B16" firstHeaderRow="1" firstDataRow="1" firstDataCol="1" rowPageCount="1" colPageCount="1"/>
  <pivotFields count="35">
    <pivotField compact="0" outline="0" showAll="0"/>
    <pivotField compact="0" outline="0" showAll="0"/>
    <pivotField compact="0" outline="0" showAll="0"/>
    <pivotField axis="axisRow" compact="0" outline="0" showAll="0">
      <items count="6">
        <item x="3"/>
        <item x="2"/>
        <item x="4"/>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Page" compact="0" outline="0" multipleItemSelectionAllowed="1" showAll="0">
      <items count="13">
        <item h="1" x="11"/>
        <item x="7"/>
        <item x="4"/>
        <item x="6"/>
        <item h="1" x="0"/>
        <item x="10"/>
        <item x="1"/>
        <item x="2"/>
        <item x="8"/>
        <item x="9"/>
        <item x="3"/>
        <item x="5"/>
        <item t="default"/>
      </items>
    </pivotField>
  </pivotFields>
  <rowFields count="1">
    <field x="3"/>
  </rowFields>
  <rowItems count="6">
    <i>
      <x/>
    </i>
    <i>
      <x v="1"/>
    </i>
    <i>
      <x v="2"/>
    </i>
    <i>
      <x v="3"/>
    </i>
    <i>
      <x v="4"/>
    </i>
    <i t="grand">
      <x/>
    </i>
  </rowItems>
  <colItems count="1">
    <i/>
  </colItems>
  <pageFields count="1">
    <pageField fld="34" hier="-1"/>
  </pageFields>
  <dataFields count="1">
    <dataField name="Average of Risky_Unintended_Flag" fld="32" subtotal="average" baseField="0" baseItem="0" numFmtId="10"/>
  </dataFields>
  <formats count="1">
    <format dxfId="19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FB334D6-4398-43AE-833B-83CD613482A4}" name="PivotTable20"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0:C44" firstHeaderRow="0" firstDataRow="1" firstDataCol="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14"/>
  </rowFields>
  <rowItems count="4">
    <i>
      <x/>
    </i>
    <i>
      <x v="1"/>
    </i>
    <i>
      <x v="2"/>
    </i>
    <i t="grand">
      <x/>
    </i>
  </rowItems>
  <colFields count="1">
    <field x="-2"/>
  </colFields>
  <colItems count="2">
    <i>
      <x/>
    </i>
    <i i="1">
      <x v="1"/>
    </i>
  </colItems>
  <dataFields count="2">
    <dataField name="Risky Rate" fld="32" subtotal="average" baseField="0" baseItem="0" numFmtId="10"/>
    <dataField name="Count of Diff_ID" fld="25" subtotal="count" baseField="0" baseItem="0"/>
  </dataFields>
  <formats count="1">
    <format dxfId="189">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1114512-F3A7-42FB-9432-6F674B6F4316}" name="PivotTable19"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0:C37" firstHeaderRow="0" firstDataRow="1" firstDataCol="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0"/>
        <item x="2"/>
        <item x="1"/>
        <item x="4"/>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7"/>
  </rowFields>
  <rowItems count="7">
    <i>
      <x/>
    </i>
    <i>
      <x v="1"/>
    </i>
    <i>
      <x v="2"/>
    </i>
    <i>
      <x v="3"/>
    </i>
    <i>
      <x v="4"/>
    </i>
    <i>
      <x v="5"/>
    </i>
    <i t="grand">
      <x/>
    </i>
  </rowItems>
  <colFields count="1">
    <field x="-2"/>
  </colFields>
  <colItems count="2">
    <i>
      <x/>
    </i>
    <i i="1">
      <x v="1"/>
    </i>
  </colItems>
  <dataFields count="2">
    <dataField name="Risky Rate" fld="32" subtotal="average" baseField="0" baseItem="0" numFmtId="10"/>
    <dataField name="Count of Diff_ID" fld="25" subtotal="count" baseField="0" baseItem="0"/>
  </dataFields>
  <formats count="1">
    <format dxfId="188">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1D721D7-B8FA-4210-88A2-13DBE8ED8FCD}" name="PivotTable18"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E27" firstHeaderRow="1" firstDataRow="2" firstDataCol="1"/>
  <pivotFields count="34">
    <pivotField compact="0" outline="0" showAll="0"/>
    <pivotField compact="0" outline="0" showAll="0"/>
    <pivotField compact="0" outline="0" showAll="0"/>
    <pivotField axis="axisRow" compact="0" outline="0" showAll="0">
      <items count="6">
        <item x="3"/>
        <item x="2"/>
        <item x="4"/>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3"/>
  </rowFields>
  <rowItems count="6">
    <i>
      <x/>
    </i>
    <i>
      <x v="1"/>
    </i>
    <i>
      <x v="2"/>
    </i>
    <i>
      <x v="3"/>
    </i>
    <i>
      <x v="4"/>
    </i>
    <i t="grand">
      <x/>
    </i>
  </rowItems>
  <colFields count="1">
    <field x="24"/>
  </colFields>
  <colItems count="4">
    <i>
      <x/>
    </i>
    <i>
      <x v="1"/>
    </i>
    <i>
      <x v="2"/>
    </i>
    <i t="grand">
      <x/>
    </i>
  </colItems>
  <dataFields count="1">
    <dataField name="Average of Risky_Unintended_Flag" fld="32" subtotal="average" baseField="0" baseItem="0" numFmtId="10"/>
  </dataFields>
  <formats count="1">
    <format dxfId="187">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9B9B4BF-1149-4909-B076-EC0B67B71167}" name="PivotTable17"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0:B16" firstHeaderRow="1" firstDataRow="1" firstDataCol="1"/>
  <pivotFields count="34">
    <pivotField compact="0" outline="0" showAll="0"/>
    <pivotField compact="0" outline="0" showAll="0"/>
    <pivotField compact="0" outline="0" showAll="0"/>
    <pivotField axis="axisRow" compact="0" outline="0" showAll="0" sortType="descending">
      <items count="6">
        <item x="3"/>
        <item x="2"/>
        <item x="4"/>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3"/>
  </rowFields>
  <rowItems count="6">
    <i>
      <x v="3"/>
    </i>
    <i>
      <x v="4"/>
    </i>
    <i>
      <x v="1"/>
    </i>
    <i>
      <x/>
    </i>
    <i>
      <x v="2"/>
    </i>
    <i t="grand">
      <x/>
    </i>
  </rowItems>
  <colItems count="1">
    <i/>
  </colItems>
  <dataFields count="1">
    <dataField name="Average of Risky_Unintended_Flag" fld="32" subtotal="average" baseField="0" baseItem="0" numFmtId="10"/>
  </dataFields>
  <formats count="1">
    <format dxfId="18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B01F2B1-5DFE-42F0-B514-F33B14770311}" name="PivotTable6"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7" firstHeaderRow="1" firstDataRow="1" firstDataCol="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24"/>
  </rowFields>
  <rowItems count="4">
    <i>
      <x/>
    </i>
    <i>
      <x v="1"/>
    </i>
    <i>
      <x v="2"/>
    </i>
    <i t="grand">
      <x/>
    </i>
  </rowItems>
  <colItems count="1">
    <i/>
  </colItems>
  <dataFields count="1">
    <dataField name="Risky Unintended Change Rate" fld="32" subtotal="average" baseField="0" baseItem="0" numFmtId="10"/>
  </dataFields>
  <formats count="1">
    <format dxfId="18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3E48B2C-0EAE-410E-8989-EDA873440E81}" name="PivotTable5"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2:B28" firstHeaderRow="1" firstDataRow="1" firstDataCol="1"/>
  <pivotFields count="34">
    <pivotField compact="0" outline="0" showAll="0"/>
    <pivotField compact="0" outline="0" showAll="0"/>
    <pivotField compact="0" outline="0" showAll="0"/>
    <pivotField axis="axisRow" compact="0" outline="0" showAll="0">
      <items count="6">
        <item x="3"/>
        <item x="2"/>
        <item x="4"/>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3"/>
  </rowFields>
  <rowItems count="6">
    <i>
      <x/>
    </i>
    <i>
      <x v="1"/>
    </i>
    <i>
      <x v="2"/>
    </i>
    <i>
      <x v="3"/>
    </i>
    <i>
      <x v="4"/>
    </i>
    <i t="grand">
      <x/>
    </i>
  </rowItems>
  <colItems count="1">
    <i/>
  </colItems>
  <dataFields count="1">
    <dataField name="Unintended Change Rate" fld="30" subtotal="average" baseField="0" baseItem="0" numFmtId="10"/>
  </dataFields>
  <formats count="1">
    <format dxfId="18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B09C33A-DBD6-4ACE-A5B6-F98095DFBC7A}" name="PivotTable4"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0:B14" firstHeaderRow="1" firstDataRow="1" firstDataCol="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24"/>
  </rowFields>
  <rowItems count="4">
    <i>
      <x/>
    </i>
    <i>
      <x v="1"/>
    </i>
    <i>
      <x v="2"/>
    </i>
    <i t="grand">
      <x/>
    </i>
  </rowItems>
  <colItems count="1">
    <i/>
  </colItems>
  <dataFields count="1">
    <dataField name="Unintended Change Rate" fld="30" subtotal="average" baseField="0" baseItem="0" numFmtId="10"/>
  </dataFields>
  <formats count="1">
    <format dxfId="183">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01DA082-E6D5-46DF-B033-69746DBF6BD8}" name="PivotTable21"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0:E77" firstHeaderRow="1" firstDataRow="2" firstDataCol="1"/>
  <pivotFields count="34">
    <pivotField compact="0" outline="0" showAll="0"/>
    <pivotField compact="0" outline="0" showAll="0"/>
    <pivotField compact="0" outline="0" showAll="0"/>
    <pivotField axis="axisRow" compact="0" outline="0" showAll="0">
      <items count="6">
        <item x="3"/>
        <item x="2"/>
        <item x="4"/>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3"/>
  </rowFields>
  <rowItems count="6">
    <i>
      <x/>
    </i>
    <i>
      <x v="1"/>
    </i>
    <i>
      <x v="2"/>
    </i>
    <i>
      <x v="3"/>
    </i>
    <i>
      <x v="4"/>
    </i>
    <i t="grand">
      <x/>
    </i>
  </rowItems>
  <colFields count="1">
    <field x="24"/>
  </colFields>
  <colItems count="4">
    <i>
      <x/>
    </i>
    <i>
      <x v="1"/>
    </i>
    <i>
      <x v="2"/>
    </i>
    <i t="grand">
      <x/>
    </i>
  </colItems>
  <dataFields count="1">
    <dataField name="Average of Unintended_Flag" fld="30" subtotal="average" baseField="0" baseItem="0" numFmtId="10"/>
  </dataFields>
  <formats count="1">
    <format dxfId="1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CA8F1C6-A4D8-4721-AD8D-61A61C773514}" name="PivotTable8"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0:D54" firstHeaderRow="0" firstDataRow="1" firstDataCol="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24"/>
  </rowFields>
  <rowItems count="4">
    <i>
      <x/>
    </i>
    <i>
      <x v="1"/>
    </i>
    <i>
      <x v="2"/>
    </i>
    <i t="grand">
      <x/>
    </i>
  </rowItems>
  <colFields count="1">
    <field x="-2"/>
  </colFields>
  <colItems count="3">
    <i>
      <x/>
    </i>
    <i i="1">
      <x v="1"/>
    </i>
    <i i="2">
      <x v="2"/>
    </i>
  </colItems>
  <dataFields count="3">
    <dataField name="Unintended Changes" fld="30" baseField="0" baseItem="0"/>
    <dataField name="Total Diffs" fld="30" subtotal="count" baseField="0" baseItem="0"/>
    <dataField name="Unintended Change Rate" fld="30" subtotal="average" baseField="0" baseItem="0" numFmtId="10"/>
  </dataFields>
  <formats count="1">
    <format dxfId="181">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F464AA6-1C06-4AFB-875C-85F3DBA9E4DB}" name="PivotTable7"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7:E44" firstHeaderRow="1" firstDataRow="2" firstDataCol="1"/>
  <pivotFields count="34">
    <pivotField compact="0" outline="0" showAll="0"/>
    <pivotField compact="0" outline="0" showAll="0"/>
    <pivotField compact="0" outline="0" showAll="0"/>
    <pivotField axis="axisRow" compact="0" outline="0" showAll="0">
      <items count="6">
        <item x="3"/>
        <item x="2"/>
        <item x="4"/>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3"/>
  </rowFields>
  <rowItems count="6">
    <i>
      <x/>
    </i>
    <i>
      <x v="1"/>
    </i>
    <i>
      <x v="2"/>
    </i>
    <i>
      <x v="3"/>
    </i>
    <i>
      <x v="4"/>
    </i>
    <i t="grand">
      <x/>
    </i>
  </rowItems>
  <colFields count="1">
    <field x="24"/>
  </colFields>
  <colItems count="4">
    <i>
      <x/>
    </i>
    <i>
      <x v="1"/>
    </i>
    <i>
      <x v="2"/>
    </i>
    <i t="grand">
      <x/>
    </i>
  </colItems>
  <dataFields count="1">
    <dataField name="Unintended Change Rate" fld="30" subtotal="average" baseField="0" baseItem="0"/>
  </dataFields>
  <formats count="2">
    <format dxfId="179">
      <pivotArea outline="0" fieldPosition="0">
        <references count="1">
          <reference field="3" count="0" selected="0"/>
        </references>
      </pivotArea>
    </format>
    <format dxfId="180">
      <pivotArea grandRow="1"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15D8A79-25E1-4E26-89CB-1B448819DCD3}" name="PivotTable26"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3">
        <item h="1" x="11"/>
        <item x="7"/>
        <item x="4"/>
        <item x="6"/>
        <item h="1" x="0"/>
        <item x="10"/>
        <item x="1"/>
        <item x="2"/>
        <item x="8"/>
        <item x="9"/>
        <item x="3"/>
        <item x="5"/>
        <item t="default"/>
      </items>
    </pivotField>
  </pivotFields>
  <rowFields count="1">
    <field x="24"/>
  </rowFields>
  <rowItems count="4">
    <i>
      <x/>
    </i>
    <i>
      <x v="1"/>
    </i>
    <i>
      <x v="2"/>
    </i>
    <i t="grand">
      <x/>
    </i>
  </rowItems>
  <colItems count="1">
    <i/>
  </colItems>
  <pageFields count="1">
    <pageField fld="34" hier="-1"/>
  </pageFields>
  <dataFields count="1">
    <dataField name="Average of unintended_change_present"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FBA3D88B-B9A5-4116-9A2A-7DCAE9BEBDD8}" name="PivotTable27"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B16" firstHeaderRow="1" firstDataRow="1" firstDataCol="1" rowPageCount="1" colPageCount="1"/>
  <pivotFields count="35">
    <pivotField compact="0" outline="0" showAll="0"/>
    <pivotField compact="0" outline="0" showAll="0"/>
    <pivotField compact="0" outline="0" showAll="0"/>
    <pivotField axis="axisRow" compact="0" outline="0" showAll="0">
      <items count="6">
        <item x="3"/>
        <item x="2"/>
        <item x="4"/>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11"/>
        <item x="7"/>
        <item x="4"/>
        <item x="6"/>
        <item x="0"/>
        <item x="10"/>
        <item x="1"/>
        <item x="2"/>
        <item x="8"/>
        <item x="9"/>
        <item x="3"/>
        <item x="5"/>
        <item t="default"/>
      </items>
    </pivotField>
  </pivotFields>
  <rowFields count="1">
    <field x="3"/>
  </rowFields>
  <rowItems count="6">
    <i>
      <x/>
    </i>
    <i>
      <x v="1"/>
    </i>
    <i>
      <x v="2"/>
    </i>
    <i>
      <x v="3"/>
    </i>
    <i>
      <x v="4"/>
    </i>
    <i t="grand">
      <x/>
    </i>
  </rowItems>
  <colItems count="1">
    <i/>
  </colItems>
  <pageFields count="1">
    <pageField fld="34" hier="-1"/>
  </pageFields>
  <dataFields count="1">
    <dataField name="Average of unintended_change_present"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6AA45C2-C31D-4E78-B824-A5D3FF4F9913}" name="PivotTable3"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8:D23" firstHeaderRow="1" firstDataRow="2" firstDataCol="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4"/>
  </rowFields>
  <rowItems count="4">
    <i>
      <x/>
    </i>
    <i>
      <x v="1"/>
    </i>
    <i>
      <x v="2"/>
    </i>
    <i t="grand">
      <x/>
    </i>
  </rowItems>
  <colFields count="1">
    <field x="19"/>
  </colFields>
  <colItems count="3">
    <i>
      <x/>
    </i>
    <i>
      <x v="1"/>
    </i>
    <i t="grand">
      <x/>
    </i>
  </colItems>
  <dataFields count="1">
    <dataField name="Count of Diff_ID" fld="25"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D4A794C2-7CDF-4987-A669-3A48C77AC13E}" name="PivotTable2"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F15" firstHeaderRow="1" firstDataRow="2" firstDataCol="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1"/>
        <item x="3"/>
        <item x="0"/>
        <item x="2"/>
        <item t="default"/>
      </items>
    </pivotField>
    <pivotField compact="0" outline="0" showAll="0"/>
    <pivotField compact="0" outline="0" showAll="0"/>
    <pivotField axis="axisRow"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4"/>
  </rowFields>
  <rowItems count="4">
    <i>
      <x/>
    </i>
    <i>
      <x v="1"/>
    </i>
    <i>
      <x v="2"/>
    </i>
    <i t="grand">
      <x/>
    </i>
  </rowItems>
  <colFields count="1">
    <field x="21"/>
  </colFields>
  <colItems count="5">
    <i>
      <x/>
    </i>
    <i>
      <x v="1"/>
    </i>
    <i>
      <x v="2"/>
    </i>
    <i>
      <x v="3"/>
    </i>
    <i t="grand">
      <x/>
    </i>
  </colItems>
  <dataFields count="1">
    <dataField name="Count of Diff_ID" fld="25"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08DD64F-AF25-4423-9514-85BAA448C929}" name="PivotTable22"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0:C54" firstHeaderRow="0" firstDataRow="1" firstDataCol="1" rowPageCount="1" colPageCount="1"/>
  <pivotFields count="34">
    <pivotField compact="0" outline="0" showAll="0"/>
    <pivotField compact="0" outline="0" showAll="0"/>
    <pivotField compact="0" outline="0" showAll="0"/>
    <pivotField axis="axisPage" compact="0" outline="0" showAll="0">
      <items count="6">
        <item x="3"/>
        <item x="2"/>
        <item x="4"/>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s>
  <rowFields count="1">
    <field x="24"/>
  </rowFields>
  <rowItems count="4">
    <i>
      <x/>
    </i>
    <i>
      <x v="1"/>
    </i>
    <i>
      <x v="2"/>
    </i>
    <i t="grand">
      <x/>
    </i>
  </rowItems>
  <colFields count="1">
    <field x="-2"/>
  </colFields>
  <colItems count="2">
    <i>
      <x/>
    </i>
    <i i="1">
      <x v="1"/>
    </i>
  </colItems>
  <pageFields count="1">
    <pageField fld="3" hier="-1"/>
  </pageFields>
  <dataFields count="2">
    <dataField name="Sum of ExactMatch_Flag" fld="29" baseField="0" baseItem="0"/>
    <dataField name="Sum of Missed_Flag"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B930F4E0-03E2-4E15-AFB2-BAEB93D1C359}" name="PivotTable1" cacheId="6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E8" firstHeaderRow="1" firstDataRow="2" firstDataCol="1"/>
  <pivotFields count="3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4"/>
  </rowFields>
  <rowItems count="4">
    <i>
      <x/>
    </i>
    <i>
      <x v="1"/>
    </i>
    <i>
      <x v="2"/>
    </i>
    <i t="grand">
      <x/>
    </i>
  </rowItems>
  <colFields count="1">
    <field x="14"/>
  </colFields>
  <colItems count="4">
    <i>
      <x/>
    </i>
    <i>
      <x v="1"/>
    </i>
    <i>
      <x v="2"/>
    </i>
    <i t="grand">
      <x/>
    </i>
  </colItems>
  <dataFields count="1">
    <dataField name="Count of Diff_ID" fld="25" subtotal="count" showDataAs="percentOfRow" baseField="0" baseItem="0" numFmtId="10"/>
  </dataFields>
  <chartFormats count="3">
    <chartFormat chart="1" format="3" series="1">
      <pivotArea type="data" outline="0" fieldPosition="0">
        <references count="2">
          <reference field="4294967294" count="1" selected="0">
            <x v="0"/>
          </reference>
          <reference field="14" count="1" selected="0">
            <x v="0"/>
          </reference>
        </references>
      </pivotArea>
    </chartFormat>
    <chartFormat chart="1" format="4" series="1">
      <pivotArea type="data" outline="0" fieldPosition="0">
        <references count="2">
          <reference field="4294967294" count="1" selected="0">
            <x v="0"/>
          </reference>
          <reference field="14" count="1" selected="0">
            <x v="1"/>
          </reference>
        </references>
      </pivotArea>
    </chartFormat>
    <chartFormat chart="1" format="5"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F8A467A0-851E-40FB-9619-BD81C1B0188E}" name="PivotTable24"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0:E15" firstHeaderRow="1" firstDataRow="2" firstDataCol="1" rowPageCount="1" colPageCount="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3">
        <item h="1" x="11"/>
        <item x="7"/>
        <item x="4"/>
        <item x="6"/>
        <item h="1" x="0"/>
        <item x="10"/>
        <item x="1"/>
        <item x="2"/>
        <item x="8"/>
        <item x="9"/>
        <item x="3"/>
        <item x="5"/>
        <item t="default"/>
      </items>
    </pivotField>
  </pivotFields>
  <rowFields count="1">
    <field x="24"/>
  </rowFields>
  <rowItems count="4">
    <i>
      <x/>
    </i>
    <i>
      <x v="1"/>
    </i>
    <i>
      <x v="2"/>
    </i>
    <i t="grand">
      <x/>
    </i>
  </rowItems>
  <colFields count="1">
    <field x="14"/>
  </colFields>
  <colItems count="4">
    <i>
      <x/>
    </i>
    <i>
      <x v="1"/>
    </i>
    <i>
      <x v="2"/>
    </i>
    <i t="grand">
      <x/>
    </i>
  </colItems>
  <pageFields count="1">
    <pageField fld="34" hier="-1"/>
  </pageFields>
  <dataFields count="1">
    <dataField name="Count of Diff_ID" fld="25" subtotal="count" showDataAs="percentOfRow" baseField="0" baseItem="0" numFmtId="10"/>
  </dataFields>
  <chartFormats count="3">
    <chartFormat chart="0" format="3" series="1">
      <pivotArea type="data" outline="0" fieldPosition="0">
        <references count="2">
          <reference field="4294967294" count="1" selected="0">
            <x v="0"/>
          </reference>
          <reference field="14" count="1" selected="0">
            <x v="0"/>
          </reference>
        </references>
      </pivotArea>
    </chartFormat>
    <chartFormat chart="0" format="4" series="1">
      <pivotArea type="data" outline="0" fieldPosition="0">
        <references count="2">
          <reference field="4294967294" count="1" selected="0">
            <x v="0"/>
          </reference>
          <reference field="14" count="1" selected="0">
            <x v="1"/>
          </reference>
        </references>
      </pivotArea>
    </chartFormat>
    <chartFormat chart="0" format="5"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45837671-4A9E-459F-A3FC-7F6BC26F7C56}" name="PivotTable25"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D35" firstHeaderRow="1" firstDataRow="2" firstDataCol="1" rowPageCount="1" colPageCount="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3">
        <item h="1" x="11"/>
        <item x="7"/>
        <item x="4"/>
        <item x="6"/>
        <item h="1" x="0"/>
        <item x="10"/>
        <item x="1"/>
        <item x="2"/>
        <item x="8"/>
        <item x="9"/>
        <item x="3"/>
        <item x="5"/>
        <item t="default"/>
      </items>
    </pivotField>
  </pivotFields>
  <rowFields count="1">
    <field x="24"/>
  </rowFields>
  <rowItems count="4">
    <i>
      <x/>
    </i>
    <i>
      <x v="1"/>
    </i>
    <i>
      <x v="2"/>
    </i>
    <i t="grand">
      <x/>
    </i>
  </rowItems>
  <colFields count="1">
    <field x="19"/>
  </colFields>
  <colItems count="3">
    <i>
      <x/>
    </i>
    <i>
      <x v="1"/>
    </i>
    <i t="grand">
      <x/>
    </i>
  </colItems>
  <pageFields count="1">
    <pageField fld="34" hier="-1"/>
  </pageFields>
  <dataFields count="1">
    <dataField name="Count of Diff_ID" fld="25"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2C0CC991-C079-445A-A145-FCD51F751D68}" name="PivotTable23" cacheId="6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E25" firstHeaderRow="1" firstDataRow="2" firstDataCol="1" rowPageCount="1" colPageCount="1"/>
  <pivotFields count="3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1"/>
        <item x="0"/>
        <item x="2"/>
        <item t="default"/>
      </items>
    </pivotField>
    <pivotField compact="0" outline="0" showAll="0"/>
    <pivotField compact="0" outline="0" showAll="0"/>
    <pivotField axis="axisRow"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3">
        <item h="1" x="11"/>
        <item x="7"/>
        <item x="4"/>
        <item x="6"/>
        <item h="1" x="0"/>
        <item x="10"/>
        <item x="1"/>
        <item x="2"/>
        <item x="8"/>
        <item x="9"/>
        <item x="3"/>
        <item x="5"/>
        <item t="default"/>
      </items>
    </pivotField>
  </pivotFields>
  <rowFields count="1">
    <field x="24"/>
  </rowFields>
  <rowItems count="4">
    <i>
      <x/>
    </i>
    <i>
      <x v="1"/>
    </i>
    <i>
      <x v="2"/>
    </i>
    <i t="grand">
      <x/>
    </i>
  </rowItems>
  <colFields count="1">
    <field x="21"/>
  </colFields>
  <colItems count="4">
    <i>
      <x/>
    </i>
    <i>
      <x v="1"/>
    </i>
    <i>
      <x v="2"/>
    </i>
    <i t="grand">
      <x/>
    </i>
  </colItems>
  <pageFields count="1">
    <pageField fld="34" hier="-1"/>
  </pageFields>
  <dataFields count="1">
    <dataField name="Count of Diff_ID" fld="25"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46A8BAB-F5AF-4FAC-99F8-923B04A8BFA9}" autoFormatId="16" applyNumberFormats="0" applyBorderFormats="0" applyFontFormats="0" applyPatternFormats="0" applyAlignmentFormats="0" applyWidthHeightFormats="0">
  <queryTableRefresh nextId="36">
    <queryTableFields count="35">
      <queryTableField id="1" name="Repo Name" tableColumnId="1"/>
      <queryTableField id="2" name="Repo URL" tableColumnId="2"/>
      <queryTableField id="3" name="Task Type" tableColumnId="3"/>
      <queryTableField id="4" name="clean_task_type" tableColumnId="4"/>
      <queryTableField id="5" name="PR URL" tableColumnId="5"/>
      <queryTableField id="6" name="base_sha" tableColumnId="6"/>
      <queryTableField id="7" name="merge_sha" tableColumnId="7"/>
      <queryTableField id="8" name="# files changed (only related to the task)" tableColumnId="8"/>
      <queryTableField id="9" name="Changed files releted to the task" tableColumnId="9"/>
      <queryTableField id="10" name="Target_Files" tableColumnId="10"/>
      <queryTableField id="11" name="Whether Task descriptiontion written by you or used GitHub (if wrote just type &quot;me&quot; and &quot;what you wrote&quot; if used GitHub type &quot;GitHub&quot; and then what you used)" tableColumnId="11"/>
      <queryTableField id="12" name="case_id" tableColumnId="12"/>
      <queryTableField id="13" name="filename" tableColumnId="13"/>
      <queryTableField id="14" name="diff_file_path" tableColumnId="14"/>
      <queryTableField id="15" name="task_success" tableColumnId="15"/>
      <queryTableField id="16" name="exact_match" tableColumnId="16"/>
      <queryTableField id="17" name="unintended_change_present" tableColumnId="17"/>
      <queryTableField id="18" name="unintended_change_type" tableColumnId="18"/>
      <queryTableField id="19" name="severity" tableColumnId="19"/>
      <queryTableField id="20" name="missed_required_change" tableColumnId="20"/>
      <queryTableField id="21" name="notes_for_decision" tableColumnId="21"/>
      <queryTableField id="22" name="Final Label" tableColumnId="22"/>
      <queryTableField id="23" name="syntax_valid" tableColumnId="23"/>
      <queryTableField id="24" name="syntax_error_message" tableColumnId="24"/>
      <queryTableField id="25" name="Model" tableColumnId="25"/>
      <queryTableField id="26" name="Diff_ID" tableColumnId="26"/>
      <queryTableField id="27" name="Success_Flag" tableColumnId="27"/>
      <queryTableField id="28" name="Partial_Flag" tableColumnId="28"/>
      <queryTableField id="29" name="Failed_Flag" tableColumnId="29"/>
      <queryTableField id="30" name="ExactMatch_Flag" tableColumnId="30"/>
      <queryTableField id="31" name="Unintended_Flag" tableColumnId="31"/>
      <queryTableField id="32" name="Missed_Flag" tableColumnId="32"/>
      <queryTableField id="33" name="Risky_Unintended_Flag" tableColumnId="33"/>
      <queryTableField id="34" name="CleanSeverity" tableColumnId="34"/>
      <queryTableField id="35" name="ChangeType" tableColumnId="35"/>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5</v>
    <v>8</v>
    <v>5</v>
    <v>7</v>
  </rv>
  <rv s="0">
    <v>1</v>
    <v>8</v>
    <v>4</v>
    <v>7</v>
  </rv>
</rvData>
</file>

<file path=xl/richData/rdrichvaluestructure.xml><?xml version="1.0" encoding="utf-8"?>
<rvStructures xmlns="http://schemas.microsoft.com/office/spreadsheetml/2017/richdata" count="1">
  <s t="_error">
    <k n="colOffset" t="i"/>
    <k n="errorType" t="i"/>
    <k n="rwOffset" t="i"/>
    <k n="subType" t="i"/>
  </s>
</rvStructure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01D263-A14F-45E4-BC8A-B44F73A1832F}" name="Table2" displayName="Table2" ref="A1:AW222" totalsRowShown="0" headerRowDxfId="178" dataDxfId="177">
  <autoFilter ref="A1:AW222" xr:uid="{2F01D263-A14F-45E4-BC8A-B44F73A1832F}"/>
  <tableColumns count="49">
    <tableColumn id="1" xr3:uid="{E03B44DC-42A0-418F-B95E-40A5468D75F9}" name="Repo Name" dataDxfId="176"/>
    <tableColumn id="2" xr3:uid="{18059327-95A3-4D6A-92DF-2F66A3AB44C1}" name="Repo URL" dataDxfId="175" dataCellStyle="Hyperlink"/>
    <tableColumn id="3" xr3:uid="{C35CEB71-EBFB-4E5C-9C03-3308F7305387}" name="Task Type" dataDxfId="174"/>
    <tableColumn id="22" xr3:uid="{8B4B2FCF-B6B2-4AF2-BFC0-EF4DE64BED1E}" name="clean_task_type" dataDxfId="173">
      <calculatedColumnFormula>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calculatedColumnFormula>
    </tableColumn>
    <tableColumn id="4" xr3:uid="{5F58923A-F5EF-472C-8480-2CB724FE386C}" name="PR URL" dataDxfId="172" dataCellStyle="Hyperlink"/>
    <tableColumn id="5" xr3:uid="{3AE22DDE-5CCB-498F-AB14-F050EFFBB8FA}" name="base_sha" dataDxfId="171"/>
    <tableColumn id="6" xr3:uid="{5D25245D-1799-4030-AE6A-E4B3DD62CEFC}" name="merge_sha " dataDxfId="170"/>
    <tableColumn id="7" xr3:uid="{9CBAF968-CA55-463F-9AD7-13B603131D7A}" name="# files changed (only related to the task)" dataDxfId="169"/>
    <tableColumn id="8" xr3:uid="{4868BBB0-F208-4152-AA19-5BF2D9B9B7E8}" name="Changed files releted to the task" dataDxfId="168"/>
    <tableColumn id="23" xr3:uid="{E8F9B3DA-321A-4E82-B63D-18A760BE4399}" name="Target_Files" dataDxfId="167"/>
    <tableColumn id="9" xr3:uid="{9A12E700-4BCD-4FD6-8A1C-4D1641930C92}" name="Analyzer Name" dataDxfId="166"/>
    <tableColumn id="10" xr3:uid="{BA5DA6DF-4EB1-4A11-A6AC-4CF973A8166F}" name="Whether Task descriptiontion written by you or used GitHub (if wrote just type &quot;me&quot; and &quot;what you wrote&quot; if used GitHub type &quot;GitHub&quot; and then what you used)" dataDxfId="165"/>
    <tableColumn id="11" xr3:uid="{E5321BD4-42CC-43D1-94F1-4672C0156B5D}" name="case_id" dataDxfId="164"/>
    <tableColumn id="12" xr3:uid="{5B497FD3-55A3-4A67-8632-A8CC4F9D532F}" name="filename" dataDxfId="163"/>
    <tableColumn id="13" xr3:uid="{A8AB426B-BEB7-4766-A017-B708F99A4FC8}" name="diff_file_path" dataDxfId="162"/>
    <tableColumn id="14" xr3:uid="{D69804A6-C7E8-4F70-8894-C78E3FCDD604}" name="task_success" dataDxfId="161"/>
    <tableColumn id="15" xr3:uid="{04249698-2822-4554-AF2C-AE9F051C6FA1}" name="exact_match" dataDxfId="160"/>
    <tableColumn id="16" xr3:uid="{B7C0738D-2A56-4ED9-B417-F771505EB9A6}" name="unintended_change_present" dataDxfId="159"/>
    <tableColumn id="17" xr3:uid="{1A03BA61-B35A-4DA6-BD00-64DCAB86274E}" name="unintended_change_type" dataDxfId="158"/>
    <tableColumn id="18" xr3:uid="{7A5F27CB-2865-4737-88B4-691CEA077068}" name="severity" dataDxfId="157"/>
    <tableColumn id="19" xr3:uid="{942BC6A7-AB05-47E1-BDAE-5A964354463A}" name="missed_required_change" dataDxfId="156"/>
    <tableColumn id="20" xr3:uid="{1060BAA4-905C-4770-B38D-F6AC4C29A248}" name="notes_for_decision" dataDxfId="155"/>
    <tableColumn id="21" xr3:uid="{9D909D72-ACF9-4905-AD15-3B1AAB5E572E}" name="Column1" dataDxfId="154"/>
    <tableColumn id="24" xr3:uid="{0FC264CA-B80D-47F2-AE2A-5E802813C0D3}" name="syntax_valid" dataDxfId="153"/>
    <tableColumn id="25" xr3:uid="{037A80A8-EE08-47BC-B3D9-D26BBAB5823E}" name="syntax_error_message" dataDxfId="152"/>
    <tableColumn id="26" xr3:uid="{75C070FA-702B-49CC-AF7A-8C34F7E45EC9}" name="Gemini_filename" dataDxfId="151"/>
    <tableColumn id="27" xr3:uid="{5376C1D9-5AE0-4512-8D40-CCD356C295FE}" name="Gemini_diff_file_path" dataDxfId="150"/>
    <tableColumn id="28" xr3:uid="{CDD5E0D9-CE16-485B-8F6D-9CF9193F29DF}" name="Gemini_task_success" dataDxfId="149"/>
    <tableColumn id="29" xr3:uid="{2B87E03E-E3EE-4B4E-93E0-0CB8AE694341}" name="Gemini_exact_match" dataDxfId="148"/>
    <tableColumn id="30" xr3:uid="{4D1BD94D-9505-4706-9F73-804E0A45F7ED}" name="Gemini_unitended_change_present" dataDxfId="147"/>
    <tableColumn id="31" xr3:uid="{83BEA7AE-744C-4D7C-B245-EA1885F09DA6}" name="Gemini_unitended_change_type" dataDxfId="146"/>
    <tableColumn id="32" xr3:uid="{9F192F7E-0F45-4D95-BDE1-B2D6FD53C054}" name="Gemini_severity" dataDxfId="145"/>
    <tableColumn id="33" xr3:uid="{B3D7C75D-71F6-4A8D-98CD-17046E9CCBF0}" name="Gemini_missed_required_change" dataDxfId="144"/>
    <tableColumn id="34" xr3:uid="{345B3346-B9E3-4FF4-ACD5-4ED5FC7EA043}" name="Gemini_notes_for_decision" dataDxfId="143"/>
    <tableColumn id="35" xr3:uid="{23CBE869-8C55-46DE-89ED-3AACC99D25BF}" name="Gemini_final_label" dataDxfId="142"/>
    <tableColumn id="36" xr3:uid="{DB1FBFEB-4AB8-475D-B854-1D804590F661}" name="Gemini_syntax_valid" dataDxfId="141"/>
    <tableColumn id="37" xr3:uid="{348CF6A0-D658-4187-8E16-74B3761FB488}" name="Gemini_syntax_error_message" dataDxfId="140"/>
    <tableColumn id="38" xr3:uid="{29237A3B-58F7-4593-9D49-ECB050640F49}" name="Claude_filename" dataDxfId="139"/>
    <tableColumn id="39" xr3:uid="{8B8EC70E-0424-4E22-A0A7-F5B1B62BF120}" name="Claude_diff_file_path" dataDxfId="138"/>
    <tableColumn id="40" xr3:uid="{AAACCC55-8647-40CB-A250-D7EDABCF131E}" name="Claude_task_success" dataDxfId="137"/>
    <tableColumn id="41" xr3:uid="{E8413E88-6670-47F7-99A6-FE935C00D7AA}" name="Claude_exact_match" dataDxfId="136"/>
    <tableColumn id="42" xr3:uid="{25410FA2-2741-48C5-94B8-1B5E8869BE04}" name="Claude_unitended_change_present" dataDxfId="135"/>
    <tableColumn id="43" xr3:uid="{A63BAC03-8463-4F58-B098-D97B8A10EA75}" name="Claude_unitended_change_type" dataDxfId="134"/>
    <tableColumn id="44" xr3:uid="{5E285B36-220D-4D7B-B822-9EDC025A966A}" name="Claude_severity" dataDxfId="133"/>
    <tableColumn id="45" xr3:uid="{A0BBBD5F-4D8C-4B1E-948D-831F672BE718}" name="Claude_missed_required_change" dataDxfId="132"/>
    <tableColumn id="46" xr3:uid="{10EB16D6-E9AD-486D-82DB-DBA909EAAD95}" name="Claude_notes_for_decision" dataDxfId="131"/>
    <tableColumn id="47" xr3:uid="{8253B9D6-DFDE-459A-A03A-224A671036EA}" name="Claude_final_label" dataDxfId="130"/>
    <tableColumn id="48" xr3:uid="{8B12ECB4-C1E0-46D7-9A75-06189FEA34CF}" name="Claude_syntax_valid" dataDxfId="129"/>
    <tableColumn id="49" xr3:uid="{DA093295-F299-4A0A-B748-CFD375FE39A9}" name="Claude_syntax_error_message" dataDxfId="1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44A7C2-E1D1-4198-9A83-C85844454A04}" name="Table14" displayName="Table14" ref="A1:AH664" totalsRowShown="0" dataDxfId="127">
  <autoFilter ref="A1:AH664" xr:uid="{7FC931AB-2240-4BBB-924F-59F7A335B1CD}"/>
  <tableColumns count="34">
    <tableColumn id="1" xr3:uid="{E1D00819-A3EA-473E-A32B-162166346EB5}" name="Repo Name"/>
    <tableColumn id="2" xr3:uid="{2397F415-97D1-4A27-8A7A-AB18C2E48A4B}" name="Repo URL" dataDxfId="126" dataCellStyle="Hyperlink"/>
    <tableColumn id="3" xr3:uid="{48549BDC-448A-4742-9309-AD1701935D08}" name="Task Type"/>
    <tableColumn id="4" xr3:uid="{EEA9FD0C-BBC8-4F58-A840-246C5AFA756D}" name="clean_task_type" dataDxfId="125">
      <calculatedColumnFormula>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calculatedColumnFormula>
    </tableColumn>
    <tableColumn id="5" xr3:uid="{3CF53F78-858D-48E8-B4E3-A36AC4D8D888}" name="PR URL" dataDxfId="124" dataCellStyle="Hyperlink"/>
    <tableColumn id="6" xr3:uid="{B7F3DB09-1253-4318-AC80-161C0AF973BF}" name="base_sha" dataDxfId="123"/>
    <tableColumn id="7" xr3:uid="{25D3CC0E-F03B-4EA3-920A-FDB681CD8349}" name="merge_sha" dataDxfId="122"/>
    <tableColumn id="8" xr3:uid="{A87543B6-F4A8-482E-A775-43B0369D0FE6}" name="# files changed (only related to the task)" dataDxfId="121"/>
    <tableColumn id="9" xr3:uid="{B21D861E-B7C1-4214-83FA-FDCA049A8540}" name="Changed files releted to the task" dataDxfId="120"/>
    <tableColumn id="10" xr3:uid="{4AAD46AB-00AD-4CC3-A411-55F45B76D568}" name="Target_Files" dataDxfId="119"/>
    <tableColumn id="11" xr3:uid="{F68ECF4E-AE14-443F-A992-7048912E43F4}" name="Analyzer Name" dataDxfId="118"/>
    <tableColumn id="12" xr3:uid="{6BE3D316-194B-4559-9845-FCF278C9FA40}" name="Whether Task descriptiontion written by you or used GitHub (if wrote just type &quot;me&quot; and &quot;what you wrote&quot; if used GitHub type &quot;GitHub&quot; and then what you used)" dataDxfId="117"/>
    <tableColumn id="13" xr3:uid="{477B307C-2949-415E-8A2A-00815D71D784}" name="case_id" dataDxfId="116"/>
    <tableColumn id="14" xr3:uid="{1ED82891-BC1C-49CE-97B1-34E939C9D3DF}" name="filename" dataDxfId="115"/>
    <tableColumn id="15" xr3:uid="{90F99C72-5C85-4C61-808C-E7EAAFDD156C}" name="diff_file_path" dataDxfId="114"/>
    <tableColumn id="16" xr3:uid="{3D60F2CE-60F3-4F9F-9BC2-C24E2772DB22}" name="task_success" dataDxfId="113"/>
    <tableColumn id="17" xr3:uid="{72384A71-01BA-44C0-B9BF-600D423E85FE}" name="exact_match" dataDxfId="112"/>
    <tableColumn id="18" xr3:uid="{3CF8A725-D402-455C-9312-3259661E5ED1}" name="unintended_change_present" dataDxfId="111"/>
    <tableColumn id="19" xr3:uid="{0EE0ED26-3112-43A1-AB0E-2D2A0E8C852F}" name="unintended_change_type" dataDxfId="110"/>
    <tableColumn id="20" xr3:uid="{E9BAB4CF-9A2A-415E-9EF3-467B7625906D}" name="severity" dataDxfId="109"/>
    <tableColumn id="21" xr3:uid="{8DC46A2B-832F-4446-A5CC-5E6748808278}" name="missed_required_change" dataDxfId="108"/>
    <tableColumn id="22" xr3:uid="{54992A2D-35D7-4E76-8D56-533039568FD2}" name="notes_for_decision" dataDxfId="107"/>
    <tableColumn id="23" xr3:uid="{91AF3AB7-0D7D-4953-A62B-89516F04AC58}" name="Final Label" dataDxfId="106"/>
    <tableColumn id="24" xr3:uid="{00210B0B-F873-4A96-8861-6F79F5BAB729}" name="syntax_valid" dataDxfId="105"/>
    <tableColumn id="25" xr3:uid="{56F74F5F-C2A3-4F86-967A-8D40D339EE7E}" name="syntax_error_message" dataDxfId="104"/>
    <tableColumn id="26" xr3:uid="{DBE87BB8-C271-499B-80DC-E458B9CF0959}" name="Model"/>
    <tableColumn id="27" xr3:uid="{7352502E-BF74-42CA-8DB4-36A21D8AAB41}" name="Diff_ID" dataDxfId="103">
      <calculatedColumnFormula>Table14[[#This Row],[case_id]]&amp;"__"&amp;Table14[[#This Row],[filename]]&amp;"__"&amp;Table14[[#This Row],[Model]]</calculatedColumnFormula>
    </tableColumn>
    <tableColumn id="28" xr3:uid="{9CC02D20-7F0B-4DC7-90BC-43648ADD0DAE}" name="Success_Flag" dataDxfId="102">
      <calculatedColumnFormula>IF(Table14[[#This Row],[task_success]]="Yes",1,0)</calculatedColumnFormula>
    </tableColumn>
    <tableColumn id="29" xr3:uid="{E7D4DEB0-EFE1-4311-B7DA-F72CF05CB042}" name="Partial_Flag" dataDxfId="101">
      <calculatedColumnFormula>IF(Table14[[#This Row],[task_success]]="Partial",1,0)</calculatedColumnFormula>
    </tableColumn>
    <tableColumn id="30" xr3:uid="{1E1629E6-4914-467E-9FA2-C5124A2FE6F1}" name="Failed_Flag" dataDxfId="100">
      <calculatedColumnFormula>IF(Table14[[#This Row],[task_success]]="No",1,0)</calculatedColumnFormula>
    </tableColumn>
    <tableColumn id="31" xr3:uid="{D88E2166-5B71-4F09-BE52-50D681155234}" name="ExactMatch_Flag" dataDxfId="99">
      <calculatedColumnFormula>IF(Table14[[#This Row],[exact_match]]="Yes",1,0)</calculatedColumnFormula>
    </tableColumn>
    <tableColumn id="32" xr3:uid="{07F1AE36-1554-4CEA-BC24-BF0144FF8224}" name="Unintended_Flag" dataDxfId="98">
      <calculatedColumnFormula>IF(Table14[[#This Row],[unintended_change_present]]="Yes",1,0)</calculatedColumnFormula>
    </tableColumn>
    <tableColumn id="33" xr3:uid="{AC287590-4DAD-49EB-AE97-06AE68E3E302}" name="Missed_Flag" dataDxfId="97">
      <calculatedColumnFormula>IF(Table14[[#This Row],[missed_required_change]]="Yes",1,0)</calculatedColumnFormula>
    </tableColumn>
    <tableColumn id="34" xr3:uid="{689E24FE-79F9-44BA-AA79-F25479D33389}" name="Risky_Unintended_Flag" dataDxfId="96">
      <calculatedColumnFormula>IF(OR(Table14[[#This Row],[severity]]="Medium",Table14[[#This Row],[severity]]="High"),1,0)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C931AB-2240-4BBB-924F-59F7A335B1CD}" name="Table1" displayName="Table1" ref="A1:AH664" totalsRowShown="0" dataDxfId="95">
  <autoFilter ref="A1:AH664" xr:uid="{7FC931AB-2240-4BBB-924F-59F7A335B1CD}"/>
  <tableColumns count="34">
    <tableColumn id="1" xr3:uid="{CBEA39B3-7D79-46EA-B182-68C834250489}" name="Repo Name"/>
    <tableColumn id="2" xr3:uid="{91B7F204-D768-4D82-B587-CFFBFD2E3EE0}" name="Repo URL" dataDxfId="94" dataCellStyle="Hyperlink"/>
    <tableColumn id="3" xr3:uid="{D25E37FC-2B22-48E7-873A-ED44006253CF}" name="Task Type"/>
    <tableColumn id="4" xr3:uid="{AED32B62-C311-43AF-BB4B-391D3BB917F1}" name="clean_task_type" dataDxfId="93">
      <calculatedColumnFormula>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calculatedColumnFormula>
    </tableColumn>
    <tableColumn id="5" xr3:uid="{422CBBDD-56B2-4830-8E28-BA1F9A2BF655}" name="PR URL" dataDxfId="92" dataCellStyle="Hyperlink"/>
    <tableColumn id="6" xr3:uid="{CF3D3693-C38D-4F2A-AA5A-78FA9661A371}" name="base_sha" dataDxfId="91"/>
    <tableColumn id="7" xr3:uid="{66FB6692-F476-497F-9D87-0836816D850A}" name="merge_sha" dataDxfId="90"/>
    <tableColumn id="8" xr3:uid="{5466527B-5547-4959-A214-1C26165E4CAE}" name="# files changed (only related to the task)" dataDxfId="89"/>
    <tableColumn id="9" xr3:uid="{C5BA5C3A-D988-4326-9E62-4A8227FB4A7B}" name="Changed files releted to the task" dataDxfId="88"/>
    <tableColumn id="10" xr3:uid="{265CB5B9-9EA6-4F2D-B09A-75746F514B04}" name="Target_Files" dataDxfId="87"/>
    <tableColumn id="11" xr3:uid="{34EA5673-0D9C-4973-969E-6AFEAE4E08A1}" name="Analyzer Name" dataDxfId="86"/>
    <tableColumn id="12" xr3:uid="{6DBBA866-9669-4280-9419-4F5D64B0E521}" name="Whether Task descriptiontion written by you or used GitHub (if wrote just type &quot;me&quot; and &quot;what you wrote&quot; if used GitHub type &quot;GitHub&quot; and then what you used)" dataDxfId="85"/>
    <tableColumn id="13" xr3:uid="{B3268BB5-1C31-4E17-AFCE-D3720251D05B}" name="case_id" dataDxfId="84"/>
    <tableColumn id="14" xr3:uid="{C2E93E25-DECF-4BF9-BF50-D1E82711431F}" name="filename" dataDxfId="83"/>
    <tableColumn id="15" xr3:uid="{3B560781-5D21-4BAE-B3A3-8447EFA5EA11}" name="diff_file_path" dataDxfId="82"/>
    <tableColumn id="16" xr3:uid="{1A7438C4-6822-4E56-9862-36B96D0E65FE}" name="task_success" dataDxfId="81"/>
    <tableColumn id="17" xr3:uid="{02C8D225-D2A6-4C2A-8164-5E47BD90799B}" name="exact_match" dataDxfId="80"/>
    <tableColumn id="18" xr3:uid="{F7F7B93E-8A19-43F7-B99B-720BE934B8A9}" name="unintended_change_present" dataDxfId="79"/>
    <tableColumn id="19" xr3:uid="{828D6459-77FE-41AB-B283-F8C4CCD95C4A}" name="unintended_change_type" dataDxfId="78"/>
    <tableColumn id="20" xr3:uid="{B3287CAD-D897-446C-938D-FCBB4C6AE1CF}" name="severity" dataDxfId="77"/>
    <tableColumn id="21" xr3:uid="{470C17A3-4596-4F42-94A5-2ED5659E053D}" name="missed_required_change" dataDxfId="76"/>
    <tableColumn id="22" xr3:uid="{CEF6A836-6D32-4CEC-B804-FA0AD6A92995}" name="notes_for_decision" dataDxfId="75"/>
    <tableColumn id="23" xr3:uid="{F675D2FB-11C1-4650-926D-D55410FAA4E0}" name="Final Label" dataDxfId="74"/>
    <tableColumn id="24" xr3:uid="{8B4694FE-3C86-4A64-A901-B1A1970A6972}" name="syntax_valid" dataDxfId="73"/>
    <tableColumn id="25" xr3:uid="{4148987A-3004-42C5-9A05-4569BC66BBC0}" name="syntax_error_message" dataDxfId="72"/>
    <tableColumn id="26" xr3:uid="{C9439C50-3E5A-4058-AE2F-671A73E09F7E}" name="Model"/>
    <tableColumn id="27" xr3:uid="{650FC07D-E7D2-4196-8439-7FBA0D44AF6B}" name="Diff_ID" dataDxfId="71">
      <calculatedColumnFormula>Table1[[#This Row],[case_id]]&amp;"__"&amp;Table1[[#This Row],[filename]]&amp;"__"&amp;Table1[[#This Row],[Model]]</calculatedColumnFormula>
    </tableColumn>
    <tableColumn id="28" xr3:uid="{ADD3BDBF-AAEF-4D70-86CA-8478C048956C}" name="Success_Flag" dataDxfId="70">
      <calculatedColumnFormula>IF(Table1[[#This Row],[task_success]]="Yes",1,0)</calculatedColumnFormula>
    </tableColumn>
    <tableColumn id="29" xr3:uid="{84907A95-3052-4003-A3E6-AE7DFEDB5975}" name="Partial_Flag" dataDxfId="69">
      <calculatedColumnFormula>IF(Table1[[#This Row],[task_success]]="Partial",1,0)</calculatedColumnFormula>
    </tableColumn>
    <tableColumn id="30" xr3:uid="{E84120CB-FCCD-4C32-AD6A-58B0D653C5BF}" name="Failed_Flag" dataDxfId="68">
      <calculatedColumnFormula>IF(Table1[[#This Row],[task_success]]="No",1,0)</calculatedColumnFormula>
    </tableColumn>
    <tableColumn id="31" xr3:uid="{46E4781C-423A-4596-B138-2C8BFDB6A805}" name="ExactMatch_Flag" dataDxfId="67">
      <calculatedColumnFormula>IF(Table1[[#This Row],[exact_match]]="Yes",1,0)</calculatedColumnFormula>
    </tableColumn>
    <tableColumn id="32" xr3:uid="{F35A8CFB-CC3F-4A74-BB15-8A4A20197F59}" name="Unintended_Flag" dataDxfId="66">
      <calculatedColumnFormula>IF(Table1[[#This Row],[unintended_change_present]]="Yes",1,0)</calculatedColumnFormula>
    </tableColumn>
    <tableColumn id="33" xr3:uid="{728A40EC-5801-4BA6-ACAC-24B9A12C71A3}" name="Missed_Flag" dataDxfId="65">
      <calculatedColumnFormula>IF(Table1[[#This Row],[missed_required_change]]="Yes",1,0)</calculatedColumnFormula>
    </tableColumn>
    <tableColumn id="34" xr3:uid="{DA27A27B-C902-408B-BC64-4D8D2ADA6697}" name="Risky_Unintended_Flag" dataDxfId="64">
      <calculatedColumnFormula>IF(OR(Table1[[#This Row],[severity]]="Medium",Table1[[#This Row],[severity]]="High"),1,0)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A562B3-F8E4-4DA8-8CF0-E05E780FDEC4}" name="Table5" displayName="Table5" ref="A1:AH664" totalsRowShown="0" headerRowDxfId="63" dataDxfId="62" headerRowBorderDxfId="60" tableBorderDxfId="61" totalsRowBorderDxfId="59">
  <autoFilter ref="A1:AH664" xr:uid="{DCA562B3-F8E4-4DA8-8CF0-E05E780FDEC4}">
    <filterColumn colId="0">
      <filters>
        <filter val="flair"/>
      </filters>
    </filterColumn>
    <filterColumn colId="18">
      <filters>
        <filter val="High"/>
      </filters>
    </filterColumn>
  </autoFilter>
  <tableColumns count="34">
    <tableColumn id="1" xr3:uid="{A4C1545D-BAF5-45E8-A48B-0E511B15EB89}" name="Repo Name" dataDxfId="58"/>
    <tableColumn id="2" xr3:uid="{12279FED-A4EC-46E2-A209-96A97D4475AF}" name="Repo URL" dataDxfId="57"/>
    <tableColumn id="3" xr3:uid="{BD53BF72-5FD3-4F10-8126-BD0D8B5483E6}" name="Task Type" dataDxfId="56"/>
    <tableColumn id="4" xr3:uid="{7C24585D-CBE0-45E7-B24E-9212C0BDE878}" name="clean_task_type" dataDxfId="55"/>
    <tableColumn id="5" xr3:uid="{712FC3E9-DD3B-4979-BC63-B2442D116F6C}" name="PR URL" dataDxfId="54"/>
    <tableColumn id="6" xr3:uid="{2D65CAD1-33D1-448B-96CE-BC569F5F5657}" name="base_sha" dataDxfId="53"/>
    <tableColumn id="7" xr3:uid="{7D953287-0D75-4A53-B4C3-2A498A5DD017}" name="merge_sha" dataDxfId="52"/>
    <tableColumn id="8" xr3:uid="{566B0DD2-9FF5-4E1F-A9AD-ADE1003A0B14}" name="# files changed (only related to the task)" dataDxfId="51"/>
    <tableColumn id="9" xr3:uid="{F312249E-E284-4AB6-9B98-0E4B44BE050F}" name="Changed files releted to the task" dataDxfId="50"/>
    <tableColumn id="10" xr3:uid="{01030507-C133-4B0F-B49B-BCA8697AF18B}" name="Target_Files" dataDxfId="49"/>
    <tableColumn id="12" xr3:uid="{7FEAFA6F-6D33-4C1D-A3A6-AAF209C7279C}" name="Whether Task descriptiontion written by you or used GitHub (if wrote just type &quot;me&quot; and &quot;what you wrote&quot; if used GitHub type &quot;GitHub&quot; and then what you used)" dataDxfId="48"/>
    <tableColumn id="13" xr3:uid="{0003C060-3D61-4333-B55B-ADC09E393DCF}" name="case_id" dataDxfId="47"/>
    <tableColumn id="14" xr3:uid="{997B0AC3-01C7-44C0-BD23-D54BFF32ED17}" name="filename" dataDxfId="46"/>
    <tableColumn id="15" xr3:uid="{97ED3131-6DD5-40AE-9E40-A74DDF5ACCB3}" name="diff_file_path" dataDxfId="45"/>
    <tableColumn id="16" xr3:uid="{D72ABE6B-DEDE-4192-8250-21BA74C49A7E}" name="task_success" dataDxfId="44"/>
    <tableColumn id="17" xr3:uid="{7F988A52-6EBF-4F82-AED1-4FCF7D0CAFF3}" name="exact_match" dataDxfId="43"/>
    <tableColumn id="18" xr3:uid="{231C0FC1-AFAD-4627-AF3B-CB38711D9778}" name="unintended_change_present" dataDxfId="42"/>
    <tableColumn id="19" xr3:uid="{DB980C5B-9B8D-488F-9927-872F89F13EC6}" name="unintended_change_type" dataDxfId="41"/>
    <tableColumn id="20" xr3:uid="{5B0497A8-0E47-46B3-A80A-2A5DA4DF07AE}" name="severity" dataDxfId="40"/>
    <tableColumn id="21" xr3:uid="{DA619B3A-87AA-4B43-9485-7FF774D3BC67}" name="missed_required_change" dataDxfId="39"/>
    <tableColumn id="22" xr3:uid="{8D27E43B-A14C-4B75-8220-19123BF37342}" name="notes_for_decision" dataDxfId="38"/>
    <tableColumn id="23" xr3:uid="{BE6FFF72-A9C3-459B-A7FC-37CCCDC367B8}" name="Final Label" dataDxfId="37"/>
    <tableColumn id="24" xr3:uid="{0C287B1C-30B9-4ABB-851D-EC1057F2C582}" name="syntax_valid" dataDxfId="36"/>
    <tableColumn id="25" xr3:uid="{795B9420-9E24-40FD-8D7F-9A0936898DDE}" name="syntax_error_message" dataDxfId="35"/>
    <tableColumn id="26" xr3:uid="{E4A8814D-FDAB-4AF1-9A26-1A654EA1939F}" name="Model" dataDxfId="34"/>
    <tableColumn id="27" xr3:uid="{745B2BCF-8477-4241-85D9-20BF1FC67A1D}" name="Diff_ID" dataDxfId="33"/>
    <tableColumn id="28" xr3:uid="{D152464E-400E-40AC-86E3-B849E6477656}" name="Success_Flag" dataDxfId="32">
      <calculatedColumnFormula>IF(Table5[[#This Row],[task_success]]="Yes",1,0)</calculatedColumnFormula>
    </tableColumn>
    <tableColumn id="29" xr3:uid="{D9193957-2F9C-4438-AC05-9CEFE682336D}" name="Partial_Flag" dataDxfId="31">
      <calculatedColumnFormula>IF(Table5[[#This Row],[task_success]]="Partial",1,0)</calculatedColumnFormula>
    </tableColumn>
    <tableColumn id="30" xr3:uid="{2743938D-EC15-48D1-AC04-7710F0E4B1C5}" name="Failed_Flag" dataDxfId="30">
      <calculatedColumnFormula>IF(Table5[[#This Row],[task_success]]="No",1,0)</calculatedColumnFormula>
    </tableColumn>
    <tableColumn id="31" xr3:uid="{0D06BD68-929B-4E19-8407-F6EBC8C7753D}" name="ExactMatch_Flag" dataDxfId="29"/>
    <tableColumn id="32" xr3:uid="{4A50D96B-736D-462D-876E-CD08067B0948}" name="Unintended_Flag" dataDxfId="28"/>
    <tableColumn id="33" xr3:uid="{096A5B2C-D2F5-4514-B25B-1A4B96CCB088}" name="Missed_Flag" dataDxfId="27"/>
    <tableColumn id="34" xr3:uid="{36DD69A5-5070-4D74-8386-1335E2FD9573}" name="Risky_Unintended_Flag" dataDxfId="26">
      <calculatedColumnFormula>IF(OR(Table5[[#This Row],[severity]]="Medium",Table5[[#This Row],[severity]]="High"),1,0)</calculatedColumnFormula>
    </tableColumn>
    <tableColumn id="11" xr3:uid="{BA063334-60E4-4C4C-86F0-AC2956319472}" name="CleanSeverity" dataDxfId="25">
      <calculatedColumnFormula>TRIM(Table5[[#This Row],[severity]])</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4FE4BA-8AB8-4397-ADB3-9FCFC7D80AC1}" name="Table5__2" displayName="Table5__2" ref="A1:AI1008" tableType="queryTable" totalsRowShown="0">
  <autoFilter ref="A1:AI1008" xr:uid="{334FE4BA-8AB8-4397-ADB3-9FCFC7D80AC1}"/>
  <tableColumns count="35">
    <tableColumn id="1" xr3:uid="{6A9D036B-088D-4195-AD6D-636216FBCAEE}" uniqueName="1" name="Repo Name" queryTableFieldId="1" dataDxfId="24"/>
    <tableColumn id="2" xr3:uid="{48641120-BC91-4BBA-9D8D-9AE53D70905F}" uniqueName="2" name="Repo URL" queryTableFieldId="2" dataDxfId="23"/>
    <tableColumn id="3" xr3:uid="{4C9DFBFD-933A-4E44-B2F3-8EFDE0894D58}" uniqueName="3" name="Task Type" queryTableFieldId="3" dataDxfId="22"/>
    <tableColumn id="4" xr3:uid="{F38CCDBA-DCD4-4395-9543-97C92F255DE7}" uniqueName="4" name="clean_task_type" queryTableFieldId="4" dataDxfId="21"/>
    <tableColumn id="5" xr3:uid="{F47E74BB-D368-4953-AB0A-4F1BC284B72E}" uniqueName="5" name="PR URL" queryTableFieldId="5" dataDxfId="20"/>
    <tableColumn id="6" xr3:uid="{0B6AFA93-3613-4A4A-ACA5-E8CEE6D9874B}" uniqueName="6" name="base_sha" queryTableFieldId="6"/>
    <tableColumn id="7" xr3:uid="{50CF8D61-3A0C-443C-9956-9F153D46B924}" uniqueName="7" name="merge_sha" queryTableFieldId="7"/>
    <tableColumn id="8" xr3:uid="{328C07D5-C476-4D26-9212-086A144D0962}" uniqueName="8" name="# files changed (only related to the task)" queryTableFieldId="8"/>
    <tableColumn id="9" xr3:uid="{4E713C1C-295C-474A-B95F-1D5684BB671B}" uniqueName="9" name="Changed files releted to the task" queryTableFieldId="9" dataDxfId="19"/>
    <tableColumn id="10" xr3:uid="{4EFCBD51-C9E4-4F10-B3A3-A38E5DF9FB9A}" uniqueName="10" name="Target_Files" queryTableFieldId="10" dataDxfId="18"/>
    <tableColumn id="11" xr3:uid="{C905C06C-3B3A-471D-975D-8E383741C9DD}" uniqueName="11" name="Whether Task descriptiontion written by you or used GitHub (if wrote just type &quot;me&quot; and &quot;what you wrote&quot; if used GitHub type &quot;GitHub&quot; and then what you used)" queryTableFieldId="11" dataDxfId="17"/>
    <tableColumn id="12" xr3:uid="{EC74BBAB-F93D-4EEE-B8B5-42875D258AFA}" uniqueName="12" name="case_id" queryTableFieldId="12" dataDxfId="16"/>
    <tableColumn id="13" xr3:uid="{764FE298-A378-45FE-9771-BD9A20C3BF2B}" uniqueName="13" name="filename" queryTableFieldId="13" dataDxfId="15"/>
    <tableColumn id="14" xr3:uid="{F6F570BB-181F-47AD-B9FA-60C7AB4F6501}" uniqueName="14" name="diff_file_path" queryTableFieldId="14" dataDxfId="14"/>
    <tableColumn id="15" xr3:uid="{BB79A16D-1D29-4279-9549-6F311F279590}" uniqueName="15" name="task_success" queryTableFieldId="15" dataDxfId="13"/>
    <tableColumn id="16" xr3:uid="{E8171796-0828-4C70-AC34-B1CC5FECC9DC}" uniqueName="16" name="exact_match" queryTableFieldId="16" dataDxfId="12"/>
    <tableColumn id="17" xr3:uid="{80824688-53F8-435A-81B9-28FAAAA4C12E}" uniqueName="17" name="unintended_change_present" queryTableFieldId="17" dataDxfId="11"/>
    <tableColumn id="18" xr3:uid="{09EDFF46-71FB-4FF9-8FFD-AFC7E0F9E84D}" uniqueName="18" name="unintended_change_type" queryTableFieldId="18" dataDxfId="10"/>
    <tableColumn id="19" xr3:uid="{EA116449-D874-422D-B0C9-CE643D42F105}" uniqueName="19" name="severity" queryTableFieldId="19" dataDxfId="9"/>
    <tableColumn id="20" xr3:uid="{D678FDEB-D598-4218-A771-A498F8E2E3B8}" uniqueName="20" name="missed_required_change" queryTableFieldId="20" dataDxfId="8"/>
    <tableColumn id="21" xr3:uid="{A0630FFD-7474-485A-B1DC-70023E012039}" uniqueName="21" name="notes_for_decision" queryTableFieldId="21" dataDxfId="7"/>
    <tableColumn id="22" xr3:uid="{577432EF-1141-4A3E-8E2F-A664334561B8}" uniqueName="22" name="Final Label" queryTableFieldId="22" dataDxfId="6"/>
    <tableColumn id="23" xr3:uid="{CE4A24B2-A7B4-4F5C-A17F-723FB7595FB9}" uniqueName="23" name="syntax_valid" queryTableFieldId="23" dataDxfId="5"/>
    <tableColumn id="24" xr3:uid="{39E6AC51-74C9-4A21-89EE-59AF462142A4}" uniqueName="24" name="syntax_error_message" queryTableFieldId="24" dataDxfId="4"/>
    <tableColumn id="25" xr3:uid="{B08A334C-2342-4D54-9181-311AF6627E93}" uniqueName="25" name="Model" queryTableFieldId="25" dataDxfId="3"/>
    <tableColumn id="26" xr3:uid="{29136840-A9F3-4A8A-86A0-0782E453EA74}" uniqueName="26" name="Diff_ID" queryTableFieldId="26" dataDxfId="2"/>
    <tableColumn id="27" xr3:uid="{08F8E139-52DF-4D63-9848-612119788737}" uniqueName="27" name="Success_Flag" queryTableFieldId="27"/>
    <tableColumn id="28" xr3:uid="{56928EE8-716D-4CC7-AD17-07EE26D4A00F}" uniqueName="28" name="Partial_Flag" queryTableFieldId="28"/>
    <tableColumn id="29" xr3:uid="{51EB3502-4B10-4BFE-86F7-9344BD8E9DC2}" uniqueName="29" name="Failed_Flag" queryTableFieldId="29"/>
    <tableColumn id="30" xr3:uid="{A1463458-0D86-4FF4-82F0-540599B42821}" uniqueName="30" name="ExactMatch_Flag" queryTableFieldId="30"/>
    <tableColumn id="31" xr3:uid="{37501111-6540-424B-BDEC-C2607AFE9266}" uniqueName="31" name="Unintended_Flag" queryTableFieldId="31"/>
    <tableColumn id="32" xr3:uid="{1E455239-2D6E-4B99-AB06-00DA69D42BF4}" uniqueName="32" name="Missed_Flag" queryTableFieldId="32"/>
    <tableColumn id="33" xr3:uid="{5CF883BB-9EA5-4DCB-BB5E-E7562293E143}" uniqueName="33" name="Risky_Unintended_Flag" queryTableFieldId="33"/>
    <tableColumn id="34" xr3:uid="{018F897A-B075-4A6F-938D-E115CC22DAAC}" uniqueName="34" name="CleanSeverity" queryTableFieldId="34" dataDxfId="1"/>
    <tableColumn id="35" xr3:uid="{996B54D3-BE33-4533-8620-0734856CA850}" uniqueName="35" name="ChangeType" queryTableFieldId="3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megadose/holehe/pull/113" TargetMode="External"/><Relationship Id="rId299" Type="http://schemas.openxmlformats.org/officeDocument/2006/relationships/hyperlink" Target="https://github.com/fail2ban/fail2ban" TargetMode="External"/><Relationship Id="rId21" Type="http://schemas.openxmlformats.org/officeDocument/2006/relationships/hyperlink" Target="https://github.com/PaddlePaddle/PaddleDetection/pull/6424" TargetMode="External"/><Relationship Id="rId63" Type="http://schemas.openxmlformats.org/officeDocument/2006/relationships/hyperlink" Target="https://github.com/Zulko/moviepy/pull/553" TargetMode="External"/><Relationship Id="rId159" Type="http://schemas.openxmlformats.org/officeDocument/2006/relationships/hyperlink" Target="https://github.com/deepinsight/insightface/pull/2679" TargetMode="External"/><Relationship Id="rId324" Type="http://schemas.openxmlformats.org/officeDocument/2006/relationships/hyperlink" Target="https://github.com/flairNLP/flair/pull/2812" TargetMode="External"/><Relationship Id="rId366" Type="http://schemas.openxmlformats.org/officeDocument/2006/relationships/hyperlink" Target="https://github.com/geldata/gel" TargetMode="External"/><Relationship Id="rId170" Type="http://schemas.openxmlformats.org/officeDocument/2006/relationships/hyperlink" Target="https://github.com/PaddlePaddle/PaddleOCR/pull/14231" TargetMode="External"/><Relationship Id="rId226" Type="http://schemas.openxmlformats.org/officeDocument/2006/relationships/hyperlink" Target="https://github.com/encode/httpx/pull/675" TargetMode="External"/><Relationship Id="rId433" Type="http://schemas.openxmlformats.org/officeDocument/2006/relationships/hyperlink" Target="https://github.com/saltstack/salt" TargetMode="External"/><Relationship Id="rId268" Type="http://schemas.openxmlformats.org/officeDocument/2006/relationships/hyperlink" Target="https://github.com/smicallef/spiderfoot/pull/1222" TargetMode="External"/><Relationship Id="rId32" Type="http://schemas.openxmlformats.org/officeDocument/2006/relationships/hyperlink" Target="https://github.com/PaddlePaddle/PaddleDetection" TargetMode="External"/><Relationship Id="rId74" Type="http://schemas.openxmlformats.org/officeDocument/2006/relationships/hyperlink" Target="https://github.com/wkentaro/labelme" TargetMode="External"/><Relationship Id="rId128" Type="http://schemas.openxmlformats.org/officeDocument/2006/relationships/hyperlink" Target="https://github.com/spotDL/spotify-downloader" TargetMode="External"/><Relationship Id="rId335" Type="http://schemas.openxmlformats.org/officeDocument/2006/relationships/hyperlink" Target="https://github.com/flairNLP/flair" TargetMode="External"/><Relationship Id="rId377" Type="http://schemas.openxmlformats.org/officeDocument/2006/relationships/hyperlink" Target="https://github.com/hummingbot/hummingbot" TargetMode="External"/><Relationship Id="rId5" Type="http://schemas.openxmlformats.org/officeDocument/2006/relationships/hyperlink" Target="https://github.com/home-assistant/core/pull/158537" TargetMode="External"/><Relationship Id="rId181" Type="http://schemas.openxmlformats.org/officeDocument/2006/relationships/hyperlink" Target="https://github.com/dagster-io/dagster/pull/16218" TargetMode="External"/><Relationship Id="rId237" Type="http://schemas.openxmlformats.org/officeDocument/2006/relationships/hyperlink" Target="https://github.com/encode/httpx/pull/968" TargetMode="External"/><Relationship Id="rId402" Type="http://schemas.openxmlformats.org/officeDocument/2006/relationships/hyperlink" Target="https://github.com/freqtrade/freqtrade" TargetMode="External"/><Relationship Id="rId279" Type="http://schemas.openxmlformats.org/officeDocument/2006/relationships/hyperlink" Target="https://github.com/laramies/theHarvester" TargetMode="External"/><Relationship Id="rId43" Type="http://schemas.openxmlformats.org/officeDocument/2006/relationships/hyperlink" Target="https://github.com/pre-commit/pre-commit/pull/3574" TargetMode="External"/><Relationship Id="rId139" Type="http://schemas.openxmlformats.org/officeDocument/2006/relationships/hyperlink" Target="https://github.com/amueller/word_cloud" TargetMode="External"/><Relationship Id="rId290" Type="http://schemas.openxmlformats.org/officeDocument/2006/relationships/hyperlink" Target="https://github.com/ranger/ranger" TargetMode="External"/><Relationship Id="rId304" Type="http://schemas.openxmlformats.org/officeDocument/2006/relationships/hyperlink" Target="https://github.com/locustio/locust/pull/770" TargetMode="External"/><Relationship Id="rId346" Type="http://schemas.openxmlformats.org/officeDocument/2006/relationships/hyperlink" Target="https://github.com/tensorflow/models/pull/3278" TargetMode="External"/><Relationship Id="rId388" Type="http://schemas.openxmlformats.org/officeDocument/2006/relationships/hyperlink" Target="https://github.com/freqtrade/freqtrade" TargetMode="External"/><Relationship Id="rId85" Type="http://schemas.openxmlformats.org/officeDocument/2006/relationships/hyperlink" Target="https://github.com/wkentaro/labelme/pull/1885" TargetMode="External"/><Relationship Id="rId150" Type="http://schemas.openxmlformats.org/officeDocument/2006/relationships/hyperlink" Target="https://github.com/instaloader/instaloader" TargetMode="External"/><Relationship Id="rId192" Type="http://schemas.openxmlformats.org/officeDocument/2006/relationships/hyperlink" Target="https://github.com/dagster-io/dagster" TargetMode="External"/><Relationship Id="rId206" Type="http://schemas.openxmlformats.org/officeDocument/2006/relationships/hyperlink" Target="https://github.com/dagster-io/dagster" TargetMode="External"/><Relationship Id="rId413" Type="http://schemas.openxmlformats.org/officeDocument/2006/relationships/hyperlink" Target="https://github.com/home-assistant/core" TargetMode="External"/><Relationship Id="rId248" Type="http://schemas.openxmlformats.org/officeDocument/2006/relationships/hyperlink" Target="https://github.com/sherlock-project/sherlock" TargetMode="External"/><Relationship Id="rId12" Type="http://schemas.openxmlformats.org/officeDocument/2006/relationships/hyperlink" Target="https://github.com/pwr-Solaar/Solaar" TargetMode="External"/><Relationship Id="rId108" Type="http://schemas.openxmlformats.org/officeDocument/2006/relationships/hyperlink" Target="https://github.com/ParthJadhav/Tkinter-Designer" TargetMode="External"/><Relationship Id="rId315" Type="http://schemas.openxmlformats.org/officeDocument/2006/relationships/hyperlink" Target="https://github.com/Kozea/WeasyPrint" TargetMode="External"/><Relationship Id="rId357" Type="http://schemas.openxmlformats.org/officeDocument/2006/relationships/hyperlink" Target="https://github.com/tensorflow/models" TargetMode="External"/><Relationship Id="rId54" Type="http://schemas.openxmlformats.org/officeDocument/2006/relationships/hyperlink" Target="https://github.com/maurosoria/dirsearch/pull/927" TargetMode="External"/><Relationship Id="rId96" Type="http://schemas.openxmlformats.org/officeDocument/2006/relationships/hyperlink" Target="https://github.com/gruns/icecream" TargetMode="External"/><Relationship Id="rId161" Type="http://schemas.openxmlformats.org/officeDocument/2006/relationships/hyperlink" Target="https://github.com/PaddlePaddle/PaddleOCR/pull/13760" TargetMode="External"/><Relationship Id="rId217" Type="http://schemas.openxmlformats.org/officeDocument/2006/relationships/hyperlink" Target="https://github.com/dagster-io/dagster/pull/12337" TargetMode="External"/><Relationship Id="rId399" Type="http://schemas.openxmlformats.org/officeDocument/2006/relationships/hyperlink" Target="https://github.com/freqtrade/freqtrade/pull/569" TargetMode="External"/><Relationship Id="rId259" Type="http://schemas.openxmlformats.org/officeDocument/2006/relationships/hyperlink" Target="https://github.com/smicallef/spiderfoot" TargetMode="External"/><Relationship Id="rId424" Type="http://schemas.openxmlformats.org/officeDocument/2006/relationships/hyperlink" Target="https://github.com/home-assistant/core" TargetMode="External"/><Relationship Id="rId23" Type="http://schemas.openxmlformats.org/officeDocument/2006/relationships/hyperlink" Target="https://github.com/PaddlePaddle/PaddleDetection/pull/6295" TargetMode="External"/><Relationship Id="rId119" Type="http://schemas.openxmlformats.org/officeDocument/2006/relationships/hyperlink" Target="https://github.com/danielgatis/rembg" TargetMode="External"/><Relationship Id="rId270" Type="http://schemas.openxmlformats.org/officeDocument/2006/relationships/hyperlink" Target="https://github.com/smicallef/spiderfoot/pull/1222" TargetMode="External"/><Relationship Id="rId326" Type="http://schemas.openxmlformats.org/officeDocument/2006/relationships/hyperlink" Target="https://github.com/flairNLP/flair/pull/2812" TargetMode="External"/><Relationship Id="rId65" Type="http://schemas.openxmlformats.org/officeDocument/2006/relationships/hyperlink" Target="https://github.com/Zulko/moviepy/pull/553" TargetMode="External"/><Relationship Id="rId130" Type="http://schemas.openxmlformats.org/officeDocument/2006/relationships/hyperlink" Target="https://github.com/spotDL/spotify-downloader/pull/2525" TargetMode="External"/><Relationship Id="rId368" Type="http://schemas.openxmlformats.org/officeDocument/2006/relationships/hyperlink" Target="https://github.com/ytdl-org/youtube-dl/pull/5942" TargetMode="External"/><Relationship Id="rId172" Type="http://schemas.openxmlformats.org/officeDocument/2006/relationships/hyperlink" Target="https://github.com/PaddlePaddle/PaddleOCR/pull/14231" TargetMode="External"/><Relationship Id="rId228" Type="http://schemas.openxmlformats.org/officeDocument/2006/relationships/hyperlink" Target="https://github.com/encode/httpx/pull/676" TargetMode="External"/><Relationship Id="rId435" Type="http://schemas.openxmlformats.org/officeDocument/2006/relationships/hyperlink" Target="https://github.com/saltstack/salt" TargetMode="External"/><Relationship Id="rId281" Type="http://schemas.openxmlformats.org/officeDocument/2006/relationships/hyperlink" Target="https://github.com/laramies/theHarvester" TargetMode="External"/><Relationship Id="rId337" Type="http://schemas.openxmlformats.org/officeDocument/2006/relationships/hyperlink" Target="https://github.com/flairNLP/flair/pull/2845" TargetMode="External"/><Relationship Id="rId34" Type="http://schemas.openxmlformats.org/officeDocument/2006/relationships/hyperlink" Target="https://github.com/PaddlePaddle/PaddleDetection/pull/8872/changes" TargetMode="External"/><Relationship Id="rId76" Type="http://schemas.openxmlformats.org/officeDocument/2006/relationships/hyperlink" Target="https://github.com/wkentaro/labelme" TargetMode="External"/><Relationship Id="rId141" Type="http://schemas.openxmlformats.org/officeDocument/2006/relationships/hyperlink" Target="https://github.com/amueller/word_cloud" TargetMode="External"/><Relationship Id="rId379" Type="http://schemas.openxmlformats.org/officeDocument/2006/relationships/hyperlink" Target="https://github.com/hummingbot/hummingbot/pull/6451" TargetMode="External"/><Relationship Id="rId7" Type="http://schemas.openxmlformats.org/officeDocument/2006/relationships/hyperlink" Target="https://github.com/pwr-Solaar/Solaar/pull/2357" TargetMode="External"/><Relationship Id="rId183" Type="http://schemas.openxmlformats.org/officeDocument/2006/relationships/hyperlink" Target="https://github.com/dagster-io/dagster/pull/16218" TargetMode="External"/><Relationship Id="rId239" Type="http://schemas.openxmlformats.org/officeDocument/2006/relationships/hyperlink" Target="https://github.com/encode/httpx/pull/968" TargetMode="External"/><Relationship Id="rId390" Type="http://schemas.openxmlformats.org/officeDocument/2006/relationships/hyperlink" Target="https://github.com/freqtrade/freqtrade" TargetMode="External"/><Relationship Id="rId404" Type="http://schemas.openxmlformats.org/officeDocument/2006/relationships/hyperlink" Target="https://github.com/home-assistant/core/pull/162412" TargetMode="External"/><Relationship Id="rId250" Type="http://schemas.openxmlformats.org/officeDocument/2006/relationships/hyperlink" Target="https://github.com/simonw/datasette/pull/2222" TargetMode="External"/><Relationship Id="rId292" Type="http://schemas.openxmlformats.org/officeDocument/2006/relationships/hyperlink" Target="https://github.com/ranger/ranger" TargetMode="External"/><Relationship Id="rId306" Type="http://schemas.openxmlformats.org/officeDocument/2006/relationships/hyperlink" Target="https://github.com/3b1b/manim/pull/2397" TargetMode="External"/><Relationship Id="rId45" Type="http://schemas.openxmlformats.org/officeDocument/2006/relationships/hyperlink" Target="https://github.com/pre-commit/pre-commit/pull/653" TargetMode="External"/><Relationship Id="rId87" Type="http://schemas.openxmlformats.org/officeDocument/2006/relationships/hyperlink" Target="https://github.com/wkentaro/labelme" TargetMode="External"/><Relationship Id="rId110" Type="http://schemas.openxmlformats.org/officeDocument/2006/relationships/hyperlink" Target="https://github.com/megadose/holehe" TargetMode="External"/><Relationship Id="rId348" Type="http://schemas.openxmlformats.org/officeDocument/2006/relationships/hyperlink" Target="https://github.com/tensorflow/models/pull/1242" TargetMode="External"/><Relationship Id="rId152" Type="http://schemas.openxmlformats.org/officeDocument/2006/relationships/hyperlink" Target="https://github.com/instaloader/instaloader" TargetMode="External"/><Relationship Id="rId194" Type="http://schemas.openxmlformats.org/officeDocument/2006/relationships/hyperlink" Target="https://github.com/dagster-io/dagster" TargetMode="External"/><Relationship Id="rId208" Type="http://schemas.openxmlformats.org/officeDocument/2006/relationships/hyperlink" Target="https://github.com/dagster-io/dagster" TargetMode="External"/><Relationship Id="rId415" Type="http://schemas.openxmlformats.org/officeDocument/2006/relationships/hyperlink" Target="https://github.com/home-assistant/core" TargetMode="External"/><Relationship Id="rId261" Type="http://schemas.openxmlformats.org/officeDocument/2006/relationships/hyperlink" Target="https://github.com/smicallef/spiderfoot" TargetMode="External"/><Relationship Id="rId14" Type="http://schemas.openxmlformats.org/officeDocument/2006/relationships/hyperlink" Target="https://github.com/mps-youtube/yewtube/pull/519" TargetMode="External"/><Relationship Id="rId56" Type="http://schemas.openxmlformats.org/officeDocument/2006/relationships/hyperlink" Target="https://github.com/Zulko/moviepy" TargetMode="External"/><Relationship Id="rId317" Type="http://schemas.openxmlformats.org/officeDocument/2006/relationships/hyperlink" Target="https://github.com/flairNLP/flair" TargetMode="External"/><Relationship Id="rId359" Type="http://schemas.openxmlformats.org/officeDocument/2006/relationships/hyperlink" Target="https://github.com/tensorflow/models/pull/5599" TargetMode="External"/><Relationship Id="rId98" Type="http://schemas.openxmlformats.org/officeDocument/2006/relationships/hyperlink" Target="https://github.com/gruns/icecream" TargetMode="External"/><Relationship Id="rId121" Type="http://schemas.openxmlformats.org/officeDocument/2006/relationships/hyperlink" Target="https://github.com/danielgatis/rembg" TargetMode="External"/><Relationship Id="rId163" Type="http://schemas.openxmlformats.org/officeDocument/2006/relationships/hyperlink" Target="https://github.com/PaddlePaddle/PaddleOCR/pull/3584" TargetMode="External"/><Relationship Id="rId219" Type="http://schemas.openxmlformats.org/officeDocument/2006/relationships/hyperlink" Target="https://github.com/dagster-io/dagster" TargetMode="External"/><Relationship Id="rId370" Type="http://schemas.openxmlformats.org/officeDocument/2006/relationships/hyperlink" Target="https://github.com/hummingbot/hummingbot/pull/6498" TargetMode="External"/><Relationship Id="rId426" Type="http://schemas.openxmlformats.org/officeDocument/2006/relationships/hyperlink" Target="https://github.com/saltstack/salt" TargetMode="External"/><Relationship Id="rId230" Type="http://schemas.openxmlformats.org/officeDocument/2006/relationships/hyperlink" Target="https://github.com/encode/httpx/pull/676" TargetMode="External"/><Relationship Id="rId25" Type="http://schemas.openxmlformats.org/officeDocument/2006/relationships/hyperlink" Target="https://github.com/PaddlePaddle/PaddleDetection/pull/9217" TargetMode="External"/><Relationship Id="rId67" Type="http://schemas.openxmlformats.org/officeDocument/2006/relationships/hyperlink" Target="https://github.com/Zulko/moviepy/pull/553" TargetMode="External"/><Relationship Id="rId272" Type="http://schemas.openxmlformats.org/officeDocument/2006/relationships/hyperlink" Target="https://github.com/smicallef/spiderfoot" TargetMode="External"/><Relationship Id="rId328" Type="http://schemas.openxmlformats.org/officeDocument/2006/relationships/hyperlink" Target="https://github.com/flairNLP/flair/pull/2377" TargetMode="External"/><Relationship Id="rId132" Type="http://schemas.openxmlformats.org/officeDocument/2006/relationships/hyperlink" Target="https://github.com/rany2/edge-tts/pull/331" TargetMode="External"/><Relationship Id="rId174" Type="http://schemas.openxmlformats.org/officeDocument/2006/relationships/hyperlink" Target="https://github.com/qutebrowser/qutebrowser" TargetMode="External"/><Relationship Id="rId381" Type="http://schemas.openxmlformats.org/officeDocument/2006/relationships/hyperlink" Target="https://github.com/hummingbot/hummingbot/pull/6451" TargetMode="External"/><Relationship Id="rId241" Type="http://schemas.openxmlformats.org/officeDocument/2006/relationships/hyperlink" Target="https://github.com/deepfakes/faceswap/pull/281" TargetMode="External"/><Relationship Id="rId437" Type="http://schemas.openxmlformats.org/officeDocument/2006/relationships/hyperlink" Target="https://github.com/saltstack/salt" TargetMode="External"/><Relationship Id="rId36" Type="http://schemas.openxmlformats.org/officeDocument/2006/relationships/hyperlink" Target="https://github.com/lra/mackup" TargetMode="External"/><Relationship Id="rId283" Type="http://schemas.openxmlformats.org/officeDocument/2006/relationships/hyperlink" Target="https://github.com/laramies/theHarvester/pull/328" TargetMode="External"/><Relationship Id="rId339" Type="http://schemas.openxmlformats.org/officeDocument/2006/relationships/hyperlink" Target="https://github.com/mikf/gallery-dl" TargetMode="External"/><Relationship Id="rId78" Type="http://schemas.openxmlformats.org/officeDocument/2006/relationships/hyperlink" Target="https://github.com/wkentaro/labelme" TargetMode="External"/><Relationship Id="rId101" Type="http://schemas.openxmlformats.org/officeDocument/2006/relationships/hyperlink" Target="https://github.com/gruns/icecream/pull/4" TargetMode="External"/><Relationship Id="rId143" Type="http://schemas.openxmlformats.org/officeDocument/2006/relationships/hyperlink" Target="https://github.com/amueller/word_cloud" TargetMode="External"/><Relationship Id="rId185" Type="http://schemas.openxmlformats.org/officeDocument/2006/relationships/hyperlink" Target="https://github.com/dagster-io/dagster/pull/16218" TargetMode="External"/><Relationship Id="rId350" Type="http://schemas.openxmlformats.org/officeDocument/2006/relationships/hyperlink" Target="https://github.com/tensorflow/models" TargetMode="External"/><Relationship Id="rId406" Type="http://schemas.openxmlformats.org/officeDocument/2006/relationships/hyperlink" Target="https://github.com/home-assistant/core/pull/162279" TargetMode="External"/><Relationship Id="rId9" Type="http://schemas.openxmlformats.org/officeDocument/2006/relationships/hyperlink" Target="https://github.com/pwr-Solaar/Solaar" TargetMode="External"/><Relationship Id="rId210" Type="http://schemas.openxmlformats.org/officeDocument/2006/relationships/hyperlink" Target="https://github.com/dagster-io/dagster" TargetMode="External"/><Relationship Id="rId392" Type="http://schemas.openxmlformats.org/officeDocument/2006/relationships/hyperlink" Target="https://github.com/freqtrade/freqtrade" TargetMode="External"/><Relationship Id="rId252" Type="http://schemas.openxmlformats.org/officeDocument/2006/relationships/hyperlink" Target="https://github.com/smicallef/spiderfoot" TargetMode="External"/><Relationship Id="rId294" Type="http://schemas.openxmlformats.org/officeDocument/2006/relationships/hyperlink" Target="https://github.com/fail2ban/fail2ban/pull/2189" TargetMode="External"/><Relationship Id="rId308" Type="http://schemas.openxmlformats.org/officeDocument/2006/relationships/hyperlink" Target="https://github.com/3b1b/manim/pull/2108" TargetMode="External"/><Relationship Id="rId47" Type="http://schemas.openxmlformats.org/officeDocument/2006/relationships/hyperlink" Target="https://github.com/pre-commit/pre-commit/pull/653" TargetMode="External"/><Relationship Id="rId89" Type="http://schemas.openxmlformats.org/officeDocument/2006/relationships/hyperlink" Target="https://github.com/wkentaro/labelme" TargetMode="External"/><Relationship Id="rId112" Type="http://schemas.openxmlformats.org/officeDocument/2006/relationships/hyperlink" Target="https://github.com/megadose/holehe" TargetMode="External"/><Relationship Id="rId154" Type="http://schemas.openxmlformats.org/officeDocument/2006/relationships/hyperlink" Target="https://github.com/caronc/apprise" TargetMode="External"/><Relationship Id="rId361" Type="http://schemas.openxmlformats.org/officeDocument/2006/relationships/hyperlink" Target="https://github.com/geldata/gel/pull/8682" TargetMode="External"/><Relationship Id="rId196" Type="http://schemas.openxmlformats.org/officeDocument/2006/relationships/hyperlink" Target="https://github.com/dagster-io/dagster" TargetMode="External"/><Relationship Id="rId417" Type="http://schemas.openxmlformats.org/officeDocument/2006/relationships/hyperlink" Target="https://github.com/home-assistant/core" TargetMode="External"/><Relationship Id="rId16" Type="http://schemas.openxmlformats.org/officeDocument/2006/relationships/hyperlink" Target="https://github.com/mps-youtube/yewtube/pull/394" TargetMode="External"/><Relationship Id="rId221" Type="http://schemas.openxmlformats.org/officeDocument/2006/relationships/hyperlink" Target="https://github.com/dagster-io/dagster" TargetMode="External"/><Relationship Id="rId263" Type="http://schemas.openxmlformats.org/officeDocument/2006/relationships/hyperlink" Target="https://github.com/smicallef/spiderfoot" TargetMode="External"/><Relationship Id="rId319" Type="http://schemas.openxmlformats.org/officeDocument/2006/relationships/hyperlink" Target="https://github.com/flairNLP/flair" TargetMode="External"/><Relationship Id="rId58" Type="http://schemas.openxmlformats.org/officeDocument/2006/relationships/hyperlink" Target="https://github.com/Zulko/moviepy" TargetMode="External"/><Relationship Id="rId123" Type="http://schemas.openxmlformats.org/officeDocument/2006/relationships/hyperlink" Target="https://github.com/danielgatis/rembg" TargetMode="External"/><Relationship Id="rId330" Type="http://schemas.openxmlformats.org/officeDocument/2006/relationships/hyperlink" Target="https://github.com/flairNLP/flair/pull/2393" TargetMode="External"/><Relationship Id="rId165" Type="http://schemas.openxmlformats.org/officeDocument/2006/relationships/hyperlink" Target="https://github.com/PaddlePaddle/PaddleOCR/pull/3585" TargetMode="External"/><Relationship Id="rId372" Type="http://schemas.openxmlformats.org/officeDocument/2006/relationships/hyperlink" Target="https://github.com/hummingbot/hummingbot/pull/6695" TargetMode="External"/><Relationship Id="rId428" Type="http://schemas.openxmlformats.org/officeDocument/2006/relationships/hyperlink" Target="https://github.com/saltstack/salt/pull/56932" TargetMode="External"/><Relationship Id="rId232" Type="http://schemas.openxmlformats.org/officeDocument/2006/relationships/hyperlink" Target="https://github.com/encode/httpx/pull/601" TargetMode="External"/><Relationship Id="rId274" Type="http://schemas.openxmlformats.org/officeDocument/2006/relationships/hyperlink" Target="https://github.com/smicallef/spiderfoot" TargetMode="External"/><Relationship Id="rId27" Type="http://schemas.openxmlformats.org/officeDocument/2006/relationships/hyperlink" Target="https://github.com/PaddlePaddle/PaddleDetection/pull/9217" TargetMode="External"/><Relationship Id="rId69" Type="http://schemas.openxmlformats.org/officeDocument/2006/relationships/hyperlink" Target="https://github.com/Zulko/moviepy/pull/553" TargetMode="External"/><Relationship Id="rId134" Type="http://schemas.openxmlformats.org/officeDocument/2006/relationships/hyperlink" Target="https://github.com/ultrafunkamsterdam/undetected-chromedriver" TargetMode="External"/><Relationship Id="rId80" Type="http://schemas.openxmlformats.org/officeDocument/2006/relationships/hyperlink" Target="https://github.com/wkentaro/labelme" TargetMode="External"/><Relationship Id="rId176" Type="http://schemas.openxmlformats.org/officeDocument/2006/relationships/hyperlink" Target="https://github.com/qutebrowser/qutebrowser" TargetMode="External"/><Relationship Id="rId341" Type="http://schemas.openxmlformats.org/officeDocument/2006/relationships/hyperlink" Target="https://github.com/mikf/gallery-dl" TargetMode="External"/><Relationship Id="rId383" Type="http://schemas.openxmlformats.org/officeDocument/2006/relationships/hyperlink" Target="https://github.com/hummingbot/hummingbot/pull/6451" TargetMode="External"/><Relationship Id="rId439" Type="http://schemas.openxmlformats.org/officeDocument/2006/relationships/hyperlink" Target="https://github.com/saltstack/salt" TargetMode="External"/><Relationship Id="rId201" Type="http://schemas.openxmlformats.org/officeDocument/2006/relationships/hyperlink" Target="https://github.com/dagster-io/dagster/pull/16679" TargetMode="External"/><Relationship Id="rId243" Type="http://schemas.openxmlformats.org/officeDocument/2006/relationships/hyperlink" Target="https://github.com/sherlock-project/sherlock" TargetMode="External"/><Relationship Id="rId285" Type="http://schemas.openxmlformats.org/officeDocument/2006/relationships/hyperlink" Target="https://github.com/ranger/ranger/pull/2983" TargetMode="External"/><Relationship Id="rId38" Type="http://schemas.openxmlformats.org/officeDocument/2006/relationships/hyperlink" Target="https://github.com/pre-commit/pre-commit" TargetMode="External"/><Relationship Id="rId103" Type="http://schemas.openxmlformats.org/officeDocument/2006/relationships/hyperlink" Target="https://github.com/gruns/icecream/pull/223" TargetMode="External"/><Relationship Id="rId310" Type="http://schemas.openxmlformats.org/officeDocument/2006/relationships/hyperlink" Target="https://github.com/3b1b/manim" TargetMode="External"/><Relationship Id="rId91" Type="http://schemas.openxmlformats.org/officeDocument/2006/relationships/hyperlink" Target="https://github.com/wkentaro/labelme" TargetMode="External"/><Relationship Id="rId145" Type="http://schemas.openxmlformats.org/officeDocument/2006/relationships/hyperlink" Target="https://github.com/sissbruecker/linkding/pull/823" TargetMode="External"/><Relationship Id="rId187" Type="http://schemas.openxmlformats.org/officeDocument/2006/relationships/hyperlink" Target="https://github.com/dagster-io/dagster/pull/5218" TargetMode="External"/><Relationship Id="rId352" Type="http://schemas.openxmlformats.org/officeDocument/2006/relationships/hyperlink" Target="https://github.com/tensorflow/models/pull/1384" TargetMode="External"/><Relationship Id="rId394" Type="http://schemas.openxmlformats.org/officeDocument/2006/relationships/hyperlink" Target="https://github.com/freqtrade/freqtrade" TargetMode="External"/><Relationship Id="rId408" Type="http://schemas.openxmlformats.org/officeDocument/2006/relationships/hyperlink" Target="https://github.com/home-assistant/core/pull/162137" TargetMode="External"/><Relationship Id="rId212" Type="http://schemas.openxmlformats.org/officeDocument/2006/relationships/hyperlink" Target="https://github.com/dagster-io/dagster" TargetMode="External"/><Relationship Id="rId254" Type="http://schemas.openxmlformats.org/officeDocument/2006/relationships/hyperlink" Target="https://github.com/smicallef/spiderfoot" TargetMode="External"/><Relationship Id="rId49" Type="http://schemas.openxmlformats.org/officeDocument/2006/relationships/hyperlink" Target="https://github.com/pre-commit/pre-commit" TargetMode="External"/><Relationship Id="rId114" Type="http://schemas.openxmlformats.org/officeDocument/2006/relationships/hyperlink" Target="https://github.com/megadose/holehe" TargetMode="External"/><Relationship Id="rId296" Type="http://schemas.openxmlformats.org/officeDocument/2006/relationships/hyperlink" Target="https://github.com/fail2ban/fail2ban/pull/2189" TargetMode="External"/><Relationship Id="rId60" Type="http://schemas.openxmlformats.org/officeDocument/2006/relationships/hyperlink" Target="https://github.com/Zulko/moviepy" TargetMode="External"/><Relationship Id="rId156" Type="http://schemas.openxmlformats.org/officeDocument/2006/relationships/hyperlink" Target="https://github.com/deepinsight/insightface" TargetMode="External"/><Relationship Id="rId198" Type="http://schemas.openxmlformats.org/officeDocument/2006/relationships/hyperlink" Target="https://github.com/dagster-io/dagster" TargetMode="External"/><Relationship Id="rId321" Type="http://schemas.openxmlformats.org/officeDocument/2006/relationships/hyperlink" Target="https://github.com/flairNLP/flair" TargetMode="External"/><Relationship Id="rId363" Type="http://schemas.openxmlformats.org/officeDocument/2006/relationships/hyperlink" Target="https://github.com/geldata/gel/pull/4829" TargetMode="External"/><Relationship Id="rId419" Type="http://schemas.openxmlformats.org/officeDocument/2006/relationships/hyperlink" Target="https://github.com/home-assistant/core" TargetMode="External"/><Relationship Id="rId202" Type="http://schemas.openxmlformats.org/officeDocument/2006/relationships/hyperlink" Target="https://github.com/dagster-io/dagster" TargetMode="External"/><Relationship Id="rId223" Type="http://schemas.openxmlformats.org/officeDocument/2006/relationships/hyperlink" Target="https://github.com/dagster-io/dagster" TargetMode="External"/><Relationship Id="rId244" Type="http://schemas.openxmlformats.org/officeDocument/2006/relationships/hyperlink" Target="https://github.com/sherlock-project/sherlock/pull/1637" TargetMode="External"/><Relationship Id="rId430" Type="http://schemas.openxmlformats.org/officeDocument/2006/relationships/hyperlink" Target="https://github.com/saltstack/salt/pull/56932" TargetMode="External"/><Relationship Id="rId18" Type="http://schemas.openxmlformats.org/officeDocument/2006/relationships/hyperlink" Target="https://github.com/dagster-io/dagster" TargetMode="External"/><Relationship Id="rId39" Type="http://schemas.openxmlformats.org/officeDocument/2006/relationships/hyperlink" Target="https://github.com/pre-commit/pre-commit/pull/1644" TargetMode="External"/><Relationship Id="rId265" Type="http://schemas.openxmlformats.org/officeDocument/2006/relationships/hyperlink" Target="https://github.com/smicallef/spiderfoot" TargetMode="External"/><Relationship Id="rId286" Type="http://schemas.openxmlformats.org/officeDocument/2006/relationships/hyperlink" Target="https://github.com/ranger/ranger" TargetMode="External"/><Relationship Id="rId50" Type="http://schemas.openxmlformats.org/officeDocument/2006/relationships/hyperlink" Target="https://github.com/maurosoria/dirsearch" TargetMode="External"/><Relationship Id="rId104" Type="http://schemas.openxmlformats.org/officeDocument/2006/relationships/hyperlink" Target="https://github.com/gruns/icecream" TargetMode="External"/><Relationship Id="rId125" Type="http://schemas.openxmlformats.org/officeDocument/2006/relationships/hyperlink" Target="https://github.com/danielgatis/rembg" TargetMode="External"/><Relationship Id="rId146" Type="http://schemas.openxmlformats.org/officeDocument/2006/relationships/hyperlink" Target="https://github.com/sissbruecker/linkding" TargetMode="External"/><Relationship Id="rId167" Type="http://schemas.openxmlformats.org/officeDocument/2006/relationships/hyperlink" Target="https://github.com/PaddlePaddle/PaddleOCR/pull/14217" TargetMode="External"/><Relationship Id="rId188" Type="http://schemas.openxmlformats.org/officeDocument/2006/relationships/hyperlink" Target="https://github.com/dagster-io/dagster" TargetMode="External"/><Relationship Id="rId311" Type="http://schemas.openxmlformats.org/officeDocument/2006/relationships/hyperlink" Target="https://github.com/Kozea/WeasyPrint" TargetMode="External"/><Relationship Id="rId332" Type="http://schemas.openxmlformats.org/officeDocument/2006/relationships/hyperlink" Target="https://github.com/flairNLP/flair/pull/2393" TargetMode="External"/><Relationship Id="rId353" Type="http://schemas.openxmlformats.org/officeDocument/2006/relationships/hyperlink" Target="https://github.com/tensorflow/models" TargetMode="External"/><Relationship Id="rId374" Type="http://schemas.openxmlformats.org/officeDocument/2006/relationships/hyperlink" Target="https://github.com/hummingbot/hummingbot/pull/1734" TargetMode="External"/><Relationship Id="rId395" Type="http://schemas.openxmlformats.org/officeDocument/2006/relationships/hyperlink" Target="https://github.com/freqtrade/freqtrade/pull/569" TargetMode="External"/><Relationship Id="rId409" Type="http://schemas.openxmlformats.org/officeDocument/2006/relationships/hyperlink" Target="https://github.com/home-assistant/core" TargetMode="External"/><Relationship Id="rId71" Type="http://schemas.openxmlformats.org/officeDocument/2006/relationships/hyperlink" Target="https://github.com/Zulko/moviepy/pull/1429" TargetMode="External"/><Relationship Id="rId92" Type="http://schemas.openxmlformats.org/officeDocument/2006/relationships/hyperlink" Target="https://github.com/wkentaro/labelme/pull/1923" TargetMode="External"/><Relationship Id="rId213" Type="http://schemas.openxmlformats.org/officeDocument/2006/relationships/hyperlink" Target="https://github.com/dagster-io/dagster/pull/10962" TargetMode="External"/><Relationship Id="rId234" Type="http://schemas.openxmlformats.org/officeDocument/2006/relationships/hyperlink" Target="https://github.com/encode/httpx/pull/601" TargetMode="External"/><Relationship Id="rId420" Type="http://schemas.openxmlformats.org/officeDocument/2006/relationships/hyperlink" Target="https://github.com/home-assistant/core/pull/162396" TargetMode="External"/><Relationship Id="rId2" Type="http://schemas.openxmlformats.org/officeDocument/2006/relationships/hyperlink" Target="https://github.com/deepfakes/faceswap" TargetMode="External"/><Relationship Id="rId29" Type="http://schemas.openxmlformats.org/officeDocument/2006/relationships/hyperlink" Target="https://github.com/PaddlePaddle/PaddleDetection/pull/2318" TargetMode="External"/><Relationship Id="rId255" Type="http://schemas.openxmlformats.org/officeDocument/2006/relationships/hyperlink" Target="https://github.com/smicallef/spiderfoot" TargetMode="External"/><Relationship Id="rId276" Type="http://schemas.openxmlformats.org/officeDocument/2006/relationships/hyperlink" Target="https://github.com/smicallef/spiderfoot" TargetMode="External"/><Relationship Id="rId297" Type="http://schemas.openxmlformats.org/officeDocument/2006/relationships/hyperlink" Target="https://github.com/fail2ban/fail2ban" TargetMode="External"/><Relationship Id="rId441" Type="http://schemas.openxmlformats.org/officeDocument/2006/relationships/hyperlink" Target="https://github.com/saltstack/salt/pull/21539" TargetMode="External"/><Relationship Id="rId40" Type="http://schemas.openxmlformats.org/officeDocument/2006/relationships/hyperlink" Target="https://github.com/pre-commit/pre-commit" TargetMode="External"/><Relationship Id="rId115" Type="http://schemas.openxmlformats.org/officeDocument/2006/relationships/hyperlink" Target="https://github.com/megadose/holehe/pull/87" TargetMode="External"/><Relationship Id="rId136" Type="http://schemas.openxmlformats.org/officeDocument/2006/relationships/hyperlink" Target="https://github.com/ultrafunkamsterdam/undetected-chromedriver/pull/1439" TargetMode="External"/><Relationship Id="rId157" Type="http://schemas.openxmlformats.org/officeDocument/2006/relationships/hyperlink" Target="https://github.com/deepinsight/insightface/pull/1714" TargetMode="External"/><Relationship Id="rId178" Type="http://schemas.openxmlformats.org/officeDocument/2006/relationships/hyperlink" Target="https://github.com/qutebrowser/qutebrowser/pull/4733" TargetMode="External"/><Relationship Id="rId301" Type="http://schemas.openxmlformats.org/officeDocument/2006/relationships/hyperlink" Target="https://github.com/locustio/locust" TargetMode="External"/><Relationship Id="rId322" Type="http://schemas.openxmlformats.org/officeDocument/2006/relationships/hyperlink" Target="https://github.com/flairNLP/flair/pull/3606" TargetMode="External"/><Relationship Id="rId343" Type="http://schemas.openxmlformats.org/officeDocument/2006/relationships/hyperlink" Target="https://github.com/tensorflow/models/pull/8542" TargetMode="External"/><Relationship Id="rId364" Type="http://schemas.openxmlformats.org/officeDocument/2006/relationships/hyperlink" Target="https://github.com/geldata/gel" TargetMode="External"/><Relationship Id="rId61" Type="http://schemas.openxmlformats.org/officeDocument/2006/relationships/hyperlink" Target="https://github.com/Zulko/moviepy/pull/553" TargetMode="External"/><Relationship Id="rId82" Type="http://schemas.openxmlformats.org/officeDocument/2006/relationships/hyperlink" Target="https://github.com/wkentaro/labelme" TargetMode="External"/><Relationship Id="rId199" Type="http://schemas.openxmlformats.org/officeDocument/2006/relationships/hyperlink" Target="https://github.com/dagster-io/dagster/pull/16679" TargetMode="External"/><Relationship Id="rId203" Type="http://schemas.openxmlformats.org/officeDocument/2006/relationships/hyperlink" Target="https://github.com/dagster-io/dagster/pull/16679" TargetMode="External"/><Relationship Id="rId385" Type="http://schemas.openxmlformats.org/officeDocument/2006/relationships/hyperlink" Target="https://github.com/freqtrade/freqtrade/pull/169" TargetMode="External"/><Relationship Id="rId19" Type="http://schemas.openxmlformats.org/officeDocument/2006/relationships/hyperlink" Target="https://github.com/dagster-io/dagster/pull/22653" TargetMode="External"/><Relationship Id="rId224" Type="http://schemas.openxmlformats.org/officeDocument/2006/relationships/hyperlink" Target="https://github.com/encode/httpx/pull/1613" TargetMode="External"/><Relationship Id="rId245" Type="http://schemas.openxmlformats.org/officeDocument/2006/relationships/hyperlink" Target="https://github.com/sherlock-project/sherlock/pull/2574" TargetMode="External"/><Relationship Id="rId266" Type="http://schemas.openxmlformats.org/officeDocument/2006/relationships/hyperlink" Target="https://github.com/smicallef/spiderfoot/pull/1222" TargetMode="External"/><Relationship Id="rId287" Type="http://schemas.openxmlformats.org/officeDocument/2006/relationships/hyperlink" Target="https://github.com/ranger/ranger/pull/1067" TargetMode="External"/><Relationship Id="rId410" Type="http://schemas.openxmlformats.org/officeDocument/2006/relationships/hyperlink" Target="https://github.com/home-assistant/core/pull/162396" TargetMode="External"/><Relationship Id="rId431" Type="http://schemas.openxmlformats.org/officeDocument/2006/relationships/hyperlink" Target="https://github.com/saltstack/salt/pull/22882" TargetMode="External"/><Relationship Id="rId30" Type="http://schemas.openxmlformats.org/officeDocument/2006/relationships/hyperlink" Target="https://github.com/PaddlePaddle/PaddleDetection" TargetMode="External"/><Relationship Id="rId105" Type="http://schemas.openxmlformats.org/officeDocument/2006/relationships/hyperlink" Target="https://github.com/gruns/icecream/pull/223" TargetMode="External"/><Relationship Id="rId126" Type="http://schemas.openxmlformats.org/officeDocument/2006/relationships/hyperlink" Target="https://github.com/spotDL/spotify-downloader" TargetMode="External"/><Relationship Id="rId147" Type="http://schemas.openxmlformats.org/officeDocument/2006/relationships/hyperlink" Target="https://github.com/sissbruecker/linkding/pull/823" TargetMode="External"/><Relationship Id="rId168" Type="http://schemas.openxmlformats.org/officeDocument/2006/relationships/hyperlink" Target="https://github.com/PaddlePaddle/PaddleOCR" TargetMode="External"/><Relationship Id="rId312" Type="http://schemas.openxmlformats.org/officeDocument/2006/relationships/hyperlink" Target="https://github.com/Kozea/WeasyPrint/pull/1867" TargetMode="External"/><Relationship Id="rId333" Type="http://schemas.openxmlformats.org/officeDocument/2006/relationships/hyperlink" Target="https://github.com/flairNLP/flair" TargetMode="External"/><Relationship Id="rId354" Type="http://schemas.openxmlformats.org/officeDocument/2006/relationships/hyperlink" Target="https://github.com/tensorflow/models/pull/1701" TargetMode="External"/><Relationship Id="rId51" Type="http://schemas.openxmlformats.org/officeDocument/2006/relationships/hyperlink" Target="https://github.com/maurosoria/dirsearch/pull/502" TargetMode="External"/><Relationship Id="rId72" Type="http://schemas.openxmlformats.org/officeDocument/2006/relationships/hyperlink" Target="https://github.com/Zulko/moviepy" TargetMode="External"/><Relationship Id="rId93" Type="http://schemas.openxmlformats.org/officeDocument/2006/relationships/hyperlink" Target="https://github.com/wkentaro/labelme" TargetMode="External"/><Relationship Id="rId189" Type="http://schemas.openxmlformats.org/officeDocument/2006/relationships/hyperlink" Target="https://github.com/dagster-io/dagster/pull/5218" TargetMode="External"/><Relationship Id="rId375" Type="http://schemas.openxmlformats.org/officeDocument/2006/relationships/hyperlink" Target="https://github.com/hummingbot/hummingbot" TargetMode="External"/><Relationship Id="rId396" Type="http://schemas.openxmlformats.org/officeDocument/2006/relationships/hyperlink" Target="https://github.com/freqtrade/freqtrade" TargetMode="External"/><Relationship Id="rId3" Type="http://schemas.openxmlformats.org/officeDocument/2006/relationships/hyperlink" Target="https://github.com/deepfakes/faceswap/pull/89" TargetMode="External"/><Relationship Id="rId214" Type="http://schemas.openxmlformats.org/officeDocument/2006/relationships/hyperlink" Target="https://github.com/dagster-io/dagster" TargetMode="External"/><Relationship Id="rId235" Type="http://schemas.openxmlformats.org/officeDocument/2006/relationships/hyperlink" Target="https://github.com/encode/httpx" TargetMode="External"/><Relationship Id="rId256" Type="http://schemas.openxmlformats.org/officeDocument/2006/relationships/hyperlink" Target="https://github.com/smicallef/spiderfoot/pull/1581" TargetMode="External"/><Relationship Id="rId277" Type="http://schemas.openxmlformats.org/officeDocument/2006/relationships/hyperlink" Target="https://github.com/smicallef/spiderfoot/pull/1337" TargetMode="External"/><Relationship Id="rId298" Type="http://schemas.openxmlformats.org/officeDocument/2006/relationships/hyperlink" Target="https://github.com/fail2ban/fail2ban/pull/2189" TargetMode="External"/><Relationship Id="rId400" Type="http://schemas.openxmlformats.org/officeDocument/2006/relationships/hyperlink" Target="https://github.com/freqtrade/freqtrade" TargetMode="External"/><Relationship Id="rId421" Type="http://schemas.openxmlformats.org/officeDocument/2006/relationships/hyperlink" Target="https://github.com/home-assistant/core/pull/156036" TargetMode="External"/><Relationship Id="rId442" Type="http://schemas.openxmlformats.org/officeDocument/2006/relationships/hyperlink" Target="https://github.com/saltstack/salt" TargetMode="External"/><Relationship Id="rId116" Type="http://schemas.openxmlformats.org/officeDocument/2006/relationships/hyperlink" Target="https://github.com/megadose/holehe" TargetMode="External"/><Relationship Id="rId137" Type="http://schemas.openxmlformats.org/officeDocument/2006/relationships/hyperlink" Target="https://github.com/ultrafunkamsterdam/undetected-chromedriver" TargetMode="External"/><Relationship Id="rId158" Type="http://schemas.openxmlformats.org/officeDocument/2006/relationships/hyperlink" Target="https://github.com/deepinsight/insightface" TargetMode="External"/><Relationship Id="rId302" Type="http://schemas.openxmlformats.org/officeDocument/2006/relationships/hyperlink" Target="https://github.com/locustio/locust/pull/63" TargetMode="External"/><Relationship Id="rId323" Type="http://schemas.openxmlformats.org/officeDocument/2006/relationships/hyperlink" Target="https://github.com/flairNLP/flair" TargetMode="External"/><Relationship Id="rId344" Type="http://schemas.openxmlformats.org/officeDocument/2006/relationships/hyperlink" Target="https://github.com/tensorflow/models" TargetMode="External"/><Relationship Id="rId20" Type="http://schemas.openxmlformats.org/officeDocument/2006/relationships/hyperlink" Target="https://github.com/PaddlePaddle/PaddleDetection" TargetMode="External"/><Relationship Id="rId41" Type="http://schemas.openxmlformats.org/officeDocument/2006/relationships/hyperlink" Target="https://github.com/pre-commit/pre-commit/pull/1480" TargetMode="External"/><Relationship Id="rId62" Type="http://schemas.openxmlformats.org/officeDocument/2006/relationships/hyperlink" Target="https://github.com/Zulko/moviepy" TargetMode="External"/><Relationship Id="rId83" Type="http://schemas.openxmlformats.org/officeDocument/2006/relationships/hyperlink" Target="https://github.com/wkentaro/labelme/pull/818" TargetMode="External"/><Relationship Id="rId179" Type="http://schemas.openxmlformats.org/officeDocument/2006/relationships/hyperlink" Target="https://github.com/qutebrowser/qutebrowser" TargetMode="External"/><Relationship Id="rId365" Type="http://schemas.openxmlformats.org/officeDocument/2006/relationships/hyperlink" Target="https://github.com/geldata/gel/pull/7914" TargetMode="External"/><Relationship Id="rId386" Type="http://schemas.openxmlformats.org/officeDocument/2006/relationships/hyperlink" Target="https://github.com/freqtrade/freqtrade" TargetMode="External"/><Relationship Id="rId190" Type="http://schemas.openxmlformats.org/officeDocument/2006/relationships/hyperlink" Target="https://github.com/dagster-io/dagster" TargetMode="External"/><Relationship Id="rId204" Type="http://schemas.openxmlformats.org/officeDocument/2006/relationships/hyperlink" Target="https://github.com/dagster-io/dagster" TargetMode="External"/><Relationship Id="rId225" Type="http://schemas.openxmlformats.org/officeDocument/2006/relationships/hyperlink" Target="https://github.com/encode/httpx" TargetMode="External"/><Relationship Id="rId246" Type="http://schemas.openxmlformats.org/officeDocument/2006/relationships/hyperlink" Target="https://github.com/sherlock-project/sherlock" TargetMode="External"/><Relationship Id="rId267" Type="http://schemas.openxmlformats.org/officeDocument/2006/relationships/hyperlink" Target="https://github.com/smicallef/spiderfoot" TargetMode="External"/><Relationship Id="rId288" Type="http://schemas.openxmlformats.org/officeDocument/2006/relationships/hyperlink" Target="https://github.com/ranger/ranger" TargetMode="External"/><Relationship Id="rId411" Type="http://schemas.openxmlformats.org/officeDocument/2006/relationships/hyperlink" Target="https://github.com/home-assistant/core" TargetMode="External"/><Relationship Id="rId432" Type="http://schemas.openxmlformats.org/officeDocument/2006/relationships/hyperlink" Target="https://github.com/saltstack/salt" TargetMode="External"/><Relationship Id="rId106" Type="http://schemas.openxmlformats.org/officeDocument/2006/relationships/hyperlink" Target="https://github.com/ParthJadhav/Tkinter-Designer" TargetMode="External"/><Relationship Id="rId127" Type="http://schemas.openxmlformats.org/officeDocument/2006/relationships/hyperlink" Target="https://github.com/spotDL/spotify-downloader/pull/580" TargetMode="External"/><Relationship Id="rId313" Type="http://schemas.openxmlformats.org/officeDocument/2006/relationships/hyperlink" Target="https://github.com/Kozea/WeasyPrint" TargetMode="External"/><Relationship Id="rId10" Type="http://schemas.openxmlformats.org/officeDocument/2006/relationships/hyperlink" Target="https://github.com/pwr-Solaar/Solaar" TargetMode="External"/><Relationship Id="rId31" Type="http://schemas.openxmlformats.org/officeDocument/2006/relationships/hyperlink" Target="https://github.com/PaddlePaddle/PaddleDetection/pull/5632" TargetMode="External"/><Relationship Id="rId52" Type="http://schemas.openxmlformats.org/officeDocument/2006/relationships/hyperlink" Target="https://github.com/maurosoria/dirsearch/pull/927" TargetMode="External"/><Relationship Id="rId73" Type="http://schemas.openxmlformats.org/officeDocument/2006/relationships/hyperlink" Target="https://github.com/Zulko/moviepy/pull/17" TargetMode="External"/><Relationship Id="rId94" Type="http://schemas.openxmlformats.org/officeDocument/2006/relationships/hyperlink" Target="https://github.com/wkentaro/labelme/pull/1923" TargetMode="External"/><Relationship Id="rId148" Type="http://schemas.openxmlformats.org/officeDocument/2006/relationships/hyperlink" Target="https://github.com/sissbruecker/linkding" TargetMode="External"/><Relationship Id="rId169" Type="http://schemas.openxmlformats.org/officeDocument/2006/relationships/hyperlink" Target="https://github.com/PaddlePaddle/PaddleOCR/pull/14217" TargetMode="External"/><Relationship Id="rId334" Type="http://schemas.openxmlformats.org/officeDocument/2006/relationships/hyperlink" Target="https://github.com/flairNLP/flair/pull/961" TargetMode="External"/><Relationship Id="rId355" Type="http://schemas.openxmlformats.org/officeDocument/2006/relationships/hyperlink" Target="https://github.com/tensorflow/models" TargetMode="External"/><Relationship Id="rId376" Type="http://schemas.openxmlformats.org/officeDocument/2006/relationships/hyperlink" Target="https://github.com/hummingbot/hummingbot/pull/2742" TargetMode="External"/><Relationship Id="rId397" Type="http://schemas.openxmlformats.org/officeDocument/2006/relationships/hyperlink" Target="https://github.com/freqtrade/freqtrade/pull/569" TargetMode="External"/><Relationship Id="rId4" Type="http://schemas.openxmlformats.org/officeDocument/2006/relationships/hyperlink" Target="https://github.com/home-assistant/core/pull/158537" TargetMode="External"/><Relationship Id="rId180" Type="http://schemas.openxmlformats.org/officeDocument/2006/relationships/hyperlink" Target="https://github.com/dagster-io/dagster" TargetMode="External"/><Relationship Id="rId215" Type="http://schemas.openxmlformats.org/officeDocument/2006/relationships/hyperlink" Target="https://github.com/dagster-io/dagster/pull/12337" TargetMode="External"/><Relationship Id="rId236" Type="http://schemas.openxmlformats.org/officeDocument/2006/relationships/hyperlink" Target="https://github.com/encode/httpx/pull/601" TargetMode="External"/><Relationship Id="rId257" Type="http://schemas.openxmlformats.org/officeDocument/2006/relationships/hyperlink" Target="https://github.com/smicallef/spiderfoot" TargetMode="External"/><Relationship Id="rId278" Type="http://schemas.openxmlformats.org/officeDocument/2006/relationships/hyperlink" Target="https://github.com/smicallef/spiderfoot" TargetMode="External"/><Relationship Id="rId401" Type="http://schemas.openxmlformats.org/officeDocument/2006/relationships/hyperlink" Target="https://github.com/freqtrade/freqtrade/pull/569" TargetMode="External"/><Relationship Id="rId422" Type="http://schemas.openxmlformats.org/officeDocument/2006/relationships/hyperlink" Target="https://github.com/home-assistant/core" TargetMode="External"/><Relationship Id="rId443" Type="http://schemas.openxmlformats.org/officeDocument/2006/relationships/table" Target="../tables/table1.xml"/><Relationship Id="rId303" Type="http://schemas.openxmlformats.org/officeDocument/2006/relationships/hyperlink" Target="https://github.com/locustio/locust" TargetMode="External"/><Relationship Id="rId42" Type="http://schemas.openxmlformats.org/officeDocument/2006/relationships/hyperlink" Target="https://github.com/pre-commit/pre-commit" TargetMode="External"/><Relationship Id="rId84" Type="http://schemas.openxmlformats.org/officeDocument/2006/relationships/hyperlink" Target="https://github.com/wkentaro/labelme" TargetMode="External"/><Relationship Id="rId138" Type="http://schemas.openxmlformats.org/officeDocument/2006/relationships/hyperlink" Target="https://github.com/amueller/word_cloud/pull/581" TargetMode="External"/><Relationship Id="rId345" Type="http://schemas.openxmlformats.org/officeDocument/2006/relationships/hyperlink" Target="https://github.com/tensorflow/models" TargetMode="External"/><Relationship Id="rId387" Type="http://schemas.openxmlformats.org/officeDocument/2006/relationships/hyperlink" Target="https://github.com/freqtrade/freqtrade/pull/139" TargetMode="External"/><Relationship Id="rId191" Type="http://schemas.openxmlformats.org/officeDocument/2006/relationships/hyperlink" Target="https://github.com/dagster-io/dagster/pull/5218" TargetMode="External"/><Relationship Id="rId205" Type="http://schemas.openxmlformats.org/officeDocument/2006/relationships/hyperlink" Target="https://github.com/dagster-io/dagster/pull/16679" TargetMode="External"/><Relationship Id="rId247" Type="http://schemas.openxmlformats.org/officeDocument/2006/relationships/hyperlink" Target="https://github.com/sherlock-project/sherlock/pull/2574" TargetMode="External"/><Relationship Id="rId412" Type="http://schemas.openxmlformats.org/officeDocument/2006/relationships/hyperlink" Target="https://github.com/home-assistant/core/pull/162396" TargetMode="External"/><Relationship Id="rId107" Type="http://schemas.openxmlformats.org/officeDocument/2006/relationships/hyperlink" Target="https://github.com/ParthJadhav/Tkinter-Designer/pull/85" TargetMode="External"/><Relationship Id="rId289" Type="http://schemas.openxmlformats.org/officeDocument/2006/relationships/hyperlink" Target="https://github.com/ranger/ranger/pull/211" TargetMode="External"/><Relationship Id="rId11" Type="http://schemas.openxmlformats.org/officeDocument/2006/relationships/hyperlink" Target="https://github.com/pwr-Solaar/Solaar/pull/60" TargetMode="External"/><Relationship Id="rId53" Type="http://schemas.openxmlformats.org/officeDocument/2006/relationships/hyperlink" Target="https://github.com/maurosoria/dirsearch" TargetMode="External"/><Relationship Id="rId149" Type="http://schemas.openxmlformats.org/officeDocument/2006/relationships/hyperlink" Target="https://github.com/sissbruecker/linkding/pull/823" TargetMode="External"/><Relationship Id="rId314" Type="http://schemas.openxmlformats.org/officeDocument/2006/relationships/hyperlink" Target="https://github.com/Kozea/WeasyPrint/pull/2014" TargetMode="External"/><Relationship Id="rId356" Type="http://schemas.openxmlformats.org/officeDocument/2006/relationships/hyperlink" Target="https://github.com/tensorflow/models/pull/1701" TargetMode="External"/><Relationship Id="rId398" Type="http://schemas.openxmlformats.org/officeDocument/2006/relationships/hyperlink" Target="https://github.com/freqtrade/freqtrade" TargetMode="External"/><Relationship Id="rId95" Type="http://schemas.openxmlformats.org/officeDocument/2006/relationships/hyperlink" Target="https://github.com/wkentaro/labelme" TargetMode="External"/><Relationship Id="rId160" Type="http://schemas.openxmlformats.org/officeDocument/2006/relationships/hyperlink" Target="https://github.com/PaddlePaddle/PaddleOCR" TargetMode="External"/><Relationship Id="rId216" Type="http://schemas.openxmlformats.org/officeDocument/2006/relationships/hyperlink" Target="https://github.com/dagster-io/dagster" TargetMode="External"/><Relationship Id="rId423" Type="http://schemas.openxmlformats.org/officeDocument/2006/relationships/hyperlink" Target="https://github.com/home-assistant/core" TargetMode="External"/><Relationship Id="rId258" Type="http://schemas.openxmlformats.org/officeDocument/2006/relationships/hyperlink" Target="https://github.com/smicallef/spiderfoot/pull/1683" TargetMode="External"/><Relationship Id="rId22" Type="http://schemas.openxmlformats.org/officeDocument/2006/relationships/hyperlink" Target="https://github.com/PaddlePaddle/PaddleDetection" TargetMode="External"/><Relationship Id="rId64" Type="http://schemas.openxmlformats.org/officeDocument/2006/relationships/hyperlink" Target="https://github.com/Zulko/moviepy" TargetMode="External"/><Relationship Id="rId118" Type="http://schemas.openxmlformats.org/officeDocument/2006/relationships/hyperlink" Target="https://github.com/danielgatis/rembg/pull/362" TargetMode="External"/><Relationship Id="rId325" Type="http://schemas.openxmlformats.org/officeDocument/2006/relationships/hyperlink" Target="https://github.com/flairNLP/flair" TargetMode="External"/><Relationship Id="rId367" Type="http://schemas.openxmlformats.org/officeDocument/2006/relationships/hyperlink" Target="https://github.com/ytdl-org/youtube-dl" TargetMode="External"/><Relationship Id="rId171" Type="http://schemas.openxmlformats.org/officeDocument/2006/relationships/hyperlink" Target="https://github.com/PaddlePaddle/PaddleOCR" TargetMode="External"/><Relationship Id="rId227" Type="http://schemas.openxmlformats.org/officeDocument/2006/relationships/hyperlink" Target="https://github.com/encode/httpx" TargetMode="External"/><Relationship Id="rId269" Type="http://schemas.openxmlformats.org/officeDocument/2006/relationships/hyperlink" Target="https://github.com/smicallef/spiderfoot" TargetMode="External"/><Relationship Id="rId434" Type="http://schemas.openxmlformats.org/officeDocument/2006/relationships/hyperlink" Target="https://github.com/saltstack/salt/pull/4026" TargetMode="External"/><Relationship Id="rId33" Type="http://schemas.openxmlformats.org/officeDocument/2006/relationships/hyperlink" Target="https://github.com/PaddlePaddle/PaddleDetection/pull/2352" TargetMode="External"/><Relationship Id="rId129" Type="http://schemas.openxmlformats.org/officeDocument/2006/relationships/hyperlink" Target="https://github.com/spotDL/spotify-downloader/pull/519" TargetMode="External"/><Relationship Id="rId280" Type="http://schemas.openxmlformats.org/officeDocument/2006/relationships/hyperlink" Target="https://github.com/laramies/theHarvester/pull/2225" TargetMode="External"/><Relationship Id="rId336" Type="http://schemas.openxmlformats.org/officeDocument/2006/relationships/hyperlink" Target="https://github.com/flairNLP/flair/pull/961" TargetMode="External"/><Relationship Id="rId75" Type="http://schemas.openxmlformats.org/officeDocument/2006/relationships/hyperlink" Target="https://github.com/wkentaro/labelme/pull/1825" TargetMode="External"/><Relationship Id="rId140" Type="http://schemas.openxmlformats.org/officeDocument/2006/relationships/hyperlink" Target="https://github.com/amueller/word_cloud/pull/607" TargetMode="External"/><Relationship Id="rId182" Type="http://schemas.openxmlformats.org/officeDocument/2006/relationships/hyperlink" Target="https://github.com/dagster-io/dagster" TargetMode="External"/><Relationship Id="rId378" Type="http://schemas.openxmlformats.org/officeDocument/2006/relationships/hyperlink" Target="https://github.com/hummingbot/hummingbot/pull/4942" TargetMode="External"/><Relationship Id="rId403" Type="http://schemas.openxmlformats.org/officeDocument/2006/relationships/hyperlink" Target="https://github.com/home-assistant/core" TargetMode="External"/><Relationship Id="rId6" Type="http://schemas.openxmlformats.org/officeDocument/2006/relationships/hyperlink" Target="https://github.com/pwr-Solaar/Solaar" TargetMode="External"/><Relationship Id="rId238" Type="http://schemas.openxmlformats.org/officeDocument/2006/relationships/hyperlink" Target="https://github.com/encode/httpx" TargetMode="External"/><Relationship Id="rId291" Type="http://schemas.openxmlformats.org/officeDocument/2006/relationships/hyperlink" Target="https://github.com/ranger/ranger/pull/717" TargetMode="External"/><Relationship Id="rId305" Type="http://schemas.openxmlformats.org/officeDocument/2006/relationships/hyperlink" Target="https://github.com/3b1b/manim" TargetMode="External"/><Relationship Id="rId347" Type="http://schemas.openxmlformats.org/officeDocument/2006/relationships/hyperlink" Target="https://github.com/tensorflow/models" TargetMode="External"/><Relationship Id="rId44" Type="http://schemas.openxmlformats.org/officeDocument/2006/relationships/hyperlink" Target="https://github.com/pre-commit/pre-commit" TargetMode="External"/><Relationship Id="rId86" Type="http://schemas.openxmlformats.org/officeDocument/2006/relationships/hyperlink" Target="https://github.com/wkentaro/labelme/pull/1923" TargetMode="External"/><Relationship Id="rId151" Type="http://schemas.openxmlformats.org/officeDocument/2006/relationships/hyperlink" Target="https://github.com/instaloader/instaloader/pull/2276" TargetMode="External"/><Relationship Id="rId389" Type="http://schemas.openxmlformats.org/officeDocument/2006/relationships/hyperlink" Target="https://github.com/freqtrade/freqtrade/pull/139" TargetMode="External"/><Relationship Id="rId193" Type="http://schemas.openxmlformats.org/officeDocument/2006/relationships/hyperlink" Target="https://github.com/dagster-io/dagster/pull/13817" TargetMode="External"/><Relationship Id="rId207" Type="http://schemas.openxmlformats.org/officeDocument/2006/relationships/hyperlink" Target="https://github.com/dagster-io/dagster/pull/10962" TargetMode="External"/><Relationship Id="rId249" Type="http://schemas.openxmlformats.org/officeDocument/2006/relationships/hyperlink" Target="https://github.com/simonw/datasette" TargetMode="External"/><Relationship Id="rId414" Type="http://schemas.openxmlformats.org/officeDocument/2006/relationships/hyperlink" Target="https://github.com/home-assistant/core/pull/162396" TargetMode="External"/><Relationship Id="rId13" Type="http://schemas.openxmlformats.org/officeDocument/2006/relationships/hyperlink" Target="https://github.com/pwr-Solaar/Solaar/pull/60" TargetMode="External"/><Relationship Id="rId109" Type="http://schemas.openxmlformats.org/officeDocument/2006/relationships/hyperlink" Target="https://github.com/ParthJadhav/Tkinter-Designer/pull/263" TargetMode="External"/><Relationship Id="rId260" Type="http://schemas.openxmlformats.org/officeDocument/2006/relationships/hyperlink" Target="https://github.com/smicallef/spiderfoot/pull/1761" TargetMode="External"/><Relationship Id="rId316" Type="http://schemas.openxmlformats.org/officeDocument/2006/relationships/hyperlink" Target="https://github.com/Kozea/WeasyPrint/pull/2014" TargetMode="External"/><Relationship Id="rId55" Type="http://schemas.openxmlformats.org/officeDocument/2006/relationships/hyperlink" Target="https://github.com/maurosoria/dirsearch" TargetMode="External"/><Relationship Id="rId97" Type="http://schemas.openxmlformats.org/officeDocument/2006/relationships/hyperlink" Target="https://github.com/gruns/icecream/pull/172" TargetMode="External"/><Relationship Id="rId120" Type="http://schemas.openxmlformats.org/officeDocument/2006/relationships/hyperlink" Target="https://github.com/danielgatis/rembg/pull/362" TargetMode="External"/><Relationship Id="rId358" Type="http://schemas.openxmlformats.org/officeDocument/2006/relationships/hyperlink" Target="https://github.com/tensorflow/models/pull/1542" TargetMode="External"/><Relationship Id="rId162" Type="http://schemas.openxmlformats.org/officeDocument/2006/relationships/hyperlink" Target="https://github.com/PaddlePaddle/PaddleOCR" TargetMode="External"/><Relationship Id="rId218" Type="http://schemas.openxmlformats.org/officeDocument/2006/relationships/hyperlink" Target="https://github.com/dagster-io/dagster/pull/12370" TargetMode="External"/><Relationship Id="rId425" Type="http://schemas.openxmlformats.org/officeDocument/2006/relationships/hyperlink" Target="https://github.com/saltstack/salt/pull/27597" TargetMode="External"/><Relationship Id="rId271" Type="http://schemas.openxmlformats.org/officeDocument/2006/relationships/hyperlink" Target="https://github.com/smicallef/spiderfoot/pull/1337" TargetMode="External"/><Relationship Id="rId24" Type="http://schemas.openxmlformats.org/officeDocument/2006/relationships/hyperlink" Target="https://github.com/PaddlePaddle/PaddleDetection" TargetMode="External"/><Relationship Id="rId66" Type="http://schemas.openxmlformats.org/officeDocument/2006/relationships/hyperlink" Target="https://github.com/Zulko/moviepy" TargetMode="External"/><Relationship Id="rId131" Type="http://schemas.openxmlformats.org/officeDocument/2006/relationships/hyperlink" Target="https://github.com/spotDL/spotify-downloader" TargetMode="External"/><Relationship Id="rId327" Type="http://schemas.openxmlformats.org/officeDocument/2006/relationships/hyperlink" Target="https://github.com/flairNLP/flair" TargetMode="External"/><Relationship Id="rId369" Type="http://schemas.openxmlformats.org/officeDocument/2006/relationships/hyperlink" Target="https://github.com/hummingbot/hummingbot" TargetMode="External"/><Relationship Id="rId173" Type="http://schemas.openxmlformats.org/officeDocument/2006/relationships/hyperlink" Target="https://github.com/PaddlePaddle/PaddleOCR" TargetMode="External"/><Relationship Id="rId229" Type="http://schemas.openxmlformats.org/officeDocument/2006/relationships/hyperlink" Target="https://github.com/encode/httpx" TargetMode="External"/><Relationship Id="rId380" Type="http://schemas.openxmlformats.org/officeDocument/2006/relationships/hyperlink" Target="https://github.com/hummingbot/hummingbot" TargetMode="External"/><Relationship Id="rId436" Type="http://schemas.openxmlformats.org/officeDocument/2006/relationships/hyperlink" Target="https://github.com/saltstack/salt/pull/56932" TargetMode="External"/><Relationship Id="rId240" Type="http://schemas.openxmlformats.org/officeDocument/2006/relationships/hyperlink" Target="https://github.com/encode/httpx" TargetMode="External"/><Relationship Id="rId35" Type="http://schemas.openxmlformats.org/officeDocument/2006/relationships/hyperlink" Target="https://github.com/PaddlePaddle/PaddleDetection" TargetMode="External"/><Relationship Id="rId77" Type="http://schemas.openxmlformats.org/officeDocument/2006/relationships/hyperlink" Target="https://github.com/wkentaro/labelme/pull/1480" TargetMode="External"/><Relationship Id="rId100" Type="http://schemas.openxmlformats.org/officeDocument/2006/relationships/hyperlink" Target="https://github.com/gruns/icecream" TargetMode="External"/><Relationship Id="rId282" Type="http://schemas.openxmlformats.org/officeDocument/2006/relationships/hyperlink" Target="https://github.com/laramies/theHarvester/pull/910" TargetMode="External"/><Relationship Id="rId338" Type="http://schemas.openxmlformats.org/officeDocument/2006/relationships/hyperlink" Target="https://github.com/flairNLP/flair" TargetMode="External"/><Relationship Id="rId8" Type="http://schemas.openxmlformats.org/officeDocument/2006/relationships/hyperlink" Target="https://github.com/pwr-Solaar/Solaar/pull/649" TargetMode="External"/><Relationship Id="rId142" Type="http://schemas.openxmlformats.org/officeDocument/2006/relationships/hyperlink" Target="https://github.com/amueller/word_cloud/pull/466" TargetMode="External"/><Relationship Id="rId184" Type="http://schemas.openxmlformats.org/officeDocument/2006/relationships/hyperlink" Target="https://github.com/dagster-io/dagster" TargetMode="External"/><Relationship Id="rId391" Type="http://schemas.openxmlformats.org/officeDocument/2006/relationships/hyperlink" Target="https://github.com/freqtrade/freqtrade/pull/12679" TargetMode="External"/><Relationship Id="rId405" Type="http://schemas.openxmlformats.org/officeDocument/2006/relationships/hyperlink" Target="https://github.com/home-assistant/core" TargetMode="External"/><Relationship Id="rId251" Type="http://schemas.openxmlformats.org/officeDocument/2006/relationships/hyperlink" Target="https://github.com/smicallef/spiderfoot/pull/1199" TargetMode="External"/><Relationship Id="rId46" Type="http://schemas.openxmlformats.org/officeDocument/2006/relationships/hyperlink" Target="https://github.com/pre-commit/pre-commit" TargetMode="External"/><Relationship Id="rId293" Type="http://schemas.openxmlformats.org/officeDocument/2006/relationships/hyperlink" Target="https://github.com/fail2ban/fail2ban" TargetMode="External"/><Relationship Id="rId307" Type="http://schemas.openxmlformats.org/officeDocument/2006/relationships/hyperlink" Target="https://github.com/3b1b/manim" TargetMode="External"/><Relationship Id="rId349" Type="http://schemas.openxmlformats.org/officeDocument/2006/relationships/hyperlink" Target="https://github.com/tensorflow/models/pull/2186" TargetMode="External"/><Relationship Id="rId88" Type="http://schemas.openxmlformats.org/officeDocument/2006/relationships/hyperlink" Target="https://github.com/wkentaro/labelme/pull/1923" TargetMode="External"/><Relationship Id="rId111" Type="http://schemas.openxmlformats.org/officeDocument/2006/relationships/hyperlink" Target="https://github.com/megadose/holehe/pull/74" TargetMode="External"/><Relationship Id="rId153" Type="http://schemas.openxmlformats.org/officeDocument/2006/relationships/hyperlink" Target="https://github.com/instaloader/instaloader/pull/278" TargetMode="External"/><Relationship Id="rId195" Type="http://schemas.openxmlformats.org/officeDocument/2006/relationships/hyperlink" Target="https://github.com/dagster-io/dagster/pull/13817" TargetMode="External"/><Relationship Id="rId209" Type="http://schemas.openxmlformats.org/officeDocument/2006/relationships/hyperlink" Target="https://github.com/dagster-io/dagster/pull/10962" TargetMode="External"/><Relationship Id="rId360" Type="http://schemas.openxmlformats.org/officeDocument/2006/relationships/hyperlink" Target="https://github.com/tensorflow/models" TargetMode="External"/><Relationship Id="rId416" Type="http://schemas.openxmlformats.org/officeDocument/2006/relationships/hyperlink" Target="https://github.com/home-assistant/core/pull/162396" TargetMode="External"/><Relationship Id="rId220" Type="http://schemas.openxmlformats.org/officeDocument/2006/relationships/hyperlink" Target="https://github.com/dagster-io/dagster/pull/12370" TargetMode="External"/><Relationship Id="rId15" Type="http://schemas.openxmlformats.org/officeDocument/2006/relationships/hyperlink" Target="https://github.com/mps-youtube/yewtube" TargetMode="External"/><Relationship Id="rId57" Type="http://schemas.openxmlformats.org/officeDocument/2006/relationships/hyperlink" Target="https://github.com/Zulko/moviepy/pull/1456" TargetMode="External"/><Relationship Id="rId262" Type="http://schemas.openxmlformats.org/officeDocument/2006/relationships/hyperlink" Target="https://github.com/smicallef/spiderfoot/pull/1761" TargetMode="External"/><Relationship Id="rId318" Type="http://schemas.openxmlformats.org/officeDocument/2006/relationships/hyperlink" Target="https://github.com/flairNLP/flair/pull/3054" TargetMode="External"/><Relationship Id="rId99" Type="http://schemas.openxmlformats.org/officeDocument/2006/relationships/hyperlink" Target="https://github.com/gruns/icecream/pull/234" TargetMode="External"/><Relationship Id="rId122" Type="http://schemas.openxmlformats.org/officeDocument/2006/relationships/hyperlink" Target="https://github.com/danielgatis/rembg/pull/725" TargetMode="External"/><Relationship Id="rId164" Type="http://schemas.openxmlformats.org/officeDocument/2006/relationships/hyperlink" Target="https://github.com/PaddlePaddle/PaddleOCR" TargetMode="External"/><Relationship Id="rId371" Type="http://schemas.openxmlformats.org/officeDocument/2006/relationships/hyperlink" Target="https://github.com/hummingbot/hummingbot" TargetMode="External"/><Relationship Id="rId427" Type="http://schemas.openxmlformats.org/officeDocument/2006/relationships/hyperlink" Target="https://github.com/saltstack/salt" TargetMode="External"/><Relationship Id="rId26" Type="http://schemas.openxmlformats.org/officeDocument/2006/relationships/hyperlink" Target="https://github.com/PaddlePaddle/PaddleDetection" TargetMode="External"/><Relationship Id="rId231" Type="http://schemas.openxmlformats.org/officeDocument/2006/relationships/hyperlink" Target="https://github.com/encode/httpx" TargetMode="External"/><Relationship Id="rId273" Type="http://schemas.openxmlformats.org/officeDocument/2006/relationships/hyperlink" Target="https://github.com/smicallef/spiderfoot/pull/1337" TargetMode="External"/><Relationship Id="rId329" Type="http://schemas.openxmlformats.org/officeDocument/2006/relationships/hyperlink" Target="https://github.com/flairNLP/flair" TargetMode="External"/><Relationship Id="rId68" Type="http://schemas.openxmlformats.org/officeDocument/2006/relationships/hyperlink" Target="https://github.com/Zulko/moviepy" TargetMode="External"/><Relationship Id="rId133" Type="http://schemas.openxmlformats.org/officeDocument/2006/relationships/hyperlink" Target="https://github.com/rany2/edge-tts" TargetMode="External"/><Relationship Id="rId175" Type="http://schemas.openxmlformats.org/officeDocument/2006/relationships/hyperlink" Target="https://github.com/qutebrowser/qutebrowser/pull/1838" TargetMode="External"/><Relationship Id="rId340" Type="http://schemas.openxmlformats.org/officeDocument/2006/relationships/hyperlink" Target="https://github.com/mikf/gallery-dl/pull/8938" TargetMode="External"/><Relationship Id="rId200" Type="http://schemas.openxmlformats.org/officeDocument/2006/relationships/hyperlink" Target="https://github.com/dagster-io/dagster" TargetMode="External"/><Relationship Id="rId382" Type="http://schemas.openxmlformats.org/officeDocument/2006/relationships/hyperlink" Target="https://github.com/hummingbot/hummingbot" TargetMode="External"/><Relationship Id="rId438" Type="http://schemas.openxmlformats.org/officeDocument/2006/relationships/hyperlink" Target="https://github.com/saltstack/salt/pull/16715" TargetMode="External"/><Relationship Id="rId242" Type="http://schemas.openxmlformats.org/officeDocument/2006/relationships/hyperlink" Target="https://github.com/deepfakes/faceswap" TargetMode="External"/><Relationship Id="rId284" Type="http://schemas.openxmlformats.org/officeDocument/2006/relationships/hyperlink" Target="https://github.com/laramies/theHarvester" TargetMode="External"/><Relationship Id="rId37" Type="http://schemas.openxmlformats.org/officeDocument/2006/relationships/hyperlink" Target="https://github.com/lra/mackup/pull/2083/changes" TargetMode="External"/><Relationship Id="rId79" Type="http://schemas.openxmlformats.org/officeDocument/2006/relationships/hyperlink" Target="https://github.com/wkentaro/labelme/pull/1644" TargetMode="External"/><Relationship Id="rId102" Type="http://schemas.openxmlformats.org/officeDocument/2006/relationships/hyperlink" Target="https://github.com/gruns/icecream" TargetMode="External"/><Relationship Id="rId144" Type="http://schemas.openxmlformats.org/officeDocument/2006/relationships/hyperlink" Target="https://github.com/sissbruecker/linkding" TargetMode="External"/><Relationship Id="rId90" Type="http://schemas.openxmlformats.org/officeDocument/2006/relationships/hyperlink" Target="https://github.com/wkentaro/labelme/pull/1923" TargetMode="External"/><Relationship Id="rId186" Type="http://schemas.openxmlformats.org/officeDocument/2006/relationships/hyperlink" Target="https://github.com/dagster-io/dagster" TargetMode="External"/><Relationship Id="rId351" Type="http://schemas.openxmlformats.org/officeDocument/2006/relationships/hyperlink" Target="https://github.com/tensorflow/models" TargetMode="External"/><Relationship Id="rId393" Type="http://schemas.openxmlformats.org/officeDocument/2006/relationships/hyperlink" Target="https://github.com/freqtrade/freqtrade/pull/1977" TargetMode="External"/><Relationship Id="rId407" Type="http://schemas.openxmlformats.org/officeDocument/2006/relationships/hyperlink" Target="https://github.com/home-assistant/core" TargetMode="External"/><Relationship Id="rId211" Type="http://schemas.openxmlformats.org/officeDocument/2006/relationships/hyperlink" Target="https://github.com/dagster-io/dagster/pull/10962" TargetMode="External"/><Relationship Id="rId253" Type="http://schemas.openxmlformats.org/officeDocument/2006/relationships/hyperlink" Target="https://github.com/smicallef/spiderfoot/pull/1199" TargetMode="External"/><Relationship Id="rId295" Type="http://schemas.openxmlformats.org/officeDocument/2006/relationships/hyperlink" Target="https://github.com/fail2ban/fail2ban" TargetMode="External"/><Relationship Id="rId309" Type="http://schemas.openxmlformats.org/officeDocument/2006/relationships/hyperlink" Target="https://github.com/3b1b/manim/pull/2258" TargetMode="External"/><Relationship Id="rId48" Type="http://schemas.openxmlformats.org/officeDocument/2006/relationships/hyperlink" Target="https://github.com/pre-commit/pre-commit/pull/251" TargetMode="External"/><Relationship Id="rId113" Type="http://schemas.openxmlformats.org/officeDocument/2006/relationships/hyperlink" Target="https://github.com/megadose/holehe/pull/87" TargetMode="External"/><Relationship Id="rId320" Type="http://schemas.openxmlformats.org/officeDocument/2006/relationships/hyperlink" Target="https://github.com/flairNLP/flair/pull/3056" TargetMode="External"/><Relationship Id="rId155" Type="http://schemas.openxmlformats.org/officeDocument/2006/relationships/hyperlink" Target="https://github.com/caronc/apprise/pull/383" TargetMode="External"/><Relationship Id="rId197" Type="http://schemas.openxmlformats.org/officeDocument/2006/relationships/hyperlink" Target="https://github.com/dagster-io/dagster/pull/14573" TargetMode="External"/><Relationship Id="rId362" Type="http://schemas.openxmlformats.org/officeDocument/2006/relationships/hyperlink" Target="https://github.com/geldata/gel" TargetMode="External"/><Relationship Id="rId418" Type="http://schemas.openxmlformats.org/officeDocument/2006/relationships/hyperlink" Target="https://github.com/home-assistant/core/pull/162396" TargetMode="External"/><Relationship Id="rId222" Type="http://schemas.openxmlformats.org/officeDocument/2006/relationships/hyperlink" Target="https://github.com/dagster-io/dagster/pull/12370" TargetMode="External"/><Relationship Id="rId264" Type="http://schemas.openxmlformats.org/officeDocument/2006/relationships/hyperlink" Target="https://github.com/smicallef/spiderfoot/pull/1222" TargetMode="External"/><Relationship Id="rId17" Type="http://schemas.openxmlformats.org/officeDocument/2006/relationships/hyperlink" Target="https://github.com/mps-youtube/yewtube" TargetMode="External"/><Relationship Id="rId59" Type="http://schemas.openxmlformats.org/officeDocument/2006/relationships/hyperlink" Target="https://github.com/Zulko/moviepy/pull/553" TargetMode="External"/><Relationship Id="rId124" Type="http://schemas.openxmlformats.org/officeDocument/2006/relationships/hyperlink" Target="https://github.com/danielgatis/rembg/pull/725" TargetMode="External"/><Relationship Id="rId70" Type="http://schemas.openxmlformats.org/officeDocument/2006/relationships/hyperlink" Target="https://github.com/Zulko/moviepy" TargetMode="External"/><Relationship Id="rId166" Type="http://schemas.openxmlformats.org/officeDocument/2006/relationships/hyperlink" Target="https://github.com/PaddlePaddle/PaddleOCR" TargetMode="External"/><Relationship Id="rId331" Type="http://schemas.openxmlformats.org/officeDocument/2006/relationships/hyperlink" Target="https://github.com/flairNLP/flair" TargetMode="External"/><Relationship Id="rId373" Type="http://schemas.openxmlformats.org/officeDocument/2006/relationships/hyperlink" Target="https://github.com/hummingbot/hummingbot" TargetMode="External"/><Relationship Id="rId429" Type="http://schemas.openxmlformats.org/officeDocument/2006/relationships/hyperlink" Target="https://github.com/saltstack/salt" TargetMode="External"/><Relationship Id="rId1" Type="http://schemas.openxmlformats.org/officeDocument/2006/relationships/hyperlink" Target="https://github.com/encode/httpx" TargetMode="External"/><Relationship Id="rId233" Type="http://schemas.openxmlformats.org/officeDocument/2006/relationships/hyperlink" Target="https://github.com/encode/httpx" TargetMode="External"/><Relationship Id="rId440" Type="http://schemas.openxmlformats.org/officeDocument/2006/relationships/hyperlink" Target="https://github.com/saltstack/salt/pull/31498" TargetMode="External"/><Relationship Id="rId28" Type="http://schemas.openxmlformats.org/officeDocument/2006/relationships/hyperlink" Target="https://github.com/PaddlePaddle/PaddleDetection" TargetMode="External"/><Relationship Id="rId275" Type="http://schemas.openxmlformats.org/officeDocument/2006/relationships/hyperlink" Target="https://github.com/smicallef/spiderfoot/pull/1337" TargetMode="External"/><Relationship Id="rId300" Type="http://schemas.openxmlformats.org/officeDocument/2006/relationships/hyperlink" Target="https://github.com/fail2ban/fail2ban/pull/2189" TargetMode="External"/><Relationship Id="rId81" Type="http://schemas.openxmlformats.org/officeDocument/2006/relationships/hyperlink" Target="https://github.com/wkentaro/labelme/pull/1644" TargetMode="External"/><Relationship Id="rId135" Type="http://schemas.openxmlformats.org/officeDocument/2006/relationships/hyperlink" Target="https://github.com/ultrafunkamsterdam/undetected-chromedriver/pull/674" TargetMode="External"/><Relationship Id="rId177" Type="http://schemas.openxmlformats.org/officeDocument/2006/relationships/hyperlink" Target="https://github.com/qutebrowser/qutebrowser/pull/1745" TargetMode="External"/><Relationship Id="rId342" Type="http://schemas.openxmlformats.org/officeDocument/2006/relationships/hyperlink" Target="https://github.com/mikf/gallery-dl/pull/8849" TargetMode="External"/><Relationship Id="rId384" Type="http://schemas.openxmlformats.org/officeDocument/2006/relationships/hyperlink" Target="https://github.com/hummingbot/hummingbot"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github.com/3b1b/manim/pull/2108" TargetMode="External"/><Relationship Id="rId299" Type="http://schemas.openxmlformats.org/officeDocument/2006/relationships/hyperlink" Target="https://github.com/PaddlePaddle/PaddleDetection/pull/9217" TargetMode="External"/><Relationship Id="rId21" Type="http://schemas.openxmlformats.org/officeDocument/2006/relationships/hyperlink" Target="https://github.com/home-assistant/core" TargetMode="External"/><Relationship Id="rId63" Type="http://schemas.openxmlformats.org/officeDocument/2006/relationships/hyperlink" Target="https://github.com/hummingbot/hummingbot/pull/6695" TargetMode="External"/><Relationship Id="rId159" Type="http://schemas.openxmlformats.org/officeDocument/2006/relationships/hyperlink" Target="https://github.com/deepfakes/faceswap/pull/281" TargetMode="External"/><Relationship Id="rId170" Type="http://schemas.openxmlformats.org/officeDocument/2006/relationships/hyperlink" Target="https://github.com/encode/httpx" TargetMode="External"/><Relationship Id="rId226" Type="http://schemas.openxmlformats.org/officeDocument/2006/relationships/hyperlink" Target="https://github.com/qutebrowser/qutebrowser/pull/4733" TargetMode="External"/><Relationship Id="rId268" Type="http://schemas.openxmlformats.org/officeDocument/2006/relationships/hyperlink" Target="https://github.com/wkentaro/labelme/pull/1923" TargetMode="External"/><Relationship Id="rId32" Type="http://schemas.openxmlformats.org/officeDocument/2006/relationships/hyperlink" Target="https://github.com/home-assistant/core/pull/162396" TargetMode="External"/><Relationship Id="rId74" Type="http://schemas.openxmlformats.org/officeDocument/2006/relationships/hyperlink" Target="https://github.com/tensorflow/models/pull/1542" TargetMode="External"/><Relationship Id="rId128" Type="http://schemas.openxmlformats.org/officeDocument/2006/relationships/hyperlink" Target="https://github.com/ranger/ranger/pull/211" TargetMode="External"/><Relationship Id="rId5" Type="http://schemas.openxmlformats.org/officeDocument/2006/relationships/hyperlink" Target="https://github.com/saltstack/salt" TargetMode="External"/><Relationship Id="rId181" Type="http://schemas.openxmlformats.org/officeDocument/2006/relationships/hyperlink" Target="https://github.com/dagster-io/dagster/pull/12370" TargetMode="External"/><Relationship Id="rId237" Type="http://schemas.openxmlformats.org/officeDocument/2006/relationships/hyperlink" Target="https://github.com/deepinsight/insightface/pull/1714" TargetMode="External"/><Relationship Id="rId279" Type="http://schemas.openxmlformats.org/officeDocument/2006/relationships/hyperlink" Target="https://github.com/Zulko/moviepy/pull/553" TargetMode="External"/><Relationship Id="rId43" Type="http://schemas.openxmlformats.org/officeDocument/2006/relationships/hyperlink" Target="https://github.com/freqtrade/freqtrade/pull/569" TargetMode="External"/><Relationship Id="rId139" Type="http://schemas.openxmlformats.org/officeDocument/2006/relationships/hyperlink" Target="https://github.com/smicallef/spiderfoot" TargetMode="External"/><Relationship Id="rId290" Type="http://schemas.openxmlformats.org/officeDocument/2006/relationships/hyperlink" Target="https://github.com/pre-commit/pre-commit" TargetMode="External"/><Relationship Id="rId304" Type="http://schemas.openxmlformats.org/officeDocument/2006/relationships/hyperlink" Target="https://github.com/PaddlePaddle/PaddleDetection" TargetMode="External"/><Relationship Id="rId85" Type="http://schemas.openxmlformats.org/officeDocument/2006/relationships/hyperlink" Target="https://github.com/tensorflow/models" TargetMode="External"/><Relationship Id="rId150" Type="http://schemas.openxmlformats.org/officeDocument/2006/relationships/hyperlink" Target="https://github.com/smicallef/spiderfoot" TargetMode="External"/><Relationship Id="rId192" Type="http://schemas.openxmlformats.org/officeDocument/2006/relationships/hyperlink" Target="https://github.com/dagster-io/dagster" TargetMode="External"/><Relationship Id="rId206" Type="http://schemas.openxmlformats.org/officeDocument/2006/relationships/hyperlink" Target="https://github.com/dagster-io/dagster" TargetMode="External"/><Relationship Id="rId248" Type="http://schemas.openxmlformats.org/officeDocument/2006/relationships/hyperlink" Target="https://github.com/spotDL/spotify-downloader/pull/2525" TargetMode="External"/><Relationship Id="rId12" Type="http://schemas.openxmlformats.org/officeDocument/2006/relationships/hyperlink" Target="https://github.com/saltstack/salt/pull/56932" TargetMode="External"/><Relationship Id="rId108" Type="http://schemas.openxmlformats.org/officeDocument/2006/relationships/hyperlink" Target="https://github.com/flairNLP/flair/pull/3606" TargetMode="External"/><Relationship Id="rId54" Type="http://schemas.openxmlformats.org/officeDocument/2006/relationships/hyperlink" Target="https://github.com/freqtrade/freqtrade/pull/139" TargetMode="External"/><Relationship Id="rId96" Type="http://schemas.openxmlformats.org/officeDocument/2006/relationships/hyperlink" Target="https://github.com/flairNLP/flair/pull/961" TargetMode="External"/><Relationship Id="rId161" Type="http://schemas.openxmlformats.org/officeDocument/2006/relationships/hyperlink" Target="https://github.com/deepfakes/faceswap/pull/89" TargetMode="External"/><Relationship Id="rId217" Type="http://schemas.openxmlformats.org/officeDocument/2006/relationships/hyperlink" Target="https://github.com/dagster-io/dagster/pull/5218" TargetMode="External"/><Relationship Id="rId259" Type="http://schemas.openxmlformats.org/officeDocument/2006/relationships/hyperlink" Target="https://github.com/ParthJadhav/Tkinter-Designer/pull/263" TargetMode="External"/><Relationship Id="rId23" Type="http://schemas.openxmlformats.org/officeDocument/2006/relationships/hyperlink" Target="https://github.com/home-assistant/core" TargetMode="External"/><Relationship Id="rId119" Type="http://schemas.openxmlformats.org/officeDocument/2006/relationships/hyperlink" Target="https://github.com/locustio/locust/pull/770" TargetMode="External"/><Relationship Id="rId270" Type="http://schemas.openxmlformats.org/officeDocument/2006/relationships/hyperlink" Target="https://github.com/wkentaro/labelme/pull/818" TargetMode="External"/><Relationship Id="rId44" Type="http://schemas.openxmlformats.org/officeDocument/2006/relationships/hyperlink" Target="https://github.com/freqtrade/freqtrade/pull/569" TargetMode="External"/><Relationship Id="rId65" Type="http://schemas.openxmlformats.org/officeDocument/2006/relationships/hyperlink" Target="https://github.com/ytdl-org/youtube-dl/pull/5942" TargetMode="External"/><Relationship Id="rId86" Type="http://schemas.openxmlformats.org/officeDocument/2006/relationships/hyperlink" Target="https://github.com/tensorflow/models/pull/3278" TargetMode="External"/><Relationship Id="rId130" Type="http://schemas.openxmlformats.org/officeDocument/2006/relationships/hyperlink" Target="https://github.com/ranger/ranger/pull/1067" TargetMode="External"/><Relationship Id="rId151" Type="http://schemas.openxmlformats.org/officeDocument/2006/relationships/hyperlink" Target="https://github.com/smicallef/spiderfoot/pull/1199" TargetMode="External"/><Relationship Id="rId172" Type="http://schemas.openxmlformats.org/officeDocument/2006/relationships/hyperlink" Target="https://github.com/encode/httpx" TargetMode="External"/><Relationship Id="rId193" Type="http://schemas.openxmlformats.org/officeDocument/2006/relationships/hyperlink" Target="https://github.com/dagster-io/dagster/pull/10962" TargetMode="External"/><Relationship Id="rId207" Type="http://schemas.openxmlformats.org/officeDocument/2006/relationships/hyperlink" Target="https://github.com/dagster-io/dagster/pull/16679" TargetMode="External"/><Relationship Id="rId228" Type="http://schemas.openxmlformats.org/officeDocument/2006/relationships/hyperlink" Target="https://github.com/qutebrowser/qutebrowser/pull/1838" TargetMode="External"/><Relationship Id="rId249" Type="http://schemas.openxmlformats.org/officeDocument/2006/relationships/hyperlink" Target="https://github.com/spotDL/spotify-downloader/pull/519" TargetMode="External"/><Relationship Id="rId13" Type="http://schemas.openxmlformats.org/officeDocument/2006/relationships/hyperlink" Target="https://github.com/saltstack/salt" TargetMode="External"/><Relationship Id="rId109" Type="http://schemas.openxmlformats.org/officeDocument/2006/relationships/hyperlink" Target="https://github.com/flairNLP/flair" TargetMode="External"/><Relationship Id="rId260" Type="http://schemas.openxmlformats.org/officeDocument/2006/relationships/hyperlink" Target="https://github.com/ParthJadhav/Tkinter-Designer/pull/85" TargetMode="External"/><Relationship Id="rId281" Type="http://schemas.openxmlformats.org/officeDocument/2006/relationships/hyperlink" Target="https://github.com/Zulko/moviepy/pull/553" TargetMode="External"/><Relationship Id="rId34" Type="http://schemas.openxmlformats.org/officeDocument/2006/relationships/hyperlink" Target="https://github.com/home-assistant/core/pull/162396" TargetMode="External"/><Relationship Id="rId55" Type="http://schemas.openxmlformats.org/officeDocument/2006/relationships/hyperlink" Target="https://github.com/freqtrade/freqtrade" TargetMode="External"/><Relationship Id="rId76" Type="http://schemas.openxmlformats.org/officeDocument/2006/relationships/hyperlink" Target="https://github.com/tensorflow/models/pull/1701" TargetMode="External"/><Relationship Id="rId97" Type="http://schemas.openxmlformats.org/officeDocument/2006/relationships/hyperlink" Target="https://github.com/flairNLP/flair" TargetMode="External"/><Relationship Id="rId120" Type="http://schemas.openxmlformats.org/officeDocument/2006/relationships/hyperlink" Target="https://github.com/locustio/locust/pull/63" TargetMode="External"/><Relationship Id="rId141" Type="http://schemas.openxmlformats.org/officeDocument/2006/relationships/hyperlink" Target="https://github.com/smicallef/spiderfoot" TargetMode="External"/><Relationship Id="rId7" Type="http://schemas.openxmlformats.org/officeDocument/2006/relationships/hyperlink" Target="https://github.com/saltstack/salt" TargetMode="External"/><Relationship Id="rId162" Type="http://schemas.openxmlformats.org/officeDocument/2006/relationships/hyperlink" Target="https://github.com/encode/httpx" TargetMode="External"/><Relationship Id="rId183" Type="http://schemas.openxmlformats.org/officeDocument/2006/relationships/hyperlink" Target="https://github.com/dagster-io/dagster/pull/12370" TargetMode="External"/><Relationship Id="rId218" Type="http://schemas.openxmlformats.org/officeDocument/2006/relationships/hyperlink" Target="https://github.com/dagster-io/dagster" TargetMode="External"/><Relationship Id="rId239" Type="http://schemas.openxmlformats.org/officeDocument/2006/relationships/hyperlink" Target="https://github.com/instaloader/instaloader/pull/278" TargetMode="External"/><Relationship Id="rId250" Type="http://schemas.openxmlformats.org/officeDocument/2006/relationships/hyperlink" Target="https://github.com/spotDL/spotify-downloader/pull/580" TargetMode="External"/><Relationship Id="rId271" Type="http://schemas.openxmlformats.org/officeDocument/2006/relationships/hyperlink" Target="https://github.com/wkentaro/labelme/pull/1644" TargetMode="External"/><Relationship Id="rId292" Type="http://schemas.openxmlformats.org/officeDocument/2006/relationships/hyperlink" Target="https://github.com/pre-commit/pre-commit" TargetMode="External"/><Relationship Id="rId306" Type="http://schemas.openxmlformats.org/officeDocument/2006/relationships/hyperlink" Target="https://github.com/mps-youtube/yewtube/pull/394" TargetMode="External"/><Relationship Id="rId24" Type="http://schemas.openxmlformats.org/officeDocument/2006/relationships/hyperlink" Target="https://github.com/home-assistant/core/pull/156036" TargetMode="External"/><Relationship Id="rId45" Type="http://schemas.openxmlformats.org/officeDocument/2006/relationships/hyperlink" Target="https://github.com/freqtrade/freqtrade/pull/569" TargetMode="External"/><Relationship Id="rId66" Type="http://schemas.openxmlformats.org/officeDocument/2006/relationships/hyperlink" Target="https://github.com/geldata/gel" TargetMode="External"/><Relationship Id="rId87" Type="http://schemas.openxmlformats.org/officeDocument/2006/relationships/hyperlink" Target="https://github.com/tensorflow/models" TargetMode="External"/><Relationship Id="rId110" Type="http://schemas.openxmlformats.org/officeDocument/2006/relationships/hyperlink" Target="https://github.com/flairNLP/flair/pull/3056" TargetMode="External"/><Relationship Id="rId131" Type="http://schemas.openxmlformats.org/officeDocument/2006/relationships/hyperlink" Target="https://github.com/ranger/ranger" TargetMode="External"/><Relationship Id="rId152" Type="http://schemas.openxmlformats.org/officeDocument/2006/relationships/hyperlink" Target="https://github.com/simonw/datasette" TargetMode="External"/><Relationship Id="rId173" Type="http://schemas.openxmlformats.org/officeDocument/2006/relationships/hyperlink" Target="https://github.com/encode/httpx/pull/676" TargetMode="External"/><Relationship Id="rId194" Type="http://schemas.openxmlformats.org/officeDocument/2006/relationships/hyperlink" Target="https://github.com/dagster-io/dagster" TargetMode="External"/><Relationship Id="rId208" Type="http://schemas.openxmlformats.org/officeDocument/2006/relationships/hyperlink" Target="https://github.com/dagster-io/dagster" TargetMode="External"/><Relationship Id="rId229" Type="http://schemas.openxmlformats.org/officeDocument/2006/relationships/hyperlink" Target="https://github.com/PaddlePaddle/PaddleOCR/pull/14231" TargetMode="External"/><Relationship Id="rId240" Type="http://schemas.openxmlformats.org/officeDocument/2006/relationships/hyperlink" Target="https://github.com/instaloader/instaloader/pull/2276" TargetMode="External"/><Relationship Id="rId261" Type="http://schemas.openxmlformats.org/officeDocument/2006/relationships/hyperlink" Target="https://github.com/gruns/icecream/pull/4" TargetMode="External"/><Relationship Id="rId14" Type="http://schemas.openxmlformats.org/officeDocument/2006/relationships/hyperlink" Target="https://github.com/saltstack/salt/pull/4026" TargetMode="External"/><Relationship Id="rId35" Type="http://schemas.openxmlformats.org/officeDocument/2006/relationships/hyperlink" Target="https://github.com/home-assistant/core" TargetMode="External"/><Relationship Id="rId56" Type="http://schemas.openxmlformats.org/officeDocument/2006/relationships/hyperlink" Target="https://github.com/freqtrade/freqtrade/pull/169" TargetMode="External"/><Relationship Id="rId77" Type="http://schemas.openxmlformats.org/officeDocument/2006/relationships/hyperlink" Target="https://github.com/tensorflow/models" TargetMode="External"/><Relationship Id="rId100" Type="http://schemas.openxmlformats.org/officeDocument/2006/relationships/hyperlink" Target="https://github.com/flairNLP/flair/pull/2393" TargetMode="External"/><Relationship Id="rId282" Type="http://schemas.openxmlformats.org/officeDocument/2006/relationships/hyperlink" Target="https://github.com/Zulko/moviepy/pull/553" TargetMode="External"/><Relationship Id="rId8" Type="http://schemas.openxmlformats.org/officeDocument/2006/relationships/hyperlink" Target="https://github.com/saltstack/salt/pull/56932" TargetMode="External"/><Relationship Id="rId98" Type="http://schemas.openxmlformats.org/officeDocument/2006/relationships/hyperlink" Target="https://github.com/flairNLP/flair/pull/2393" TargetMode="External"/><Relationship Id="rId121" Type="http://schemas.openxmlformats.org/officeDocument/2006/relationships/hyperlink" Target="https://github.com/fail2ban/fail2ban/pull/2189" TargetMode="External"/><Relationship Id="rId142" Type="http://schemas.openxmlformats.org/officeDocument/2006/relationships/hyperlink" Target="https://github.com/smicallef/spiderfoot" TargetMode="External"/><Relationship Id="rId163" Type="http://schemas.openxmlformats.org/officeDocument/2006/relationships/hyperlink" Target="https://github.com/encode/httpx/pull/968" TargetMode="External"/><Relationship Id="rId184" Type="http://schemas.openxmlformats.org/officeDocument/2006/relationships/hyperlink" Target="https://github.com/dagster-io/dagster" TargetMode="External"/><Relationship Id="rId219" Type="http://schemas.openxmlformats.org/officeDocument/2006/relationships/hyperlink" Target="https://github.com/dagster-io/dagster/pull/5218" TargetMode="External"/><Relationship Id="rId230" Type="http://schemas.openxmlformats.org/officeDocument/2006/relationships/hyperlink" Target="https://github.com/PaddlePaddle/PaddleOCR/pull/14231" TargetMode="External"/><Relationship Id="rId251" Type="http://schemas.openxmlformats.org/officeDocument/2006/relationships/hyperlink" Target="https://github.com/danielgatis/rembg/pull/725" TargetMode="External"/><Relationship Id="rId25" Type="http://schemas.openxmlformats.org/officeDocument/2006/relationships/hyperlink" Target="https://github.com/home-assistant/core" TargetMode="External"/><Relationship Id="rId46" Type="http://schemas.openxmlformats.org/officeDocument/2006/relationships/hyperlink" Target="https://github.com/freqtrade/freqtrade/pull/569" TargetMode="External"/><Relationship Id="rId67" Type="http://schemas.openxmlformats.org/officeDocument/2006/relationships/hyperlink" Target="https://github.com/geldata/gel/pull/7914" TargetMode="External"/><Relationship Id="rId272" Type="http://schemas.openxmlformats.org/officeDocument/2006/relationships/hyperlink" Target="https://github.com/wkentaro/labelme/pull/1644" TargetMode="External"/><Relationship Id="rId293" Type="http://schemas.openxmlformats.org/officeDocument/2006/relationships/hyperlink" Target="https://github.com/lra/mackup" TargetMode="External"/><Relationship Id="rId307" Type="http://schemas.openxmlformats.org/officeDocument/2006/relationships/hyperlink" Target="https://github.com/mps-youtube/yewtube/pull/519" TargetMode="External"/><Relationship Id="rId88" Type="http://schemas.openxmlformats.org/officeDocument/2006/relationships/hyperlink" Target="https://github.com/tensorflow/models/pull/8542" TargetMode="External"/><Relationship Id="rId111" Type="http://schemas.openxmlformats.org/officeDocument/2006/relationships/hyperlink" Target="https://github.com/flairNLP/flair" TargetMode="External"/><Relationship Id="rId132" Type="http://schemas.openxmlformats.org/officeDocument/2006/relationships/hyperlink" Target="https://github.com/ranger/ranger/pull/2983" TargetMode="External"/><Relationship Id="rId153" Type="http://schemas.openxmlformats.org/officeDocument/2006/relationships/hyperlink" Target="https://github.com/sherlock-project/sherlock" TargetMode="External"/><Relationship Id="rId174" Type="http://schemas.openxmlformats.org/officeDocument/2006/relationships/hyperlink" Target="https://github.com/encode/httpx" TargetMode="External"/><Relationship Id="rId195" Type="http://schemas.openxmlformats.org/officeDocument/2006/relationships/hyperlink" Target="https://github.com/dagster-io/dagster/pull/10962" TargetMode="External"/><Relationship Id="rId209" Type="http://schemas.openxmlformats.org/officeDocument/2006/relationships/hyperlink" Target="https://github.com/dagster-io/dagster/pull/14573" TargetMode="External"/><Relationship Id="rId220" Type="http://schemas.openxmlformats.org/officeDocument/2006/relationships/hyperlink" Target="https://github.com/dagster-io/dagster" TargetMode="External"/><Relationship Id="rId241" Type="http://schemas.openxmlformats.org/officeDocument/2006/relationships/hyperlink" Target="https://github.com/sissbruecker/linkding/pull/823" TargetMode="External"/><Relationship Id="rId15" Type="http://schemas.openxmlformats.org/officeDocument/2006/relationships/hyperlink" Target="https://github.com/saltstack/salt" TargetMode="External"/><Relationship Id="rId36" Type="http://schemas.openxmlformats.org/officeDocument/2006/relationships/hyperlink" Target="https://github.com/home-assistant/core/pull/162396" TargetMode="External"/><Relationship Id="rId57" Type="http://schemas.openxmlformats.org/officeDocument/2006/relationships/hyperlink" Target="https://github.com/hummingbot/hummingbot/pull/6451" TargetMode="External"/><Relationship Id="rId262" Type="http://schemas.openxmlformats.org/officeDocument/2006/relationships/hyperlink" Target="https://github.com/gruns/icecream/pull/234" TargetMode="External"/><Relationship Id="rId283" Type="http://schemas.openxmlformats.org/officeDocument/2006/relationships/hyperlink" Target="https://github.com/Zulko/moviepy/pull/1456" TargetMode="External"/><Relationship Id="rId78" Type="http://schemas.openxmlformats.org/officeDocument/2006/relationships/hyperlink" Target="https://github.com/tensorflow/models/pull/1701" TargetMode="External"/><Relationship Id="rId99" Type="http://schemas.openxmlformats.org/officeDocument/2006/relationships/hyperlink" Target="https://github.com/flairNLP/flair" TargetMode="External"/><Relationship Id="rId101" Type="http://schemas.openxmlformats.org/officeDocument/2006/relationships/hyperlink" Target="https://github.com/flairNLP/flair" TargetMode="External"/><Relationship Id="rId122" Type="http://schemas.openxmlformats.org/officeDocument/2006/relationships/hyperlink" Target="https://github.com/fail2ban/fail2ban/pull/2189" TargetMode="External"/><Relationship Id="rId143" Type="http://schemas.openxmlformats.org/officeDocument/2006/relationships/hyperlink" Target="https://github.com/smicallef/spiderfoot" TargetMode="External"/><Relationship Id="rId164" Type="http://schemas.openxmlformats.org/officeDocument/2006/relationships/hyperlink" Target="https://github.com/encode/httpx" TargetMode="External"/><Relationship Id="rId185" Type="http://schemas.openxmlformats.org/officeDocument/2006/relationships/hyperlink" Target="https://github.com/dagster-io/dagster/pull/12370" TargetMode="External"/><Relationship Id="rId9" Type="http://schemas.openxmlformats.org/officeDocument/2006/relationships/hyperlink" Target="https://github.com/saltstack/salt" TargetMode="External"/><Relationship Id="rId210" Type="http://schemas.openxmlformats.org/officeDocument/2006/relationships/hyperlink" Target="https://github.com/dagster-io/dagster" TargetMode="External"/><Relationship Id="rId26" Type="http://schemas.openxmlformats.org/officeDocument/2006/relationships/hyperlink" Target="https://github.com/home-assistant/core/pull/162396" TargetMode="External"/><Relationship Id="rId231" Type="http://schemas.openxmlformats.org/officeDocument/2006/relationships/hyperlink" Target="https://github.com/PaddlePaddle/PaddleOCR/pull/14217" TargetMode="External"/><Relationship Id="rId252" Type="http://schemas.openxmlformats.org/officeDocument/2006/relationships/hyperlink" Target="https://github.com/danielgatis/rembg/pull/725" TargetMode="External"/><Relationship Id="rId273" Type="http://schemas.openxmlformats.org/officeDocument/2006/relationships/hyperlink" Target="https://github.com/wkentaro/labelme/pull/1480" TargetMode="External"/><Relationship Id="rId294" Type="http://schemas.openxmlformats.org/officeDocument/2006/relationships/hyperlink" Target="https://github.com/PaddlePaddle/PaddleDetection" TargetMode="External"/><Relationship Id="rId308" Type="http://schemas.openxmlformats.org/officeDocument/2006/relationships/hyperlink" Target="https://github.com/pwr-Solaar/Solaar/pull/60" TargetMode="External"/><Relationship Id="rId47" Type="http://schemas.openxmlformats.org/officeDocument/2006/relationships/hyperlink" Target="https://github.com/freqtrade/freqtrade" TargetMode="External"/><Relationship Id="rId68" Type="http://schemas.openxmlformats.org/officeDocument/2006/relationships/hyperlink" Target="https://github.com/geldata/gel" TargetMode="External"/><Relationship Id="rId89" Type="http://schemas.openxmlformats.org/officeDocument/2006/relationships/hyperlink" Target="https://github.com/mikf/gallery-dl/pull/8849" TargetMode="External"/><Relationship Id="rId112" Type="http://schemas.openxmlformats.org/officeDocument/2006/relationships/hyperlink" Target="https://github.com/flairNLP/flair/pull/3054" TargetMode="External"/><Relationship Id="rId133" Type="http://schemas.openxmlformats.org/officeDocument/2006/relationships/hyperlink" Target="https://github.com/laramies/theHarvester" TargetMode="External"/><Relationship Id="rId154" Type="http://schemas.openxmlformats.org/officeDocument/2006/relationships/hyperlink" Target="https://github.com/sherlock-project/sherlock/pull/2574" TargetMode="External"/><Relationship Id="rId175" Type="http://schemas.openxmlformats.org/officeDocument/2006/relationships/hyperlink" Target="https://github.com/encode/httpx/pull/676" TargetMode="External"/><Relationship Id="rId196" Type="http://schemas.openxmlformats.org/officeDocument/2006/relationships/hyperlink" Target="https://github.com/dagster-io/dagster" TargetMode="External"/><Relationship Id="rId200" Type="http://schemas.openxmlformats.org/officeDocument/2006/relationships/hyperlink" Target="https://github.com/dagster-io/dagster" TargetMode="External"/><Relationship Id="rId16" Type="http://schemas.openxmlformats.org/officeDocument/2006/relationships/hyperlink" Target="https://github.com/saltstack/salt/pull/22882" TargetMode="External"/><Relationship Id="rId221" Type="http://schemas.openxmlformats.org/officeDocument/2006/relationships/hyperlink" Target="https://github.com/dagster-io/dagster/pull/16218" TargetMode="External"/><Relationship Id="rId242" Type="http://schemas.openxmlformats.org/officeDocument/2006/relationships/hyperlink" Target="https://github.com/sissbruecker/linkding/pull/823" TargetMode="External"/><Relationship Id="rId263" Type="http://schemas.openxmlformats.org/officeDocument/2006/relationships/hyperlink" Target="https://github.com/gruns/icecream/pull/172" TargetMode="External"/><Relationship Id="rId284" Type="http://schemas.openxmlformats.org/officeDocument/2006/relationships/hyperlink" Target="https://github.com/maurosoria/dirsearch/pull/927" TargetMode="External"/><Relationship Id="rId37" Type="http://schemas.openxmlformats.org/officeDocument/2006/relationships/hyperlink" Target="https://github.com/home-assistant/core" TargetMode="External"/><Relationship Id="rId58" Type="http://schemas.openxmlformats.org/officeDocument/2006/relationships/hyperlink" Target="https://github.com/hummingbot/hummingbot/pull/6451" TargetMode="External"/><Relationship Id="rId79" Type="http://schemas.openxmlformats.org/officeDocument/2006/relationships/hyperlink" Target="https://github.com/tensorflow/models" TargetMode="External"/><Relationship Id="rId102" Type="http://schemas.openxmlformats.org/officeDocument/2006/relationships/hyperlink" Target="https://github.com/flairNLP/flair/pull/2377" TargetMode="External"/><Relationship Id="rId123" Type="http://schemas.openxmlformats.org/officeDocument/2006/relationships/hyperlink" Target="https://github.com/fail2ban/fail2ban/pull/2189" TargetMode="External"/><Relationship Id="rId144" Type="http://schemas.openxmlformats.org/officeDocument/2006/relationships/hyperlink" Target="https://github.com/smicallef/spiderfoot" TargetMode="External"/><Relationship Id="rId90" Type="http://schemas.openxmlformats.org/officeDocument/2006/relationships/hyperlink" Target="https://github.com/mikf/gallery-dl/pull/8938" TargetMode="External"/><Relationship Id="rId165" Type="http://schemas.openxmlformats.org/officeDocument/2006/relationships/hyperlink" Target="https://github.com/encode/httpx/pull/968" TargetMode="External"/><Relationship Id="rId186" Type="http://schemas.openxmlformats.org/officeDocument/2006/relationships/hyperlink" Target="https://github.com/dagster-io/dagster" TargetMode="External"/><Relationship Id="rId211" Type="http://schemas.openxmlformats.org/officeDocument/2006/relationships/hyperlink" Target="https://github.com/dagster-io/dagster/pull/13817" TargetMode="External"/><Relationship Id="rId232" Type="http://schemas.openxmlformats.org/officeDocument/2006/relationships/hyperlink" Target="https://github.com/PaddlePaddle/PaddleOCR/pull/14217" TargetMode="External"/><Relationship Id="rId253" Type="http://schemas.openxmlformats.org/officeDocument/2006/relationships/hyperlink" Target="https://github.com/danielgatis/rembg/pull/362" TargetMode="External"/><Relationship Id="rId274" Type="http://schemas.openxmlformats.org/officeDocument/2006/relationships/hyperlink" Target="https://github.com/wkentaro/labelme/pull/1825" TargetMode="External"/><Relationship Id="rId295" Type="http://schemas.openxmlformats.org/officeDocument/2006/relationships/hyperlink" Target="https://github.com/PaddlePaddle/PaddleDetection" TargetMode="External"/><Relationship Id="rId309" Type="http://schemas.openxmlformats.org/officeDocument/2006/relationships/hyperlink" Target="https://github.com/pwr-Solaar/Solaar/pull/60" TargetMode="External"/><Relationship Id="rId27" Type="http://schemas.openxmlformats.org/officeDocument/2006/relationships/hyperlink" Target="https://github.com/home-assistant/core" TargetMode="External"/><Relationship Id="rId48" Type="http://schemas.openxmlformats.org/officeDocument/2006/relationships/hyperlink" Target="https://github.com/freqtrade/freqtrade/pull/1977" TargetMode="External"/><Relationship Id="rId69" Type="http://schemas.openxmlformats.org/officeDocument/2006/relationships/hyperlink" Target="https://github.com/geldata/gel/pull/4829" TargetMode="External"/><Relationship Id="rId113" Type="http://schemas.openxmlformats.org/officeDocument/2006/relationships/hyperlink" Target="https://github.com/Kozea/WeasyPrint/pull/2014" TargetMode="External"/><Relationship Id="rId134" Type="http://schemas.openxmlformats.org/officeDocument/2006/relationships/hyperlink" Target="https://github.com/laramies/theHarvester" TargetMode="External"/><Relationship Id="rId80" Type="http://schemas.openxmlformats.org/officeDocument/2006/relationships/hyperlink" Target="https://github.com/tensorflow/models/pull/1384" TargetMode="External"/><Relationship Id="rId155" Type="http://schemas.openxmlformats.org/officeDocument/2006/relationships/hyperlink" Target="https://github.com/sherlock-project/sherlock" TargetMode="External"/><Relationship Id="rId176" Type="http://schemas.openxmlformats.org/officeDocument/2006/relationships/hyperlink" Target="https://github.com/encode/httpx" TargetMode="External"/><Relationship Id="rId197" Type="http://schemas.openxmlformats.org/officeDocument/2006/relationships/hyperlink" Target="https://github.com/dagster-io/dagster/pull/10962" TargetMode="External"/><Relationship Id="rId201" Type="http://schemas.openxmlformats.org/officeDocument/2006/relationships/hyperlink" Target="https://github.com/dagster-io/dagster/pull/16679" TargetMode="External"/><Relationship Id="rId222" Type="http://schemas.openxmlformats.org/officeDocument/2006/relationships/hyperlink" Target="https://github.com/dagster-io/dagster" TargetMode="External"/><Relationship Id="rId243" Type="http://schemas.openxmlformats.org/officeDocument/2006/relationships/hyperlink" Target="https://github.com/sissbruecker/linkding/pull/823" TargetMode="External"/><Relationship Id="rId264" Type="http://schemas.openxmlformats.org/officeDocument/2006/relationships/hyperlink" Target="https://github.com/wkentaro/labelme/pull/1923" TargetMode="External"/><Relationship Id="rId285" Type="http://schemas.openxmlformats.org/officeDocument/2006/relationships/hyperlink" Target="https://github.com/maurosoria/dirsearch/pull/927" TargetMode="External"/><Relationship Id="rId17" Type="http://schemas.openxmlformats.org/officeDocument/2006/relationships/hyperlink" Target="https://github.com/saltstack/salt" TargetMode="External"/><Relationship Id="rId38" Type="http://schemas.openxmlformats.org/officeDocument/2006/relationships/hyperlink" Target="https://github.com/home-assistant/core/pull/162137" TargetMode="External"/><Relationship Id="rId59" Type="http://schemas.openxmlformats.org/officeDocument/2006/relationships/hyperlink" Target="https://github.com/hummingbot/hummingbot/pull/6451" TargetMode="External"/><Relationship Id="rId103" Type="http://schemas.openxmlformats.org/officeDocument/2006/relationships/hyperlink" Target="https://github.com/flairNLP/flair" TargetMode="External"/><Relationship Id="rId124" Type="http://schemas.openxmlformats.org/officeDocument/2006/relationships/hyperlink" Target="https://github.com/fail2ban/fail2ban/pull/2189" TargetMode="External"/><Relationship Id="rId310" Type="http://schemas.openxmlformats.org/officeDocument/2006/relationships/hyperlink" Target="https://github.com/pwr-Solaar/Solaar/pull/649" TargetMode="External"/><Relationship Id="rId70" Type="http://schemas.openxmlformats.org/officeDocument/2006/relationships/hyperlink" Target="https://github.com/geldata/gel" TargetMode="External"/><Relationship Id="rId91" Type="http://schemas.openxmlformats.org/officeDocument/2006/relationships/hyperlink" Target="https://github.com/flairNLP/flair" TargetMode="External"/><Relationship Id="rId145" Type="http://schemas.openxmlformats.org/officeDocument/2006/relationships/hyperlink" Target="https://github.com/smicallef/spiderfoot" TargetMode="External"/><Relationship Id="rId166" Type="http://schemas.openxmlformats.org/officeDocument/2006/relationships/hyperlink" Target="https://github.com/encode/httpx" TargetMode="External"/><Relationship Id="rId187" Type="http://schemas.openxmlformats.org/officeDocument/2006/relationships/hyperlink" Target="https://github.com/dagster-io/dagster/pull/12337" TargetMode="External"/><Relationship Id="rId1" Type="http://schemas.openxmlformats.org/officeDocument/2006/relationships/hyperlink" Target="https://github.com/saltstack/salt" TargetMode="External"/><Relationship Id="rId212" Type="http://schemas.openxmlformats.org/officeDocument/2006/relationships/hyperlink" Target="https://github.com/dagster-io/dagster" TargetMode="External"/><Relationship Id="rId233" Type="http://schemas.openxmlformats.org/officeDocument/2006/relationships/hyperlink" Target="https://github.com/PaddlePaddle/PaddleOCR/pull/3585" TargetMode="External"/><Relationship Id="rId254" Type="http://schemas.openxmlformats.org/officeDocument/2006/relationships/hyperlink" Target="https://github.com/danielgatis/rembg/pull/362" TargetMode="External"/><Relationship Id="rId28" Type="http://schemas.openxmlformats.org/officeDocument/2006/relationships/hyperlink" Target="https://github.com/home-assistant/core/pull/162396" TargetMode="External"/><Relationship Id="rId49" Type="http://schemas.openxmlformats.org/officeDocument/2006/relationships/hyperlink" Target="https://github.com/freqtrade/freqtrade" TargetMode="External"/><Relationship Id="rId114" Type="http://schemas.openxmlformats.org/officeDocument/2006/relationships/hyperlink" Target="https://github.com/Kozea/WeasyPrint/pull/2014" TargetMode="External"/><Relationship Id="rId275" Type="http://schemas.openxmlformats.org/officeDocument/2006/relationships/hyperlink" Target="https://github.com/Zulko/moviepy/pull/17" TargetMode="External"/><Relationship Id="rId296" Type="http://schemas.openxmlformats.org/officeDocument/2006/relationships/hyperlink" Target="https://github.com/PaddlePaddle/PaddleDetection" TargetMode="External"/><Relationship Id="rId300" Type="http://schemas.openxmlformats.org/officeDocument/2006/relationships/hyperlink" Target="https://github.com/PaddlePaddle/PaddleDetection" TargetMode="External"/><Relationship Id="rId60" Type="http://schemas.openxmlformats.org/officeDocument/2006/relationships/hyperlink" Target="https://github.com/hummingbot/hummingbot/pull/4942" TargetMode="External"/><Relationship Id="rId81" Type="http://schemas.openxmlformats.org/officeDocument/2006/relationships/hyperlink" Target="https://github.com/tensorflow/models" TargetMode="External"/><Relationship Id="rId135" Type="http://schemas.openxmlformats.org/officeDocument/2006/relationships/hyperlink" Target="https://github.com/laramies/theHarvester" TargetMode="External"/><Relationship Id="rId156" Type="http://schemas.openxmlformats.org/officeDocument/2006/relationships/hyperlink" Target="https://github.com/sherlock-project/sherlock/pull/2574" TargetMode="External"/><Relationship Id="rId177" Type="http://schemas.openxmlformats.org/officeDocument/2006/relationships/hyperlink" Target="https://github.com/encode/httpx/pull/675" TargetMode="External"/><Relationship Id="rId198" Type="http://schemas.openxmlformats.org/officeDocument/2006/relationships/hyperlink" Target="https://github.com/dagster-io/dagster" TargetMode="External"/><Relationship Id="rId202" Type="http://schemas.openxmlformats.org/officeDocument/2006/relationships/hyperlink" Target="https://github.com/dagster-io/dagster" TargetMode="External"/><Relationship Id="rId223" Type="http://schemas.openxmlformats.org/officeDocument/2006/relationships/hyperlink" Target="https://github.com/dagster-io/dagster/pull/16218" TargetMode="External"/><Relationship Id="rId244" Type="http://schemas.openxmlformats.org/officeDocument/2006/relationships/hyperlink" Target="https://github.com/amueller/word_cloud/pull/466" TargetMode="External"/><Relationship Id="rId18" Type="http://schemas.openxmlformats.org/officeDocument/2006/relationships/hyperlink" Target="https://github.com/saltstack/salt/pull/27597" TargetMode="External"/><Relationship Id="rId39" Type="http://schemas.openxmlformats.org/officeDocument/2006/relationships/hyperlink" Target="https://github.com/home-assistant/core" TargetMode="External"/><Relationship Id="rId265" Type="http://schemas.openxmlformats.org/officeDocument/2006/relationships/hyperlink" Target="https://github.com/wkentaro/labelme/pull/1923" TargetMode="External"/><Relationship Id="rId286" Type="http://schemas.openxmlformats.org/officeDocument/2006/relationships/hyperlink" Target="https://github.com/maurosoria/dirsearch/pull/502" TargetMode="External"/><Relationship Id="rId50" Type="http://schemas.openxmlformats.org/officeDocument/2006/relationships/hyperlink" Target="https://github.com/freqtrade/freqtrade/pull/12679" TargetMode="External"/><Relationship Id="rId104" Type="http://schemas.openxmlformats.org/officeDocument/2006/relationships/hyperlink" Target="https://github.com/flairNLP/flair/pull/2812" TargetMode="External"/><Relationship Id="rId125" Type="http://schemas.openxmlformats.org/officeDocument/2006/relationships/hyperlink" Target="https://github.com/ranger/ranger" TargetMode="External"/><Relationship Id="rId146" Type="http://schemas.openxmlformats.org/officeDocument/2006/relationships/hyperlink" Target="https://github.com/smicallef/spiderfoot" TargetMode="External"/><Relationship Id="rId167" Type="http://schemas.openxmlformats.org/officeDocument/2006/relationships/hyperlink" Target="https://github.com/encode/httpx/pull/601" TargetMode="External"/><Relationship Id="rId188" Type="http://schemas.openxmlformats.org/officeDocument/2006/relationships/hyperlink" Target="https://github.com/dagster-io/dagster" TargetMode="External"/><Relationship Id="rId311" Type="http://schemas.openxmlformats.org/officeDocument/2006/relationships/hyperlink" Target="https://github.com/pwr-Solaar/Solaar/pull/2357" TargetMode="External"/><Relationship Id="rId71" Type="http://schemas.openxmlformats.org/officeDocument/2006/relationships/hyperlink" Target="https://github.com/geldata/gel/pull/8682" TargetMode="External"/><Relationship Id="rId92" Type="http://schemas.openxmlformats.org/officeDocument/2006/relationships/hyperlink" Target="https://github.com/flairNLP/flair/pull/2845" TargetMode="External"/><Relationship Id="rId213" Type="http://schemas.openxmlformats.org/officeDocument/2006/relationships/hyperlink" Target="https://github.com/dagster-io/dagster/pull/13817" TargetMode="External"/><Relationship Id="rId234" Type="http://schemas.openxmlformats.org/officeDocument/2006/relationships/hyperlink" Target="https://github.com/PaddlePaddle/PaddleOCR/pull/3584" TargetMode="External"/><Relationship Id="rId2" Type="http://schemas.openxmlformats.org/officeDocument/2006/relationships/hyperlink" Target="https://github.com/saltstack/salt/pull/21539" TargetMode="External"/><Relationship Id="rId29" Type="http://schemas.openxmlformats.org/officeDocument/2006/relationships/hyperlink" Target="https://github.com/home-assistant/core" TargetMode="External"/><Relationship Id="rId255" Type="http://schemas.openxmlformats.org/officeDocument/2006/relationships/hyperlink" Target="https://github.com/megadose/holehe/pull/113" TargetMode="External"/><Relationship Id="rId276" Type="http://schemas.openxmlformats.org/officeDocument/2006/relationships/hyperlink" Target="https://github.com/Zulko/moviepy/pull/1429" TargetMode="External"/><Relationship Id="rId297" Type="http://schemas.openxmlformats.org/officeDocument/2006/relationships/hyperlink" Target="https://github.com/PaddlePaddle/PaddleDetection" TargetMode="External"/><Relationship Id="rId40" Type="http://schemas.openxmlformats.org/officeDocument/2006/relationships/hyperlink" Target="https://github.com/home-assistant/core/pull/162279" TargetMode="External"/><Relationship Id="rId115" Type="http://schemas.openxmlformats.org/officeDocument/2006/relationships/hyperlink" Target="https://github.com/Kozea/WeasyPrint/pull/1867" TargetMode="External"/><Relationship Id="rId136" Type="http://schemas.openxmlformats.org/officeDocument/2006/relationships/hyperlink" Target="https://github.com/smicallef/spiderfoot" TargetMode="External"/><Relationship Id="rId157" Type="http://schemas.openxmlformats.org/officeDocument/2006/relationships/hyperlink" Target="https://github.com/sherlock-project/sherlock" TargetMode="External"/><Relationship Id="rId178" Type="http://schemas.openxmlformats.org/officeDocument/2006/relationships/hyperlink" Target="https://github.com/encode/httpx" TargetMode="External"/><Relationship Id="rId301" Type="http://schemas.openxmlformats.org/officeDocument/2006/relationships/hyperlink" Target="https://github.com/PaddlePaddle/PaddleDetection/pull/9217" TargetMode="External"/><Relationship Id="rId61" Type="http://schemas.openxmlformats.org/officeDocument/2006/relationships/hyperlink" Target="https://github.com/hummingbot/hummingbot/pull/2742" TargetMode="External"/><Relationship Id="rId82" Type="http://schemas.openxmlformats.org/officeDocument/2006/relationships/hyperlink" Target="https://github.com/tensorflow/models/pull/2186" TargetMode="External"/><Relationship Id="rId199" Type="http://schemas.openxmlformats.org/officeDocument/2006/relationships/hyperlink" Target="https://github.com/dagster-io/dagster/pull/10962" TargetMode="External"/><Relationship Id="rId203" Type="http://schemas.openxmlformats.org/officeDocument/2006/relationships/hyperlink" Target="https://github.com/dagster-io/dagster/pull/16679" TargetMode="External"/><Relationship Id="rId19" Type="http://schemas.openxmlformats.org/officeDocument/2006/relationships/hyperlink" Target="https://github.com/home-assistant/core" TargetMode="External"/><Relationship Id="rId224" Type="http://schemas.openxmlformats.org/officeDocument/2006/relationships/hyperlink" Target="https://github.com/dagster-io/dagster" TargetMode="External"/><Relationship Id="rId245" Type="http://schemas.openxmlformats.org/officeDocument/2006/relationships/hyperlink" Target="https://github.com/amueller/word_cloud/pull/607" TargetMode="External"/><Relationship Id="rId266" Type="http://schemas.openxmlformats.org/officeDocument/2006/relationships/hyperlink" Target="https://github.com/wkentaro/labelme/pull/1923" TargetMode="External"/><Relationship Id="rId287" Type="http://schemas.openxmlformats.org/officeDocument/2006/relationships/hyperlink" Target="https://github.com/pre-commit/pre-commit" TargetMode="External"/><Relationship Id="rId30" Type="http://schemas.openxmlformats.org/officeDocument/2006/relationships/hyperlink" Target="https://github.com/home-assistant/core/pull/162396" TargetMode="External"/><Relationship Id="rId105" Type="http://schemas.openxmlformats.org/officeDocument/2006/relationships/hyperlink" Target="https://github.com/flairNLP/flair" TargetMode="External"/><Relationship Id="rId126" Type="http://schemas.openxmlformats.org/officeDocument/2006/relationships/hyperlink" Target="https://github.com/ranger/ranger/pull/717" TargetMode="External"/><Relationship Id="rId147" Type="http://schemas.openxmlformats.org/officeDocument/2006/relationships/hyperlink" Target="https://github.com/smicallef/spiderfoot" TargetMode="External"/><Relationship Id="rId168" Type="http://schemas.openxmlformats.org/officeDocument/2006/relationships/hyperlink" Target="https://github.com/encode/httpx" TargetMode="External"/><Relationship Id="rId51" Type="http://schemas.openxmlformats.org/officeDocument/2006/relationships/hyperlink" Target="https://github.com/freqtrade/freqtrade" TargetMode="External"/><Relationship Id="rId72" Type="http://schemas.openxmlformats.org/officeDocument/2006/relationships/hyperlink" Target="https://github.com/tensorflow/models/pull/5599" TargetMode="External"/><Relationship Id="rId93" Type="http://schemas.openxmlformats.org/officeDocument/2006/relationships/hyperlink" Target="https://github.com/flairNLP/flair" TargetMode="External"/><Relationship Id="rId189" Type="http://schemas.openxmlformats.org/officeDocument/2006/relationships/hyperlink" Target="https://github.com/dagster-io/dagster/pull/22653" TargetMode="External"/><Relationship Id="rId3" Type="http://schemas.openxmlformats.org/officeDocument/2006/relationships/hyperlink" Target="https://github.com/saltstack/salt" TargetMode="External"/><Relationship Id="rId214" Type="http://schemas.openxmlformats.org/officeDocument/2006/relationships/hyperlink" Target="https://github.com/dagster-io/dagster" TargetMode="External"/><Relationship Id="rId235" Type="http://schemas.openxmlformats.org/officeDocument/2006/relationships/hyperlink" Target="https://github.com/PaddlePaddle/PaddleOCR/pull/13760" TargetMode="External"/><Relationship Id="rId256" Type="http://schemas.openxmlformats.org/officeDocument/2006/relationships/hyperlink" Target="https://github.com/megadose/holehe/pull/87" TargetMode="External"/><Relationship Id="rId277" Type="http://schemas.openxmlformats.org/officeDocument/2006/relationships/hyperlink" Target="https://github.com/Zulko/moviepy/pull/553" TargetMode="External"/><Relationship Id="rId298" Type="http://schemas.openxmlformats.org/officeDocument/2006/relationships/hyperlink" Target="https://github.com/PaddlePaddle/PaddleDetection" TargetMode="External"/><Relationship Id="rId116" Type="http://schemas.openxmlformats.org/officeDocument/2006/relationships/hyperlink" Target="https://github.com/3b1b/manim/pull/2258" TargetMode="External"/><Relationship Id="rId137" Type="http://schemas.openxmlformats.org/officeDocument/2006/relationships/hyperlink" Target="https://github.com/smicallef/spiderfoot" TargetMode="External"/><Relationship Id="rId158" Type="http://schemas.openxmlformats.org/officeDocument/2006/relationships/hyperlink" Target="https://github.com/deepfakes/faceswap" TargetMode="External"/><Relationship Id="rId302" Type="http://schemas.openxmlformats.org/officeDocument/2006/relationships/hyperlink" Target="https://github.com/PaddlePaddle/PaddleDetection" TargetMode="External"/><Relationship Id="rId20" Type="http://schemas.openxmlformats.org/officeDocument/2006/relationships/hyperlink" Target="https://github.com/home-assistant/core/pull/158537" TargetMode="External"/><Relationship Id="rId41" Type="http://schemas.openxmlformats.org/officeDocument/2006/relationships/hyperlink" Target="https://github.com/home-assistant/core" TargetMode="External"/><Relationship Id="rId62" Type="http://schemas.openxmlformats.org/officeDocument/2006/relationships/hyperlink" Target="https://github.com/hummingbot/hummingbot/pull/1734" TargetMode="External"/><Relationship Id="rId83" Type="http://schemas.openxmlformats.org/officeDocument/2006/relationships/hyperlink" Target="https://github.com/tensorflow/models" TargetMode="External"/><Relationship Id="rId179" Type="http://schemas.openxmlformats.org/officeDocument/2006/relationships/hyperlink" Target="https://github.com/encode/httpx/pull/1613" TargetMode="External"/><Relationship Id="rId190" Type="http://schemas.openxmlformats.org/officeDocument/2006/relationships/hyperlink" Target="https://github.com/dagster-io/dagster" TargetMode="External"/><Relationship Id="rId204" Type="http://schemas.openxmlformats.org/officeDocument/2006/relationships/hyperlink" Target="https://github.com/dagster-io/dagster" TargetMode="External"/><Relationship Id="rId225" Type="http://schemas.openxmlformats.org/officeDocument/2006/relationships/hyperlink" Target="https://github.com/dagster-io/dagster/pull/16218" TargetMode="External"/><Relationship Id="rId246" Type="http://schemas.openxmlformats.org/officeDocument/2006/relationships/hyperlink" Target="https://github.com/ultrafunkamsterdam/undetected-chromedriver/pull/1439" TargetMode="External"/><Relationship Id="rId267" Type="http://schemas.openxmlformats.org/officeDocument/2006/relationships/hyperlink" Target="https://github.com/wkentaro/labelme/pull/1923" TargetMode="External"/><Relationship Id="rId288" Type="http://schemas.openxmlformats.org/officeDocument/2006/relationships/hyperlink" Target="https://github.com/pre-commit/pre-commit" TargetMode="External"/><Relationship Id="rId106" Type="http://schemas.openxmlformats.org/officeDocument/2006/relationships/hyperlink" Target="https://github.com/flairNLP/flair/pull/2812" TargetMode="External"/><Relationship Id="rId127" Type="http://schemas.openxmlformats.org/officeDocument/2006/relationships/hyperlink" Target="https://github.com/ranger/ranger" TargetMode="External"/><Relationship Id="rId10" Type="http://schemas.openxmlformats.org/officeDocument/2006/relationships/hyperlink" Target="https://github.com/saltstack/salt/pull/56932" TargetMode="External"/><Relationship Id="rId31" Type="http://schemas.openxmlformats.org/officeDocument/2006/relationships/hyperlink" Target="https://github.com/home-assistant/core" TargetMode="External"/><Relationship Id="rId52" Type="http://schemas.openxmlformats.org/officeDocument/2006/relationships/hyperlink" Target="https://github.com/freqtrade/freqtrade/pull/139" TargetMode="External"/><Relationship Id="rId73" Type="http://schemas.openxmlformats.org/officeDocument/2006/relationships/hyperlink" Target="https://github.com/tensorflow/models" TargetMode="External"/><Relationship Id="rId94" Type="http://schemas.openxmlformats.org/officeDocument/2006/relationships/hyperlink" Target="https://github.com/flairNLP/flair/pull/961" TargetMode="External"/><Relationship Id="rId148" Type="http://schemas.openxmlformats.org/officeDocument/2006/relationships/hyperlink" Target="https://github.com/smicallef/spiderfoot" TargetMode="External"/><Relationship Id="rId169" Type="http://schemas.openxmlformats.org/officeDocument/2006/relationships/hyperlink" Target="https://github.com/encode/httpx/pull/601" TargetMode="External"/><Relationship Id="rId4" Type="http://schemas.openxmlformats.org/officeDocument/2006/relationships/hyperlink" Target="https://github.com/saltstack/salt/pull/31498" TargetMode="External"/><Relationship Id="rId180" Type="http://schemas.openxmlformats.org/officeDocument/2006/relationships/hyperlink" Target="https://github.com/dagster-io/dagster" TargetMode="External"/><Relationship Id="rId215" Type="http://schemas.openxmlformats.org/officeDocument/2006/relationships/hyperlink" Target="https://github.com/dagster-io/dagster/pull/5218" TargetMode="External"/><Relationship Id="rId236" Type="http://schemas.openxmlformats.org/officeDocument/2006/relationships/hyperlink" Target="https://github.com/deepinsight/insightface/pull/2679" TargetMode="External"/><Relationship Id="rId257" Type="http://schemas.openxmlformats.org/officeDocument/2006/relationships/hyperlink" Target="https://github.com/megadose/holehe/pull/87" TargetMode="External"/><Relationship Id="rId278" Type="http://schemas.openxmlformats.org/officeDocument/2006/relationships/hyperlink" Target="https://github.com/Zulko/moviepy/pull/553" TargetMode="External"/><Relationship Id="rId303" Type="http://schemas.openxmlformats.org/officeDocument/2006/relationships/hyperlink" Target="https://github.com/PaddlePaddle/PaddleDetection/pull/6295" TargetMode="External"/><Relationship Id="rId42" Type="http://schemas.openxmlformats.org/officeDocument/2006/relationships/hyperlink" Target="https://github.com/home-assistant/core/pull/162412" TargetMode="External"/><Relationship Id="rId84" Type="http://schemas.openxmlformats.org/officeDocument/2006/relationships/hyperlink" Target="https://github.com/tensorflow/models/pull/1242" TargetMode="External"/><Relationship Id="rId138" Type="http://schemas.openxmlformats.org/officeDocument/2006/relationships/hyperlink" Target="https://github.com/smicallef/spiderfoot" TargetMode="External"/><Relationship Id="rId191" Type="http://schemas.openxmlformats.org/officeDocument/2006/relationships/hyperlink" Target="https://github.com/dagster-io/dagster/pull/12337" TargetMode="External"/><Relationship Id="rId205" Type="http://schemas.openxmlformats.org/officeDocument/2006/relationships/hyperlink" Target="https://github.com/dagster-io/dagster/pull/16679" TargetMode="External"/><Relationship Id="rId247" Type="http://schemas.openxmlformats.org/officeDocument/2006/relationships/hyperlink" Target="https://github.com/rany2/edge-tts/pull/331" TargetMode="External"/><Relationship Id="rId107" Type="http://schemas.openxmlformats.org/officeDocument/2006/relationships/hyperlink" Target="https://github.com/flairNLP/flair" TargetMode="External"/><Relationship Id="rId289" Type="http://schemas.openxmlformats.org/officeDocument/2006/relationships/hyperlink" Target="https://github.com/pre-commit/pre-commit" TargetMode="External"/><Relationship Id="rId11" Type="http://schemas.openxmlformats.org/officeDocument/2006/relationships/hyperlink" Target="https://github.com/saltstack/salt" TargetMode="External"/><Relationship Id="rId53" Type="http://schemas.openxmlformats.org/officeDocument/2006/relationships/hyperlink" Target="https://github.com/freqtrade/freqtrade" TargetMode="External"/><Relationship Id="rId149" Type="http://schemas.openxmlformats.org/officeDocument/2006/relationships/hyperlink" Target="https://github.com/smicallef/spiderfoot/pull/1199" TargetMode="External"/><Relationship Id="rId95" Type="http://schemas.openxmlformats.org/officeDocument/2006/relationships/hyperlink" Target="https://github.com/flairNLP/flair" TargetMode="External"/><Relationship Id="rId160" Type="http://schemas.openxmlformats.org/officeDocument/2006/relationships/hyperlink" Target="https://github.com/deepfakes/faceswap" TargetMode="External"/><Relationship Id="rId216" Type="http://schemas.openxmlformats.org/officeDocument/2006/relationships/hyperlink" Target="https://github.com/dagster-io/dagster" TargetMode="External"/><Relationship Id="rId258" Type="http://schemas.openxmlformats.org/officeDocument/2006/relationships/hyperlink" Target="https://github.com/megadose/holehe/pull/74" TargetMode="External"/><Relationship Id="rId22" Type="http://schemas.openxmlformats.org/officeDocument/2006/relationships/hyperlink" Target="https://github.com/home-assistant/core/pull/158537" TargetMode="External"/><Relationship Id="rId64" Type="http://schemas.openxmlformats.org/officeDocument/2006/relationships/hyperlink" Target="https://github.com/hummingbot/hummingbot/pull/6498" TargetMode="External"/><Relationship Id="rId118" Type="http://schemas.openxmlformats.org/officeDocument/2006/relationships/hyperlink" Target="https://github.com/3b1b/manim/pull/2397" TargetMode="External"/><Relationship Id="rId171" Type="http://schemas.openxmlformats.org/officeDocument/2006/relationships/hyperlink" Target="https://github.com/encode/httpx/pull/601" TargetMode="External"/><Relationship Id="rId227" Type="http://schemas.openxmlformats.org/officeDocument/2006/relationships/hyperlink" Target="https://github.com/qutebrowser/qutebrowser/pull/1745" TargetMode="External"/><Relationship Id="rId269" Type="http://schemas.openxmlformats.org/officeDocument/2006/relationships/hyperlink" Target="https://github.com/wkentaro/labelme/pull/1885" TargetMode="External"/><Relationship Id="rId33" Type="http://schemas.openxmlformats.org/officeDocument/2006/relationships/hyperlink" Target="https://github.com/home-assistant/core" TargetMode="External"/><Relationship Id="rId129" Type="http://schemas.openxmlformats.org/officeDocument/2006/relationships/hyperlink" Target="https://github.com/ranger/ranger" TargetMode="External"/><Relationship Id="rId280" Type="http://schemas.openxmlformats.org/officeDocument/2006/relationships/hyperlink" Target="https://github.com/Zulko/moviepy/pull/553" TargetMode="External"/><Relationship Id="rId75" Type="http://schemas.openxmlformats.org/officeDocument/2006/relationships/hyperlink" Target="https://github.com/tensorflow/models" TargetMode="External"/><Relationship Id="rId140" Type="http://schemas.openxmlformats.org/officeDocument/2006/relationships/hyperlink" Target="https://github.com/smicallef/spiderfoot" TargetMode="External"/><Relationship Id="rId182" Type="http://schemas.openxmlformats.org/officeDocument/2006/relationships/hyperlink" Target="https://github.com/dagster-io/dagster" TargetMode="External"/><Relationship Id="rId6" Type="http://schemas.openxmlformats.org/officeDocument/2006/relationships/hyperlink" Target="https://github.com/saltstack/salt/pull/16715" TargetMode="External"/><Relationship Id="rId238" Type="http://schemas.openxmlformats.org/officeDocument/2006/relationships/hyperlink" Target="https://github.com/caronc/apprise/pull/383" TargetMode="External"/><Relationship Id="rId291" Type="http://schemas.openxmlformats.org/officeDocument/2006/relationships/hyperlink" Target="https://github.com/pre-commit/pre-commit" TargetMode="External"/><Relationship Id="rId305" Type="http://schemas.openxmlformats.org/officeDocument/2006/relationships/hyperlink" Target="https://github.com/PaddlePaddle/PaddleDetection/pull/6424"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github.com/PaddlePaddle/PaddleDetection/pull/6424" TargetMode="External"/><Relationship Id="rId170" Type="http://schemas.openxmlformats.org/officeDocument/2006/relationships/hyperlink" Target="https://github.com/PaddlePaddle/PaddleOCR/pull/14231" TargetMode="External"/><Relationship Id="rId268" Type="http://schemas.openxmlformats.org/officeDocument/2006/relationships/hyperlink" Target="https://github.com/smicallef/spiderfoot/pull/1222" TargetMode="External"/><Relationship Id="rId475" Type="http://schemas.openxmlformats.org/officeDocument/2006/relationships/hyperlink" Target="https://github.com/PaddlePaddle/PaddleDetection/pull/2352" TargetMode="External"/><Relationship Id="rId682" Type="http://schemas.openxmlformats.org/officeDocument/2006/relationships/hyperlink" Target="https://github.com/encode/httpx" TargetMode="External"/><Relationship Id="rId128" Type="http://schemas.openxmlformats.org/officeDocument/2006/relationships/hyperlink" Target="https://github.com/spotDL/spotify-downloader" TargetMode="External"/><Relationship Id="rId335" Type="http://schemas.openxmlformats.org/officeDocument/2006/relationships/hyperlink" Target="https://github.com/flairNLP/flair" TargetMode="External"/><Relationship Id="rId542" Type="http://schemas.openxmlformats.org/officeDocument/2006/relationships/hyperlink" Target="https://github.com/gruns/icecream" TargetMode="External"/><Relationship Id="rId987" Type="http://schemas.openxmlformats.org/officeDocument/2006/relationships/hyperlink" Target="https://github.com/megadose/holehe/pull/87" TargetMode="External"/><Relationship Id="rId1172" Type="http://schemas.openxmlformats.org/officeDocument/2006/relationships/hyperlink" Target="https://github.com/fail2ban/fail2ban/pull/2189" TargetMode="External"/><Relationship Id="rId402" Type="http://schemas.openxmlformats.org/officeDocument/2006/relationships/hyperlink" Target="https://github.com/freqtrade/freqtrade" TargetMode="External"/><Relationship Id="rId847" Type="http://schemas.openxmlformats.org/officeDocument/2006/relationships/hyperlink" Target="https://github.com/home-assistant/core" TargetMode="External"/><Relationship Id="rId1032" Type="http://schemas.openxmlformats.org/officeDocument/2006/relationships/hyperlink" Target="https://github.com/deepinsight/insightface" TargetMode="External"/><Relationship Id="rId707" Type="http://schemas.openxmlformats.org/officeDocument/2006/relationships/hyperlink" Target="https://github.com/smicallef/spiderfoot" TargetMode="External"/><Relationship Id="rId914" Type="http://schemas.openxmlformats.org/officeDocument/2006/relationships/hyperlink" Target="https://github.com/pre-commit/pre-commit" TargetMode="External"/><Relationship Id="rId43" Type="http://schemas.openxmlformats.org/officeDocument/2006/relationships/hyperlink" Target="https://github.com/pre-commit/pre-commit/pull/3574" TargetMode="External"/><Relationship Id="rId192" Type="http://schemas.openxmlformats.org/officeDocument/2006/relationships/hyperlink" Target="https://github.com/dagster-io/dagster" TargetMode="External"/><Relationship Id="rId497" Type="http://schemas.openxmlformats.org/officeDocument/2006/relationships/hyperlink" Target="https://github.com/maurosoria/dirsearch" TargetMode="External"/><Relationship Id="rId357" Type="http://schemas.openxmlformats.org/officeDocument/2006/relationships/hyperlink" Target="https://github.com/tensorflow/models" TargetMode="External"/><Relationship Id="rId1194" Type="http://schemas.openxmlformats.org/officeDocument/2006/relationships/hyperlink" Target="https://github.com/flairNLP/flair/pull/3056" TargetMode="External"/><Relationship Id="rId217" Type="http://schemas.openxmlformats.org/officeDocument/2006/relationships/hyperlink" Target="https://github.com/dagster-io/dagster/pull/12337" TargetMode="External"/><Relationship Id="rId564" Type="http://schemas.openxmlformats.org/officeDocument/2006/relationships/hyperlink" Target="https://github.com/danielgatis/rembg/pull/725" TargetMode="External"/><Relationship Id="rId771" Type="http://schemas.openxmlformats.org/officeDocument/2006/relationships/hyperlink" Target="https://github.com/flairNLP/flair" TargetMode="External"/><Relationship Id="rId869" Type="http://schemas.openxmlformats.org/officeDocument/2006/relationships/hyperlink" Target="https://github.com/saltstack/salt" TargetMode="External"/><Relationship Id="rId424" Type="http://schemas.openxmlformats.org/officeDocument/2006/relationships/hyperlink" Target="https://github.com/home-assistant/core" TargetMode="External"/><Relationship Id="rId631" Type="http://schemas.openxmlformats.org/officeDocument/2006/relationships/hyperlink" Target="https://github.com/dagster-io/dagster/pull/5218" TargetMode="External"/><Relationship Id="rId729" Type="http://schemas.openxmlformats.org/officeDocument/2006/relationships/hyperlink" Target="https://github.com/ranger/ranger/pull/1067" TargetMode="External"/><Relationship Id="rId1054" Type="http://schemas.openxmlformats.org/officeDocument/2006/relationships/hyperlink" Target="https://github.com/dagster-io/dagster" TargetMode="External"/><Relationship Id="rId1261" Type="http://schemas.openxmlformats.org/officeDocument/2006/relationships/hyperlink" Target="https://github.com/freqtrade/freqtrade/pull/139" TargetMode="External"/><Relationship Id="rId936" Type="http://schemas.openxmlformats.org/officeDocument/2006/relationships/hyperlink" Target="https://github.com/Zulko/moviepy" TargetMode="External"/><Relationship Id="rId1121" Type="http://schemas.openxmlformats.org/officeDocument/2006/relationships/hyperlink" Target="https://github.com/sherlock-project/sherlock/pull/2574" TargetMode="External"/><Relationship Id="rId1219" Type="http://schemas.openxmlformats.org/officeDocument/2006/relationships/hyperlink" Target="https://github.com/tensorflow/models" TargetMode="External"/><Relationship Id="rId65" Type="http://schemas.openxmlformats.org/officeDocument/2006/relationships/hyperlink" Target="https://github.com/Zulko/moviepy/pull/553" TargetMode="External"/><Relationship Id="rId281" Type="http://schemas.openxmlformats.org/officeDocument/2006/relationships/hyperlink" Target="https://github.com/laramies/theHarvester" TargetMode="External"/><Relationship Id="rId141" Type="http://schemas.openxmlformats.org/officeDocument/2006/relationships/hyperlink" Target="https://github.com/amueller/word_cloud" TargetMode="External"/><Relationship Id="rId379" Type="http://schemas.openxmlformats.org/officeDocument/2006/relationships/hyperlink" Target="https://github.com/hummingbot/hummingbot/pull/6451" TargetMode="External"/><Relationship Id="rId586" Type="http://schemas.openxmlformats.org/officeDocument/2006/relationships/hyperlink" Target="https://github.com/sissbruecker/linkding" TargetMode="External"/><Relationship Id="rId793" Type="http://schemas.openxmlformats.org/officeDocument/2006/relationships/hyperlink" Target="https://github.com/tensorflow/models" TargetMode="External"/><Relationship Id="rId7" Type="http://schemas.openxmlformats.org/officeDocument/2006/relationships/hyperlink" Target="https://github.com/pwr-Solaar/Solaar/pull/2357" TargetMode="External"/><Relationship Id="rId239" Type="http://schemas.openxmlformats.org/officeDocument/2006/relationships/hyperlink" Target="https://github.com/encode/httpx/pull/968" TargetMode="External"/><Relationship Id="rId446" Type="http://schemas.openxmlformats.org/officeDocument/2006/relationships/hyperlink" Target="https://github.com/home-assistant/core/pull/158537" TargetMode="External"/><Relationship Id="rId653" Type="http://schemas.openxmlformats.org/officeDocument/2006/relationships/hyperlink" Target="https://github.com/dagster-io/dagster/pull/10962" TargetMode="External"/><Relationship Id="rId1076" Type="http://schemas.openxmlformats.org/officeDocument/2006/relationships/hyperlink" Target="https://github.com/dagster-io/dagster" TargetMode="External"/><Relationship Id="rId1283" Type="http://schemas.openxmlformats.org/officeDocument/2006/relationships/hyperlink" Target="https://github.com/home-assistant/core" TargetMode="External"/><Relationship Id="rId306" Type="http://schemas.openxmlformats.org/officeDocument/2006/relationships/hyperlink" Target="https://github.com/3b1b/manim/pull/2397" TargetMode="External"/><Relationship Id="rId860" Type="http://schemas.openxmlformats.org/officeDocument/2006/relationships/hyperlink" Target="https://github.com/home-assistant/core/pull/162396" TargetMode="External"/><Relationship Id="rId958" Type="http://schemas.openxmlformats.org/officeDocument/2006/relationships/hyperlink" Target="https://github.com/wkentaro/labelme" TargetMode="External"/><Relationship Id="rId1143" Type="http://schemas.openxmlformats.org/officeDocument/2006/relationships/hyperlink" Target="https://github.com/smicallef/spiderfoot" TargetMode="External"/><Relationship Id="rId87" Type="http://schemas.openxmlformats.org/officeDocument/2006/relationships/hyperlink" Target="https://github.com/wkentaro/labelme" TargetMode="External"/><Relationship Id="rId513" Type="http://schemas.openxmlformats.org/officeDocument/2006/relationships/hyperlink" Target="https://github.com/Zulko/moviepy/pull/1429" TargetMode="External"/><Relationship Id="rId720" Type="http://schemas.openxmlformats.org/officeDocument/2006/relationships/hyperlink" Target="https://github.com/smicallef/spiderfoot" TargetMode="External"/><Relationship Id="rId818" Type="http://schemas.openxmlformats.org/officeDocument/2006/relationships/hyperlink" Target="https://github.com/hummingbot/hummingbot/pull/2742" TargetMode="External"/><Relationship Id="rId1003" Type="http://schemas.openxmlformats.org/officeDocument/2006/relationships/hyperlink" Target="https://github.com/spotDL/spotify-downloader/pull/519" TargetMode="External"/><Relationship Id="rId1210" Type="http://schemas.openxmlformats.org/officeDocument/2006/relationships/hyperlink" Target="https://github.com/flairNLP/flair/pull/961" TargetMode="External"/><Relationship Id="rId1308" Type="http://schemas.openxmlformats.org/officeDocument/2006/relationships/hyperlink" Target="https://github.com/saltstack/salt/pull/4026" TargetMode="External"/><Relationship Id="rId14" Type="http://schemas.openxmlformats.org/officeDocument/2006/relationships/hyperlink" Target="https://github.com/mps-youtube/yewtube/pull/519" TargetMode="External"/><Relationship Id="rId163" Type="http://schemas.openxmlformats.org/officeDocument/2006/relationships/hyperlink" Target="https://github.com/PaddlePaddle/PaddleOCR/pull/3584" TargetMode="External"/><Relationship Id="rId370" Type="http://schemas.openxmlformats.org/officeDocument/2006/relationships/hyperlink" Target="https://github.com/hummingbot/hummingbot/pull/6498" TargetMode="External"/><Relationship Id="rId230" Type="http://schemas.openxmlformats.org/officeDocument/2006/relationships/hyperlink" Target="https://github.com/encode/httpx/pull/676" TargetMode="External"/><Relationship Id="rId468" Type="http://schemas.openxmlformats.org/officeDocument/2006/relationships/hyperlink" Target="https://github.com/PaddlePaddle/PaddleDetection" TargetMode="External"/><Relationship Id="rId675" Type="http://schemas.openxmlformats.org/officeDocument/2006/relationships/hyperlink" Target="https://github.com/encode/httpx" TargetMode="External"/><Relationship Id="rId882" Type="http://schemas.openxmlformats.org/officeDocument/2006/relationships/hyperlink" Target="https://github.com/saltstack/salt/pull/31498" TargetMode="External"/><Relationship Id="rId1098" Type="http://schemas.openxmlformats.org/officeDocument/2006/relationships/hyperlink" Target="https://github.com/encode/httpx/pull/1613" TargetMode="External"/><Relationship Id="rId328" Type="http://schemas.openxmlformats.org/officeDocument/2006/relationships/hyperlink" Target="https://github.com/flairNLP/flair/pull/2377" TargetMode="External"/><Relationship Id="rId535" Type="http://schemas.openxmlformats.org/officeDocument/2006/relationships/hyperlink" Target="https://github.com/wkentaro/labelme" TargetMode="External"/><Relationship Id="rId742" Type="http://schemas.openxmlformats.org/officeDocument/2006/relationships/hyperlink" Target="https://github.com/fail2ban/fail2ban/pull/2189" TargetMode="External"/><Relationship Id="rId1165" Type="http://schemas.openxmlformats.org/officeDocument/2006/relationships/hyperlink" Target="https://github.com/ranger/ranger/pull/717" TargetMode="External"/><Relationship Id="rId602" Type="http://schemas.openxmlformats.org/officeDocument/2006/relationships/hyperlink" Target="https://github.com/PaddlePaddle/PaddleOCR" TargetMode="External"/><Relationship Id="rId1025" Type="http://schemas.openxmlformats.org/officeDocument/2006/relationships/hyperlink" Target="https://github.com/instaloader/instaloader/pull/2276" TargetMode="External"/><Relationship Id="rId1232" Type="http://schemas.openxmlformats.org/officeDocument/2006/relationships/hyperlink" Target="https://github.com/tensorflow/models/pull/1542" TargetMode="External"/><Relationship Id="rId907" Type="http://schemas.openxmlformats.org/officeDocument/2006/relationships/hyperlink" Target="https://github.com/PaddlePaddle/PaddleDetection/pull/2352" TargetMode="External"/><Relationship Id="rId36" Type="http://schemas.openxmlformats.org/officeDocument/2006/relationships/hyperlink" Target="https://github.com/lra/mackup" TargetMode="External"/><Relationship Id="rId185" Type="http://schemas.openxmlformats.org/officeDocument/2006/relationships/hyperlink" Target="https://github.com/dagster-io/dagster/pull/16218" TargetMode="External"/><Relationship Id="rId392" Type="http://schemas.openxmlformats.org/officeDocument/2006/relationships/hyperlink" Target="https://github.com/freqtrade/freqtrade" TargetMode="External"/><Relationship Id="rId697" Type="http://schemas.openxmlformats.org/officeDocument/2006/relationships/hyperlink" Target="https://github.com/smicallef/spiderfoot" TargetMode="External"/><Relationship Id="rId252" Type="http://schemas.openxmlformats.org/officeDocument/2006/relationships/hyperlink" Target="https://github.com/smicallef/spiderfoot" TargetMode="External"/><Relationship Id="rId1187" Type="http://schemas.openxmlformats.org/officeDocument/2006/relationships/hyperlink" Target="https://github.com/Kozea/WeasyPrint" TargetMode="External"/><Relationship Id="rId112" Type="http://schemas.openxmlformats.org/officeDocument/2006/relationships/hyperlink" Target="https://github.com/megadose/holehe" TargetMode="External"/><Relationship Id="rId557" Type="http://schemas.openxmlformats.org/officeDocument/2006/relationships/hyperlink" Target="https://github.com/megadose/holehe/pull/87" TargetMode="External"/><Relationship Id="rId764" Type="http://schemas.openxmlformats.org/officeDocument/2006/relationships/hyperlink" Target="https://github.com/flairNLP/flair/pull/3606" TargetMode="External"/><Relationship Id="rId971" Type="http://schemas.openxmlformats.org/officeDocument/2006/relationships/hyperlink" Target="https://github.com/gruns/icecream/pull/172" TargetMode="External"/><Relationship Id="rId417" Type="http://schemas.openxmlformats.org/officeDocument/2006/relationships/hyperlink" Target="https://github.com/home-assistant/core" TargetMode="External"/><Relationship Id="rId624" Type="http://schemas.openxmlformats.org/officeDocument/2006/relationships/hyperlink" Target="https://github.com/dagster-io/dagster" TargetMode="External"/><Relationship Id="rId831" Type="http://schemas.openxmlformats.org/officeDocument/2006/relationships/hyperlink" Target="https://github.com/freqtrade/freqtrade/pull/139" TargetMode="External"/><Relationship Id="rId1047" Type="http://schemas.openxmlformats.org/officeDocument/2006/relationships/hyperlink" Target="https://github.com/PaddlePaddle/PaddleOCR" TargetMode="External"/><Relationship Id="rId1254" Type="http://schemas.openxmlformats.org/officeDocument/2006/relationships/hyperlink" Target="https://github.com/hummingbot/hummingbot" TargetMode="External"/><Relationship Id="rId929" Type="http://schemas.openxmlformats.org/officeDocument/2006/relationships/hyperlink" Target="https://github.com/maurosoria/dirsearch" TargetMode="External"/><Relationship Id="rId1114" Type="http://schemas.openxmlformats.org/officeDocument/2006/relationships/hyperlink" Target="https://github.com/encode/httpx" TargetMode="External"/><Relationship Id="rId1321" Type="http://schemas.openxmlformats.org/officeDocument/2006/relationships/hyperlink" Target="https://github.com/pwr-Solaar/Solaar" TargetMode="External"/><Relationship Id="rId58" Type="http://schemas.openxmlformats.org/officeDocument/2006/relationships/hyperlink" Target="https://github.com/Zulko/moviepy" TargetMode="External"/><Relationship Id="rId274" Type="http://schemas.openxmlformats.org/officeDocument/2006/relationships/hyperlink" Target="https://github.com/smicallef/spiderfoot" TargetMode="External"/><Relationship Id="rId481" Type="http://schemas.openxmlformats.org/officeDocument/2006/relationships/hyperlink" Target="https://github.com/pre-commit/pre-commit/pull/1644" TargetMode="External"/><Relationship Id="rId134" Type="http://schemas.openxmlformats.org/officeDocument/2006/relationships/hyperlink" Target="https://github.com/ultrafunkamsterdam/undetected-chromedriver" TargetMode="External"/><Relationship Id="rId579" Type="http://schemas.openxmlformats.org/officeDocument/2006/relationships/hyperlink" Target="https://github.com/ultrafunkamsterdam/undetected-chromedriver" TargetMode="External"/><Relationship Id="rId786" Type="http://schemas.openxmlformats.org/officeDocument/2006/relationships/hyperlink" Target="https://github.com/tensorflow/models" TargetMode="External"/><Relationship Id="rId993" Type="http://schemas.openxmlformats.org/officeDocument/2006/relationships/hyperlink" Target="https://github.com/danielgatis/rembg" TargetMode="External"/><Relationship Id="rId341" Type="http://schemas.openxmlformats.org/officeDocument/2006/relationships/hyperlink" Target="https://github.com/mikf/gallery-dl" TargetMode="External"/><Relationship Id="rId439" Type="http://schemas.openxmlformats.org/officeDocument/2006/relationships/hyperlink" Target="https://github.com/saltstack/salt" TargetMode="External"/><Relationship Id="rId646" Type="http://schemas.openxmlformats.org/officeDocument/2006/relationships/hyperlink" Target="https://github.com/dagster-io/dagster" TargetMode="External"/><Relationship Id="rId1069" Type="http://schemas.openxmlformats.org/officeDocument/2006/relationships/hyperlink" Target="https://github.com/dagster-io/dagster/pull/13817" TargetMode="External"/><Relationship Id="rId1276" Type="http://schemas.openxmlformats.org/officeDocument/2006/relationships/hyperlink" Target="https://github.com/freqtrade/freqtrade" TargetMode="External"/><Relationship Id="rId201" Type="http://schemas.openxmlformats.org/officeDocument/2006/relationships/hyperlink" Target="https://github.com/dagster-io/dagster/pull/16679" TargetMode="External"/><Relationship Id="rId506" Type="http://schemas.openxmlformats.org/officeDocument/2006/relationships/hyperlink" Target="https://github.com/Zulko/moviepy" TargetMode="External"/><Relationship Id="rId853" Type="http://schemas.openxmlformats.org/officeDocument/2006/relationships/hyperlink" Target="https://github.com/home-assistant/core" TargetMode="External"/><Relationship Id="rId1136" Type="http://schemas.openxmlformats.org/officeDocument/2006/relationships/hyperlink" Target="https://github.com/smicallef/spiderfoot/pull/1761" TargetMode="External"/><Relationship Id="rId713" Type="http://schemas.openxmlformats.org/officeDocument/2006/relationships/hyperlink" Target="https://github.com/smicallef/spiderfoot/pull/1337" TargetMode="External"/><Relationship Id="rId920" Type="http://schemas.openxmlformats.org/officeDocument/2006/relationships/hyperlink" Target="https://github.com/pre-commit/pre-commit" TargetMode="External"/><Relationship Id="rId1203" Type="http://schemas.openxmlformats.org/officeDocument/2006/relationships/hyperlink" Target="https://github.com/flairNLP/flair" TargetMode="External"/><Relationship Id="rId296" Type="http://schemas.openxmlformats.org/officeDocument/2006/relationships/hyperlink" Target="https://github.com/fail2ban/fail2ban/pull/2189" TargetMode="External"/><Relationship Id="rId156" Type="http://schemas.openxmlformats.org/officeDocument/2006/relationships/hyperlink" Target="https://github.com/deepinsight/insightface" TargetMode="External"/><Relationship Id="rId363" Type="http://schemas.openxmlformats.org/officeDocument/2006/relationships/hyperlink" Target="https://github.com/geldata/gel/pull/4829" TargetMode="External"/><Relationship Id="rId570" Type="http://schemas.openxmlformats.org/officeDocument/2006/relationships/hyperlink" Target="https://github.com/spotDL/spotify-downloader" TargetMode="External"/><Relationship Id="rId223" Type="http://schemas.openxmlformats.org/officeDocument/2006/relationships/hyperlink" Target="https://github.com/dagster-io/dagster" TargetMode="External"/><Relationship Id="rId430" Type="http://schemas.openxmlformats.org/officeDocument/2006/relationships/hyperlink" Target="https://github.com/saltstack/salt/pull/56932" TargetMode="External"/><Relationship Id="rId668" Type="http://schemas.openxmlformats.org/officeDocument/2006/relationships/hyperlink" Target="https://github.com/encode/httpx/pull/675" TargetMode="External"/><Relationship Id="rId875" Type="http://schemas.openxmlformats.org/officeDocument/2006/relationships/hyperlink" Target="https://github.com/saltstack/salt" TargetMode="External"/><Relationship Id="rId1060" Type="http://schemas.openxmlformats.org/officeDocument/2006/relationships/hyperlink" Target="https://github.com/dagster-io/dagster" TargetMode="External"/><Relationship Id="rId1298" Type="http://schemas.openxmlformats.org/officeDocument/2006/relationships/hyperlink" Target="https://github.com/home-assistant/core" TargetMode="External"/><Relationship Id="rId528" Type="http://schemas.openxmlformats.org/officeDocument/2006/relationships/hyperlink" Target="https://github.com/wkentaro/labelme/pull/1923" TargetMode="External"/><Relationship Id="rId735" Type="http://schemas.openxmlformats.org/officeDocument/2006/relationships/hyperlink" Target="https://github.com/fail2ban/fail2ban" TargetMode="External"/><Relationship Id="rId942" Type="http://schemas.openxmlformats.org/officeDocument/2006/relationships/hyperlink" Target="https://github.com/Zulko/moviepy" TargetMode="External"/><Relationship Id="rId1158" Type="http://schemas.openxmlformats.org/officeDocument/2006/relationships/hyperlink" Target="https://github.com/laramies/theHarvester" TargetMode="External"/><Relationship Id="rId1018" Type="http://schemas.openxmlformats.org/officeDocument/2006/relationships/hyperlink" Target="https://github.com/sissbruecker/linkding" TargetMode="External"/><Relationship Id="rId1225" Type="http://schemas.openxmlformats.org/officeDocument/2006/relationships/hyperlink" Target="https://github.com/tensorflow/models" TargetMode="External"/><Relationship Id="rId71" Type="http://schemas.openxmlformats.org/officeDocument/2006/relationships/hyperlink" Target="https://github.com/Zulko/moviepy/pull/1429" TargetMode="External"/><Relationship Id="rId802" Type="http://schemas.openxmlformats.org/officeDocument/2006/relationships/hyperlink" Target="https://github.com/tensorflow/models" TargetMode="External"/><Relationship Id="rId29" Type="http://schemas.openxmlformats.org/officeDocument/2006/relationships/hyperlink" Target="https://github.com/PaddlePaddle/PaddleDetection/pull/2318" TargetMode="External"/><Relationship Id="rId178" Type="http://schemas.openxmlformats.org/officeDocument/2006/relationships/hyperlink" Target="https://github.com/qutebrowser/qutebrowser/pull/4733" TargetMode="External"/><Relationship Id="rId385" Type="http://schemas.openxmlformats.org/officeDocument/2006/relationships/hyperlink" Target="https://github.com/freqtrade/freqtrade/pull/169" TargetMode="External"/><Relationship Id="rId592" Type="http://schemas.openxmlformats.org/officeDocument/2006/relationships/hyperlink" Target="https://github.com/instaloader/instaloader" TargetMode="External"/><Relationship Id="rId245" Type="http://schemas.openxmlformats.org/officeDocument/2006/relationships/hyperlink" Target="https://github.com/sherlock-project/sherlock/pull/2574" TargetMode="External"/><Relationship Id="rId452" Type="http://schemas.openxmlformats.org/officeDocument/2006/relationships/hyperlink" Target="https://github.com/pwr-Solaar/Solaar" TargetMode="External"/><Relationship Id="rId897" Type="http://schemas.openxmlformats.org/officeDocument/2006/relationships/hyperlink" Target="https://github.com/PaddlePaddle/PaddleDetection/pull/6295" TargetMode="External"/><Relationship Id="rId1082" Type="http://schemas.openxmlformats.org/officeDocument/2006/relationships/hyperlink" Target="https://github.com/dagster-io/dagster" TargetMode="External"/><Relationship Id="rId105" Type="http://schemas.openxmlformats.org/officeDocument/2006/relationships/hyperlink" Target="https://github.com/gruns/icecream/pull/223" TargetMode="External"/><Relationship Id="rId312" Type="http://schemas.openxmlformats.org/officeDocument/2006/relationships/hyperlink" Target="https://github.com/Kozea/WeasyPrint/pull/1867" TargetMode="External"/><Relationship Id="rId757" Type="http://schemas.openxmlformats.org/officeDocument/2006/relationships/hyperlink" Target="https://github.com/Kozea/WeasyPrint" TargetMode="External"/><Relationship Id="rId964" Type="http://schemas.openxmlformats.org/officeDocument/2006/relationships/hyperlink" Target="https://github.com/wkentaro/labelme/pull/1923" TargetMode="External"/><Relationship Id="rId93" Type="http://schemas.openxmlformats.org/officeDocument/2006/relationships/hyperlink" Target="https://github.com/wkentaro/labelme" TargetMode="External"/><Relationship Id="rId617" Type="http://schemas.openxmlformats.org/officeDocument/2006/relationships/hyperlink" Target="https://github.com/qutebrowser/qutebrowser/pull/1838" TargetMode="External"/><Relationship Id="rId824" Type="http://schemas.openxmlformats.org/officeDocument/2006/relationships/hyperlink" Target="https://github.com/hummingbot/hummingbot" TargetMode="External"/><Relationship Id="rId1247" Type="http://schemas.openxmlformats.org/officeDocument/2006/relationships/hyperlink" Target="https://github.com/hummingbot/hummingbot" TargetMode="External"/><Relationship Id="rId1107" Type="http://schemas.openxmlformats.org/officeDocument/2006/relationships/hyperlink" Target="https://github.com/encode/httpx" TargetMode="External"/><Relationship Id="rId1314" Type="http://schemas.openxmlformats.org/officeDocument/2006/relationships/hyperlink" Target="https://github.com/saltstack/salt/pull/31498" TargetMode="External"/><Relationship Id="rId20" Type="http://schemas.openxmlformats.org/officeDocument/2006/relationships/hyperlink" Target="https://github.com/PaddlePaddle/PaddleDetection" TargetMode="External"/><Relationship Id="rId267" Type="http://schemas.openxmlformats.org/officeDocument/2006/relationships/hyperlink" Target="https://github.com/smicallef/spiderfoot" TargetMode="External"/><Relationship Id="rId474" Type="http://schemas.openxmlformats.org/officeDocument/2006/relationships/hyperlink" Target="https://github.com/PaddlePaddle/PaddleDetection" TargetMode="External"/><Relationship Id="rId127" Type="http://schemas.openxmlformats.org/officeDocument/2006/relationships/hyperlink" Target="https://github.com/spotDL/spotify-downloader/pull/580" TargetMode="External"/><Relationship Id="rId681" Type="http://schemas.openxmlformats.org/officeDocument/2006/relationships/hyperlink" Target="https://github.com/encode/httpx/pull/968" TargetMode="External"/><Relationship Id="rId779" Type="http://schemas.openxmlformats.org/officeDocument/2006/relationships/hyperlink" Target="https://github.com/flairNLP/flair/pull/2845" TargetMode="External"/><Relationship Id="rId986" Type="http://schemas.openxmlformats.org/officeDocument/2006/relationships/hyperlink" Target="https://github.com/megadose/holehe" TargetMode="External"/><Relationship Id="rId334" Type="http://schemas.openxmlformats.org/officeDocument/2006/relationships/hyperlink" Target="https://github.com/flairNLP/flair/pull/961" TargetMode="External"/><Relationship Id="rId541" Type="http://schemas.openxmlformats.org/officeDocument/2006/relationships/hyperlink" Target="https://github.com/gruns/icecream/pull/234" TargetMode="External"/><Relationship Id="rId639" Type="http://schemas.openxmlformats.org/officeDocument/2006/relationships/hyperlink" Target="https://github.com/dagster-io/dagster/pull/14573" TargetMode="External"/><Relationship Id="rId1171" Type="http://schemas.openxmlformats.org/officeDocument/2006/relationships/hyperlink" Target="https://github.com/fail2ban/fail2ban" TargetMode="External"/><Relationship Id="rId1269" Type="http://schemas.openxmlformats.org/officeDocument/2006/relationships/hyperlink" Target="https://github.com/freqtrade/freqtrade/pull/569" TargetMode="External"/><Relationship Id="rId401" Type="http://schemas.openxmlformats.org/officeDocument/2006/relationships/hyperlink" Target="https://github.com/freqtrade/freqtrade/pull/569" TargetMode="External"/><Relationship Id="rId846" Type="http://schemas.openxmlformats.org/officeDocument/2006/relationships/hyperlink" Target="https://github.com/home-assistant/core/pull/162412" TargetMode="External"/><Relationship Id="rId1031" Type="http://schemas.openxmlformats.org/officeDocument/2006/relationships/hyperlink" Target="https://github.com/deepinsight/insightface/pull/1714" TargetMode="External"/><Relationship Id="rId1129" Type="http://schemas.openxmlformats.org/officeDocument/2006/relationships/hyperlink" Target="https://github.com/smicallef/spiderfoot" TargetMode="External"/><Relationship Id="rId706" Type="http://schemas.openxmlformats.org/officeDocument/2006/relationships/hyperlink" Target="https://github.com/smicallef/spiderfoot/pull/1222" TargetMode="External"/><Relationship Id="rId913" Type="http://schemas.openxmlformats.org/officeDocument/2006/relationships/hyperlink" Target="https://github.com/pre-commit/pre-commit/pull/1644" TargetMode="External"/><Relationship Id="rId42" Type="http://schemas.openxmlformats.org/officeDocument/2006/relationships/hyperlink" Target="https://github.com/pre-commit/pre-commit" TargetMode="External"/><Relationship Id="rId191" Type="http://schemas.openxmlformats.org/officeDocument/2006/relationships/hyperlink" Target="https://github.com/dagster-io/dagster/pull/5218" TargetMode="External"/><Relationship Id="rId289" Type="http://schemas.openxmlformats.org/officeDocument/2006/relationships/hyperlink" Target="https://github.com/ranger/ranger/pull/211" TargetMode="External"/><Relationship Id="rId496" Type="http://schemas.openxmlformats.org/officeDocument/2006/relationships/hyperlink" Target="https://github.com/maurosoria/dirsearch/pull/927" TargetMode="External"/><Relationship Id="rId149" Type="http://schemas.openxmlformats.org/officeDocument/2006/relationships/hyperlink" Target="https://github.com/sissbruecker/linkding/pull/823" TargetMode="External"/><Relationship Id="rId356" Type="http://schemas.openxmlformats.org/officeDocument/2006/relationships/hyperlink" Target="https://github.com/tensorflow/models/pull/1701" TargetMode="External"/><Relationship Id="rId563" Type="http://schemas.openxmlformats.org/officeDocument/2006/relationships/hyperlink" Target="https://github.com/danielgatis/rembg" TargetMode="External"/><Relationship Id="rId770" Type="http://schemas.openxmlformats.org/officeDocument/2006/relationships/hyperlink" Target="https://github.com/flairNLP/flair/pull/2377" TargetMode="External"/><Relationship Id="rId1193" Type="http://schemas.openxmlformats.org/officeDocument/2006/relationships/hyperlink" Target="https://github.com/flairNLP/flair" TargetMode="External"/><Relationship Id="rId216" Type="http://schemas.openxmlformats.org/officeDocument/2006/relationships/hyperlink" Target="https://github.com/dagster-io/dagster" TargetMode="External"/><Relationship Id="rId423" Type="http://schemas.openxmlformats.org/officeDocument/2006/relationships/hyperlink" Target="https://github.com/home-assistant/core" TargetMode="External"/><Relationship Id="rId868" Type="http://schemas.openxmlformats.org/officeDocument/2006/relationships/hyperlink" Target="https://github.com/saltstack/salt" TargetMode="External"/><Relationship Id="rId1053" Type="http://schemas.openxmlformats.org/officeDocument/2006/relationships/hyperlink" Target="https://github.com/qutebrowser/qutebrowser" TargetMode="External"/><Relationship Id="rId1260" Type="http://schemas.openxmlformats.org/officeDocument/2006/relationships/hyperlink" Target="https://github.com/freqtrade/freqtrade" TargetMode="External"/><Relationship Id="rId630" Type="http://schemas.openxmlformats.org/officeDocument/2006/relationships/hyperlink" Target="https://github.com/dagster-io/dagster" TargetMode="External"/><Relationship Id="rId728" Type="http://schemas.openxmlformats.org/officeDocument/2006/relationships/hyperlink" Target="https://github.com/ranger/ranger" TargetMode="External"/><Relationship Id="rId935" Type="http://schemas.openxmlformats.org/officeDocument/2006/relationships/hyperlink" Target="https://github.com/Zulko/moviepy/pull/553" TargetMode="External"/><Relationship Id="rId64" Type="http://schemas.openxmlformats.org/officeDocument/2006/relationships/hyperlink" Target="https://github.com/Zulko/moviepy" TargetMode="External"/><Relationship Id="rId1120" Type="http://schemas.openxmlformats.org/officeDocument/2006/relationships/hyperlink" Target="https://github.com/sherlock-project/sherlock" TargetMode="External"/><Relationship Id="rId1218" Type="http://schemas.openxmlformats.org/officeDocument/2006/relationships/hyperlink" Target="https://github.com/tensorflow/models" TargetMode="External"/><Relationship Id="rId280" Type="http://schemas.openxmlformats.org/officeDocument/2006/relationships/hyperlink" Target="https://github.com/laramies/theHarvester/pull/2225" TargetMode="External"/><Relationship Id="rId140" Type="http://schemas.openxmlformats.org/officeDocument/2006/relationships/hyperlink" Target="https://github.com/amueller/word_cloud/pull/607" TargetMode="External"/><Relationship Id="rId378" Type="http://schemas.openxmlformats.org/officeDocument/2006/relationships/hyperlink" Target="https://github.com/hummingbot/hummingbot/pull/4942" TargetMode="External"/><Relationship Id="rId585" Type="http://schemas.openxmlformats.org/officeDocument/2006/relationships/hyperlink" Target="https://github.com/amueller/word_cloud" TargetMode="External"/><Relationship Id="rId792" Type="http://schemas.openxmlformats.org/officeDocument/2006/relationships/hyperlink" Target="https://github.com/tensorflow/models" TargetMode="External"/><Relationship Id="rId6" Type="http://schemas.openxmlformats.org/officeDocument/2006/relationships/hyperlink" Target="https://github.com/pwr-Solaar/Solaar" TargetMode="External"/><Relationship Id="rId238" Type="http://schemas.openxmlformats.org/officeDocument/2006/relationships/hyperlink" Target="https://github.com/encode/httpx" TargetMode="External"/><Relationship Id="rId445" Type="http://schemas.openxmlformats.org/officeDocument/2006/relationships/hyperlink" Target="https://github.com/deepfakes/faceswap/pull/89" TargetMode="External"/><Relationship Id="rId652" Type="http://schemas.openxmlformats.org/officeDocument/2006/relationships/hyperlink" Target="https://github.com/dagster-io/dagster" TargetMode="External"/><Relationship Id="rId1075" Type="http://schemas.openxmlformats.org/officeDocument/2006/relationships/hyperlink" Target="https://github.com/dagster-io/dagster/pull/16679" TargetMode="External"/><Relationship Id="rId1282" Type="http://schemas.openxmlformats.org/officeDocument/2006/relationships/hyperlink" Target="https://github.com/home-assistant/core/pull/162137" TargetMode="External"/><Relationship Id="rId291" Type="http://schemas.openxmlformats.org/officeDocument/2006/relationships/hyperlink" Target="https://github.com/ranger/ranger/pull/717" TargetMode="External"/><Relationship Id="rId305" Type="http://schemas.openxmlformats.org/officeDocument/2006/relationships/hyperlink" Target="https://github.com/3b1b/manim" TargetMode="External"/><Relationship Id="rId512" Type="http://schemas.openxmlformats.org/officeDocument/2006/relationships/hyperlink" Target="https://github.com/Zulko/moviepy" TargetMode="External"/><Relationship Id="rId957" Type="http://schemas.openxmlformats.org/officeDocument/2006/relationships/hyperlink" Target="https://github.com/wkentaro/labelme/pull/818" TargetMode="External"/><Relationship Id="rId1142" Type="http://schemas.openxmlformats.org/officeDocument/2006/relationships/hyperlink" Target="https://github.com/smicallef/spiderfoot/pull/1222" TargetMode="External"/><Relationship Id="rId86" Type="http://schemas.openxmlformats.org/officeDocument/2006/relationships/hyperlink" Target="https://github.com/wkentaro/labelme/pull/1923" TargetMode="External"/><Relationship Id="rId151" Type="http://schemas.openxmlformats.org/officeDocument/2006/relationships/hyperlink" Target="https://github.com/instaloader/instaloader/pull/2276" TargetMode="External"/><Relationship Id="rId389" Type="http://schemas.openxmlformats.org/officeDocument/2006/relationships/hyperlink" Target="https://github.com/freqtrade/freqtrade/pull/139" TargetMode="External"/><Relationship Id="rId596" Type="http://schemas.openxmlformats.org/officeDocument/2006/relationships/hyperlink" Target="https://github.com/caronc/apprise" TargetMode="External"/><Relationship Id="rId817" Type="http://schemas.openxmlformats.org/officeDocument/2006/relationships/hyperlink" Target="https://github.com/hummingbot/hummingbot" TargetMode="External"/><Relationship Id="rId1002" Type="http://schemas.openxmlformats.org/officeDocument/2006/relationships/hyperlink" Target="https://github.com/spotDL/spotify-downloader" TargetMode="External"/><Relationship Id="rId249" Type="http://schemas.openxmlformats.org/officeDocument/2006/relationships/hyperlink" Target="https://github.com/simonw/datasette" TargetMode="External"/><Relationship Id="rId456" Type="http://schemas.openxmlformats.org/officeDocument/2006/relationships/hyperlink" Target="https://github.com/mps-youtube/yewtube/pull/519" TargetMode="External"/><Relationship Id="rId663" Type="http://schemas.openxmlformats.org/officeDocument/2006/relationships/hyperlink" Target="https://github.com/dagster-io/dagster" TargetMode="External"/><Relationship Id="rId870" Type="http://schemas.openxmlformats.org/officeDocument/2006/relationships/hyperlink" Target="https://github.com/saltstack/salt/pull/56932" TargetMode="External"/><Relationship Id="rId1086" Type="http://schemas.openxmlformats.org/officeDocument/2006/relationships/hyperlink" Target="https://github.com/dagster-io/dagster" TargetMode="External"/><Relationship Id="rId1293" Type="http://schemas.openxmlformats.org/officeDocument/2006/relationships/hyperlink" Target="https://github.com/home-assistant/core" TargetMode="External"/><Relationship Id="rId1307" Type="http://schemas.openxmlformats.org/officeDocument/2006/relationships/hyperlink" Target="https://github.com/saltstack/salt" TargetMode="External"/><Relationship Id="rId13" Type="http://schemas.openxmlformats.org/officeDocument/2006/relationships/hyperlink" Target="https://github.com/pwr-Solaar/Solaar/pull/60" TargetMode="External"/><Relationship Id="rId109" Type="http://schemas.openxmlformats.org/officeDocument/2006/relationships/hyperlink" Target="https://github.com/ParthJadhav/Tkinter-Designer/pull/263" TargetMode="External"/><Relationship Id="rId316" Type="http://schemas.openxmlformats.org/officeDocument/2006/relationships/hyperlink" Target="https://github.com/Kozea/WeasyPrint/pull/2014" TargetMode="External"/><Relationship Id="rId523" Type="http://schemas.openxmlformats.org/officeDocument/2006/relationships/hyperlink" Target="https://github.com/wkentaro/labelme/pull/1644" TargetMode="External"/><Relationship Id="rId968" Type="http://schemas.openxmlformats.org/officeDocument/2006/relationships/hyperlink" Target="https://github.com/wkentaro/labelme/pull/1923" TargetMode="External"/><Relationship Id="rId1153" Type="http://schemas.openxmlformats.org/officeDocument/2006/relationships/hyperlink" Target="https://github.com/laramies/theHarvester" TargetMode="External"/><Relationship Id="rId97" Type="http://schemas.openxmlformats.org/officeDocument/2006/relationships/hyperlink" Target="https://github.com/gruns/icecream/pull/172" TargetMode="External"/><Relationship Id="rId730" Type="http://schemas.openxmlformats.org/officeDocument/2006/relationships/hyperlink" Target="https://github.com/ranger/ranger" TargetMode="External"/><Relationship Id="rId828" Type="http://schemas.openxmlformats.org/officeDocument/2006/relationships/hyperlink" Target="https://github.com/freqtrade/freqtrade" TargetMode="External"/><Relationship Id="rId1013" Type="http://schemas.openxmlformats.org/officeDocument/2006/relationships/hyperlink" Target="https://github.com/amueller/word_cloud" TargetMode="External"/><Relationship Id="rId162" Type="http://schemas.openxmlformats.org/officeDocument/2006/relationships/hyperlink" Target="https://github.com/PaddlePaddle/PaddleOCR" TargetMode="External"/><Relationship Id="rId467" Type="http://schemas.openxmlformats.org/officeDocument/2006/relationships/hyperlink" Target="https://github.com/PaddlePaddle/PaddleDetection/pull/9217" TargetMode="External"/><Relationship Id="rId1097" Type="http://schemas.openxmlformats.org/officeDocument/2006/relationships/hyperlink" Target="https://github.com/dagster-io/dagster" TargetMode="External"/><Relationship Id="rId1220" Type="http://schemas.openxmlformats.org/officeDocument/2006/relationships/hyperlink" Target="https://github.com/tensorflow/models/pull/3278" TargetMode="External"/><Relationship Id="rId1318" Type="http://schemas.openxmlformats.org/officeDocument/2006/relationships/hyperlink" Target="https://github.com/pwr-Solaar/Solaar/pull/2357" TargetMode="External"/><Relationship Id="rId674" Type="http://schemas.openxmlformats.org/officeDocument/2006/relationships/hyperlink" Target="https://github.com/encode/httpx/pull/601" TargetMode="External"/><Relationship Id="rId881" Type="http://schemas.openxmlformats.org/officeDocument/2006/relationships/hyperlink" Target="https://github.com/saltstack/salt" TargetMode="External"/><Relationship Id="rId979" Type="http://schemas.openxmlformats.org/officeDocument/2006/relationships/hyperlink" Target="https://github.com/gruns/icecream/pull/223" TargetMode="External"/><Relationship Id="rId24" Type="http://schemas.openxmlformats.org/officeDocument/2006/relationships/hyperlink" Target="https://github.com/PaddlePaddle/PaddleDetection" TargetMode="External"/><Relationship Id="rId327" Type="http://schemas.openxmlformats.org/officeDocument/2006/relationships/hyperlink" Target="https://github.com/flairNLP/flair" TargetMode="External"/><Relationship Id="rId534" Type="http://schemas.openxmlformats.org/officeDocument/2006/relationships/hyperlink" Target="https://github.com/wkentaro/labelme/pull/1923" TargetMode="External"/><Relationship Id="rId741" Type="http://schemas.openxmlformats.org/officeDocument/2006/relationships/hyperlink" Target="https://github.com/fail2ban/fail2ban" TargetMode="External"/><Relationship Id="rId839" Type="http://schemas.openxmlformats.org/officeDocument/2006/relationships/hyperlink" Target="https://github.com/freqtrade/freqtrade/pull/569" TargetMode="External"/><Relationship Id="rId1164" Type="http://schemas.openxmlformats.org/officeDocument/2006/relationships/hyperlink" Target="https://github.com/ranger/ranger" TargetMode="External"/><Relationship Id="rId173" Type="http://schemas.openxmlformats.org/officeDocument/2006/relationships/hyperlink" Target="https://github.com/PaddlePaddle/PaddleOCR" TargetMode="External"/><Relationship Id="rId380" Type="http://schemas.openxmlformats.org/officeDocument/2006/relationships/hyperlink" Target="https://github.com/hummingbot/hummingbot" TargetMode="External"/><Relationship Id="rId601" Type="http://schemas.openxmlformats.org/officeDocument/2006/relationships/hyperlink" Target="https://github.com/deepinsight/insightface/pull/2679" TargetMode="External"/><Relationship Id="rId1024" Type="http://schemas.openxmlformats.org/officeDocument/2006/relationships/hyperlink" Target="https://github.com/instaloader/instaloader" TargetMode="External"/><Relationship Id="rId1231" Type="http://schemas.openxmlformats.org/officeDocument/2006/relationships/hyperlink" Target="https://github.com/tensorflow/models" TargetMode="External"/><Relationship Id="rId240" Type="http://schemas.openxmlformats.org/officeDocument/2006/relationships/hyperlink" Target="https://github.com/encode/httpx" TargetMode="External"/><Relationship Id="rId478" Type="http://schemas.openxmlformats.org/officeDocument/2006/relationships/hyperlink" Target="https://github.com/lra/mackup" TargetMode="External"/><Relationship Id="rId685" Type="http://schemas.openxmlformats.org/officeDocument/2006/relationships/hyperlink" Target="https://github.com/sherlock-project/sherlock" TargetMode="External"/><Relationship Id="rId892" Type="http://schemas.openxmlformats.org/officeDocument/2006/relationships/hyperlink" Target="https://github.com/dagster-io/dagster" TargetMode="External"/><Relationship Id="rId906" Type="http://schemas.openxmlformats.org/officeDocument/2006/relationships/hyperlink" Target="https://github.com/PaddlePaddle/PaddleDetection" TargetMode="External"/><Relationship Id="rId35" Type="http://schemas.openxmlformats.org/officeDocument/2006/relationships/hyperlink" Target="https://github.com/PaddlePaddle/PaddleDetection" TargetMode="External"/><Relationship Id="rId100" Type="http://schemas.openxmlformats.org/officeDocument/2006/relationships/hyperlink" Target="https://github.com/gruns/icecream" TargetMode="External"/><Relationship Id="rId338" Type="http://schemas.openxmlformats.org/officeDocument/2006/relationships/hyperlink" Target="https://github.com/flairNLP/flair" TargetMode="External"/><Relationship Id="rId545" Type="http://schemas.openxmlformats.org/officeDocument/2006/relationships/hyperlink" Target="https://github.com/gruns/icecream/pull/223" TargetMode="External"/><Relationship Id="rId752" Type="http://schemas.openxmlformats.org/officeDocument/2006/relationships/hyperlink" Target="https://github.com/3b1b/manim" TargetMode="External"/><Relationship Id="rId1175" Type="http://schemas.openxmlformats.org/officeDocument/2006/relationships/hyperlink" Target="https://github.com/locustio/locust" TargetMode="External"/><Relationship Id="rId184" Type="http://schemas.openxmlformats.org/officeDocument/2006/relationships/hyperlink" Target="https://github.com/dagster-io/dagster" TargetMode="External"/><Relationship Id="rId391" Type="http://schemas.openxmlformats.org/officeDocument/2006/relationships/hyperlink" Target="https://github.com/freqtrade/freqtrade/pull/12679" TargetMode="External"/><Relationship Id="rId405" Type="http://schemas.openxmlformats.org/officeDocument/2006/relationships/hyperlink" Target="https://github.com/home-assistant/core" TargetMode="External"/><Relationship Id="rId612" Type="http://schemas.openxmlformats.org/officeDocument/2006/relationships/hyperlink" Target="https://github.com/PaddlePaddle/PaddleOCR/pull/14231" TargetMode="External"/><Relationship Id="rId1035" Type="http://schemas.openxmlformats.org/officeDocument/2006/relationships/hyperlink" Target="https://github.com/PaddlePaddle/PaddleOCR/pull/13760" TargetMode="External"/><Relationship Id="rId1242" Type="http://schemas.openxmlformats.org/officeDocument/2006/relationships/hyperlink" Target="https://github.com/ytdl-org/youtube-dl/pull/5942" TargetMode="External"/><Relationship Id="rId251" Type="http://schemas.openxmlformats.org/officeDocument/2006/relationships/hyperlink" Target="https://github.com/smicallef/spiderfoot/pull/1199" TargetMode="External"/><Relationship Id="rId489" Type="http://schemas.openxmlformats.org/officeDocument/2006/relationships/hyperlink" Target="https://github.com/pre-commit/pre-commit/pull/653" TargetMode="External"/><Relationship Id="rId696" Type="http://schemas.openxmlformats.org/officeDocument/2006/relationships/hyperlink" Target="https://github.com/smicallef/spiderfoot" TargetMode="External"/><Relationship Id="rId917" Type="http://schemas.openxmlformats.org/officeDocument/2006/relationships/hyperlink" Target="https://github.com/pre-commit/pre-commit/pull/3574" TargetMode="External"/><Relationship Id="rId1102" Type="http://schemas.openxmlformats.org/officeDocument/2006/relationships/hyperlink" Target="https://github.com/encode/httpx/pull/676" TargetMode="External"/><Relationship Id="rId46" Type="http://schemas.openxmlformats.org/officeDocument/2006/relationships/hyperlink" Target="https://github.com/pre-commit/pre-commit" TargetMode="External"/><Relationship Id="rId349" Type="http://schemas.openxmlformats.org/officeDocument/2006/relationships/hyperlink" Target="https://github.com/tensorflow/models/pull/2186" TargetMode="External"/><Relationship Id="rId556" Type="http://schemas.openxmlformats.org/officeDocument/2006/relationships/hyperlink" Target="https://github.com/megadose/holehe" TargetMode="External"/><Relationship Id="rId763" Type="http://schemas.openxmlformats.org/officeDocument/2006/relationships/hyperlink" Target="https://github.com/flairNLP/flair" TargetMode="External"/><Relationship Id="rId1186" Type="http://schemas.openxmlformats.org/officeDocument/2006/relationships/hyperlink" Target="https://github.com/Kozea/WeasyPrint/pull/1867" TargetMode="External"/><Relationship Id="rId111" Type="http://schemas.openxmlformats.org/officeDocument/2006/relationships/hyperlink" Target="https://github.com/megadose/holehe/pull/74" TargetMode="External"/><Relationship Id="rId195" Type="http://schemas.openxmlformats.org/officeDocument/2006/relationships/hyperlink" Target="https://github.com/dagster-io/dagster/pull/13817" TargetMode="External"/><Relationship Id="rId209" Type="http://schemas.openxmlformats.org/officeDocument/2006/relationships/hyperlink" Target="https://github.com/dagster-io/dagster/pull/10962" TargetMode="External"/><Relationship Id="rId416" Type="http://schemas.openxmlformats.org/officeDocument/2006/relationships/hyperlink" Target="https://github.com/home-assistant/core/pull/162396" TargetMode="External"/><Relationship Id="rId970" Type="http://schemas.openxmlformats.org/officeDocument/2006/relationships/hyperlink" Target="https://github.com/gruns/icecream" TargetMode="External"/><Relationship Id="rId1046" Type="http://schemas.openxmlformats.org/officeDocument/2006/relationships/hyperlink" Target="https://github.com/PaddlePaddle/PaddleOCR/pull/14231" TargetMode="External"/><Relationship Id="rId1253" Type="http://schemas.openxmlformats.org/officeDocument/2006/relationships/hyperlink" Target="https://github.com/hummingbot/hummingbot/pull/6451" TargetMode="External"/><Relationship Id="rId623" Type="http://schemas.openxmlformats.org/officeDocument/2006/relationships/hyperlink" Target="https://github.com/dagster-io/dagster/pull/16218" TargetMode="External"/><Relationship Id="rId830" Type="http://schemas.openxmlformats.org/officeDocument/2006/relationships/hyperlink" Target="https://github.com/freqtrade/freqtrade" TargetMode="External"/><Relationship Id="rId928" Type="http://schemas.openxmlformats.org/officeDocument/2006/relationships/hyperlink" Target="https://github.com/maurosoria/dirsearch/pull/927" TargetMode="External"/><Relationship Id="rId57" Type="http://schemas.openxmlformats.org/officeDocument/2006/relationships/hyperlink" Target="https://github.com/Zulko/moviepy/pull/1456" TargetMode="External"/><Relationship Id="rId262" Type="http://schemas.openxmlformats.org/officeDocument/2006/relationships/hyperlink" Target="https://github.com/smicallef/spiderfoot/pull/1761" TargetMode="External"/><Relationship Id="rId567" Type="http://schemas.openxmlformats.org/officeDocument/2006/relationships/hyperlink" Target="https://github.com/danielgatis/rembg" TargetMode="External"/><Relationship Id="rId1113" Type="http://schemas.openxmlformats.org/officeDocument/2006/relationships/hyperlink" Target="https://github.com/encode/httpx/pull/968" TargetMode="External"/><Relationship Id="rId1197" Type="http://schemas.openxmlformats.org/officeDocument/2006/relationships/hyperlink" Target="https://github.com/flairNLP/flair" TargetMode="External"/><Relationship Id="rId1320" Type="http://schemas.openxmlformats.org/officeDocument/2006/relationships/hyperlink" Target="https://github.com/pwr-Solaar/Solaar" TargetMode="External"/><Relationship Id="rId122" Type="http://schemas.openxmlformats.org/officeDocument/2006/relationships/hyperlink" Target="https://github.com/danielgatis/rembg/pull/725" TargetMode="External"/><Relationship Id="rId774" Type="http://schemas.openxmlformats.org/officeDocument/2006/relationships/hyperlink" Target="https://github.com/flairNLP/flair/pull/2393" TargetMode="External"/><Relationship Id="rId981" Type="http://schemas.openxmlformats.org/officeDocument/2006/relationships/hyperlink" Target="https://github.com/ParthJadhav/Tkinter-Designer/pull/85" TargetMode="External"/><Relationship Id="rId1057" Type="http://schemas.openxmlformats.org/officeDocument/2006/relationships/hyperlink" Target="https://github.com/dagster-io/dagster/pull/16218" TargetMode="External"/><Relationship Id="rId427" Type="http://schemas.openxmlformats.org/officeDocument/2006/relationships/hyperlink" Target="https://github.com/saltstack/salt" TargetMode="External"/><Relationship Id="rId634" Type="http://schemas.openxmlformats.org/officeDocument/2006/relationships/hyperlink" Target="https://github.com/dagster-io/dagster" TargetMode="External"/><Relationship Id="rId841" Type="http://schemas.openxmlformats.org/officeDocument/2006/relationships/hyperlink" Target="https://github.com/freqtrade/freqtrade/pull/569" TargetMode="External"/><Relationship Id="rId1264" Type="http://schemas.openxmlformats.org/officeDocument/2006/relationships/hyperlink" Target="https://github.com/freqtrade/freqtrade" TargetMode="External"/><Relationship Id="rId273" Type="http://schemas.openxmlformats.org/officeDocument/2006/relationships/hyperlink" Target="https://github.com/smicallef/spiderfoot/pull/1337" TargetMode="External"/><Relationship Id="rId480" Type="http://schemas.openxmlformats.org/officeDocument/2006/relationships/hyperlink" Target="https://github.com/pre-commit/pre-commit" TargetMode="External"/><Relationship Id="rId701" Type="http://schemas.openxmlformats.org/officeDocument/2006/relationships/hyperlink" Target="https://github.com/smicallef/spiderfoot" TargetMode="External"/><Relationship Id="rId939" Type="http://schemas.openxmlformats.org/officeDocument/2006/relationships/hyperlink" Target="https://github.com/Zulko/moviepy/pull/553" TargetMode="External"/><Relationship Id="rId1124" Type="http://schemas.openxmlformats.org/officeDocument/2006/relationships/hyperlink" Target="https://github.com/simonw/datasette/pull/2222" TargetMode="External"/><Relationship Id="rId68" Type="http://schemas.openxmlformats.org/officeDocument/2006/relationships/hyperlink" Target="https://github.com/Zulko/moviepy" TargetMode="External"/><Relationship Id="rId133" Type="http://schemas.openxmlformats.org/officeDocument/2006/relationships/hyperlink" Target="https://github.com/rany2/edge-tts" TargetMode="External"/><Relationship Id="rId340" Type="http://schemas.openxmlformats.org/officeDocument/2006/relationships/hyperlink" Target="https://github.com/mikf/gallery-dl/pull/8938" TargetMode="External"/><Relationship Id="rId578" Type="http://schemas.openxmlformats.org/officeDocument/2006/relationships/hyperlink" Target="https://github.com/ultrafunkamsterdam/undetected-chromedriver/pull/1439" TargetMode="External"/><Relationship Id="rId785" Type="http://schemas.openxmlformats.org/officeDocument/2006/relationships/hyperlink" Target="https://github.com/tensorflow/models/pull/8542" TargetMode="External"/><Relationship Id="rId992" Type="http://schemas.openxmlformats.org/officeDocument/2006/relationships/hyperlink" Target="https://github.com/danielgatis/rembg/pull/362" TargetMode="External"/><Relationship Id="rId200" Type="http://schemas.openxmlformats.org/officeDocument/2006/relationships/hyperlink" Target="https://github.com/dagster-io/dagster" TargetMode="External"/><Relationship Id="rId438" Type="http://schemas.openxmlformats.org/officeDocument/2006/relationships/hyperlink" Target="https://github.com/saltstack/salt/pull/16715" TargetMode="External"/><Relationship Id="rId645" Type="http://schemas.openxmlformats.org/officeDocument/2006/relationships/hyperlink" Target="https://github.com/dagster-io/dagster/pull/16679" TargetMode="External"/><Relationship Id="rId852" Type="http://schemas.openxmlformats.org/officeDocument/2006/relationships/hyperlink" Target="https://github.com/home-assistant/core/pull/162396" TargetMode="External"/><Relationship Id="rId1068" Type="http://schemas.openxmlformats.org/officeDocument/2006/relationships/hyperlink" Target="https://github.com/dagster-io/dagster" TargetMode="External"/><Relationship Id="rId1275" Type="http://schemas.openxmlformats.org/officeDocument/2006/relationships/hyperlink" Target="https://github.com/freqtrade/freqtrade/pull/569" TargetMode="External"/><Relationship Id="rId284" Type="http://schemas.openxmlformats.org/officeDocument/2006/relationships/hyperlink" Target="https://github.com/laramies/theHarvester" TargetMode="External"/><Relationship Id="rId491" Type="http://schemas.openxmlformats.org/officeDocument/2006/relationships/hyperlink" Target="https://github.com/pre-commit/pre-commit" TargetMode="External"/><Relationship Id="rId505" Type="http://schemas.openxmlformats.org/officeDocument/2006/relationships/hyperlink" Target="https://github.com/Zulko/moviepy/pull/553" TargetMode="External"/><Relationship Id="rId712" Type="http://schemas.openxmlformats.org/officeDocument/2006/relationships/hyperlink" Target="https://github.com/smicallef/spiderfoot/pull/1222" TargetMode="External"/><Relationship Id="rId1135" Type="http://schemas.openxmlformats.org/officeDocument/2006/relationships/hyperlink" Target="https://github.com/smicallef/spiderfoot" TargetMode="External"/><Relationship Id="rId79" Type="http://schemas.openxmlformats.org/officeDocument/2006/relationships/hyperlink" Target="https://github.com/wkentaro/labelme/pull/1644" TargetMode="External"/><Relationship Id="rId144" Type="http://schemas.openxmlformats.org/officeDocument/2006/relationships/hyperlink" Target="https://github.com/sissbruecker/linkding" TargetMode="External"/><Relationship Id="rId589" Type="http://schemas.openxmlformats.org/officeDocument/2006/relationships/hyperlink" Target="https://github.com/sissbruecker/linkding/pull/823" TargetMode="External"/><Relationship Id="rId796" Type="http://schemas.openxmlformats.org/officeDocument/2006/relationships/hyperlink" Target="https://github.com/tensorflow/models/pull/1701" TargetMode="External"/><Relationship Id="rId1202" Type="http://schemas.openxmlformats.org/officeDocument/2006/relationships/hyperlink" Target="https://github.com/flairNLP/flair/pull/2377" TargetMode="External"/><Relationship Id="rId351" Type="http://schemas.openxmlformats.org/officeDocument/2006/relationships/hyperlink" Target="https://github.com/tensorflow/models" TargetMode="External"/><Relationship Id="rId449" Type="http://schemas.openxmlformats.org/officeDocument/2006/relationships/hyperlink" Target="https://github.com/pwr-Solaar/Solaar/pull/2357" TargetMode="External"/><Relationship Id="rId656" Type="http://schemas.openxmlformats.org/officeDocument/2006/relationships/hyperlink" Target="https://github.com/dagster-io/dagster" TargetMode="External"/><Relationship Id="rId863" Type="http://schemas.openxmlformats.org/officeDocument/2006/relationships/hyperlink" Target="https://github.com/home-assistant/core/pull/156036" TargetMode="External"/><Relationship Id="rId1079" Type="http://schemas.openxmlformats.org/officeDocument/2006/relationships/hyperlink" Target="https://github.com/dagster-io/dagster/pull/16679" TargetMode="External"/><Relationship Id="rId1286" Type="http://schemas.openxmlformats.org/officeDocument/2006/relationships/hyperlink" Target="https://github.com/home-assistant/core/pull/162396" TargetMode="External"/><Relationship Id="rId211" Type="http://schemas.openxmlformats.org/officeDocument/2006/relationships/hyperlink" Target="https://github.com/dagster-io/dagster/pull/10962" TargetMode="External"/><Relationship Id="rId295" Type="http://schemas.openxmlformats.org/officeDocument/2006/relationships/hyperlink" Target="https://github.com/fail2ban/fail2ban" TargetMode="External"/><Relationship Id="rId309" Type="http://schemas.openxmlformats.org/officeDocument/2006/relationships/hyperlink" Target="https://github.com/3b1b/manim/pull/2258" TargetMode="External"/><Relationship Id="rId516" Type="http://schemas.openxmlformats.org/officeDocument/2006/relationships/hyperlink" Target="https://github.com/wkentaro/labelme" TargetMode="External"/><Relationship Id="rId1146" Type="http://schemas.openxmlformats.org/officeDocument/2006/relationships/hyperlink" Target="https://github.com/smicallef/spiderfoot" TargetMode="External"/><Relationship Id="rId723" Type="http://schemas.openxmlformats.org/officeDocument/2006/relationships/hyperlink" Target="https://github.com/laramies/theHarvester" TargetMode="External"/><Relationship Id="rId930" Type="http://schemas.openxmlformats.org/officeDocument/2006/relationships/hyperlink" Target="https://github.com/Zulko/moviepy" TargetMode="External"/><Relationship Id="rId1006" Type="http://schemas.openxmlformats.org/officeDocument/2006/relationships/hyperlink" Target="https://github.com/rany2/edge-tts/pull/331" TargetMode="External"/><Relationship Id="rId155" Type="http://schemas.openxmlformats.org/officeDocument/2006/relationships/hyperlink" Target="https://github.com/caronc/apprise/pull/383" TargetMode="External"/><Relationship Id="rId362" Type="http://schemas.openxmlformats.org/officeDocument/2006/relationships/hyperlink" Target="https://github.com/geldata/gel" TargetMode="External"/><Relationship Id="rId1213" Type="http://schemas.openxmlformats.org/officeDocument/2006/relationships/hyperlink" Target="https://github.com/mikf/gallery-dl" TargetMode="External"/><Relationship Id="rId1297" Type="http://schemas.openxmlformats.org/officeDocument/2006/relationships/hyperlink" Target="https://github.com/home-assistant/core" TargetMode="External"/><Relationship Id="rId222" Type="http://schemas.openxmlformats.org/officeDocument/2006/relationships/hyperlink" Target="https://github.com/dagster-io/dagster/pull/12370" TargetMode="External"/><Relationship Id="rId667" Type="http://schemas.openxmlformats.org/officeDocument/2006/relationships/hyperlink" Target="https://github.com/encode/httpx" TargetMode="External"/><Relationship Id="rId874" Type="http://schemas.openxmlformats.org/officeDocument/2006/relationships/hyperlink" Target="https://github.com/saltstack/salt" TargetMode="External"/><Relationship Id="rId17" Type="http://schemas.openxmlformats.org/officeDocument/2006/relationships/hyperlink" Target="https://github.com/mps-youtube/yewtube" TargetMode="External"/><Relationship Id="rId527" Type="http://schemas.openxmlformats.org/officeDocument/2006/relationships/hyperlink" Target="https://github.com/wkentaro/labelme/pull/1885" TargetMode="External"/><Relationship Id="rId734" Type="http://schemas.openxmlformats.org/officeDocument/2006/relationships/hyperlink" Target="https://github.com/ranger/ranger" TargetMode="External"/><Relationship Id="rId941" Type="http://schemas.openxmlformats.org/officeDocument/2006/relationships/hyperlink" Target="https://github.com/Zulko/moviepy/pull/553" TargetMode="External"/><Relationship Id="rId1157" Type="http://schemas.openxmlformats.org/officeDocument/2006/relationships/hyperlink" Target="https://github.com/laramies/theHarvester/pull/328" TargetMode="External"/><Relationship Id="rId70" Type="http://schemas.openxmlformats.org/officeDocument/2006/relationships/hyperlink" Target="https://github.com/Zulko/moviepy" TargetMode="External"/><Relationship Id="rId166" Type="http://schemas.openxmlformats.org/officeDocument/2006/relationships/hyperlink" Target="https://github.com/PaddlePaddle/PaddleOCR" TargetMode="External"/><Relationship Id="rId373" Type="http://schemas.openxmlformats.org/officeDocument/2006/relationships/hyperlink" Target="https://github.com/hummingbot/hummingbot" TargetMode="External"/><Relationship Id="rId580" Type="http://schemas.openxmlformats.org/officeDocument/2006/relationships/hyperlink" Target="https://github.com/amueller/word_cloud/pull/581" TargetMode="External"/><Relationship Id="rId801" Type="http://schemas.openxmlformats.org/officeDocument/2006/relationships/hyperlink" Target="https://github.com/tensorflow/models/pull/5599" TargetMode="External"/><Relationship Id="rId1017" Type="http://schemas.openxmlformats.org/officeDocument/2006/relationships/hyperlink" Target="https://github.com/amueller/word_cloud" TargetMode="External"/><Relationship Id="rId1224" Type="http://schemas.openxmlformats.org/officeDocument/2006/relationships/hyperlink" Target="https://github.com/tensorflow/models" TargetMode="External"/><Relationship Id="rId1" Type="http://schemas.openxmlformats.org/officeDocument/2006/relationships/hyperlink" Target="https://github.com/encode/httpx" TargetMode="External"/><Relationship Id="rId233" Type="http://schemas.openxmlformats.org/officeDocument/2006/relationships/hyperlink" Target="https://github.com/encode/httpx" TargetMode="External"/><Relationship Id="rId440" Type="http://schemas.openxmlformats.org/officeDocument/2006/relationships/hyperlink" Target="https://github.com/saltstack/salt/pull/31498" TargetMode="External"/><Relationship Id="rId678" Type="http://schemas.openxmlformats.org/officeDocument/2006/relationships/hyperlink" Target="https://github.com/encode/httpx/pull/601" TargetMode="External"/><Relationship Id="rId885" Type="http://schemas.openxmlformats.org/officeDocument/2006/relationships/hyperlink" Target="https://github.com/encode/httpx" TargetMode="External"/><Relationship Id="rId1070" Type="http://schemas.openxmlformats.org/officeDocument/2006/relationships/hyperlink" Target="https://github.com/dagster-io/dagster" TargetMode="External"/><Relationship Id="rId28" Type="http://schemas.openxmlformats.org/officeDocument/2006/relationships/hyperlink" Target="https://github.com/PaddlePaddle/PaddleDetection" TargetMode="External"/><Relationship Id="rId300" Type="http://schemas.openxmlformats.org/officeDocument/2006/relationships/hyperlink" Target="https://github.com/fail2ban/fail2ban/pull/2189" TargetMode="External"/><Relationship Id="rId538" Type="http://schemas.openxmlformats.org/officeDocument/2006/relationships/hyperlink" Target="https://github.com/gruns/icecream" TargetMode="External"/><Relationship Id="rId745" Type="http://schemas.openxmlformats.org/officeDocument/2006/relationships/hyperlink" Target="https://github.com/locustio/locust" TargetMode="External"/><Relationship Id="rId952" Type="http://schemas.openxmlformats.org/officeDocument/2006/relationships/hyperlink" Target="https://github.com/wkentaro/labelme" TargetMode="External"/><Relationship Id="rId1168" Type="http://schemas.openxmlformats.org/officeDocument/2006/relationships/hyperlink" Target="https://github.com/fail2ban/fail2ban/pull/2189" TargetMode="External"/><Relationship Id="rId81" Type="http://schemas.openxmlformats.org/officeDocument/2006/relationships/hyperlink" Target="https://github.com/wkentaro/labelme/pull/1644" TargetMode="External"/><Relationship Id="rId177" Type="http://schemas.openxmlformats.org/officeDocument/2006/relationships/hyperlink" Target="https://github.com/qutebrowser/qutebrowser/pull/1745" TargetMode="External"/><Relationship Id="rId384" Type="http://schemas.openxmlformats.org/officeDocument/2006/relationships/hyperlink" Target="https://github.com/hummingbot/hummingbot" TargetMode="External"/><Relationship Id="rId591" Type="http://schemas.openxmlformats.org/officeDocument/2006/relationships/hyperlink" Target="https://github.com/sissbruecker/linkding/pull/823" TargetMode="External"/><Relationship Id="rId605" Type="http://schemas.openxmlformats.org/officeDocument/2006/relationships/hyperlink" Target="https://github.com/PaddlePaddle/PaddleOCR/pull/3584" TargetMode="External"/><Relationship Id="rId812" Type="http://schemas.openxmlformats.org/officeDocument/2006/relationships/hyperlink" Target="https://github.com/hummingbot/hummingbot/pull/6498" TargetMode="External"/><Relationship Id="rId1028" Type="http://schemas.openxmlformats.org/officeDocument/2006/relationships/hyperlink" Target="https://github.com/caronc/apprise" TargetMode="External"/><Relationship Id="rId1235" Type="http://schemas.openxmlformats.org/officeDocument/2006/relationships/hyperlink" Target="https://github.com/geldata/gel/pull/8682" TargetMode="External"/><Relationship Id="rId244" Type="http://schemas.openxmlformats.org/officeDocument/2006/relationships/hyperlink" Target="https://github.com/sherlock-project/sherlock/pull/1637" TargetMode="External"/><Relationship Id="rId689" Type="http://schemas.openxmlformats.org/officeDocument/2006/relationships/hyperlink" Target="https://github.com/sherlock-project/sherlock/pull/2574" TargetMode="External"/><Relationship Id="rId896" Type="http://schemas.openxmlformats.org/officeDocument/2006/relationships/hyperlink" Target="https://github.com/PaddlePaddle/PaddleDetection" TargetMode="External"/><Relationship Id="rId1081" Type="http://schemas.openxmlformats.org/officeDocument/2006/relationships/hyperlink" Target="https://github.com/dagster-io/dagster/pull/10962" TargetMode="External"/><Relationship Id="rId1302" Type="http://schemas.openxmlformats.org/officeDocument/2006/relationships/hyperlink" Target="https://github.com/saltstack/salt/pull/56932" TargetMode="External"/><Relationship Id="rId39" Type="http://schemas.openxmlformats.org/officeDocument/2006/relationships/hyperlink" Target="https://github.com/pre-commit/pre-commit/pull/1644" TargetMode="External"/><Relationship Id="rId451" Type="http://schemas.openxmlformats.org/officeDocument/2006/relationships/hyperlink" Target="https://github.com/pwr-Solaar/Solaar" TargetMode="External"/><Relationship Id="rId549" Type="http://schemas.openxmlformats.org/officeDocument/2006/relationships/hyperlink" Target="https://github.com/ParthJadhav/Tkinter-Designer/pull/85" TargetMode="External"/><Relationship Id="rId756" Type="http://schemas.openxmlformats.org/officeDocument/2006/relationships/hyperlink" Target="https://github.com/Kozea/WeasyPrint/pull/2014" TargetMode="External"/><Relationship Id="rId1179" Type="http://schemas.openxmlformats.org/officeDocument/2006/relationships/hyperlink" Target="https://github.com/3b1b/manim" TargetMode="External"/><Relationship Id="rId104" Type="http://schemas.openxmlformats.org/officeDocument/2006/relationships/hyperlink" Target="https://github.com/gruns/icecream" TargetMode="External"/><Relationship Id="rId188" Type="http://schemas.openxmlformats.org/officeDocument/2006/relationships/hyperlink" Target="https://github.com/dagster-io/dagster" TargetMode="External"/><Relationship Id="rId311" Type="http://schemas.openxmlformats.org/officeDocument/2006/relationships/hyperlink" Target="https://github.com/Kozea/WeasyPrint" TargetMode="External"/><Relationship Id="rId395" Type="http://schemas.openxmlformats.org/officeDocument/2006/relationships/hyperlink" Target="https://github.com/freqtrade/freqtrade/pull/569" TargetMode="External"/><Relationship Id="rId409" Type="http://schemas.openxmlformats.org/officeDocument/2006/relationships/hyperlink" Target="https://github.com/home-assistant/core" TargetMode="External"/><Relationship Id="rId963" Type="http://schemas.openxmlformats.org/officeDocument/2006/relationships/hyperlink" Target="https://github.com/wkentaro/labelme" TargetMode="External"/><Relationship Id="rId1039" Type="http://schemas.openxmlformats.org/officeDocument/2006/relationships/hyperlink" Target="https://github.com/PaddlePaddle/PaddleOCR/pull/3585" TargetMode="External"/><Relationship Id="rId1246" Type="http://schemas.openxmlformats.org/officeDocument/2006/relationships/hyperlink" Target="https://github.com/hummingbot/hummingbot/pull/6695" TargetMode="External"/><Relationship Id="rId92" Type="http://schemas.openxmlformats.org/officeDocument/2006/relationships/hyperlink" Target="https://github.com/wkentaro/labelme/pull/1923" TargetMode="External"/><Relationship Id="rId616" Type="http://schemas.openxmlformats.org/officeDocument/2006/relationships/hyperlink" Target="https://github.com/qutebrowser/qutebrowser" TargetMode="External"/><Relationship Id="rId823" Type="http://schemas.openxmlformats.org/officeDocument/2006/relationships/hyperlink" Target="https://github.com/hummingbot/hummingbot/pull/6451" TargetMode="External"/><Relationship Id="rId255" Type="http://schemas.openxmlformats.org/officeDocument/2006/relationships/hyperlink" Target="https://github.com/smicallef/spiderfoot" TargetMode="External"/><Relationship Id="rId462" Type="http://schemas.openxmlformats.org/officeDocument/2006/relationships/hyperlink" Target="https://github.com/PaddlePaddle/PaddleDetection" TargetMode="External"/><Relationship Id="rId1092" Type="http://schemas.openxmlformats.org/officeDocument/2006/relationships/hyperlink" Target="https://github.com/dagster-io/dagster/pull/12370" TargetMode="External"/><Relationship Id="rId1106" Type="http://schemas.openxmlformats.org/officeDocument/2006/relationships/hyperlink" Target="https://github.com/encode/httpx/pull/601" TargetMode="External"/><Relationship Id="rId1313" Type="http://schemas.openxmlformats.org/officeDocument/2006/relationships/hyperlink" Target="https://github.com/saltstack/salt" TargetMode="External"/><Relationship Id="rId115" Type="http://schemas.openxmlformats.org/officeDocument/2006/relationships/hyperlink" Target="https://github.com/megadose/holehe/pull/87" TargetMode="External"/><Relationship Id="rId322" Type="http://schemas.openxmlformats.org/officeDocument/2006/relationships/hyperlink" Target="https://github.com/flairNLP/flair/pull/3606" TargetMode="External"/><Relationship Id="rId767" Type="http://schemas.openxmlformats.org/officeDocument/2006/relationships/hyperlink" Target="https://github.com/flairNLP/flair" TargetMode="External"/><Relationship Id="rId974" Type="http://schemas.openxmlformats.org/officeDocument/2006/relationships/hyperlink" Target="https://github.com/gruns/icecream" TargetMode="External"/><Relationship Id="rId199" Type="http://schemas.openxmlformats.org/officeDocument/2006/relationships/hyperlink" Target="https://github.com/dagster-io/dagster/pull/16679" TargetMode="External"/><Relationship Id="rId627" Type="http://schemas.openxmlformats.org/officeDocument/2006/relationships/hyperlink" Target="https://github.com/dagster-io/dagster/pull/16218" TargetMode="External"/><Relationship Id="rId834" Type="http://schemas.openxmlformats.org/officeDocument/2006/relationships/hyperlink" Target="https://github.com/freqtrade/freqtrade" TargetMode="External"/><Relationship Id="rId1257" Type="http://schemas.openxmlformats.org/officeDocument/2006/relationships/hyperlink" Target="https://github.com/hummingbot/hummingbot/pull/6451" TargetMode="External"/><Relationship Id="rId266" Type="http://schemas.openxmlformats.org/officeDocument/2006/relationships/hyperlink" Target="https://github.com/smicallef/spiderfoot/pull/1222" TargetMode="External"/><Relationship Id="rId473" Type="http://schemas.openxmlformats.org/officeDocument/2006/relationships/hyperlink" Target="https://github.com/PaddlePaddle/PaddleDetection/pull/5632" TargetMode="External"/><Relationship Id="rId680" Type="http://schemas.openxmlformats.org/officeDocument/2006/relationships/hyperlink" Target="https://github.com/encode/httpx" TargetMode="External"/><Relationship Id="rId901" Type="http://schemas.openxmlformats.org/officeDocument/2006/relationships/hyperlink" Target="https://github.com/PaddlePaddle/PaddleDetection/pull/9217" TargetMode="External"/><Relationship Id="rId1117" Type="http://schemas.openxmlformats.org/officeDocument/2006/relationships/hyperlink" Target="https://github.com/sherlock-project/sherlock" TargetMode="External"/><Relationship Id="rId1324" Type="http://schemas.openxmlformats.org/officeDocument/2006/relationships/hyperlink" Target="https://github.com/pwr-Solaar/Solaar/pull/60" TargetMode="External"/><Relationship Id="rId30" Type="http://schemas.openxmlformats.org/officeDocument/2006/relationships/hyperlink" Target="https://github.com/PaddlePaddle/PaddleDetection" TargetMode="External"/><Relationship Id="rId126" Type="http://schemas.openxmlformats.org/officeDocument/2006/relationships/hyperlink" Target="https://github.com/spotDL/spotify-downloader" TargetMode="External"/><Relationship Id="rId333" Type="http://schemas.openxmlformats.org/officeDocument/2006/relationships/hyperlink" Target="https://github.com/flairNLP/flair" TargetMode="External"/><Relationship Id="rId540" Type="http://schemas.openxmlformats.org/officeDocument/2006/relationships/hyperlink" Target="https://github.com/gruns/icecream" TargetMode="External"/><Relationship Id="rId778" Type="http://schemas.openxmlformats.org/officeDocument/2006/relationships/hyperlink" Target="https://github.com/flairNLP/flair/pull/961" TargetMode="External"/><Relationship Id="rId985" Type="http://schemas.openxmlformats.org/officeDocument/2006/relationships/hyperlink" Target="https://github.com/megadose/holehe/pull/74" TargetMode="External"/><Relationship Id="rId1170" Type="http://schemas.openxmlformats.org/officeDocument/2006/relationships/hyperlink" Target="https://github.com/fail2ban/fail2ban/pull/2189" TargetMode="External"/><Relationship Id="rId638" Type="http://schemas.openxmlformats.org/officeDocument/2006/relationships/hyperlink" Target="https://github.com/dagster-io/dagster" TargetMode="External"/><Relationship Id="rId845" Type="http://schemas.openxmlformats.org/officeDocument/2006/relationships/hyperlink" Target="https://github.com/home-assistant/core" TargetMode="External"/><Relationship Id="rId1030" Type="http://schemas.openxmlformats.org/officeDocument/2006/relationships/hyperlink" Target="https://github.com/deepinsight/insightface" TargetMode="External"/><Relationship Id="rId1268" Type="http://schemas.openxmlformats.org/officeDocument/2006/relationships/hyperlink" Target="https://github.com/freqtrade/freqtrade" TargetMode="External"/><Relationship Id="rId277" Type="http://schemas.openxmlformats.org/officeDocument/2006/relationships/hyperlink" Target="https://github.com/smicallef/spiderfoot/pull/1337" TargetMode="External"/><Relationship Id="rId400" Type="http://schemas.openxmlformats.org/officeDocument/2006/relationships/hyperlink" Target="https://github.com/freqtrade/freqtrade" TargetMode="External"/><Relationship Id="rId484" Type="http://schemas.openxmlformats.org/officeDocument/2006/relationships/hyperlink" Target="https://github.com/pre-commit/pre-commit" TargetMode="External"/><Relationship Id="rId705" Type="http://schemas.openxmlformats.org/officeDocument/2006/relationships/hyperlink" Target="https://github.com/smicallef/spiderfoot" TargetMode="External"/><Relationship Id="rId1128" Type="http://schemas.openxmlformats.org/officeDocument/2006/relationships/hyperlink" Target="https://github.com/smicallef/spiderfoot" TargetMode="External"/><Relationship Id="rId137" Type="http://schemas.openxmlformats.org/officeDocument/2006/relationships/hyperlink" Target="https://github.com/ultrafunkamsterdam/undetected-chromedriver" TargetMode="External"/><Relationship Id="rId344" Type="http://schemas.openxmlformats.org/officeDocument/2006/relationships/hyperlink" Target="https://github.com/tensorflow/models" TargetMode="External"/><Relationship Id="rId691" Type="http://schemas.openxmlformats.org/officeDocument/2006/relationships/hyperlink" Target="https://github.com/simonw/datasette" TargetMode="External"/><Relationship Id="rId789" Type="http://schemas.openxmlformats.org/officeDocument/2006/relationships/hyperlink" Target="https://github.com/tensorflow/models" TargetMode="External"/><Relationship Id="rId912" Type="http://schemas.openxmlformats.org/officeDocument/2006/relationships/hyperlink" Target="https://github.com/pre-commit/pre-commit" TargetMode="External"/><Relationship Id="rId996" Type="http://schemas.openxmlformats.org/officeDocument/2006/relationships/hyperlink" Target="https://github.com/danielgatis/rembg/pull/725" TargetMode="External"/><Relationship Id="rId41" Type="http://schemas.openxmlformats.org/officeDocument/2006/relationships/hyperlink" Target="https://github.com/pre-commit/pre-commit/pull/1480" TargetMode="External"/><Relationship Id="rId551" Type="http://schemas.openxmlformats.org/officeDocument/2006/relationships/hyperlink" Target="https://github.com/ParthJadhav/Tkinter-Designer/pull/263" TargetMode="External"/><Relationship Id="rId649" Type="http://schemas.openxmlformats.org/officeDocument/2006/relationships/hyperlink" Target="https://github.com/dagster-io/dagster/pull/10962" TargetMode="External"/><Relationship Id="rId856" Type="http://schemas.openxmlformats.org/officeDocument/2006/relationships/hyperlink" Target="https://github.com/home-assistant/core/pull/162396" TargetMode="External"/><Relationship Id="rId1181" Type="http://schemas.openxmlformats.org/officeDocument/2006/relationships/hyperlink" Target="https://github.com/3b1b/manim" TargetMode="External"/><Relationship Id="rId1279" Type="http://schemas.openxmlformats.org/officeDocument/2006/relationships/hyperlink" Target="https://github.com/home-assistant/core" TargetMode="External"/><Relationship Id="rId190" Type="http://schemas.openxmlformats.org/officeDocument/2006/relationships/hyperlink" Target="https://github.com/dagster-io/dagster" TargetMode="External"/><Relationship Id="rId204" Type="http://schemas.openxmlformats.org/officeDocument/2006/relationships/hyperlink" Target="https://github.com/dagster-io/dagster" TargetMode="External"/><Relationship Id="rId288" Type="http://schemas.openxmlformats.org/officeDocument/2006/relationships/hyperlink" Target="https://github.com/ranger/ranger" TargetMode="External"/><Relationship Id="rId411" Type="http://schemas.openxmlformats.org/officeDocument/2006/relationships/hyperlink" Target="https://github.com/home-assistant/core" TargetMode="External"/><Relationship Id="rId509" Type="http://schemas.openxmlformats.org/officeDocument/2006/relationships/hyperlink" Target="https://github.com/Zulko/moviepy/pull/553" TargetMode="External"/><Relationship Id="rId1041" Type="http://schemas.openxmlformats.org/officeDocument/2006/relationships/hyperlink" Target="https://github.com/PaddlePaddle/PaddleOCR/pull/14217" TargetMode="External"/><Relationship Id="rId1139" Type="http://schemas.openxmlformats.org/officeDocument/2006/relationships/hyperlink" Target="https://github.com/smicallef/spiderfoot" TargetMode="External"/><Relationship Id="rId495" Type="http://schemas.openxmlformats.org/officeDocument/2006/relationships/hyperlink" Target="https://github.com/maurosoria/dirsearch" TargetMode="External"/><Relationship Id="rId716" Type="http://schemas.openxmlformats.org/officeDocument/2006/relationships/hyperlink" Target="https://github.com/smicallef/spiderfoot" TargetMode="External"/><Relationship Id="rId923" Type="http://schemas.openxmlformats.org/officeDocument/2006/relationships/hyperlink" Target="https://github.com/pre-commit/pre-commit" TargetMode="External"/><Relationship Id="rId52" Type="http://schemas.openxmlformats.org/officeDocument/2006/relationships/hyperlink" Target="https://github.com/maurosoria/dirsearch/pull/927" TargetMode="External"/><Relationship Id="rId148" Type="http://schemas.openxmlformats.org/officeDocument/2006/relationships/hyperlink" Target="https://github.com/sissbruecker/linkding" TargetMode="External"/><Relationship Id="rId355" Type="http://schemas.openxmlformats.org/officeDocument/2006/relationships/hyperlink" Target="https://github.com/tensorflow/models" TargetMode="External"/><Relationship Id="rId562" Type="http://schemas.openxmlformats.org/officeDocument/2006/relationships/hyperlink" Target="https://github.com/danielgatis/rembg/pull/362" TargetMode="External"/><Relationship Id="rId1192" Type="http://schemas.openxmlformats.org/officeDocument/2006/relationships/hyperlink" Target="https://github.com/flairNLP/flair/pull/3054" TargetMode="External"/><Relationship Id="rId1206" Type="http://schemas.openxmlformats.org/officeDocument/2006/relationships/hyperlink" Target="https://github.com/flairNLP/flair/pull/2393" TargetMode="External"/><Relationship Id="rId215" Type="http://schemas.openxmlformats.org/officeDocument/2006/relationships/hyperlink" Target="https://github.com/dagster-io/dagster/pull/12337" TargetMode="External"/><Relationship Id="rId422" Type="http://schemas.openxmlformats.org/officeDocument/2006/relationships/hyperlink" Target="https://github.com/home-assistant/core" TargetMode="External"/><Relationship Id="rId867" Type="http://schemas.openxmlformats.org/officeDocument/2006/relationships/hyperlink" Target="https://github.com/saltstack/salt/pull/27597" TargetMode="External"/><Relationship Id="rId1052" Type="http://schemas.openxmlformats.org/officeDocument/2006/relationships/hyperlink" Target="https://github.com/qutebrowser/qutebrowser/pull/4733" TargetMode="External"/><Relationship Id="rId299" Type="http://schemas.openxmlformats.org/officeDocument/2006/relationships/hyperlink" Target="https://github.com/fail2ban/fail2ban" TargetMode="External"/><Relationship Id="rId727" Type="http://schemas.openxmlformats.org/officeDocument/2006/relationships/hyperlink" Target="https://github.com/ranger/ranger/pull/2983" TargetMode="External"/><Relationship Id="rId934" Type="http://schemas.openxmlformats.org/officeDocument/2006/relationships/hyperlink" Target="https://github.com/Zulko/moviepy" TargetMode="External"/><Relationship Id="rId63" Type="http://schemas.openxmlformats.org/officeDocument/2006/relationships/hyperlink" Target="https://github.com/Zulko/moviepy/pull/553" TargetMode="External"/><Relationship Id="rId159" Type="http://schemas.openxmlformats.org/officeDocument/2006/relationships/hyperlink" Target="https://github.com/deepinsight/insightface/pull/2679" TargetMode="External"/><Relationship Id="rId366" Type="http://schemas.openxmlformats.org/officeDocument/2006/relationships/hyperlink" Target="https://github.com/geldata/gel" TargetMode="External"/><Relationship Id="rId573" Type="http://schemas.openxmlformats.org/officeDocument/2006/relationships/hyperlink" Target="https://github.com/spotDL/spotify-downloader" TargetMode="External"/><Relationship Id="rId780" Type="http://schemas.openxmlformats.org/officeDocument/2006/relationships/hyperlink" Target="https://github.com/flairNLP/flair" TargetMode="External"/><Relationship Id="rId1217" Type="http://schemas.openxmlformats.org/officeDocument/2006/relationships/hyperlink" Target="https://github.com/tensorflow/models/pull/8542" TargetMode="External"/><Relationship Id="rId226" Type="http://schemas.openxmlformats.org/officeDocument/2006/relationships/hyperlink" Target="https://github.com/encode/httpx/pull/675" TargetMode="External"/><Relationship Id="rId433" Type="http://schemas.openxmlformats.org/officeDocument/2006/relationships/hyperlink" Target="https://github.com/saltstack/salt" TargetMode="External"/><Relationship Id="rId878" Type="http://schemas.openxmlformats.org/officeDocument/2006/relationships/hyperlink" Target="https://github.com/saltstack/salt/pull/56932" TargetMode="External"/><Relationship Id="rId1063" Type="http://schemas.openxmlformats.org/officeDocument/2006/relationships/hyperlink" Target="https://github.com/dagster-io/dagster/pull/5218" TargetMode="External"/><Relationship Id="rId1270" Type="http://schemas.openxmlformats.org/officeDocument/2006/relationships/hyperlink" Target="https://github.com/freqtrade/freqtrade" TargetMode="External"/><Relationship Id="rId640" Type="http://schemas.openxmlformats.org/officeDocument/2006/relationships/hyperlink" Target="https://github.com/dagster-io/dagster" TargetMode="External"/><Relationship Id="rId738" Type="http://schemas.openxmlformats.org/officeDocument/2006/relationships/hyperlink" Target="https://github.com/fail2ban/fail2ban/pull/2189" TargetMode="External"/><Relationship Id="rId945" Type="http://schemas.openxmlformats.org/officeDocument/2006/relationships/hyperlink" Target="https://github.com/Zulko/moviepy/pull/1429" TargetMode="External"/><Relationship Id="rId74" Type="http://schemas.openxmlformats.org/officeDocument/2006/relationships/hyperlink" Target="https://github.com/wkentaro/labelme" TargetMode="External"/><Relationship Id="rId377" Type="http://schemas.openxmlformats.org/officeDocument/2006/relationships/hyperlink" Target="https://github.com/hummingbot/hummingbot" TargetMode="External"/><Relationship Id="rId500" Type="http://schemas.openxmlformats.org/officeDocument/2006/relationships/hyperlink" Target="https://github.com/Zulko/moviepy" TargetMode="External"/><Relationship Id="rId584" Type="http://schemas.openxmlformats.org/officeDocument/2006/relationships/hyperlink" Target="https://github.com/amueller/word_cloud/pull/466" TargetMode="External"/><Relationship Id="rId805" Type="http://schemas.openxmlformats.org/officeDocument/2006/relationships/hyperlink" Target="https://github.com/geldata/gel/pull/4829" TargetMode="External"/><Relationship Id="rId1130" Type="http://schemas.openxmlformats.org/officeDocument/2006/relationships/hyperlink" Target="https://github.com/smicallef/spiderfoot/pull/1581" TargetMode="External"/><Relationship Id="rId1228" Type="http://schemas.openxmlformats.org/officeDocument/2006/relationships/hyperlink" Target="https://github.com/tensorflow/models/pull/1701" TargetMode="External"/><Relationship Id="rId5" Type="http://schemas.openxmlformats.org/officeDocument/2006/relationships/hyperlink" Target="https://github.com/home-assistant/core/pull/158537" TargetMode="External"/><Relationship Id="rId237" Type="http://schemas.openxmlformats.org/officeDocument/2006/relationships/hyperlink" Target="https://github.com/encode/httpx/pull/968" TargetMode="External"/><Relationship Id="rId791" Type="http://schemas.openxmlformats.org/officeDocument/2006/relationships/hyperlink" Target="https://github.com/tensorflow/models/pull/2186" TargetMode="External"/><Relationship Id="rId889" Type="http://schemas.openxmlformats.org/officeDocument/2006/relationships/hyperlink" Target="https://github.com/home-assistant/core/pull/158537" TargetMode="External"/><Relationship Id="rId1074" Type="http://schemas.openxmlformats.org/officeDocument/2006/relationships/hyperlink" Target="https://github.com/dagster-io/dagster" TargetMode="External"/><Relationship Id="rId444" Type="http://schemas.openxmlformats.org/officeDocument/2006/relationships/hyperlink" Target="https://github.com/deepfakes/faceswap" TargetMode="External"/><Relationship Id="rId651" Type="http://schemas.openxmlformats.org/officeDocument/2006/relationships/hyperlink" Target="https://github.com/dagster-io/dagster/pull/10962" TargetMode="External"/><Relationship Id="rId749" Type="http://schemas.openxmlformats.org/officeDocument/2006/relationships/hyperlink" Target="https://github.com/3b1b/manim" TargetMode="External"/><Relationship Id="rId1281" Type="http://schemas.openxmlformats.org/officeDocument/2006/relationships/hyperlink" Target="https://github.com/home-assistant/core" TargetMode="External"/><Relationship Id="rId290" Type="http://schemas.openxmlformats.org/officeDocument/2006/relationships/hyperlink" Target="https://github.com/ranger/ranger" TargetMode="External"/><Relationship Id="rId304" Type="http://schemas.openxmlformats.org/officeDocument/2006/relationships/hyperlink" Target="https://github.com/locustio/locust/pull/770" TargetMode="External"/><Relationship Id="rId388" Type="http://schemas.openxmlformats.org/officeDocument/2006/relationships/hyperlink" Target="https://github.com/freqtrade/freqtrade" TargetMode="External"/><Relationship Id="rId511" Type="http://schemas.openxmlformats.org/officeDocument/2006/relationships/hyperlink" Target="https://github.com/Zulko/moviepy/pull/553" TargetMode="External"/><Relationship Id="rId609" Type="http://schemas.openxmlformats.org/officeDocument/2006/relationships/hyperlink" Target="https://github.com/PaddlePaddle/PaddleOCR/pull/14217" TargetMode="External"/><Relationship Id="rId956" Type="http://schemas.openxmlformats.org/officeDocument/2006/relationships/hyperlink" Target="https://github.com/wkentaro/labelme" TargetMode="External"/><Relationship Id="rId1141" Type="http://schemas.openxmlformats.org/officeDocument/2006/relationships/hyperlink" Target="https://github.com/smicallef/spiderfoot" TargetMode="External"/><Relationship Id="rId1239" Type="http://schemas.openxmlformats.org/officeDocument/2006/relationships/hyperlink" Target="https://github.com/geldata/gel/pull/7914" TargetMode="External"/><Relationship Id="rId85" Type="http://schemas.openxmlformats.org/officeDocument/2006/relationships/hyperlink" Target="https://github.com/wkentaro/labelme/pull/1885" TargetMode="External"/><Relationship Id="rId150" Type="http://schemas.openxmlformats.org/officeDocument/2006/relationships/hyperlink" Target="https://github.com/instaloader/instaloader" TargetMode="External"/><Relationship Id="rId595" Type="http://schemas.openxmlformats.org/officeDocument/2006/relationships/hyperlink" Target="https://github.com/instaloader/instaloader/pull/278" TargetMode="External"/><Relationship Id="rId816" Type="http://schemas.openxmlformats.org/officeDocument/2006/relationships/hyperlink" Target="https://github.com/hummingbot/hummingbot/pull/1734" TargetMode="External"/><Relationship Id="rId1001" Type="http://schemas.openxmlformats.org/officeDocument/2006/relationships/hyperlink" Target="https://github.com/spotDL/spotify-downloader/pull/580" TargetMode="External"/><Relationship Id="rId248" Type="http://schemas.openxmlformats.org/officeDocument/2006/relationships/hyperlink" Target="https://github.com/sherlock-project/sherlock" TargetMode="External"/><Relationship Id="rId455" Type="http://schemas.openxmlformats.org/officeDocument/2006/relationships/hyperlink" Target="https://github.com/pwr-Solaar/Solaar/pull/60" TargetMode="External"/><Relationship Id="rId662" Type="http://schemas.openxmlformats.org/officeDocument/2006/relationships/hyperlink" Target="https://github.com/dagster-io/dagster/pull/12370" TargetMode="External"/><Relationship Id="rId1085" Type="http://schemas.openxmlformats.org/officeDocument/2006/relationships/hyperlink" Target="https://github.com/dagster-io/dagster/pull/10962" TargetMode="External"/><Relationship Id="rId1292" Type="http://schemas.openxmlformats.org/officeDocument/2006/relationships/hyperlink" Target="https://github.com/home-assistant/core/pull/162396" TargetMode="External"/><Relationship Id="rId1306" Type="http://schemas.openxmlformats.org/officeDocument/2006/relationships/hyperlink" Target="https://github.com/saltstack/salt" TargetMode="External"/><Relationship Id="rId12" Type="http://schemas.openxmlformats.org/officeDocument/2006/relationships/hyperlink" Target="https://github.com/pwr-Solaar/Solaar" TargetMode="External"/><Relationship Id="rId108" Type="http://schemas.openxmlformats.org/officeDocument/2006/relationships/hyperlink" Target="https://github.com/ParthJadhav/Tkinter-Designer" TargetMode="External"/><Relationship Id="rId315" Type="http://schemas.openxmlformats.org/officeDocument/2006/relationships/hyperlink" Target="https://github.com/Kozea/WeasyPrint" TargetMode="External"/><Relationship Id="rId522" Type="http://schemas.openxmlformats.org/officeDocument/2006/relationships/hyperlink" Target="https://github.com/wkentaro/labelme" TargetMode="External"/><Relationship Id="rId967" Type="http://schemas.openxmlformats.org/officeDocument/2006/relationships/hyperlink" Target="https://github.com/wkentaro/labelme" TargetMode="External"/><Relationship Id="rId1152" Type="http://schemas.openxmlformats.org/officeDocument/2006/relationships/hyperlink" Target="https://github.com/smicallef/spiderfoot" TargetMode="External"/><Relationship Id="rId96" Type="http://schemas.openxmlformats.org/officeDocument/2006/relationships/hyperlink" Target="https://github.com/gruns/icecream" TargetMode="External"/><Relationship Id="rId161" Type="http://schemas.openxmlformats.org/officeDocument/2006/relationships/hyperlink" Target="https://github.com/PaddlePaddle/PaddleOCR/pull/13760" TargetMode="External"/><Relationship Id="rId399" Type="http://schemas.openxmlformats.org/officeDocument/2006/relationships/hyperlink" Target="https://github.com/freqtrade/freqtrade/pull/569" TargetMode="External"/><Relationship Id="rId827" Type="http://schemas.openxmlformats.org/officeDocument/2006/relationships/hyperlink" Target="https://github.com/freqtrade/freqtrade/pull/169" TargetMode="External"/><Relationship Id="rId1012" Type="http://schemas.openxmlformats.org/officeDocument/2006/relationships/hyperlink" Target="https://github.com/amueller/word_cloud/pull/581" TargetMode="External"/><Relationship Id="rId259" Type="http://schemas.openxmlformats.org/officeDocument/2006/relationships/hyperlink" Target="https://github.com/smicallef/spiderfoot" TargetMode="External"/><Relationship Id="rId466" Type="http://schemas.openxmlformats.org/officeDocument/2006/relationships/hyperlink" Target="https://github.com/PaddlePaddle/PaddleDetection" TargetMode="External"/><Relationship Id="rId673" Type="http://schemas.openxmlformats.org/officeDocument/2006/relationships/hyperlink" Target="https://github.com/encode/httpx" TargetMode="External"/><Relationship Id="rId880" Type="http://schemas.openxmlformats.org/officeDocument/2006/relationships/hyperlink" Target="https://github.com/saltstack/salt/pull/16715" TargetMode="External"/><Relationship Id="rId1096" Type="http://schemas.openxmlformats.org/officeDocument/2006/relationships/hyperlink" Target="https://github.com/dagster-io/dagster/pull/12370" TargetMode="External"/><Relationship Id="rId1317" Type="http://schemas.openxmlformats.org/officeDocument/2006/relationships/hyperlink" Target="https://github.com/pwr-Solaar/Solaar" TargetMode="External"/><Relationship Id="rId23" Type="http://schemas.openxmlformats.org/officeDocument/2006/relationships/hyperlink" Target="https://github.com/PaddlePaddle/PaddleDetection/pull/6295" TargetMode="External"/><Relationship Id="rId119" Type="http://schemas.openxmlformats.org/officeDocument/2006/relationships/hyperlink" Target="https://github.com/danielgatis/rembg" TargetMode="External"/><Relationship Id="rId326" Type="http://schemas.openxmlformats.org/officeDocument/2006/relationships/hyperlink" Target="https://github.com/flairNLP/flair/pull/2812" TargetMode="External"/><Relationship Id="rId533" Type="http://schemas.openxmlformats.org/officeDocument/2006/relationships/hyperlink" Target="https://github.com/wkentaro/labelme" TargetMode="External"/><Relationship Id="rId978" Type="http://schemas.openxmlformats.org/officeDocument/2006/relationships/hyperlink" Target="https://github.com/gruns/icecream" TargetMode="External"/><Relationship Id="rId1163" Type="http://schemas.openxmlformats.org/officeDocument/2006/relationships/hyperlink" Target="https://github.com/ranger/ranger/pull/211" TargetMode="External"/><Relationship Id="rId740" Type="http://schemas.openxmlformats.org/officeDocument/2006/relationships/hyperlink" Target="https://github.com/fail2ban/fail2ban/pull/2189" TargetMode="External"/><Relationship Id="rId838" Type="http://schemas.openxmlformats.org/officeDocument/2006/relationships/hyperlink" Target="https://github.com/freqtrade/freqtrade" TargetMode="External"/><Relationship Id="rId1023" Type="http://schemas.openxmlformats.org/officeDocument/2006/relationships/hyperlink" Target="https://github.com/sissbruecker/linkding/pull/823" TargetMode="External"/><Relationship Id="rId172" Type="http://schemas.openxmlformats.org/officeDocument/2006/relationships/hyperlink" Target="https://github.com/PaddlePaddle/PaddleOCR/pull/14231" TargetMode="External"/><Relationship Id="rId477" Type="http://schemas.openxmlformats.org/officeDocument/2006/relationships/hyperlink" Target="https://github.com/PaddlePaddle/PaddleDetection" TargetMode="External"/><Relationship Id="rId600" Type="http://schemas.openxmlformats.org/officeDocument/2006/relationships/hyperlink" Target="https://github.com/deepinsight/insightface" TargetMode="External"/><Relationship Id="rId684" Type="http://schemas.openxmlformats.org/officeDocument/2006/relationships/hyperlink" Target="https://github.com/deepfakes/faceswap" TargetMode="External"/><Relationship Id="rId1230" Type="http://schemas.openxmlformats.org/officeDocument/2006/relationships/hyperlink" Target="https://github.com/tensorflow/models/pull/1701" TargetMode="External"/><Relationship Id="rId337" Type="http://schemas.openxmlformats.org/officeDocument/2006/relationships/hyperlink" Target="https://github.com/flairNLP/flair/pull/2845" TargetMode="External"/><Relationship Id="rId891" Type="http://schemas.openxmlformats.org/officeDocument/2006/relationships/hyperlink" Target="https://github.com/mps-youtube/yewtube" TargetMode="External"/><Relationship Id="rId905" Type="http://schemas.openxmlformats.org/officeDocument/2006/relationships/hyperlink" Target="https://github.com/PaddlePaddle/PaddleDetection/pull/5632" TargetMode="External"/><Relationship Id="rId989" Type="http://schemas.openxmlformats.org/officeDocument/2006/relationships/hyperlink" Target="https://github.com/megadose/holehe/pull/87" TargetMode="External"/><Relationship Id="rId34" Type="http://schemas.openxmlformats.org/officeDocument/2006/relationships/hyperlink" Target="https://github.com/PaddlePaddle/PaddleDetection/pull/8872/changes" TargetMode="External"/><Relationship Id="rId544" Type="http://schemas.openxmlformats.org/officeDocument/2006/relationships/hyperlink" Target="https://github.com/gruns/icecream" TargetMode="External"/><Relationship Id="rId751" Type="http://schemas.openxmlformats.org/officeDocument/2006/relationships/hyperlink" Target="https://github.com/3b1b/manim/pull/2258" TargetMode="External"/><Relationship Id="rId849" Type="http://schemas.openxmlformats.org/officeDocument/2006/relationships/hyperlink" Target="https://github.com/home-assistant/core" TargetMode="External"/><Relationship Id="rId1174" Type="http://schemas.openxmlformats.org/officeDocument/2006/relationships/hyperlink" Target="https://github.com/fail2ban/fail2ban/pull/2189" TargetMode="External"/><Relationship Id="rId183" Type="http://schemas.openxmlformats.org/officeDocument/2006/relationships/hyperlink" Target="https://github.com/dagster-io/dagster/pull/16218" TargetMode="External"/><Relationship Id="rId390" Type="http://schemas.openxmlformats.org/officeDocument/2006/relationships/hyperlink" Target="https://github.com/freqtrade/freqtrade" TargetMode="External"/><Relationship Id="rId404" Type="http://schemas.openxmlformats.org/officeDocument/2006/relationships/hyperlink" Target="https://github.com/home-assistant/core/pull/162412" TargetMode="External"/><Relationship Id="rId611" Type="http://schemas.openxmlformats.org/officeDocument/2006/relationships/hyperlink" Target="https://github.com/PaddlePaddle/PaddleOCR/pull/14217" TargetMode="External"/><Relationship Id="rId1034" Type="http://schemas.openxmlformats.org/officeDocument/2006/relationships/hyperlink" Target="https://github.com/PaddlePaddle/PaddleOCR" TargetMode="External"/><Relationship Id="rId1241" Type="http://schemas.openxmlformats.org/officeDocument/2006/relationships/hyperlink" Target="https://github.com/ytdl-org/youtube-dl" TargetMode="External"/><Relationship Id="rId250" Type="http://schemas.openxmlformats.org/officeDocument/2006/relationships/hyperlink" Target="https://github.com/simonw/datasette/pull/2222" TargetMode="External"/><Relationship Id="rId488" Type="http://schemas.openxmlformats.org/officeDocument/2006/relationships/hyperlink" Target="https://github.com/pre-commit/pre-commit" TargetMode="External"/><Relationship Id="rId695" Type="http://schemas.openxmlformats.org/officeDocument/2006/relationships/hyperlink" Target="https://github.com/smicallef/spiderfoot/pull/1199" TargetMode="External"/><Relationship Id="rId709" Type="http://schemas.openxmlformats.org/officeDocument/2006/relationships/hyperlink" Target="https://github.com/smicallef/spiderfoot" TargetMode="External"/><Relationship Id="rId916" Type="http://schemas.openxmlformats.org/officeDocument/2006/relationships/hyperlink" Target="https://github.com/pre-commit/pre-commit" TargetMode="External"/><Relationship Id="rId1101" Type="http://schemas.openxmlformats.org/officeDocument/2006/relationships/hyperlink" Target="https://github.com/encode/httpx" TargetMode="External"/><Relationship Id="rId45" Type="http://schemas.openxmlformats.org/officeDocument/2006/relationships/hyperlink" Target="https://github.com/pre-commit/pre-commit/pull/653" TargetMode="External"/><Relationship Id="rId110" Type="http://schemas.openxmlformats.org/officeDocument/2006/relationships/hyperlink" Target="https://github.com/megadose/holehe" TargetMode="External"/><Relationship Id="rId348" Type="http://schemas.openxmlformats.org/officeDocument/2006/relationships/hyperlink" Target="https://github.com/tensorflow/models/pull/1242" TargetMode="External"/><Relationship Id="rId555" Type="http://schemas.openxmlformats.org/officeDocument/2006/relationships/hyperlink" Target="https://github.com/megadose/holehe/pull/87" TargetMode="External"/><Relationship Id="rId762" Type="http://schemas.openxmlformats.org/officeDocument/2006/relationships/hyperlink" Target="https://github.com/flairNLP/flair/pull/3056" TargetMode="External"/><Relationship Id="rId1185" Type="http://schemas.openxmlformats.org/officeDocument/2006/relationships/hyperlink" Target="https://github.com/Kozea/WeasyPrint" TargetMode="External"/><Relationship Id="rId194" Type="http://schemas.openxmlformats.org/officeDocument/2006/relationships/hyperlink" Target="https://github.com/dagster-io/dagster" TargetMode="External"/><Relationship Id="rId208" Type="http://schemas.openxmlformats.org/officeDocument/2006/relationships/hyperlink" Target="https://github.com/dagster-io/dagster" TargetMode="External"/><Relationship Id="rId415" Type="http://schemas.openxmlformats.org/officeDocument/2006/relationships/hyperlink" Target="https://github.com/home-assistant/core" TargetMode="External"/><Relationship Id="rId622" Type="http://schemas.openxmlformats.org/officeDocument/2006/relationships/hyperlink" Target="https://github.com/dagster-io/dagster" TargetMode="External"/><Relationship Id="rId1045" Type="http://schemas.openxmlformats.org/officeDocument/2006/relationships/hyperlink" Target="https://github.com/PaddlePaddle/PaddleOCR" TargetMode="External"/><Relationship Id="rId1252" Type="http://schemas.openxmlformats.org/officeDocument/2006/relationships/hyperlink" Target="https://github.com/hummingbot/hummingbot/pull/4942" TargetMode="External"/><Relationship Id="rId261" Type="http://schemas.openxmlformats.org/officeDocument/2006/relationships/hyperlink" Target="https://github.com/smicallef/spiderfoot" TargetMode="External"/><Relationship Id="rId499" Type="http://schemas.openxmlformats.org/officeDocument/2006/relationships/hyperlink" Target="https://github.com/Zulko/moviepy/pull/1456" TargetMode="External"/><Relationship Id="rId927" Type="http://schemas.openxmlformats.org/officeDocument/2006/relationships/hyperlink" Target="https://github.com/maurosoria/dirsearch" TargetMode="External"/><Relationship Id="rId1112" Type="http://schemas.openxmlformats.org/officeDocument/2006/relationships/hyperlink" Target="https://github.com/encode/httpx" TargetMode="External"/><Relationship Id="rId56" Type="http://schemas.openxmlformats.org/officeDocument/2006/relationships/hyperlink" Target="https://github.com/Zulko/moviepy" TargetMode="External"/><Relationship Id="rId359" Type="http://schemas.openxmlformats.org/officeDocument/2006/relationships/hyperlink" Target="https://github.com/tensorflow/models/pull/5599" TargetMode="External"/><Relationship Id="rId566" Type="http://schemas.openxmlformats.org/officeDocument/2006/relationships/hyperlink" Target="https://github.com/danielgatis/rembg/pull/725" TargetMode="External"/><Relationship Id="rId773" Type="http://schemas.openxmlformats.org/officeDocument/2006/relationships/hyperlink" Target="https://github.com/flairNLP/flair" TargetMode="External"/><Relationship Id="rId1196" Type="http://schemas.openxmlformats.org/officeDocument/2006/relationships/hyperlink" Target="https://github.com/flairNLP/flair/pull/3606" TargetMode="External"/><Relationship Id="rId121" Type="http://schemas.openxmlformats.org/officeDocument/2006/relationships/hyperlink" Target="https://github.com/danielgatis/rembg" TargetMode="External"/><Relationship Id="rId219" Type="http://schemas.openxmlformats.org/officeDocument/2006/relationships/hyperlink" Target="https://github.com/dagster-io/dagster" TargetMode="External"/><Relationship Id="rId426" Type="http://schemas.openxmlformats.org/officeDocument/2006/relationships/hyperlink" Target="https://github.com/saltstack/salt" TargetMode="External"/><Relationship Id="rId633" Type="http://schemas.openxmlformats.org/officeDocument/2006/relationships/hyperlink" Target="https://github.com/dagster-io/dagster/pull/5218" TargetMode="External"/><Relationship Id="rId980" Type="http://schemas.openxmlformats.org/officeDocument/2006/relationships/hyperlink" Target="https://github.com/ParthJadhav/Tkinter-Designer" TargetMode="External"/><Relationship Id="rId1056" Type="http://schemas.openxmlformats.org/officeDocument/2006/relationships/hyperlink" Target="https://github.com/dagster-io/dagster" TargetMode="External"/><Relationship Id="rId1263" Type="http://schemas.openxmlformats.org/officeDocument/2006/relationships/hyperlink" Target="https://github.com/freqtrade/freqtrade/pull/139" TargetMode="External"/><Relationship Id="rId840" Type="http://schemas.openxmlformats.org/officeDocument/2006/relationships/hyperlink" Target="https://github.com/freqtrade/freqtrade" TargetMode="External"/><Relationship Id="rId938" Type="http://schemas.openxmlformats.org/officeDocument/2006/relationships/hyperlink" Target="https://github.com/Zulko/moviepy" TargetMode="External"/><Relationship Id="rId67" Type="http://schemas.openxmlformats.org/officeDocument/2006/relationships/hyperlink" Target="https://github.com/Zulko/moviepy/pull/553" TargetMode="External"/><Relationship Id="rId272" Type="http://schemas.openxmlformats.org/officeDocument/2006/relationships/hyperlink" Target="https://github.com/smicallef/spiderfoot" TargetMode="External"/><Relationship Id="rId577" Type="http://schemas.openxmlformats.org/officeDocument/2006/relationships/hyperlink" Target="https://github.com/ultrafunkamsterdam/undetected-chromedriver/pull/674" TargetMode="External"/><Relationship Id="rId700" Type="http://schemas.openxmlformats.org/officeDocument/2006/relationships/hyperlink" Target="https://github.com/smicallef/spiderfoot/pull/1683" TargetMode="External"/><Relationship Id="rId1123" Type="http://schemas.openxmlformats.org/officeDocument/2006/relationships/hyperlink" Target="https://github.com/simonw/datasette" TargetMode="External"/><Relationship Id="rId132" Type="http://schemas.openxmlformats.org/officeDocument/2006/relationships/hyperlink" Target="https://github.com/rany2/edge-tts/pull/331" TargetMode="External"/><Relationship Id="rId784" Type="http://schemas.openxmlformats.org/officeDocument/2006/relationships/hyperlink" Target="https://github.com/mikf/gallery-dl/pull/8849" TargetMode="External"/><Relationship Id="rId991" Type="http://schemas.openxmlformats.org/officeDocument/2006/relationships/hyperlink" Target="https://github.com/megadose/holehe/pull/113" TargetMode="External"/><Relationship Id="rId1067" Type="http://schemas.openxmlformats.org/officeDocument/2006/relationships/hyperlink" Target="https://github.com/dagster-io/dagster/pull/13817" TargetMode="External"/><Relationship Id="rId437" Type="http://schemas.openxmlformats.org/officeDocument/2006/relationships/hyperlink" Target="https://github.com/saltstack/salt" TargetMode="External"/><Relationship Id="rId644" Type="http://schemas.openxmlformats.org/officeDocument/2006/relationships/hyperlink" Target="https://github.com/dagster-io/dagster" TargetMode="External"/><Relationship Id="rId851" Type="http://schemas.openxmlformats.org/officeDocument/2006/relationships/hyperlink" Target="https://github.com/home-assistant/core" TargetMode="External"/><Relationship Id="rId1274" Type="http://schemas.openxmlformats.org/officeDocument/2006/relationships/hyperlink" Target="https://github.com/freqtrade/freqtrade" TargetMode="External"/><Relationship Id="rId283" Type="http://schemas.openxmlformats.org/officeDocument/2006/relationships/hyperlink" Target="https://github.com/laramies/theHarvester/pull/328" TargetMode="External"/><Relationship Id="rId490" Type="http://schemas.openxmlformats.org/officeDocument/2006/relationships/hyperlink" Target="https://github.com/pre-commit/pre-commit/pull/251" TargetMode="External"/><Relationship Id="rId504" Type="http://schemas.openxmlformats.org/officeDocument/2006/relationships/hyperlink" Target="https://github.com/Zulko/moviepy" TargetMode="External"/><Relationship Id="rId711" Type="http://schemas.openxmlformats.org/officeDocument/2006/relationships/hyperlink" Target="https://github.com/smicallef/spiderfoot" TargetMode="External"/><Relationship Id="rId949" Type="http://schemas.openxmlformats.org/officeDocument/2006/relationships/hyperlink" Target="https://github.com/wkentaro/labelme/pull/1825" TargetMode="External"/><Relationship Id="rId1134" Type="http://schemas.openxmlformats.org/officeDocument/2006/relationships/hyperlink" Target="https://github.com/smicallef/spiderfoot/pull/1761" TargetMode="External"/><Relationship Id="rId78" Type="http://schemas.openxmlformats.org/officeDocument/2006/relationships/hyperlink" Target="https://github.com/wkentaro/labelme" TargetMode="External"/><Relationship Id="rId143" Type="http://schemas.openxmlformats.org/officeDocument/2006/relationships/hyperlink" Target="https://github.com/amueller/word_cloud" TargetMode="External"/><Relationship Id="rId350" Type="http://schemas.openxmlformats.org/officeDocument/2006/relationships/hyperlink" Target="https://github.com/tensorflow/models" TargetMode="External"/><Relationship Id="rId588" Type="http://schemas.openxmlformats.org/officeDocument/2006/relationships/hyperlink" Target="https://github.com/sissbruecker/linkding" TargetMode="External"/><Relationship Id="rId795" Type="http://schemas.openxmlformats.org/officeDocument/2006/relationships/hyperlink" Target="https://github.com/tensorflow/models" TargetMode="External"/><Relationship Id="rId809" Type="http://schemas.openxmlformats.org/officeDocument/2006/relationships/hyperlink" Target="https://github.com/ytdl-org/youtube-dl" TargetMode="External"/><Relationship Id="rId1201" Type="http://schemas.openxmlformats.org/officeDocument/2006/relationships/hyperlink" Target="https://github.com/flairNLP/flair" TargetMode="External"/><Relationship Id="rId9" Type="http://schemas.openxmlformats.org/officeDocument/2006/relationships/hyperlink" Target="https://github.com/pwr-Solaar/Solaar" TargetMode="External"/><Relationship Id="rId210" Type="http://schemas.openxmlformats.org/officeDocument/2006/relationships/hyperlink" Target="https://github.com/dagster-io/dagster" TargetMode="External"/><Relationship Id="rId448" Type="http://schemas.openxmlformats.org/officeDocument/2006/relationships/hyperlink" Target="https://github.com/pwr-Solaar/Solaar" TargetMode="External"/><Relationship Id="rId655" Type="http://schemas.openxmlformats.org/officeDocument/2006/relationships/hyperlink" Target="https://github.com/dagster-io/dagster/pull/10962" TargetMode="External"/><Relationship Id="rId862" Type="http://schemas.openxmlformats.org/officeDocument/2006/relationships/hyperlink" Target="https://github.com/home-assistant/core/pull/162396" TargetMode="External"/><Relationship Id="rId1078" Type="http://schemas.openxmlformats.org/officeDocument/2006/relationships/hyperlink" Target="https://github.com/dagster-io/dagster" TargetMode="External"/><Relationship Id="rId1285" Type="http://schemas.openxmlformats.org/officeDocument/2006/relationships/hyperlink" Target="https://github.com/home-assistant/core" TargetMode="External"/><Relationship Id="rId294" Type="http://schemas.openxmlformats.org/officeDocument/2006/relationships/hyperlink" Target="https://github.com/fail2ban/fail2ban/pull/2189" TargetMode="External"/><Relationship Id="rId308" Type="http://schemas.openxmlformats.org/officeDocument/2006/relationships/hyperlink" Target="https://github.com/3b1b/manim/pull/2108" TargetMode="External"/><Relationship Id="rId515" Type="http://schemas.openxmlformats.org/officeDocument/2006/relationships/hyperlink" Target="https://github.com/Zulko/moviepy/pull/17" TargetMode="External"/><Relationship Id="rId722" Type="http://schemas.openxmlformats.org/officeDocument/2006/relationships/hyperlink" Target="https://github.com/laramies/theHarvester/pull/2225" TargetMode="External"/><Relationship Id="rId1145" Type="http://schemas.openxmlformats.org/officeDocument/2006/relationships/hyperlink" Target="https://github.com/smicallef/spiderfoot/pull/1337" TargetMode="External"/><Relationship Id="rId89" Type="http://schemas.openxmlformats.org/officeDocument/2006/relationships/hyperlink" Target="https://github.com/wkentaro/labelme" TargetMode="External"/><Relationship Id="rId154" Type="http://schemas.openxmlformats.org/officeDocument/2006/relationships/hyperlink" Target="https://github.com/caronc/apprise" TargetMode="External"/><Relationship Id="rId361" Type="http://schemas.openxmlformats.org/officeDocument/2006/relationships/hyperlink" Target="https://github.com/geldata/gel/pull/8682" TargetMode="External"/><Relationship Id="rId599" Type="http://schemas.openxmlformats.org/officeDocument/2006/relationships/hyperlink" Target="https://github.com/deepinsight/insightface/pull/1714" TargetMode="External"/><Relationship Id="rId1005" Type="http://schemas.openxmlformats.org/officeDocument/2006/relationships/hyperlink" Target="https://github.com/spotDL/spotify-downloader" TargetMode="External"/><Relationship Id="rId1212" Type="http://schemas.openxmlformats.org/officeDocument/2006/relationships/hyperlink" Target="https://github.com/flairNLP/flair" TargetMode="External"/><Relationship Id="rId459" Type="http://schemas.openxmlformats.org/officeDocument/2006/relationships/hyperlink" Target="https://github.com/mps-youtube/yewtube" TargetMode="External"/><Relationship Id="rId666" Type="http://schemas.openxmlformats.org/officeDocument/2006/relationships/hyperlink" Target="https://github.com/encode/httpx/pull/1613" TargetMode="External"/><Relationship Id="rId873" Type="http://schemas.openxmlformats.org/officeDocument/2006/relationships/hyperlink" Target="https://github.com/saltstack/salt/pull/22882" TargetMode="External"/><Relationship Id="rId1089" Type="http://schemas.openxmlformats.org/officeDocument/2006/relationships/hyperlink" Target="https://github.com/dagster-io/dagster/pull/12337" TargetMode="External"/><Relationship Id="rId1296" Type="http://schemas.openxmlformats.org/officeDocument/2006/relationships/hyperlink" Target="https://github.com/home-assistant/core" TargetMode="External"/><Relationship Id="rId16" Type="http://schemas.openxmlformats.org/officeDocument/2006/relationships/hyperlink" Target="https://github.com/mps-youtube/yewtube/pull/394" TargetMode="External"/><Relationship Id="rId221" Type="http://schemas.openxmlformats.org/officeDocument/2006/relationships/hyperlink" Target="https://github.com/dagster-io/dagster" TargetMode="External"/><Relationship Id="rId319" Type="http://schemas.openxmlformats.org/officeDocument/2006/relationships/hyperlink" Target="https://github.com/flairNLP/flair" TargetMode="External"/><Relationship Id="rId526" Type="http://schemas.openxmlformats.org/officeDocument/2006/relationships/hyperlink" Target="https://github.com/wkentaro/labelme" TargetMode="External"/><Relationship Id="rId1156" Type="http://schemas.openxmlformats.org/officeDocument/2006/relationships/hyperlink" Target="https://github.com/laramies/theHarvester/pull/910" TargetMode="External"/><Relationship Id="rId733" Type="http://schemas.openxmlformats.org/officeDocument/2006/relationships/hyperlink" Target="https://github.com/ranger/ranger/pull/717" TargetMode="External"/><Relationship Id="rId940" Type="http://schemas.openxmlformats.org/officeDocument/2006/relationships/hyperlink" Target="https://github.com/Zulko/moviepy" TargetMode="External"/><Relationship Id="rId1016" Type="http://schemas.openxmlformats.org/officeDocument/2006/relationships/hyperlink" Target="https://github.com/amueller/word_cloud/pull/466" TargetMode="External"/><Relationship Id="rId165" Type="http://schemas.openxmlformats.org/officeDocument/2006/relationships/hyperlink" Target="https://github.com/PaddlePaddle/PaddleOCR/pull/3585" TargetMode="External"/><Relationship Id="rId372" Type="http://schemas.openxmlformats.org/officeDocument/2006/relationships/hyperlink" Target="https://github.com/hummingbot/hummingbot/pull/6695" TargetMode="External"/><Relationship Id="rId677" Type="http://schemas.openxmlformats.org/officeDocument/2006/relationships/hyperlink" Target="https://github.com/encode/httpx" TargetMode="External"/><Relationship Id="rId800" Type="http://schemas.openxmlformats.org/officeDocument/2006/relationships/hyperlink" Target="https://github.com/tensorflow/models/pull/1542" TargetMode="External"/><Relationship Id="rId1223" Type="http://schemas.openxmlformats.org/officeDocument/2006/relationships/hyperlink" Target="https://github.com/tensorflow/models/pull/2186" TargetMode="External"/><Relationship Id="rId232" Type="http://schemas.openxmlformats.org/officeDocument/2006/relationships/hyperlink" Target="https://github.com/encode/httpx/pull/601" TargetMode="External"/><Relationship Id="rId884" Type="http://schemas.openxmlformats.org/officeDocument/2006/relationships/hyperlink" Target="https://github.com/saltstack/salt" TargetMode="External"/><Relationship Id="rId27" Type="http://schemas.openxmlformats.org/officeDocument/2006/relationships/hyperlink" Target="https://github.com/PaddlePaddle/PaddleDetection/pull/9217" TargetMode="External"/><Relationship Id="rId537" Type="http://schemas.openxmlformats.org/officeDocument/2006/relationships/hyperlink" Target="https://github.com/wkentaro/labelme" TargetMode="External"/><Relationship Id="rId744" Type="http://schemas.openxmlformats.org/officeDocument/2006/relationships/hyperlink" Target="https://github.com/locustio/locust/pull/63" TargetMode="External"/><Relationship Id="rId951" Type="http://schemas.openxmlformats.org/officeDocument/2006/relationships/hyperlink" Target="https://github.com/wkentaro/labelme/pull/1480" TargetMode="External"/><Relationship Id="rId1167" Type="http://schemas.openxmlformats.org/officeDocument/2006/relationships/hyperlink" Target="https://github.com/fail2ban/fail2ban" TargetMode="External"/><Relationship Id="rId80" Type="http://schemas.openxmlformats.org/officeDocument/2006/relationships/hyperlink" Target="https://github.com/wkentaro/labelme" TargetMode="External"/><Relationship Id="rId176" Type="http://schemas.openxmlformats.org/officeDocument/2006/relationships/hyperlink" Target="https://github.com/qutebrowser/qutebrowser" TargetMode="External"/><Relationship Id="rId383" Type="http://schemas.openxmlformats.org/officeDocument/2006/relationships/hyperlink" Target="https://github.com/hummingbot/hummingbot/pull/6451" TargetMode="External"/><Relationship Id="rId590" Type="http://schemas.openxmlformats.org/officeDocument/2006/relationships/hyperlink" Target="https://github.com/sissbruecker/linkding" TargetMode="External"/><Relationship Id="rId604" Type="http://schemas.openxmlformats.org/officeDocument/2006/relationships/hyperlink" Target="https://github.com/PaddlePaddle/PaddleOCR" TargetMode="External"/><Relationship Id="rId811" Type="http://schemas.openxmlformats.org/officeDocument/2006/relationships/hyperlink" Target="https://github.com/hummingbot/hummingbot" TargetMode="External"/><Relationship Id="rId1027" Type="http://schemas.openxmlformats.org/officeDocument/2006/relationships/hyperlink" Target="https://github.com/instaloader/instaloader/pull/278" TargetMode="External"/><Relationship Id="rId1234" Type="http://schemas.openxmlformats.org/officeDocument/2006/relationships/hyperlink" Target="https://github.com/tensorflow/models" TargetMode="External"/><Relationship Id="rId243" Type="http://schemas.openxmlformats.org/officeDocument/2006/relationships/hyperlink" Target="https://github.com/sherlock-project/sherlock" TargetMode="External"/><Relationship Id="rId450" Type="http://schemas.openxmlformats.org/officeDocument/2006/relationships/hyperlink" Target="https://github.com/pwr-Solaar/Solaar/pull/649" TargetMode="External"/><Relationship Id="rId688" Type="http://schemas.openxmlformats.org/officeDocument/2006/relationships/hyperlink" Target="https://github.com/sherlock-project/sherlock" TargetMode="External"/><Relationship Id="rId895" Type="http://schemas.openxmlformats.org/officeDocument/2006/relationships/hyperlink" Target="https://github.com/PaddlePaddle/PaddleDetection/pull/6424" TargetMode="External"/><Relationship Id="rId909" Type="http://schemas.openxmlformats.org/officeDocument/2006/relationships/hyperlink" Target="https://github.com/PaddlePaddle/PaddleDetection" TargetMode="External"/><Relationship Id="rId1080" Type="http://schemas.openxmlformats.org/officeDocument/2006/relationships/hyperlink" Target="https://github.com/dagster-io/dagster" TargetMode="External"/><Relationship Id="rId1301" Type="http://schemas.openxmlformats.org/officeDocument/2006/relationships/hyperlink" Target="https://github.com/saltstack/salt" TargetMode="External"/><Relationship Id="rId38" Type="http://schemas.openxmlformats.org/officeDocument/2006/relationships/hyperlink" Target="https://github.com/pre-commit/pre-commit" TargetMode="External"/><Relationship Id="rId103" Type="http://schemas.openxmlformats.org/officeDocument/2006/relationships/hyperlink" Target="https://github.com/gruns/icecream/pull/223" TargetMode="External"/><Relationship Id="rId310" Type="http://schemas.openxmlformats.org/officeDocument/2006/relationships/hyperlink" Target="https://github.com/3b1b/manim" TargetMode="External"/><Relationship Id="rId548" Type="http://schemas.openxmlformats.org/officeDocument/2006/relationships/hyperlink" Target="https://github.com/ParthJadhav/Tkinter-Designer" TargetMode="External"/><Relationship Id="rId755" Type="http://schemas.openxmlformats.org/officeDocument/2006/relationships/hyperlink" Target="https://github.com/Kozea/WeasyPrint" TargetMode="External"/><Relationship Id="rId962" Type="http://schemas.openxmlformats.org/officeDocument/2006/relationships/hyperlink" Target="https://github.com/wkentaro/labelme/pull/1923" TargetMode="External"/><Relationship Id="rId1178" Type="http://schemas.openxmlformats.org/officeDocument/2006/relationships/hyperlink" Target="https://github.com/locustio/locust/pull/770" TargetMode="External"/><Relationship Id="rId91" Type="http://schemas.openxmlformats.org/officeDocument/2006/relationships/hyperlink" Target="https://github.com/wkentaro/labelme" TargetMode="External"/><Relationship Id="rId187" Type="http://schemas.openxmlformats.org/officeDocument/2006/relationships/hyperlink" Target="https://github.com/dagster-io/dagster/pull/5218" TargetMode="External"/><Relationship Id="rId394" Type="http://schemas.openxmlformats.org/officeDocument/2006/relationships/hyperlink" Target="https://github.com/freqtrade/freqtrade" TargetMode="External"/><Relationship Id="rId408" Type="http://schemas.openxmlformats.org/officeDocument/2006/relationships/hyperlink" Target="https://github.com/home-assistant/core/pull/162137" TargetMode="External"/><Relationship Id="rId615" Type="http://schemas.openxmlformats.org/officeDocument/2006/relationships/hyperlink" Target="https://github.com/PaddlePaddle/PaddleOCR" TargetMode="External"/><Relationship Id="rId822" Type="http://schemas.openxmlformats.org/officeDocument/2006/relationships/hyperlink" Target="https://github.com/hummingbot/hummingbot" TargetMode="External"/><Relationship Id="rId1038" Type="http://schemas.openxmlformats.org/officeDocument/2006/relationships/hyperlink" Target="https://github.com/PaddlePaddle/PaddleOCR" TargetMode="External"/><Relationship Id="rId1245" Type="http://schemas.openxmlformats.org/officeDocument/2006/relationships/hyperlink" Target="https://github.com/hummingbot/hummingbot" TargetMode="External"/><Relationship Id="rId254" Type="http://schemas.openxmlformats.org/officeDocument/2006/relationships/hyperlink" Target="https://github.com/smicallef/spiderfoot" TargetMode="External"/><Relationship Id="rId699" Type="http://schemas.openxmlformats.org/officeDocument/2006/relationships/hyperlink" Target="https://github.com/smicallef/spiderfoot" TargetMode="External"/><Relationship Id="rId1091" Type="http://schemas.openxmlformats.org/officeDocument/2006/relationships/hyperlink" Target="https://github.com/dagster-io/dagster/pull/12337" TargetMode="External"/><Relationship Id="rId1105" Type="http://schemas.openxmlformats.org/officeDocument/2006/relationships/hyperlink" Target="https://github.com/encode/httpx" TargetMode="External"/><Relationship Id="rId1312" Type="http://schemas.openxmlformats.org/officeDocument/2006/relationships/hyperlink" Target="https://github.com/saltstack/salt/pull/16715" TargetMode="External"/><Relationship Id="rId49" Type="http://schemas.openxmlformats.org/officeDocument/2006/relationships/hyperlink" Target="https://github.com/pre-commit/pre-commit" TargetMode="External"/><Relationship Id="rId114" Type="http://schemas.openxmlformats.org/officeDocument/2006/relationships/hyperlink" Target="https://github.com/megadose/holehe" TargetMode="External"/><Relationship Id="rId461" Type="http://schemas.openxmlformats.org/officeDocument/2006/relationships/hyperlink" Target="https://github.com/dagster-io/dagster/pull/22653" TargetMode="External"/><Relationship Id="rId559" Type="http://schemas.openxmlformats.org/officeDocument/2006/relationships/hyperlink" Target="https://github.com/megadose/holehe/pull/113" TargetMode="External"/><Relationship Id="rId766" Type="http://schemas.openxmlformats.org/officeDocument/2006/relationships/hyperlink" Target="https://github.com/flairNLP/flair/pull/2812" TargetMode="External"/><Relationship Id="rId1189" Type="http://schemas.openxmlformats.org/officeDocument/2006/relationships/hyperlink" Target="https://github.com/Kozea/WeasyPrint" TargetMode="External"/><Relationship Id="rId198" Type="http://schemas.openxmlformats.org/officeDocument/2006/relationships/hyperlink" Target="https://github.com/dagster-io/dagster" TargetMode="External"/><Relationship Id="rId321" Type="http://schemas.openxmlformats.org/officeDocument/2006/relationships/hyperlink" Target="https://github.com/flairNLP/flair" TargetMode="External"/><Relationship Id="rId419" Type="http://schemas.openxmlformats.org/officeDocument/2006/relationships/hyperlink" Target="https://github.com/home-assistant/core" TargetMode="External"/><Relationship Id="rId626" Type="http://schemas.openxmlformats.org/officeDocument/2006/relationships/hyperlink" Target="https://github.com/dagster-io/dagster" TargetMode="External"/><Relationship Id="rId973" Type="http://schemas.openxmlformats.org/officeDocument/2006/relationships/hyperlink" Target="https://github.com/gruns/icecream/pull/234" TargetMode="External"/><Relationship Id="rId1049" Type="http://schemas.openxmlformats.org/officeDocument/2006/relationships/hyperlink" Target="https://github.com/qutebrowser/qutebrowser/pull/1838" TargetMode="External"/><Relationship Id="rId1256" Type="http://schemas.openxmlformats.org/officeDocument/2006/relationships/hyperlink" Target="https://github.com/hummingbot/hummingbot" TargetMode="External"/><Relationship Id="rId833" Type="http://schemas.openxmlformats.org/officeDocument/2006/relationships/hyperlink" Target="https://github.com/freqtrade/freqtrade/pull/12679" TargetMode="External"/><Relationship Id="rId1116" Type="http://schemas.openxmlformats.org/officeDocument/2006/relationships/hyperlink" Target="https://github.com/deepfakes/faceswap" TargetMode="External"/><Relationship Id="rId265" Type="http://schemas.openxmlformats.org/officeDocument/2006/relationships/hyperlink" Target="https://github.com/smicallef/spiderfoot" TargetMode="External"/><Relationship Id="rId472" Type="http://schemas.openxmlformats.org/officeDocument/2006/relationships/hyperlink" Target="https://github.com/PaddlePaddle/PaddleDetection" TargetMode="External"/><Relationship Id="rId900" Type="http://schemas.openxmlformats.org/officeDocument/2006/relationships/hyperlink" Target="https://github.com/PaddlePaddle/PaddleDetection" TargetMode="External"/><Relationship Id="rId1323" Type="http://schemas.openxmlformats.org/officeDocument/2006/relationships/hyperlink" Target="https://github.com/pwr-Solaar/Solaar" TargetMode="External"/><Relationship Id="rId125" Type="http://schemas.openxmlformats.org/officeDocument/2006/relationships/hyperlink" Target="https://github.com/danielgatis/rembg" TargetMode="External"/><Relationship Id="rId332" Type="http://schemas.openxmlformats.org/officeDocument/2006/relationships/hyperlink" Target="https://github.com/flairNLP/flair/pull/2393" TargetMode="External"/><Relationship Id="rId777" Type="http://schemas.openxmlformats.org/officeDocument/2006/relationships/hyperlink" Target="https://github.com/flairNLP/flair" TargetMode="External"/><Relationship Id="rId984" Type="http://schemas.openxmlformats.org/officeDocument/2006/relationships/hyperlink" Target="https://github.com/megadose/holehe" TargetMode="External"/><Relationship Id="rId637" Type="http://schemas.openxmlformats.org/officeDocument/2006/relationships/hyperlink" Target="https://github.com/dagster-io/dagster/pull/13817" TargetMode="External"/><Relationship Id="rId844" Type="http://schemas.openxmlformats.org/officeDocument/2006/relationships/hyperlink" Target="https://github.com/freqtrade/freqtrade" TargetMode="External"/><Relationship Id="rId1267" Type="http://schemas.openxmlformats.org/officeDocument/2006/relationships/hyperlink" Target="https://github.com/freqtrade/freqtrade/pull/1977" TargetMode="External"/><Relationship Id="rId276" Type="http://schemas.openxmlformats.org/officeDocument/2006/relationships/hyperlink" Target="https://github.com/smicallef/spiderfoot" TargetMode="External"/><Relationship Id="rId483" Type="http://schemas.openxmlformats.org/officeDocument/2006/relationships/hyperlink" Target="https://github.com/pre-commit/pre-commit/pull/1480" TargetMode="External"/><Relationship Id="rId690" Type="http://schemas.openxmlformats.org/officeDocument/2006/relationships/hyperlink" Target="https://github.com/sherlock-project/sherlock" TargetMode="External"/><Relationship Id="rId704" Type="http://schemas.openxmlformats.org/officeDocument/2006/relationships/hyperlink" Target="https://github.com/smicallef/spiderfoot/pull/1761" TargetMode="External"/><Relationship Id="rId911" Type="http://schemas.openxmlformats.org/officeDocument/2006/relationships/hyperlink" Target="https://github.com/lra/mackup/pull/2083/changes" TargetMode="External"/><Relationship Id="rId1127" Type="http://schemas.openxmlformats.org/officeDocument/2006/relationships/hyperlink" Target="https://github.com/smicallef/spiderfoot/pull/1199" TargetMode="External"/><Relationship Id="rId40" Type="http://schemas.openxmlformats.org/officeDocument/2006/relationships/hyperlink" Target="https://github.com/pre-commit/pre-commit" TargetMode="External"/><Relationship Id="rId136" Type="http://schemas.openxmlformats.org/officeDocument/2006/relationships/hyperlink" Target="https://github.com/ultrafunkamsterdam/undetected-chromedriver/pull/1439" TargetMode="External"/><Relationship Id="rId343" Type="http://schemas.openxmlformats.org/officeDocument/2006/relationships/hyperlink" Target="https://github.com/tensorflow/models/pull/8542" TargetMode="External"/><Relationship Id="rId550" Type="http://schemas.openxmlformats.org/officeDocument/2006/relationships/hyperlink" Target="https://github.com/ParthJadhav/Tkinter-Designer" TargetMode="External"/><Relationship Id="rId788" Type="http://schemas.openxmlformats.org/officeDocument/2006/relationships/hyperlink" Target="https://github.com/tensorflow/models/pull/3278" TargetMode="External"/><Relationship Id="rId995" Type="http://schemas.openxmlformats.org/officeDocument/2006/relationships/hyperlink" Target="https://github.com/danielgatis/rembg" TargetMode="External"/><Relationship Id="rId1180" Type="http://schemas.openxmlformats.org/officeDocument/2006/relationships/hyperlink" Target="https://github.com/3b1b/manim/pull/2397" TargetMode="External"/><Relationship Id="rId203" Type="http://schemas.openxmlformats.org/officeDocument/2006/relationships/hyperlink" Target="https://github.com/dagster-io/dagster/pull/16679" TargetMode="External"/><Relationship Id="rId648" Type="http://schemas.openxmlformats.org/officeDocument/2006/relationships/hyperlink" Target="https://github.com/dagster-io/dagster" TargetMode="External"/><Relationship Id="rId855" Type="http://schemas.openxmlformats.org/officeDocument/2006/relationships/hyperlink" Target="https://github.com/home-assistant/core" TargetMode="External"/><Relationship Id="rId1040" Type="http://schemas.openxmlformats.org/officeDocument/2006/relationships/hyperlink" Target="https://github.com/PaddlePaddle/PaddleOCR" TargetMode="External"/><Relationship Id="rId1278" Type="http://schemas.openxmlformats.org/officeDocument/2006/relationships/hyperlink" Target="https://github.com/home-assistant/core/pull/162412" TargetMode="External"/><Relationship Id="rId287" Type="http://schemas.openxmlformats.org/officeDocument/2006/relationships/hyperlink" Target="https://github.com/ranger/ranger/pull/1067" TargetMode="External"/><Relationship Id="rId410" Type="http://schemas.openxmlformats.org/officeDocument/2006/relationships/hyperlink" Target="https://github.com/home-assistant/core/pull/162396" TargetMode="External"/><Relationship Id="rId494" Type="http://schemas.openxmlformats.org/officeDocument/2006/relationships/hyperlink" Target="https://github.com/maurosoria/dirsearch/pull/927" TargetMode="External"/><Relationship Id="rId508" Type="http://schemas.openxmlformats.org/officeDocument/2006/relationships/hyperlink" Target="https://github.com/Zulko/moviepy" TargetMode="External"/><Relationship Id="rId715" Type="http://schemas.openxmlformats.org/officeDocument/2006/relationships/hyperlink" Target="https://github.com/smicallef/spiderfoot/pull/1337" TargetMode="External"/><Relationship Id="rId922" Type="http://schemas.openxmlformats.org/officeDocument/2006/relationships/hyperlink" Target="https://github.com/pre-commit/pre-commit/pull/251" TargetMode="External"/><Relationship Id="rId1138" Type="http://schemas.openxmlformats.org/officeDocument/2006/relationships/hyperlink" Target="https://github.com/smicallef/spiderfoot/pull/1222" TargetMode="External"/><Relationship Id="rId147" Type="http://schemas.openxmlformats.org/officeDocument/2006/relationships/hyperlink" Target="https://github.com/sissbruecker/linkding/pull/823" TargetMode="External"/><Relationship Id="rId354" Type="http://schemas.openxmlformats.org/officeDocument/2006/relationships/hyperlink" Target="https://github.com/tensorflow/models/pull/1701" TargetMode="External"/><Relationship Id="rId799" Type="http://schemas.openxmlformats.org/officeDocument/2006/relationships/hyperlink" Target="https://github.com/tensorflow/models" TargetMode="External"/><Relationship Id="rId1191" Type="http://schemas.openxmlformats.org/officeDocument/2006/relationships/hyperlink" Target="https://github.com/flairNLP/flair" TargetMode="External"/><Relationship Id="rId1205" Type="http://schemas.openxmlformats.org/officeDocument/2006/relationships/hyperlink" Target="https://github.com/flairNLP/flair" TargetMode="External"/><Relationship Id="rId51" Type="http://schemas.openxmlformats.org/officeDocument/2006/relationships/hyperlink" Target="https://github.com/maurosoria/dirsearch/pull/502" TargetMode="External"/><Relationship Id="rId561" Type="http://schemas.openxmlformats.org/officeDocument/2006/relationships/hyperlink" Target="https://github.com/danielgatis/rembg" TargetMode="External"/><Relationship Id="rId659" Type="http://schemas.openxmlformats.org/officeDocument/2006/relationships/hyperlink" Target="https://github.com/dagster-io/dagster/pull/12337" TargetMode="External"/><Relationship Id="rId866" Type="http://schemas.openxmlformats.org/officeDocument/2006/relationships/hyperlink" Target="https://github.com/home-assistant/core" TargetMode="External"/><Relationship Id="rId1289" Type="http://schemas.openxmlformats.org/officeDocument/2006/relationships/hyperlink" Target="https://github.com/home-assistant/core" TargetMode="External"/><Relationship Id="rId214" Type="http://schemas.openxmlformats.org/officeDocument/2006/relationships/hyperlink" Target="https://github.com/dagster-io/dagster" TargetMode="External"/><Relationship Id="rId298" Type="http://schemas.openxmlformats.org/officeDocument/2006/relationships/hyperlink" Target="https://github.com/fail2ban/fail2ban/pull/2189" TargetMode="External"/><Relationship Id="rId421" Type="http://schemas.openxmlformats.org/officeDocument/2006/relationships/hyperlink" Target="https://github.com/home-assistant/core/pull/156036" TargetMode="External"/><Relationship Id="rId519" Type="http://schemas.openxmlformats.org/officeDocument/2006/relationships/hyperlink" Target="https://github.com/wkentaro/labelme/pull/1480" TargetMode="External"/><Relationship Id="rId1051" Type="http://schemas.openxmlformats.org/officeDocument/2006/relationships/hyperlink" Target="https://github.com/qutebrowser/qutebrowser/pull/1745" TargetMode="External"/><Relationship Id="rId1149" Type="http://schemas.openxmlformats.org/officeDocument/2006/relationships/hyperlink" Target="https://github.com/smicallef/spiderfoot/pull/1337" TargetMode="External"/><Relationship Id="rId158" Type="http://schemas.openxmlformats.org/officeDocument/2006/relationships/hyperlink" Target="https://github.com/deepinsight/insightface" TargetMode="External"/><Relationship Id="rId726" Type="http://schemas.openxmlformats.org/officeDocument/2006/relationships/hyperlink" Target="https://github.com/laramies/theHarvester" TargetMode="External"/><Relationship Id="rId933" Type="http://schemas.openxmlformats.org/officeDocument/2006/relationships/hyperlink" Target="https://github.com/Zulko/moviepy/pull/553" TargetMode="External"/><Relationship Id="rId1009" Type="http://schemas.openxmlformats.org/officeDocument/2006/relationships/hyperlink" Target="https://github.com/ultrafunkamsterdam/undetected-chromedriver/pull/674" TargetMode="External"/><Relationship Id="rId62" Type="http://schemas.openxmlformats.org/officeDocument/2006/relationships/hyperlink" Target="https://github.com/Zulko/moviepy" TargetMode="External"/><Relationship Id="rId365" Type="http://schemas.openxmlformats.org/officeDocument/2006/relationships/hyperlink" Target="https://github.com/geldata/gel/pull/7914" TargetMode="External"/><Relationship Id="rId572" Type="http://schemas.openxmlformats.org/officeDocument/2006/relationships/hyperlink" Target="https://github.com/spotDL/spotify-downloader/pull/2525" TargetMode="External"/><Relationship Id="rId1216" Type="http://schemas.openxmlformats.org/officeDocument/2006/relationships/hyperlink" Target="https://github.com/mikf/gallery-dl/pull/8849" TargetMode="External"/><Relationship Id="rId225" Type="http://schemas.openxmlformats.org/officeDocument/2006/relationships/hyperlink" Target="https://github.com/encode/httpx" TargetMode="External"/><Relationship Id="rId432" Type="http://schemas.openxmlformats.org/officeDocument/2006/relationships/hyperlink" Target="https://github.com/saltstack/salt" TargetMode="External"/><Relationship Id="rId877" Type="http://schemas.openxmlformats.org/officeDocument/2006/relationships/hyperlink" Target="https://github.com/saltstack/salt" TargetMode="External"/><Relationship Id="rId1062" Type="http://schemas.openxmlformats.org/officeDocument/2006/relationships/hyperlink" Target="https://github.com/dagster-io/dagster" TargetMode="External"/><Relationship Id="rId737" Type="http://schemas.openxmlformats.org/officeDocument/2006/relationships/hyperlink" Target="https://github.com/fail2ban/fail2ban" TargetMode="External"/><Relationship Id="rId944" Type="http://schemas.openxmlformats.org/officeDocument/2006/relationships/hyperlink" Target="https://github.com/Zulko/moviepy" TargetMode="External"/><Relationship Id="rId73" Type="http://schemas.openxmlformats.org/officeDocument/2006/relationships/hyperlink" Target="https://github.com/Zulko/moviepy/pull/17" TargetMode="External"/><Relationship Id="rId169" Type="http://schemas.openxmlformats.org/officeDocument/2006/relationships/hyperlink" Target="https://github.com/PaddlePaddle/PaddleOCR/pull/14217" TargetMode="External"/><Relationship Id="rId376" Type="http://schemas.openxmlformats.org/officeDocument/2006/relationships/hyperlink" Target="https://github.com/hummingbot/hummingbot/pull/2742" TargetMode="External"/><Relationship Id="rId583" Type="http://schemas.openxmlformats.org/officeDocument/2006/relationships/hyperlink" Target="https://github.com/amueller/word_cloud" TargetMode="External"/><Relationship Id="rId790" Type="http://schemas.openxmlformats.org/officeDocument/2006/relationships/hyperlink" Target="https://github.com/tensorflow/models/pull/1242" TargetMode="External"/><Relationship Id="rId804" Type="http://schemas.openxmlformats.org/officeDocument/2006/relationships/hyperlink" Target="https://github.com/geldata/gel" TargetMode="External"/><Relationship Id="rId1227" Type="http://schemas.openxmlformats.org/officeDocument/2006/relationships/hyperlink" Target="https://github.com/tensorflow/models" TargetMode="External"/><Relationship Id="rId4" Type="http://schemas.openxmlformats.org/officeDocument/2006/relationships/hyperlink" Target="https://github.com/home-assistant/core/pull/158537" TargetMode="External"/><Relationship Id="rId236" Type="http://schemas.openxmlformats.org/officeDocument/2006/relationships/hyperlink" Target="https://github.com/encode/httpx/pull/601" TargetMode="External"/><Relationship Id="rId443" Type="http://schemas.openxmlformats.org/officeDocument/2006/relationships/hyperlink" Target="https://github.com/encode/httpx" TargetMode="External"/><Relationship Id="rId650" Type="http://schemas.openxmlformats.org/officeDocument/2006/relationships/hyperlink" Target="https://github.com/dagster-io/dagster" TargetMode="External"/><Relationship Id="rId888" Type="http://schemas.openxmlformats.org/officeDocument/2006/relationships/hyperlink" Target="https://github.com/home-assistant/core/pull/158537" TargetMode="External"/><Relationship Id="rId1073" Type="http://schemas.openxmlformats.org/officeDocument/2006/relationships/hyperlink" Target="https://github.com/dagster-io/dagster/pull/16679" TargetMode="External"/><Relationship Id="rId1280" Type="http://schemas.openxmlformats.org/officeDocument/2006/relationships/hyperlink" Target="https://github.com/home-assistant/core/pull/162279" TargetMode="External"/><Relationship Id="rId303" Type="http://schemas.openxmlformats.org/officeDocument/2006/relationships/hyperlink" Target="https://github.com/locustio/locust" TargetMode="External"/><Relationship Id="rId748" Type="http://schemas.openxmlformats.org/officeDocument/2006/relationships/hyperlink" Target="https://github.com/3b1b/manim/pull/2397" TargetMode="External"/><Relationship Id="rId955" Type="http://schemas.openxmlformats.org/officeDocument/2006/relationships/hyperlink" Target="https://github.com/wkentaro/labelme/pull/1644" TargetMode="External"/><Relationship Id="rId1140" Type="http://schemas.openxmlformats.org/officeDocument/2006/relationships/hyperlink" Target="https://github.com/smicallef/spiderfoot/pull/1222" TargetMode="External"/><Relationship Id="rId84" Type="http://schemas.openxmlformats.org/officeDocument/2006/relationships/hyperlink" Target="https://github.com/wkentaro/labelme" TargetMode="External"/><Relationship Id="rId387" Type="http://schemas.openxmlformats.org/officeDocument/2006/relationships/hyperlink" Target="https://github.com/freqtrade/freqtrade/pull/139" TargetMode="External"/><Relationship Id="rId510" Type="http://schemas.openxmlformats.org/officeDocument/2006/relationships/hyperlink" Target="https://github.com/Zulko/moviepy" TargetMode="External"/><Relationship Id="rId594" Type="http://schemas.openxmlformats.org/officeDocument/2006/relationships/hyperlink" Target="https://github.com/instaloader/instaloader" TargetMode="External"/><Relationship Id="rId608" Type="http://schemas.openxmlformats.org/officeDocument/2006/relationships/hyperlink" Target="https://github.com/PaddlePaddle/PaddleOCR" TargetMode="External"/><Relationship Id="rId815" Type="http://schemas.openxmlformats.org/officeDocument/2006/relationships/hyperlink" Target="https://github.com/hummingbot/hummingbot" TargetMode="External"/><Relationship Id="rId1238" Type="http://schemas.openxmlformats.org/officeDocument/2006/relationships/hyperlink" Target="https://github.com/geldata/gel" TargetMode="External"/><Relationship Id="rId247" Type="http://schemas.openxmlformats.org/officeDocument/2006/relationships/hyperlink" Target="https://github.com/sherlock-project/sherlock/pull/2574" TargetMode="External"/><Relationship Id="rId899" Type="http://schemas.openxmlformats.org/officeDocument/2006/relationships/hyperlink" Target="https://github.com/PaddlePaddle/PaddleDetection/pull/9217" TargetMode="External"/><Relationship Id="rId1000" Type="http://schemas.openxmlformats.org/officeDocument/2006/relationships/hyperlink" Target="https://github.com/spotDL/spotify-downloader" TargetMode="External"/><Relationship Id="rId1084" Type="http://schemas.openxmlformats.org/officeDocument/2006/relationships/hyperlink" Target="https://github.com/dagster-io/dagster" TargetMode="External"/><Relationship Id="rId1305" Type="http://schemas.openxmlformats.org/officeDocument/2006/relationships/hyperlink" Target="https://github.com/saltstack/salt/pull/22882" TargetMode="External"/><Relationship Id="rId107" Type="http://schemas.openxmlformats.org/officeDocument/2006/relationships/hyperlink" Target="https://github.com/ParthJadhav/Tkinter-Designer/pull/85" TargetMode="External"/><Relationship Id="rId454" Type="http://schemas.openxmlformats.org/officeDocument/2006/relationships/hyperlink" Target="https://github.com/pwr-Solaar/Solaar" TargetMode="External"/><Relationship Id="rId661" Type="http://schemas.openxmlformats.org/officeDocument/2006/relationships/hyperlink" Target="https://github.com/dagster-io/dagster" TargetMode="External"/><Relationship Id="rId759" Type="http://schemas.openxmlformats.org/officeDocument/2006/relationships/hyperlink" Target="https://github.com/flairNLP/flair" TargetMode="External"/><Relationship Id="rId966" Type="http://schemas.openxmlformats.org/officeDocument/2006/relationships/hyperlink" Target="https://github.com/wkentaro/labelme/pull/1923" TargetMode="External"/><Relationship Id="rId1291" Type="http://schemas.openxmlformats.org/officeDocument/2006/relationships/hyperlink" Target="https://github.com/home-assistant/core" TargetMode="External"/><Relationship Id="rId11" Type="http://schemas.openxmlformats.org/officeDocument/2006/relationships/hyperlink" Target="https://github.com/pwr-Solaar/Solaar/pull/60" TargetMode="External"/><Relationship Id="rId314" Type="http://schemas.openxmlformats.org/officeDocument/2006/relationships/hyperlink" Target="https://github.com/Kozea/WeasyPrint/pull/2014" TargetMode="External"/><Relationship Id="rId398" Type="http://schemas.openxmlformats.org/officeDocument/2006/relationships/hyperlink" Target="https://github.com/freqtrade/freqtrade" TargetMode="External"/><Relationship Id="rId521" Type="http://schemas.openxmlformats.org/officeDocument/2006/relationships/hyperlink" Target="https://github.com/wkentaro/labelme/pull/1644" TargetMode="External"/><Relationship Id="rId619" Type="http://schemas.openxmlformats.org/officeDocument/2006/relationships/hyperlink" Target="https://github.com/qutebrowser/qutebrowser/pull/1745" TargetMode="External"/><Relationship Id="rId1151" Type="http://schemas.openxmlformats.org/officeDocument/2006/relationships/hyperlink" Target="https://github.com/smicallef/spiderfoot/pull/1337" TargetMode="External"/><Relationship Id="rId1249" Type="http://schemas.openxmlformats.org/officeDocument/2006/relationships/hyperlink" Target="https://github.com/hummingbot/hummingbot" TargetMode="External"/><Relationship Id="rId95" Type="http://schemas.openxmlformats.org/officeDocument/2006/relationships/hyperlink" Target="https://github.com/wkentaro/labelme" TargetMode="External"/><Relationship Id="rId160" Type="http://schemas.openxmlformats.org/officeDocument/2006/relationships/hyperlink" Target="https://github.com/PaddlePaddle/PaddleOCR" TargetMode="External"/><Relationship Id="rId826" Type="http://schemas.openxmlformats.org/officeDocument/2006/relationships/hyperlink" Target="https://github.com/hummingbot/hummingbot" TargetMode="External"/><Relationship Id="rId1011" Type="http://schemas.openxmlformats.org/officeDocument/2006/relationships/hyperlink" Target="https://github.com/ultrafunkamsterdam/undetected-chromedriver" TargetMode="External"/><Relationship Id="rId1109" Type="http://schemas.openxmlformats.org/officeDocument/2006/relationships/hyperlink" Target="https://github.com/encode/httpx" TargetMode="External"/><Relationship Id="rId258" Type="http://schemas.openxmlformats.org/officeDocument/2006/relationships/hyperlink" Target="https://github.com/smicallef/spiderfoot/pull/1683" TargetMode="External"/><Relationship Id="rId465" Type="http://schemas.openxmlformats.org/officeDocument/2006/relationships/hyperlink" Target="https://github.com/PaddlePaddle/PaddleDetection/pull/6295" TargetMode="External"/><Relationship Id="rId672" Type="http://schemas.openxmlformats.org/officeDocument/2006/relationships/hyperlink" Target="https://github.com/encode/httpx/pull/676" TargetMode="External"/><Relationship Id="rId1095" Type="http://schemas.openxmlformats.org/officeDocument/2006/relationships/hyperlink" Target="https://github.com/dagster-io/dagster" TargetMode="External"/><Relationship Id="rId1316" Type="http://schemas.openxmlformats.org/officeDocument/2006/relationships/hyperlink" Target="https://github.com/saltstack/salt" TargetMode="External"/><Relationship Id="rId22" Type="http://schemas.openxmlformats.org/officeDocument/2006/relationships/hyperlink" Target="https://github.com/PaddlePaddle/PaddleDetection" TargetMode="External"/><Relationship Id="rId118" Type="http://schemas.openxmlformats.org/officeDocument/2006/relationships/hyperlink" Target="https://github.com/danielgatis/rembg/pull/362" TargetMode="External"/><Relationship Id="rId325" Type="http://schemas.openxmlformats.org/officeDocument/2006/relationships/hyperlink" Target="https://github.com/flairNLP/flair" TargetMode="External"/><Relationship Id="rId532" Type="http://schemas.openxmlformats.org/officeDocument/2006/relationships/hyperlink" Target="https://github.com/wkentaro/labelme/pull/1923" TargetMode="External"/><Relationship Id="rId977" Type="http://schemas.openxmlformats.org/officeDocument/2006/relationships/hyperlink" Target="https://github.com/gruns/icecream/pull/223" TargetMode="External"/><Relationship Id="rId1162" Type="http://schemas.openxmlformats.org/officeDocument/2006/relationships/hyperlink" Target="https://github.com/ranger/ranger" TargetMode="External"/><Relationship Id="rId171" Type="http://schemas.openxmlformats.org/officeDocument/2006/relationships/hyperlink" Target="https://github.com/PaddlePaddle/PaddleOCR" TargetMode="External"/><Relationship Id="rId837" Type="http://schemas.openxmlformats.org/officeDocument/2006/relationships/hyperlink" Target="https://github.com/freqtrade/freqtrade/pull/569" TargetMode="External"/><Relationship Id="rId1022" Type="http://schemas.openxmlformats.org/officeDocument/2006/relationships/hyperlink" Target="https://github.com/sissbruecker/linkding" TargetMode="External"/><Relationship Id="rId269" Type="http://schemas.openxmlformats.org/officeDocument/2006/relationships/hyperlink" Target="https://github.com/smicallef/spiderfoot" TargetMode="External"/><Relationship Id="rId476" Type="http://schemas.openxmlformats.org/officeDocument/2006/relationships/hyperlink" Target="https://github.com/PaddlePaddle/PaddleDetection/pull/8872/changes" TargetMode="External"/><Relationship Id="rId683" Type="http://schemas.openxmlformats.org/officeDocument/2006/relationships/hyperlink" Target="https://github.com/deepfakes/faceswap/pull/281" TargetMode="External"/><Relationship Id="rId890" Type="http://schemas.openxmlformats.org/officeDocument/2006/relationships/hyperlink" Target="https://github.com/mps-youtube/yewtube/pull/394" TargetMode="External"/><Relationship Id="rId904" Type="http://schemas.openxmlformats.org/officeDocument/2006/relationships/hyperlink" Target="https://github.com/PaddlePaddle/PaddleDetection" TargetMode="External"/><Relationship Id="rId1327" Type="http://schemas.openxmlformats.org/officeDocument/2006/relationships/table" Target="../tables/table2.xml"/><Relationship Id="rId33" Type="http://schemas.openxmlformats.org/officeDocument/2006/relationships/hyperlink" Target="https://github.com/PaddlePaddle/PaddleDetection/pull/2352" TargetMode="External"/><Relationship Id="rId129" Type="http://schemas.openxmlformats.org/officeDocument/2006/relationships/hyperlink" Target="https://github.com/spotDL/spotify-downloader/pull/519" TargetMode="External"/><Relationship Id="rId336" Type="http://schemas.openxmlformats.org/officeDocument/2006/relationships/hyperlink" Target="https://github.com/flairNLP/flair/pull/961" TargetMode="External"/><Relationship Id="rId543" Type="http://schemas.openxmlformats.org/officeDocument/2006/relationships/hyperlink" Target="https://github.com/gruns/icecream/pull/4" TargetMode="External"/><Relationship Id="rId988" Type="http://schemas.openxmlformats.org/officeDocument/2006/relationships/hyperlink" Target="https://github.com/megadose/holehe" TargetMode="External"/><Relationship Id="rId1173" Type="http://schemas.openxmlformats.org/officeDocument/2006/relationships/hyperlink" Target="https://github.com/fail2ban/fail2ban" TargetMode="External"/><Relationship Id="rId182" Type="http://schemas.openxmlformats.org/officeDocument/2006/relationships/hyperlink" Target="https://github.com/dagster-io/dagster" TargetMode="External"/><Relationship Id="rId403" Type="http://schemas.openxmlformats.org/officeDocument/2006/relationships/hyperlink" Target="https://github.com/home-assistant/core" TargetMode="External"/><Relationship Id="rId750" Type="http://schemas.openxmlformats.org/officeDocument/2006/relationships/hyperlink" Target="https://github.com/3b1b/manim/pull/2108" TargetMode="External"/><Relationship Id="rId848" Type="http://schemas.openxmlformats.org/officeDocument/2006/relationships/hyperlink" Target="https://github.com/home-assistant/core/pull/162279" TargetMode="External"/><Relationship Id="rId1033" Type="http://schemas.openxmlformats.org/officeDocument/2006/relationships/hyperlink" Target="https://github.com/deepinsight/insightface/pull/2679" TargetMode="External"/><Relationship Id="rId487" Type="http://schemas.openxmlformats.org/officeDocument/2006/relationships/hyperlink" Target="https://github.com/pre-commit/pre-commit/pull/653" TargetMode="External"/><Relationship Id="rId610" Type="http://schemas.openxmlformats.org/officeDocument/2006/relationships/hyperlink" Target="https://github.com/PaddlePaddle/PaddleOCR" TargetMode="External"/><Relationship Id="rId694" Type="http://schemas.openxmlformats.org/officeDocument/2006/relationships/hyperlink" Target="https://github.com/smicallef/spiderfoot" TargetMode="External"/><Relationship Id="rId708" Type="http://schemas.openxmlformats.org/officeDocument/2006/relationships/hyperlink" Target="https://github.com/smicallef/spiderfoot/pull/1222" TargetMode="External"/><Relationship Id="rId915" Type="http://schemas.openxmlformats.org/officeDocument/2006/relationships/hyperlink" Target="https://github.com/pre-commit/pre-commit/pull/1480" TargetMode="External"/><Relationship Id="rId1240" Type="http://schemas.openxmlformats.org/officeDocument/2006/relationships/hyperlink" Target="https://github.com/geldata/gel" TargetMode="External"/><Relationship Id="rId347" Type="http://schemas.openxmlformats.org/officeDocument/2006/relationships/hyperlink" Target="https://github.com/tensorflow/models" TargetMode="External"/><Relationship Id="rId999" Type="http://schemas.openxmlformats.org/officeDocument/2006/relationships/hyperlink" Target="https://github.com/danielgatis/rembg" TargetMode="External"/><Relationship Id="rId1100" Type="http://schemas.openxmlformats.org/officeDocument/2006/relationships/hyperlink" Target="https://github.com/encode/httpx/pull/675" TargetMode="External"/><Relationship Id="rId1184" Type="http://schemas.openxmlformats.org/officeDocument/2006/relationships/hyperlink" Target="https://github.com/3b1b/manim" TargetMode="External"/><Relationship Id="rId44" Type="http://schemas.openxmlformats.org/officeDocument/2006/relationships/hyperlink" Target="https://github.com/pre-commit/pre-commit" TargetMode="External"/><Relationship Id="rId554" Type="http://schemas.openxmlformats.org/officeDocument/2006/relationships/hyperlink" Target="https://github.com/megadose/holehe" TargetMode="External"/><Relationship Id="rId761" Type="http://schemas.openxmlformats.org/officeDocument/2006/relationships/hyperlink" Target="https://github.com/flairNLP/flair" TargetMode="External"/><Relationship Id="rId859" Type="http://schemas.openxmlformats.org/officeDocument/2006/relationships/hyperlink" Target="https://github.com/home-assistant/core" TargetMode="External"/><Relationship Id="rId193" Type="http://schemas.openxmlformats.org/officeDocument/2006/relationships/hyperlink" Target="https://github.com/dagster-io/dagster/pull/13817" TargetMode="External"/><Relationship Id="rId207" Type="http://schemas.openxmlformats.org/officeDocument/2006/relationships/hyperlink" Target="https://github.com/dagster-io/dagster/pull/10962" TargetMode="External"/><Relationship Id="rId414" Type="http://schemas.openxmlformats.org/officeDocument/2006/relationships/hyperlink" Target="https://github.com/home-assistant/core/pull/162396" TargetMode="External"/><Relationship Id="rId498" Type="http://schemas.openxmlformats.org/officeDocument/2006/relationships/hyperlink" Target="https://github.com/Zulko/moviepy" TargetMode="External"/><Relationship Id="rId621" Type="http://schemas.openxmlformats.org/officeDocument/2006/relationships/hyperlink" Target="https://github.com/qutebrowser/qutebrowser" TargetMode="External"/><Relationship Id="rId1044" Type="http://schemas.openxmlformats.org/officeDocument/2006/relationships/hyperlink" Target="https://github.com/PaddlePaddle/PaddleOCR/pull/14231" TargetMode="External"/><Relationship Id="rId1251" Type="http://schemas.openxmlformats.org/officeDocument/2006/relationships/hyperlink" Target="https://github.com/hummingbot/hummingbot" TargetMode="External"/><Relationship Id="rId260" Type="http://schemas.openxmlformats.org/officeDocument/2006/relationships/hyperlink" Target="https://github.com/smicallef/spiderfoot/pull/1761" TargetMode="External"/><Relationship Id="rId719" Type="http://schemas.openxmlformats.org/officeDocument/2006/relationships/hyperlink" Target="https://github.com/smicallef/spiderfoot/pull/1337" TargetMode="External"/><Relationship Id="rId926" Type="http://schemas.openxmlformats.org/officeDocument/2006/relationships/hyperlink" Target="https://github.com/maurosoria/dirsearch/pull/927" TargetMode="External"/><Relationship Id="rId1111" Type="http://schemas.openxmlformats.org/officeDocument/2006/relationships/hyperlink" Target="https://github.com/encode/httpx/pull/968" TargetMode="External"/><Relationship Id="rId55" Type="http://schemas.openxmlformats.org/officeDocument/2006/relationships/hyperlink" Target="https://github.com/maurosoria/dirsearch" TargetMode="External"/><Relationship Id="rId120" Type="http://schemas.openxmlformats.org/officeDocument/2006/relationships/hyperlink" Target="https://github.com/danielgatis/rembg/pull/362" TargetMode="External"/><Relationship Id="rId358" Type="http://schemas.openxmlformats.org/officeDocument/2006/relationships/hyperlink" Target="https://github.com/tensorflow/models/pull/1542" TargetMode="External"/><Relationship Id="rId565" Type="http://schemas.openxmlformats.org/officeDocument/2006/relationships/hyperlink" Target="https://github.com/danielgatis/rembg" TargetMode="External"/><Relationship Id="rId772" Type="http://schemas.openxmlformats.org/officeDocument/2006/relationships/hyperlink" Target="https://github.com/flairNLP/flair/pull/2393" TargetMode="External"/><Relationship Id="rId1195" Type="http://schemas.openxmlformats.org/officeDocument/2006/relationships/hyperlink" Target="https://github.com/flairNLP/flair" TargetMode="External"/><Relationship Id="rId1209" Type="http://schemas.openxmlformats.org/officeDocument/2006/relationships/hyperlink" Target="https://github.com/flairNLP/flair" TargetMode="External"/><Relationship Id="rId218" Type="http://schemas.openxmlformats.org/officeDocument/2006/relationships/hyperlink" Target="https://github.com/dagster-io/dagster/pull/12370" TargetMode="External"/><Relationship Id="rId425" Type="http://schemas.openxmlformats.org/officeDocument/2006/relationships/hyperlink" Target="https://github.com/saltstack/salt/pull/27597" TargetMode="External"/><Relationship Id="rId632" Type="http://schemas.openxmlformats.org/officeDocument/2006/relationships/hyperlink" Target="https://github.com/dagster-io/dagster" TargetMode="External"/><Relationship Id="rId1055" Type="http://schemas.openxmlformats.org/officeDocument/2006/relationships/hyperlink" Target="https://github.com/dagster-io/dagster/pull/16218" TargetMode="External"/><Relationship Id="rId1262" Type="http://schemas.openxmlformats.org/officeDocument/2006/relationships/hyperlink" Target="https://github.com/freqtrade/freqtrade" TargetMode="External"/><Relationship Id="rId271" Type="http://schemas.openxmlformats.org/officeDocument/2006/relationships/hyperlink" Target="https://github.com/smicallef/spiderfoot/pull/1337" TargetMode="External"/><Relationship Id="rId937" Type="http://schemas.openxmlformats.org/officeDocument/2006/relationships/hyperlink" Target="https://github.com/Zulko/moviepy/pull/553" TargetMode="External"/><Relationship Id="rId1122" Type="http://schemas.openxmlformats.org/officeDocument/2006/relationships/hyperlink" Target="https://github.com/sherlock-project/sherlock" TargetMode="External"/><Relationship Id="rId66" Type="http://schemas.openxmlformats.org/officeDocument/2006/relationships/hyperlink" Target="https://github.com/Zulko/moviepy" TargetMode="External"/><Relationship Id="rId131" Type="http://schemas.openxmlformats.org/officeDocument/2006/relationships/hyperlink" Target="https://github.com/spotDL/spotify-downloader" TargetMode="External"/><Relationship Id="rId369" Type="http://schemas.openxmlformats.org/officeDocument/2006/relationships/hyperlink" Target="https://github.com/hummingbot/hummingbot" TargetMode="External"/><Relationship Id="rId576" Type="http://schemas.openxmlformats.org/officeDocument/2006/relationships/hyperlink" Target="https://github.com/ultrafunkamsterdam/undetected-chromedriver" TargetMode="External"/><Relationship Id="rId783" Type="http://schemas.openxmlformats.org/officeDocument/2006/relationships/hyperlink" Target="https://github.com/mikf/gallery-dl" TargetMode="External"/><Relationship Id="rId990" Type="http://schemas.openxmlformats.org/officeDocument/2006/relationships/hyperlink" Target="https://github.com/megadose/holehe" TargetMode="External"/><Relationship Id="rId229" Type="http://schemas.openxmlformats.org/officeDocument/2006/relationships/hyperlink" Target="https://github.com/encode/httpx" TargetMode="External"/><Relationship Id="rId436" Type="http://schemas.openxmlformats.org/officeDocument/2006/relationships/hyperlink" Target="https://github.com/saltstack/salt/pull/56932" TargetMode="External"/><Relationship Id="rId643" Type="http://schemas.openxmlformats.org/officeDocument/2006/relationships/hyperlink" Target="https://github.com/dagster-io/dagster/pull/16679" TargetMode="External"/><Relationship Id="rId1066" Type="http://schemas.openxmlformats.org/officeDocument/2006/relationships/hyperlink" Target="https://github.com/dagster-io/dagster" TargetMode="External"/><Relationship Id="rId1273" Type="http://schemas.openxmlformats.org/officeDocument/2006/relationships/hyperlink" Target="https://github.com/freqtrade/freqtrade/pull/569" TargetMode="External"/><Relationship Id="rId850" Type="http://schemas.openxmlformats.org/officeDocument/2006/relationships/hyperlink" Target="https://github.com/home-assistant/core/pull/162137" TargetMode="External"/><Relationship Id="rId948" Type="http://schemas.openxmlformats.org/officeDocument/2006/relationships/hyperlink" Target="https://github.com/wkentaro/labelme" TargetMode="External"/><Relationship Id="rId1133" Type="http://schemas.openxmlformats.org/officeDocument/2006/relationships/hyperlink" Target="https://github.com/smicallef/spiderfoot" TargetMode="External"/><Relationship Id="rId77" Type="http://schemas.openxmlformats.org/officeDocument/2006/relationships/hyperlink" Target="https://github.com/wkentaro/labelme/pull/1480" TargetMode="External"/><Relationship Id="rId282" Type="http://schemas.openxmlformats.org/officeDocument/2006/relationships/hyperlink" Target="https://github.com/laramies/theHarvester/pull/910" TargetMode="External"/><Relationship Id="rId503" Type="http://schemas.openxmlformats.org/officeDocument/2006/relationships/hyperlink" Target="https://github.com/Zulko/moviepy/pull/553" TargetMode="External"/><Relationship Id="rId587" Type="http://schemas.openxmlformats.org/officeDocument/2006/relationships/hyperlink" Target="https://github.com/sissbruecker/linkding/pull/823" TargetMode="External"/><Relationship Id="rId710" Type="http://schemas.openxmlformats.org/officeDocument/2006/relationships/hyperlink" Target="https://github.com/smicallef/spiderfoot/pull/1222" TargetMode="External"/><Relationship Id="rId808" Type="http://schemas.openxmlformats.org/officeDocument/2006/relationships/hyperlink" Target="https://github.com/geldata/gel" TargetMode="External"/><Relationship Id="rId8" Type="http://schemas.openxmlformats.org/officeDocument/2006/relationships/hyperlink" Target="https://github.com/pwr-Solaar/Solaar/pull/649" TargetMode="External"/><Relationship Id="rId142" Type="http://schemas.openxmlformats.org/officeDocument/2006/relationships/hyperlink" Target="https://github.com/amueller/word_cloud/pull/466" TargetMode="External"/><Relationship Id="rId447" Type="http://schemas.openxmlformats.org/officeDocument/2006/relationships/hyperlink" Target="https://github.com/home-assistant/core/pull/158537" TargetMode="External"/><Relationship Id="rId794" Type="http://schemas.openxmlformats.org/officeDocument/2006/relationships/hyperlink" Target="https://github.com/tensorflow/models/pull/1384" TargetMode="External"/><Relationship Id="rId1077" Type="http://schemas.openxmlformats.org/officeDocument/2006/relationships/hyperlink" Target="https://github.com/dagster-io/dagster/pull/16679" TargetMode="External"/><Relationship Id="rId1200" Type="http://schemas.openxmlformats.org/officeDocument/2006/relationships/hyperlink" Target="https://github.com/flairNLP/flair/pull/2812" TargetMode="External"/><Relationship Id="rId654" Type="http://schemas.openxmlformats.org/officeDocument/2006/relationships/hyperlink" Target="https://github.com/dagster-io/dagster" TargetMode="External"/><Relationship Id="rId861" Type="http://schemas.openxmlformats.org/officeDocument/2006/relationships/hyperlink" Target="https://github.com/home-assistant/core" TargetMode="External"/><Relationship Id="rId959" Type="http://schemas.openxmlformats.org/officeDocument/2006/relationships/hyperlink" Target="https://github.com/wkentaro/labelme/pull/1885" TargetMode="External"/><Relationship Id="rId1284" Type="http://schemas.openxmlformats.org/officeDocument/2006/relationships/hyperlink" Target="https://github.com/home-assistant/core/pull/162396" TargetMode="External"/><Relationship Id="rId293" Type="http://schemas.openxmlformats.org/officeDocument/2006/relationships/hyperlink" Target="https://github.com/fail2ban/fail2ban" TargetMode="External"/><Relationship Id="rId307" Type="http://schemas.openxmlformats.org/officeDocument/2006/relationships/hyperlink" Target="https://github.com/3b1b/manim" TargetMode="External"/><Relationship Id="rId514" Type="http://schemas.openxmlformats.org/officeDocument/2006/relationships/hyperlink" Target="https://github.com/Zulko/moviepy" TargetMode="External"/><Relationship Id="rId721" Type="http://schemas.openxmlformats.org/officeDocument/2006/relationships/hyperlink" Target="https://github.com/laramies/theHarvester" TargetMode="External"/><Relationship Id="rId1144" Type="http://schemas.openxmlformats.org/officeDocument/2006/relationships/hyperlink" Target="https://github.com/smicallef/spiderfoot/pull/1222" TargetMode="External"/><Relationship Id="rId88" Type="http://schemas.openxmlformats.org/officeDocument/2006/relationships/hyperlink" Target="https://github.com/wkentaro/labelme/pull/1923" TargetMode="External"/><Relationship Id="rId153" Type="http://schemas.openxmlformats.org/officeDocument/2006/relationships/hyperlink" Target="https://github.com/instaloader/instaloader/pull/278" TargetMode="External"/><Relationship Id="rId360" Type="http://schemas.openxmlformats.org/officeDocument/2006/relationships/hyperlink" Target="https://github.com/tensorflow/models" TargetMode="External"/><Relationship Id="rId598" Type="http://schemas.openxmlformats.org/officeDocument/2006/relationships/hyperlink" Target="https://github.com/deepinsight/insightface" TargetMode="External"/><Relationship Id="rId819" Type="http://schemas.openxmlformats.org/officeDocument/2006/relationships/hyperlink" Target="https://github.com/hummingbot/hummingbot" TargetMode="External"/><Relationship Id="rId1004" Type="http://schemas.openxmlformats.org/officeDocument/2006/relationships/hyperlink" Target="https://github.com/spotDL/spotify-downloader/pull/2525" TargetMode="External"/><Relationship Id="rId1211" Type="http://schemas.openxmlformats.org/officeDocument/2006/relationships/hyperlink" Target="https://github.com/flairNLP/flair/pull/2845" TargetMode="External"/><Relationship Id="rId220" Type="http://schemas.openxmlformats.org/officeDocument/2006/relationships/hyperlink" Target="https://github.com/dagster-io/dagster/pull/12370" TargetMode="External"/><Relationship Id="rId458" Type="http://schemas.openxmlformats.org/officeDocument/2006/relationships/hyperlink" Target="https://github.com/mps-youtube/yewtube/pull/394" TargetMode="External"/><Relationship Id="rId665" Type="http://schemas.openxmlformats.org/officeDocument/2006/relationships/hyperlink" Target="https://github.com/dagster-io/dagster" TargetMode="External"/><Relationship Id="rId872" Type="http://schemas.openxmlformats.org/officeDocument/2006/relationships/hyperlink" Target="https://github.com/saltstack/salt/pull/56932" TargetMode="External"/><Relationship Id="rId1088" Type="http://schemas.openxmlformats.org/officeDocument/2006/relationships/hyperlink" Target="https://github.com/dagster-io/dagster" TargetMode="External"/><Relationship Id="rId1295" Type="http://schemas.openxmlformats.org/officeDocument/2006/relationships/hyperlink" Target="https://github.com/home-assistant/core/pull/156036" TargetMode="External"/><Relationship Id="rId1309" Type="http://schemas.openxmlformats.org/officeDocument/2006/relationships/hyperlink" Target="https://github.com/saltstack/salt" TargetMode="External"/><Relationship Id="rId15" Type="http://schemas.openxmlformats.org/officeDocument/2006/relationships/hyperlink" Target="https://github.com/mps-youtube/yewtube" TargetMode="External"/><Relationship Id="rId318" Type="http://schemas.openxmlformats.org/officeDocument/2006/relationships/hyperlink" Target="https://github.com/flairNLP/flair/pull/3054" TargetMode="External"/><Relationship Id="rId525" Type="http://schemas.openxmlformats.org/officeDocument/2006/relationships/hyperlink" Target="https://github.com/wkentaro/labelme/pull/818" TargetMode="External"/><Relationship Id="rId732" Type="http://schemas.openxmlformats.org/officeDocument/2006/relationships/hyperlink" Target="https://github.com/ranger/ranger" TargetMode="External"/><Relationship Id="rId1155" Type="http://schemas.openxmlformats.org/officeDocument/2006/relationships/hyperlink" Target="https://github.com/laramies/theHarvester" TargetMode="External"/><Relationship Id="rId99" Type="http://schemas.openxmlformats.org/officeDocument/2006/relationships/hyperlink" Target="https://github.com/gruns/icecream/pull/234" TargetMode="External"/><Relationship Id="rId164" Type="http://schemas.openxmlformats.org/officeDocument/2006/relationships/hyperlink" Target="https://github.com/PaddlePaddle/PaddleOCR" TargetMode="External"/><Relationship Id="rId371" Type="http://schemas.openxmlformats.org/officeDocument/2006/relationships/hyperlink" Target="https://github.com/hummingbot/hummingbot" TargetMode="External"/><Relationship Id="rId1015" Type="http://schemas.openxmlformats.org/officeDocument/2006/relationships/hyperlink" Target="https://github.com/amueller/word_cloud" TargetMode="External"/><Relationship Id="rId1222" Type="http://schemas.openxmlformats.org/officeDocument/2006/relationships/hyperlink" Target="https://github.com/tensorflow/models/pull/1242" TargetMode="External"/><Relationship Id="rId469" Type="http://schemas.openxmlformats.org/officeDocument/2006/relationships/hyperlink" Target="https://github.com/PaddlePaddle/PaddleDetection/pull/9217" TargetMode="External"/><Relationship Id="rId676" Type="http://schemas.openxmlformats.org/officeDocument/2006/relationships/hyperlink" Target="https://github.com/encode/httpx/pull/601" TargetMode="External"/><Relationship Id="rId883" Type="http://schemas.openxmlformats.org/officeDocument/2006/relationships/hyperlink" Target="https://github.com/saltstack/salt/pull/21539" TargetMode="External"/><Relationship Id="rId1099" Type="http://schemas.openxmlformats.org/officeDocument/2006/relationships/hyperlink" Target="https://github.com/encode/httpx" TargetMode="External"/><Relationship Id="rId26" Type="http://schemas.openxmlformats.org/officeDocument/2006/relationships/hyperlink" Target="https://github.com/PaddlePaddle/PaddleDetection" TargetMode="External"/><Relationship Id="rId231" Type="http://schemas.openxmlformats.org/officeDocument/2006/relationships/hyperlink" Target="https://github.com/encode/httpx" TargetMode="External"/><Relationship Id="rId329" Type="http://schemas.openxmlformats.org/officeDocument/2006/relationships/hyperlink" Target="https://github.com/flairNLP/flair" TargetMode="External"/><Relationship Id="rId536" Type="http://schemas.openxmlformats.org/officeDocument/2006/relationships/hyperlink" Target="https://github.com/wkentaro/labelme/pull/1923" TargetMode="External"/><Relationship Id="rId1166" Type="http://schemas.openxmlformats.org/officeDocument/2006/relationships/hyperlink" Target="https://github.com/ranger/ranger" TargetMode="External"/><Relationship Id="rId175" Type="http://schemas.openxmlformats.org/officeDocument/2006/relationships/hyperlink" Target="https://github.com/qutebrowser/qutebrowser/pull/1838" TargetMode="External"/><Relationship Id="rId743" Type="http://schemas.openxmlformats.org/officeDocument/2006/relationships/hyperlink" Target="https://github.com/locustio/locust" TargetMode="External"/><Relationship Id="rId950" Type="http://schemas.openxmlformats.org/officeDocument/2006/relationships/hyperlink" Target="https://github.com/wkentaro/labelme" TargetMode="External"/><Relationship Id="rId1026" Type="http://schemas.openxmlformats.org/officeDocument/2006/relationships/hyperlink" Target="https://github.com/instaloader/instaloader" TargetMode="External"/><Relationship Id="rId382" Type="http://schemas.openxmlformats.org/officeDocument/2006/relationships/hyperlink" Target="https://github.com/hummingbot/hummingbot" TargetMode="External"/><Relationship Id="rId603" Type="http://schemas.openxmlformats.org/officeDocument/2006/relationships/hyperlink" Target="https://github.com/PaddlePaddle/PaddleOCR/pull/13760" TargetMode="External"/><Relationship Id="rId687" Type="http://schemas.openxmlformats.org/officeDocument/2006/relationships/hyperlink" Target="https://github.com/sherlock-project/sherlock/pull/2574" TargetMode="External"/><Relationship Id="rId810" Type="http://schemas.openxmlformats.org/officeDocument/2006/relationships/hyperlink" Target="https://github.com/ytdl-org/youtube-dl/pull/5942" TargetMode="External"/><Relationship Id="rId908" Type="http://schemas.openxmlformats.org/officeDocument/2006/relationships/hyperlink" Target="https://github.com/PaddlePaddle/PaddleDetection/pull/8872/changes" TargetMode="External"/><Relationship Id="rId1233" Type="http://schemas.openxmlformats.org/officeDocument/2006/relationships/hyperlink" Target="https://github.com/tensorflow/models/pull/5599" TargetMode="External"/><Relationship Id="rId242" Type="http://schemas.openxmlformats.org/officeDocument/2006/relationships/hyperlink" Target="https://github.com/deepfakes/faceswap" TargetMode="External"/><Relationship Id="rId894" Type="http://schemas.openxmlformats.org/officeDocument/2006/relationships/hyperlink" Target="https://github.com/PaddlePaddle/PaddleDetection" TargetMode="External"/><Relationship Id="rId1177" Type="http://schemas.openxmlformats.org/officeDocument/2006/relationships/hyperlink" Target="https://github.com/locustio/locust" TargetMode="External"/><Relationship Id="rId1300" Type="http://schemas.openxmlformats.org/officeDocument/2006/relationships/hyperlink" Target="https://github.com/saltstack/salt" TargetMode="External"/><Relationship Id="rId37" Type="http://schemas.openxmlformats.org/officeDocument/2006/relationships/hyperlink" Target="https://github.com/lra/mackup/pull/2083/changes" TargetMode="External"/><Relationship Id="rId102" Type="http://schemas.openxmlformats.org/officeDocument/2006/relationships/hyperlink" Target="https://github.com/gruns/icecream" TargetMode="External"/><Relationship Id="rId547" Type="http://schemas.openxmlformats.org/officeDocument/2006/relationships/hyperlink" Target="https://github.com/gruns/icecream/pull/223" TargetMode="External"/><Relationship Id="rId754" Type="http://schemas.openxmlformats.org/officeDocument/2006/relationships/hyperlink" Target="https://github.com/Kozea/WeasyPrint/pull/1867" TargetMode="External"/><Relationship Id="rId961" Type="http://schemas.openxmlformats.org/officeDocument/2006/relationships/hyperlink" Target="https://github.com/wkentaro/labelme" TargetMode="External"/><Relationship Id="rId90" Type="http://schemas.openxmlformats.org/officeDocument/2006/relationships/hyperlink" Target="https://github.com/wkentaro/labelme/pull/1923" TargetMode="External"/><Relationship Id="rId186" Type="http://schemas.openxmlformats.org/officeDocument/2006/relationships/hyperlink" Target="https://github.com/dagster-io/dagster" TargetMode="External"/><Relationship Id="rId393" Type="http://schemas.openxmlformats.org/officeDocument/2006/relationships/hyperlink" Target="https://github.com/freqtrade/freqtrade/pull/1977" TargetMode="External"/><Relationship Id="rId407" Type="http://schemas.openxmlformats.org/officeDocument/2006/relationships/hyperlink" Target="https://github.com/home-assistant/core" TargetMode="External"/><Relationship Id="rId614" Type="http://schemas.openxmlformats.org/officeDocument/2006/relationships/hyperlink" Target="https://github.com/PaddlePaddle/PaddleOCR/pull/14231" TargetMode="External"/><Relationship Id="rId821" Type="http://schemas.openxmlformats.org/officeDocument/2006/relationships/hyperlink" Target="https://github.com/hummingbot/hummingbot/pull/6451" TargetMode="External"/><Relationship Id="rId1037" Type="http://schemas.openxmlformats.org/officeDocument/2006/relationships/hyperlink" Target="https://github.com/PaddlePaddle/PaddleOCR/pull/3584" TargetMode="External"/><Relationship Id="rId1244" Type="http://schemas.openxmlformats.org/officeDocument/2006/relationships/hyperlink" Target="https://github.com/hummingbot/hummingbot/pull/6498" TargetMode="External"/><Relationship Id="rId253" Type="http://schemas.openxmlformats.org/officeDocument/2006/relationships/hyperlink" Target="https://github.com/smicallef/spiderfoot/pull/1199" TargetMode="External"/><Relationship Id="rId460" Type="http://schemas.openxmlformats.org/officeDocument/2006/relationships/hyperlink" Target="https://github.com/dagster-io/dagster" TargetMode="External"/><Relationship Id="rId698" Type="http://schemas.openxmlformats.org/officeDocument/2006/relationships/hyperlink" Target="https://github.com/smicallef/spiderfoot/pull/1581" TargetMode="External"/><Relationship Id="rId919" Type="http://schemas.openxmlformats.org/officeDocument/2006/relationships/hyperlink" Target="https://github.com/pre-commit/pre-commit/pull/653" TargetMode="External"/><Relationship Id="rId1090" Type="http://schemas.openxmlformats.org/officeDocument/2006/relationships/hyperlink" Target="https://github.com/dagster-io/dagster" TargetMode="External"/><Relationship Id="rId1104" Type="http://schemas.openxmlformats.org/officeDocument/2006/relationships/hyperlink" Target="https://github.com/encode/httpx/pull/676" TargetMode="External"/><Relationship Id="rId1311" Type="http://schemas.openxmlformats.org/officeDocument/2006/relationships/hyperlink" Target="https://github.com/saltstack/salt" TargetMode="External"/><Relationship Id="rId48" Type="http://schemas.openxmlformats.org/officeDocument/2006/relationships/hyperlink" Target="https://github.com/pre-commit/pre-commit/pull/251" TargetMode="External"/><Relationship Id="rId113" Type="http://schemas.openxmlformats.org/officeDocument/2006/relationships/hyperlink" Target="https://github.com/megadose/holehe/pull/87" TargetMode="External"/><Relationship Id="rId320" Type="http://schemas.openxmlformats.org/officeDocument/2006/relationships/hyperlink" Target="https://github.com/flairNLP/flair/pull/3056" TargetMode="External"/><Relationship Id="rId558" Type="http://schemas.openxmlformats.org/officeDocument/2006/relationships/hyperlink" Target="https://github.com/megadose/holehe" TargetMode="External"/><Relationship Id="rId765" Type="http://schemas.openxmlformats.org/officeDocument/2006/relationships/hyperlink" Target="https://github.com/flairNLP/flair" TargetMode="External"/><Relationship Id="rId972" Type="http://schemas.openxmlformats.org/officeDocument/2006/relationships/hyperlink" Target="https://github.com/gruns/icecream" TargetMode="External"/><Relationship Id="rId1188" Type="http://schemas.openxmlformats.org/officeDocument/2006/relationships/hyperlink" Target="https://github.com/Kozea/WeasyPrint/pull/2014" TargetMode="External"/><Relationship Id="rId197" Type="http://schemas.openxmlformats.org/officeDocument/2006/relationships/hyperlink" Target="https://github.com/dagster-io/dagster/pull/14573" TargetMode="External"/><Relationship Id="rId418" Type="http://schemas.openxmlformats.org/officeDocument/2006/relationships/hyperlink" Target="https://github.com/home-assistant/core/pull/162396" TargetMode="External"/><Relationship Id="rId625" Type="http://schemas.openxmlformats.org/officeDocument/2006/relationships/hyperlink" Target="https://github.com/dagster-io/dagster/pull/16218" TargetMode="External"/><Relationship Id="rId832" Type="http://schemas.openxmlformats.org/officeDocument/2006/relationships/hyperlink" Target="https://github.com/freqtrade/freqtrade" TargetMode="External"/><Relationship Id="rId1048" Type="http://schemas.openxmlformats.org/officeDocument/2006/relationships/hyperlink" Target="https://github.com/qutebrowser/qutebrowser" TargetMode="External"/><Relationship Id="rId1255" Type="http://schemas.openxmlformats.org/officeDocument/2006/relationships/hyperlink" Target="https://github.com/hummingbot/hummingbot/pull/6451" TargetMode="External"/><Relationship Id="rId264" Type="http://schemas.openxmlformats.org/officeDocument/2006/relationships/hyperlink" Target="https://github.com/smicallef/spiderfoot/pull/1222" TargetMode="External"/><Relationship Id="rId471" Type="http://schemas.openxmlformats.org/officeDocument/2006/relationships/hyperlink" Target="https://github.com/PaddlePaddle/PaddleDetection/pull/2318" TargetMode="External"/><Relationship Id="rId1115" Type="http://schemas.openxmlformats.org/officeDocument/2006/relationships/hyperlink" Target="https://github.com/deepfakes/faceswap/pull/281" TargetMode="External"/><Relationship Id="rId1322" Type="http://schemas.openxmlformats.org/officeDocument/2006/relationships/hyperlink" Target="https://github.com/pwr-Solaar/Solaar/pull/60" TargetMode="External"/><Relationship Id="rId59" Type="http://schemas.openxmlformats.org/officeDocument/2006/relationships/hyperlink" Target="https://github.com/Zulko/moviepy/pull/553" TargetMode="External"/><Relationship Id="rId124" Type="http://schemas.openxmlformats.org/officeDocument/2006/relationships/hyperlink" Target="https://github.com/danielgatis/rembg/pull/725" TargetMode="External"/><Relationship Id="rId569" Type="http://schemas.openxmlformats.org/officeDocument/2006/relationships/hyperlink" Target="https://github.com/spotDL/spotify-downloader/pull/580" TargetMode="External"/><Relationship Id="rId776" Type="http://schemas.openxmlformats.org/officeDocument/2006/relationships/hyperlink" Target="https://github.com/flairNLP/flair/pull/961" TargetMode="External"/><Relationship Id="rId983" Type="http://schemas.openxmlformats.org/officeDocument/2006/relationships/hyperlink" Target="https://github.com/ParthJadhav/Tkinter-Designer/pull/263" TargetMode="External"/><Relationship Id="rId1199" Type="http://schemas.openxmlformats.org/officeDocument/2006/relationships/hyperlink" Target="https://github.com/flairNLP/flair" TargetMode="External"/><Relationship Id="rId331" Type="http://schemas.openxmlformats.org/officeDocument/2006/relationships/hyperlink" Target="https://github.com/flairNLP/flair" TargetMode="External"/><Relationship Id="rId429" Type="http://schemas.openxmlformats.org/officeDocument/2006/relationships/hyperlink" Target="https://github.com/saltstack/salt" TargetMode="External"/><Relationship Id="rId636" Type="http://schemas.openxmlformats.org/officeDocument/2006/relationships/hyperlink" Target="https://github.com/dagster-io/dagster" TargetMode="External"/><Relationship Id="rId1059" Type="http://schemas.openxmlformats.org/officeDocument/2006/relationships/hyperlink" Target="https://github.com/dagster-io/dagster/pull/16218" TargetMode="External"/><Relationship Id="rId1266" Type="http://schemas.openxmlformats.org/officeDocument/2006/relationships/hyperlink" Target="https://github.com/freqtrade/freqtrade" TargetMode="External"/><Relationship Id="rId843" Type="http://schemas.openxmlformats.org/officeDocument/2006/relationships/hyperlink" Target="https://github.com/freqtrade/freqtrade/pull/569" TargetMode="External"/><Relationship Id="rId1126" Type="http://schemas.openxmlformats.org/officeDocument/2006/relationships/hyperlink" Target="https://github.com/smicallef/spiderfoot" TargetMode="External"/><Relationship Id="rId275" Type="http://schemas.openxmlformats.org/officeDocument/2006/relationships/hyperlink" Target="https://github.com/smicallef/spiderfoot/pull/1337" TargetMode="External"/><Relationship Id="rId482" Type="http://schemas.openxmlformats.org/officeDocument/2006/relationships/hyperlink" Target="https://github.com/pre-commit/pre-commit" TargetMode="External"/><Relationship Id="rId703" Type="http://schemas.openxmlformats.org/officeDocument/2006/relationships/hyperlink" Target="https://github.com/smicallef/spiderfoot" TargetMode="External"/><Relationship Id="rId910" Type="http://schemas.openxmlformats.org/officeDocument/2006/relationships/hyperlink" Target="https://github.com/lra/mackup" TargetMode="External"/><Relationship Id="rId135" Type="http://schemas.openxmlformats.org/officeDocument/2006/relationships/hyperlink" Target="https://github.com/ultrafunkamsterdam/undetected-chromedriver/pull/674" TargetMode="External"/><Relationship Id="rId342" Type="http://schemas.openxmlformats.org/officeDocument/2006/relationships/hyperlink" Target="https://github.com/mikf/gallery-dl/pull/8849" TargetMode="External"/><Relationship Id="rId787" Type="http://schemas.openxmlformats.org/officeDocument/2006/relationships/hyperlink" Target="https://github.com/tensorflow/models" TargetMode="External"/><Relationship Id="rId994" Type="http://schemas.openxmlformats.org/officeDocument/2006/relationships/hyperlink" Target="https://github.com/danielgatis/rembg/pull/362" TargetMode="External"/><Relationship Id="rId202" Type="http://schemas.openxmlformats.org/officeDocument/2006/relationships/hyperlink" Target="https://github.com/dagster-io/dagster" TargetMode="External"/><Relationship Id="rId647" Type="http://schemas.openxmlformats.org/officeDocument/2006/relationships/hyperlink" Target="https://github.com/dagster-io/dagster/pull/16679" TargetMode="External"/><Relationship Id="rId854" Type="http://schemas.openxmlformats.org/officeDocument/2006/relationships/hyperlink" Target="https://github.com/home-assistant/core/pull/162396" TargetMode="External"/><Relationship Id="rId1277" Type="http://schemas.openxmlformats.org/officeDocument/2006/relationships/hyperlink" Target="https://github.com/home-assistant/core" TargetMode="External"/><Relationship Id="rId286" Type="http://schemas.openxmlformats.org/officeDocument/2006/relationships/hyperlink" Target="https://github.com/ranger/ranger" TargetMode="External"/><Relationship Id="rId493" Type="http://schemas.openxmlformats.org/officeDocument/2006/relationships/hyperlink" Target="https://github.com/maurosoria/dirsearch/pull/502" TargetMode="External"/><Relationship Id="rId507" Type="http://schemas.openxmlformats.org/officeDocument/2006/relationships/hyperlink" Target="https://github.com/Zulko/moviepy/pull/553" TargetMode="External"/><Relationship Id="rId714" Type="http://schemas.openxmlformats.org/officeDocument/2006/relationships/hyperlink" Target="https://github.com/smicallef/spiderfoot" TargetMode="External"/><Relationship Id="rId921" Type="http://schemas.openxmlformats.org/officeDocument/2006/relationships/hyperlink" Target="https://github.com/pre-commit/pre-commit/pull/653" TargetMode="External"/><Relationship Id="rId1137" Type="http://schemas.openxmlformats.org/officeDocument/2006/relationships/hyperlink" Target="https://github.com/smicallef/spiderfoot" TargetMode="External"/><Relationship Id="rId50" Type="http://schemas.openxmlformats.org/officeDocument/2006/relationships/hyperlink" Target="https://github.com/maurosoria/dirsearch" TargetMode="External"/><Relationship Id="rId146" Type="http://schemas.openxmlformats.org/officeDocument/2006/relationships/hyperlink" Target="https://github.com/sissbruecker/linkding" TargetMode="External"/><Relationship Id="rId353" Type="http://schemas.openxmlformats.org/officeDocument/2006/relationships/hyperlink" Target="https://github.com/tensorflow/models" TargetMode="External"/><Relationship Id="rId560" Type="http://schemas.openxmlformats.org/officeDocument/2006/relationships/hyperlink" Target="https://github.com/danielgatis/rembg/pull/362" TargetMode="External"/><Relationship Id="rId798" Type="http://schemas.openxmlformats.org/officeDocument/2006/relationships/hyperlink" Target="https://github.com/tensorflow/models/pull/1701" TargetMode="External"/><Relationship Id="rId1190" Type="http://schemas.openxmlformats.org/officeDocument/2006/relationships/hyperlink" Target="https://github.com/Kozea/WeasyPrint/pull/2014" TargetMode="External"/><Relationship Id="rId1204" Type="http://schemas.openxmlformats.org/officeDocument/2006/relationships/hyperlink" Target="https://github.com/flairNLP/flair/pull/2393" TargetMode="External"/><Relationship Id="rId213" Type="http://schemas.openxmlformats.org/officeDocument/2006/relationships/hyperlink" Target="https://github.com/dagster-io/dagster/pull/10962" TargetMode="External"/><Relationship Id="rId420" Type="http://schemas.openxmlformats.org/officeDocument/2006/relationships/hyperlink" Target="https://github.com/home-assistant/core/pull/162396" TargetMode="External"/><Relationship Id="rId658" Type="http://schemas.openxmlformats.org/officeDocument/2006/relationships/hyperlink" Target="https://github.com/dagster-io/dagster" TargetMode="External"/><Relationship Id="rId865" Type="http://schemas.openxmlformats.org/officeDocument/2006/relationships/hyperlink" Target="https://github.com/home-assistant/core" TargetMode="External"/><Relationship Id="rId1050" Type="http://schemas.openxmlformats.org/officeDocument/2006/relationships/hyperlink" Target="https://github.com/qutebrowser/qutebrowser" TargetMode="External"/><Relationship Id="rId1288" Type="http://schemas.openxmlformats.org/officeDocument/2006/relationships/hyperlink" Target="https://github.com/home-assistant/core/pull/162396" TargetMode="External"/><Relationship Id="rId297" Type="http://schemas.openxmlformats.org/officeDocument/2006/relationships/hyperlink" Target="https://github.com/fail2ban/fail2ban" TargetMode="External"/><Relationship Id="rId518" Type="http://schemas.openxmlformats.org/officeDocument/2006/relationships/hyperlink" Target="https://github.com/wkentaro/labelme" TargetMode="External"/><Relationship Id="rId725" Type="http://schemas.openxmlformats.org/officeDocument/2006/relationships/hyperlink" Target="https://github.com/laramies/theHarvester/pull/328" TargetMode="External"/><Relationship Id="rId932" Type="http://schemas.openxmlformats.org/officeDocument/2006/relationships/hyperlink" Target="https://github.com/Zulko/moviepy" TargetMode="External"/><Relationship Id="rId1148" Type="http://schemas.openxmlformats.org/officeDocument/2006/relationships/hyperlink" Target="https://github.com/smicallef/spiderfoot" TargetMode="External"/><Relationship Id="rId157" Type="http://schemas.openxmlformats.org/officeDocument/2006/relationships/hyperlink" Target="https://github.com/deepinsight/insightface/pull/1714" TargetMode="External"/><Relationship Id="rId364" Type="http://schemas.openxmlformats.org/officeDocument/2006/relationships/hyperlink" Target="https://github.com/geldata/gel" TargetMode="External"/><Relationship Id="rId1008" Type="http://schemas.openxmlformats.org/officeDocument/2006/relationships/hyperlink" Target="https://github.com/ultrafunkamsterdam/undetected-chromedriver" TargetMode="External"/><Relationship Id="rId1215" Type="http://schemas.openxmlformats.org/officeDocument/2006/relationships/hyperlink" Target="https://github.com/mikf/gallery-dl" TargetMode="External"/><Relationship Id="rId61" Type="http://schemas.openxmlformats.org/officeDocument/2006/relationships/hyperlink" Target="https://github.com/Zulko/moviepy/pull/553" TargetMode="External"/><Relationship Id="rId571" Type="http://schemas.openxmlformats.org/officeDocument/2006/relationships/hyperlink" Target="https://github.com/spotDL/spotify-downloader/pull/519" TargetMode="External"/><Relationship Id="rId669" Type="http://schemas.openxmlformats.org/officeDocument/2006/relationships/hyperlink" Target="https://github.com/encode/httpx" TargetMode="External"/><Relationship Id="rId876" Type="http://schemas.openxmlformats.org/officeDocument/2006/relationships/hyperlink" Target="https://github.com/saltstack/salt/pull/4026" TargetMode="External"/><Relationship Id="rId1299" Type="http://schemas.openxmlformats.org/officeDocument/2006/relationships/hyperlink" Target="https://github.com/saltstack/salt/pull/27597" TargetMode="External"/><Relationship Id="rId19" Type="http://schemas.openxmlformats.org/officeDocument/2006/relationships/hyperlink" Target="https://github.com/dagster-io/dagster/pull/22653" TargetMode="External"/><Relationship Id="rId224" Type="http://schemas.openxmlformats.org/officeDocument/2006/relationships/hyperlink" Target="https://github.com/encode/httpx/pull/1613" TargetMode="External"/><Relationship Id="rId431" Type="http://schemas.openxmlformats.org/officeDocument/2006/relationships/hyperlink" Target="https://github.com/saltstack/salt/pull/22882" TargetMode="External"/><Relationship Id="rId529" Type="http://schemas.openxmlformats.org/officeDocument/2006/relationships/hyperlink" Target="https://github.com/wkentaro/labelme" TargetMode="External"/><Relationship Id="rId736" Type="http://schemas.openxmlformats.org/officeDocument/2006/relationships/hyperlink" Target="https://github.com/fail2ban/fail2ban/pull/2189" TargetMode="External"/><Relationship Id="rId1061" Type="http://schemas.openxmlformats.org/officeDocument/2006/relationships/hyperlink" Target="https://github.com/dagster-io/dagster/pull/5218" TargetMode="External"/><Relationship Id="rId1159" Type="http://schemas.openxmlformats.org/officeDocument/2006/relationships/hyperlink" Target="https://github.com/ranger/ranger/pull/2983" TargetMode="External"/><Relationship Id="rId168" Type="http://schemas.openxmlformats.org/officeDocument/2006/relationships/hyperlink" Target="https://github.com/PaddlePaddle/PaddleOCR" TargetMode="External"/><Relationship Id="rId943" Type="http://schemas.openxmlformats.org/officeDocument/2006/relationships/hyperlink" Target="https://github.com/Zulko/moviepy/pull/553" TargetMode="External"/><Relationship Id="rId1019" Type="http://schemas.openxmlformats.org/officeDocument/2006/relationships/hyperlink" Target="https://github.com/sissbruecker/linkding/pull/823" TargetMode="External"/><Relationship Id="rId72" Type="http://schemas.openxmlformats.org/officeDocument/2006/relationships/hyperlink" Target="https://github.com/Zulko/moviepy" TargetMode="External"/><Relationship Id="rId375" Type="http://schemas.openxmlformats.org/officeDocument/2006/relationships/hyperlink" Target="https://github.com/hummingbot/hummingbot" TargetMode="External"/><Relationship Id="rId582" Type="http://schemas.openxmlformats.org/officeDocument/2006/relationships/hyperlink" Target="https://github.com/amueller/word_cloud/pull/607" TargetMode="External"/><Relationship Id="rId803" Type="http://schemas.openxmlformats.org/officeDocument/2006/relationships/hyperlink" Target="https://github.com/geldata/gel/pull/8682" TargetMode="External"/><Relationship Id="rId1226" Type="http://schemas.openxmlformats.org/officeDocument/2006/relationships/hyperlink" Target="https://github.com/tensorflow/models/pull/1384" TargetMode="External"/><Relationship Id="rId3" Type="http://schemas.openxmlformats.org/officeDocument/2006/relationships/hyperlink" Target="https://github.com/deepfakes/faceswap/pull/89" TargetMode="External"/><Relationship Id="rId235" Type="http://schemas.openxmlformats.org/officeDocument/2006/relationships/hyperlink" Target="https://github.com/encode/httpx" TargetMode="External"/><Relationship Id="rId442" Type="http://schemas.openxmlformats.org/officeDocument/2006/relationships/hyperlink" Target="https://github.com/saltstack/salt" TargetMode="External"/><Relationship Id="rId887" Type="http://schemas.openxmlformats.org/officeDocument/2006/relationships/hyperlink" Target="https://github.com/deepfakes/faceswap/pull/89" TargetMode="External"/><Relationship Id="rId1072" Type="http://schemas.openxmlformats.org/officeDocument/2006/relationships/hyperlink" Target="https://github.com/dagster-io/dagster" TargetMode="External"/><Relationship Id="rId302" Type="http://schemas.openxmlformats.org/officeDocument/2006/relationships/hyperlink" Target="https://github.com/locustio/locust/pull/63" TargetMode="External"/><Relationship Id="rId747" Type="http://schemas.openxmlformats.org/officeDocument/2006/relationships/hyperlink" Target="https://github.com/3b1b/manim" TargetMode="External"/><Relationship Id="rId954" Type="http://schemas.openxmlformats.org/officeDocument/2006/relationships/hyperlink" Target="https://github.com/wkentaro/labelme" TargetMode="External"/><Relationship Id="rId83" Type="http://schemas.openxmlformats.org/officeDocument/2006/relationships/hyperlink" Target="https://github.com/wkentaro/labelme/pull/818" TargetMode="External"/><Relationship Id="rId179" Type="http://schemas.openxmlformats.org/officeDocument/2006/relationships/hyperlink" Target="https://github.com/qutebrowser/qutebrowser" TargetMode="External"/><Relationship Id="rId386" Type="http://schemas.openxmlformats.org/officeDocument/2006/relationships/hyperlink" Target="https://github.com/freqtrade/freqtrade" TargetMode="External"/><Relationship Id="rId593" Type="http://schemas.openxmlformats.org/officeDocument/2006/relationships/hyperlink" Target="https://github.com/instaloader/instaloader/pull/2276" TargetMode="External"/><Relationship Id="rId607" Type="http://schemas.openxmlformats.org/officeDocument/2006/relationships/hyperlink" Target="https://github.com/PaddlePaddle/PaddleOCR/pull/3585" TargetMode="External"/><Relationship Id="rId814" Type="http://schemas.openxmlformats.org/officeDocument/2006/relationships/hyperlink" Target="https://github.com/hummingbot/hummingbot/pull/6695" TargetMode="External"/><Relationship Id="rId1237" Type="http://schemas.openxmlformats.org/officeDocument/2006/relationships/hyperlink" Target="https://github.com/geldata/gel/pull/4829" TargetMode="External"/><Relationship Id="rId246" Type="http://schemas.openxmlformats.org/officeDocument/2006/relationships/hyperlink" Target="https://github.com/sherlock-project/sherlock" TargetMode="External"/><Relationship Id="rId453" Type="http://schemas.openxmlformats.org/officeDocument/2006/relationships/hyperlink" Target="https://github.com/pwr-Solaar/Solaar/pull/60" TargetMode="External"/><Relationship Id="rId660" Type="http://schemas.openxmlformats.org/officeDocument/2006/relationships/hyperlink" Target="https://github.com/dagster-io/dagster/pull/12370" TargetMode="External"/><Relationship Id="rId898" Type="http://schemas.openxmlformats.org/officeDocument/2006/relationships/hyperlink" Target="https://github.com/PaddlePaddle/PaddleDetection" TargetMode="External"/><Relationship Id="rId1083" Type="http://schemas.openxmlformats.org/officeDocument/2006/relationships/hyperlink" Target="https://github.com/dagster-io/dagster/pull/10962" TargetMode="External"/><Relationship Id="rId1290" Type="http://schemas.openxmlformats.org/officeDocument/2006/relationships/hyperlink" Target="https://github.com/home-assistant/core/pull/162396" TargetMode="External"/><Relationship Id="rId1304" Type="http://schemas.openxmlformats.org/officeDocument/2006/relationships/hyperlink" Target="https://github.com/saltstack/salt/pull/56932" TargetMode="External"/><Relationship Id="rId106" Type="http://schemas.openxmlformats.org/officeDocument/2006/relationships/hyperlink" Target="https://github.com/ParthJadhav/Tkinter-Designer" TargetMode="External"/><Relationship Id="rId313" Type="http://schemas.openxmlformats.org/officeDocument/2006/relationships/hyperlink" Target="https://github.com/Kozea/WeasyPrint" TargetMode="External"/><Relationship Id="rId758" Type="http://schemas.openxmlformats.org/officeDocument/2006/relationships/hyperlink" Target="https://github.com/Kozea/WeasyPrint/pull/2014" TargetMode="External"/><Relationship Id="rId965" Type="http://schemas.openxmlformats.org/officeDocument/2006/relationships/hyperlink" Target="https://github.com/wkentaro/labelme" TargetMode="External"/><Relationship Id="rId1150" Type="http://schemas.openxmlformats.org/officeDocument/2006/relationships/hyperlink" Target="https://github.com/smicallef/spiderfoot" TargetMode="External"/><Relationship Id="rId10" Type="http://schemas.openxmlformats.org/officeDocument/2006/relationships/hyperlink" Target="https://github.com/pwr-Solaar/Solaar" TargetMode="External"/><Relationship Id="rId94" Type="http://schemas.openxmlformats.org/officeDocument/2006/relationships/hyperlink" Target="https://github.com/wkentaro/labelme/pull/1923" TargetMode="External"/><Relationship Id="rId397" Type="http://schemas.openxmlformats.org/officeDocument/2006/relationships/hyperlink" Target="https://github.com/freqtrade/freqtrade/pull/569" TargetMode="External"/><Relationship Id="rId520" Type="http://schemas.openxmlformats.org/officeDocument/2006/relationships/hyperlink" Target="https://github.com/wkentaro/labelme" TargetMode="External"/><Relationship Id="rId618" Type="http://schemas.openxmlformats.org/officeDocument/2006/relationships/hyperlink" Target="https://github.com/qutebrowser/qutebrowser" TargetMode="External"/><Relationship Id="rId825" Type="http://schemas.openxmlformats.org/officeDocument/2006/relationships/hyperlink" Target="https://github.com/hummingbot/hummingbot/pull/6451" TargetMode="External"/><Relationship Id="rId1248" Type="http://schemas.openxmlformats.org/officeDocument/2006/relationships/hyperlink" Target="https://github.com/hummingbot/hummingbot/pull/1734" TargetMode="External"/><Relationship Id="rId257" Type="http://schemas.openxmlformats.org/officeDocument/2006/relationships/hyperlink" Target="https://github.com/smicallef/spiderfoot" TargetMode="External"/><Relationship Id="rId464" Type="http://schemas.openxmlformats.org/officeDocument/2006/relationships/hyperlink" Target="https://github.com/PaddlePaddle/PaddleDetection" TargetMode="External"/><Relationship Id="rId1010" Type="http://schemas.openxmlformats.org/officeDocument/2006/relationships/hyperlink" Target="https://github.com/ultrafunkamsterdam/undetected-chromedriver/pull/1439" TargetMode="External"/><Relationship Id="rId1094" Type="http://schemas.openxmlformats.org/officeDocument/2006/relationships/hyperlink" Target="https://github.com/dagster-io/dagster/pull/12370" TargetMode="External"/><Relationship Id="rId1108" Type="http://schemas.openxmlformats.org/officeDocument/2006/relationships/hyperlink" Target="https://github.com/encode/httpx/pull/601" TargetMode="External"/><Relationship Id="rId1315" Type="http://schemas.openxmlformats.org/officeDocument/2006/relationships/hyperlink" Target="https://github.com/saltstack/salt/pull/21539" TargetMode="External"/><Relationship Id="rId117" Type="http://schemas.openxmlformats.org/officeDocument/2006/relationships/hyperlink" Target="https://github.com/megadose/holehe/pull/113" TargetMode="External"/><Relationship Id="rId671" Type="http://schemas.openxmlformats.org/officeDocument/2006/relationships/hyperlink" Target="https://github.com/encode/httpx" TargetMode="External"/><Relationship Id="rId769" Type="http://schemas.openxmlformats.org/officeDocument/2006/relationships/hyperlink" Target="https://github.com/flairNLP/flair" TargetMode="External"/><Relationship Id="rId976" Type="http://schemas.openxmlformats.org/officeDocument/2006/relationships/hyperlink" Target="https://github.com/gruns/icecream" TargetMode="External"/><Relationship Id="rId324" Type="http://schemas.openxmlformats.org/officeDocument/2006/relationships/hyperlink" Target="https://github.com/flairNLP/flair/pull/2812" TargetMode="External"/><Relationship Id="rId531" Type="http://schemas.openxmlformats.org/officeDocument/2006/relationships/hyperlink" Target="https://github.com/wkentaro/labelme" TargetMode="External"/><Relationship Id="rId629" Type="http://schemas.openxmlformats.org/officeDocument/2006/relationships/hyperlink" Target="https://github.com/dagster-io/dagster/pull/5218" TargetMode="External"/><Relationship Id="rId1161" Type="http://schemas.openxmlformats.org/officeDocument/2006/relationships/hyperlink" Target="https://github.com/ranger/ranger/pull/1067" TargetMode="External"/><Relationship Id="rId1259" Type="http://schemas.openxmlformats.org/officeDocument/2006/relationships/hyperlink" Target="https://github.com/freqtrade/freqtrade/pull/169" TargetMode="External"/><Relationship Id="rId836" Type="http://schemas.openxmlformats.org/officeDocument/2006/relationships/hyperlink" Target="https://github.com/freqtrade/freqtrade" TargetMode="External"/><Relationship Id="rId1021" Type="http://schemas.openxmlformats.org/officeDocument/2006/relationships/hyperlink" Target="https://github.com/sissbruecker/linkding/pull/823" TargetMode="External"/><Relationship Id="rId1119" Type="http://schemas.openxmlformats.org/officeDocument/2006/relationships/hyperlink" Target="https://github.com/sherlock-project/sherlock/pull/2574" TargetMode="External"/><Relationship Id="rId903" Type="http://schemas.openxmlformats.org/officeDocument/2006/relationships/hyperlink" Target="https://github.com/PaddlePaddle/PaddleDetection/pull/2318" TargetMode="External"/><Relationship Id="rId1326" Type="http://schemas.openxmlformats.org/officeDocument/2006/relationships/hyperlink" Target="https://github.com/mps-youtube/yewtube" TargetMode="External"/><Relationship Id="rId32" Type="http://schemas.openxmlformats.org/officeDocument/2006/relationships/hyperlink" Target="https://github.com/PaddlePaddle/PaddleDetection" TargetMode="External"/><Relationship Id="rId181" Type="http://schemas.openxmlformats.org/officeDocument/2006/relationships/hyperlink" Target="https://github.com/dagster-io/dagster/pull/16218" TargetMode="External"/><Relationship Id="rId279" Type="http://schemas.openxmlformats.org/officeDocument/2006/relationships/hyperlink" Target="https://github.com/laramies/theHarvester" TargetMode="External"/><Relationship Id="rId486" Type="http://schemas.openxmlformats.org/officeDocument/2006/relationships/hyperlink" Target="https://github.com/pre-commit/pre-commit" TargetMode="External"/><Relationship Id="rId693" Type="http://schemas.openxmlformats.org/officeDocument/2006/relationships/hyperlink" Target="https://github.com/smicallef/spiderfoot/pull/1199" TargetMode="External"/><Relationship Id="rId139" Type="http://schemas.openxmlformats.org/officeDocument/2006/relationships/hyperlink" Target="https://github.com/amueller/word_cloud" TargetMode="External"/><Relationship Id="rId346" Type="http://schemas.openxmlformats.org/officeDocument/2006/relationships/hyperlink" Target="https://github.com/tensorflow/models/pull/3278" TargetMode="External"/><Relationship Id="rId553" Type="http://schemas.openxmlformats.org/officeDocument/2006/relationships/hyperlink" Target="https://github.com/megadose/holehe/pull/74" TargetMode="External"/><Relationship Id="rId760" Type="http://schemas.openxmlformats.org/officeDocument/2006/relationships/hyperlink" Target="https://github.com/flairNLP/flair/pull/3054" TargetMode="External"/><Relationship Id="rId998" Type="http://schemas.openxmlformats.org/officeDocument/2006/relationships/hyperlink" Target="https://github.com/danielgatis/rembg/pull/725" TargetMode="External"/><Relationship Id="rId1183" Type="http://schemas.openxmlformats.org/officeDocument/2006/relationships/hyperlink" Target="https://github.com/3b1b/manim/pull/2258" TargetMode="External"/><Relationship Id="rId206" Type="http://schemas.openxmlformats.org/officeDocument/2006/relationships/hyperlink" Target="https://github.com/dagster-io/dagster" TargetMode="External"/><Relationship Id="rId413" Type="http://schemas.openxmlformats.org/officeDocument/2006/relationships/hyperlink" Target="https://github.com/home-assistant/core" TargetMode="External"/><Relationship Id="rId858" Type="http://schemas.openxmlformats.org/officeDocument/2006/relationships/hyperlink" Target="https://github.com/home-assistant/core/pull/162396" TargetMode="External"/><Relationship Id="rId1043" Type="http://schemas.openxmlformats.org/officeDocument/2006/relationships/hyperlink" Target="https://github.com/PaddlePaddle/PaddleOCR/pull/14217" TargetMode="External"/><Relationship Id="rId620" Type="http://schemas.openxmlformats.org/officeDocument/2006/relationships/hyperlink" Target="https://github.com/qutebrowser/qutebrowser/pull/4733" TargetMode="External"/><Relationship Id="rId718" Type="http://schemas.openxmlformats.org/officeDocument/2006/relationships/hyperlink" Target="https://github.com/smicallef/spiderfoot" TargetMode="External"/><Relationship Id="rId925" Type="http://schemas.openxmlformats.org/officeDocument/2006/relationships/hyperlink" Target="https://github.com/maurosoria/dirsearch/pull/502" TargetMode="External"/><Relationship Id="rId1250" Type="http://schemas.openxmlformats.org/officeDocument/2006/relationships/hyperlink" Target="https://github.com/hummingbot/hummingbot/pull/2742" TargetMode="External"/><Relationship Id="rId1110" Type="http://schemas.openxmlformats.org/officeDocument/2006/relationships/hyperlink" Target="https://github.com/encode/httpx/pull/601" TargetMode="External"/><Relationship Id="rId1208" Type="http://schemas.openxmlformats.org/officeDocument/2006/relationships/hyperlink" Target="https://github.com/flairNLP/flair/pull/961" TargetMode="External"/><Relationship Id="rId54" Type="http://schemas.openxmlformats.org/officeDocument/2006/relationships/hyperlink" Target="https://github.com/maurosoria/dirsearch/pull/927" TargetMode="External"/><Relationship Id="rId270" Type="http://schemas.openxmlformats.org/officeDocument/2006/relationships/hyperlink" Target="https://github.com/smicallef/spiderfoot/pull/1222" TargetMode="External"/><Relationship Id="rId130" Type="http://schemas.openxmlformats.org/officeDocument/2006/relationships/hyperlink" Target="https://github.com/spotDL/spotify-downloader/pull/2525" TargetMode="External"/><Relationship Id="rId368" Type="http://schemas.openxmlformats.org/officeDocument/2006/relationships/hyperlink" Target="https://github.com/ytdl-org/youtube-dl/pull/5942" TargetMode="External"/><Relationship Id="rId575" Type="http://schemas.openxmlformats.org/officeDocument/2006/relationships/hyperlink" Target="https://github.com/rany2/edge-tts" TargetMode="External"/><Relationship Id="rId782" Type="http://schemas.openxmlformats.org/officeDocument/2006/relationships/hyperlink" Target="https://github.com/mikf/gallery-dl/pull/8938" TargetMode="External"/><Relationship Id="rId228" Type="http://schemas.openxmlformats.org/officeDocument/2006/relationships/hyperlink" Target="https://github.com/encode/httpx/pull/676" TargetMode="External"/><Relationship Id="rId435" Type="http://schemas.openxmlformats.org/officeDocument/2006/relationships/hyperlink" Target="https://github.com/saltstack/salt" TargetMode="External"/><Relationship Id="rId642" Type="http://schemas.openxmlformats.org/officeDocument/2006/relationships/hyperlink" Target="https://github.com/dagster-io/dagster" TargetMode="External"/><Relationship Id="rId1065" Type="http://schemas.openxmlformats.org/officeDocument/2006/relationships/hyperlink" Target="https://github.com/dagster-io/dagster/pull/5218" TargetMode="External"/><Relationship Id="rId1272" Type="http://schemas.openxmlformats.org/officeDocument/2006/relationships/hyperlink" Target="https://github.com/freqtrade/freqtrade" TargetMode="External"/><Relationship Id="rId502" Type="http://schemas.openxmlformats.org/officeDocument/2006/relationships/hyperlink" Target="https://github.com/Zulko/moviepy" TargetMode="External"/><Relationship Id="rId947" Type="http://schemas.openxmlformats.org/officeDocument/2006/relationships/hyperlink" Target="https://github.com/Zulko/moviepy/pull/17" TargetMode="External"/><Relationship Id="rId1132" Type="http://schemas.openxmlformats.org/officeDocument/2006/relationships/hyperlink" Target="https://github.com/smicallef/spiderfoot/pull/1683" TargetMode="External"/><Relationship Id="rId76" Type="http://schemas.openxmlformats.org/officeDocument/2006/relationships/hyperlink" Target="https://github.com/wkentaro/labelme" TargetMode="External"/><Relationship Id="rId807" Type="http://schemas.openxmlformats.org/officeDocument/2006/relationships/hyperlink" Target="https://github.com/geldata/gel/pull/7914" TargetMode="External"/><Relationship Id="rId292" Type="http://schemas.openxmlformats.org/officeDocument/2006/relationships/hyperlink" Target="https://github.com/ranger/ranger" TargetMode="External"/><Relationship Id="rId597" Type="http://schemas.openxmlformats.org/officeDocument/2006/relationships/hyperlink" Target="https://github.com/caronc/apprise/pull/383" TargetMode="External"/><Relationship Id="rId152" Type="http://schemas.openxmlformats.org/officeDocument/2006/relationships/hyperlink" Target="https://github.com/instaloader/instaloader" TargetMode="External"/><Relationship Id="rId457" Type="http://schemas.openxmlformats.org/officeDocument/2006/relationships/hyperlink" Target="https://github.com/mps-youtube/yewtube" TargetMode="External"/><Relationship Id="rId1087" Type="http://schemas.openxmlformats.org/officeDocument/2006/relationships/hyperlink" Target="https://github.com/dagster-io/dagster/pull/10962" TargetMode="External"/><Relationship Id="rId1294" Type="http://schemas.openxmlformats.org/officeDocument/2006/relationships/hyperlink" Target="https://github.com/home-assistant/core/pull/162396" TargetMode="External"/><Relationship Id="rId664" Type="http://schemas.openxmlformats.org/officeDocument/2006/relationships/hyperlink" Target="https://github.com/dagster-io/dagster/pull/12370" TargetMode="External"/><Relationship Id="rId871" Type="http://schemas.openxmlformats.org/officeDocument/2006/relationships/hyperlink" Target="https://github.com/saltstack/salt" TargetMode="External"/><Relationship Id="rId969" Type="http://schemas.openxmlformats.org/officeDocument/2006/relationships/hyperlink" Target="https://github.com/wkentaro/labelme" TargetMode="External"/><Relationship Id="rId317" Type="http://schemas.openxmlformats.org/officeDocument/2006/relationships/hyperlink" Target="https://github.com/flairNLP/flair" TargetMode="External"/><Relationship Id="rId524" Type="http://schemas.openxmlformats.org/officeDocument/2006/relationships/hyperlink" Target="https://github.com/wkentaro/labelme" TargetMode="External"/><Relationship Id="rId731" Type="http://schemas.openxmlformats.org/officeDocument/2006/relationships/hyperlink" Target="https://github.com/ranger/ranger/pull/211" TargetMode="External"/><Relationship Id="rId1154" Type="http://schemas.openxmlformats.org/officeDocument/2006/relationships/hyperlink" Target="https://github.com/laramies/theHarvester/pull/2225" TargetMode="External"/><Relationship Id="rId98" Type="http://schemas.openxmlformats.org/officeDocument/2006/relationships/hyperlink" Target="https://github.com/gruns/icecream" TargetMode="External"/><Relationship Id="rId829" Type="http://schemas.openxmlformats.org/officeDocument/2006/relationships/hyperlink" Target="https://github.com/freqtrade/freqtrade/pull/139" TargetMode="External"/><Relationship Id="rId1014" Type="http://schemas.openxmlformats.org/officeDocument/2006/relationships/hyperlink" Target="https://github.com/amueller/word_cloud/pull/607" TargetMode="External"/><Relationship Id="rId1221" Type="http://schemas.openxmlformats.org/officeDocument/2006/relationships/hyperlink" Target="https://github.com/tensorflow/models" TargetMode="External"/><Relationship Id="rId1319" Type="http://schemas.openxmlformats.org/officeDocument/2006/relationships/hyperlink" Target="https://github.com/pwr-Solaar/Solaar/pull/649" TargetMode="External"/><Relationship Id="rId25" Type="http://schemas.openxmlformats.org/officeDocument/2006/relationships/hyperlink" Target="https://github.com/PaddlePaddle/PaddleDetection/pull/9217" TargetMode="External"/><Relationship Id="rId174" Type="http://schemas.openxmlformats.org/officeDocument/2006/relationships/hyperlink" Target="https://github.com/qutebrowser/qutebrowser" TargetMode="External"/><Relationship Id="rId381" Type="http://schemas.openxmlformats.org/officeDocument/2006/relationships/hyperlink" Target="https://github.com/hummingbot/hummingbot/pull/6451" TargetMode="External"/><Relationship Id="rId241" Type="http://schemas.openxmlformats.org/officeDocument/2006/relationships/hyperlink" Target="https://github.com/deepfakes/faceswap/pull/281" TargetMode="External"/><Relationship Id="rId479" Type="http://schemas.openxmlformats.org/officeDocument/2006/relationships/hyperlink" Target="https://github.com/lra/mackup/pull/2083/changes" TargetMode="External"/><Relationship Id="rId686" Type="http://schemas.openxmlformats.org/officeDocument/2006/relationships/hyperlink" Target="https://github.com/sherlock-project/sherlock/pull/1637" TargetMode="External"/><Relationship Id="rId893" Type="http://schemas.openxmlformats.org/officeDocument/2006/relationships/hyperlink" Target="https://github.com/dagster-io/dagster/pull/22653" TargetMode="External"/><Relationship Id="rId339" Type="http://schemas.openxmlformats.org/officeDocument/2006/relationships/hyperlink" Target="https://github.com/mikf/gallery-dl" TargetMode="External"/><Relationship Id="rId546" Type="http://schemas.openxmlformats.org/officeDocument/2006/relationships/hyperlink" Target="https://github.com/gruns/icecream" TargetMode="External"/><Relationship Id="rId753" Type="http://schemas.openxmlformats.org/officeDocument/2006/relationships/hyperlink" Target="https://github.com/Kozea/WeasyPrint" TargetMode="External"/><Relationship Id="rId1176" Type="http://schemas.openxmlformats.org/officeDocument/2006/relationships/hyperlink" Target="https://github.com/locustio/locust/pull/63" TargetMode="External"/><Relationship Id="rId101" Type="http://schemas.openxmlformats.org/officeDocument/2006/relationships/hyperlink" Target="https://github.com/gruns/icecream/pull/4" TargetMode="External"/><Relationship Id="rId406" Type="http://schemas.openxmlformats.org/officeDocument/2006/relationships/hyperlink" Target="https://github.com/home-assistant/core/pull/162279" TargetMode="External"/><Relationship Id="rId960" Type="http://schemas.openxmlformats.org/officeDocument/2006/relationships/hyperlink" Target="https://github.com/wkentaro/labelme/pull/1923" TargetMode="External"/><Relationship Id="rId1036" Type="http://schemas.openxmlformats.org/officeDocument/2006/relationships/hyperlink" Target="https://github.com/PaddlePaddle/PaddleOCR" TargetMode="External"/><Relationship Id="rId1243" Type="http://schemas.openxmlformats.org/officeDocument/2006/relationships/hyperlink" Target="https://github.com/hummingbot/hummingbot" TargetMode="External"/><Relationship Id="rId613" Type="http://schemas.openxmlformats.org/officeDocument/2006/relationships/hyperlink" Target="https://github.com/PaddlePaddle/PaddleOCR" TargetMode="External"/><Relationship Id="rId820" Type="http://schemas.openxmlformats.org/officeDocument/2006/relationships/hyperlink" Target="https://github.com/hummingbot/hummingbot/pull/4942" TargetMode="External"/><Relationship Id="rId918" Type="http://schemas.openxmlformats.org/officeDocument/2006/relationships/hyperlink" Target="https://github.com/pre-commit/pre-commit" TargetMode="External"/><Relationship Id="rId1103" Type="http://schemas.openxmlformats.org/officeDocument/2006/relationships/hyperlink" Target="https://github.com/encode/httpx" TargetMode="External"/><Relationship Id="rId1310" Type="http://schemas.openxmlformats.org/officeDocument/2006/relationships/hyperlink" Target="https://github.com/saltstack/salt/pull/56932" TargetMode="External"/><Relationship Id="rId47" Type="http://schemas.openxmlformats.org/officeDocument/2006/relationships/hyperlink" Target="https://github.com/pre-commit/pre-commit/pull/653" TargetMode="External"/><Relationship Id="rId196" Type="http://schemas.openxmlformats.org/officeDocument/2006/relationships/hyperlink" Target="https://github.com/dagster-io/dagster" TargetMode="External"/><Relationship Id="rId263" Type="http://schemas.openxmlformats.org/officeDocument/2006/relationships/hyperlink" Target="https://github.com/smicallef/spiderfoot" TargetMode="External"/><Relationship Id="rId470" Type="http://schemas.openxmlformats.org/officeDocument/2006/relationships/hyperlink" Target="https://github.com/PaddlePaddle/PaddleDetection" TargetMode="External"/><Relationship Id="rId123" Type="http://schemas.openxmlformats.org/officeDocument/2006/relationships/hyperlink" Target="https://github.com/danielgatis/rembg" TargetMode="External"/><Relationship Id="rId330" Type="http://schemas.openxmlformats.org/officeDocument/2006/relationships/hyperlink" Target="https://github.com/flairNLP/flair/pull/2393" TargetMode="External"/><Relationship Id="rId568" Type="http://schemas.openxmlformats.org/officeDocument/2006/relationships/hyperlink" Target="https://github.com/spotDL/spotify-downloader" TargetMode="External"/><Relationship Id="rId775" Type="http://schemas.openxmlformats.org/officeDocument/2006/relationships/hyperlink" Target="https://github.com/flairNLP/flair" TargetMode="External"/><Relationship Id="rId982" Type="http://schemas.openxmlformats.org/officeDocument/2006/relationships/hyperlink" Target="https://github.com/ParthJadhav/Tkinter-Designer" TargetMode="External"/><Relationship Id="rId1198" Type="http://schemas.openxmlformats.org/officeDocument/2006/relationships/hyperlink" Target="https://github.com/flairNLP/flair/pull/2812" TargetMode="External"/><Relationship Id="rId428" Type="http://schemas.openxmlformats.org/officeDocument/2006/relationships/hyperlink" Target="https://github.com/saltstack/salt/pull/56932" TargetMode="External"/><Relationship Id="rId635" Type="http://schemas.openxmlformats.org/officeDocument/2006/relationships/hyperlink" Target="https://github.com/dagster-io/dagster/pull/13817" TargetMode="External"/><Relationship Id="rId842" Type="http://schemas.openxmlformats.org/officeDocument/2006/relationships/hyperlink" Target="https://github.com/freqtrade/freqtrade" TargetMode="External"/><Relationship Id="rId1058" Type="http://schemas.openxmlformats.org/officeDocument/2006/relationships/hyperlink" Target="https://github.com/dagster-io/dagster" TargetMode="External"/><Relationship Id="rId1265" Type="http://schemas.openxmlformats.org/officeDocument/2006/relationships/hyperlink" Target="https://github.com/freqtrade/freqtrade/pull/12679" TargetMode="External"/><Relationship Id="rId702" Type="http://schemas.openxmlformats.org/officeDocument/2006/relationships/hyperlink" Target="https://github.com/smicallef/spiderfoot/pull/1761" TargetMode="External"/><Relationship Id="rId1125" Type="http://schemas.openxmlformats.org/officeDocument/2006/relationships/hyperlink" Target="https://github.com/smicallef/spiderfoot/pull/1199" TargetMode="External"/><Relationship Id="rId69" Type="http://schemas.openxmlformats.org/officeDocument/2006/relationships/hyperlink" Target="https://github.com/Zulko/moviepy/pull/553" TargetMode="External"/><Relationship Id="rId285" Type="http://schemas.openxmlformats.org/officeDocument/2006/relationships/hyperlink" Target="https://github.com/ranger/ranger/pull/2983" TargetMode="External"/><Relationship Id="rId492" Type="http://schemas.openxmlformats.org/officeDocument/2006/relationships/hyperlink" Target="https://github.com/maurosoria/dirsearch" TargetMode="External"/><Relationship Id="rId797" Type="http://schemas.openxmlformats.org/officeDocument/2006/relationships/hyperlink" Target="https://github.com/tensorflow/models" TargetMode="External"/><Relationship Id="rId145" Type="http://schemas.openxmlformats.org/officeDocument/2006/relationships/hyperlink" Target="https://github.com/sissbruecker/linkding/pull/823" TargetMode="External"/><Relationship Id="rId352" Type="http://schemas.openxmlformats.org/officeDocument/2006/relationships/hyperlink" Target="https://github.com/tensorflow/models/pull/1384" TargetMode="External"/><Relationship Id="rId1287" Type="http://schemas.openxmlformats.org/officeDocument/2006/relationships/hyperlink" Target="https://github.com/home-assistant/core" TargetMode="External"/><Relationship Id="rId212" Type="http://schemas.openxmlformats.org/officeDocument/2006/relationships/hyperlink" Target="https://github.com/dagster-io/dagster" TargetMode="External"/><Relationship Id="rId657" Type="http://schemas.openxmlformats.org/officeDocument/2006/relationships/hyperlink" Target="https://github.com/dagster-io/dagster/pull/12337" TargetMode="External"/><Relationship Id="rId864" Type="http://schemas.openxmlformats.org/officeDocument/2006/relationships/hyperlink" Target="https://github.com/home-assistant/core" TargetMode="External"/><Relationship Id="rId517" Type="http://schemas.openxmlformats.org/officeDocument/2006/relationships/hyperlink" Target="https://github.com/wkentaro/labelme/pull/1825" TargetMode="External"/><Relationship Id="rId724" Type="http://schemas.openxmlformats.org/officeDocument/2006/relationships/hyperlink" Target="https://github.com/laramies/theHarvester/pull/910" TargetMode="External"/><Relationship Id="rId931" Type="http://schemas.openxmlformats.org/officeDocument/2006/relationships/hyperlink" Target="https://github.com/Zulko/moviepy/pull/1456" TargetMode="External"/><Relationship Id="rId1147" Type="http://schemas.openxmlformats.org/officeDocument/2006/relationships/hyperlink" Target="https://github.com/smicallef/spiderfoot/pull/1337" TargetMode="External"/><Relationship Id="rId60" Type="http://schemas.openxmlformats.org/officeDocument/2006/relationships/hyperlink" Target="https://github.com/Zulko/moviepy" TargetMode="External"/><Relationship Id="rId1007" Type="http://schemas.openxmlformats.org/officeDocument/2006/relationships/hyperlink" Target="https://github.com/rany2/edge-tts" TargetMode="External"/><Relationship Id="rId1214" Type="http://schemas.openxmlformats.org/officeDocument/2006/relationships/hyperlink" Target="https://github.com/mikf/gallery-dl/pull/8938" TargetMode="External"/><Relationship Id="rId18" Type="http://schemas.openxmlformats.org/officeDocument/2006/relationships/hyperlink" Target="https://github.com/dagster-io/dagster" TargetMode="External"/><Relationship Id="rId167" Type="http://schemas.openxmlformats.org/officeDocument/2006/relationships/hyperlink" Target="https://github.com/PaddlePaddle/PaddleOCR/pull/14217" TargetMode="External"/><Relationship Id="rId374" Type="http://schemas.openxmlformats.org/officeDocument/2006/relationships/hyperlink" Target="https://github.com/hummingbot/hummingbot/pull/1734" TargetMode="External"/><Relationship Id="rId581" Type="http://schemas.openxmlformats.org/officeDocument/2006/relationships/hyperlink" Target="https://github.com/amueller/word_cloud" TargetMode="External"/><Relationship Id="rId234" Type="http://schemas.openxmlformats.org/officeDocument/2006/relationships/hyperlink" Target="https://github.com/encode/httpx/pull/601" TargetMode="External"/><Relationship Id="rId679" Type="http://schemas.openxmlformats.org/officeDocument/2006/relationships/hyperlink" Target="https://github.com/encode/httpx/pull/968" TargetMode="External"/><Relationship Id="rId886" Type="http://schemas.openxmlformats.org/officeDocument/2006/relationships/hyperlink" Target="https://github.com/deepfakes/faceswap" TargetMode="External"/><Relationship Id="rId2" Type="http://schemas.openxmlformats.org/officeDocument/2006/relationships/hyperlink" Target="https://github.com/deepfakes/faceswap" TargetMode="External"/><Relationship Id="rId441" Type="http://schemas.openxmlformats.org/officeDocument/2006/relationships/hyperlink" Target="https://github.com/saltstack/salt/pull/21539" TargetMode="External"/><Relationship Id="rId539" Type="http://schemas.openxmlformats.org/officeDocument/2006/relationships/hyperlink" Target="https://github.com/gruns/icecream/pull/172" TargetMode="External"/><Relationship Id="rId746" Type="http://schemas.openxmlformats.org/officeDocument/2006/relationships/hyperlink" Target="https://github.com/locustio/locust/pull/770" TargetMode="External"/><Relationship Id="rId1071" Type="http://schemas.openxmlformats.org/officeDocument/2006/relationships/hyperlink" Target="https://github.com/dagster-io/dagster/pull/14573" TargetMode="External"/><Relationship Id="rId1169" Type="http://schemas.openxmlformats.org/officeDocument/2006/relationships/hyperlink" Target="https://github.com/fail2ban/fail2ban" TargetMode="External"/><Relationship Id="rId301" Type="http://schemas.openxmlformats.org/officeDocument/2006/relationships/hyperlink" Target="https://github.com/locustio/locust" TargetMode="External"/><Relationship Id="rId953" Type="http://schemas.openxmlformats.org/officeDocument/2006/relationships/hyperlink" Target="https://github.com/wkentaro/labelme/pull/1644" TargetMode="External"/><Relationship Id="rId1029" Type="http://schemas.openxmlformats.org/officeDocument/2006/relationships/hyperlink" Target="https://github.com/caronc/apprise/pull/383" TargetMode="External"/><Relationship Id="rId1236" Type="http://schemas.openxmlformats.org/officeDocument/2006/relationships/hyperlink" Target="https://github.com/geldata/gel" TargetMode="External"/><Relationship Id="rId82" Type="http://schemas.openxmlformats.org/officeDocument/2006/relationships/hyperlink" Target="https://github.com/wkentaro/labelme" TargetMode="External"/><Relationship Id="rId606" Type="http://schemas.openxmlformats.org/officeDocument/2006/relationships/hyperlink" Target="https://github.com/PaddlePaddle/PaddleOCR" TargetMode="External"/><Relationship Id="rId813" Type="http://schemas.openxmlformats.org/officeDocument/2006/relationships/hyperlink" Target="https://github.com/hummingbot/hummingbot" TargetMode="External"/><Relationship Id="rId1303" Type="http://schemas.openxmlformats.org/officeDocument/2006/relationships/hyperlink" Target="https://github.com/saltstack/salt" TargetMode="External"/><Relationship Id="rId189" Type="http://schemas.openxmlformats.org/officeDocument/2006/relationships/hyperlink" Target="https://github.com/dagster-io/dagster/pull/5218" TargetMode="External"/><Relationship Id="rId396" Type="http://schemas.openxmlformats.org/officeDocument/2006/relationships/hyperlink" Target="https://github.com/freqtrade/freqtrade" TargetMode="External"/><Relationship Id="rId256" Type="http://schemas.openxmlformats.org/officeDocument/2006/relationships/hyperlink" Target="https://github.com/smicallef/spiderfoot/pull/1581" TargetMode="External"/><Relationship Id="rId463" Type="http://schemas.openxmlformats.org/officeDocument/2006/relationships/hyperlink" Target="https://github.com/PaddlePaddle/PaddleDetection/pull/6424" TargetMode="External"/><Relationship Id="rId670" Type="http://schemas.openxmlformats.org/officeDocument/2006/relationships/hyperlink" Target="https://github.com/encode/httpx/pull/676" TargetMode="External"/><Relationship Id="rId1093" Type="http://schemas.openxmlformats.org/officeDocument/2006/relationships/hyperlink" Target="https://github.com/dagster-io/dagster" TargetMode="External"/><Relationship Id="rId116" Type="http://schemas.openxmlformats.org/officeDocument/2006/relationships/hyperlink" Target="https://github.com/megadose/holehe" TargetMode="External"/><Relationship Id="rId323" Type="http://schemas.openxmlformats.org/officeDocument/2006/relationships/hyperlink" Target="https://github.com/flairNLP/flair" TargetMode="External"/><Relationship Id="rId530" Type="http://schemas.openxmlformats.org/officeDocument/2006/relationships/hyperlink" Target="https://github.com/wkentaro/labelme/pull/1923" TargetMode="External"/><Relationship Id="rId768" Type="http://schemas.openxmlformats.org/officeDocument/2006/relationships/hyperlink" Target="https://github.com/flairNLP/flair/pull/2812" TargetMode="External"/><Relationship Id="rId975" Type="http://schemas.openxmlformats.org/officeDocument/2006/relationships/hyperlink" Target="https://github.com/gruns/icecream/pull/4" TargetMode="External"/><Relationship Id="rId1160" Type="http://schemas.openxmlformats.org/officeDocument/2006/relationships/hyperlink" Target="https://github.com/ranger/ranger" TargetMode="External"/><Relationship Id="rId628" Type="http://schemas.openxmlformats.org/officeDocument/2006/relationships/hyperlink" Target="https://github.com/dagster-io/dagster" TargetMode="External"/><Relationship Id="rId835" Type="http://schemas.openxmlformats.org/officeDocument/2006/relationships/hyperlink" Target="https://github.com/freqtrade/freqtrade/pull/1977" TargetMode="External"/><Relationship Id="rId1258" Type="http://schemas.openxmlformats.org/officeDocument/2006/relationships/hyperlink" Target="https://github.com/hummingbot/hummingbot" TargetMode="External"/><Relationship Id="rId1020" Type="http://schemas.openxmlformats.org/officeDocument/2006/relationships/hyperlink" Target="https://github.com/sissbruecker/linkding" TargetMode="External"/><Relationship Id="rId1118" Type="http://schemas.openxmlformats.org/officeDocument/2006/relationships/hyperlink" Target="https://github.com/sherlock-project/sherlock/pull/1637" TargetMode="External"/><Relationship Id="rId1325" Type="http://schemas.openxmlformats.org/officeDocument/2006/relationships/hyperlink" Target="https://github.com/mps-youtube/yewtube/pull/519" TargetMode="External"/><Relationship Id="rId902" Type="http://schemas.openxmlformats.org/officeDocument/2006/relationships/hyperlink" Target="https://github.com/PaddlePaddle/PaddleDetection" TargetMode="External"/><Relationship Id="rId31" Type="http://schemas.openxmlformats.org/officeDocument/2006/relationships/hyperlink" Target="https://github.com/PaddlePaddle/PaddleDetection/pull/5632" TargetMode="External"/><Relationship Id="rId180" Type="http://schemas.openxmlformats.org/officeDocument/2006/relationships/hyperlink" Target="https://github.com/dagster-io/dagster" TargetMode="External"/><Relationship Id="rId278" Type="http://schemas.openxmlformats.org/officeDocument/2006/relationships/hyperlink" Target="https://github.com/smicallef/spiderfoot" TargetMode="External"/><Relationship Id="rId485" Type="http://schemas.openxmlformats.org/officeDocument/2006/relationships/hyperlink" Target="https://github.com/pre-commit/pre-commit/pull/3574" TargetMode="External"/><Relationship Id="rId692" Type="http://schemas.openxmlformats.org/officeDocument/2006/relationships/hyperlink" Target="https://github.com/simonw/datasette/pull/2222" TargetMode="External"/><Relationship Id="rId138" Type="http://schemas.openxmlformats.org/officeDocument/2006/relationships/hyperlink" Target="https://github.com/amueller/word_cloud/pull/581" TargetMode="External"/><Relationship Id="rId345" Type="http://schemas.openxmlformats.org/officeDocument/2006/relationships/hyperlink" Target="https://github.com/tensorflow/models" TargetMode="External"/><Relationship Id="rId552" Type="http://schemas.openxmlformats.org/officeDocument/2006/relationships/hyperlink" Target="https://github.com/megadose/holehe" TargetMode="External"/><Relationship Id="rId997" Type="http://schemas.openxmlformats.org/officeDocument/2006/relationships/hyperlink" Target="https://github.com/danielgatis/rembg" TargetMode="External"/><Relationship Id="rId1182" Type="http://schemas.openxmlformats.org/officeDocument/2006/relationships/hyperlink" Target="https://github.com/3b1b/manim/pull/2108" TargetMode="External"/><Relationship Id="rId205" Type="http://schemas.openxmlformats.org/officeDocument/2006/relationships/hyperlink" Target="https://github.com/dagster-io/dagster/pull/16679" TargetMode="External"/><Relationship Id="rId412" Type="http://schemas.openxmlformats.org/officeDocument/2006/relationships/hyperlink" Target="https://github.com/home-assistant/core/pull/162396" TargetMode="External"/><Relationship Id="rId857" Type="http://schemas.openxmlformats.org/officeDocument/2006/relationships/hyperlink" Target="https://github.com/home-assistant/core" TargetMode="External"/><Relationship Id="rId1042" Type="http://schemas.openxmlformats.org/officeDocument/2006/relationships/hyperlink" Target="https://github.com/PaddlePaddle/PaddleOCR" TargetMode="External"/><Relationship Id="rId717" Type="http://schemas.openxmlformats.org/officeDocument/2006/relationships/hyperlink" Target="https://github.com/smicallef/spiderfoot/pull/1337" TargetMode="External"/><Relationship Id="rId924" Type="http://schemas.openxmlformats.org/officeDocument/2006/relationships/hyperlink" Target="https://github.com/maurosoria/dirsearch" TargetMode="External"/><Relationship Id="rId53" Type="http://schemas.openxmlformats.org/officeDocument/2006/relationships/hyperlink" Target="https://github.com/maurosoria/dirsearch" TargetMode="External"/><Relationship Id="rId1207" Type="http://schemas.openxmlformats.org/officeDocument/2006/relationships/hyperlink" Target="https://github.com/flairNLP/flair" TargetMode="External"/><Relationship Id="rId367" Type="http://schemas.openxmlformats.org/officeDocument/2006/relationships/hyperlink" Target="https://github.com/ytdl-org/youtube-dl" TargetMode="External"/><Relationship Id="rId574" Type="http://schemas.openxmlformats.org/officeDocument/2006/relationships/hyperlink" Target="https://github.com/rany2/edge-tts/pull/331" TargetMode="External"/><Relationship Id="rId227" Type="http://schemas.openxmlformats.org/officeDocument/2006/relationships/hyperlink" Target="https://github.com/encode/httpx" TargetMode="External"/><Relationship Id="rId781" Type="http://schemas.openxmlformats.org/officeDocument/2006/relationships/hyperlink" Target="https://github.com/mikf/gallery-dl" TargetMode="External"/><Relationship Id="rId879" Type="http://schemas.openxmlformats.org/officeDocument/2006/relationships/hyperlink" Target="https://github.com/saltstack/salt" TargetMode="External"/><Relationship Id="rId434" Type="http://schemas.openxmlformats.org/officeDocument/2006/relationships/hyperlink" Target="https://github.com/saltstack/salt/pull/4026" TargetMode="External"/><Relationship Id="rId641" Type="http://schemas.openxmlformats.org/officeDocument/2006/relationships/hyperlink" Target="https://github.com/dagster-io/dagster/pull/16679" TargetMode="External"/><Relationship Id="rId739" Type="http://schemas.openxmlformats.org/officeDocument/2006/relationships/hyperlink" Target="https://github.com/fail2ban/fail2ban" TargetMode="External"/><Relationship Id="rId1064" Type="http://schemas.openxmlformats.org/officeDocument/2006/relationships/hyperlink" Target="https://github.com/dagster-io/dagster" TargetMode="External"/><Relationship Id="rId1271" Type="http://schemas.openxmlformats.org/officeDocument/2006/relationships/hyperlink" Target="https://github.com/freqtrade/freqtrade/pull/569" TargetMode="External"/><Relationship Id="rId501" Type="http://schemas.openxmlformats.org/officeDocument/2006/relationships/hyperlink" Target="https://github.com/Zulko/moviepy/pull/553" TargetMode="External"/><Relationship Id="rId946" Type="http://schemas.openxmlformats.org/officeDocument/2006/relationships/hyperlink" Target="https://github.com/Zulko/moviepy" TargetMode="External"/><Relationship Id="rId1131" Type="http://schemas.openxmlformats.org/officeDocument/2006/relationships/hyperlink" Target="https://github.com/smicallef/spiderfoot" TargetMode="External"/><Relationship Id="rId1229" Type="http://schemas.openxmlformats.org/officeDocument/2006/relationships/hyperlink" Target="https://github.com/tensorflow/models" TargetMode="External"/><Relationship Id="rId75" Type="http://schemas.openxmlformats.org/officeDocument/2006/relationships/hyperlink" Target="https://github.com/wkentaro/labelme/pull/1825" TargetMode="External"/><Relationship Id="rId806" Type="http://schemas.openxmlformats.org/officeDocument/2006/relationships/hyperlink" Target="https://github.com/geldata/gel"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github.com/PaddlePaddle/PaddleDetection/pull/6424" TargetMode="External"/><Relationship Id="rId170" Type="http://schemas.openxmlformats.org/officeDocument/2006/relationships/hyperlink" Target="https://github.com/PaddlePaddle/PaddleOCR/pull/14231" TargetMode="External"/><Relationship Id="rId268" Type="http://schemas.openxmlformats.org/officeDocument/2006/relationships/hyperlink" Target="https://github.com/smicallef/spiderfoot/pull/1222" TargetMode="External"/><Relationship Id="rId475" Type="http://schemas.openxmlformats.org/officeDocument/2006/relationships/hyperlink" Target="https://github.com/PaddlePaddle/PaddleDetection/pull/2352" TargetMode="External"/><Relationship Id="rId682" Type="http://schemas.openxmlformats.org/officeDocument/2006/relationships/hyperlink" Target="https://github.com/encode/httpx" TargetMode="External"/><Relationship Id="rId128" Type="http://schemas.openxmlformats.org/officeDocument/2006/relationships/hyperlink" Target="https://github.com/spotDL/spotify-downloader" TargetMode="External"/><Relationship Id="rId335" Type="http://schemas.openxmlformats.org/officeDocument/2006/relationships/hyperlink" Target="https://github.com/flairNLP/flair" TargetMode="External"/><Relationship Id="rId542" Type="http://schemas.openxmlformats.org/officeDocument/2006/relationships/hyperlink" Target="https://github.com/gruns/icecream" TargetMode="External"/><Relationship Id="rId987" Type="http://schemas.openxmlformats.org/officeDocument/2006/relationships/hyperlink" Target="https://github.com/megadose/holehe/pull/87" TargetMode="External"/><Relationship Id="rId1172" Type="http://schemas.openxmlformats.org/officeDocument/2006/relationships/hyperlink" Target="https://github.com/fail2ban/fail2ban/pull/2189" TargetMode="External"/><Relationship Id="rId402" Type="http://schemas.openxmlformats.org/officeDocument/2006/relationships/hyperlink" Target="https://github.com/freqtrade/freqtrade" TargetMode="External"/><Relationship Id="rId847" Type="http://schemas.openxmlformats.org/officeDocument/2006/relationships/hyperlink" Target="https://github.com/home-assistant/core" TargetMode="External"/><Relationship Id="rId1032" Type="http://schemas.openxmlformats.org/officeDocument/2006/relationships/hyperlink" Target="https://github.com/deepinsight/insightface" TargetMode="External"/><Relationship Id="rId707" Type="http://schemas.openxmlformats.org/officeDocument/2006/relationships/hyperlink" Target="https://github.com/smicallef/spiderfoot" TargetMode="External"/><Relationship Id="rId914" Type="http://schemas.openxmlformats.org/officeDocument/2006/relationships/hyperlink" Target="https://github.com/pre-commit/pre-commit" TargetMode="External"/><Relationship Id="rId43" Type="http://schemas.openxmlformats.org/officeDocument/2006/relationships/hyperlink" Target="https://github.com/pre-commit/pre-commit/pull/3574" TargetMode="External"/><Relationship Id="rId192" Type="http://schemas.openxmlformats.org/officeDocument/2006/relationships/hyperlink" Target="https://github.com/dagster-io/dagster" TargetMode="External"/><Relationship Id="rId497" Type="http://schemas.openxmlformats.org/officeDocument/2006/relationships/hyperlink" Target="https://github.com/maurosoria/dirsearch" TargetMode="External"/><Relationship Id="rId357" Type="http://schemas.openxmlformats.org/officeDocument/2006/relationships/hyperlink" Target="https://github.com/tensorflow/models" TargetMode="External"/><Relationship Id="rId1194" Type="http://schemas.openxmlformats.org/officeDocument/2006/relationships/hyperlink" Target="https://github.com/flairNLP/flair/pull/3056" TargetMode="External"/><Relationship Id="rId217" Type="http://schemas.openxmlformats.org/officeDocument/2006/relationships/hyperlink" Target="https://github.com/dagster-io/dagster/pull/12337" TargetMode="External"/><Relationship Id="rId564" Type="http://schemas.openxmlformats.org/officeDocument/2006/relationships/hyperlink" Target="https://github.com/danielgatis/rembg/pull/725" TargetMode="External"/><Relationship Id="rId771" Type="http://schemas.openxmlformats.org/officeDocument/2006/relationships/hyperlink" Target="https://github.com/flairNLP/flair" TargetMode="External"/><Relationship Id="rId869" Type="http://schemas.openxmlformats.org/officeDocument/2006/relationships/hyperlink" Target="https://github.com/saltstack/salt" TargetMode="External"/><Relationship Id="rId424" Type="http://schemas.openxmlformats.org/officeDocument/2006/relationships/hyperlink" Target="https://github.com/home-assistant/core" TargetMode="External"/><Relationship Id="rId631" Type="http://schemas.openxmlformats.org/officeDocument/2006/relationships/hyperlink" Target="https://github.com/dagster-io/dagster/pull/5218" TargetMode="External"/><Relationship Id="rId729" Type="http://schemas.openxmlformats.org/officeDocument/2006/relationships/hyperlink" Target="https://github.com/ranger/ranger/pull/1067" TargetMode="External"/><Relationship Id="rId1054" Type="http://schemas.openxmlformats.org/officeDocument/2006/relationships/hyperlink" Target="https://github.com/dagster-io/dagster" TargetMode="External"/><Relationship Id="rId1261" Type="http://schemas.openxmlformats.org/officeDocument/2006/relationships/hyperlink" Target="https://github.com/freqtrade/freqtrade/pull/139" TargetMode="External"/><Relationship Id="rId936" Type="http://schemas.openxmlformats.org/officeDocument/2006/relationships/hyperlink" Target="https://github.com/Zulko/moviepy" TargetMode="External"/><Relationship Id="rId1121" Type="http://schemas.openxmlformats.org/officeDocument/2006/relationships/hyperlink" Target="https://github.com/sherlock-project/sherlock/pull/2574" TargetMode="External"/><Relationship Id="rId1219" Type="http://schemas.openxmlformats.org/officeDocument/2006/relationships/hyperlink" Target="https://github.com/tensorflow/models" TargetMode="External"/><Relationship Id="rId65" Type="http://schemas.openxmlformats.org/officeDocument/2006/relationships/hyperlink" Target="https://github.com/Zulko/moviepy/pull/553" TargetMode="External"/><Relationship Id="rId281" Type="http://schemas.openxmlformats.org/officeDocument/2006/relationships/hyperlink" Target="https://github.com/laramies/theHarvester" TargetMode="External"/><Relationship Id="rId141" Type="http://schemas.openxmlformats.org/officeDocument/2006/relationships/hyperlink" Target="https://github.com/amueller/word_cloud" TargetMode="External"/><Relationship Id="rId379" Type="http://schemas.openxmlformats.org/officeDocument/2006/relationships/hyperlink" Target="https://github.com/hummingbot/hummingbot/pull/6451" TargetMode="External"/><Relationship Id="rId586" Type="http://schemas.openxmlformats.org/officeDocument/2006/relationships/hyperlink" Target="https://github.com/sissbruecker/linkding" TargetMode="External"/><Relationship Id="rId793" Type="http://schemas.openxmlformats.org/officeDocument/2006/relationships/hyperlink" Target="https://github.com/tensorflow/models" TargetMode="External"/><Relationship Id="rId7" Type="http://schemas.openxmlformats.org/officeDocument/2006/relationships/hyperlink" Target="https://github.com/pwr-Solaar/Solaar/pull/2357" TargetMode="External"/><Relationship Id="rId239" Type="http://schemas.openxmlformats.org/officeDocument/2006/relationships/hyperlink" Target="https://github.com/encode/httpx/pull/968" TargetMode="External"/><Relationship Id="rId446" Type="http://schemas.openxmlformats.org/officeDocument/2006/relationships/hyperlink" Target="https://github.com/home-assistant/core/pull/158537" TargetMode="External"/><Relationship Id="rId653" Type="http://schemas.openxmlformats.org/officeDocument/2006/relationships/hyperlink" Target="https://github.com/dagster-io/dagster/pull/10962" TargetMode="External"/><Relationship Id="rId1076" Type="http://schemas.openxmlformats.org/officeDocument/2006/relationships/hyperlink" Target="https://github.com/dagster-io/dagster" TargetMode="External"/><Relationship Id="rId1283" Type="http://schemas.openxmlformats.org/officeDocument/2006/relationships/hyperlink" Target="https://github.com/home-assistant/core" TargetMode="External"/><Relationship Id="rId306" Type="http://schemas.openxmlformats.org/officeDocument/2006/relationships/hyperlink" Target="https://github.com/3b1b/manim/pull/2397" TargetMode="External"/><Relationship Id="rId860" Type="http://schemas.openxmlformats.org/officeDocument/2006/relationships/hyperlink" Target="https://github.com/home-assistant/core/pull/162396" TargetMode="External"/><Relationship Id="rId958" Type="http://schemas.openxmlformats.org/officeDocument/2006/relationships/hyperlink" Target="https://github.com/wkentaro/labelme" TargetMode="External"/><Relationship Id="rId1143" Type="http://schemas.openxmlformats.org/officeDocument/2006/relationships/hyperlink" Target="https://github.com/smicallef/spiderfoot" TargetMode="External"/><Relationship Id="rId87" Type="http://schemas.openxmlformats.org/officeDocument/2006/relationships/hyperlink" Target="https://github.com/wkentaro/labelme" TargetMode="External"/><Relationship Id="rId513" Type="http://schemas.openxmlformats.org/officeDocument/2006/relationships/hyperlink" Target="https://github.com/Zulko/moviepy/pull/1429" TargetMode="External"/><Relationship Id="rId720" Type="http://schemas.openxmlformats.org/officeDocument/2006/relationships/hyperlink" Target="https://github.com/smicallef/spiderfoot" TargetMode="External"/><Relationship Id="rId818" Type="http://schemas.openxmlformats.org/officeDocument/2006/relationships/hyperlink" Target="https://github.com/hummingbot/hummingbot/pull/2742" TargetMode="External"/><Relationship Id="rId1003" Type="http://schemas.openxmlformats.org/officeDocument/2006/relationships/hyperlink" Target="https://github.com/spotDL/spotify-downloader/pull/519" TargetMode="External"/><Relationship Id="rId1210" Type="http://schemas.openxmlformats.org/officeDocument/2006/relationships/hyperlink" Target="https://github.com/flairNLP/flair/pull/961" TargetMode="External"/><Relationship Id="rId1308" Type="http://schemas.openxmlformats.org/officeDocument/2006/relationships/hyperlink" Target="https://github.com/saltstack/salt/pull/4026" TargetMode="External"/><Relationship Id="rId14" Type="http://schemas.openxmlformats.org/officeDocument/2006/relationships/hyperlink" Target="https://github.com/mps-youtube/yewtube/pull/519" TargetMode="External"/><Relationship Id="rId163" Type="http://schemas.openxmlformats.org/officeDocument/2006/relationships/hyperlink" Target="https://github.com/PaddlePaddle/PaddleOCR/pull/3584" TargetMode="External"/><Relationship Id="rId370" Type="http://schemas.openxmlformats.org/officeDocument/2006/relationships/hyperlink" Target="https://github.com/hummingbot/hummingbot/pull/6498" TargetMode="External"/><Relationship Id="rId230" Type="http://schemas.openxmlformats.org/officeDocument/2006/relationships/hyperlink" Target="https://github.com/encode/httpx/pull/676" TargetMode="External"/><Relationship Id="rId468" Type="http://schemas.openxmlformats.org/officeDocument/2006/relationships/hyperlink" Target="https://github.com/PaddlePaddle/PaddleDetection" TargetMode="External"/><Relationship Id="rId675" Type="http://schemas.openxmlformats.org/officeDocument/2006/relationships/hyperlink" Target="https://github.com/encode/httpx" TargetMode="External"/><Relationship Id="rId882" Type="http://schemas.openxmlformats.org/officeDocument/2006/relationships/hyperlink" Target="https://github.com/saltstack/salt/pull/31498" TargetMode="External"/><Relationship Id="rId1098" Type="http://schemas.openxmlformats.org/officeDocument/2006/relationships/hyperlink" Target="https://github.com/encode/httpx/pull/1613" TargetMode="External"/><Relationship Id="rId328" Type="http://schemas.openxmlformats.org/officeDocument/2006/relationships/hyperlink" Target="https://github.com/flairNLP/flair/pull/2377" TargetMode="External"/><Relationship Id="rId535" Type="http://schemas.openxmlformats.org/officeDocument/2006/relationships/hyperlink" Target="https://github.com/wkentaro/labelme" TargetMode="External"/><Relationship Id="rId742" Type="http://schemas.openxmlformats.org/officeDocument/2006/relationships/hyperlink" Target="https://github.com/fail2ban/fail2ban/pull/2189" TargetMode="External"/><Relationship Id="rId1165" Type="http://schemas.openxmlformats.org/officeDocument/2006/relationships/hyperlink" Target="https://github.com/ranger/ranger/pull/717" TargetMode="External"/><Relationship Id="rId602" Type="http://schemas.openxmlformats.org/officeDocument/2006/relationships/hyperlink" Target="https://github.com/PaddlePaddle/PaddleOCR" TargetMode="External"/><Relationship Id="rId1025" Type="http://schemas.openxmlformats.org/officeDocument/2006/relationships/hyperlink" Target="https://github.com/instaloader/instaloader/pull/2276" TargetMode="External"/><Relationship Id="rId1232" Type="http://schemas.openxmlformats.org/officeDocument/2006/relationships/hyperlink" Target="https://github.com/tensorflow/models/pull/1542" TargetMode="External"/><Relationship Id="rId907" Type="http://schemas.openxmlformats.org/officeDocument/2006/relationships/hyperlink" Target="https://github.com/PaddlePaddle/PaddleDetection/pull/2352" TargetMode="External"/><Relationship Id="rId36" Type="http://schemas.openxmlformats.org/officeDocument/2006/relationships/hyperlink" Target="https://github.com/lra/mackup" TargetMode="External"/><Relationship Id="rId185" Type="http://schemas.openxmlformats.org/officeDocument/2006/relationships/hyperlink" Target="https://github.com/dagster-io/dagster/pull/16218" TargetMode="External"/><Relationship Id="rId392" Type="http://schemas.openxmlformats.org/officeDocument/2006/relationships/hyperlink" Target="https://github.com/freqtrade/freqtrade" TargetMode="External"/><Relationship Id="rId697" Type="http://schemas.openxmlformats.org/officeDocument/2006/relationships/hyperlink" Target="https://github.com/smicallef/spiderfoot" TargetMode="External"/><Relationship Id="rId252" Type="http://schemas.openxmlformats.org/officeDocument/2006/relationships/hyperlink" Target="https://github.com/smicallef/spiderfoot" TargetMode="External"/><Relationship Id="rId1187" Type="http://schemas.openxmlformats.org/officeDocument/2006/relationships/hyperlink" Target="https://github.com/Kozea/WeasyPrint" TargetMode="External"/><Relationship Id="rId112" Type="http://schemas.openxmlformats.org/officeDocument/2006/relationships/hyperlink" Target="https://github.com/megadose/holehe" TargetMode="External"/><Relationship Id="rId557" Type="http://schemas.openxmlformats.org/officeDocument/2006/relationships/hyperlink" Target="https://github.com/megadose/holehe/pull/87" TargetMode="External"/><Relationship Id="rId764" Type="http://schemas.openxmlformats.org/officeDocument/2006/relationships/hyperlink" Target="https://github.com/flairNLP/flair/pull/3606" TargetMode="External"/><Relationship Id="rId971" Type="http://schemas.openxmlformats.org/officeDocument/2006/relationships/hyperlink" Target="https://github.com/gruns/icecream/pull/172" TargetMode="External"/><Relationship Id="rId417" Type="http://schemas.openxmlformats.org/officeDocument/2006/relationships/hyperlink" Target="https://github.com/home-assistant/core" TargetMode="External"/><Relationship Id="rId624" Type="http://schemas.openxmlformats.org/officeDocument/2006/relationships/hyperlink" Target="https://github.com/dagster-io/dagster" TargetMode="External"/><Relationship Id="rId831" Type="http://schemas.openxmlformats.org/officeDocument/2006/relationships/hyperlink" Target="https://github.com/freqtrade/freqtrade/pull/139" TargetMode="External"/><Relationship Id="rId1047" Type="http://schemas.openxmlformats.org/officeDocument/2006/relationships/hyperlink" Target="https://github.com/PaddlePaddle/PaddleOCR" TargetMode="External"/><Relationship Id="rId1254" Type="http://schemas.openxmlformats.org/officeDocument/2006/relationships/hyperlink" Target="https://github.com/hummingbot/hummingbot" TargetMode="External"/><Relationship Id="rId929" Type="http://schemas.openxmlformats.org/officeDocument/2006/relationships/hyperlink" Target="https://github.com/maurosoria/dirsearch" TargetMode="External"/><Relationship Id="rId1114" Type="http://schemas.openxmlformats.org/officeDocument/2006/relationships/hyperlink" Target="https://github.com/encode/httpx" TargetMode="External"/><Relationship Id="rId1321" Type="http://schemas.openxmlformats.org/officeDocument/2006/relationships/hyperlink" Target="https://github.com/pwr-Solaar/Solaar" TargetMode="External"/><Relationship Id="rId58" Type="http://schemas.openxmlformats.org/officeDocument/2006/relationships/hyperlink" Target="https://github.com/Zulko/moviepy" TargetMode="External"/><Relationship Id="rId274" Type="http://schemas.openxmlformats.org/officeDocument/2006/relationships/hyperlink" Target="https://github.com/smicallef/spiderfoot" TargetMode="External"/><Relationship Id="rId481" Type="http://schemas.openxmlformats.org/officeDocument/2006/relationships/hyperlink" Target="https://github.com/pre-commit/pre-commit/pull/1644" TargetMode="External"/><Relationship Id="rId134" Type="http://schemas.openxmlformats.org/officeDocument/2006/relationships/hyperlink" Target="https://github.com/ultrafunkamsterdam/undetected-chromedriver" TargetMode="External"/><Relationship Id="rId579" Type="http://schemas.openxmlformats.org/officeDocument/2006/relationships/hyperlink" Target="https://github.com/ultrafunkamsterdam/undetected-chromedriver" TargetMode="External"/><Relationship Id="rId786" Type="http://schemas.openxmlformats.org/officeDocument/2006/relationships/hyperlink" Target="https://github.com/tensorflow/models" TargetMode="External"/><Relationship Id="rId993" Type="http://schemas.openxmlformats.org/officeDocument/2006/relationships/hyperlink" Target="https://github.com/danielgatis/rembg" TargetMode="External"/><Relationship Id="rId341" Type="http://schemas.openxmlformats.org/officeDocument/2006/relationships/hyperlink" Target="https://github.com/mikf/gallery-dl" TargetMode="External"/><Relationship Id="rId439" Type="http://schemas.openxmlformats.org/officeDocument/2006/relationships/hyperlink" Target="https://github.com/saltstack/salt" TargetMode="External"/><Relationship Id="rId646" Type="http://schemas.openxmlformats.org/officeDocument/2006/relationships/hyperlink" Target="https://github.com/dagster-io/dagster" TargetMode="External"/><Relationship Id="rId1069" Type="http://schemas.openxmlformats.org/officeDocument/2006/relationships/hyperlink" Target="https://github.com/dagster-io/dagster/pull/13817" TargetMode="External"/><Relationship Id="rId1276" Type="http://schemas.openxmlformats.org/officeDocument/2006/relationships/hyperlink" Target="https://github.com/freqtrade/freqtrade" TargetMode="External"/><Relationship Id="rId201" Type="http://schemas.openxmlformats.org/officeDocument/2006/relationships/hyperlink" Target="https://github.com/dagster-io/dagster/pull/16679" TargetMode="External"/><Relationship Id="rId506" Type="http://schemas.openxmlformats.org/officeDocument/2006/relationships/hyperlink" Target="https://github.com/Zulko/moviepy" TargetMode="External"/><Relationship Id="rId853" Type="http://schemas.openxmlformats.org/officeDocument/2006/relationships/hyperlink" Target="https://github.com/home-assistant/core" TargetMode="External"/><Relationship Id="rId1136" Type="http://schemas.openxmlformats.org/officeDocument/2006/relationships/hyperlink" Target="https://github.com/smicallef/spiderfoot/pull/1761" TargetMode="External"/><Relationship Id="rId713" Type="http://schemas.openxmlformats.org/officeDocument/2006/relationships/hyperlink" Target="https://github.com/smicallef/spiderfoot/pull/1337" TargetMode="External"/><Relationship Id="rId920" Type="http://schemas.openxmlformats.org/officeDocument/2006/relationships/hyperlink" Target="https://github.com/pre-commit/pre-commit" TargetMode="External"/><Relationship Id="rId1203" Type="http://schemas.openxmlformats.org/officeDocument/2006/relationships/hyperlink" Target="https://github.com/flairNLP/flair" TargetMode="External"/><Relationship Id="rId296" Type="http://schemas.openxmlformats.org/officeDocument/2006/relationships/hyperlink" Target="https://github.com/fail2ban/fail2ban/pull/2189" TargetMode="External"/><Relationship Id="rId156" Type="http://schemas.openxmlformats.org/officeDocument/2006/relationships/hyperlink" Target="https://github.com/deepinsight/insightface" TargetMode="External"/><Relationship Id="rId363" Type="http://schemas.openxmlformats.org/officeDocument/2006/relationships/hyperlink" Target="https://github.com/geldata/gel/pull/4829" TargetMode="External"/><Relationship Id="rId570" Type="http://schemas.openxmlformats.org/officeDocument/2006/relationships/hyperlink" Target="https://github.com/spotDL/spotify-downloader" TargetMode="External"/><Relationship Id="rId223" Type="http://schemas.openxmlformats.org/officeDocument/2006/relationships/hyperlink" Target="https://github.com/dagster-io/dagster" TargetMode="External"/><Relationship Id="rId430" Type="http://schemas.openxmlformats.org/officeDocument/2006/relationships/hyperlink" Target="https://github.com/saltstack/salt/pull/56932" TargetMode="External"/><Relationship Id="rId668" Type="http://schemas.openxmlformats.org/officeDocument/2006/relationships/hyperlink" Target="https://github.com/encode/httpx/pull/675" TargetMode="External"/><Relationship Id="rId875" Type="http://schemas.openxmlformats.org/officeDocument/2006/relationships/hyperlink" Target="https://github.com/saltstack/salt" TargetMode="External"/><Relationship Id="rId1060" Type="http://schemas.openxmlformats.org/officeDocument/2006/relationships/hyperlink" Target="https://github.com/dagster-io/dagster" TargetMode="External"/><Relationship Id="rId1298" Type="http://schemas.openxmlformats.org/officeDocument/2006/relationships/hyperlink" Target="https://github.com/home-assistant/core" TargetMode="External"/><Relationship Id="rId528" Type="http://schemas.openxmlformats.org/officeDocument/2006/relationships/hyperlink" Target="https://github.com/wkentaro/labelme/pull/1923" TargetMode="External"/><Relationship Id="rId735" Type="http://schemas.openxmlformats.org/officeDocument/2006/relationships/hyperlink" Target="https://github.com/fail2ban/fail2ban" TargetMode="External"/><Relationship Id="rId942" Type="http://schemas.openxmlformats.org/officeDocument/2006/relationships/hyperlink" Target="https://github.com/Zulko/moviepy" TargetMode="External"/><Relationship Id="rId1158" Type="http://schemas.openxmlformats.org/officeDocument/2006/relationships/hyperlink" Target="https://github.com/laramies/theHarvester" TargetMode="External"/><Relationship Id="rId1018" Type="http://schemas.openxmlformats.org/officeDocument/2006/relationships/hyperlink" Target="https://github.com/sissbruecker/linkding" TargetMode="External"/><Relationship Id="rId1225" Type="http://schemas.openxmlformats.org/officeDocument/2006/relationships/hyperlink" Target="https://github.com/tensorflow/models" TargetMode="External"/><Relationship Id="rId71" Type="http://schemas.openxmlformats.org/officeDocument/2006/relationships/hyperlink" Target="https://github.com/Zulko/moviepy/pull/1429" TargetMode="External"/><Relationship Id="rId802" Type="http://schemas.openxmlformats.org/officeDocument/2006/relationships/hyperlink" Target="https://github.com/tensorflow/models" TargetMode="External"/><Relationship Id="rId29" Type="http://schemas.openxmlformats.org/officeDocument/2006/relationships/hyperlink" Target="https://github.com/PaddlePaddle/PaddleDetection/pull/2318" TargetMode="External"/><Relationship Id="rId178" Type="http://schemas.openxmlformats.org/officeDocument/2006/relationships/hyperlink" Target="https://github.com/qutebrowser/qutebrowser/pull/4733" TargetMode="External"/><Relationship Id="rId385" Type="http://schemas.openxmlformats.org/officeDocument/2006/relationships/hyperlink" Target="https://github.com/freqtrade/freqtrade/pull/169" TargetMode="External"/><Relationship Id="rId592" Type="http://schemas.openxmlformats.org/officeDocument/2006/relationships/hyperlink" Target="https://github.com/instaloader/instaloader" TargetMode="External"/><Relationship Id="rId245" Type="http://schemas.openxmlformats.org/officeDocument/2006/relationships/hyperlink" Target="https://github.com/sherlock-project/sherlock/pull/2574" TargetMode="External"/><Relationship Id="rId452" Type="http://schemas.openxmlformats.org/officeDocument/2006/relationships/hyperlink" Target="https://github.com/pwr-Solaar/Solaar" TargetMode="External"/><Relationship Id="rId897" Type="http://schemas.openxmlformats.org/officeDocument/2006/relationships/hyperlink" Target="https://github.com/PaddlePaddle/PaddleDetection/pull/6295" TargetMode="External"/><Relationship Id="rId1082" Type="http://schemas.openxmlformats.org/officeDocument/2006/relationships/hyperlink" Target="https://github.com/dagster-io/dagster" TargetMode="External"/><Relationship Id="rId105" Type="http://schemas.openxmlformats.org/officeDocument/2006/relationships/hyperlink" Target="https://github.com/gruns/icecream/pull/223" TargetMode="External"/><Relationship Id="rId312" Type="http://schemas.openxmlformats.org/officeDocument/2006/relationships/hyperlink" Target="https://github.com/Kozea/WeasyPrint/pull/1867" TargetMode="External"/><Relationship Id="rId757" Type="http://schemas.openxmlformats.org/officeDocument/2006/relationships/hyperlink" Target="https://github.com/Kozea/WeasyPrint" TargetMode="External"/><Relationship Id="rId964" Type="http://schemas.openxmlformats.org/officeDocument/2006/relationships/hyperlink" Target="https://github.com/wkentaro/labelme/pull/1923" TargetMode="External"/><Relationship Id="rId93" Type="http://schemas.openxmlformats.org/officeDocument/2006/relationships/hyperlink" Target="https://github.com/wkentaro/labelme" TargetMode="External"/><Relationship Id="rId617" Type="http://schemas.openxmlformats.org/officeDocument/2006/relationships/hyperlink" Target="https://github.com/qutebrowser/qutebrowser/pull/1838" TargetMode="External"/><Relationship Id="rId824" Type="http://schemas.openxmlformats.org/officeDocument/2006/relationships/hyperlink" Target="https://github.com/hummingbot/hummingbot" TargetMode="External"/><Relationship Id="rId1247" Type="http://schemas.openxmlformats.org/officeDocument/2006/relationships/hyperlink" Target="https://github.com/hummingbot/hummingbot" TargetMode="External"/><Relationship Id="rId1107" Type="http://schemas.openxmlformats.org/officeDocument/2006/relationships/hyperlink" Target="https://github.com/encode/httpx" TargetMode="External"/><Relationship Id="rId1314" Type="http://schemas.openxmlformats.org/officeDocument/2006/relationships/hyperlink" Target="https://github.com/saltstack/salt/pull/31498" TargetMode="External"/><Relationship Id="rId20" Type="http://schemas.openxmlformats.org/officeDocument/2006/relationships/hyperlink" Target="https://github.com/PaddlePaddle/PaddleDetection" TargetMode="External"/><Relationship Id="rId267" Type="http://schemas.openxmlformats.org/officeDocument/2006/relationships/hyperlink" Target="https://github.com/smicallef/spiderfoot" TargetMode="External"/><Relationship Id="rId474" Type="http://schemas.openxmlformats.org/officeDocument/2006/relationships/hyperlink" Target="https://github.com/PaddlePaddle/PaddleDetection" TargetMode="External"/><Relationship Id="rId127" Type="http://schemas.openxmlformats.org/officeDocument/2006/relationships/hyperlink" Target="https://github.com/spotDL/spotify-downloader/pull/580" TargetMode="External"/><Relationship Id="rId681" Type="http://schemas.openxmlformats.org/officeDocument/2006/relationships/hyperlink" Target="https://github.com/encode/httpx/pull/968" TargetMode="External"/><Relationship Id="rId779" Type="http://schemas.openxmlformats.org/officeDocument/2006/relationships/hyperlink" Target="https://github.com/flairNLP/flair/pull/2845" TargetMode="External"/><Relationship Id="rId986" Type="http://schemas.openxmlformats.org/officeDocument/2006/relationships/hyperlink" Target="https://github.com/megadose/holehe" TargetMode="External"/><Relationship Id="rId334" Type="http://schemas.openxmlformats.org/officeDocument/2006/relationships/hyperlink" Target="https://github.com/flairNLP/flair/pull/961" TargetMode="External"/><Relationship Id="rId541" Type="http://schemas.openxmlformats.org/officeDocument/2006/relationships/hyperlink" Target="https://github.com/gruns/icecream/pull/234" TargetMode="External"/><Relationship Id="rId639" Type="http://schemas.openxmlformats.org/officeDocument/2006/relationships/hyperlink" Target="https://github.com/dagster-io/dagster/pull/14573" TargetMode="External"/><Relationship Id="rId1171" Type="http://schemas.openxmlformats.org/officeDocument/2006/relationships/hyperlink" Target="https://github.com/fail2ban/fail2ban" TargetMode="External"/><Relationship Id="rId1269" Type="http://schemas.openxmlformats.org/officeDocument/2006/relationships/hyperlink" Target="https://github.com/freqtrade/freqtrade/pull/569" TargetMode="External"/><Relationship Id="rId401" Type="http://schemas.openxmlformats.org/officeDocument/2006/relationships/hyperlink" Target="https://github.com/freqtrade/freqtrade/pull/569" TargetMode="External"/><Relationship Id="rId846" Type="http://schemas.openxmlformats.org/officeDocument/2006/relationships/hyperlink" Target="https://github.com/home-assistant/core/pull/162412" TargetMode="External"/><Relationship Id="rId1031" Type="http://schemas.openxmlformats.org/officeDocument/2006/relationships/hyperlink" Target="https://github.com/deepinsight/insightface/pull/1714" TargetMode="External"/><Relationship Id="rId1129" Type="http://schemas.openxmlformats.org/officeDocument/2006/relationships/hyperlink" Target="https://github.com/smicallef/spiderfoot" TargetMode="External"/><Relationship Id="rId706" Type="http://schemas.openxmlformats.org/officeDocument/2006/relationships/hyperlink" Target="https://github.com/smicallef/spiderfoot/pull/1222" TargetMode="External"/><Relationship Id="rId913" Type="http://schemas.openxmlformats.org/officeDocument/2006/relationships/hyperlink" Target="https://github.com/pre-commit/pre-commit/pull/1644" TargetMode="External"/><Relationship Id="rId42" Type="http://schemas.openxmlformats.org/officeDocument/2006/relationships/hyperlink" Target="https://github.com/pre-commit/pre-commit" TargetMode="External"/><Relationship Id="rId191" Type="http://schemas.openxmlformats.org/officeDocument/2006/relationships/hyperlink" Target="https://github.com/dagster-io/dagster/pull/5218" TargetMode="External"/><Relationship Id="rId289" Type="http://schemas.openxmlformats.org/officeDocument/2006/relationships/hyperlink" Target="https://github.com/ranger/ranger/pull/211" TargetMode="External"/><Relationship Id="rId496" Type="http://schemas.openxmlformats.org/officeDocument/2006/relationships/hyperlink" Target="https://github.com/maurosoria/dirsearch/pull/927" TargetMode="External"/><Relationship Id="rId149" Type="http://schemas.openxmlformats.org/officeDocument/2006/relationships/hyperlink" Target="https://github.com/sissbruecker/linkding/pull/823" TargetMode="External"/><Relationship Id="rId356" Type="http://schemas.openxmlformats.org/officeDocument/2006/relationships/hyperlink" Target="https://github.com/tensorflow/models/pull/1701" TargetMode="External"/><Relationship Id="rId563" Type="http://schemas.openxmlformats.org/officeDocument/2006/relationships/hyperlink" Target="https://github.com/danielgatis/rembg" TargetMode="External"/><Relationship Id="rId770" Type="http://schemas.openxmlformats.org/officeDocument/2006/relationships/hyperlink" Target="https://github.com/flairNLP/flair/pull/2377" TargetMode="External"/><Relationship Id="rId1193" Type="http://schemas.openxmlformats.org/officeDocument/2006/relationships/hyperlink" Target="https://github.com/flairNLP/flair" TargetMode="External"/><Relationship Id="rId216" Type="http://schemas.openxmlformats.org/officeDocument/2006/relationships/hyperlink" Target="https://github.com/dagster-io/dagster" TargetMode="External"/><Relationship Id="rId423" Type="http://schemas.openxmlformats.org/officeDocument/2006/relationships/hyperlink" Target="https://github.com/home-assistant/core" TargetMode="External"/><Relationship Id="rId868" Type="http://schemas.openxmlformats.org/officeDocument/2006/relationships/hyperlink" Target="https://github.com/saltstack/salt" TargetMode="External"/><Relationship Id="rId1053" Type="http://schemas.openxmlformats.org/officeDocument/2006/relationships/hyperlink" Target="https://github.com/qutebrowser/qutebrowser" TargetMode="External"/><Relationship Id="rId1260" Type="http://schemas.openxmlformats.org/officeDocument/2006/relationships/hyperlink" Target="https://github.com/freqtrade/freqtrade" TargetMode="External"/><Relationship Id="rId630" Type="http://schemas.openxmlformats.org/officeDocument/2006/relationships/hyperlink" Target="https://github.com/dagster-io/dagster" TargetMode="External"/><Relationship Id="rId728" Type="http://schemas.openxmlformats.org/officeDocument/2006/relationships/hyperlink" Target="https://github.com/ranger/ranger" TargetMode="External"/><Relationship Id="rId935" Type="http://schemas.openxmlformats.org/officeDocument/2006/relationships/hyperlink" Target="https://github.com/Zulko/moviepy/pull/553" TargetMode="External"/><Relationship Id="rId64" Type="http://schemas.openxmlformats.org/officeDocument/2006/relationships/hyperlink" Target="https://github.com/Zulko/moviepy" TargetMode="External"/><Relationship Id="rId1120" Type="http://schemas.openxmlformats.org/officeDocument/2006/relationships/hyperlink" Target="https://github.com/sherlock-project/sherlock" TargetMode="External"/><Relationship Id="rId1218" Type="http://schemas.openxmlformats.org/officeDocument/2006/relationships/hyperlink" Target="https://github.com/tensorflow/models" TargetMode="External"/><Relationship Id="rId280" Type="http://schemas.openxmlformats.org/officeDocument/2006/relationships/hyperlink" Target="https://github.com/laramies/theHarvester/pull/2225" TargetMode="External"/><Relationship Id="rId140" Type="http://schemas.openxmlformats.org/officeDocument/2006/relationships/hyperlink" Target="https://github.com/amueller/word_cloud/pull/607" TargetMode="External"/><Relationship Id="rId378" Type="http://schemas.openxmlformats.org/officeDocument/2006/relationships/hyperlink" Target="https://github.com/hummingbot/hummingbot/pull/4942" TargetMode="External"/><Relationship Id="rId585" Type="http://schemas.openxmlformats.org/officeDocument/2006/relationships/hyperlink" Target="https://github.com/amueller/word_cloud" TargetMode="External"/><Relationship Id="rId792" Type="http://schemas.openxmlformats.org/officeDocument/2006/relationships/hyperlink" Target="https://github.com/tensorflow/models" TargetMode="External"/><Relationship Id="rId6" Type="http://schemas.openxmlformats.org/officeDocument/2006/relationships/hyperlink" Target="https://github.com/pwr-Solaar/Solaar" TargetMode="External"/><Relationship Id="rId238" Type="http://schemas.openxmlformats.org/officeDocument/2006/relationships/hyperlink" Target="https://github.com/encode/httpx" TargetMode="External"/><Relationship Id="rId445" Type="http://schemas.openxmlformats.org/officeDocument/2006/relationships/hyperlink" Target="https://github.com/deepfakes/faceswap/pull/89" TargetMode="External"/><Relationship Id="rId652" Type="http://schemas.openxmlformats.org/officeDocument/2006/relationships/hyperlink" Target="https://github.com/dagster-io/dagster" TargetMode="External"/><Relationship Id="rId1075" Type="http://schemas.openxmlformats.org/officeDocument/2006/relationships/hyperlink" Target="https://github.com/dagster-io/dagster/pull/16679" TargetMode="External"/><Relationship Id="rId1282" Type="http://schemas.openxmlformats.org/officeDocument/2006/relationships/hyperlink" Target="https://github.com/home-assistant/core/pull/162137" TargetMode="External"/><Relationship Id="rId291" Type="http://schemas.openxmlformats.org/officeDocument/2006/relationships/hyperlink" Target="https://github.com/ranger/ranger/pull/717" TargetMode="External"/><Relationship Id="rId305" Type="http://schemas.openxmlformats.org/officeDocument/2006/relationships/hyperlink" Target="https://github.com/3b1b/manim" TargetMode="External"/><Relationship Id="rId512" Type="http://schemas.openxmlformats.org/officeDocument/2006/relationships/hyperlink" Target="https://github.com/Zulko/moviepy" TargetMode="External"/><Relationship Id="rId957" Type="http://schemas.openxmlformats.org/officeDocument/2006/relationships/hyperlink" Target="https://github.com/wkentaro/labelme/pull/818" TargetMode="External"/><Relationship Id="rId1142" Type="http://schemas.openxmlformats.org/officeDocument/2006/relationships/hyperlink" Target="https://github.com/smicallef/spiderfoot/pull/1222" TargetMode="External"/><Relationship Id="rId86" Type="http://schemas.openxmlformats.org/officeDocument/2006/relationships/hyperlink" Target="https://github.com/wkentaro/labelme/pull/1923" TargetMode="External"/><Relationship Id="rId151" Type="http://schemas.openxmlformats.org/officeDocument/2006/relationships/hyperlink" Target="https://github.com/instaloader/instaloader/pull/2276" TargetMode="External"/><Relationship Id="rId389" Type="http://schemas.openxmlformats.org/officeDocument/2006/relationships/hyperlink" Target="https://github.com/freqtrade/freqtrade/pull/139" TargetMode="External"/><Relationship Id="rId596" Type="http://schemas.openxmlformats.org/officeDocument/2006/relationships/hyperlink" Target="https://github.com/caronc/apprise" TargetMode="External"/><Relationship Id="rId817" Type="http://schemas.openxmlformats.org/officeDocument/2006/relationships/hyperlink" Target="https://github.com/hummingbot/hummingbot" TargetMode="External"/><Relationship Id="rId1002" Type="http://schemas.openxmlformats.org/officeDocument/2006/relationships/hyperlink" Target="https://github.com/spotDL/spotify-downloader" TargetMode="External"/><Relationship Id="rId249" Type="http://schemas.openxmlformats.org/officeDocument/2006/relationships/hyperlink" Target="https://github.com/simonw/datasette" TargetMode="External"/><Relationship Id="rId456" Type="http://schemas.openxmlformats.org/officeDocument/2006/relationships/hyperlink" Target="https://github.com/mps-youtube/yewtube/pull/519" TargetMode="External"/><Relationship Id="rId663" Type="http://schemas.openxmlformats.org/officeDocument/2006/relationships/hyperlink" Target="https://github.com/dagster-io/dagster" TargetMode="External"/><Relationship Id="rId870" Type="http://schemas.openxmlformats.org/officeDocument/2006/relationships/hyperlink" Target="https://github.com/saltstack/salt/pull/56932" TargetMode="External"/><Relationship Id="rId1086" Type="http://schemas.openxmlformats.org/officeDocument/2006/relationships/hyperlink" Target="https://github.com/dagster-io/dagster" TargetMode="External"/><Relationship Id="rId1293" Type="http://schemas.openxmlformats.org/officeDocument/2006/relationships/hyperlink" Target="https://github.com/home-assistant/core" TargetMode="External"/><Relationship Id="rId1307" Type="http://schemas.openxmlformats.org/officeDocument/2006/relationships/hyperlink" Target="https://github.com/saltstack/salt" TargetMode="External"/><Relationship Id="rId13" Type="http://schemas.openxmlformats.org/officeDocument/2006/relationships/hyperlink" Target="https://github.com/pwr-Solaar/Solaar/pull/60" TargetMode="External"/><Relationship Id="rId109" Type="http://schemas.openxmlformats.org/officeDocument/2006/relationships/hyperlink" Target="https://github.com/ParthJadhav/Tkinter-Designer/pull/263" TargetMode="External"/><Relationship Id="rId316" Type="http://schemas.openxmlformats.org/officeDocument/2006/relationships/hyperlink" Target="https://github.com/Kozea/WeasyPrint/pull/2014" TargetMode="External"/><Relationship Id="rId523" Type="http://schemas.openxmlformats.org/officeDocument/2006/relationships/hyperlink" Target="https://github.com/wkentaro/labelme/pull/1644" TargetMode="External"/><Relationship Id="rId968" Type="http://schemas.openxmlformats.org/officeDocument/2006/relationships/hyperlink" Target="https://github.com/wkentaro/labelme/pull/1923" TargetMode="External"/><Relationship Id="rId1153" Type="http://schemas.openxmlformats.org/officeDocument/2006/relationships/hyperlink" Target="https://github.com/laramies/theHarvester" TargetMode="External"/><Relationship Id="rId97" Type="http://schemas.openxmlformats.org/officeDocument/2006/relationships/hyperlink" Target="https://github.com/gruns/icecream/pull/172" TargetMode="External"/><Relationship Id="rId730" Type="http://schemas.openxmlformats.org/officeDocument/2006/relationships/hyperlink" Target="https://github.com/ranger/ranger" TargetMode="External"/><Relationship Id="rId828" Type="http://schemas.openxmlformats.org/officeDocument/2006/relationships/hyperlink" Target="https://github.com/freqtrade/freqtrade" TargetMode="External"/><Relationship Id="rId1013" Type="http://schemas.openxmlformats.org/officeDocument/2006/relationships/hyperlink" Target="https://github.com/amueller/word_cloud" TargetMode="External"/><Relationship Id="rId162" Type="http://schemas.openxmlformats.org/officeDocument/2006/relationships/hyperlink" Target="https://github.com/PaddlePaddle/PaddleOCR" TargetMode="External"/><Relationship Id="rId467" Type="http://schemas.openxmlformats.org/officeDocument/2006/relationships/hyperlink" Target="https://github.com/PaddlePaddle/PaddleDetection/pull/9217" TargetMode="External"/><Relationship Id="rId1097" Type="http://schemas.openxmlformats.org/officeDocument/2006/relationships/hyperlink" Target="https://github.com/dagster-io/dagster" TargetMode="External"/><Relationship Id="rId1220" Type="http://schemas.openxmlformats.org/officeDocument/2006/relationships/hyperlink" Target="https://github.com/tensorflow/models/pull/3278" TargetMode="External"/><Relationship Id="rId1318" Type="http://schemas.openxmlformats.org/officeDocument/2006/relationships/hyperlink" Target="https://github.com/pwr-Solaar/Solaar/pull/2357" TargetMode="External"/><Relationship Id="rId674" Type="http://schemas.openxmlformats.org/officeDocument/2006/relationships/hyperlink" Target="https://github.com/encode/httpx/pull/601" TargetMode="External"/><Relationship Id="rId881" Type="http://schemas.openxmlformats.org/officeDocument/2006/relationships/hyperlink" Target="https://github.com/saltstack/salt" TargetMode="External"/><Relationship Id="rId979" Type="http://schemas.openxmlformats.org/officeDocument/2006/relationships/hyperlink" Target="https://github.com/gruns/icecream/pull/223" TargetMode="External"/><Relationship Id="rId24" Type="http://schemas.openxmlformats.org/officeDocument/2006/relationships/hyperlink" Target="https://github.com/PaddlePaddle/PaddleDetection" TargetMode="External"/><Relationship Id="rId327" Type="http://schemas.openxmlformats.org/officeDocument/2006/relationships/hyperlink" Target="https://github.com/flairNLP/flair" TargetMode="External"/><Relationship Id="rId534" Type="http://schemas.openxmlformats.org/officeDocument/2006/relationships/hyperlink" Target="https://github.com/wkentaro/labelme/pull/1923" TargetMode="External"/><Relationship Id="rId741" Type="http://schemas.openxmlformats.org/officeDocument/2006/relationships/hyperlink" Target="https://github.com/fail2ban/fail2ban" TargetMode="External"/><Relationship Id="rId839" Type="http://schemas.openxmlformats.org/officeDocument/2006/relationships/hyperlink" Target="https://github.com/freqtrade/freqtrade/pull/569" TargetMode="External"/><Relationship Id="rId1164" Type="http://schemas.openxmlformats.org/officeDocument/2006/relationships/hyperlink" Target="https://github.com/ranger/ranger" TargetMode="External"/><Relationship Id="rId173" Type="http://schemas.openxmlformats.org/officeDocument/2006/relationships/hyperlink" Target="https://github.com/PaddlePaddle/PaddleOCR" TargetMode="External"/><Relationship Id="rId380" Type="http://schemas.openxmlformats.org/officeDocument/2006/relationships/hyperlink" Target="https://github.com/hummingbot/hummingbot" TargetMode="External"/><Relationship Id="rId601" Type="http://schemas.openxmlformats.org/officeDocument/2006/relationships/hyperlink" Target="https://github.com/deepinsight/insightface/pull/2679" TargetMode="External"/><Relationship Id="rId1024" Type="http://schemas.openxmlformats.org/officeDocument/2006/relationships/hyperlink" Target="https://github.com/instaloader/instaloader" TargetMode="External"/><Relationship Id="rId1231" Type="http://schemas.openxmlformats.org/officeDocument/2006/relationships/hyperlink" Target="https://github.com/tensorflow/models" TargetMode="External"/><Relationship Id="rId240" Type="http://schemas.openxmlformats.org/officeDocument/2006/relationships/hyperlink" Target="https://github.com/encode/httpx" TargetMode="External"/><Relationship Id="rId478" Type="http://schemas.openxmlformats.org/officeDocument/2006/relationships/hyperlink" Target="https://github.com/lra/mackup" TargetMode="External"/><Relationship Id="rId685" Type="http://schemas.openxmlformats.org/officeDocument/2006/relationships/hyperlink" Target="https://github.com/sherlock-project/sherlock" TargetMode="External"/><Relationship Id="rId892" Type="http://schemas.openxmlformats.org/officeDocument/2006/relationships/hyperlink" Target="https://github.com/dagster-io/dagster" TargetMode="External"/><Relationship Id="rId906" Type="http://schemas.openxmlformats.org/officeDocument/2006/relationships/hyperlink" Target="https://github.com/PaddlePaddle/PaddleDetection" TargetMode="External"/><Relationship Id="rId35" Type="http://schemas.openxmlformats.org/officeDocument/2006/relationships/hyperlink" Target="https://github.com/PaddlePaddle/PaddleDetection" TargetMode="External"/><Relationship Id="rId100" Type="http://schemas.openxmlformats.org/officeDocument/2006/relationships/hyperlink" Target="https://github.com/gruns/icecream" TargetMode="External"/><Relationship Id="rId338" Type="http://schemas.openxmlformats.org/officeDocument/2006/relationships/hyperlink" Target="https://github.com/flairNLP/flair" TargetMode="External"/><Relationship Id="rId545" Type="http://schemas.openxmlformats.org/officeDocument/2006/relationships/hyperlink" Target="https://github.com/gruns/icecream/pull/223" TargetMode="External"/><Relationship Id="rId752" Type="http://schemas.openxmlformats.org/officeDocument/2006/relationships/hyperlink" Target="https://github.com/3b1b/manim" TargetMode="External"/><Relationship Id="rId1175" Type="http://schemas.openxmlformats.org/officeDocument/2006/relationships/hyperlink" Target="https://github.com/locustio/locust" TargetMode="External"/><Relationship Id="rId184" Type="http://schemas.openxmlformats.org/officeDocument/2006/relationships/hyperlink" Target="https://github.com/dagster-io/dagster" TargetMode="External"/><Relationship Id="rId391" Type="http://schemas.openxmlformats.org/officeDocument/2006/relationships/hyperlink" Target="https://github.com/freqtrade/freqtrade/pull/12679" TargetMode="External"/><Relationship Id="rId405" Type="http://schemas.openxmlformats.org/officeDocument/2006/relationships/hyperlink" Target="https://github.com/home-assistant/core" TargetMode="External"/><Relationship Id="rId612" Type="http://schemas.openxmlformats.org/officeDocument/2006/relationships/hyperlink" Target="https://github.com/PaddlePaddle/PaddleOCR/pull/14231" TargetMode="External"/><Relationship Id="rId1035" Type="http://schemas.openxmlformats.org/officeDocument/2006/relationships/hyperlink" Target="https://github.com/PaddlePaddle/PaddleOCR/pull/13760" TargetMode="External"/><Relationship Id="rId1242" Type="http://schemas.openxmlformats.org/officeDocument/2006/relationships/hyperlink" Target="https://github.com/ytdl-org/youtube-dl/pull/5942" TargetMode="External"/><Relationship Id="rId251" Type="http://schemas.openxmlformats.org/officeDocument/2006/relationships/hyperlink" Target="https://github.com/smicallef/spiderfoot/pull/1199" TargetMode="External"/><Relationship Id="rId489" Type="http://schemas.openxmlformats.org/officeDocument/2006/relationships/hyperlink" Target="https://github.com/pre-commit/pre-commit/pull/653" TargetMode="External"/><Relationship Id="rId696" Type="http://schemas.openxmlformats.org/officeDocument/2006/relationships/hyperlink" Target="https://github.com/smicallef/spiderfoot" TargetMode="External"/><Relationship Id="rId917" Type="http://schemas.openxmlformats.org/officeDocument/2006/relationships/hyperlink" Target="https://github.com/pre-commit/pre-commit/pull/3574" TargetMode="External"/><Relationship Id="rId1102" Type="http://schemas.openxmlformats.org/officeDocument/2006/relationships/hyperlink" Target="https://github.com/encode/httpx/pull/676" TargetMode="External"/><Relationship Id="rId46" Type="http://schemas.openxmlformats.org/officeDocument/2006/relationships/hyperlink" Target="https://github.com/pre-commit/pre-commit" TargetMode="External"/><Relationship Id="rId349" Type="http://schemas.openxmlformats.org/officeDocument/2006/relationships/hyperlink" Target="https://github.com/tensorflow/models/pull/2186" TargetMode="External"/><Relationship Id="rId556" Type="http://schemas.openxmlformats.org/officeDocument/2006/relationships/hyperlink" Target="https://github.com/megadose/holehe" TargetMode="External"/><Relationship Id="rId763" Type="http://schemas.openxmlformats.org/officeDocument/2006/relationships/hyperlink" Target="https://github.com/flairNLP/flair" TargetMode="External"/><Relationship Id="rId1186" Type="http://schemas.openxmlformats.org/officeDocument/2006/relationships/hyperlink" Target="https://github.com/Kozea/WeasyPrint/pull/1867" TargetMode="External"/><Relationship Id="rId111" Type="http://schemas.openxmlformats.org/officeDocument/2006/relationships/hyperlink" Target="https://github.com/megadose/holehe/pull/74" TargetMode="External"/><Relationship Id="rId195" Type="http://schemas.openxmlformats.org/officeDocument/2006/relationships/hyperlink" Target="https://github.com/dagster-io/dagster/pull/13817" TargetMode="External"/><Relationship Id="rId209" Type="http://schemas.openxmlformats.org/officeDocument/2006/relationships/hyperlink" Target="https://github.com/dagster-io/dagster/pull/10962" TargetMode="External"/><Relationship Id="rId416" Type="http://schemas.openxmlformats.org/officeDocument/2006/relationships/hyperlink" Target="https://github.com/home-assistant/core/pull/162396" TargetMode="External"/><Relationship Id="rId970" Type="http://schemas.openxmlformats.org/officeDocument/2006/relationships/hyperlink" Target="https://github.com/gruns/icecream" TargetMode="External"/><Relationship Id="rId1046" Type="http://schemas.openxmlformats.org/officeDocument/2006/relationships/hyperlink" Target="https://github.com/PaddlePaddle/PaddleOCR/pull/14231" TargetMode="External"/><Relationship Id="rId1253" Type="http://schemas.openxmlformats.org/officeDocument/2006/relationships/hyperlink" Target="https://github.com/hummingbot/hummingbot/pull/6451" TargetMode="External"/><Relationship Id="rId623" Type="http://schemas.openxmlformats.org/officeDocument/2006/relationships/hyperlink" Target="https://github.com/dagster-io/dagster/pull/16218" TargetMode="External"/><Relationship Id="rId830" Type="http://schemas.openxmlformats.org/officeDocument/2006/relationships/hyperlink" Target="https://github.com/freqtrade/freqtrade" TargetMode="External"/><Relationship Id="rId928" Type="http://schemas.openxmlformats.org/officeDocument/2006/relationships/hyperlink" Target="https://github.com/maurosoria/dirsearch/pull/927" TargetMode="External"/><Relationship Id="rId57" Type="http://schemas.openxmlformats.org/officeDocument/2006/relationships/hyperlink" Target="https://github.com/Zulko/moviepy/pull/1456" TargetMode="External"/><Relationship Id="rId262" Type="http://schemas.openxmlformats.org/officeDocument/2006/relationships/hyperlink" Target="https://github.com/smicallef/spiderfoot/pull/1761" TargetMode="External"/><Relationship Id="rId567" Type="http://schemas.openxmlformats.org/officeDocument/2006/relationships/hyperlink" Target="https://github.com/danielgatis/rembg" TargetMode="External"/><Relationship Id="rId1113" Type="http://schemas.openxmlformats.org/officeDocument/2006/relationships/hyperlink" Target="https://github.com/encode/httpx/pull/968" TargetMode="External"/><Relationship Id="rId1197" Type="http://schemas.openxmlformats.org/officeDocument/2006/relationships/hyperlink" Target="https://github.com/flairNLP/flair" TargetMode="External"/><Relationship Id="rId1320" Type="http://schemas.openxmlformats.org/officeDocument/2006/relationships/hyperlink" Target="https://github.com/pwr-Solaar/Solaar" TargetMode="External"/><Relationship Id="rId122" Type="http://schemas.openxmlformats.org/officeDocument/2006/relationships/hyperlink" Target="https://github.com/danielgatis/rembg/pull/725" TargetMode="External"/><Relationship Id="rId774" Type="http://schemas.openxmlformats.org/officeDocument/2006/relationships/hyperlink" Target="https://github.com/flairNLP/flair/pull/2393" TargetMode="External"/><Relationship Id="rId981" Type="http://schemas.openxmlformats.org/officeDocument/2006/relationships/hyperlink" Target="https://github.com/ParthJadhav/Tkinter-Designer/pull/85" TargetMode="External"/><Relationship Id="rId1057" Type="http://schemas.openxmlformats.org/officeDocument/2006/relationships/hyperlink" Target="https://github.com/dagster-io/dagster/pull/16218" TargetMode="External"/><Relationship Id="rId427" Type="http://schemas.openxmlformats.org/officeDocument/2006/relationships/hyperlink" Target="https://github.com/saltstack/salt" TargetMode="External"/><Relationship Id="rId634" Type="http://schemas.openxmlformats.org/officeDocument/2006/relationships/hyperlink" Target="https://github.com/dagster-io/dagster" TargetMode="External"/><Relationship Id="rId841" Type="http://schemas.openxmlformats.org/officeDocument/2006/relationships/hyperlink" Target="https://github.com/freqtrade/freqtrade/pull/569" TargetMode="External"/><Relationship Id="rId1264" Type="http://schemas.openxmlformats.org/officeDocument/2006/relationships/hyperlink" Target="https://github.com/freqtrade/freqtrade" TargetMode="External"/><Relationship Id="rId273" Type="http://schemas.openxmlformats.org/officeDocument/2006/relationships/hyperlink" Target="https://github.com/smicallef/spiderfoot/pull/1337" TargetMode="External"/><Relationship Id="rId480" Type="http://schemas.openxmlformats.org/officeDocument/2006/relationships/hyperlink" Target="https://github.com/pre-commit/pre-commit" TargetMode="External"/><Relationship Id="rId701" Type="http://schemas.openxmlformats.org/officeDocument/2006/relationships/hyperlink" Target="https://github.com/smicallef/spiderfoot" TargetMode="External"/><Relationship Id="rId939" Type="http://schemas.openxmlformats.org/officeDocument/2006/relationships/hyperlink" Target="https://github.com/Zulko/moviepy/pull/553" TargetMode="External"/><Relationship Id="rId1124" Type="http://schemas.openxmlformats.org/officeDocument/2006/relationships/hyperlink" Target="https://github.com/simonw/datasette/pull/2222" TargetMode="External"/><Relationship Id="rId68" Type="http://schemas.openxmlformats.org/officeDocument/2006/relationships/hyperlink" Target="https://github.com/Zulko/moviepy" TargetMode="External"/><Relationship Id="rId133" Type="http://schemas.openxmlformats.org/officeDocument/2006/relationships/hyperlink" Target="https://github.com/rany2/edge-tts" TargetMode="External"/><Relationship Id="rId340" Type="http://schemas.openxmlformats.org/officeDocument/2006/relationships/hyperlink" Target="https://github.com/mikf/gallery-dl/pull/8938" TargetMode="External"/><Relationship Id="rId578" Type="http://schemas.openxmlformats.org/officeDocument/2006/relationships/hyperlink" Target="https://github.com/ultrafunkamsterdam/undetected-chromedriver/pull/1439" TargetMode="External"/><Relationship Id="rId785" Type="http://schemas.openxmlformats.org/officeDocument/2006/relationships/hyperlink" Target="https://github.com/tensorflow/models/pull/8542" TargetMode="External"/><Relationship Id="rId992" Type="http://schemas.openxmlformats.org/officeDocument/2006/relationships/hyperlink" Target="https://github.com/danielgatis/rembg/pull/362" TargetMode="External"/><Relationship Id="rId200" Type="http://schemas.openxmlformats.org/officeDocument/2006/relationships/hyperlink" Target="https://github.com/dagster-io/dagster" TargetMode="External"/><Relationship Id="rId438" Type="http://schemas.openxmlformats.org/officeDocument/2006/relationships/hyperlink" Target="https://github.com/saltstack/salt/pull/16715" TargetMode="External"/><Relationship Id="rId645" Type="http://schemas.openxmlformats.org/officeDocument/2006/relationships/hyperlink" Target="https://github.com/dagster-io/dagster/pull/16679" TargetMode="External"/><Relationship Id="rId852" Type="http://schemas.openxmlformats.org/officeDocument/2006/relationships/hyperlink" Target="https://github.com/home-assistant/core/pull/162396" TargetMode="External"/><Relationship Id="rId1068" Type="http://schemas.openxmlformats.org/officeDocument/2006/relationships/hyperlink" Target="https://github.com/dagster-io/dagster" TargetMode="External"/><Relationship Id="rId1275" Type="http://schemas.openxmlformats.org/officeDocument/2006/relationships/hyperlink" Target="https://github.com/freqtrade/freqtrade/pull/569" TargetMode="External"/><Relationship Id="rId284" Type="http://schemas.openxmlformats.org/officeDocument/2006/relationships/hyperlink" Target="https://github.com/laramies/theHarvester" TargetMode="External"/><Relationship Id="rId491" Type="http://schemas.openxmlformats.org/officeDocument/2006/relationships/hyperlink" Target="https://github.com/pre-commit/pre-commit" TargetMode="External"/><Relationship Id="rId505" Type="http://schemas.openxmlformats.org/officeDocument/2006/relationships/hyperlink" Target="https://github.com/Zulko/moviepy/pull/553" TargetMode="External"/><Relationship Id="rId712" Type="http://schemas.openxmlformats.org/officeDocument/2006/relationships/hyperlink" Target="https://github.com/smicallef/spiderfoot/pull/1222" TargetMode="External"/><Relationship Id="rId1135" Type="http://schemas.openxmlformats.org/officeDocument/2006/relationships/hyperlink" Target="https://github.com/smicallef/spiderfoot" TargetMode="External"/><Relationship Id="rId79" Type="http://schemas.openxmlformats.org/officeDocument/2006/relationships/hyperlink" Target="https://github.com/wkentaro/labelme/pull/1644" TargetMode="External"/><Relationship Id="rId144" Type="http://schemas.openxmlformats.org/officeDocument/2006/relationships/hyperlink" Target="https://github.com/sissbruecker/linkding" TargetMode="External"/><Relationship Id="rId589" Type="http://schemas.openxmlformats.org/officeDocument/2006/relationships/hyperlink" Target="https://github.com/sissbruecker/linkding/pull/823" TargetMode="External"/><Relationship Id="rId796" Type="http://schemas.openxmlformats.org/officeDocument/2006/relationships/hyperlink" Target="https://github.com/tensorflow/models/pull/1701" TargetMode="External"/><Relationship Id="rId1202" Type="http://schemas.openxmlformats.org/officeDocument/2006/relationships/hyperlink" Target="https://github.com/flairNLP/flair/pull/2377" TargetMode="External"/><Relationship Id="rId351" Type="http://schemas.openxmlformats.org/officeDocument/2006/relationships/hyperlink" Target="https://github.com/tensorflow/models" TargetMode="External"/><Relationship Id="rId449" Type="http://schemas.openxmlformats.org/officeDocument/2006/relationships/hyperlink" Target="https://github.com/pwr-Solaar/Solaar/pull/2357" TargetMode="External"/><Relationship Id="rId656" Type="http://schemas.openxmlformats.org/officeDocument/2006/relationships/hyperlink" Target="https://github.com/dagster-io/dagster" TargetMode="External"/><Relationship Id="rId863" Type="http://schemas.openxmlformats.org/officeDocument/2006/relationships/hyperlink" Target="https://github.com/home-assistant/core/pull/156036" TargetMode="External"/><Relationship Id="rId1079" Type="http://schemas.openxmlformats.org/officeDocument/2006/relationships/hyperlink" Target="https://github.com/dagster-io/dagster/pull/16679" TargetMode="External"/><Relationship Id="rId1286" Type="http://schemas.openxmlformats.org/officeDocument/2006/relationships/hyperlink" Target="https://github.com/home-assistant/core/pull/162396" TargetMode="External"/><Relationship Id="rId211" Type="http://schemas.openxmlformats.org/officeDocument/2006/relationships/hyperlink" Target="https://github.com/dagster-io/dagster/pull/10962" TargetMode="External"/><Relationship Id="rId295" Type="http://schemas.openxmlformats.org/officeDocument/2006/relationships/hyperlink" Target="https://github.com/fail2ban/fail2ban" TargetMode="External"/><Relationship Id="rId309" Type="http://schemas.openxmlformats.org/officeDocument/2006/relationships/hyperlink" Target="https://github.com/3b1b/manim/pull/2258" TargetMode="External"/><Relationship Id="rId516" Type="http://schemas.openxmlformats.org/officeDocument/2006/relationships/hyperlink" Target="https://github.com/wkentaro/labelme" TargetMode="External"/><Relationship Id="rId1146" Type="http://schemas.openxmlformats.org/officeDocument/2006/relationships/hyperlink" Target="https://github.com/smicallef/spiderfoot" TargetMode="External"/><Relationship Id="rId723" Type="http://schemas.openxmlformats.org/officeDocument/2006/relationships/hyperlink" Target="https://github.com/laramies/theHarvester" TargetMode="External"/><Relationship Id="rId930" Type="http://schemas.openxmlformats.org/officeDocument/2006/relationships/hyperlink" Target="https://github.com/Zulko/moviepy" TargetMode="External"/><Relationship Id="rId1006" Type="http://schemas.openxmlformats.org/officeDocument/2006/relationships/hyperlink" Target="https://github.com/rany2/edge-tts/pull/331" TargetMode="External"/><Relationship Id="rId155" Type="http://schemas.openxmlformats.org/officeDocument/2006/relationships/hyperlink" Target="https://github.com/caronc/apprise/pull/383" TargetMode="External"/><Relationship Id="rId362" Type="http://schemas.openxmlformats.org/officeDocument/2006/relationships/hyperlink" Target="https://github.com/geldata/gel" TargetMode="External"/><Relationship Id="rId1213" Type="http://schemas.openxmlformats.org/officeDocument/2006/relationships/hyperlink" Target="https://github.com/mikf/gallery-dl" TargetMode="External"/><Relationship Id="rId1297" Type="http://schemas.openxmlformats.org/officeDocument/2006/relationships/hyperlink" Target="https://github.com/home-assistant/core" TargetMode="External"/><Relationship Id="rId222" Type="http://schemas.openxmlformats.org/officeDocument/2006/relationships/hyperlink" Target="https://github.com/dagster-io/dagster/pull/12370" TargetMode="External"/><Relationship Id="rId667" Type="http://schemas.openxmlformats.org/officeDocument/2006/relationships/hyperlink" Target="https://github.com/encode/httpx" TargetMode="External"/><Relationship Id="rId874" Type="http://schemas.openxmlformats.org/officeDocument/2006/relationships/hyperlink" Target="https://github.com/saltstack/salt" TargetMode="External"/><Relationship Id="rId17" Type="http://schemas.openxmlformats.org/officeDocument/2006/relationships/hyperlink" Target="https://github.com/mps-youtube/yewtube" TargetMode="External"/><Relationship Id="rId527" Type="http://schemas.openxmlformats.org/officeDocument/2006/relationships/hyperlink" Target="https://github.com/wkentaro/labelme/pull/1885" TargetMode="External"/><Relationship Id="rId734" Type="http://schemas.openxmlformats.org/officeDocument/2006/relationships/hyperlink" Target="https://github.com/ranger/ranger" TargetMode="External"/><Relationship Id="rId941" Type="http://schemas.openxmlformats.org/officeDocument/2006/relationships/hyperlink" Target="https://github.com/Zulko/moviepy/pull/553" TargetMode="External"/><Relationship Id="rId1157" Type="http://schemas.openxmlformats.org/officeDocument/2006/relationships/hyperlink" Target="https://github.com/laramies/theHarvester/pull/328" TargetMode="External"/><Relationship Id="rId70" Type="http://schemas.openxmlformats.org/officeDocument/2006/relationships/hyperlink" Target="https://github.com/Zulko/moviepy" TargetMode="External"/><Relationship Id="rId166" Type="http://schemas.openxmlformats.org/officeDocument/2006/relationships/hyperlink" Target="https://github.com/PaddlePaddle/PaddleOCR" TargetMode="External"/><Relationship Id="rId373" Type="http://schemas.openxmlformats.org/officeDocument/2006/relationships/hyperlink" Target="https://github.com/hummingbot/hummingbot" TargetMode="External"/><Relationship Id="rId580" Type="http://schemas.openxmlformats.org/officeDocument/2006/relationships/hyperlink" Target="https://github.com/amueller/word_cloud/pull/581" TargetMode="External"/><Relationship Id="rId801" Type="http://schemas.openxmlformats.org/officeDocument/2006/relationships/hyperlink" Target="https://github.com/tensorflow/models/pull/5599" TargetMode="External"/><Relationship Id="rId1017" Type="http://schemas.openxmlformats.org/officeDocument/2006/relationships/hyperlink" Target="https://github.com/amueller/word_cloud" TargetMode="External"/><Relationship Id="rId1224" Type="http://schemas.openxmlformats.org/officeDocument/2006/relationships/hyperlink" Target="https://github.com/tensorflow/models" TargetMode="External"/><Relationship Id="rId1" Type="http://schemas.openxmlformats.org/officeDocument/2006/relationships/hyperlink" Target="https://github.com/encode/httpx" TargetMode="External"/><Relationship Id="rId233" Type="http://schemas.openxmlformats.org/officeDocument/2006/relationships/hyperlink" Target="https://github.com/encode/httpx" TargetMode="External"/><Relationship Id="rId440" Type="http://schemas.openxmlformats.org/officeDocument/2006/relationships/hyperlink" Target="https://github.com/saltstack/salt/pull/31498" TargetMode="External"/><Relationship Id="rId678" Type="http://schemas.openxmlformats.org/officeDocument/2006/relationships/hyperlink" Target="https://github.com/encode/httpx/pull/601" TargetMode="External"/><Relationship Id="rId885" Type="http://schemas.openxmlformats.org/officeDocument/2006/relationships/hyperlink" Target="https://github.com/encode/httpx" TargetMode="External"/><Relationship Id="rId1070" Type="http://schemas.openxmlformats.org/officeDocument/2006/relationships/hyperlink" Target="https://github.com/dagster-io/dagster" TargetMode="External"/><Relationship Id="rId28" Type="http://schemas.openxmlformats.org/officeDocument/2006/relationships/hyperlink" Target="https://github.com/PaddlePaddle/PaddleDetection" TargetMode="External"/><Relationship Id="rId300" Type="http://schemas.openxmlformats.org/officeDocument/2006/relationships/hyperlink" Target="https://github.com/fail2ban/fail2ban/pull/2189" TargetMode="External"/><Relationship Id="rId538" Type="http://schemas.openxmlformats.org/officeDocument/2006/relationships/hyperlink" Target="https://github.com/gruns/icecream" TargetMode="External"/><Relationship Id="rId745" Type="http://schemas.openxmlformats.org/officeDocument/2006/relationships/hyperlink" Target="https://github.com/locustio/locust" TargetMode="External"/><Relationship Id="rId952" Type="http://schemas.openxmlformats.org/officeDocument/2006/relationships/hyperlink" Target="https://github.com/wkentaro/labelme" TargetMode="External"/><Relationship Id="rId1168" Type="http://schemas.openxmlformats.org/officeDocument/2006/relationships/hyperlink" Target="https://github.com/fail2ban/fail2ban/pull/2189" TargetMode="External"/><Relationship Id="rId81" Type="http://schemas.openxmlformats.org/officeDocument/2006/relationships/hyperlink" Target="https://github.com/wkentaro/labelme/pull/1644" TargetMode="External"/><Relationship Id="rId177" Type="http://schemas.openxmlformats.org/officeDocument/2006/relationships/hyperlink" Target="https://github.com/qutebrowser/qutebrowser/pull/1745" TargetMode="External"/><Relationship Id="rId384" Type="http://schemas.openxmlformats.org/officeDocument/2006/relationships/hyperlink" Target="https://github.com/hummingbot/hummingbot" TargetMode="External"/><Relationship Id="rId591" Type="http://schemas.openxmlformats.org/officeDocument/2006/relationships/hyperlink" Target="https://github.com/sissbruecker/linkding/pull/823" TargetMode="External"/><Relationship Id="rId605" Type="http://schemas.openxmlformats.org/officeDocument/2006/relationships/hyperlink" Target="https://github.com/PaddlePaddle/PaddleOCR/pull/3584" TargetMode="External"/><Relationship Id="rId812" Type="http://schemas.openxmlformats.org/officeDocument/2006/relationships/hyperlink" Target="https://github.com/hummingbot/hummingbot/pull/6498" TargetMode="External"/><Relationship Id="rId1028" Type="http://schemas.openxmlformats.org/officeDocument/2006/relationships/hyperlink" Target="https://github.com/caronc/apprise" TargetMode="External"/><Relationship Id="rId1235" Type="http://schemas.openxmlformats.org/officeDocument/2006/relationships/hyperlink" Target="https://github.com/geldata/gel/pull/8682" TargetMode="External"/><Relationship Id="rId244" Type="http://schemas.openxmlformats.org/officeDocument/2006/relationships/hyperlink" Target="https://github.com/sherlock-project/sherlock/pull/1637" TargetMode="External"/><Relationship Id="rId689" Type="http://schemas.openxmlformats.org/officeDocument/2006/relationships/hyperlink" Target="https://github.com/sherlock-project/sherlock/pull/2574" TargetMode="External"/><Relationship Id="rId896" Type="http://schemas.openxmlformats.org/officeDocument/2006/relationships/hyperlink" Target="https://github.com/PaddlePaddle/PaddleDetection" TargetMode="External"/><Relationship Id="rId1081" Type="http://schemas.openxmlformats.org/officeDocument/2006/relationships/hyperlink" Target="https://github.com/dagster-io/dagster/pull/10962" TargetMode="External"/><Relationship Id="rId1302" Type="http://schemas.openxmlformats.org/officeDocument/2006/relationships/hyperlink" Target="https://github.com/saltstack/salt/pull/56932" TargetMode="External"/><Relationship Id="rId39" Type="http://schemas.openxmlformats.org/officeDocument/2006/relationships/hyperlink" Target="https://github.com/pre-commit/pre-commit/pull/1644" TargetMode="External"/><Relationship Id="rId451" Type="http://schemas.openxmlformats.org/officeDocument/2006/relationships/hyperlink" Target="https://github.com/pwr-Solaar/Solaar" TargetMode="External"/><Relationship Id="rId549" Type="http://schemas.openxmlformats.org/officeDocument/2006/relationships/hyperlink" Target="https://github.com/ParthJadhav/Tkinter-Designer/pull/85" TargetMode="External"/><Relationship Id="rId756" Type="http://schemas.openxmlformats.org/officeDocument/2006/relationships/hyperlink" Target="https://github.com/Kozea/WeasyPrint/pull/2014" TargetMode="External"/><Relationship Id="rId1179" Type="http://schemas.openxmlformats.org/officeDocument/2006/relationships/hyperlink" Target="https://github.com/3b1b/manim" TargetMode="External"/><Relationship Id="rId104" Type="http://schemas.openxmlformats.org/officeDocument/2006/relationships/hyperlink" Target="https://github.com/gruns/icecream" TargetMode="External"/><Relationship Id="rId188" Type="http://schemas.openxmlformats.org/officeDocument/2006/relationships/hyperlink" Target="https://github.com/dagster-io/dagster" TargetMode="External"/><Relationship Id="rId311" Type="http://schemas.openxmlformats.org/officeDocument/2006/relationships/hyperlink" Target="https://github.com/Kozea/WeasyPrint" TargetMode="External"/><Relationship Id="rId395" Type="http://schemas.openxmlformats.org/officeDocument/2006/relationships/hyperlink" Target="https://github.com/freqtrade/freqtrade/pull/569" TargetMode="External"/><Relationship Id="rId409" Type="http://schemas.openxmlformats.org/officeDocument/2006/relationships/hyperlink" Target="https://github.com/home-assistant/core" TargetMode="External"/><Relationship Id="rId963" Type="http://schemas.openxmlformats.org/officeDocument/2006/relationships/hyperlink" Target="https://github.com/wkentaro/labelme" TargetMode="External"/><Relationship Id="rId1039" Type="http://schemas.openxmlformats.org/officeDocument/2006/relationships/hyperlink" Target="https://github.com/PaddlePaddle/PaddleOCR/pull/3585" TargetMode="External"/><Relationship Id="rId1246" Type="http://schemas.openxmlformats.org/officeDocument/2006/relationships/hyperlink" Target="https://github.com/hummingbot/hummingbot/pull/6695" TargetMode="External"/><Relationship Id="rId92" Type="http://schemas.openxmlformats.org/officeDocument/2006/relationships/hyperlink" Target="https://github.com/wkentaro/labelme/pull/1923" TargetMode="External"/><Relationship Id="rId616" Type="http://schemas.openxmlformats.org/officeDocument/2006/relationships/hyperlink" Target="https://github.com/qutebrowser/qutebrowser" TargetMode="External"/><Relationship Id="rId823" Type="http://schemas.openxmlformats.org/officeDocument/2006/relationships/hyperlink" Target="https://github.com/hummingbot/hummingbot/pull/6451" TargetMode="External"/><Relationship Id="rId255" Type="http://schemas.openxmlformats.org/officeDocument/2006/relationships/hyperlink" Target="https://github.com/smicallef/spiderfoot" TargetMode="External"/><Relationship Id="rId462" Type="http://schemas.openxmlformats.org/officeDocument/2006/relationships/hyperlink" Target="https://github.com/PaddlePaddle/PaddleDetection" TargetMode="External"/><Relationship Id="rId1092" Type="http://schemas.openxmlformats.org/officeDocument/2006/relationships/hyperlink" Target="https://github.com/dagster-io/dagster/pull/12370" TargetMode="External"/><Relationship Id="rId1106" Type="http://schemas.openxmlformats.org/officeDocument/2006/relationships/hyperlink" Target="https://github.com/encode/httpx/pull/601" TargetMode="External"/><Relationship Id="rId1313" Type="http://schemas.openxmlformats.org/officeDocument/2006/relationships/hyperlink" Target="https://github.com/saltstack/salt" TargetMode="External"/><Relationship Id="rId115" Type="http://schemas.openxmlformats.org/officeDocument/2006/relationships/hyperlink" Target="https://github.com/megadose/holehe/pull/87" TargetMode="External"/><Relationship Id="rId322" Type="http://schemas.openxmlformats.org/officeDocument/2006/relationships/hyperlink" Target="https://github.com/flairNLP/flair/pull/3606" TargetMode="External"/><Relationship Id="rId767" Type="http://schemas.openxmlformats.org/officeDocument/2006/relationships/hyperlink" Target="https://github.com/flairNLP/flair" TargetMode="External"/><Relationship Id="rId974" Type="http://schemas.openxmlformats.org/officeDocument/2006/relationships/hyperlink" Target="https://github.com/gruns/icecream" TargetMode="External"/><Relationship Id="rId199" Type="http://schemas.openxmlformats.org/officeDocument/2006/relationships/hyperlink" Target="https://github.com/dagster-io/dagster/pull/16679" TargetMode="External"/><Relationship Id="rId627" Type="http://schemas.openxmlformats.org/officeDocument/2006/relationships/hyperlink" Target="https://github.com/dagster-io/dagster/pull/16218" TargetMode="External"/><Relationship Id="rId834" Type="http://schemas.openxmlformats.org/officeDocument/2006/relationships/hyperlink" Target="https://github.com/freqtrade/freqtrade" TargetMode="External"/><Relationship Id="rId1257" Type="http://schemas.openxmlformats.org/officeDocument/2006/relationships/hyperlink" Target="https://github.com/hummingbot/hummingbot/pull/6451" TargetMode="External"/><Relationship Id="rId266" Type="http://schemas.openxmlformats.org/officeDocument/2006/relationships/hyperlink" Target="https://github.com/smicallef/spiderfoot/pull/1222" TargetMode="External"/><Relationship Id="rId473" Type="http://schemas.openxmlformats.org/officeDocument/2006/relationships/hyperlink" Target="https://github.com/PaddlePaddle/PaddleDetection/pull/5632" TargetMode="External"/><Relationship Id="rId680" Type="http://schemas.openxmlformats.org/officeDocument/2006/relationships/hyperlink" Target="https://github.com/encode/httpx" TargetMode="External"/><Relationship Id="rId901" Type="http://schemas.openxmlformats.org/officeDocument/2006/relationships/hyperlink" Target="https://github.com/PaddlePaddle/PaddleDetection/pull/9217" TargetMode="External"/><Relationship Id="rId1117" Type="http://schemas.openxmlformats.org/officeDocument/2006/relationships/hyperlink" Target="https://github.com/sherlock-project/sherlock" TargetMode="External"/><Relationship Id="rId1324" Type="http://schemas.openxmlformats.org/officeDocument/2006/relationships/hyperlink" Target="https://github.com/pwr-Solaar/Solaar/pull/60" TargetMode="External"/><Relationship Id="rId30" Type="http://schemas.openxmlformats.org/officeDocument/2006/relationships/hyperlink" Target="https://github.com/PaddlePaddle/PaddleDetection" TargetMode="External"/><Relationship Id="rId126" Type="http://schemas.openxmlformats.org/officeDocument/2006/relationships/hyperlink" Target="https://github.com/spotDL/spotify-downloader" TargetMode="External"/><Relationship Id="rId333" Type="http://schemas.openxmlformats.org/officeDocument/2006/relationships/hyperlink" Target="https://github.com/flairNLP/flair" TargetMode="External"/><Relationship Id="rId540" Type="http://schemas.openxmlformats.org/officeDocument/2006/relationships/hyperlink" Target="https://github.com/gruns/icecream" TargetMode="External"/><Relationship Id="rId778" Type="http://schemas.openxmlformats.org/officeDocument/2006/relationships/hyperlink" Target="https://github.com/flairNLP/flair/pull/961" TargetMode="External"/><Relationship Id="rId985" Type="http://schemas.openxmlformats.org/officeDocument/2006/relationships/hyperlink" Target="https://github.com/megadose/holehe/pull/74" TargetMode="External"/><Relationship Id="rId1170" Type="http://schemas.openxmlformats.org/officeDocument/2006/relationships/hyperlink" Target="https://github.com/fail2ban/fail2ban/pull/2189" TargetMode="External"/><Relationship Id="rId638" Type="http://schemas.openxmlformats.org/officeDocument/2006/relationships/hyperlink" Target="https://github.com/dagster-io/dagster" TargetMode="External"/><Relationship Id="rId845" Type="http://schemas.openxmlformats.org/officeDocument/2006/relationships/hyperlink" Target="https://github.com/home-assistant/core" TargetMode="External"/><Relationship Id="rId1030" Type="http://schemas.openxmlformats.org/officeDocument/2006/relationships/hyperlink" Target="https://github.com/deepinsight/insightface" TargetMode="External"/><Relationship Id="rId1268" Type="http://schemas.openxmlformats.org/officeDocument/2006/relationships/hyperlink" Target="https://github.com/freqtrade/freqtrade" TargetMode="External"/><Relationship Id="rId277" Type="http://schemas.openxmlformats.org/officeDocument/2006/relationships/hyperlink" Target="https://github.com/smicallef/spiderfoot/pull/1337" TargetMode="External"/><Relationship Id="rId400" Type="http://schemas.openxmlformats.org/officeDocument/2006/relationships/hyperlink" Target="https://github.com/freqtrade/freqtrade" TargetMode="External"/><Relationship Id="rId484" Type="http://schemas.openxmlformats.org/officeDocument/2006/relationships/hyperlink" Target="https://github.com/pre-commit/pre-commit" TargetMode="External"/><Relationship Id="rId705" Type="http://schemas.openxmlformats.org/officeDocument/2006/relationships/hyperlink" Target="https://github.com/smicallef/spiderfoot" TargetMode="External"/><Relationship Id="rId1128" Type="http://schemas.openxmlformats.org/officeDocument/2006/relationships/hyperlink" Target="https://github.com/smicallef/spiderfoot" TargetMode="External"/><Relationship Id="rId137" Type="http://schemas.openxmlformats.org/officeDocument/2006/relationships/hyperlink" Target="https://github.com/ultrafunkamsterdam/undetected-chromedriver" TargetMode="External"/><Relationship Id="rId344" Type="http://schemas.openxmlformats.org/officeDocument/2006/relationships/hyperlink" Target="https://github.com/tensorflow/models" TargetMode="External"/><Relationship Id="rId691" Type="http://schemas.openxmlformats.org/officeDocument/2006/relationships/hyperlink" Target="https://github.com/simonw/datasette" TargetMode="External"/><Relationship Id="rId789" Type="http://schemas.openxmlformats.org/officeDocument/2006/relationships/hyperlink" Target="https://github.com/tensorflow/models" TargetMode="External"/><Relationship Id="rId912" Type="http://schemas.openxmlformats.org/officeDocument/2006/relationships/hyperlink" Target="https://github.com/pre-commit/pre-commit" TargetMode="External"/><Relationship Id="rId996" Type="http://schemas.openxmlformats.org/officeDocument/2006/relationships/hyperlink" Target="https://github.com/danielgatis/rembg/pull/725" TargetMode="External"/><Relationship Id="rId41" Type="http://schemas.openxmlformats.org/officeDocument/2006/relationships/hyperlink" Target="https://github.com/pre-commit/pre-commit/pull/1480" TargetMode="External"/><Relationship Id="rId551" Type="http://schemas.openxmlformats.org/officeDocument/2006/relationships/hyperlink" Target="https://github.com/ParthJadhav/Tkinter-Designer/pull/263" TargetMode="External"/><Relationship Id="rId649" Type="http://schemas.openxmlformats.org/officeDocument/2006/relationships/hyperlink" Target="https://github.com/dagster-io/dagster/pull/10962" TargetMode="External"/><Relationship Id="rId856" Type="http://schemas.openxmlformats.org/officeDocument/2006/relationships/hyperlink" Target="https://github.com/home-assistant/core/pull/162396" TargetMode="External"/><Relationship Id="rId1181" Type="http://schemas.openxmlformats.org/officeDocument/2006/relationships/hyperlink" Target="https://github.com/3b1b/manim" TargetMode="External"/><Relationship Id="rId1279" Type="http://schemas.openxmlformats.org/officeDocument/2006/relationships/hyperlink" Target="https://github.com/home-assistant/core" TargetMode="External"/><Relationship Id="rId190" Type="http://schemas.openxmlformats.org/officeDocument/2006/relationships/hyperlink" Target="https://github.com/dagster-io/dagster" TargetMode="External"/><Relationship Id="rId204" Type="http://schemas.openxmlformats.org/officeDocument/2006/relationships/hyperlink" Target="https://github.com/dagster-io/dagster" TargetMode="External"/><Relationship Id="rId288" Type="http://schemas.openxmlformats.org/officeDocument/2006/relationships/hyperlink" Target="https://github.com/ranger/ranger" TargetMode="External"/><Relationship Id="rId411" Type="http://schemas.openxmlformats.org/officeDocument/2006/relationships/hyperlink" Target="https://github.com/home-assistant/core" TargetMode="External"/><Relationship Id="rId509" Type="http://schemas.openxmlformats.org/officeDocument/2006/relationships/hyperlink" Target="https://github.com/Zulko/moviepy/pull/553" TargetMode="External"/><Relationship Id="rId1041" Type="http://schemas.openxmlformats.org/officeDocument/2006/relationships/hyperlink" Target="https://github.com/PaddlePaddle/PaddleOCR/pull/14217" TargetMode="External"/><Relationship Id="rId1139" Type="http://schemas.openxmlformats.org/officeDocument/2006/relationships/hyperlink" Target="https://github.com/smicallef/spiderfoot" TargetMode="External"/><Relationship Id="rId495" Type="http://schemas.openxmlformats.org/officeDocument/2006/relationships/hyperlink" Target="https://github.com/maurosoria/dirsearch" TargetMode="External"/><Relationship Id="rId716" Type="http://schemas.openxmlformats.org/officeDocument/2006/relationships/hyperlink" Target="https://github.com/smicallef/spiderfoot" TargetMode="External"/><Relationship Id="rId923" Type="http://schemas.openxmlformats.org/officeDocument/2006/relationships/hyperlink" Target="https://github.com/pre-commit/pre-commit" TargetMode="External"/><Relationship Id="rId52" Type="http://schemas.openxmlformats.org/officeDocument/2006/relationships/hyperlink" Target="https://github.com/maurosoria/dirsearch/pull/927" TargetMode="External"/><Relationship Id="rId148" Type="http://schemas.openxmlformats.org/officeDocument/2006/relationships/hyperlink" Target="https://github.com/sissbruecker/linkding" TargetMode="External"/><Relationship Id="rId355" Type="http://schemas.openxmlformats.org/officeDocument/2006/relationships/hyperlink" Target="https://github.com/tensorflow/models" TargetMode="External"/><Relationship Id="rId562" Type="http://schemas.openxmlformats.org/officeDocument/2006/relationships/hyperlink" Target="https://github.com/danielgatis/rembg/pull/362" TargetMode="External"/><Relationship Id="rId1192" Type="http://schemas.openxmlformats.org/officeDocument/2006/relationships/hyperlink" Target="https://github.com/flairNLP/flair/pull/3054" TargetMode="External"/><Relationship Id="rId1206" Type="http://schemas.openxmlformats.org/officeDocument/2006/relationships/hyperlink" Target="https://github.com/flairNLP/flair/pull/2393" TargetMode="External"/><Relationship Id="rId215" Type="http://schemas.openxmlformats.org/officeDocument/2006/relationships/hyperlink" Target="https://github.com/dagster-io/dagster/pull/12337" TargetMode="External"/><Relationship Id="rId422" Type="http://schemas.openxmlformats.org/officeDocument/2006/relationships/hyperlink" Target="https://github.com/home-assistant/core" TargetMode="External"/><Relationship Id="rId867" Type="http://schemas.openxmlformats.org/officeDocument/2006/relationships/hyperlink" Target="https://github.com/saltstack/salt/pull/27597" TargetMode="External"/><Relationship Id="rId1052" Type="http://schemas.openxmlformats.org/officeDocument/2006/relationships/hyperlink" Target="https://github.com/qutebrowser/qutebrowser/pull/4733" TargetMode="External"/><Relationship Id="rId299" Type="http://schemas.openxmlformats.org/officeDocument/2006/relationships/hyperlink" Target="https://github.com/fail2ban/fail2ban" TargetMode="External"/><Relationship Id="rId727" Type="http://schemas.openxmlformats.org/officeDocument/2006/relationships/hyperlink" Target="https://github.com/ranger/ranger/pull/2983" TargetMode="External"/><Relationship Id="rId934" Type="http://schemas.openxmlformats.org/officeDocument/2006/relationships/hyperlink" Target="https://github.com/Zulko/moviepy" TargetMode="External"/><Relationship Id="rId63" Type="http://schemas.openxmlformats.org/officeDocument/2006/relationships/hyperlink" Target="https://github.com/Zulko/moviepy/pull/553" TargetMode="External"/><Relationship Id="rId159" Type="http://schemas.openxmlformats.org/officeDocument/2006/relationships/hyperlink" Target="https://github.com/deepinsight/insightface/pull/2679" TargetMode="External"/><Relationship Id="rId366" Type="http://schemas.openxmlformats.org/officeDocument/2006/relationships/hyperlink" Target="https://github.com/geldata/gel" TargetMode="External"/><Relationship Id="rId573" Type="http://schemas.openxmlformats.org/officeDocument/2006/relationships/hyperlink" Target="https://github.com/spotDL/spotify-downloader" TargetMode="External"/><Relationship Id="rId780" Type="http://schemas.openxmlformats.org/officeDocument/2006/relationships/hyperlink" Target="https://github.com/flairNLP/flair" TargetMode="External"/><Relationship Id="rId1217" Type="http://schemas.openxmlformats.org/officeDocument/2006/relationships/hyperlink" Target="https://github.com/tensorflow/models/pull/8542" TargetMode="External"/><Relationship Id="rId226" Type="http://schemas.openxmlformats.org/officeDocument/2006/relationships/hyperlink" Target="https://github.com/encode/httpx/pull/675" TargetMode="External"/><Relationship Id="rId433" Type="http://schemas.openxmlformats.org/officeDocument/2006/relationships/hyperlink" Target="https://github.com/saltstack/salt" TargetMode="External"/><Relationship Id="rId878" Type="http://schemas.openxmlformats.org/officeDocument/2006/relationships/hyperlink" Target="https://github.com/saltstack/salt/pull/56932" TargetMode="External"/><Relationship Id="rId1063" Type="http://schemas.openxmlformats.org/officeDocument/2006/relationships/hyperlink" Target="https://github.com/dagster-io/dagster/pull/5218" TargetMode="External"/><Relationship Id="rId1270" Type="http://schemas.openxmlformats.org/officeDocument/2006/relationships/hyperlink" Target="https://github.com/freqtrade/freqtrade" TargetMode="External"/><Relationship Id="rId640" Type="http://schemas.openxmlformats.org/officeDocument/2006/relationships/hyperlink" Target="https://github.com/dagster-io/dagster" TargetMode="External"/><Relationship Id="rId738" Type="http://schemas.openxmlformats.org/officeDocument/2006/relationships/hyperlink" Target="https://github.com/fail2ban/fail2ban/pull/2189" TargetMode="External"/><Relationship Id="rId945" Type="http://schemas.openxmlformats.org/officeDocument/2006/relationships/hyperlink" Target="https://github.com/Zulko/moviepy/pull/1429" TargetMode="External"/><Relationship Id="rId74" Type="http://schemas.openxmlformats.org/officeDocument/2006/relationships/hyperlink" Target="https://github.com/wkentaro/labelme" TargetMode="External"/><Relationship Id="rId377" Type="http://schemas.openxmlformats.org/officeDocument/2006/relationships/hyperlink" Target="https://github.com/hummingbot/hummingbot" TargetMode="External"/><Relationship Id="rId500" Type="http://schemas.openxmlformats.org/officeDocument/2006/relationships/hyperlink" Target="https://github.com/Zulko/moviepy" TargetMode="External"/><Relationship Id="rId584" Type="http://schemas.openxmlformats.org/officeDocument/2006/relationships/hyperlink" Target="https://github.com/amueller/word_cloud/pull/466" TargetMode="External"/><Relationship Id="rId805" Type="http://schemas.openxmlformats.org/officeDocument/2006/relationships/hyperlink" Target="https://github.com/geldata/gel/pull/4829" TargetMode="External"/><Relationship Id="rId1130" Type="http://schemas.openxmlformats.org/officeDocument/2006/relationships/hyperlink" Target="https://github.com/smicallef/spiderfoot/pull/1581" TargetMode="External"/><Relationship Id="rId1228" Type="http://schemas.openxmlformats.org/officeDocument/2006/relationships/hyperlink" Target="https://github.com/tensorflow/models/pull/1701" TargetMode="External"/><Relationship Id="rId5" Type="http://schemas.openxmlformats.org/officeDocument/2006/relationships/hyperlink" Target="https://github.com/home-assistant/core/pull/158537" TargetMode="External"/><Relationship Id="rId237" Type="http://schemas.openxmlformats.org/officeDocument/2006/relationships/hyperlink" Target="https://github.com/encode/httpx/pull/968" TargetMode="External"/><Relationship Id="rId791" Type="http://schemas.openxmlformats.org/officeDocument/2006/relationships/hyperlink" Target="https://github.com/tensorflow/models/pull/2186" TargetMode="External"/><Relationship Id="rId889" Type="http://schemas.openxmlformats.org/officeDocument/2006/relationships/hyperlink" Target="https://github.com/home-assistant/core/pull/158537" TargetMode="External"/><Relationship Id="rId1074" Type="http://schemas.openxmlformats.org/officeDocument/2006/relationships/hyperlink" Target="https://github.com/dagster-io/dagster" TargetMode="External"/><Relationship Id="rId444" Type="http://schemas.openxmlformats.org/officeDocument/2006/relationships/hyperlink" Target="https://github.com/deepfakes/faceswap" TargetMode="External"/><Relationship Id="rId651" Type="http://schemas.openxmlformats.org/officeDocument/2006/relationships/hyperlink" Target="https://github.com/dagster-io/dagster/pull/10962" TargetMode="External"/><Relationship Id="rId749" Type="http://schemas.openxmlformats.org/officeDocument/2006/relationships/hyperlink" Target="https://github.com/3b1b/manim" TargetMode="External"/><Relationship Id="rId1281" Type="http://schemas.openxmlformats.org/officeDocument/2006/relationships/hyperlink" Target="https://github.com/home-assistant/core" TargetMode="External"/><Relationship Id="rId290" Type="http://schemas.openxmlformats.org/officeDocument/2006/relationships/hyperlink" Target="https://github.com/ranger/ranger" TargetMode="External"/><Relationship Id="rId304" Type="http://schemas.openxmlformats.org/officeDocument/2006/relationships/hyperlink" Target="https://github.com/locustio/locust/pull/770" TargetMode="External"/><Relationship Id="rId388" Type="http://schemas.openxmlformats.org/officeDocument/2006/relationships/hyperlink" Target="https://github.com/freqtrade/freqtrade" TargetMode="External"/><Relationship Id="rId511" Type="http://schemas.openxmlformats.org/officeDocument/2006/relationships/hyperlink" Target="https://github.com/Zulko/moviepy/pull/553" TargetMode="External"/><Relationship Id="rId609" Type="http://schemas.openxmlformats.org/officeDocument/2006/relationships/hyperlink" Target="https://github.com/PaddlePaddle/PaddleOCR/pull/14217" TargetMode="External"/><Relationship Id="rId956" Type="http://schemas.openxmlformats.org/officeDocument/2006/relationships/hyperlink" Target="https://github.com/wkentaro/labelme" TargetMode="External"/><Relationship Id="rId1141" Type="http://schemas.openxmlformats.org/officeDocument/2006/relationships/hyperlink" Target="https://github.com/smicallef/spiderfoot" TargetMode="External"/><Relationship Id="rId1239" Type="http://schemas.openxmlformats.org/officeDocument/2006/relationships/hyperlink" Target="https://github.com/geldata/gel/pull/7914" TargetMode="External"/><Relationship Id="rId85" Type="http://schemas.openxmlformats.org/officeDocument/2006/relationships/hyperlink" Target="https://github.com/wkentaro/labelme/pull/1885" TargetMode="External"/><Relationship Id="rId150" Type="http://schemas.openxmlformats.org/officeDocument/2006/relationships/hyperlink" Target="https://github.com/instaloader/instaloader" TargetMode="External"/><Relationship Id="rId595" Type="http://schemas.openxmlformats.org/officeDocument/2006/relationships/hyperlink" Target="https://github.com/instaloader/instaloader/pull/278" TargetMode="External"/><Relationship Id="rId816" Type="http://schemas.openxmlformats.org/officeDocument/2006/relationships/hyperlink" Target="https://github.com/hummingbot/hummingbot/pull/1734" TargetMode="External"/><Relationship Id="rId1001" Type="http://schemas.openxmlformats.org/officeDocument/2006/relationships/hyperlink" Target="https://github.com/spotDL/spotify-downloader/pull/580" TargetMode="External"/><Relationship Id="rId248" Type="http://schemas.openxmlformats.org/officeDocument/2006/relationships/hyperlink" Target="https://github.com/sherlock-project/sherlock" TargetMode="External"/><Relationship Id="rId455" Type="http://schemas.openxmlformats.org/officeDocument/2006/relationships/hyperlink" Target="https://github.com/pwr-Solaar/Solaar/pull/60" TargetMode="External"/><Relationship Id="rId662" Type="http://schemas.openxmlformats.org/officeDocument/2006/relationships/hyperlink" Target="https://github.com/dagster-io/dagster/pull/12370" TargetMode="External"/><Relationship Id="rId1085" Type="http://schemas.openxmlformats.org/officeDocument/2006/relationships/hyperlink" Target="https://github.com/dagster-io/dagster/pull/10962" TargetMode="External"/><Relationship Id="rId1292" Type="http://schemas.openxmlformats.org/officeDocument/2006/relationships/hyperlink" Target="https://github.com/home-assistant/core/pull/162396" TargetMode="External"/><Relationship Id="rId1306" Type="http://schemas.openxmlformats.org/officeDocument/2006/relationships/hyperlink" Target="https://github.com/saltstack/salt" TargetMode="External"/><Relationship Id="rId12" Type="http://schemas.openxmlformats.org/officeDocument/2006/relationships/hyperlink" Target="https://github.com/pwr-Solaar/Solaar" TargetMode="External"/><Relationship Id="rId108" Type="http://schemas.openxmlformats.org/officeDocument/2006/relationships/hyperlink" Target="https://github.com/ParthJadhav/Tkinter-Designer" TargetMode="External"/><Relationship Id="rId315" Type="http://schemas.openxmlformats.org/officeDocument/2006/relationships/hyperlink" Target="https://github.com/Kozea/WeasyPrint" TargetMode="External"/><Relationship Id="rId522" Type="http://schemas.openxmlformats.org/officeDocument/2006/relationships/hyperlink" Target="https://github.com/wkentaro/labelme" TargetMode="External"/><Relationship Id="rId967" Type="http://schemas.openxmlformats.org/officeDocument/2006/relationships/hyperlink" Target="https://github.com/wkentaro/labelme" TargetMode="External"/><Relationship Id="rId1152" Type="http://schemas.openxmlformats.org/officeDocument/2006/relationships/hyperlink" Target="https://github.com/smicallef/spiderfoot" TargetMode="External"/><Relationship Id="rId96" Type="http://schemas.openxmlformats.org/officeDocument/2006/relationships/hyperlink" Target="https://github.com/gruns/icecream" TargetMode="External"/><Relationship Id="rId161" Type="http://schemas.openxmlformats.org/officeDocument/2006/relationships/hyperlink" Target="https://github.com/PaddlePaddle/PaddleOCR/pull/13760" TargetMode="External"/><Relationship Id="rId399" Type="http://schemas.openxmlformats.org/officeDocument/2006/relationships/hyperlink" Target="https://github.com/freqtrade/freqtrade/pull/569" TargetMode="External"/><Relationship Id="rId827" Type="http://schemas.openxmlformats.org/officeDocument/2006/relationships/hyperlink" Target="https://github.com/freqtrade/freqtrade/pull/169" TargetMode="External"/><Relationship Id="rId1012" Type="http://schemas.openxmlformats.org/officeDocument/2006/relationships/hyperlink" Target="https://github.com/amueller/word_cloud/pull/581" TargetMode="External"/><Relationship Id="rId259" Type="http://schemas.openxmlformats.org/officeDocument/2006/relationships/hyperlink" Target="https://github.com/smicallef/spiderfoot" TargetMode="External"/><Relationship Id="rId466" Type="http://schemas.openxmlformats.org/officeDocument/2006/relationships/hyperlink" Target="https://github.com/PaddlePaddle/PaddleDetection" TargetMode="External"/><Relationship Id="rId673" Type="http://schemas.openxmlformats.org/officeDocument/2006/relationships/hyperlink" Target="https://github.com/encode/httpx" TargetMode="External"/><Relationship Id="rId880" Type="http://schemas.openxmlformats.org/officeDocument/2006/relationships/hyperlink" Target="https://github.com/saltstack/salt/pull/16715" TargetMode="External"/><Relationship Id="rId1096" Type="http://schemas.openxmlformats.org/officeDocument/2006/relationships/hyperlink" Target="https://github.com/dagster-io/dagster/pull/12370" TargetMode="External"/><Relationship Id="rId1317" Type="http://schemas.openxmlformats.org/officeDocument/2006/relationships/hyperlink" Target="https://github.com/pwr-Solaar/Solaar" TargetMode="External"/><Relationship Id="rId23" Type="http://schemas.openxmlformats.org/officeDocument/2006/relationships/hyperlink" Target="https://github.com/PaddlePaddle/PaddleDetection/pull/6295" TargetMode="External"/><Relationship Id="rId119" Type="http://schemas.openxmlformats.org/officeDocument/2006/relationships/hyperlink" Target="https://github.com/danielgatis/rembg" TargetMode="External"/><Relationship Id="rId326" Type="http://schemas.openxmlformats.org/officeDocument/2006/relationships/hyperlink" Target="https://github.com/flairNLP/flair/pull/2812" TargetMode="External"/><Relationship Id="rId533" Type="http://schemas.openxmlformats.org/officeDocument/2006/relationships/hyperlink" Target="https://github.com/wkentaro/labelme" TargetMode="External"/><Relationship Id="rId978" Type="http://schemas.openxmlformats.org/officeDocument/2006/relationships/hyperlink" Target="https://github.com/gruns/icecream" TargetMode="External"/><Relationship Id="rId1163" Type="http://schemas.openxmlformats.org/officeDocument/2006/relationships/hyperlink" Target="https://github.com/ranger/ranger/pull/211" TargetMode="External"/><Relationship Id="rId740" Type="http://schemas.openxmlformats.org/officeDocument/2006/relationships/hyperlink" Target="https://github.com/fail2ban/fail2ban/pull/2189" TargetMode="External"/><Relationship Id="rId838" Type="http://schemas.openxmlformats.org/officeDocument/2006/relationships/hyperlink" Target="https://github.com/freqtrade/freqtrade" TargetMode="External"/><Relationship Id="rId1023" Type="http://schemas.openxmlformats.org/officeDocument/2006/relationships/hyperlink" Target="https://github.com/sissbruecker/linkding/pull/823" TargetMode="External"/><Relationship Id="rId172" Type="http://schemas.openxmlformats.org/officeDocument/2006/relationships/hyperlink" Target="https://github.com/PaddlePaddle/PaddleOCR/pull/14231" TargetMode="External"/><Relationship Id="rId477" Type="http://schemas.openxmlformats.org/officeDocument/2006/relationships/hyperlink" Target="https://github.com/PaddlePaddle/PaddleDetection" TargetMode="External"/><Relationship Id="rId600" Type="http://schemas.openxmlformats.org/officeDocument/2006/relationships/hyperlink" Target="https://github.com/deepinsight/insightface" TargetMode="External"/><Relationship Id="rId684" Type="http://schemas.openxmlformats.org/officeDocument/2006/relationships/hyperlink" Target="https://github.com/deepfakes/faceswap" TargetMode="External"/><Relationship Id="rId1230" Type="http://schemas.openxmlformats.org/officeDocument/2006/relationships/hyperlink" Target="https://github.com/tensorflow/models/pull/1701" TargetMode="External"/><Relationship Id="rId337" Type="http://schemas.openxmlformats.org/officeDocument/2006/relationships/hyperlink" Target="https://github.com/flairNLP/flair/pull/2845" TargetMode="External"/><Relationship Id="rId891" Type="http://schemas.openxmlformats.org/officeDocument/2006/relationships/hyperlink" Target="https://github.com/mps-youtube/yewtube" TargetMode="External"/><Relationship Id="rId905" Type="http://schemas.openxmlformats.org/officeDocument/2006/relationships/hyperlink" Target="https://github.com/PaddlePaddle/PaddleDetection/pull/5632" TargetMode="External"/><Relationship Id="rId989" Type="http://schemas.openxmlformats.org/officeDocument/2006/relationships/hyperlink" Target="https://github.com/megadose/holehe/pull/87" TargetMode="External"/><Relationship Id="rId34" Type="http://schemas.openxmlformats.org/officeDocument/2006/relationships/hyperlink" Target="https://github.com/PaddlePaddle/PaddleDetection/pull/8872/changes" TargetMode="External"/><Relationship Id="rId544" Type="http://schemas.openxmlformats.org/officeDocument/2006/relationships/hyperlink" Target="https://github.com/gruns/icecream" TargetMode="External"/><Relationship Id="rId751" Type="http://schemas.openxmlformats.org/officeDocument/2006/relationships/hyperlink" Target="https://github.com/3b1b/manim/pull/2258" TargetMode="External"/><Relationship Id="rId849" Type="http://schemas.openxmlformats.org/officeDocument/2006/relationships/hyperlink" Target="https://github.com/home-assistant/core" TargetMode="External"/><Relationship Id="rId1174" Type="http://schemas.openxmlformats.org/officeDocument/2006/relationships/hyperlink" Target="https://github.com/fail2ban/fail2ban/pull/2189" TargetMode="External"/><Relationship Id="rId183" Type="http://schemas.openxmlformats.org/officeDocument/2006/relationships/hyperlink" Target="https://github.com/dagster-io/dagster/pull/16218" TargetMode="External"/><Relationship Id="rId390" Type="http://schemas.openxmlformats.org/officeDocument/2006/relationships/hyperlink" Target="https://github.com/freqtrade/freqtrade" TargetMode="External"/><Relationship Id="rId404" Type="http://schemas.openxmlformats.org/officeDocument/2006/relationships/hyperlink" Target="https://github.com/home-assistant/core/pull/162412" TargetMode="External"/><Relationship Id="rId611" Type="http://schemas.openxmlformats.org/officeDocument/2006/relationships/hyperlink" Target="https://github.com/PaddlePaddle/PaddleOCR/pull/14217" TargetMode="External"/><Relationship Id="rId1034" Type="http://schemas.openxmlformats.org/officeDocument/2006/relationships/hyperlink" Target="https://github.com/PaddlePaddle/PaddleOCR" TargetMode="External"/><Relationship Id="rId1241" Type="http://schemas.openxmlformats.org/officeDocument/2006/relationships/hyperlink" Target="https://github.com/ytdl-org/youtube-dl" TargetMode="External"/><Relationship Id="rId250" Type="http://schemas.openxmlformats.org/officeDocument/2006/relationships/hyperlink" Target="https://github.com/simonw/datasette/pull/2222" TargetMode="External"/><Relationship Id="rId488" Type="http://schemas.openxmlformats.org/officeDocument/2006/relationships/hyperlink" Target="https://github.com/pre-commit/pre-commit" TargetMode="External"/><Relationship Id="rId695" Type="http://schemas.openxmlformats.org/officeDocument/2006/relationships/hyperlink" Target="https://github.com/smicallef/spiderfoot/pull/1199" TargetMode="External"/><Relationship Id="rId709" Type="http://schemas.openxmlformats.org/officeDocument/2006/relationships/hyperlink" Target="https://github.com/smicallef/spiderfoot" TargetMode="External"/><Relationship Id="rId916" Type="http://schemas.openxmlformats.org/officeDocument/2006/relationships/hyperlink" Target="https://github.com/pre-commit/pre-commit" TargetMode="External"/><Relationship Id="rId1101" Type="http://schemas.openxmlformats.org/officeDocument/2006/relationships/hyperlink" Target="https://github.com/encode/httpx" TargetMode="External"/><Relationship Id="rId45" Type="http://schemas.openxmlformats.org/officeDocument/2006/relationships/hyperlink" Target="https://github.com/pre-commit/pre-commit/pull/653" TargetMode="External"/><Relationship Id="rId110" Type="http://schemas.openxmlformats.org/officeDocument/2006/relationships/hyperlink" Target="https://github.com/megadose/holehe" TargetMode="External"/><Relationship Id="rId348" Type="http://schemas.openxmlformats.org/officeDocument/2006/relationships/hyperlink" Target="https://github.com/tensorflow/models/pull/1242" TargetMode="External"/><Relationship Id="rId555" Type="http://schemas.openxmlformats.org/officeDocument/2006/relationships/hyperlink" Target="https://github.com/megadose/holehe/pull/87" TargetMode="External"/><Relationship Id="rId762" Type="http://schemas.openxmlformats.org/officeDocument/2006/relationships/hyperlink" Target="https://github.com/flairNLP/flair/pull/3056" TargetMode="External"/><Relationship Id="rId1185" Type="http://schemas.openxmlformats.org/officeDocument/2006/relationships/hyperlink" Target="https://github.com/Kozea/WeasyPrint" TargetMode="External"/><Relationship Id="rId194" Type="http://schemas.openxmlformats.org/officeDocument/2006/relationships/hyperlink" Target="https://github.com/dagster-io/dagster" TargetMode="External"/><Relationship Id="rId208" Type="http://schemas.openxmlformats.org/officeDocument/2006/relationships/hyperlink" Target="https://github.com/dagster-io/dagster" TargetMode="External"/><Relationship Id="rId415" Type="http://schemas.openxmlformats.org/officeDocument/2006/relationships/hyperlink" Target="https://github.com/home-assistant/core" TargetMode="External"/><Relationship Id="rId622" Type="http://schemas.openxmlformats.org/officeDocument/2006/relationships/hyperlink" Target="https://github.com/dagster-io/dagster" TargetMode="External"/><Relationship Id="rId1045" Type="http://schemas.openxmlformats.org/officeDocument/2006/relationships/hyperlink" Target="https://github.com/PaddlePaddle/PaddleOCR" TargetMode="External"/><Relationship Id="rId1252" Type="http://schemas.openxmlformats.org/officeDocument/2006/relationships/hyperlink" Target="https://github.com/hummingbot/hummingbot/pull/4942" TargetMode="External"/><Relationship Id="rId261" Type="http://schemas.openxmlformats.org/officeDocument/2006/relationships/hyperlink" Target="https://github.com/smicallef/spiderfoot" TargetMode="External"/><Relationship Id="rId499" Type="http://schemas.openxmlformats.org/officeDocument/2006/relationships/hyperlink" Target="https://github.com/Zulko/moviepy/pull/1456" TargetMode="External"/><Relationship Id="rId927" Type="http://schemas.openxmlformats.org/officeDocument/2006/relationships/hyperlink" Target="https://github.com/maurosoria/dirsearch" TargetMode="External"/><Relationship Id="rId1112" Type="http://schemas.openxmlformats.org/officeDocument/2006/relationships/hyperlink" Target="https://github.com/encode/httpx" TargetMode="External"/><Relationship Id="rId56" Type="http://schemas.openxmlformats.org/officeDocument/2006/relationships/hyperlink" Target="https://github.com/Zulko/moviepy" TargetMode="External"/><Relationship Id="rId359" Type="http://schemas.openxmlformats.org/officeDocument/2006/relationships/hyperlink" Target="https://github.com/tensorflow/models/pull/5599" TargetMode="External"/><Relationship Id="rId566" Type="http://schemas.openxmlformats.org/officeDocument/2006/relationships/hyperlink" Target="https://github.com/danielgatis/rembg/pull/725" TargetMode="External"/><Relationship Id="rId773" Type="http://schemas.openxmlformats.org/officeDocument/2006/relationships/hyperlink" Target="https://github.com/flairNLP/flair" TargetMode="External"/><Relationship Id="rId1196" Type="http://schemas.openxmlformats.org/officeDocument/2006/relationships/hyperlink" Target="https://github.com/flairNLP/flair/pull/3606" TargetMode="External"/><Relationship Id="rId121" Type="http://schemas.openxmlformats.org/officeDocument/2006/relationships/hyperlink" Target="https://github.com/danielgatis/rembg" TargetMode="External"/><Relationship Id="rId219" Type="http://schemas.openxmlformats.org/officeDocument/2006/relationships/hyperlink" Target="https://github.com/dagster-io/dagster" TargetMode="External"/><Relationship Id="rId426" Type="http://schemas.openxmlformats.org/officeDocument/2006/relationships/hyperlink" Target="https://github.com/saltstack/salt" TargetMode="External"/><Relationship Id="rId633" Type="http://schemas.openxmlformats.org/officeDocument/2006/relationships/hyperlink" Target="https://github.com/dagster-io/dagster/pull/5218" TargetMode="External"/><Relationship Id="rId980" Type="http://schemas.openxmlformats.org/officeDocument/2006/relationships/hyperlink" Target="https://github.com/ParthJadhav/Tkinter-Designer" TargetMode="External"/><Relationship Id="rId1056" Type="http://schemas.openxmlformats.org/officeDocument/2006/relationships/hyperlink" Target="https://github.com/dagster-io/dagster" TargetMode="External"/><Relationship Id="rId1263" Type="http://schemas.openxmlformats.org/officeDocument/2006/relationships/hyperlink" Target="https://github.com/freqtrade/freqtrade/pull/139" TargetMode="External"/><Relationship Id="rId840" Type="http://schemas.openxmlformats.org/officeDocument/2006/relationships/hyperlink" Target="https://github.com/freqtrade/freqtrade" TargetMode="External"/><Relationship Id="rId938" Type="http://schemas.openxmlformats.org/officeDocument/2006/relationships/hyperlink" Target="https://github.com/Zulko/moviepy" TargetMode="External"/><Relationship Id="rId67" Type="http://schemas.openxmlformats.org/officeDocument/2006/relationships/hyperlink" Target="https://github.com/Zulko/moviepy/pull/553" TargetMode="External"/><Relationship Id="rId272" Type="http://schemas.openxmlformats.org/officeDocument/2006/relationships/hyperlink" Target="https://github.com/smicallef/spiderfoot" TargetMode="External"/><Relationship Id="rId577" Type="http://schemas.openxmlformats.org/officeDocument/2006/relationships/hyperlink" Target="https://github.com/ultrafunkamsterdam/undetected-chromedriver/pull/674" TargetMode="External"/><Relationship Id="rId700" Type="http://schemas.openxmlformats.org/officeDocument/2006/relationships/hyperlink" Target="https://github.com/smicallef/spiderfoot/pull/1683" TargetMode="External"/><Relationship Id="rId1123" Type="http://schemas.openxmlformats.org/officeDocument/2006/relationships/hyperlink" Target="https://github.com/simonw/datasette" TargetMode="External"/><Relationship Id="rId132" Type="http://schemas.openxmlformats.org/officeDocument/2006/relationships/hyperlink" Target="https://github.com/rany2/edge-tts/pull/331" TargetMode="External"/><Relationship Id="rId784" Type="http://schemas.openxmlformats.org/officeDocument/2006/relationships/hyperlink" Target="https://github.com/mikf/gallery-dl/pull/8849" TargetMode="External"/><Relationship Id="rId991" Type="http://schemas.openxmlformats.org/officeDocument/2006/relationships/hyperlink" Target="https://github.com/megadose/holehe/pull/113" TargetMode="External"/><Relationship Id="rId1067" Type="http://schemas.openxmlformats.org/officeDocument/2006/relationships/hyperlink" Target="https://github.com/dagster-io/dagster/pull/13817" TargetMode="External"/><Relationship Id="rId437" Type="http://schemas.openxmlformats.org/officeDocument/2006/relationships/hyperlink" Target="https://github.com/saltstack/salt" TargetMode="External"/><Relationship Id="rId644" Type="http://schemas.openxmlformats.org/officeDocument/2006/relationships/hyperlink" Target="https://github.com/dagster-io/dagster" TargetMode="External"/><Relationship Id="rId851" Type="http://schemas.openxmlformats.org/officeDocument/2006/relationships/hyperlink" Target="https://github.com/home-assistant/core" TargetMode="External"/><Relationship Id="rId1274" Type="http://schemas.openxmlformats.org/officeDocument/2006/relationships/hyperlink" Target="https://github.com/freqtrade/freqtrade" TargetMode="External"/><Relationship Id="rId283" Type="http://schemas.openxmlformats.org/officeDocument/2006/relationships/hyperlink" Target="https://github.com/laramies/theHarvester/pull/328" TargetMode="External"/><Relationship Id="rId490" Type="http://schemas.openxmlformats.org/officeDocument/2006/relationships/hyperlink" Target="https://github.com/pre-commit/pre-commit/pull/251" TargetMode="External"/><Relationship Id="rId504" Type="http://schemas.openxmlformats.org/officeDocument/2006/relationships/hyperlink" Target="https://github.com/Zulko/moviepy" TargetMode="External"/><Relationship Id="rId711" Type="http://schemas.openxmlformats.org/officeDocument/2006/relationships/hyperlink" Target="https://github.com/smicallef/spiderfoot" TargetMode="External"/><Relationship Id="rId949" Type="http://schemas.openxmlformats.org/officeDocument/2006/relationships/hyperlink" Target="https://github.com/wkentaro/labelme/pull/1825" TargetMode="External"/><Relationship Id="rId1134" Type="http://schemas.openxmlformats.org/officeDocument/2006/relationships/hyperlink" Target="https://github.com/smicallef/spiderfoot/pull/1761" TargetMode="External"/><Relationship Id="rId78" Type="http://schemas.openxmlformats.org/officeDocument/2006/relationships/hyperlink" Target="https://github.com/wkentaro/labelme" TargetMode="External"/><Relationship Id="rId143" Type="http://schemas.openxmlformats.org/officeDocument/2006/relationships/hyperlink" Target="https://github.com/amueller/word_cloud" TargetMode="External"/><Relationship Id="rId350" Type="http://schemas.openxmlformats.org/officeDocument/2006/relationships/hyperlink" Target="https://github.com/tensorflow/models" TargetMode="External"/><Relationship Id="rId588" Type="http://schemas.openxmlformats.org/officeDocument/2006/relationships/hyperlink" Target="https://github.com/sissbruecker/linkding" TargetMode="External"/><Relationship Id="rId795" Type="http://schemas.openxmlformats.org/officeDocument/2006/relationships/hyperlink" Target="https://github.com/tensorflow/models" TargetMode="External"/><Relationship Id="rId809" Type="http://schemas.openxmlformats.org/officeDocument/2006/relationships/hyperlink" Target="https://github.com/ytdl-org/youtube-dl" TargetMode="External"/><Relationship Id="rId1201" Type="http://schemas.openxmlformats.org/officeDocument/2006/relationships/hyperlink" Target="https://github.com/flairNLP/flair" TargetMode="External"/><Relationship Id="rId9" Type="http://schemas.openxmlformats.org/officeDocument/2006/relationships/hyperlink" Target="https://github.com/pwr-Solaar/Solaar" TargetMode="External"/><Relationship Id="rId210" Type="http://schemas.openxmlformats.org/officeDocument/2006/relationships/hyperlink" Target="https://github.com/dagster-io/dagster" TargetMode="External"/><Relationship Id="rId448" Type="http://schemas.openxmlformats.org/officeDocument/2006/relationships/hyperlink" Target="https://github.com/pwr-Solaar/Solaar" TargetMode="External"/><Relationship Id="rId655" Type="http://schemas.openxmlformats.org/officeDocument/2006/relationships/hyperlink" Target="https://github.com/dagster-io/dagster/pull/10962" TargetMode="External"/><Relationship Id="rId862" Type="http://schemas.openxmlformats.org/officeDocument/2006/relationships/hyperlink" Target="https://github.com/home-assistant/core/pull/162396" TargetMode="External"/><Relationship Id="rId1078" Type="http://schemas.openxmlformats.org/officeDocument/2006/relationships/hyperlink" Target="https://github.com/dagster-io/dagster" TargetMode="External"/><Relationship Id="rId1285" Type="http://schemas.openxmlformats.org/officeDocument/2006/relationships/hyperlink" Target="https://github.com/home-assistant/core" TargetMode="External"/><Relationship Id="rId294" Type="http://schemas.openxmlformats.org/officeDocument/2006/relationships/hyperlink" Target="https://github.com/fail2ban/fail2ban/pull/2189" TargetMode="External"/><Relationship Id="rId308" Type="http://schemas.openxmlformats.org/officeDocument/2006/relationships/hyperlink" Target="https://github.com/3b1b/manim/pull/2108" TargetMode="External"/><Relationship Id="rId515" Type="http://schemas.openxmlformats.org/officeDocument/2006/relationships/hyperlink" Target="https://github.com/Zulko/moviepy/pull/17" TargetMode="External"/><Relationship Id="rId722" Type="http://schemas.openxmlformats.org/officeDocument/2006/relationships/hyperlink" Target="https://github.com/laramies/theHarvester/pull/2225" TargetMode="External"/><Relationship Id="rId1145" Type="http://schemas.openxmlformats.org/officeDocument/2006/relationships/hyperlink" Target="https://github.com/smicallef/spiderfoot/pull/1337" TargetMode="External"/><Relationship Id="rId89" Type="http://schemas.openxmlformats.org/officeDocument/2006/relationships/hyperlink" Target="https://github.com/wkentaro/labelme" TargetMode="External"/><Relationship Id="rId154" Type="http://schemas.openxmlformats.org/officeDocument/2006/relationships/hyperlink" Target="https://github.com/caronc/apprise" TargetMode="External"/><Relationship Id="rId361" Type="http://schemas.openxmlformats.org/officeDocument/2006/relationships/hyperlink" Target="https://github.com/geldata/gel/pull/8682" TargetMode="External"/><Relationship Id="rId599" Type="http://schemas.openxmlformats.org/officeDocument/2006/relationships/hyperlink" Target="https://github.com/deepinsight/insightface/pull/1714" TargetMode="External"/><Relationship Id="rId1005" Type="http://schemas.openxmlformats.org/officeDocument/2006/relationships/hyperlink" Target="https://github.com/spotDL/spotify-downloader" TargetMode="External"/><Relationship Id="rId1212" Type="http://schemas.openxmlformats.org/officeDocument/2006/relationships/hyperlink" Target="https://github.com/flairNLP/flair" TargetMode="External"/><Relationship Id="rId459" Type="http://schemas.openxmlformats.org/officeDocument/2006/relationships/hyperlink" Target="https://github.com/mps-youtube/yewtube" TargetMode="External"/><Relationship Id="rId666" Type="http://schemas.openxmlformats.org/officeDocument/2006/relationships/hyperlink" Target="https://github.com/encode/httpx/pull/1613" TargetMode="External"/><Relationship Id="rId873" Type="http://schemas.openxmlformats.org/officeDocument/2006/relationships/hyperlink" Target="https://github.com/saltstack/salt/pull/22882" TargetMode="External"/><Relationship Id="rId1089" Type="http://schemas.openxmlformats.org/officeDocument/2006/relationships/hyperlink" Target="https://github.com/dagster-io/dagster/pull/12337" TargetMode="External"/><Relationship Id="rId1296" Type="http://schemas.openxmlformats.org/officeDocument/2006/relationships/hyperlink" Target="https://github.com/home-assistant/core" TargetMode="External"/><Relationship Id="rId16" Type="http://schemas.openxmlformats.org/officeDocument/2006/relationships/hyperlink" Target="https://github.com/mps-youtube/yewtube/pull/394" TargetMode="External"/><Relationship Id="rId221" Type="http://schemas.openxmlformats.org/officeDocument/2006/relationships/hyperlink" Target="https://github.com/dagster-io/dagster" TargetMode="External"/><Relationship Id="rId319" Type="http://schemas.openxmlformats.org/officeDocument/2006/relationships/hyperlink" Target="https://github.com/flairNLP/flair" TargetMode="External"/><Relationship Id="rId526" Type="http://schemas.openxmlformats.org/officeDocument/2006/relationships/hyperlink" Target="https://github.com/wkentaro/labelme" TargetMode="External"/><Relationship Id="rId1156" Type="http://schemas.openxmlformats.org/officeDocument/2006/relationships/hyperlink" Target="https://github.com/laramies/theHarvester/pull/910" TargetMode="External"/><Relationship Id="rId733" Type="http://schemas.openxmlformats.org/officeDocument/2006/relationships/hyperlink" Target="https://github.com/ranger/ranger/pull/717" TargetMode="External"/><Relationship Id="rId940" Type="http://schemas.openxmlformats.org/officeDocument/2006/relationships/hyperlink" Target="https://github.com/Zulko/moviepy" TargetMode="External"/><Relationship Id="rId1016" Type="http://schemas.openxmlformats.org/officeDocument/2006/relationships/hyperlink" Target="https://github.com/amueller/word_cloud/pull/466" TargetMode="External"/><Relationship Id="rId165" Type="http://schemas.openxmlformats.org/officeDocument/2006/relationships/hyperlink" Target="https://github.com/PaddlePaddle/PaddleOCR/pull/3585" TargetMode="External"/><Relationship Id="rId372" Type="http://schemas.openxmlformats.org/officeDocument/2006/relationships/hyperlink" Target="https://github.com/hummingbot/hummingbot/pull/6695" TargetMode="External"/><Relationship Id="rId677" Type="http://schemas.openxmlformats.org/officeDocument/2006/relationships/hyperlink" Target="https://github.com/encode/httpx" TargetMode="External"/><Relationship Id="rId800" Type="http://schemas.openxmlformats.org/officeDocument/2006/relationships/hyperlink" Target="https://github.com/tensorflow/models/pull/1542" TargetMode="External"/><Relationship Id="rId1223" Type="http://schemas.openxmlformats.org/officeDocument/2006/relationships/hyperlink" Target="https://github.com/tensorflow/models/pull/2186" TargetMode="External"/><Relationship Id="rId232" Type="http://schemas.openxmlformats.org/officeDocument/2006/relationships/hyperlink" Target="https://github.com/encode/httpx/pull/601" TargetMode="External"/><Relationship Id="rId884" Type="http://schemas.openxmlformats.org/officeDocument/2006/relationships/hyperlink" Target="https://github.com/saltstack/salt" TargetMode="External"/><Relationship Id="rId27" Type="http://schemas.openxmlformats.org/officeDocument/2006/relationships/hyperlink" Target="https://github.com/PaddlePaddle/PaddleDetection/pull/9217" TargetMode="External"/><Relationship Id="rId537" Type="http://schemas.openxmlformats.org/officeDocument/2006/relationships/hyperlink" Target="https://github.com/wkentaro/labelme" TargetMode="External"/><Relationship Id="rId744" Type="http://schemas.openxmlformats.org/officeDocument/2006/relationships/hyperlink" Target="https://github.com/locustio/locust/pull/63" TargetMode="External"/><Relationship Id="rId951" Type="http://schemas.openxmlformats.org/officeDocument/2006/relationships/hyperlink" Target="https://github.com/wkentaro/labelme/pull/1480" TargetMode="External"/><Relationship Id="rId1167" Type="http://schemas.openxmlformats.org/officeDocument/2006/relationships/hyperlink" Target="https://github.com/fail2ban/fail2ban" TargetMode="External"/><Relationship Id="rId80" Type="http://schemas.openxmlformats.org/officeDocument/2006/relationships/hyperlink" Target="https://github.com/wkentaro/labelme" TargetMode="External"/><Relationship Id="rId176" Type="http://schemas.openxmlformats.org/officeDocument/2006/relationships/hyperlink" Target="https://github.com/qutebrowser/qutebrowser" TargetMode="External"/><Relationship Id="rId383" Type="http://schemas.openxmlformats.org/officeDocument/2006/relationships/hyperlink" Target="https://github.com/hummingbot/hummingbot/pull/6451" TargetMode="External"/><Relationship Id="rId590" Type="http://schemas.openxmlformats.org/officeDocument/2006/relationships/hyperlink" Target="https://github.com/sissbruecker/linkding" TargetMode="External"/><Relationship Id="rId604" Type="http://schemas.openxmlformats.org/officeDocument/2006/relationships/hyperlink" Target="https://github.com/PaddlePaddle/PaddleOCR" TargetMode="External"/><Relationship Id="rId811" Type="http://schemas.openxmlformats.org/officeDocument/2006/relationships/hyperlink" Target="https://github.com/hummingbot/hummingbot" TargetMode="External"/><Relationship Id="rId1027" Type="http://schemas.openxmlformats.org/officeDocument/2006/relationships/hyperlink" Target="https://github.com/instaloader/instaloader/pull/278" TargetMode="External"/><Relationship Id="rId1234" Type="http://schemas.openxmlformats.org/officeDocument/2006/relationships/hyperlink" Target="https://github.com/tensorflow/models" TargetMode="External"/><Relationship Id="rId243" Type="http://schemas.openxmlformats.org/officeDocument/2006/relationships/hyperlink" Target="https://github.com/sherlock-project/sherlock" TargetMode="External"/><Relationship Id="rId450" Type="http://schemas.openxmlformats.org/officeDocument/2006/relationships/hyperlink" Target="https://github.com/pwr-Solaar/Solaar/pull/649" TargetMode="External"/><Relationship Id="rId688" Type="http://schemas.openxmlformats.org/officeDocument/2006/relationships/hyperlink" Target="https://github.com/sherlock-project/sherlock" TargetMode="External"/><Relationship Id="rId895" Type="http://schemas.openxmlformats.org/officeDocument/2006/relationships/hyperlink" Target="https://github.com/PaddlePaddle/PaddleDetection/pull/6424" TargetMode="External"/><Relationship Id="rId909" Type="http://schemas.openxmlformats.org/officeDocument/2006/relationships/hyperlink" Target="https://github.com/PaddlePaddle/PaddleDetection" TargetMode="External"/><Relationship Id="rId1080" Type="http://schemas.openxmlformats.org/officeDocument/2006/relationships/hyperlink" Target="https://github.com/dagster-io/dagster" TargetMode="External"/><Relationship Id="rId1301" Type="http://schemas.openxmlformats.org/officeDocument/2006/relationships/hyperlink" Target="https://github.com/saltstack/salt" TargetMode="External"/><Relationship Id="rId38" Type="http://schemas.openxmlformats.org/officeDocument/2006/relationships/hyperlink" Target="https://github.com/pre-commit/pre-commit" TargetMode="External"/><Relationship Id="rId103" Type="http://schemas.openxmlformats.org/officeDocument/2006/relationships/hyperlink" Target="https://github.com/gruns/icecream/pull/223" TargetMode="External"/><Relationship Id="rId310" Type="http://schemas.openxmlformats.org/officeDocument/2006/relationships/hyperlink" Target="https://github.com/3b1b/manim" TargetMode="External"/><Relationship Id="rId548" Type="http://schemas.openxmlformats.org/officeDocument/2006/relationships/hyperlink" Target="https://github.com/ParthJadhav/Tkinter-Designer" TargetMode="External"/><Relationship Id="rId755" Type="http://schemas.openxmlformats.org/officeDocument/2006/relationships/hyperlink" Target="https://github.com/Kozea/WeasyPrint" TargetMode="External"/><Relationship Id="rId962" Type="http://schemas.openxmlformats.org/officeDocument/2006/relationships/hyperlink" Target="https://github.com/wkentaro/labelme/pull/1923" TargetMode="External"/><Relationship Id="rId1178" Type="http://schemas.openxmlformats.org/officeDocument/2006/relationships/hyperlink" Target="https://github.com/locustio/locust/pull/770" TargetMode="External"/><Relationship Id="rId91" Type="http://schemas.openxmlformats.org/officeDocument/2006/relationships/hyperlink" Target="https://github.com/wkentaro/labelme" TargetMode="External"/><Relationship Id="rId187" Type="http://schemas.openxmlformats.org/officeDocument/2006/relationships/hyperlink" Target="https://github.com/dagster-io/dagster/pull/5218" TargetMode="External"/><Relationship Id="rId394" Type="http://schemas.openxmlformats.org/officeDocument/2006/relationships/hyperlink" Target="https://github.com/freqtrade/freqtrade" TargetMode="External"/><Relationship Id="rId408" Type="http://schemas.openxmlformats.org/officeDocument/2006/relationships/hyperlink" Target="https://github.com/home-assistant/core/pull/162137" TargetMode="External"/><Relationship Id="rId615" Type="http://schemas.openxmlformats.org/officeDocument/2006/relationships/hyperlink" Target="https://github.com/PaddlePaddle/PaddleOCR" TargetMode="External"/><Relationship Id="rId822" Type="http://schemas.openxmlformats.org/officeDocument/2006/relationships/hyperlink" Target="https://github.com/hummingbot/hummingbot" TargetMode="External"/><Relationship Id="rId1038" Type="http://schemas.openxmlformats.org/officeDocument/2006/relationships/hyperlink" Target="https://github.com/PaddlePaddle/PaddleOCR" TargetMode="External"/><Relationship Id="rId1245" Type="http://schemas.openxmlformats.org/officeDocument/2006/relationships/hyperlink" Target="https://github.com/hummingbot/hummingbot" TargetMode="External"/><Relationship Id="rId254" Type="http://schemas.openxmlformats.org/officeDocument/2006/relationships/hyperlink" Target="https://github.com/smicallef/spiderfoot" TargetMode="External"/><Relationship Id="rId699" Type="http://schemas.openxmlformats.org/officeDocument/2006/relationships/hyperlink" Target="https://github.com/smicallef/spiderfoot" TargetMode="External"/><Relationship Id="rId1091" Type="http://schemas.openxmlformats.org/officeDocument/2006/relationships/hyperlink" Target="https://github.com/dagster-io/dagster/pull/12337" TargetMode="External"/><Relationship Id="rId1105" Type="http://schemas.openxmlformats.org/officeDocument/2006/relationships/hyperlink" Target="https://github.com/encode/httpx" TargetMode="External"/><Relationship Id="rId1312" Type="http://schemas.openxmlformats.org/officeDocument/2006/relationships/hyperlink" Target="https://github.com/saltstack/salt/pull/16715" TargetMode="External"/><Relationship Id="rId49" Type="http://schemas.openxmlformats.org/officeDocument/2006/relationships/hyperlink" Target="https://github.com/pre-commit/pre-commit" TargetMode="External"/><Relationship Id="rId114" Type="http://schemas.openxmlformats.org/officeDocument/2006/relationships/hyperlink" Target="https://github.com/megadose/holehe" TargetMode="External"/><Relationship Id="rId461" Type="http://schemas.openxmlformats.org/officeDocument/2006/relationships/hyperlink" Target="https://github.com/dagster-io/dagster/pull/22653" TargetMode="External"/><Relationship Id="rId559" Type="http://schemas.openxmlformats.org/officeDocument/2006/relationships/hyperlink" Target="https://github.com/megadose/holehe/pull/113" TargetMode="External"/><Relationship Id="rId766" Type="http://schemas.openxmlformats.org/officeDocument/2006/relationships/hyperlink" Target="https://github.com/flairNLP/flair/pull/2812" TargetMode="External"/><Relationship Id="rId1189" Type="http://schemas.openxmlformats.org/officeDocument/2006/relationships/hyperlink" Target="https://github.com/Kozea/WeasyPrint" TargetMode="External"/><Relationship Id="rId198" Type="http://schemas.openxmlformats.org/officeDocument/2006/relationships/hyperlink" Target="https://github.com/dagster-io/dagster" TargetMode="External"/><Relationship Id="rId321" Type="http://schemas.openxmlformats.org/officeDocument/2006/relationships/hyperlink" Target="https://github.com/flairNLP/flair" TargetMode="External"/><Relationship Id="rId419" Type="http://schemas.openxmlformats.org/officeDocument/2006/relationships/hyperlink" Target="https://github.com/home-assistant/core" TargetMode="External"/><Relationship Id="rId626" Type="http://schemas.openxmlformats.org/officeDocument/2006/relationships/hyperlink" Target="https://github.com/dagster-io/dagster" TargetMode="External"/><Relationship Id="rId973" Type="http://schemas.openxmlformats.org/officeDocument/2006/relationships/hyperlink" Target="https://github.com/gruns/icecream/pull/234" TargetMode="External"/><Relationship Id="rId1049" Type="http://schemas.openxmlformats.org/officeDocument/2006/relationships/hyperlink" Target="https://github.com/qutebrowser/qutebrowser/pull/1838" TargetMode="External"/><Relationship Id="rId1256" Type="http://schemas.openxmlformats.org/officeDocument/2006/relationships/hyperlink" Target="https://github.com/hummingbot/hummingbot" TargetMode="External"/><Relationship Id="rId833" Type="http://schemas.openxmlformats.org/officeDocument/2006/relationships/hyperlink" Target="https://github.com/freqtrade/freqtrade/pull/12679" TargetMode="External"/><Relationship Id="rId1116" Type="http://schemas.openxmlformats.org/officeDocument/2006/relationships/hyperlink" Target="https://github.com/deepfakes/faceswap" TargetMode="External"/><Relationship Id="rId265" Type="http://schemas.openxmlformats.org/officeDocument/2006/relationships/hyperlink" Target="https://github.com/smicallef/spiderfoot" TargetMode="External"/><Relationship Id="rId472" Type="http://schemas.openxmlformats.org/officeDocument/2006/relationships/hyperlink" Target="https://github.com/PaddlePaddle/PaddleDetection" TargetMode="External"/><Relationship Id="rId900" Type="http://schemas.openxmlformats.org/officeDocument/2006/relationships/hyperlink" Target="https://github.com/PaddlePaddle/PaddleDetection" TargetMode="External"/><Relationship Id="rId1323" Type="http://schemas.openxmlformats.org/officeDocument/2006/relationships/hyperlink" Target="https://github.com/pwr-Solaar/Solaar" TargetMode="External"/><Relationship Id="rId125" Type="http://schemas.openxmlformats.org/officeDocument/2006/relationships/hyperlink" Target="https://github.com/danielgatis/rembg" TargetMode="External"/><Relationship Id="rId332" Type="http://schemas.openxmlformats.org/officeDocument/2006/relationships/hyperlink" Target="https://github.com/flairNLP/flair/pull/2393" TargetMode="External"/><Relationship Id="rId777" Type="http://schemas.openxmlformats.org/officeDocument/2006/relationships/hyperlink" Target="https://github.com/flairNLP/flair" TargetMode="External"/><Relationship Id="rId984" Type="http://schemas.openxmlformats.org/officeDocument/2006/relationships/hyperlink" Target="https://github.com/megadose/holehe" TargetMode="External"/><Relationship Id="rId637" Type="http://schemas.openxmlformats.org/officeDocument/2006/relationships/hyperlink" Target="https://github.com/dagster-io/dagster/pull/13817" TargetMode="External"/><Relationship Id="rId844" Type="http://schemas.openxmlformats.org/officeDocument/2006/relationships/hyperlink" Target="https://github.com/freqtrade/freqtrade" TargetMode="External"/><Relationship Id="rId1267" Type="http://schemas.openxmlformats.org/officeDocument/2006/relationships/hyperlink" Target="https://github.com/freqtrade/freqtrade/pull/1977" TargetMode="External"/><Relationship Id="rId276" Type="http://schemas.openxmlformats.org/officeDocument/2006/relationships/hyperlink" Target="https://github.com/smicallef/spiderfoot" TargetMode="External"/><Relationship Id="rId483" Type="http://schemas.openxmlformats.org/officeDocument/2006/relationships/hyperlink" Target="https://github.com/pre-commit/pre-commit/pull/1480" TargetMode="External"/><Relationship Id="rId690" Type="http://schemas.openxmlformats.org/officeDocument/2006/relationships/hyperlink" Target="https://github.com/sherlock-project/sherlock" TargetMode="External"/><Relationship Id="rId704" Type="http://schemas.openxmlformats.org/officeDocument/2006/relationships/hyperlink" Target="https://github.com/smicallef/spiderfoot/pull/1761" TargetMode="External"/><Relationship Id="rId911" Type="http://schemas.openxmlformats.org/officeDocument/2006/relationships/hyperlink" Target="https://github.com/lra/mackup/pull/2083/changes" TargetMode="External"/><Relationship Id="rId1127" Type="http://schemas.openxmlformats.org/officeDocument/2006/relationships/hyperlink" Target="https://github.com/smicallef/spiderfoot/pull/1199" TargetMode="External"/><Relationship Id="rId40" Type="http://schemas.openxmlformats.org/officeDocument/2006/relationships/hyperlink" Target="https://github.com/pre-commit/pre-commit" TargetMode="External"/><Relationship Id="rId136" Type="http://schemas.openxmlformats.org/officeDocument/2006/relationships/hyperlink" Target="https://github.com/ultrafunkamsterdam/undetected-chromedriver/pull/1439" TargetMode="External"/><Relationship Id="rId343" Type="http://schemas.openxmlformats.org/officeDocument/2006/relationships/hyperlink" Target="https://github.com/tensorflow/models/pull/8542" TargetMode="External"/><Relationship Id="rId550" Type="http://schemas.openxmlformats.org/officeDocument/2006/relationships/hyperlink" Target="https://github.com/ParthJadhav/Tkinter-Designer" TargetMode="External"/><Relationship Id="rId788" Type="http://schemas.openxmlformats.org/officeDocument/2006/relationships/hyperlink" Target="https://github.com/tensorflow/models/pull/3278" TargetMode="External"/><Relationship Id="rId995" Type="http://schemas.openxmlformats.org/officeDocument/2006/relationships/hyperlink" Target="https://github.com/danielgatis/rembg" TargetMode="External"/><Relationship Id="rId1180" Type="http://schemas.openxmlformats.org/officeDocument/2006/relationships/hyperlink" Target="https://github.com/3b1b/manim/pull/2397" TargetMode="External"/><Relationship Id="rId203" Type="http://schemas.openxmlformats.org/officeDocument/2006/relationships/hyperlink" Target="https://github.com/dagster-io/dagster/pull/16679" TargetMode="External"/><Relationship Id="rId648" Type="http://schemas.openxmlformats.org/officeDocument/2006/relationships/hyperlink" Target="https://github.com/dagster-io/dagster" TargetMode="External"/><Relationship Id="rId855" Type="http://schemas.openxmlformats.org/officeDocument/2006/relationships/hyperlink" Target="https://github.com/home-assistant/core" TargetMode="External"/><Relationship Id="rId1040" Type="http://schemas.openxmlformats.org/officeDocument/2006/relationships/hyperlink" Target="https://github.com/PaddlePaddle/PaddleOCR" TargetMode="External"/><Relationship Id="rId1278" Type="http://schemas.openxmlformats.org/officeDocument/2006/relationships/hyperlink" Target="https://github.com/home-assistant/core/pull/162412" TargetMode="External"/><Relationship Id="rId287" Type="http://schemas.openxmlformats.org/officeDocument/2006/relationships/hyperlink" Target="https://github.com/ranger/ranger/pull/1067" TargetMode="External"/><Relationship Id="rId410" Type="http://schemas.openxmlformats.org/officeDocument/2006/relationships/hyperlink" Target="https://github.com/home-assistant/core/pull/162396" TargetMode="External"/><Relationship Id="rId494" Type="http://schemas.openxmlformats.org/officeDocument/2006/relationships/hyperlink" Target="https://github.com/maurosoria/dirsearch/pull/927" TargetMode="External"/><Relationship Id="rId508" Type="http://schemas.openxmlformats.org/officeDocument/2006/relationships/hyperlink" Target="https://github.com/Zulko/moviepy" TargetMode="External"/><Relationship Id="rId715" Type="http://schemas.openxmlformats.org/officeDocument/2006/relationships/hyperlink" Target="https://github.com/smicallef/spiderfoot/pull/1337" TargetMode="External"/><Relationship Id="rId922" Type="http://schemas.openxmlformats.org/officeDocument/2006/relationships/hyperlink" Target="https://github.com/pre-commit/pre-commit/pull/251" TargetMode="External"/><Relationship Id="rId1138" Type="http://schemas.openxmlformats.org/officeDocument/2006/relationships/hyperlink" Target="https://github.com/smicallef/spiderfoot/pull/1222" TargetMode="External"/><Relationship Id="rId147" Type="http://schemas.openxmlformats.org/officeDocument/2006/relationships/hyperlink" Target="https://github.com/sissbruecker/linkding/pull/823" TargetMode="External"/><Relationship Id="rId354" Type="http://schemas.openxmlformats.org/officeDocument/2006/relationships/hyperlink" Target="https://github.com/tensorflow/models/pull/1701" TargetMode="External"/><Relationship Id="rId799" Type="http://schemas.openxmlformats.org/officeDocument/2006/relationships/hyperlink" Target="https://github.com/tensorflow/models" TargetMode="External"/><Relationship Id="rId1191" Type="http://schemas.openxmlformats.org/officeDocument/2006/relationships/hyperlink" Target="https://github.com/flairNLP/flair" TargetMode="External"/><Relationship Id="rId1205" Type="http://schemas.openxmlformats.org/officeDocument/2006/relationships/hyperlink" Target="https://github.com/flairNLP/flair" TargetMode="External"/><Relationship Id="rId51" Type="http://schemas.openxmlformats.org/officeDocument/2006/relationships/hyperlink" Target="https://github.com/maurosoria/dirsearch/pull/502" TargetMode="External"/><Relationship Id="rId561" Type="http://schemas.openxmlformats.org/officeDocument/2006/relationships/hyperlink" Target="https://github.com/danielgatis/rembg" TargetMode="External"/><Relationship Id="rId659" Type="http://schemas.openxmlformats.org/officeDocument/2006/relationships/hyperlink" Target="https://github.com/dagster-io/dagster/pull/12337" TargetMode="External"/><Relationship Id="rId866" Type="http://schemas.openxmlformats.org/officeDocument/2006/relationships/hyperlink" Target="https://github.com/home-assistant/core" TargetMode="External"/><Relationship Id="rId1289" Type="http://schemas.openxmlformats.org/officeDocument/2006/relationships/hyperlink" Target="https://github.com/home-assistant/core" TargetMode="External"/><Relationship Id="rId214" Type="http://schemas.openxmlformats.org/officeDocument/2006/relationships/hyperlink" Target="https://github.com/dagster-io/dagster" TargetMode="External"/><Relationship Id="rId298" Type="http://schemas.openxmlformats.org/officeDocument/2006/relationships/hyperlink" Target="https://github.com/fail2ban/fail2ban/pull/2189" TargetMode="External"/><Relationship Id="rId421" Type="http://schemas.openxmlformats.org/officeDocument/2006/relationships/hyperlink" Target="https://github.com/home-assistant/core/pull/156036" TargetMode="External"/><Relationship Id="rId519" Type="http://schemas.openxmlformats.org/officeDocument/2006/relationships/hyperlink" Target="https://github.com/wkentaro/labelme/pull/1480" TargetMode="External"/><Relationship Id="rId1051" Type="http://schemas.openxmlformats.org/officeDocument/2006/relationships/hyperlink" Target="https://github.com/qutebrowser/qutebrowser/pull/1745" TargetMode="External"/><Relationship Id="rId1149" Type="http://schemas.openxmlformats.org/officeDocument/2006/relationships/hyperlink" Target="https://github.com/smicallef/spiderfoot/pull/1337" TargetMode="External"/><Relationship Id="rId158" Type="http://schemas.openxmlformats.org/officeDocument/2006/relationships/hyperlink" Target="https://github.com/deepinsight/insightface" TargetMode="External"/><Relationship Id="rId726" Type="http://schemas.openxmlformats.org/officeDocument/2006/relationships/hyperlink" Target="https://github.com/laramies/theHarvester" TargetMode="External"/><Relationship Id="rId933" Type="http://schemas.openxmlformats.org/officeDocument/2006/relationships/hyperlink" Target="https://github.com/Zulko/moviepy/pull/553" TargetMode="External"/><Relationship Id="rId1009" Type="http://schemas.openxmlformats.org/officeDocument/2006/relationships/hyperlink" Target="https://github.com/ultrafunkamsterdam/undetected-chromedriver/pull/674" TargetMode="External"/><Relationship Id="rId62" Type="http://schemas.openxmlformats.org/officeDocument/2006/relationships/hyperlink" Target="https://github.com/Zulko/moviepy" TargetMode="External"/><Relationship Id="rId365" Type="http://schemas.openxmlformats.org/officeDocument/2006/relationships/hyperlink" Target="https://github.com/geldata/gel/pull/7914" TargetMode="External"/><Relationship Id="rId572" Type="http://schemas.openxmlformats.org/officeDocument/2006/relationships/hyperlink" Target="https://github.com/spotDL/spotify-downloader/pull/2525" TargetMode="External"/><Relationship Id="rId1216" Type="http://schemas.openxmlformats.org/officeDocument/2006/relationships/hyperlink" Target="https://github.com/mikf/gallery-dl/pull/8849" TargetMode="External"/><Relationship Id="rId225" Type="http://schemas.openxmlformats.org/officeDocument/2006/relationships/hyperlink" Target="https://github.com/encode/httpx" TargetMode="External"/><Relationship Id="rId432" Type="http://schemas.openxmlformats.org/officeDocument/2006/relationships/hyperlink" Target="https://github.com/saltstack/salt" TargetMode="External"/><Relationship Id="rId877" Type="http://schemas.openxmlformats.org/officeDocument/2006/relationships/hyperlink" Target="https://github.com/saltstack/salt" TargetMode="External"/><Relationship Id="rId1062" Type="http://schemas.openxmlformats.org/officeDocument/2006/relationships/hyperlink" Target="https://github.com/dagster-io/dagster" TargetMode="External"/><Relationship Id="rId737" Type="http://schemas.openxmlformats.org/officeDocument/2006/relationships/hyperlink" Target="https://github.com/fail2ban/fail2ban" TargetMode="External"/><Relationship Id="rId944" Type="http://schemas.openxmlformats.org/officeDocument/2006/relationships/hyperlink" Target="https://github.com/Zulko/moviepy" TargetMode="External"/><Relationship Id="rId73" Type="http://schemas.openxmlformats.org/officeDocument/2006/relationships/hyperlink" Target="https://github.com/Zulko/moviepy/pull/17" TargetMode="External"/><Relationship Id="rId169" Type="http://schemas.openxmlformats.org/officeDocument/2006/relationships/hyperlink" Target="https://github.com/PaddlePaddle/PaddleOCR/pull/14217" TargetMode="External"/><Relationship Id="rId376" Type="http://schemas.openxmlformats.org/officeDocument/2006/relationships/hyperlink" Target="https://github.com/hummingbot/hummingbot/pull/2742" TargetMode="External"/><Relationship Id="rId583" Type="http://schemas.openxmlformats.org/officeDocument/2006/relationships/hyperlink" Target="https://github.com/amueller/word_cloud" TargetMode="External"/><Relationship Id="rId790" Type="http://schemas.openxmlformats.org/officeDocument/2006/relationships/hyperlink" Target="https://github.com/tensorflow/models/pull/1242" TargetMode="External"/><Relationship Id="rId804" Type="http://schemas.openxmlformats.org/officeDocument/2006/relationships/hyperlink" Target="https://github.com/geldata/gel" TargetMode="External"/><Relationship Id="rId1227" Type="http://schemas.openxmlformats.org/officeDocument/2006/relationships/hyperlink" Target="https://github.com/tensorflow/models" TargetMode="External"/><Relationship Id="rId4" Type="http://schemas.openxmlformats.org/officeDocument/2006/relationships/hyperlink" Target="https://github.com/home-assistant/core/pull/158537" TargetMode="External"/><Relationship Id="rId236" Type="http://schemas.openxmlformats.org/officeDocument/2006/relationships/hyperlink" Target="https://github.com/encode/httpx/pull/601" TargetMode="External"/><Relationship Id="rId443" Type="http://schemas.openxmlformats.org/officeDocument/2006/relationships/hyperlink" Target="https://github.com/encode/httpx" TargetMode="External"/><Relationship Id="rId650" Type="http://schemas.openxmlformats.org/officeDocument/2006/relationships/hyperlink" Target="https://github.com/dagster-io/dagster" TargetMode="External"/><Relationship Id="rId888" Type="http://schemas.openxmlformats.org/officeDocument/2006/relationships/hyperlink" Target="https://github.com/home-assistant/core/pull/158537" TargetMode="External"/><Relationship Id="rId1073" Type="http://schemas.openxmlformats.org/officeDocument/2006/relationships/hyperlink" Target="https://github.com/dagster-io/dagster/pull/16679" TargetMode="External"/><Relationship Id="rId1280" Type="http://schemas.openxmlformats.org/officeDocument/2006/relationships/hyperlink" Target="https://github.com/home-assistant/core/pull/162279" TargetMode="External"/><Relationship Id="rId303" Type="http://schemas.openxmlformats.org/officeDocument/2006/relationships/hyperlink" Target="https://github.com/locustio/locust" TargetMode="External"/><Relationship Id="rId748" Type="http://schemas.openxmlformats.org/officeDocument/2006/relationships/hyperlink" Target="https://github.com/3b1b/manim/pull/2397" TargetMode="External"/><Relationship Id="rId955" Type="http://schemas.openxmlformats.org/officeDocument/2006/relationships/hyperlink" Target="https://github.com/wkentaro/labelme/pull/1644" TargetMode="External"/><Relationship Id="rId1140" Type="http://schemas.openxmlformats.org/officeDocument/2006/relationships/hyperlink" Target="https://github.com/smicallef/spiderfoot/pull/1222" TargetMode="External"/><Relationship Id="rId84" Type="http://schemas.openxmlformats.org/officeDocument/2006/relationships/hyperlink" Target="https://github.com/wkentaro/labelme" TargetMode="External"/><Relationship Id="rId387" Type="http://schemas.openxmlformats.org/officeDocument/2006/relationships/hyperlink" Target="https://github.com/freqtrade/freqtrade/pull/139" TargetMode="External"/><Relationship Id="rId510" Type="http://schemas.openxmlformats.org/officeDocument/2006/relationships/hyperlink" Target="https://github.com/Zulko/moviepy" TargetMode="External"/><Relationship Id="rId594" Type="http://schemas.openxmlformats.org/officeDocument/2006/relationships/hyperlink" Target="https://github.com/instaloader/instaloader" TargetMode="External"/><Relationship Id="rId608" Type="http://schemas.openxmlformats.org/officeDocument/2006/relationships/hyperlink" Target="https://github.com/PaddlePaddle/PaddleOCR" TargetMode="External"/><Relationship Id="rId815" Type="http://schemas.openxmlformats.org/officeDocument/2006/relationships/hyperlink" Target="https://github.com/hummingbot/hummingbot" TargetMode="External"/><Relationship Id="rId1238" Type="http://schemas.openxmlformats.org/officeDocument/2006/relationships/hyperlink" Target="https://github.com/geldata/gel" TargetMode="External"/><Relationship Id="rId247" Type="http://schemas.openxmlformats.org/officeDocument/2006/relationships/hyperlink" Target="https://github.com/sherlock-project/sherlock/pull/2574" TargetMode="External"/><Relationship Id="rId899" Type="http://schemas.openxmlformats.org/officeDocument/2006/relationships/hyperlink" Target="https://github.com/PaddlePaddle/PaddleDetection/pull/9217" TargetMode="External"/><Relationship Id="rId1000" Type="http://schemas.openxmlformats.org/officeDocument/2006/relationships/hyperlink" Target="https://github.com/spotDL/spotify-downloader" TargetMode="External"/><Relationship Id="rId1084" Type="http://schemas.openxmlformats.org/officeDocument/2006/relationships/hyperlink" Target="https://github.com/dagster-io/dagster" TargetMode="External"/><Relationship Id="rId1305" Type="http://schemas.openxmlformats.org/officeDocument/2006/relationships/hyperlink" Target="https://github.com/saltstack/salt/pull/22882" TargetMode="External"/><Relationship Id="rId107" Type="http://schemas.openxmlformats.org/officeDocument/2006/relationships/hyperlink" Target="https://github.com/ParthJadhav/Tkinter-Designer/pull/85" TargetMode="External"/><Relationship Id="rId454" Type="http://schemas.openxmlformats.org/officeDocument/2006/relationships/hyperlink" Target="https://github.com/pwr-Solaar/Solaar" TargetMode="External"/><Relationship Id="rId661" Type="http://schemas.openxmlformats.org/officeDocument/2006/relationships/hyperlink" Target="https://github.com/dagster-io/dagster" TargetMode="External"/><Relationship Id="rId759" Type="http://schemas.openxmlformats.org/officeDocument/2006/relationships/hyperlink" Target="https://github.com/flairNLP/flair" TargetMode="External"/><Relationship Id="rId966" Type="http://schemas.openxmlformats.org/officeDocument/2006/relationships/hyperlink" Target="https://github.com/wkentaro/labelme/pull/1923" TargetMode="External"/><Relationship Id="rId1291" Type="http://schemas.openxmlformats.org/officeDocument/2006/relationships/hyperlink" Target="https://github.com/home-assistant/core" TargetMode="External"/><Relationship Id="rId11" Type="http://schemas.openxmlformats.org/officeDocument/2006/relationships/hyperlink" Target="https://github.com/pwr-Solaar/Solaar/pull/60" TargetMode="External"/><Relationship Id="rId314" Type="http://schemas.openxmlformats.org/officeDocument/2006/relationships/hyperlink" Target="https://github.com/Kozea/WeasyPrint/pull/2014" TargetMode="External"/><Relationship Id="rId398" Type="http://schemas.openxmlformats.org/officeDocument/2006/relationships/hyperlink" Target="https://github.com/freqtrade/freqtrade" TargetMode="External"/><Relationship Id="rId521" Type="http://schemas.openxmlformats.org/officeDocument/2006/relationships/hyperlink" Target="https://github.com/wkentaro/labelme/pull/1644" TargetMode="External"/><Relationship Id="rId619" Type="http://schemas.openxmlformats.org/officeDocument/2006/relationships/hyperlink" Target="https://github.com/qutebrowser/qutebrowser/pull/1745" TargetMode="External"/><Relationship Id="rId1151" Type="http://schemas.openxmlformats.org/officeDocument/2006/relationships/hyperlink" Target="https://github.com/smicallef/spiderfoot/pull/1337" TargetMode="External"/><Relationship Id="rId1249" Type="http://schemas.openxmlformats.org/officeDocument/2006/relationships/hyperlink" Target="https://github.com/hummingbot/hummingbot" TargetMode="External"/><Relationship Id="rId95" Type="http://schemas.openxmlformats.org/officeDocument/2006/relationships/hyperlink" Target="https://github.com/wkentaro/labelme" TargetMode="External"/><Relationship Id="rId160" Type="http://schemas.openxmlformats.org/officeDocument/2006/relationships/hyperlink" Target="https://github.com/PaddlePaddle/PaddleOCR" TargetMode="External"/><Relationship Id="rId826" Type="http://schemas.openxmlformats.org/officeDocument/2006/relationships/hyperlink" Target="https://github.com/hummingbot/hummingbot" TargetMode="External"/><Relationship Id="rId1011" Type="http://schemas.openxmlformats.org/officeDocument/2006/relationships/hyperlink" Target="https://github.com/ultrafunkamsterdam/undetected-chromedriver" TargetMode="External"/><Relationship Id="rId1109" Type="http://schemas.openxmlformats.org/officeDocument/2006/relationships/hyperlink" Target="https://github.com/encode/httpx" TargetMode="External"/><Relationship Id="rId258" Type="http://schemas.openxmlformats.org/officeDocument/2006/relationships/hyperlink" Target="https://github.com/smicallef/spiderfoot/pull/1683" TargetMode="External"/><Relationship Id="rId465" Type="http://schemas.openxmlformats.org/officeDocument/2006/relationships/hyperlink" Target="https://github.com/PaddlePaddle/PaddleDetection/pull/6295" TargetMode="External"/><Relationship Id="rId672" Type="http://schemas.openxmlformats.org/officeDocument/2006/relationships/hyperlink" Target="https://github.com/encode/httpx/pull/676" TargetMode="External"/><Relationship Id="rId1095" Type="http://schemas.openxmlformats.org/officeDocument/2006/relationships/hyperlink" Target="https://github.com/dagster-io/dagster" TargetMode="External"/><Relationship Id="rId1316" Type="http://schemas.openxmlformats.org/officeDocument/2006/relationships/hyperlink" Target="https://github.com/saltstack/salt" TargetMode="External"/><Relationship Id="rId22" Type="http://schemas.openxmlformats.org/officeDocument/2006/relationships/hyperlink" Target="https://github.com/PaddlePaddle/PaddleDetection" TargetMode="External"/><Relationship Id="rId118" Type="http://schemas.openxmlformats.org/officeDocument/2006/relationships/hyperlink" Target="https://github.com/danielgatis/rembg/pull/362" TargetMode="External"/><Relationship Id="rId325" Type="http://schemas.openxmlformats.org/officeDocument/2006/relationships/hyperlink" Target="https://github.com/flairNLP/flair" TargetMode="External"/><Relationship Id="rId532" Type="http://schemas.openxmlformats.org/officeDocument/2006/relationships/hyperlink" Target="https://github.com/wkentaro/labelme/pull/1923" TargetMode="External"/><Relationship Id="rId977" Type="http://schemas.openxmlformats.org/officeDocument/2006/relationships/hyperlink" Target="https://github.com/gruns/icecream/pull/223" TargetMode="External"/><Relationship Id="rId1162" Type="http://schemas.openxmlformats.org/officeDocument/2006/relationships/hyperlink" Target="https://github.com/ranger/ranger" TargetMode="External"/><Relationship Id="rId171" Type="http://schemas.openxmlformats.org/officeDocument/2006/relationships/hyperlink" Target="https://github.com/PaddlePaddle/PaddleOCR" TargetMode="External"/><Relationship Id="rId837" Type="http://schemas.openxmlformats.org/officeDocument/2006/relationships/hyperlink" Target="https://github.com/freqtrade/freqtrade/pull/569" TargetMode="External"/><Relationship Id="rId1022" Type="http://schemas.openxmlformats.org/officeDocument/2006/relationships/hyperlink" Target="https://github.com/sissbruecker/linkding" TargetMode="External"/><Relationship Id="rId269" Type="http://schemas.openxmlformats.org/officeDocument/2006/relationships/hyperlink" Target="https://github.com/smicallef/spiderfoot" TargetMode="External"/><Relationship Id="rId476" Type="http://schemas.openxmlformats.org/officeDocument/2006/relationships/hyperlink" Target="https://github.com/PaddlePaddle/PaddleDetection/pull/8872/changes" TargetMode="External"/><Relationship Id="rId683" Type="http://schemas.openxmlformats.org/officeDocument/2006/relationships/hyperlink" Target="https://github.com/deepfakes/faceswap/pull/281" TargetMode="External"/><Relationship Id="rId890" Type="http://schemas.openxmlformats.org/officeDocument/2006/relationships/hyperlink" Target="https://github.com/mps-youtube/yewtube/pull/394" TargetMode="External"/><Relationship Id="rId904" Type="http://schemas.openxmlformats.org/officeDocument/2006/relationships/hyperlink" Target="https://github.com/PaddlePaddle/PaddleDetection" TargetMode="External"/><Relationship Id="rId1327" Type="http://schemas.openxmlformats.org/officeDocument/2006/relationships/table" Target="../tables/table3.xml"/><Relationship Id="rId33" Type="http://schemas.openxmlformats.org/officeDocument/2006/relationships/hyperlink" Target="https://github.com/PaddlePaddle/PaddleDetection/pull/2352" TargetMode="External"/><Relationship Id="rId129" Type="http://schemas.openxmlformats.org/officeDocument/2006/relationships/hyperlink" Target="https://github.com/spotDL/spotify-downloader/pull/519" TargetMode="External"/><Relationship Id="rId336" Type="http://schemas.openxmlformats.org/officeDocument/2006/relationships/hyperlink" Target="https://github.com/flairNLP/flair/pull/961" TargetMode="External"/><Relationship Id="rId543" Type="http://schemas.openxmlformats.org/officeDocument/2006/relationships/hyperlink" Target="https://github.com/gruns/icecream/pull/4" TargetMode="External"/><Relationship Id="rId988" Type="http://schemas.openxmlformats.org/officeDocument/2006/relationships/hyperlink" Target="https://github.com/megadose/holehe" TargetMode="External"/><Relationship Id="rId1173" Type="http://schemas.openxmlformats.org/officeDocument/2006/relationships/hyperlink" Target="https://github.com/fail2ban/fail2ban" TargetMode="External"/><Relationship Id="rId182" Type="http://schemas.openxmlformats.org/officeDocument/2006/relationships/hyperlink" Target="https://github.com/dagster-io/dagster" TargetMode="External"/><Relationship Id="rId403" Type="http://schemas.openxmlformats.org/officeDocument/2006/relationships/hyperlink" Target="https://github.com/home-assistant/core" TargetMode="External"/><Relationship Id="rId750" Type="http://schemas.openxmlformats.org/officeDocument/2006/relationships/hyperlink" Target="https://github.com/3b1b/manim/pull/2108" TargetMode="External"/><Relationship Id="rId848" Type="http://schemas.openxmlformats.org/officeDocument/2006/relationships/hyperlink" Target="https://github.com/home-assistant/core/pull/162279" TargetMode="External"/><Relationship Id="rId1033" Type="http://schemas.openxmlformats.org/officeDocument/2006/relationships/hyperlink" Target="https://github.com/deepinsight/insightface/pull/2679" TargetMode="External"/><Relationship Id="rId487" Type="http://schemas.openxmlformats.org/officeDocument/2006/relationships/hyperlink" Target="https://github.com/pre-commit/pre-commit/pull/653" TargetMode="External"/><Relationship Id="rId610" Type="http://schemas.openxmlformats.org/officeDocument/2006/relationships/hyperlink" Target="https://github.com/PaddlePaddle/PaddleOCR" TargetMode="External"/><Relationship Id="rId694" Type="http://schemas.openxmlformats.org/officeDocument/2006/relationships/hyperlink" Target="https://github.com/smicallef/spiderfoot" TargetMode="External"/><Relationship Id="rId708" Type="http://schemas.openxmlformats.org/officeDocument/2006/relationships/hyperlink" Target="https://github.com/smicallef/spiderfoot/pull/1222" TargetMode="External"/><Relationship Id="rId915" Type="http://schemas.openxmlformats.org/officeDocument/2006/relationships/hyperlink" Target="https://github.com/pre-commit/pre-commit/pull/1480" TargetMode="External"/><Relationship Id="rId1240" Type="http://schemas.openxmlformats.org/officeDocument/2006/relationships/hyperlink" Target="https://github.com/geldata/gel" TargetMode="External"/><Relationship Id="rId347" Type="http://schemas.openxmlformats.org/officeDocument/2006/relationships/hyperlink" Target="https://github.com/tensorflow/models" TargetMode="External"/><Relationship Id="rId999" Type="http://schemas.openxmlformats.org/officeDocument/2006/relationships/hyperlink" Target="https://github.com/danielgatis/rembg" TargetMode="External"/><Relationship Id="rId1100" Type="http://schemas.openxmlformats.org/officeDocument/2006/relationships/hyperlink" Target="https://github.com/encode/httpx/pull/675" TargetMode="External"/><Relationship Id="rId1184" Type="http://schemas.openxmlformats.org/officeDocument/2006/relationships/hyperlink" Target="https://github.com/3b1b/manim" TargetMode="External"/><Relationship Id="rId44" Type="http://schemas.openxmlformats.org/officeDocument/2006/relationships/hyperlink" Target="https://github.com/pre-commit/pre-commit" TargetMode="External"/><Relationship Id="rId554" Type="http://schemas.openxmlformats.org/officeDocument/2006/relationships/hyperlink" Target="https://github.com/megadose/holehe" TargetMode="External"/><Relationship Id="rId761" Type="http://schemas.openxmlformats.org/officeDocument/2006/relationships/hyperlink" Target="https://github.com/flairNLP/flair" TargetMode="External"/><Relationship Id="rId859" Type="http://schemas.openxmlformats.org/officeDocument/2006/relationships/hyperlink" Target="https://github.com/home-assistant/core" TargetMode="External"/><Relationship Id="rId193" Type="http://schemas.openxmlformats.org/officeDocument/2006/relationships/hyperlink" Target="https://github.com/dagster-io/dagster/pull/13817" TargetMode="External"/><Relationship Id="rId207" Type="http://schemas.openxmlformats.org/officeDocument/2006/relationships/hyperlink" Target="https://github.com/dagster-io/dagster/pull/10962" TargetMode="External"/><Relationship Id="rId414" Type="http://schemas.openxmlformats.org/officeDocument/2006/relationships/hyperlink" Target="https://github.com/home-assistant/core/pull/162396" TargetMode="External"/><Relationship Id="rId498" Type="http://schemas.openxmlformats.org/officeDocument/2006/relationships/hyperlink" Target="https://github.com/Zulko/moviepy" TargetMode="External"/><Relationship Id="rId621" Type="http://schemas.openxmlformats.org/officeDocument/2006/relationships/hyperlink" Target="https://github.com/qutebrowser/qutebrowser" TargetMode="External"/><Relationship Id="rId1044" Type="http://schemas.openxmlformats.org/officeDocument/2006/relationships/hyperlink" Target="https://github.com/PaddlePaddle/PaddleOCR/pull/14231" TargetMode="External"/><Relationship Id="rId1251" Type="http://schemas.openxmlformats.org/officeDocument/2006/relationships/hyperlink" Target="https://github.com/hummingbot/hummingbot" TargetMode="External"/><Relationship Id="rId260" Type="http://schemas.openxmlformats.org/officeDocument/2006/relationships/hyperlink" Target="https://github.com/smicallef/spiderfoot/pull/1761" TargetMode="External"/><Relationship Id="rId719" Type="http://schemas.openxmlformats.org/officeDocument/2006/relationships/hyperlink" Target="https://github.com/smicallef/spiderfoot/pull/1337" TargetMode="External"/><Relationship Id="rId926" Type="http://schemas.openxmlformats.org/officeDocument/2006/relationships/hyperlink" Target="https://github.com/maurosoria/dirsearch/pull/927" TargetMode="External"/><Relationship Id="rId1111" Type="http://schemas.openxmlformats.org/officeDocument/2006/relationships/hyperlink" Target="https://github.com/encode/httpx/pull/968" TargetMode="External"/><Relationship Id="rId55" Type="http://schemas.openxmlformats.org/officeDocument/2006/relationships/hyperlink" Target="https://github.com/maurosoria/dirsearch" TargetMode="External"/><Relationship Id="rId120" Type="http://schemas.openxmlformats.org/officeDocument/2006/relationships/hyperlink" Target="https://github.com/danielgatis/rembg/pull/362" TargetMode="External"/><Relationship Id="rId358" Type="http://schemas.openxmlformats.org/officeDocument/2006/relationships/hyperlink" Target="https://github.com/tensorflow/models/pull/1542" TargetMode="External"/><Relationship Id="rId565" Type="http://schemas.openxmlformats.org/officeDocument/2006/relationships/hyperlink" Target="https://github.com/danielgatis/rembg" TargetMode="External"/><Relationship Id="rId772" Type="http://schemas.openxmlformats.org/officeDocument/2006/relationships/hyperlink" Target="https://github.com/flairNLP/flair/pull/2393" TargetMode="External"/><Relationship Id="rId1195" Type="http://schemas.openxmlformats.org/officeDocument/2006/relationships/hyperlink" Target="https://github.com/flairNLP/flair" TargetMode="External"/><Relationship Id="rId1209" Type="http://schemas.openxmlformats.org/officeDocument/2006/relationships/hyperlink" Target="https://github.com/flairNLP/flair" TargetMode="External"/><Relationship Id="rId218" Type="http://schemas.openxmlformats.org/officeDocument/2006/relationships/hyperlink" Target="https://github.com/dagster-io/dagster/pull/12370" TargetMode="External"/><Relationship Id="rId425" Type="http://schemas.openxmlformats.org/officeDocument/2006/relationships/hyperlink" Target="https://github.com/saltstack/salt/pull/27597" TargetMode="External"/><Relationship Id="rId632" Type="http://schemas.openxmlformats.org/officeDocument/2006/relationships/hyperlink" Target="https://github.com/dagster-io/dagster" TargetMode="External"/><Relationship Id="rId1055" Type="http://schemas.openxmlformats.org/officeDocument/2006/relationships/hyperlink" Target="https://github.com/dagster-io/dagster/pull/16218" TargetMode="External"/><Relationship Id="rId1262" Type="http://schemas.openxmlformats.org/officeDocument/2006/relationships/hyperlink" Target="https://github.com/freqtrade/freqtrade" TargetMode="External"/><Relationship Id="rId271" Type="http://schemas.openxmlformats.org/officeDocument/2006/relationships/hyperlink" Target="https://github.com/smicallef/spiderfoot/pull/1337" TargetMode="External"/><Relationship Id="rId937" Type="http://schemas.openxmlformats.org/officeDocument/2006/relationships/hyperlink" Target="https://github.com/Zulko/moviepy/pull/553" TargetMode="External"/><Relationship Id="rId1122" Type="http://schemas.openxmlformats.org/officeDocument/2006/relationships/hyperlink" Target="https://github.com/sherlock-project/sherlock" TargetMode="External"/><Relationship Id="rId66" Type="http://schemas.openxmlformats.org/officeDocument/2006/relationships/hyperlink" Target="https://github.com/Zulko/moviepy" TargetMode="External"/><Relationship Id="rId131" Type="http://schemas.openxmlformats.org/officeDocument/2006/relationships/hyperlink" Target="https://github.com/spotDL/spotify-downloader" TargetMode="External"/><Relationship Id="rId369" Type="http://schemas.openxmlformats.org/officeDocument/2006/relationships/hyperlink" Target="https://github.com/hummingbot/hummingbot" TargetMode="External"/><Relationship Id="rId576" Type="http://schemas.openxmlformats.org/officeDocument/2006/relationships/hyperlink" Target="https://github.com/ultrafunkamsterdam/undetected-chromedriver" TargetMode="External"/><Relationship Id="rId783" Type="http://schemas.openxmlformats.org/officeDocument/2006/relationships/hyperlink" Target="https://github.com/mikf/gallery-dl" TargetMode="External"/><Relationship Id="rId990" Type="http://schemas.openxmlformats.org/officeDocument/2006/relationships/hyperlink" Target="https://github.com/megadose/holehe" TargetMode="External"/><Relationship Id="rId229" Type="http://schemas.openxmlformats.org/officeDocument/2006/relationships/hyperlink" Target="https://github.com/encode/httpx" TargetMode="External"/><Relationship Id="rId436" Type="http://schemas.openxmlformats.org/officeDocument/2006/relationships/hyperlink" Target="https://github.com/saltstack/salt/pull/56932" TargetMode="External"/><Relationship Id="rId643" Type="http://schemas.openxmlformats.org/officeDocument/2006/relationships/hyperlink" Target="https://github.com/dagster-io/dagster/pull/16679" TargetMode="External"/><Relationship Id="rId1066" Type="http://schemas.openxmlformats.org/officeDocument/2006/relationships/hyperlink" Target="https://github.com/dagster-io/dagster" TargetMode="External"/><Relationship Id="rId1273" Type="http://schemas.openxmlformats.org/officeDocument/2006/relationships/hyperlink" Target="https://github.com/freqtrade/freqtrade/pull/569" TargetMode="External"/><Relationship Id="rId850" Type="http://schemas.openxmlformats.org/officeDocument/2006/relationships/hyperlink" Target="https://github.com/home-assistant/core/pull/162137" TargetMode="External"/><Relationship Id="rId948" Type="http://schemas.openxmlformats.org/officeDocument/2006/relationships/hyperlink" Target="https://github.com/wkentaro/labelme" TargetMode="External"/><Relationship Id="rId1133" Type="http://schemas.openxmlformats.org/officeDocument/2006/relationships/hyperlink" Target="https://github.com/smicallef/spiderfoot" TargetMode="External"/><Relationship Id="rId77" Type="http://schemas.openxmlformats.org/officeDocument/2006/relationships/hyperlink" Target="https://github.com/wkentaro/labelme/pull/1480" TargetMode="External"/><Relationship Id="rId282" Type="http://schemas.openxmlformats.org/officeDocument/2006/relationships/hyperlink" Target="https://github.com/laramies/theHarvester/pull/910" TargetMode="External"/><Relationship Id="rId503" Type="http://schemas.openxmlformats.org/officeDocument/2006/relationships/hyperlink" Target="https://github.com/Zulko/moviepy/pull/553" TargetMode="External"/><Relationship Id="rId587" Type="http://schemas.openxmlformats.org/officeDocument/2006/relationships/hyperlink" Target="https://github.com/sissbruecker/linkding/pull/823" TargetMode="External"/><Relationship Id="rId710" Type="http://schemas.openxmlformats.org/officeDocument/2006/relationships/hyperlink" Target="https://github.com/smicallef/spiderfoot/pull/1222" TargetMode="External"/><Relationship Id="rId808" Type="http://schemas.openxmlformats.org/officeDocument/2006/relationships/hyperlink" Target="https://github.com/geldata/gel" TargetMode="External"/><Relationship Id="rId8" Type="http://schemas.openxmlformats.org/officeDocument/2006/relationships/hyperlink" Target="https://github.com/pwr-Solaar/Solaar/pull/649" TargetMode="External"/><Relationship Id="rId142" Type="http://schemas.openxmlformats.org/officeDocument/2006/relationships/hyperlink" Target="https://github.com/amueller/word_cloud/pull/466" TargetMode="External"/><Relationship Id="rId447" Type="http://schemas.openxmlformats.org/officeDocument/2006/relationships/hyperlink" Target="https://github.com/home-assistant/core/pull/158537" TargetMode="External"/><Relationship Id="rId794" Type="http://schemas.openxmlformats.org/officeDocument/2006/relationships/hyperlink" Target="https://github.com/tensorflow/models/pull/1384" TargetMode="External"/><Relationship Id="rId1077" Type="http://schemas.openxmlformats.org/officeDocument/2006/relationships/hyperlink" Target="https://github.com/dagster-io/dagster/pull/16679" TargetMode="External"/><Relationship Id="rId1200" Type="http://schemas.openxmlformats.org/officeDocument/2006/relationships/hyperlink" Target="https://github.com/flairNLP/flair/pull/2812" TargetMode="External"/><Relationship Id="rId654" Type="http://schemas.openxmlformats.org/officeDocument/2006/relationships/hyperlink" Target="https://github.com/dagster-io/dagster" TargetMode="External"/><Relationship Id="rId861" Type="http://schemas.openxmlformats.org/officeDocument/2006/relationships/hyperlink" Target="https://github.com/home-assistant/core" TargetMode="External"/><Relationship Id="rId959" Type="http://schemas.openxmlformats.org/officeDocument/2006/relationships/hyperlink" Target="https://github.com/wkentaro/labelme/pull/1885" TargetMode="External"/><Relationship Id="rId1284" Type="http://schemas.openxmlformats.org/officeDocument/2006/relationships/hyperlink" Target="https://github.com/home-assistant/core/pull/162396" TargetMode="External"/><Relationship Id="rId293" Type="http://schemas.openxmlformats.org/officeDocument/2006/relationships/hyperlink" Target="https://github.com/fail2ban/fail2ban" TargetMode="External"/><Relationship Id="rId307" Type="http://schemas.openxmlformats.org/officeDocument/2006/relationships/hyperlink" Target="https://github.com/3b1b/manim" TargetMode="External"/><Relationship Id="rId514" Type="http://schemas.openxmlformats.org/officeDocument/2006/relationships/hyperlink" Target="https://github.com/Zulko/moviepy" TargetMode="External"/><Relationship Id="rId721" Type="http://schemas.openxmlformats.org/officeDocument/2006/relationships/hyperlink" Target="https://github.com/laramies/theHarvester" TargetMode="External"/><Relationship Id="rId1144" Type="http://schemas.openxmlformats.org/officeDocument/2006/relationships/hyperlink" Target="https://github.com/smicallef/spiderfoot/pull/1222" TargetMode="External"/><Relationship Id="rId88" Type="http://schemas.openxmlformats.org/officeDocument/2006/relationships/hyperlink" Target="https://github.com/wkentaro/labelme/pull/1923" TargetMode="External"/><Relationship Id="rId153" Type="http://schemas.openxmlformats.org/officeDocument/2006/relationships/hyperlink" Target="https://github.com/instaloader/instaloader/pull/278" TargetMode="External"/><Relationship Id="rId360" Type="http://schemas.openxmlformats.org/officeDocument/2006/relationships/hyperlink" Target="https://github.com/tensorflow/models" TargetMode="External"/><Relationship Id="rId598" Type="http://schemas.openxmlformats.org/officeDocument/2006/relationships/hyperlink" Target="https://github.com/deepinsight/insightface" TargetMode="External"/><Relationship Id="rId819" Type="http://schemas.openxmlformats.org/officeDocument/2006/relationships/hyperlink" Target="https://github.com/hummingbot/hummingbot" TargetMode="External"/><Relationship Id="rId1004" Type="http://schemas.openxmlformats.org/officeDocument/2006/relationships/hyperlink" Target="https://github.com/spotDL/spotify-downloader/pull/2525" TargetMode="External"/><Relationship Id="rId1211" Type="http://schemas.openxmlformats.org/officeDocument/2006/relationships/hyperlink" Target="https://github.com/flairNLP/flair/pull/2845" TargetMode="External"/><Relationship Id="rId220" Type="http://schemas.openxmlformats.org/officeDocument/2006/relationships/hyperlink" Target="https://github.com/dagster-io/dagster/pull/12370" TargetMode="External"/><Relationship Id="rId458" Type="http://schemas.openxmlformats.org/officeDocument/2006/relationships/hyperlink" Target="https://github.com/mps-youtube/yewtube/pull/394" TargetMode="External"/><Relationship Id="rId665" Type="http://schemas.openxmlformats.org/officeDocument/2006/relationships/hyperlink" Target="https://github.com/dagster-io/dagster" TargetMode="External"/><Relationship Id="rId872" Type="http://schemas.openxmlformats.org/officeDocument/2006/relationships/hyperlink" Target="https://github.com/saltstack/salt/pull/56932" TargetMode="External"/><Relationship Id="rId1088" Type="http://schemas.openxmlformats.org/officeDocument/2006/relationships/hyperlink" Target="https://github.com/dagster-io/dagster" TargetMode="External"/><Relationship Id="rId1295" Type="http://schemas.openxmlformats.org/officeDocument/2006/relationships/hyperlink" Target="https://github.com/home-assistant/core/pull/156036" TargetMode="External"/><Relationship Id="rId1309" Type="http://schemas.openxmlformats.org/officeDocument/2006/relationships/hyperlink" Target="https://github.com/saltstack/salt" TargetMode="External"/><Relationship Id="rId15" Type="http://schemas.openxmlformats.org/officeDocument/2006/relationships/hyperlink" Target="https://github.com/mps-youtube/yewtube" TargetMode="External"/><Relationship Id="rId318" Type="http://schemas.openxmlformats.org/officeDocument/2006/relationships/hyperlink" Target="https://github.com/flairNLP/flair/pull/3054" TargetMode="External"/><Relationship Id="rId525" Type="http://schemas.openxmlformats.org/officeDocument/2006/relationships/hyperlink" Target="https://github.com/wkentaro/labelme/pull/818" TargetMode="External"/><Relationship Id="rId732" Type="http://schemas.openxmlformats.org/officeDocument/2006/relationships/hyperlink" Target="https://github.com/ranger/ranger" TargetMode="External"/><Relationship Id="rId1155" Type="http://schemas.openxmlformats.org/officeDocument/2006/relationships/hyperlink" Target="https://github.com/laramies/theHarvester" TargetMode="External"/><Relationship Id="rId99" Type="http://schemas.openxmlformats.org/officeDocument/2006/relationships/hyperlink" Target="https://github.com/gruns/icecream/pull/234" TargetMode="External"/><Relationship Id="rId164" Type="http://schemas.openxmlformats.org/officeDocument/2006/relationships/hyperlink" Target="https://github.com/PaddlePaddle/PaddleOCR" TargetMode="External"/><Relationship Id="rId371" Type="http://schemas.openxmlformats.org/officeDocument/2006/relationships/hyperlink" Target="https://github.com/hummingbot/hummingbot" TargetMode="External"/><Relationship Id="rId1015" Type="http://schemas.openxmlformats.org/officeDocument/2006/relationships/hyperlink" Target="https://github.com/amueller/word_cloud" TargetMode="External"/><Relationship Id="rId1222" Type="http://schemas.openxmlformats.org/officeDocument/2006/relationships/hyperlink" Target="https://github.com/tensorflow/models/pull/1242" TargetMode="External"/><Relationship Id="rId469" Type="http://schemas.openxmlformats.org/officeDocument/2006/relationships/hyperlink" Target="https://github.com/PaddlePaddle/PaddleDetection/pull/9217" TargetMode="External"/><Relationship Id="rId676" Type="http://schemas.openxmlformats.org/officeDocument/2006/relationships/hyperlink" Target="https://github.com/encode/httpx/pull/601" TargetMode="External"/><Relationship Id="rId883" Type="http://schemas.openxmlformats.org/officeDocument/2006/relationships/hyperlink" Target="https://github.com/saltstack/salt/pull/21539" TargetMode="External"/><Relationship Id="rId1099" Type="http://schemas.openxmlformats.org/officeDocument/2006/relationships/hyperlink" Target="https://github.com/encode/httpx" TargetMode="External"/><Relationship Id="rId26" Type="http://schemas.openxmlformats.org/officeDocument/2006/relationships/hyperlink" Target="https://github.com/PaddlePaddle/PaddleDetection" TargetMode="External"/><Relationship Id="rId231" Type="http://schemas.openxmlformats.org/officeDocument/2006/relationships/hyperlink" Target="https://github.com/encode/httpx" TargetMode="External"/><Relationship Id="rId329" Type="http://schemas.openxmlformats.org/officeDocument/2006/relationships/hyperlink" Target="https://github.com/flairNLP/flair" TargetMode="External"/><Relationship Id="rId536" Type="http://schemas.openxmlformats.org/officeDocument/2006/relationships/hyperlink" Target="https://github.com/wkentaro/labelme/pull/1923" TargetMode="External"/><Relationship Id="rId1166" Type="http://schemas.openxmlformats.org/officeDocument/2006/relationships/hyperlink" Target="https://github.com/ranger/ranger" TargetMode="External"/><Relationship Id="rId175" Type="http://schemas.openxmlformats.org/officeDocument/2006/relationships/hyperlink" Target="https://github.com/qutebrowser/qutebrowser/pull/1838" TargetMode="External"/><Relationship Id="rId743" Type="http://schemas.openxmlformats.org/officeDocument/2006/relationships/hyperlink" Target="https://github.com/locustio/locust" TargetMode="External"/><Relationship Id="rId950" Type="http://schemas.openxmlformats.org/officeDocument/2006/relationships/hyperlink" Target="https://github.com/wkentaro/labelme" TargetMode="External"/><Relationship Id="rId1026" Type="http://schemas.openxmlformats.org/officeDocument/2006/relationships/hyperlink" Target="https://github.com/instaloader/instaloader" TargetMode="External"/><Relationship Id="rId382" Type="http://schemas.openxmlformats.org/officeDocument/2006/relationships/hyperlink" Target="https://github.com/hummingbot/hummingbot" TargetMode="External"/><Relationship Id="rId603" Type="http://schemas.openxmlformats.org/officeDocument/2006/relationships/hyperlink" Target="https://github.com/PaddlePaddle/PaddleOCR/pull/13760" TargetMode="External"/><Relationship Id="rId687" Type="http://schemas.openxmlformats.org/officeDocument/2006/relationships/hyperlink" Target="https://github.com/sherlock-project/sherlock/pull/2574" TargetMode="External"/><Relationship Id="rId810" Type="http://schemas.openxmlformats.org/officeDocument/2006/relationships/hyperlink" Target="https://github.com/ytdl-org/youtube-dl/pull/5942" TargetMode="External"/><Relationship Id="rId908" Type="http://schemas.openxmlformats.org/officeDocument/2006/relationships/hyperlink" Target="https://github.com/PaddlePaddle/PaddleDetection/pull/8872/changes" TargetMode="External"/><Relationship Id="rId1233" Type="http://schemas.openxmlformats.org/officeDocument/2006/relationships/hyperlink" Target="https://github.com/tensorflow/models/pull/5599" TargetMode="External"/><Relationship Id="rId242" Type="http://schemas.openxmlformats.org/officeDocument/2006/relationships/hyperlink" Target="https://github.com/deepfakes/faceswap" TargetMode="External"/><Relationship Id="rId894" Type="http://schemas.openxmlformats.org/officeDocument/2006/relationships/hyperlink" Target="https://github.com/PaddlePaddle/PaddleDetection" TargetMode="External"/><Relationship Id="rId1177" Type="http://schemas.openxmlformats.org/officeDocument/2006/relationships/hyperlink" Target="https://github.com/locustio/locust" TargetMode="External"/><Relationship Id="rId1300" Type="http://schemas.openxmlformats.org/officeDocument/2006/relationships/hyperlink" Target="https://github.com/saltstack/salt" TargetMode="External"/><Relationship Id="rId37" Type="http://schemas.openxmlformats.org/officeDocument/2006/relationships/hyperlink" Target="https://github.com/lra/mackup/pull/2083/changes" TargetMode="External"/><Relationship Id="rId102" Type="http://schemas.openxmlformats.org/officeDocument/2006/relationships/hyperlink" Target="https://github.com/gruns/icecream" TargetMode="External"/><Relationship Id="rId547" Type="http://schemas.openxmlformats.org/officeDocument/2006/relationships/hyperlink" Target="https://github.com/gruns/icecream/pull/223" TargetMode="External"/><Relationship Id="rId754" Type="http://schemas.openxmlformats.org/officeDocument/2006/relationships/hyperlink" Target="https://github.com/Kozea/WeasyPrint/pull/1867" TargetMode="External"/><Relationship Id="rId961" Type="http://schemas.openxmlformats.org/officeDocument/2006/relationships/hyperlink" Target="https://github.com/wkentaro/labelme" TargetMode="External"/><Relationship Id="rId90" Type="http://schemas.openxmlformats.org/officeDocument/2006/relationships/hyperlink" Target="https://github.com/wkentaro/labelme/pull/1923" TargetMode="External"/><Relationship Id="rId186" Type="http://schemas.openxmlformats.org/officeDocument/2006/relationships/hyperlink" Target="https://github.com/dagster-io/dagster" TargetMode="External"/><Relationship Id="rId393" Type="http://schemas.openxmlformats.org/officeDocument/2006/relationships/hyperlink" Target="https://github.com/freqtrade/freqtrade/pull/1977" TargetMode="External"/><Relationship Id="rId407" Type="http://schemas.openxmlformats.org/officeDocument/2006/relationships/hyperlink" Target="https://github.com/home-assistant/core" TargetMode="External"/><Relationship Id="rId614" Type="http://schemas.openxmlformats.org/officeDocument/2006/relationships/hyperlink" Target="https://github.com/PaddlePaddle/PaddleOCR/pull/14231" TargetMode="External"/><Relationship Id="rId821" Type="http://schemas.openxmlformats.org/officeDocument/2006/relationships/hyperlink" Target="https://github.com/hummingbot/hummingbot/pull/6451" TargetMode="External"/><Relationship Id="rId1037" Type="http://schemas.openxmlformats.org/officeDocument/2006/relationships/hyperlink" Target="https://github.com/PaddlePaddle/PaddleOCR/pull/3584" TargetMode="External"/><Relationship Id="rId1244" Type="http://schemas.openxmlformats.org/officeDocument/2006/relationships/hyperlink" Target="https://github.com/hummingbot/hummingbot/pull/6498" TargetMode="External"/><Relationship Id="rId253" Type="http://schemas.openxmlformats.org/officeDocument/2006/relationships/hyperlink" Target="https://github.com/smicallef/spiderfoot/pull/1199" TargetMode="External"/><Relationship Id="rId460" Type="http://schemas.openxmlformats.org/officeDocument/2006/relationships/hyperlink" Target="https://github.com/dagster-io/dagster" TargetMode="External"/><Relationship Id="rId698" Type="http://schemas.openxmlformats.org/officeDocument/2006/relationships/hyperlink" Target="https://github.com/smicallef/spiderfoot/pull/1581" TargetMode="External"/><Relationship Id="rId919" Type="http://schemas.openxmlformats.org/officeDocument/2006/relationships/hyperlink" Target="https://github.com/pre-commit/pre-commit/pull/653" TargetMode="External"/><Relationship Id="rId1090" Type="http://schemas.openxmlformats.org/officeDocument/2006/relationships/hyperlink" Target="https://github.com/dagster-io/dagster" TargetMode="External"/><Relationship Id="rId1104" Type="http://schemas.openxmlformats.org/officeDocument/2006/relationships/hyperlink" Target="https://github.com/encode/httpx/pull/676" TargetMode="External"/><Relationship Id="rId1311" Type="http://schemas.openxmlformats.org/officeDocument/2006/relationships/hyperlink" Target="https://github.com/saltstack/salt" TargetMode="External"/><Relationship Id="rId48" Type="http://schemas.openxmlformats.org/officeDocument/2006/relationships/hyperlink" Target="https://github.com/pre-commit/pre-commit/pull/251" TargetMode="External"/><Relationship Id="rId113" Type="http://schemas.openxmlformats.org/officeDocument/2006/relationships/hyperlink" Target="https://github.com/megadose/holehe/pull/87" TargetMode="External"/><Relationship Id="rId320" Type="http://schemas.openxmlformats.org/officeDocument/2006/relationships/hyperlink" Target="https://github.com/flairNLP/flair/pull/3056" TargetMode="External"/><Relationship Id="rId558" Type="http://schemas.openxmlformats.org/officeDocument/2006/relationships/hyperlink" Target="https://github.com/megadose/holehe" TargetMode="External"/><Relationship Id="rId765" Type="http://schemas.openxmlformats.org/officeDocument/2006/relationships/hyperlink" Target="https://github.com/flairNLP/flair" TargetMode="External"/><Relationship Id="rId972" Type="http://schemas.openxmlformats.org/officeDocument/2006/relationships/hyperlink" Target="https://github.com/gruns/icecream" TargetMode="External"/><Relationship Id="rId1188" Type="http://schemas.openxmlformats.org/officeDocument/2006/relationships/hyperlink" Target="https://github.com/Kozea/WeasyPrint/pull/2014" TargetMode="External"/><Relationship Id="rId197" Type="http://schemas.openxmlformats.org/officeDocument/2006/relationships/hyperlink" Target="https://github.com/dagster-io/dagster/pull/14573" TargetMode="External"/><Relationship Id="rId418" Type="http://schemas.openxmlformats.org/officeDocument/2006/relationships/hyperlink" Target="https://github.com/home-assistant/core/pull/162396" TargetMode="External"/><Relationship Id="rId625" Type="http://schemas.openxmlformats.org/officeDocument/2006/relationships/hyperlink" Target="https://github.com/dagster-io/dagster/pull/16218" TargetMode="External"/><Relationship Id="rId832" Type="http://schemas.openxmlformats.org/officeDocument/2006/relationships/hyperlink" Target="https://github.com/freqtrade/freqtrade" TargetMode="External"/><Relationship Id="rId1048" Type="http://schemas.openxmlformats.org/officeDocument/2006/relationships/hyperlink" Target="https://github.com/qutebrowser/qutebrowser" TargetMode="External"/><Relationship Id="rId1255" Type="http://schemas.openxmlformats.org/officeDocument/2006/relationships/hyperlink" Target="https://github.com/hummingbot/hummingbot/pull/6451" TargetMode="External"/><Relationship Id="rId264" Type="http://schemas.openxmlformats.org/officeDocument/2006/relationships/hyperlink" Target="https://github.com/smicallef/spiderfoot/pull/1222" TargetMode="External"/><Relationship Id="rId471" Type="http://schemas.openxmlformats.org/officeDocument/2006/relationships/hyperlink" Target="https://github.com/PaddlePaddle/PaddleDetection/pull/2318" TargetMode="External"/><Relationship Id="rId1115" Type="http://schemas.openxmlformats.org/officeDocument/2006/relationships/hyperlink" Target="https://github.com/deepfakes/faceswap/pull/281" TargetMode="External"/><Relationship Id="rId1322" Type="http://schemas.openxmlformats.org/officeDocument/2006/relationships/hyperlink" Target="https://github.com/pwr-Solaar/Solaar/pull/60" TargetMode="External"/><Relationship Id="rId59" Type="http://schemas.openxmlformats.org/officeDocument/2006/relationships/hyperlink" Target="https://github.com/Zulko/moviepy/pull/553" TargetMode="External"/><Relationship Id="rId124" Type="http://schemas.openxmlformats.org/officeDocument/2006/relationships/hyperlink" Target="https://github.com/danielgatis/rembg/pull/725" TargetMode="External"/><Relationship Id="rId569" Type="http://schemas.openxmlformats.org/officeDocument/2006/relationships/hyperlink" Target="https://github.com/spotDL/spotify-downloader/pull/580" TargetMode="External"/><Relationship Id="rId776" Type="http://schemas.openxmlformats.org/officeDocument/2006/relationships/hyperlink" Target="https://github.com/flairNLP/flair/pull/961" TargetMode="External"/><Relationship Id="rId983" Type="http://schemas.openxmlformats.org/officeDocument/2006/relationships/hyperlink" Target="https://github.com/ParthJadhav/Tkinter-Designer/pull/263" TargetMode="External"/><Relationship Id="rId1199" Type="http://schemas.openxmlformats.org/officeDocument/2006/relationships/hyperlink" Target="https://github.com/flairNLP/flair" TargetMode="External"/><Relationship Id="rId331" Type="http://schemas.openxmlformats.org/officeDocument/2006/relationships/hyperlink" Target="https://github.com/flairNLP/flair" TargetMode="External"/><Relationship Id="rId429" Type="http://schemas.openxmlformats.org/officeDocument/2006/relationships/hyperlink" Target="https://github.com/saltstack/salt" TargetMode="External"/><Relationship Id="rId636" Type="http://schemas.openxmlformats.org/officeDocument/2006/relationships/hyperlink" Target="https://github.com/dagster-io/dagster" TargetMode="External"/><Relationship Id="rId1059" Type="http://schemas.openxmlformats.org/officeDocument/2006/relationships/hyperlink" Target="https://github.com/dagster-io/dagster/pull/16218" TargetMode="External"/><Relationship Id="rId1266" Type="http://schemas.openxmlformats.org/officeDocument/2006/relationships/hyperlink" Target="https://github.com/freqtrade/freqtrade" TargetMode="External"/><Relationship Id="rId843" Type="http://schemas.openxmlformats.org/officeDocument/2006/relationships/hyperlink" Target="https://github.com/freqtrade/freqtrade/pull/569" TargetMode="External"/><Relationship Id="rId1126" Type="http://schemas.openxmlformats.org/officeDocument/2006/relationships/hyperlink" Target="https://github.com/smicallef/spiderfoot" TargetMode="External"/><Relationship Id="rId275" Type="http://schemas.openxmlformats.org/officeDocument/2006/relationships/hyperlink" Target="https://github.com/smicallef/spiderfoot/pull/1337" TargetMode="External"/><Relationship Id="rId482" Type="http://schemas.openxmlformats.org/officeDocument/2006/relationships/hyperlink" Target="https://github.com/pre-commit/pre-commit" TargetMode="External"/><Relationship Id="rId703" Type="http://schemas.openxmlformats.org/officeDocument/2006/relationships/hyperlink" Target="https://github.com/smicallef/spiderfoot" TargetMode="External"/><Relationship Id="rId910" Type="http://schemas.openxmlformats.org/officeDocument/2006/relationships/hyperlink" Target="https://github.com/lra/mackup" TargetMode="External"/><Relationship Id="rId135" Type="http://schemas.openxmlformats.org/officeDocument/2006/relationships/hyperlink" Target="https://github.com/ultrafunkamsterdam/undetected-chromedriver/pull/674" TargetMode="External"/><Relationship Id="rId342" Type="http://schemas.openxmlformats.org/officeDocument/2006/relationships/hyperlink" Target="https://github.com/mikf/gallery-dl/pull/8849" TargetMode="External"/><Relationship Id="rId787" Type="http://schemas.openxmlformats.org/officeDocument/2006/relationships/hyperlink" Target="https://github.com/tensorflow/models" TargetMode="External"/><Relationship Id="rId994" Type="http://schemas.openxmlformats.org/officeDocument/2006/relationships/hyperlink" Target="https://github.com/danielgatis/rembg/pull/362" TargetMode="External"/><Relationship Id="rId202" Type="http://schemas.openxmlformats.org/officeDocument/2006/relationships/hyperlink" Target="https://github.com/dagster-io/dagster" TargetMode="External"/><Relationship Id="rId647" Type="http://schemas.openxmlformats.org/officeDocument/2006/relationships/hyperlink" Target="https://github.com/dagster-io/dagster/pull/16679" TargetMode="External"/><Relationship Id="rId854" Type="http://schemas.openxmlformats.org/officeDocument/2006/relationships/hyperlink" Target="https://github.com/home-assistant/core/pull/162396" TargetMode="External"/><Relationship Id="rId1277" Type="http://schemas.openxmlformats.org/officeDocument/2006/relationships/hyperlink" Target="https://github.com/home-assistant/core" TargetMode="External"/><Relationship Id="rId286" Type="http://schemas.openxmlformats.org/officeDocument/2006/relationships/hyperlink" Target="https://github.com/ranger/ranger" TargetMode="External"/><Relationship Id="rId493" Type="http://schemas.openxmlformats.org/officeDocument/2006/relationships/hyperlink" Target="https://github.com/maurosoria/dirsearch/pull/502" TargetMode="External"/><Relationship Id="rId507" Type="http://schemas.openxmlformats.org/officeDocument/2006/relationships/hyperlink" Target="https://github.com/Zulko/moviepy/pull/553" TargetMode="External"/><Relationship Id="rId714" Type="http://schemas.openxmlformats.org/officeDocument/2006/relationships/hyperlink" Target="https://github.com/smicallef/spiderfoot" TargetMode="External"/><Relationship Id="rId921" Type="http://schemas.openxmlformats.org/officeDocument/2006/relationships/hyperlink" Target="https://github.com/pre-commit/pre-commit/pull/653" TargetMode="External"/><Relationship Id="rId1137" Type="http://schemas.openxmlformats.org/officeDocument/2006/relationships/hyperlink" Target="https://github.com/smicallef/spiderfoot" TargetMode="External"/><Relationship Id="rId50" Type="http://schemas.openxmlformats.org/officeDocument/2006/relationships/hyperlink" Target="https://github.com/maurosoria/dirsearch" TargetMode="External"/><Relationship Id="rId146" Type="http://schemas.openxmlformats.org/officeDocument/2006/relationships/hyperlink" Target="https://github.com/sissbruecker/linkding" TargetMode="External"/><Relationship Id="rId353" Type="http://schemas.openxmlformats.org/officeDocument/2006/relationships/hyperlink" Target="https://github.com/tensorflow/models" TargetMode="External"/><Relationship Id="rId560" Type="http://schemas.openxmlformats.org/officeDocument/2006/relationships/hyperlink" Target="https://github.com/danielgatis/rembg/pull/362" TargetMode="External"/><Relationship Id="rId798" Type="http://schemas.openxmlformats.org/officeDocument/2006/relationships/hyperlink" Target="https://github.com/tensorflow/models/pull/1701" TargetMode="External"/><Relationship Id="rId1190" Type="http://schemas.openxmlformats.org/officeDocument/2006/relationships/hyperlink" Target="https://github.com/Kozea/WeasyPrint/pull/2014" TargetMode="External"/><Relationship Id="rId1204" Type="http://schemas.openxmlformats.org/officeDocument/2006/relationships/hyperlink" Target="https://github.com/flairNLP/flair/pull/2393" TargetMode="External"/><Relationship Id="rId213" Type="http://schemas.openxmlformats.org/officeDocument/2006/relationships/hyperlink" Target="https://github.com/dagster-io/dagster/pull/10962" TargetMode="External"/><Relationship Id="rId420" Type="http://schemas.openxmlformats.org/officeDocument/2006/relationships/hyperlink" Target="https://github.com/home-assistant/core/pull/162396" TargetMode="External"/><Relationship Id="rId658" Type="http://schemas.openxmlformats.org/officeDocument/2006/relationships/hyperlink" Target="https://github.com/dagster-io/dagster" TargetMode="External"/><Relationship Id="rId865" Type="http://schemas.openxmlformats.org/officeDocument/2006/relationships/hyperlink" Target="https://github.com/home-assistant/core" TargetMode="External"/><Relationship Id="rId1050" Type="http://schemas.openxmlformats.org/officeDocument/2006/relationships/hyperlink" Target="https://github.com/qutebrowser/qutebrowser" TargetMode="External"/><Relationship Id="rId1288" Type="http://schemas.openxmlformats.org/officeDocument/2006/relationships/hyperlink" Target="https://github.com/home-assistant/core/pull/162396" TargetMode="External"/><Relationship Id="rId297" Type="http://schemas.openxmlformats.org/officeDocument/2006/relationships/hyperlink" Target="https://github.com/fail2ban/fail2ban" TargetMode="External"/><Relationship Id="rId518" Type="http://schemas.openxmlformats.org/officeDocument/2006/relationships/hyperlink" Target="https://github.com/wkentaro/labelme" TargetMode="External"/><Relationship Id="rId725" Type="http://schemas.openxmlformats.org/officeDocument/2006/relationships/hyperlink" Target="https://github.com/laramies/theHarvester/pull/328" TargetMode="External"/><Relationship Id="rId932" Type="http://schemas.openxmlformats.org/officeDocument/2006/relationships/hyperlink" Target="https://github.com/Zulko/moviepy" TargetMode="External"/><Relationship Id="rId1148" Type="http://schemas.openxmlformats.org/officeDocument/2006/relationships/hyperlink" Target="https://github.com/smicallef/spiderfoot" TargetMode="External"/><Relationship Id="rId157" Type="http://schemas.openxmlformats.org/officeDocument/2006/relationships/hyperlink" Target="https://github.com/deepinsight/insightface/pull/1714" TargetMode="External"/><Relationship Id="rId364" Type="http://schemas.openxmlformats.org/officeDocument/2006/relationships/hyperlink" Target="https://github.com/geldata/gel" TargetMode="External"/><Relationship Id="rId1008" Type="http://schemas.openxmlformats.org/officeDocument/2006/relationships/hyperlink" Target="https://github.com/ultrafunkamsterdam/undetected-chromedriver" TargetMode="External"/><Relationship Id="rId1215" Type="http://schemas.openxmlformats.org/officeDocument/2006/relationships/hyperlink" Target="https://github.com/mikf/gallery-dl" TargetMode="External"/><Relationship Id="rId61" Type="http://schemas.openxmlformats.org/officeDocument/2006/relationships/hyperlink" Target="https://github.com/Zulko/moviepy/pull/553" TargetMode="External"/><Relationship Id="rId571" Type="http://schemas.openxmlformats.org/officeDocument/2006/relationships/hyperlink" Target="https://github.com/spotDL/spotify-downloader/pull/519" TargetMode="External"/><Relationship Id="rId669" Type="http://schemas.openxmlformats.org/officeDocument/2006/relationships/hyperlink" Target="https://github.com/encode/httpx" TargetMode="External"/><Relationship Id="rId876" Type="http://schemas.openxmlformats.org/officeDocument/2006/relationships/hyperlink" Target="https://github.com/saltstack/salt/pull/4026" TargetMode="External"/><Relationship Id="rId1299" Type="http://schemas.openxmlformats.org/officeDocument/2006/relationships/hyperlink" Target="https://github.com/saltstack/salt/pull/27597" TargetMode="External"/><Relationship Id="rId19" Type="http://schemas.openxmlformats.org/officeDocument/2006/relationships/hyperlink" Target="https://github.com/dagster-io/dagster/pull/22653" TargetMode="External"/><Relationship Id="rId224" Type="http://schemas.openxmlformats.org/officeDocument/2006/relationships/hyperlink" Target="https://github.com/encode/httpx/pull/1613" TargetMode="External"/><Relationship Id="rId431" Type="http://schemas.openxmlformats.org/officeDocument/2006/relationships/hyperlink" Target="https://github.com/saltstack/salt/pull/22882" TargetMode="External"/><Relationship Id="rId529" Type="http://schemas.openxmlformats.org/officeDocument/2006/relationships/hyperlink" Target="https://github.com/wkentaro/labelme" TargetMode="External"/><Relationship Id="rId736" Type="http://schemas.openxmlformats.org/officeDocument/2006/relationships/hyperlink" Target="https://github.com/fail2ban/fail2ban/pull/2189" TargetMode="External"/><Relationship Id="rId1061" Type="http://schemas.openxmlformats.org/officeDocument/2006/relationships/hyperlink" Target="https://github.com/dagster-io/dagster/pull/5218" TargetMode="External"/><Relationship Id="rId1159" Type="http://schemas.openxmlformats.org/officeDocument/2006/relationships/hyperlink" Target="https://github.com/ranger/ranger/pull/2983" TargetMode="External"/><Relationship Id="rId168" Type="http://schemas.openxmlformats.org/officeDocument/2006/relationships/hyperlink" Target="https://github.com/PaddlePaddle/PaddleOCR" TargetMode="External"/><Relationship Id="rId943" Type="http://schemas.openxmlformats.org/officeDocument/2006/relationships/hyperlink" Target="https://github.com/Zulko/moviepy/pull/553" TargetMode="External"/><Relationship Id="rId1019" Type="http://schemas.openxmlformats.org/officeDocument/2006/relationships/hyperlink" Target="https://github.com/sissbruecker/linkding/pull/823" TargetMode="External"/><Relationship Id="rId72" Type="http://schemas.openxmlformats.org/officeDocument/2006/relationships/hyperlink" Target="https://github.com/Zulko/moviepy" TargetMode="External"/><Relationship Id="rId375" Type="http://schemas.openxmlformats.org/officeDocument/2006/relationships/hyperlink" Target="https://github.com/hummingbot/hummingbot" TargetMode="External"/><Relationship Id="rId582" Type="http://schemas.openxmlformats.org/officeDocument/2006/relationships/hyperlink" Target="https://github.com/amueller/word_cloud/pull/607" TargetMode="External"/><Relationship Id="rId803" Type="http://schemas.openxmlformats.org/officeDocument/2006/relationships/hyperlink" Target="https://github.com/geldata/gel/pull/8682" TargetMode="External"/><Relationship Id="rId1226" Type="http://schemas.openxmlformats.org/officeDocument/2006/relationships/hyperlink" Target="https://github.com/tensorflow/models/pull/1384" TargetMode="External"/><Relationship Id="rId3" Type="http://schemas.openxmlformats.org/officeDocument/2006/relationships/hyperlink" Target="https://github.com/deepfakes/faceswap/pull/89" TargetMode="External"/><Relationship Id="rId235" Type="http://schemas.openxmlformats.org/officeDocument/2006/relationships/hyperlink" Target="https://github.com/encode/httpx" TargetMode="External"/><Relationship Id="rId442" Type="http://schemas.openxmlformats.org/officeDocument/2006/relationships/hyperlink" Target="https://github.com/saltstack/salt" TargetMode="External"/><Relationship Id="rId887" Type="http://schemas.openxmlformats.org/officeDocument/2006/relationships/hyperlink" Target="https://github.com/deepfakes/faceswap/pull/89" TargetMode="External"/><Relationship Id="rId1072" Type="http://schemas.openxmlformats.org/officeDocument/2006/relationships/hyperlink" Target="https://github.com/dagster-io/dagster" TargetMode="External"/><Relationship Id="rId302" Type="http://schemas.openxmlformats.org/officeDocument/2006/relationships/hyperlink" Target="https://github.com/locustio/locust/pull/63" TargetMode="External"/><Relationship Id="rId747" Type="http://schemas.openxmlformats.org/officeDocument/2006/relationships/hyperlink" Target="https://github.com/3b1b/manim" TargetMode="External"/><Relationship Id="rId954" Type="http://schemas.openxmlformats.org/officeDocument/2006/relationships/hyperlink" Target="https://github.com/wkentaro/labelme" TargetMode="External"/><Relationship Id="rId83" Type="http://schemas.openxmlformats.org/officeDocument/2006/relationships/hyperlink" Target="https://github.com/wkentaro/labelme/pull/818" TargetMode="External"/><Relationship Id="rId179" Type="http://schemas.openxmlformats.org/officeDocument/2006/relationships/hyperlink" Target="https://github.com/qutebrowser/qutebrowser" TargetMode="External"/><Relationship Id="rId386" Type="http://schemas.openxmlformats.org/officeDocument/2006/relationships/hyperlink" Target="https://github.com/freqtrade/freqtrade" TargetMode="External"/><Relationship Id="rId593" Type="http://schemas.openxmlformats.org/officeDocument/2006/relationships/hyperlink" Target="https://github.com/instaloader/instaloader/pull/2276" TargetMode="External"/><Relationship Id="rId607" Type="http://schemas.openxmlformats.org/officeDocument/2006/relationships/hyperlink" Target="https://github.com/PaddlePaddle/PaddleOCR/pull/3585" TargetMode="External"/><Relationship Id="rId814" Type="http://schemas.openxmlformats.org/officeDocument/2006/relationships/hyperlink" Target="https://github.com/hummingbot/hummingbot/pull/6695" TargetMode="External"/><Relationship Id="rId1237" Type="http://schemas.openxmlformats.org/officeDocument/2006/relationships/hyperlink" Target="https://github.com/geldata/gel/pull/4829" TargetMode="External"/><Relationship Id="rId246" Type="http://schemas.openxmlformats.org/officeDocument/2006/relationships/hyperlink" Target="https://github.com/sherlock-project/sherlock" TargetMode="External"/><Relationship Id="rId453" Type="http://schemas.openxmlformats.org/officeDocument/2006/relationships/hyperlink" Target="https://github.com/pwr-Solaar/Solaar/pull/60" TargetMode="External"/><Relationship Id="rId660" Type="http://schemas.openxmlformats.org/officeDocument/2006/relationships/hyperlink" Target="https://github.com/dagster-io/dagster/pull/12370" TargetMode="External"/><Relationship Id="rId898" Type="http://schemas.openxmlformats.org/officeDocument/2006/relationships/hyperlink" Target="https://github.com/PaddlePaddle/PaddleDetection" TargetMode="External"/><Relationship Id="rId1083" Type="http://schemas.openxmlformats.org/officeDocument/2006/relationships/hyperlink" Target="https://github.com/dagster-io/dagster/pull/10962" TargetMode="External"/><Relationship Id="rId1290" Type="http://schemas.openxmlformats.org/officeDocument/2006/relationships/hyperlink" Target="https://github.com/home-assistant/core/pull/162396" TargetMode="External"/><Relationship Id="rId1304" Type="http://schemas.openxmlformats.org/officeDocument/2006/relationships/hyperlink" Target="https://github.com/saltstack/salt/pull/56932" TargetMode="External"/><Relationship Id="rId106" Type="http://schemas.openxmlformats.org/officeDocument/2006/relationships/hyperlink" Target="https://github.com/ParthJadhav/Tkinter-Designer" TargetMode="External"/><Relationship Id="rId313" Type="http://schemas.openxmlformats.org/officeDocument/2006/relationships/hyperlink" Target="https://github.com/Kozea/WeasyPrint" TargetMode="External"/><Relationship Id="rId758" Type="http://schemas.openxmlformats.org/officeDocument/2006/relationships/hyperlink" Target="https://github.com/Kozea/WeasyPrint/pull/2014" TargetMode="External"/><Relationship Id="rId965" Type="http://schemas.openxmlformats.org/officeDocument/2006/relationships/hyperlink" Target="https://github.com/wkentaro/labelme" TargetMode="External"/><Relationship Id="rId1150" Type="http://schemas.openxmlformats.org/officeDocument/2006/relationships/hyperlink" Target="https://github.com/smicallef/spiderfoot" TargetMode="External"/><Relationship Id="rId10" Type="http://schemas.openxmlformats.org/officeDocument/2006/relationships/hyperlink" Target="https://github.com/pwr-Solaar/Solaar" TargetMode="External"/><Relationship Id="rId94" Type="http://schemas.openxmlformats.org/officeDocument/2006/relationships/hyperlink" Target="https://github.com/wkentaro/labelme/pull/1923" TargetMode="External"/><Relationship Id="rId397" Type="http://schemas.openxmlformats.org/officeDocument/2006/relationships/hyperlink" Target="https://github.com/freqtrade/freqtrade/pull/569" TargetMode="External"/><Relationship Id="rId520" Type="http://schemas.openxmlformats.org/officeDocument/2006/relationships/hyperlink" Target="https://github.com/wkentaro/labelme" TargetMode="External"/><Relationship Id="rId618" Type="http://schemas.openxmlformats.org/officeDocument/2006/relationships/hyperlink" Target="https://github.com/qutebrowser/qutebrowser" TargetMode="External"/><Relationship Id="rId825" Type="http://schemas.openxmlformats.org/officeDocument/2006/relationships/hyperlink" Target="https://github.com/hummingbot/hummingbot/pull/6451" TargetMode="External"/><Relationship Id="rId1248" Type="http://schemas.openxmlformats.org/officeDocument/2006/relationships/hyperlink" Target="https://github.com/hummingbot/hummingbot/pull/1734" TargetMode="External"/><Relationship Id="rId257" Type="http://schemas.openxmlformats.org/officeDocument/2006/relationships/hyperlink" Target="https://github.com/smicallef/spiderfoot" TargetMode="External"/><Relationship Id="rId464" Type="http://schemas.openxmlformats.org/officeDocument/2006/relationships/hyperlink" Target="https://github.com/PaddlePaddle/PaddleDetection" TargetMode="External"/><Relationship Id="rId1010" Type="http://schemas.openxmlformats.org/officeDocument/2006/relationships/hyperlink" Target="https://github.com/ultrafunkamsterdam/undetected-chromedriver/pull/1439" TargetMode="External"/><Relationship Id="rId1094" Type="http://schemas.openxmlformats.org/officeDocument/2006/relationships/hyperlink" Target="https://github.com/dagster-io/dagster/pull/12370" TargetMode="External"/><Relationship Id="rId1108" Type="http://schemas.openxmlformats.org/officeDocument/2006/relationships/hyperlink" Target="https://github.com/encode/httpx/pull/601" TargetMode="External"/><Relationship Id="rId1315" Type="http://schemas.openxmlformats.org/officeDocument/2006/relationships/hyperlink" Target="https://github.com/saltstack/salt/pull/21539" TargetMode="External"/><Relationship Id="rId117" Type="http://schemas.openxmlformats.org/officeDocument/2006/relationships/hyperlink" Target="https://github.com/megadose/holehe/pull/113" TargetMode="External"/><Relationship Id="rId671" Type="http://schemas.openxmlformats.org/officeDocument/2006/relationships/hyperlink" Target="https://github.com/encode/httpx" TargetMode="External"/><Relationship Id="rId769" Type="http://schemas.openxmlformats.org/officeDocument/2006/relationships/hyperlink" Target="https://github.com/flairNLP/flair" TargetMode="External"/><Relationship Id="rId976" Type="http://schemas.openxmlformats.org/officeDocument/2006/relationships/hyperlink" Target="https://github.com/gruns/icecream" TargetMode="External"/><Relationship Id="rId324" Type="http://schemas.openxmlformats.org/officeDocument/2006/relationships/hyperlink" Target="https://github.com/flairNLP/flair/pull/2812" TargetMode="External"/><Relationship Id="rId531" Type="http://schemas.openxmlformats.org/officeDocument/2006/relationships/hyperlink" Target="https://github.com/wkentaro/labelme" TargetMode="External"/><Relationship Id="rId629" Type="http://schemas.openxmlformats.org/officeDocument/2006/relationships/hyperlink" Target="https://github.com/dagster-io/dagster/pull/5218" TargetMode="External"/><Relationship Id="rId1161" Type="http://schemas.openxmlformats.org/officeDocument/2006/relationships/hyperlink" Target="https://github.com/ranger/ranger/pull/1067" TargetMode="External"/><Relationship Id="rId1259" Type="http://schemas.openxmlformats.org/officeDocument/2006/relationships/hyperlink" Target="https://github.com/freqtrade/freqtrade/pull/169" TargetMode="External"/><Relationship Id="rId836" Type="http://schemas.openxmlformats.org/officeDocument/2006/relationships/hyperlink" Target="https://github.com/freqtrade/freqtrade" TargetMode="External"/><Relationship Id="rId1021" Type="http://schemas.openxmlformats.org/officeDocument/2006/relationships/hyperlink" Target="https://github.com/sissbruecker/linkding/pull/823" TargetMode="External"/><Relationship Id="rId1119" Type="http://schemas.openxmlformats.org/officeDocument/2006/relationships/hyperlink" Target="https://github.com/sherlock-project/sherlock/pull/2574" TargetMode="External"/><Relationship Id="rId903" Type="http://schemas.openxmlformats.org/officeDocument/2006/relationships/hyperlink" Target="https://github.com/PaddlePaddle/PaddleDetection/pull/2318" TargetMode="External"/><Relationship Id="rId1326" Type="http://schemas.openxmlformats.org/officeDocument/2006/relationships/hyperlink" Target="https://github.com/mps-youtube/yewtube" TargetMode="External"/><Relationship Id="rId32" Type="http://schemas.openxmlformats.org/officeDocument/2006/relationships/hyperlink" Target="https://github.com/PaddlePaddle/PaddleDetection" TargetMode="External"/><Relationship Id="rId181" Type="http://schemas.openxmlformats.org/officeDocument/2006/relationships/hyperlink" Target="https://github.com/dagster-io/dagster/pull/16218" TargetMode="External"/><Relationship Id="rId279" Type="http://schemas.openxmlformats.org/officeDocument/2006/relationships/hyperlink" Target="https://github.com/laramies/theHarvester" TargetMode="External"/><Relationship Id="rId486" Type="http://schemas.openxmlformats.org/officeDocument/2006/relationships/hyperlink" Target="https://github.com/pre-commit/pre-commit" TargetMode="External"/><Relationship Id="rId693" Type="http://schemas.openxmlformats.org/officeDocument/2006/relationships/hyperlink" Target="https://github.com/smicallef/spiderfoot/pull/1199" TargetMode="External"/><Relationship Id="rId139" Type="http://schemas.openxmlformats.org/officeDocument/2006/relationships/hyperlink" Target="https://github.com/amueller/word_cloud" TargetMode="External"/><Relationship Id="rId346" Type="http://schemas.openxmlformats.org/officeDocument/2006/relationships/hyperlink" Target="https://github.com/tensorflow/models/pull/3278" TargetMode="External"/><Relationship Id="rId553" Type="http://schemas.openxmlformats.org/officeDocument/2006/relationships/hyperlink" Target="https://github.com/megadose/holehe/pull/74" TargetMode="External"/><Relationship Id="rId760" Type="http://schemas.openxmlformats.org/officeDocument/2006/relationships/hyperlink" Target="https://github.com/flairNLP/flair/pull/3054" TargetMode="External"/><Relationship Id="rId998" Type="http://schemas.openxmlformats.org/officeDocument/2006/relationships/hyperlink" Target="https://github.com/danielgatis/rembg/pull/725" TargetMode="External"/><Relationship Id="rId1183" Type="http://schemas.openxmlformats.org/officeDocument/2006/relationships/hyperlink" Target="https://github.com/3b1b/manim/pull/2258" TargetMode="External"/><Relationship Id="rId206" Type="http://schemas.openxmlformats.org/officeDocument/2006/relationships/hyperlink" Target="https://github.com/dagster-io/dagster" TargetMode="External"/><Relationship Id="rId413" Type="http://schemas.openxmlformats.org/officeDocument/2006/relationships/hyperlink" Target="https://github.com/home-assistant/core" TargetMode="External"/><Relationship Id="rId858" Type="http://schemas.openxmlformats.org/officeDocument/2006/relationships/hyperlink" Target="https://github.com/home-assistant/core/pull/162396" TargetMode="External"/><Relationship Id="rId1043" Type="http://schemas.openxmlformats.org/officeDocument/2006/relationships/hyperlink" Target="https://github.com/PaddlePaddle/PaddleOCR/pull/14217" TargetMode="External"/><Relationship Id="rId620" Type="http://schemas.openxmlformats.org/officeDocument/2006/relationships/hyperlink" Target="https://github.com/qutebrowser/qutebrowser/pull/4733" TargetMode="External"/><Relationship Id="rId718" Type="http://schemas.openxmlformats.org/officeDocument/2006/relationships/hyperlink" Target="https://github.com/smicallef/spiderfoot" TargetMode="External"/><Relationship Id="rId925" Type="http://schemas.openxmlformats.org/officeDocument/2006/relationships/hyperlink" Target="https://github.com/maurosoria/dirsearch/pull/502" TargetMode="External"/><Relationship Id="rId1250" Type="http://schemas.openxmlformats.org/officeDocument/2006/relationships/hyperlink" Target="https://github.com/hummingbot/hummingbot/pull/2742" TargetMode="External"/><Relationship Id="rId1110" Type="http://schemas.openxmlformats.org/officeDocument/2006/relationships/hyperlink" Target="https://github.com/encode/httpx/pull/601" TargetMode="External"/><Relationship Id="rId1208" Type="http://schemas.openxmlformats.org/officeDocument/2006/relationships/hyperlink" Target="https://github.com/flairNLP/flair/pull/961" TargetMode="External"/><Relationship Id="rId54" Type="http://schemas.openxmlformats.org/officeDocument/2006/relationships/hyperlink" Target="https://github.com/maurosoria/dirsearch/pull/927" TargetMode="External"/><Relationship Id="rId270" Type="http://schemas.openxmlformats.org/officeDocument/2006/relationships/hyperlink" Target="https://github.com/smicallef/spiderfoot/pull/1222" TargetMode="External"/><Relationship Id="rId130" Type="http://schemas.openxmlformats.org/officeDocument/2006/relationships/hyperlink" Target="https://github.com/spotDL/spotify-downloader/pull/2525" TargetMode="External"/><Relationship Id="rId368" Type="http://schemas.openxmlformats.org/officeDocument/2006/relationships/hyperlink" Target="https://github.com/ytdl-org/youtube-dl/pull/5942" TargetMode="External"/><Relationship Id="rId575" Type="http://schemas.openxmlformats.org/officeDocument/2006/relationships/hyperlink" Target="https://github.com/rany2/edge-tts" TargetMode="External"/><Relationship Id="rId782" Type="http://schemas.openxmlformats.org/officeDocument/2006/relationships/hyperlink" Target="https://github.com/mikf/gallery-dl/pull/8938" TargetMode="External"/><Relationship Id="rId228" Type="http://schemas.openxmlformats.org/officeDocument/2006/relationships/hyperlink" Target="https://github.com/encode/httpx/pull/676" TargetMode="External"/><Relationship Id="rId435" Type="http://schemas.openxmlformats.org/officeDocument/2006/relationships/hyperlink" Target="https://github.com/saltstack/salt" TargetMode="External"/><Relationship Id="rId642" Type="http://schemas.openxmlformats.org/officeDocument/2006/relationships/hyperlink" Target="https://github.com/dagster-io/dagster" TargetMode="External"/><Relationship Id="rId1065" Type="http://schemas.openxmlformats.org/officeDocument/2006/relationships/hyperlink" Target="https://github.com/dagster-io/dagster/pull/5218" TargetMode="External"/><Relationship Id="rId1272" Type="http://schemas.openxmlformats.org/officeDocument/2006/relationships/hyperlink" Target="https://github.com/freqtrade/freqtrade" TargetMode="External"/><Relationship Id="rId502" Type="http://schemas.openxmlformats.org/officeDocument/2006/relationships/hyperlink" Target="https://github.com/Zulko/moviepy" TargetMode="External"/><Relationship Id="rId947" Type="http://schemas.openxmlformats.org/officeDocument/2006/relationships/hyperlink" Target="https://github.com/Zulko/moviepy/pull/17" TargetMode="External"/><Relationship Id="rId1132" Type="http://schemas.openxmlformats.org/officeDocument/2006/relationships/hyperlink" Target="https://github.com/smicallef/spiderfoot/pull/1683" TargetMode="External"/><Relationship Id="rId76" Type="http://schemas.openxmlformats.org/officeDocument/2006/relationships/hyperlink" Target="https://github.com/wkentaro/labelme" TargetMode="External"/><Relationship Id="rId807" Type="http://schemas.openxmlformats.org/officeDocument/2006/relationships/hyperlink" Target="https://github.com/geldata/gel/pull/7914" TargetMode="External"/><Relationship Id="rId292" Type="http://schemas.openxmlformats.org/officeDocument/2006/relationships/hyperlink" Target="https://github.com/ranger/ranger" TargetMode="External"/><Relationship Id="rId597" Type="http://schemas.openxmlformats.org/officeDocument/2006/relationships/hyperlink" Target="https://github.com/caronc/apprise/pull/383" TargetMode="External"/><Relationship Id="rId152" Type="http://schemas.openxmlformats.org/officeDocument/2006/relationships/hyperlink" Target="https://github.com/instaloader/instaloader" TargetMode="External"/><Relationship Id="rId457" Type="http://schemas.openxmlformats.org/officeDocument/2006/relationships/hyperlink" Target="https://github.com/mps-youtube/yewtube" TargetMode="External"/><Relationship Id="rId1087" Type="http://schemas.openxmlformats.org/officeDocument/2006/relationships/hyperlink" Target="https://github.com/dagster-io/dagster/pull/10962" TargetMode="External"/><Relationship Id="rId1294" Type="http://schemas.openxmlformats.org/officeDocument/2006/relationships/hyperlink" Target="https://github.com/home-assistant/core/pull/162396" TargetMode="External"/><Relationship Id="rId664" Type="http://schemas.openxmlformats.org/officeDocument/2006/relationships/hyperlink" Target="https://github.com/dagster-io/dagster/pull/12370" TargetMode="External"/><Relationship Id="rId871" Type="http://schemas.openxmlformats.org/officeDocument/2006/relationships/hyperlink" Target="https://github.com/saltstack/salt" TargetMode="External"/><Relationship Id="rId969" Type="http://schemas.openxmlformats.org/officeDocument/2006/relationships/hyperlink" Target="https://github.com/wkentaro/labelme" TargetMode="External"/><Relationship Id="rId317" Type="http://schemas.openxmlformats.org/officeDocument/2006/relationships/hyperlink" Target="https://github.com/flairNLP/flair" TargetMode="External"/><Relationship Id="rId524" Type="http://schemas.openxmlformats.org/officeDocument/2006/relationships/hyperlink" Target="https://github.com/wkentaro/labelme" TargetMode="External"/><Relationship Id="rId731" Type="http://schemas.openxmlformats.org/officeDocument/2006/relationships/hyperlink" Target="https://github.com/ranger/ranger/pull/211" TargetMode="External"/><Relationship Id="rId1154" Type="http://schemas.openxmlformats.org/officeDocument/2006/relationships/hyperlink" Target="https://github.com/laramies/theHarvester/pull/2225" TargetMode="External"/><Relationship Id="rId98" Type="http://schemas.openxmlformats.org/officeDocument/2006/relationships/hyperlink" Target="https://github.com/gruns/icecream" TargetMode="External"/><Relationship Id="rId829" Type="http://schemas.openxmlformats.org/officeDocument/2006/relationships/hyperlink" Target="https://github.com/freqtrade/freqtrade/pull/139" TargetMode="External"/><Relationship Id="rId1014" Type="http://schemas.openxmlformats.org/officeDocument/2006/relationships/hyperlink" Target="https://github.com/amueller/word_cloud/pull/607" TargetMode="External"/><Relationship Id="rId1221" Type="http://schemas.openxmlformats.org/officeDocument/2006/relationships/hyperlink" Target="https://github.com/tensorflow/models" TargetMode="External"/><Relationship Id="rId1319" Type="http://schemas.openxmlformats.org/officeDocument/2006/relationships/hyperlink" Target="https://github.com/pwr-Solaar/Solaar/pull/649" TargetMode="External"/><Relationship Id="rId25" Type="http://schemas.openxmlformats.org/officeDocument/2006/relationships/hyperlink" Target="https://github.com/PaddlePaddle/PaddleDetection/pull/9217" TargetMode="External"/><Relationship Id="rId174" Type="http://schemas.openxmlformats.org/officeDocument/2006/relationships/hyperlink" Target="https://github.com/qutebrowser/qutebrowser" TargetMode="External"/><Relationship Id="rId381" Type="http://schemas.openxmlformats.org/officeDocument/2006/relationships/hyperlink" Target="https://github.com/hummingbot/hummingbot/pull/6451" TargetMode="External"/><Relationship Id="rId241" Type="http://schemas.openxmlformats.org/officeDocument/2006/relationships/hyperlink" Target="https://github.com/deepfakes/faceswap/pull/281" TargetMode="External"/><Relationship Id="rId479" Type="http://schemas.openxmlformats.org/officeDocument/2006/relationships/hyperlink" Target="https://github.com/lra/mackup/pull/2083/changes" TargetMode="External"/><Relationship Id="rId686" Type="http://schemas.openxmlformats.org/officeDocument/2006/relationships/hyperlink" Target="https://github.com/sherlock-project/sherlock/pull/1637" TargetMode="External"/><Relationship Id="rId893" Type="http://schemas.openxmlformats.org/officeDocument/2006/relationships/hyperlink" Target="https://github.com/dagster-io/dagster/pull/22653" TargetMode="External"/><Relationship Id="rId339" Type="http://schemas.openxmlformats.org/officeDocument/2006/relationships/hyperlink" Target="https://github.com/mikf/gallery-dl" TargetMode="External"/><Relationship Id="rId546" Type="http://schemas.openxmlformats.org/officeDocument/2006/relationships/hyperlink" Target="https://github.com/gruns/icecream" TargetMode="External"/><Relationship Id="rId753" Type="http://schemas.openxmlformats.org/officeDocument/2006/relationships/hyperlink" Target="https://github.com/Kozea/WeasyPrint" TargetMode="External"/><Relationship Id="rId1176" Type="http://schemas.openxmlformats.org/officeDocument/2006/relationships/hyperlink" Target="https://github.com/locustio/locust/pull/63" TargetMode="External"/><Relationship Id="rId101" Type="http://schemas.openxmlformats.org/officeDocument/2006/relationships/hyperlink" Target="https://github.com/gruns/icecream/pull/4" TargetMode="External"/><Relationship Id="rId406" Type="http://schemas.openxmlformats.org/officeDocument/2006/relationships/hyperlink" Target="https://github.com/home-assistant/core/pull/162279" TargetMode="External"/><Relationship Id="rId960" Type="http://schemas.openxmlformats.org/officeDocument/2006/relationships/hyperlink" Target="https://github.com/wkentaro/labelme/pull/1923" TargetMode="External"/><Relationship Id="rId1036" Type="http://schemas.openxmlformats.org/officeDocument/2006/relationships/hyperlink" Target="https://github.com/PaddlePaddle/PaddleOCR" TargetMode="External"/><Relationship Id="rId1243" Type="http://schemas.openxmlformats.org/officeDocument/2006/relationships/hyperlink" Target="https://github.com/hummingbot/hummingbot" TargetMode="External"/><Relationship Id="rId613" Type="http://schemas.openxmlformats.org/officeDocument/2006/relationships/hyperlink" Target="https://github.com/PaddlePaddle/PaddleOCR" TargetMode="External"/><Relationship Id="rId820" Type="http://schemas.openxmlformats.org/officeDocument/2006/relationships/hyperlink" Target="https://github.com/hummingbot/hummingbot/pull/4942" TargetMode="External"/><Relationship Id="rId918" Type="http://schemas.openxmlformats.org/officeDocument/2006/relationships/hyperlink" Target="https://github.com/pre-commit/pre-commit" TargetMode="External"/><Relationship Id="rId1103" Type="http://schemas.openxmlformats.org/officeDocument/2006/relationships/hyperlink" Target="https://github.com/encode/httpx" TargetMode="External"/><Relationship Id="rId1310" Type="http://schemas.openxmlformats.org/officeDocument/2006/relationships/hyperlink" Target="https://github.com/saltstack/salt/pull/56932" TargetMode="External"/><Relationship Id="rId47" Type="http://schemas.openxmlformats.org/officeDocument/2006/relationships/hyperlink" Target="https://github.com/pre-commit/pre-commit/pull/653" TargetMode="External"/><Relationship Id="rId196" Type="http://schemas.openxmlformats.org/officeDocument/2006/relationships/hyperlink" Target="https://github.com/dagster-io/dagster" TargetMode="External"/><Relationship Id="rId263" Type="http://schemas.openxmlformats.org/officeDocument/2006/relationships/hyperlink" Target="https://github.com/smicallef/spiderfoot" TargetMode="External"/><Relationship Id="rId470" Type="http://schemas.openxmlformats.org/officeDocument/2006/relationships/hyperlink" Target="https://github.com/PaddlePaddle/PaddleDetection" TargetMode="External"/><Relationship Id="rId123" Type="http://schemas.openxmlformats.org/officeDocument/2006/relationships/hyperlink" Target="https://github.com/danielgatis/rembg" TargetMode="External"/><Relationship Id="rId330" Type="http://schemas.openxmlformats.org/officeDocument/2006/relationships/hyperlink" Target="https://github.com/flairNLP/flair/pull/2393" TargetMode="External"/><Relationship Id="rId568" Type="http://schemas.openxmlformats.org/officeDocument/2006/relationships/hyperlink" Target="https://github.com/spotDL/spotify-downloader" TargetMode="External"/><Relationship Id="rId775" Type="http://schemas.openxmlformats.org/officeDocument/2006/relationships/hyperlink" Target="https://github.com/flairNLP/flair" TargetMode="External"/><Relationship Id="rId982" Type="http://schemas.openxmlformats.org/officeDocument/2006/relationships/hyperlink" Target="https://github.com/ParthJadhav/Tkinter-Designer" TargetMode="External"/><Relationship Id="rId1198" Type="http://schemas.openxmlformats.org/officeDocument/2006/relationships/hyperlink" Target="https://github.com/flairNLP/flair/pull/2812" TargetMode="External"/><Relationship Id="rId428" Type="http://schemas.openxmlformats.org/officeDocument/2006/relationships/hyperlink" Target="https://github.com/saltstack/salt/pull/56932" TargetMode="External"/><Relationship Id="rId635" Type="http://schemas.openxmlformats.org/officeDocument/2006/relationships/hyperlink" Target="https://github.com/dagster-io/dagster/pull/13817" TargetMode="External"/><Relationship Id="rId842" Type="http://schemas.openxmlformats.org/officeDocument/2006/relationships/hyperlink" Target="https://github.com/freqtrade/freqtrade" TargetMode="External"/><Relationship Id="rId1058" Type="http://schemas.openxmlformats.org/officeDocument/2006/relationships/hyperlink" Target="https://github.com/dagster-io/dagster" TargetMode="External"/><Relationship Id="rId1265" Type="http://schemas.openxmlformats.org/officeDocument/2006/relationships/hyperlink" Target="https://github.com/freqtrade/freqtrade/pull/12679" TargetMode="External"/><Relationship Id="rId702" Type="http://schemas.openxmlformats.org/officeDocument/2006/relationships/hyperlink" Target="https://github.com/smicallef/spiderfoot/pull/1761" TargetMode="External"/><Relationship Id="rId1125" Type="http://schemas.openxmlformats.org/officeDocument/2006/relationships/hyperlink" Target="https://github.com/smicallef/spiderfoot/pull/1199" TargetMode="External"/><Relationship Id="rId69" Type="http://schemas.openxmlformats.org/officeDocument/2006/relationships/hyperlink" Target="https://github.com/Zulko/moviepy/pull/553" TargetMode="External"/><Relationship Id="rId285" Type="http://schemas.openxmlformats.org/officeDocument/2006/relationships/hyperlink" Target="https://github.com/ranger/ranger/pull/2983" TargetMode="External"/><Relationship Id="rId492" Type="http://schemas.openxmlformats.org/officeDocument/2006/relationships/hyperlink" Target="https://github.com/maurosoria/dirsearch" TargetMode="External"/><Relationship Id="rId797" Type="http://schemas.openxmlformats.org/officeDocument/2006/relationships/hyperlink" Target="https://github.com/tensorflow/models" TargetMode="External"/><Relationship Id="rId145" Type="http://schemas.openxmlformats.org/officeDocument/2006/relationships/hyperlink" Target="https://github.com/sissbruecker/linkding/pull/823" TargetMode="External"/><Relationship Id="rId352" Type="http://schemas.openxmlformats.org/officeDocument/2006/relationships/hyperlink" Target="https://github.com/tensorflow/models/pull/1384" TargetMode="External"/><Relationship Id="rId1287" Type="http://schemas.openxmlformats.org/officeDocument/2006/relationships/hyperlink" Target="https://github.com/home-assistant/core" TargetMode="External"/><Relationship Id="rId212" Type="http://schemas.openxmlformats.org/officeDocument/2006/relationships/hyperlink" Target="https://github.com/dagster-io/dagster" TargetMode="External"/><Relationship Id="rId657" Type="http://schemas.openxmlformats.org/officeDocument/2006/relationships/hyperlink" Target="https://github.com/dagster-io/dagster/pull/12337" TargetMode="External"/><Relationship Id="rId864" Type="http://schemas.openxmlformats.org/officeDocument/2006/relationships/hyperlink" Target="https://github.com/home-assistant/core" TargetMode="External"/><Relationship Id="rId517" Type="http://schemas.openxmlformats.org/officeDocument/2006/relationships/hyperlink" Target="https://github.com/wkentaro/labelme/pull/1825" TargetMode="External"/><Relationship Id="rId724" Type="http://schemas.openxmlformats.org/officeDocument/2006/relationships/hyperlink" Target="https://github.com/laramies/theHarvester/pull/910" TargetMode="External"/><Relationship Id="rId931" Type="http://schemas.openxmlformats.org/officeDocument/2006/relationships/hyperlink" Target="https://github.com/Zulko/moviepy/pull/1456" TargetMode="External"/><Relationship Id="rId1147" Type="http://schemas.openxmlformats.org/officeDocument/2006/relationships/hyperlink" Target="https://github.com/smicallef/spiderfoot/pull/1337" TargetMode="External"/><Relationship Id="rId60" Type="http://schemas.openxmlformats.org/officeDocument/2006/relationships/hyperlink" Target="https://github.com/Zulko/moviepy" TargetMode="External"/><Relationship Id="rId1007" Type="http://schemas.openxmlformats.org/officeDocument/2006/relationships/hyperlink" Target="https://github.com/rany2/edge-tts" TargetMode="External"/><Relationship Id="rId1214" Type="http://schemas.openxmlformats.org/officeDocument/2006/relationships/hyperlink" Target="https://github.com/mikf/gallery-dl/pull/8938" TargetMode="External"/><Relationship Id="rId18" Type="http://schemas.openxmlformats.org/officeDocument/2006/relationships/hyperlink" Target="https://github.com/dagster-io/dagster" TargetMode="External"/><Relationship Id="rId167" Type="http://schemas.openxmlformats.org/officeDocument/2006/relationships/hyperlink" Target="https://github.com/PaddlePaddle/PaddleOCR/pull/14217" TargetMode="External"/><Relationship Id="rId374" Type="http://schemas.openxmlformats.org/officeDocument/2006/relationships/hyperlink" Target="https://github.com/hummingbot/hummingbot/pull/1734" TargetMode="External"/><Relationship Id="rId581" Type="http://schemas.openxmlformats.org/officeDocument/2006/relationships/hyperlink" Target="https://github.com/amueller/word_cloud" TargetMode="External"/><Relationship Id="rId234" Type="http://schemas.openxmlformats.org/officeDocument/2006/relationships/hyperlink" Target="https://github.com/encode/httpx/pull/601" TargetMode="External"/><Relationship Id="rId679" Type="http://schemas.openxmlformats.org/officeDocument/2006/relationships/hyperlink" Target="https://github.com/encode/httpx/pull/968" TargetMode="External"/><Relationship Id="rId886" Type="http://schemas.openxmlformats.org/officeDocument/2006/relationships/hyperlink" Target="https://github.com/deepfakes/faceswap" TargetMode="External"/><Relationship Id="rId2" Type="http://schemas.openxmlformats.org/officeDocument/2006/relationships/hyperlink" Target="https://github.com/deepfakes/faceswap" TargetMode="External"/><Relationship Id="rId441" Type="http://schemas.openxmlformats.org/officeDocument/2006/relationships/hyperlink" Target="https://github.com/saltstack/salt/pull/21539" TargetMode="External"/><Relationship Id="rId539" Type="http://schemas.openxmlformats.org/officeDocument/2006/relationships/hyperlink" Target="https://github.com/gruns/icecream/pull/172" TargetMode="External"/><Relationship Id="rId746" Type="http://schemas.openxmlformats.org/officeDocument/2006/relationships/hyperlink" Target="https://github.com/locustio/locust/pull/770" TargetMode="External"/><Relationship Id="rId1071" Type="http://schemas.openxmlformats.org/officeDocument/2006/relationships/hyperlink" Target="https://github.com/dagster-io/dagster/pull/14573" TargetMode="External"/><Relationship Id="rId1169" Type="http://schemas.openxmlformats.org/officeDocument/2006/relationships/hyperlink" Target="https://github.com/fail2ban/fail2ban" TargetMode="External"/><Relationship Id="rId301" Type="http://schemas.openxmlformats.org/officeDocument/2006/relationships/hyperlink" Target="https://github.com/locustio/locust" TargetMode="External"/><Relationship Id="rId953" Type="http://schemas.openxmlformats.org/officeDocument/2006/relationships/hyperlink" Target="https://github.com/wkentaro/labelme/pull/1644" TargetMode="External"/><Relationship Id="rId1029" Type="http://schemas.openxmlformats.org/officeDocument/2006/relationships/hyperlink" Target="https://github.com/caronc/apprise/pull/383" TargetMode="External"/><Relationship Id="rId1236" Type="http://schemas.openxmlformats.org/officeDocument/2006/relationships/hyperlink" Target="https://github.com/geldata/gel" TargetMode="External"/><Relationship Id="rId82" Type="http://schemas.openxmlformats.org/officeDocument/2006/relationships/hyperlink" Target="https://github.com/wkentaro/labelme" TargetMode="External"/><Relationship Id="rId606" Type="http://schemas.openxmlformats.org/officeDocument/2006/relationships/hyperlink" Target="https://github.com/PaddlePaddle/PaddleOCR" TargetMode="External"/><Relationship Id="rId813" Type="http://schemas.openxmlformats.org/officeDocument/2006/relationships/hyperlink" Target="https://github.com/hummingbot/hummingbot" TargetMode="External"/><Relationship Id="rId1303" Type="http://schemas.openxmlformats.org/officeDocument/2006/relationships/hyperlink" Target="https://github.com/saltstack/salt" TargetMode="External"/><Relationship Id="rId189" Type="http://schemas.openxmlformats.org/officeDocument/2006/relationships/hyperlink" Target="https://github.com/dagster-io/dagster/pull/5218" TargetMode="External"/><Relationship Id="rId396" Type="http://schemas.openxmlformats.org/officeDocument/2006/relationships/hyperlink" Target="https://github.com/freqtrade/freqtrade" TargetMode="External"/><Relationship Id="rId256" Type="http://schemas.openxmlformats.org/officeDocument/2006/relationships/hyperlink" Target="https://github.com/smicallef/spiderfoot/pull/1581" TargetMode="External"/><Relationship Id="rId463" Type="http://schemas.openxmlformats.org/officeDocument/2006/relationships/hyperlink" Target="https://github.com/PaddlePaddle/PaddleDetection/pull/6424" TargetMode="External"/><Relationship Id="rId670" Type="http://schemas.openxmlformats.org/officeDocument/2006/relationships/hyperlink" Target="https://github.com/encode/httpx/pull/676" TargetMode="External"/><Relationship Id="rId1093" Type="http://schemas.openxmlformats.org/officeDocument/2006/relationships/hyperlink" Target="https://github.com/dagster-io/dagster" TargetMode="External"/><Relationship Id="rId116" Type="http://schemas.openxmlformats.org/officeDocument/2006/relationships/hyperlink" Target="https://github.com/megadose/holehe" TargetMode="External"/><Relationship Id="rId323" Type="http://schemas.openxmlformats.org/officeDocument/2006/relationships/hyperlink" Target="https://github.com/flairNLP/flair" TargetMode="External"/><Relationship Id="rId530" Type="http://schemas.openxmlformats.org/officeDocument/2006/relationships/hyperlink" Target="https://github.com/wkentaro/labelme/pull/1923" TargetMode="External"/><Relationship Id="rId768" Type="http://schemas.openxmlformats.org/officeDocument/2006/relationships/hyperlink" Target="https://github.com/flairNLP/flair/pull/2812" TargetMode="External"/><Relationship Id="rId975" Type="http://schemas.openxmlformats.org/officeDocument/2006/relationships/hyperlink" Target="https://github.com/gruns/icecream/pull/4" TargetMode="External"/><Relationship Id="rId1160" Type="http://schemas.openxmlformats.org/officeDocument/2006/relationships/hyperlink" Target="https://github.com/ranger/ranger" TargetMode="External"/><Relationship Id="rId628" Type="http://schemas.openxmlformats.org/officeDocument/2006/relationships/hyperlink" Target="https://github.com/dagster-io/dagster" TargetMode="External"/><Relationship Id="rId835" Type="http://schemas.openxmlformats.org/officeDocument/2006/relationships/hyperlink" Target="https://github.com/freqtrade/freqtrade/pull/1977" TargetMode="External"/><Relationship Id="rId1258" Type="http://schemas.openxmlformats.org/officeDocument/2006/relationships/hyperlink" Target="https://github.com/hummingbot/hummingbot" TargetMode="External"/><Relationship Id="rId1020" Type="http://schemas.openxmlformats.org/officeDocument/2006/relationships/hyperlink" Target="https://github.com/sissbruecker/linkding" TargetMode="External"/><Relationship Id="rId1118" Type="http://schemas.openxmlformats.org/officeDocument/2006/relationships/hyperlink" Target="https://github.com/sherlock-project/sherlock/pull/1637" TargetMode="External"/><Relationship Id="rId1325" Type="http://schemas.openxmlformats.org/officeDocument/2006/relationships/hyperlink" Target="https://github.com/mps-youtube/yewtube/pull/519" TargetMode="External"/><Relationship Id="rId902" Type="http://schemas.openxmlformats.org/officeDocument/2006/relationships/hyperlink" Target="https://github.com/PaddlePaddle/PaddleDetection" TargetMode="External"/><Relationship Id="rId31" Type="http://schemas.openxmlformats.org/officeDocument/2006/relationships/hyperlink" Target="https://github.com/PaddlePaddle/PaddleDetection/pull/5632" TargetMode="External"/><Relationship Id="rId180" Type="http://schemas.openxmlformats.org/officeDocument/2006/relationships/hyperlink" Target="https://github.com/dagster-io/dagster" TargetMode="External"/><Relationship Id="rId278" Type="http://schemas.openxmlformats.org/officeDocument/2006/relationships/hyperlink" Target="https://github.com/smicallef/spiderfoot" TargetMode="External"/><Relationship Id="rId485" Type="http://schemas.openxmlformats.org/officeDocument/2006/relationships/hyperlink" Target="https://github.com/pre-commit/pre-commit/pull/3574" TargetMode="External"/><Relationship Id="rId692" Type="http://schemas.openxmlformats.org/officeDocument/2006/relationships/hyperlink" Target="https://github.com/simonw/datasette/pull/2222" TargetMode="External"/><Relationship Id="rId138" Type="http://schemas.openxmlformats.org/officeDocument/2006/relationships/hyperlink" Target="https://github.com/amueller/word_cloud/pull/581" TargetMode="External"/><Relationship Id="rId345" Type="http://schemas.openxmlformats.org/officeDocument/2006/relationships/hyperlink" Target="https://github.com/tensorflow/models" TargetMode="External"/><Relationship Id="rId552" Type="http://schemas.openxmlformats.org/officeDocument/2006/relationships/hyperlink" Target="https://github.com/megadose/holehe" TargetMode="External"/><Relationship Id="rId997" Type="http://schemas.openxmlformats.org/officeDocument/2006/relationships/hyperlink" Target="https://github.com/danielgatis/rembg" TargetMode="External"/><Relationship Id="rId1182" Type="http://schemas.openxmlformats.org/officeDocument/2006/relationships/hyperlink" Target="https://github.com/3b1b/manim/pull/2108" TargetMode="External"/><Relationship Id="rId205" Type="http://schemas.openxmlformats.org/officeDocument/2006/relationships/hyperlink" Target="https://github.com/dagster-io/dagster/pull/16679" TargetMode="External"/><Relationship Id="rId412" Type="http://schemas.openxmlformats.org/officeDocument/2006/relationships/hyperlink" Target="https://github.com/home-assistant/core/pull/162396" TargetMode="External"/><Relationship Id="rId857" Type="http://schemas.openxmlformats.org/officeDocument/2006/relationships/hyperlink" Target="https://github.com/home-assistant/core" TargetMode="External"/><Relationship Id="rId1042" Type="http://schemas.openxmlformats.org/officeDocument/2006/relationships/hyperlink" Target="https://github.com/PaddlePaddle/PaddleOCR" TargetMode="External"/><Relationship Id="rId717" Type="http://schemas.openxmlformats.org/officeDocument/2006/relationships/hyperlink" Target="https://github.com/smicallef/spiderfoot/pull/1337" TargetMode="External"/><Relationship Id="rId924" Type="http://schemas.openxmlformats.org/officeDocument/2006/relationships/hyperlink" Target="https://github.com/maurosoria/dirsearch" TargetMode="External"/><Relationship Id="rId53" Type="http://schemas.openxmlformats.org/officeDocument/2006/relationships/hyperlink" Target="https://github.com/maurosoria/dirsearch" TargetMode="External"/><Relationship Id="rId1207" Type="http://schemas.openxmlformats.org/officeDocument/2006/relationships/hyperlink" Target="https://github.com/flairNLP/flair" TargetMode="External"/><Relationship Id="rId367" Type="http://schemas.openxmlformats.org/officeDocument/2006/relationships/hyperlink" Target="https://github.com/ytdl-org/youtube-dl" TargetMode="External"/><Relationship Id="rId574" Type="http://schemas.openxmlformats.org/officeDocument/2006/relationships/hyperlink" Target="https://github.com/rany2/edge-tts/pull/331" TargetMode="External"/><Relationship Id="rId227" Type="http://schemas.openxmlformats.org/officeDocument/2006/relationships/hyperlink" Target="https://github.com/encode/httpx" TargetMode="External"/><Relationship Id="rId781" Type="http://schemas.openxmlformats.org/officeDocument/2006/relationships/hyperlink" Target="https://github.com/mikf/gallery-dl" TargetMode="External"/><Relationship Id="rId879" Type="http://schemas.openxmlformats.org/officeDocument/2006/relationships/hyperlink" Target="https://github.com/saltstack/salt" TargetMode="External"/><Relationship Id="rId434" Type="http://schemas.openxmlformats.org/officeDocument/2006/relationships/hyperlink" Target="https://github.com/saltstack/salt/pull/4026" TargetMode="External"/><Relationship Id="rId641" Type="http://schemas.openxmlformats.org/officeDocument/2006/relationships/hyperlink" Target="https://github.com/dagster-io/dagster/pull/16679" TargetMode="External"/><Relationship Id="rId739" Type="http://schemas.openxmlformats.org/officeDocument/2006/relationships/hyperlink" Target="https://github.com/fail2ban/fail2ban" TargetMode="External"/><Relationship Id="rId1064" Type="http://schemas.openxmlformats.org/officeDocument/2006/relationships/hyperlink" Target="https://github.com/dagster-io/dagster" TargetMode="External"/><Relationship Id="rId1271" Type="http://schemas.openxmlformats.org/officeDocument/2006/relationships/hyperlink" Target="https://github.com/freqtrade/freqtrade/pull/569" TargetMode="External"/><Relationship Id="rId501" Type="http://schemas.openxmlformats.org/officeDocument/2006/relationships/hyperlink" Target="https://github.com/Zulko/moviepy/pull/553" TargetMode="External"/><Relationship Id="rId946" Type="http://schemas.openxmlformats.org/officeDocument/2006/relationships/hyperlink" Target="https://github.com/Zulko/moviepy" TargetMode="External"/><Relationship Id="rId1131" Type="http://schemas.openxmlformats.org/officeDocument/2006/relationships/hyperlink" Target="https://github.com/smicallef/spiderfoot" TargetMode="External"/><Relationship Id="rId1229" Type="http://schemas.openxmlformats.org/officeDocument/2006/relationships/hyperlink" Target="https://github.com/tensorflow/models" TargetMode="External"/><Relationship Id="rId75" Type="http://schemas.openxmlformats.org/officeDocument/2006/relationships/hyperlink" Target="https://github.com/wkentaro/labelme/pull/1825" TargetMode="External"/><Relationship Id="rId806" Type="http://schemas.openxmlformats.org/officeDocument/2006/relationships/hyperlink" Target="https://github.com/geldata/g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Zulko/moviepy/pull/553" TargetMode="External"/></Relationships>
</file>

<file path=xl/worksheets/_rels/sheet10.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github.com/home-assistant/core/pull/162396" TargetMode="External"/><Relationship Id="rId7" Type="http://schemas.openxmlformats.org/officeDocument/2006/relationships/hyperlink" Target="https://github.com/flairNLP/flair" TargetMode="External"/><Relationship Id="rId2" Type="http://schemas.openxmlformats.org/officeDocument/2006/relationships/hyperlink" Target="https://github.com/home-assistant/core" TargetMode="External"/><Relationship Id="rId1" Type="http://schemas.openxmlformats.org/officeDocument/2006/relationships/hyperlink" Target="https://github.com/encode/httpx" TargetMode="External"/><Relationship Id="rId6" Type="http://schemas.openxmlformats.org/officeDocument/2006/relationships/hyperlink" Target="https://github.com/deepfakes/faceswap" TargetMode="External"/><Relationship Id="rId5" Type="http://schemas.openxmlformats.org/officeDocument/2006/relationships/hyperlink" Target="https://github.com/simonw/datasette" TargetMode="External"/><Relationship Id="rId4" Type="http://schemas.openxmlformats.org/officeDocument/2006/relationships/hyperlink" Target="https://github.com/dagster-io/dagster"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3.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4.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drawing" Target="../drawings/drawing5.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21.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drawing" Target="../drawings/drawing6.xml"/><Relationship Id="rId5" Type="http://schemas.openxmlformats.org/officeDocument/2006/relationships/pivotTable" Target="../pivotTables/pivotTable28.xml"/><Relationship Id="rId4" Type="http://schemas.openxmlformats.org/officeDocument/2006/relationships/pivotTable" Target="../pivotTables/pivotTable27.xml"/></Relationships>
</file>

<file path=xl/worksheets/_rels/sheet22.xml.rels><?xml version="1.0" encoding="UTF-8" standalone="yes"?>
<Relationships xmlns="http://schemas.openxmlformats.org/package/2006/relationships"><Relationship Id="rId2" Type="http://schemas.openxmlformats.org/officeDocument/2006/relationships/pivotTable" Target="../pivotTables/pivotTable30.xml"/><Relationship Id="rId1" Type="http://schemas.openxmlformats.org/officeDocument/2006/relationships/pivotTable" Target="../pivotTables/pivotTable29.xml"/></Relationships>
</file>

<file path=xl/worksheets/_rels/sheet23.xml.rels><?xml version="1.0" encoding="UTF-8" standalone="yes"?>
<Relationships xmlns="http://schemas.openxmlformats.org/package/2006/relationships"><Relationship Id="rId3" Type="http://schemas.openxmlformats.org/officeDocument/2006/relationships/pivotTable" Target="../pivotTables/pivotTable33.xml"/><Relationship Id="rId2" Type="http://schemas.openxmlformats.org/officeDocument/2006/relationships/pivotTable" Target="../pivotTables/pivotTable32.xml"/><Relationship Id="rId1" Type="http://schemas.openxmlformats.org/officeDocument/2006/relationships/pivotTable" Target="../pivotTables/pivotTable31.xml"/><Relationship Id="rId5" Type="http://schemas.openxmlformats.org/officeDocument/2006/relationships/drawing" Target="../drawings/drawing7.xml"/><Relationship Id="rId4" Type="http://schemas.openxmlformats.org/officeDocument/2006/relationships/pivotTable" Target="../pivotTables/pivotTable34.xml"/></Relationships>
</file>

<file path=xl/worksheets/_rels/sheet24.xml.rels><?xml version="1.0" encoding="UTF-8" standalone="yes"?>
<Relationships xmlns="http://schemas.openxmlformats.org/package/2006/relationships"><Relationship Id="rId3" Type="http://schemas.openxmlformats.org/officeDocument/2006/relationships/pivotTable" Target="../pivotTables/pivotTable37.xml"/><Relationship Id="rId2" Type="http://schemas.openxmlformats.org/officeDocument/2006/relationships/pivotTable" Target="../pivotTables/pivotTable36.xml"/><Relationship Id="rId1" Type="http://schemas.openxmlformats.org/officeDocument/2006/relationships/pivotTable" Target="../pivotTables/pivotTable35.xm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222"/>
  <sheetViews>
    <sheetView topLeftCell="M1" workbookViewId="0">
      <selection activeCell="P1" sqref="P1:U1"/>
    </sheetView>
  </sheetViews>
  <sheetFormatPr defaultRowHeight="15"/>
  <cols>
    <col min="1" max="1" width="26.5703125" customWidth="1"/>
    <col min="2" max="2" width="22.5703125" customWidth="1"/>
    <col min="3" max="4" width="14.140625" customWidth="1"/>
    <col min="5" max="5" width="13.28515625" customWidth="1"/>
    <col min="6" max="6" width="13.85546875" customWidth="1"/>
    <col min="7" max="7" width="11.42578125" bestFit="1" customWidth="1"/>
    <col min="8" max="8" width="16.85546875" bestFit="1" customWidth="1"/>
    <col min="9" max="10" width="28.5703125" customWidth="1"/>
    <col min="11" max="11" width="8.7109375" bestFit="1" customWidth="1"/>
    <col min="12" max="12" width="45.42578125" style="1" customWidth="1"/>
    <col min="13" max="13" width="17.42578125" style="1" customWidth="1"/>
    <col min="14" max="14" width="11.28515625" style="1" bestFit="1" customWidth="1"/>
    <col min="15" max="15" width="19.7109375" style="1" customWidth="1"/>
    <col min="16" max="16" width="14.7109375" bestFit="1" customWidth="1"/>
    <col min="17" max="17" width="11.42578125" bestFit="1" customWidth="1"/>
    <col min="18" max="18" width="14.42578125" bestFit="1" customWidth="1"/>
    <col min="19" max="19" width="18.140625" style="1" bestFit="1" customWidth="1"/>
    <col min="20" max="20" width="10.5703125" bestFit="1" customWidth="1"/>
    <col min="21" max="21" width="11.42578125" bestFit="1" customWidth="1"/>
    <col min="22" max="22" width="47.85546875" style="1" customWidth="1"/>
    <col min="23" max="23" width="11.42578125" style="1" bestFit="1" customWidth="1"/>
    <col min="24" max="24" width="16.5703125" customWidth="1"/>
    <col min="25" max="25" width="17" customWidth="1"/>
    <col min="26" max="26" width="15.85546875" customWidth="1"/>
    <col min="27" max="27" width="14" customWidth="1"/>
    <col min="34" max="34" width="33" customWidth="1"/>
    <col min="45" max="45" width="9.140625" customWidth="1"/>
    <col min="46" max="46" width="34.85546875" customWidth="1"/>
  </cols>
  <sheetData>
    <row r="1" spans="1:49" s="2" customFormat="1" ht="7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ht="167.25">
      <c r="A2" s="1" t="s">
        <v>49</v>
      </c>
      <c r="B2" s="1" t="s">
        <v>50</v>
      </c>
      <c r="C2" s="1" t="s">
        <v>51</v>
      </c>
      <c r="D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 s="1" t="s">
        <v>52</v>
      </c>
      <c r="F2" s="1" t="s">
        <v>53</v>
      </c>
      <c r="G2" s="1" t="s">
        <v>54</v>
      </c>
      <c r="H2" s="1">
        <v>1</v>
      </c>
      <c r="I2" s="1" t="s">
        <v>55</v>
      </c>
      <c r="J2" s="1" t="s">
        <v>55</v>
      </c>
      <c r="K2" s="1" t="s">
        <v>56</v>
      </c>
      <c r="L2" s="1" t="s">
        <v>57</v>
      </c>
      <c r="M2" s="1" t="s">
        <v>58</v>
      </c>
      <c r="N2" s="1" t="s">
        <v>59</v>
      </c>
      <c r="O2" s="1" t="s">
        <v>60</v>
      </c>
      <c r="P2" s="1" t="s">
        <v>61</v>
      </c>
      <c r="Q2" s="1" t="s">
        <v>61</v>
      </c>
      <c r="R2" s="1" t="s">
        <v>62</v>
      </c>
      <c r="S2" s="1" t="s">
        <v>63</v>
      </c>
      <c r="T2" s="1" t="s">
        <v>64</v>
      </c>
      <c r="U2" s="1" t="s">
        <v>62</v>
      </c>
      <c r="V2" s="1" t="s">
        <v>65</v>
      </c>
      <c r="W2" s="1" t="s">
        <v>66</v>
      </c>
      <c r="X2" s="1" t="s">
        <v>61</v>
      </c>
      <c r="Y2" s="1" t="s">
        <v>67</v>
      </c>
      <c r="Z2" s="1" t="s">
        <v>68</v>
      </c>
      <c r="AA2" s="1" t="s">
        <v>69</v>
      </c>
      <c r="AB2" s="1" t="s">
        <v>62</v>
      </c>
      <c r="AC2" s="1" t="s">
        <v>61</v>
      </c>
      <c r="AD2" s="1" t="s">
        <v>62</v>
      </c>
      <c r="AE2" s="1" t="s">
        <v>70</v>
      </c>
      <c r="AF2" s="1" t="s">
        <v>64</v>
      </c>
      <c r="AG2" s="1" t="s">
        <v>61</v>
      </c>
      <c r="AH2" s="1" t="s">
        <v>71</v>
      </c>
      <c r="AI2" s="1" t="s">
        <v>72</v>
      </c>
      <c r="AJ2" s="1" t="s">
        <v>62</v>
      </c>
      <c r="AK2" s="1" t="s">
        <v>73</v>
      </c>
      <c r="AL2" s="1" t="s">
        <v>74</v>
      </c>
      <c r="AM2" s="1" t="s">
        <v>75</v>
      </c>
      <c r="AN2" s="1" t="s">
        <v>62</v>
      </c>
      <c r="AO2" s="1" t="s">
        <v>61</v>
      </c>
      <c r="AP2" s="1" t="s">
        <v>62</v>
      </c>
      <c r="AQ2" s="1" t="s">
        <v>76</v>
      </c>
      <c r="AR2" s="1" t="s">
        <v>77</v>
      </c>
      <c r="AS2" s="1" t="s">
        <v>61</v>
      </c>
      <c r="AT2" s="1" t="s">
        <v>78</v>
      </c>
      <c r="AU2" s="1" t="s">
        <v>72</v>
      </c>
      <c r="AV2" s="1" t="s">
        <v>62</v>
      </c>
      <c r="AW2" s="1" t="s">
        <v>73</v>
      </c>
    </row>
    <row r="3" spans="1:49" ht="137.25">
      <c r="A3" s="1" t="s">
        <v>49</v>
      </c>
      <c r="B3" s="1" t="s">
        <v>79</v>
      </c>
      <c r="C3" s="1" t="s">
        <v>80</v>
      </c>
      <c r="D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3" s="1" t="s">
        <v>81</v>
      </c>
      <c r="F3" s="1" t="s">
        <v>82</v>
      </c>
      <c r="G3" s="1" t="s">
        <v>83</v>
      </c>
      <c r="H3" s="1">
        <v>1</v>
      </c>
      <c r="I3" s="1" t="s">
        <v>84</v>
      </c>
      <c r="J3" s="1" t="s">
        <v>84</v>
      </c>
      <c r="K3" s="1" t="s">
        <v>56</v>
      </c>
      <c r="L3" s="1" t="s">
        <v>85</v>
      </c>
      <c r="M3" s="1" t="s">
        <v>86</v>
      </c>
      <c r="N3" s="1" t="s">
        <v>87</v>
      </c>
      <c r="O3" s="1" t="s">
        <v>88</v>
      </c>
      <c r="P3" s="1" t="s">
        <v>62</v>
      </c>
      <c r="Q3" s="1" t="s">
        <v>61</v>
      </c>
      <c r="R3" s="1" t="s">
        <v>62</v>
      </c>
      <c r="S3" s="1" t="s">
        <v>76</v>
      </c>
      <c r="T3" s="1" t="s">
        <v>77</v>
      </c>
      <c r="U3" s="1" t="s">
        <v>61</v>
      </c>
      <c r="V3" s="1" t="s">
        <v>89</v>
      </c>
      <c r="W3" s="1" t="s">
        <v>72</v>
      </c>
      <c r="X3" s="1" t="s">
        <v>62</v>
      </c>
      <c r="Y3" s="1" t="s">
        <v>73</v>
      </c>
      <c r="Z3" s="1" t="s">
        <v>90</v>
      </c>
      <c r="AA3" s="1" t="s">
        <v>91</v>
      </c>
      <c r="AB3" s="1" t="s">
        <v>62</v>
      </c>
      <c r="AC3" s="1" t="s">
        <v>61</v>
      </c>
      <c r="AD3" s="1" t="s">
        <v>62</v>
      </c>
      <c r="AE3" s="1" t="s">
        <v>76</v>
      </c>
      <c r="AF3" s="1" t="s">
        <v>77</v>
      </c>
      <c r="AG3" s="1" t="s">
        <v>61</v>
      </c>
      <c r="AH3" s="1" t="s">
        <v>89</v>
      </c>
      <c r="AI3" s="1" t="s">
        <v>72</v>
      </c>
      <c r="AJ3" s="1" t="s">
        <v>62</v>
      </c>
      <c r="AK3" s="1" t="s">
        <v>73</v>
      </c>
      <c r="AL3" s="1" t="s">
        <v>92</v>
      </c>
      <c r="AM3" s="1" t="s">
        <v>93</v>
      </c>
      <c r="AN3" s="1" t="s">
        <v>62</v>
      </c>
      <c r="AO3" s="1" t="s">
        <v>61</v>
      </c>
      <c r="AP3" s="1" t="s">
        <v>62</v>
      </c>
      <c r="AQ3" s="1" t="s">
        <v>76</v>
      </c>
      <c r="AR3" s="1" t="s">
        <v>77</v>
      </c>
      <c r="AS3" s="1" t="s">
        <v>61</v>
      </c>
      <c r="AT3" s="1" t="s">
        <v>89</v>
      </c>
      <c r="AU3" s="1" t="s">
        <v>72</v>
      </c>
      <c r="AV3" s="1" t="s">
        <v>62</v>
      </c>
      <c r="AW3" s="1" t="s">
        <v>73</v>
      </c>
    </row>
    <row r="4" spans="1:49" ht="198">
      <c r="A4" s="1" t="s">
        <v>49</v>
      </c>
      <c r="B4" s="1" t="s">
        <v>79</v>
      </c>
      <c r="C4" s="1" t="s">
        <v>80</v>
      </c>
      <c r="D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4" s="1" t="s">
        <v>94</v>
      </c>
      <c r="F4" s="1" t="s">
        <v>95</v>
      </c>
      <c r="G4" s="1" t="s">
        <v>96</v>
      </c>
      <c r="H4" s="1">
        <v>1</v>
      </c>
      <c r="I4" s="1" t="s">
        <v>97</v>
      </c>
      <c r="J4" s="1" t="s">
        <v>97</v>
      </c>
      <c r="K4" s="1" t="s">
        <v>56</v>
      </c>
      <c r="L4" s="1" t="s">
        <v>98</v>
      </c>
      <c r="M4" s="1" t="s">
        <v>99</v>
      </c>
      <c r="N4" s="1" t="s">
        <v>100</v>
      </c>
      <c r="O4" s="1" t="s">
        <v>101</v>
      </c>
      <c r="P4" s="1" t="s">
        <v>102</v>
      </c>
      <c r="Q4" s="1" t="s">
        <v>61</v>
      </c>
      <c r="R4" s="1" t="s">
        <v>62</v>
      </c>
      <c r="S4" s="1" t="s">
        <v>103</v>
      </c>
      <c r="T4" s="1" t="s">
        <v>64</v>
      </c>
      <c r="U4" s="1" t="s">
        <v>62</v>
      </c>
      <c r="V4" s="1" t="s">
        <v>104</v>
      </c>
      <c r="W4" s="1" t="s">
        <v>66</v>
      </c>
      <c r="X4" s="1" t="s">
        <v>61</v>
      </c>
      <c r="Y4" s="1" t="s">
        <v>105</v>
      </c>
      <c r="Z4" s="1" t="s">
        <v>106</v>
      </c>
      <c r="AA4" s="1" t="s">
        <v>107</v>
      </c>
      <c r="AB4" s="1" t="s">
        <v>61</v>
      </c>
      <c r="AC4" s="1" t="s">
        <v>61</v>
      </c>
      <c r="AD4" s="1" t="s">
        <v>62</v>
      </c>
      <c r="AE4" s="1" t="s">
        <v>108</v>
      </c>
      <c r="AF4" s="1" t="s">
        <v>64</v>
      </c>
      <c r="AG4" s="1" t="s">
        <v>62</v>
      </c>
      <c r="AH4" s="1" t="s">
        <v>109</v>
      </c>
      <c r="AI4" s="1" t="s">
        <v>66</v>
      </c>
      <c r="AJ4" s="1" t="s">
        <v>61</v>
      </c>
      <c r="AK4" s="1" t="s">
        <v>110</v>
      </c>
      <c r="AL4" s="1" t="s">
        <v>111</v>
      </c>
      <c r="AM4" s="1" t="s">
        <v>112</v>
      </c>
      <c r="AN4" s="1" t="s">
        <v>61</v>
      </c>
      <c r="AO4" s="1" t="s">
        <v>61</v>
      </c>
      <c r="AP4" s="1" t="s">
        <v>62</v>
      </c>
      <c r="AQ4" s="1" t="s">
        <v>108</v>
      </c>
      <c r="AR4" s="1" t="s">
        <v>64</v>
      </c>
      <c r="AS4" s="1" t="s">
        <v>62</v>
      </c>
      <c r="AT4" s="1" t="s">
        <v>113</v>
      </c>
      <c r="AU4" s="1" t="s">
        <v>66</v>
      </c>
      <c r="AV4" s="1" t="s">
        <v>61</v>
      </c>
      <c r="AW4" s="1" t="s">
        <v>105</v>
      </c>
    </row>
    <row r="5" spans="1:49" ht="137.25">
      <c r="A5" s="1" t="s">
        <v>49</v>
      </c>
      <c r="B5" s="1" t="s">
        <v>79</v>
      </c>
      <c r="C5" s="1" t="s">
        <v>114</v>
      </c>
      <c r="D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5" s="1" t="s">
        <v>115</v>
      </c>
      <c r="F5" s="1" t="s">
        <v>116</v>
      </c>
      <c r="G5" s="1" t="s">
        <v>117</v>
      </c>
      <c r="H5" s="1">
        <v>3</v>
      </c>
      <c r="I5" s="1" t="s">
        <v>118</v>
      </c>
      <c r="J5" s="1" t="s">
        <v>119</v>
      </c>
      <c r="K5" s="1" t="s">
        <v>56</v>
      </c>
      <c r="L5" s="1" t="s">
        <v>120</v>
      </c>
      <c r="M5" s="1" t="s">
        <v>121</v>
      </c>
      <c r="N5" s="1" t="s">
        <v>122</v>
      </c>
      <c r="O5" s="1" t="s">
        <v>123</v>
      </c>
      <c r="P5" s="1" t="s">
        <v>62</v>
      </c>
      <c r="Q5" s="1" t="s">
        <v>61</v>
      </c>
      <c r="R5" s="1" t="s">
        <v>62</v>
      </c>
      <c r="S5" s="1" t="s">
        <v>124</v>
      </c>
      <c r="T5" s="1" t="s">
        <v>125</v>
      </c>
      <c r="U5" s="1" t="s">
        <v>61</v>
      </c>
      <c r="V5" s="1" t="s">
        <v>126</v>
      </c>
      <c r="W5" s="1" t="s">
        <v>72</v>
      </c>
      <c r="X5" s="1" t="s">
        <v>62</v>
      </c>
      <c r="Y5" s="1" t="s">
        <v>73</v>
      </c>
      <c r="Z5" s="1" t="s">
        <v>127</v>
      </c>
      <c r="AA5" s="1" t="s">
        <v>128</v>
      </c>
      <c r="AB5" s="1" t="s">
        <v>62</v>
      </c>
      <c r="AC5" s="1" t="s">
        <v>61</v>
      </c>
      <c r="AD5" s="1" t="s">
        <v>62</v>
      </c>
      <c r="AE5" s="1" t="s">
        <v>76</v>
      </c>
      <c r="AF5" s="1" t="s">
        <v>77</v>
      </c>
      <c r="AG5" s="1" t="s">
        <v>61</v>
      </c>
      <c r="AH5" s="1" t="s">
        <v>89</v>
      </c>
      <c r="AI5" s="1" t="s">
        <v>72</v>
      </c>
      <c r="AJ5" s="1" t="s">
        <v>62</v>
      </c>
      <c r="AK5" s="1" t="s">
        <v>73</v>
      </c>
      <c r="AL5" s="1" t="s">
        <v>129</v>
      </c>
      <c r="AM5" s="1" t="s">
        <v>130</v>
      </c>
      <c r="AN5" s="1" t="s">
        <v>62</v>
      </c>
      <c r="AO5" s="1" t="s">
        <v>61</v>
      </c>
      <c r="AP5" s="1" t="s">
        <v>62</v>
      </c>
      <c r="AQ5" s="1" t="s">
        <v>76</v>
      </c>
      <c r="AR5" s="1" t="s">
        <v>77</v>
      </c>
      <c r="AS5" s="1" t="s">
        <v>61</v>
      </c>
      <c r="AT5" s="1" t="s">
        <v>89</v>
      </c>
      <c r="AU5" s="1" t="s">
        <v>72</v>
      </c>
      <c r="AV5" s="1" t="s">
        <v>62</v>
      </c>
      <c r="AW5" s="1" t="s">
        <v>73</v>
      </c>
    </row>
    <row r="6" spans="1:49" ht="152.25">
      <c r="A6" s="1" t="s">
        <v>49</v>
      </c>
      <c r="B6" s="1" t="s">
        <v>79</v>
      </c>
      <c r="C6" s="1" t="s">
        <v>114</v>
      </c>
      <c r="D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6" s="1" t="s">
        <v>115</v>
      </c>
      <c r="F6" s="1" t="s">
        <v>116</v>
      </c>
      <c r="G6" s="1" t="s">
        <v>117</v>
      </c>
      <c r="H6" s="1">
        <v>3</v>
      </c>
      <c r="I6" s="1" t="s">
        <v>118</v>
      </c>
      <c r="J6" s="1" t="s">
        <v>131</v>
      </c>
      <c r="K6" s="1" t="s">
        <v>56</v>
      </c>
      <c r="L6" s="1" t="s">
        <v>120</v>
      </c>
      <c r="M6" s="1" t="s">
        <v>121</v>
      </c>
      <c r="N6" s="1" t="s">
        <v>132</v>
      </c>
      <c r="O6" s="1" t="s">
        <v>133</v>
      </c>
      <c r="P6" s="1" t="s">
        <v>62</v>
      </c>
      <c r="Q6" s="1" t="s">
        <v>61</v>
      </c>
      <c r="R6" s="1" t="s">
        <v>62</v>
      </c>
      <c r="S6" s="1" t="s">
        <v>124</v>
      </c>
      <c r="T6" s="1" t="s">
        <v>125</v>
      </c>
      <c r="U6" s="1" t="s">
        <v>61</v>
      </c>
      <c r="V6" s="1" t="s">
        <v>126</v>
      </c>
      <c r="W6" s="1" t="s">
        <v>72</v>
      </c>
      <c r="X6" s="1" t="s">
        <v>62</v>
      </c>
      <c r="Y6" s="1" t="s">
        <v>73</v>
      </c>
      <c r="Z6" s="1" t="s">
        <v>134</v>
      </c>
      <c r="AA6" s="1" t="s">
        <v>135</v>
      </c>
      <c r="AB6" s="1" t="s">
        <v>62</v>
      </c>
      <c r="AC6" s="1" t="s">
        <v>61</v>
      </c>
      <c r="AD6" s="1" t="s">
        <v>62</v>
      </c>
      <c r="AE6" s="1" t="s">
        <v>76</v>
      </c>
      <c r="AF6" s="1" t="s">
        <v>77</v>
      </c>
      <c r="AG6" s="1" t="s">
        <v>61</v>
      </c>
      <c r="AH6" s="1" t="s">
        <v>89</v>
      </c>
      <c r="AI6" s="1" t="s">
        <v>72</v>
      </c>
      <c r="AJ6" s="1" t="s">
        <v>62</v>
      </c>
      <c r="AK6" s="1" t="s">
        <v>73</v>
      </c>
      <c r="AL6" s="1" t="s">
        <v>136</v>
      </c>
      <c r="AM6" s="1" t="s">
        <v>137</v>
      </c>
      <c r="AN6" s="1" t="s">
        <v>61</v>
      </c>
      <c r="AO6" s="1" t="s">
        <v>61</v>
      </c>
      <c r="AP6" s="1" t="s">
        <v>62</v>
      </c>
      <c r="AQ6" s="1" t="s">
        <v>138</v>
      </c>
      <c r="AR6" s="1" t="s">
        <v>64</v>
      </c>
      <c r="AS6" s="1" t="s">
        <v>62</v>
      </c>
      <c r="AT6" s="1" t="s">
        <v>139</v>
      </c>
      <c r="AU6" s="1" t="s">
        <v>66</v>
      </c>
      <c r="AV6" s="1" t="s">
        <v>62</v>
      </c>
      <c r="AW6" s="1" t="s">
        <v>73</v>
      </c>
    </row>
    <row r="7" spans="1:49" ht="198">
      <c r="A7" s="1" t="s">
        <v>49</v>
      </c>
      <c r="B7" s="1" t="s">
        <v>79</v>
      </c>
      <c r="C7" s="1" t="s">
        <v>114</v>
      </c>
      <c r="D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7" s="1" t="s">
        <v>115</v>
      </c>
      <c r="F7" s="1" t="s">
        <v>116</v>
      </c>
      <c r="G7" s="1" t="s">
        <v>117</v>
      </c>
      <c r="H7" s="1">
        <v>3</v>
      </c>
      <c r="I7" s="1" t="s">
        <v>118</v>
      </c>
      <c r="J7" s="1" t="s">
        <v>140</v>
      </c>
      <c r="K7" s="1" t="s">
        <v>56</v>
      </c>
      <c r="L7" s="1" t="s">
        <v>120</v>
      </c>
      <c r="M7" s="1" t="s">
        <v>121</v>
      </c>
      <c r="N7" s="1" t="s">
        <v>141</v>
      </c>
      <c r="O7" s="1" t="s">
        <v>142</v>
      </c>
      <c r="P7" s="1" t="s">
        <v>62</v>
      </c>
      <c r="Q7" s="1" t="s">
        <v>61</v>
      </c>
      <c r="R7" s="1" t="s">
        <v>62</v>
      </c>
      <c r="S7" s="1" t="s">
        <v>124</v>
      </c>
      <c r="T7" s="1" t="s">
        <v>125</v>
      </c>
      <c r="U7" s="1" t="s">
        <v>61</v>
      </c>
      <c r="V7" s="1" t="s">
        <v>126</v>
      </c>
      <c r="W7" s="1" t="s">
        <v>72</v>
      </c>
      <c r="X7" s="1" t="s">
        <v>62</v>
      </c>
      <c r="Y7" s="1" t="s">
        <v>73</v>
      </c>
      <c r="Z7" s="1" t="s">
        <v>143</v>
      </c>
      <c r="AA7" s="1" t="s">
        <v>144</v>
      </c>
      <c r="AB7" s="1" t="s">
        <v>61</v>
      </c>
      <c r="AC7" s="1" t="s">
        <v>61</v>
      </c>
      <c r="AD7" s="1" t="s">
        <v>62</v>
      </c>
      <c r="AE7" s="1" t="s">
        <v>145</v>
      </c>
      <c r="AF7" s="1" t="s">
        <v>64</v>
      </c>
      <c r="AG7" s="1" t="s">
        <v>62</v>
      </c>
      <c r="AH7" s="1" t="s">
        <v>146</v>
      </c>
      <c r="AI7" s="1" t="s">
        <v>66</v>
      </c>
      <c r="AJ7" s="1" t="s">
        <v>62</v>
      </c>
      <c r="AK7" s="1" t="s">
        <v>73</v>
      </c>
      <c r="AL7" s="1" t="s">
        <v>147</v>
      </c>
      <c r="AM7" s="1" t="s">
        <v>148</v>
      </c>
      <c r="AN7" s="1" t="s">
        <v>62</v>
      </c>
      <c r="AO7" s="1" t="s">
        <v>61</v>
      </c>
      <c r="AP7" s="1" t="s">
        <v>62</v>
      </c>
      <c r="AQ7" s="1" t="s">
        <v>76</v>
      </c>
      <c r="AR7" s="1" t="s">
        <v>77</v>
      </c>
      <c r="AS7" s="1" t="s">
        <v>61</v>
      </c>
      <c r="AT7" s="1" t="s">
        <v>89</v>
      </c>
      <c r="AU7" s="1" t="s">
        <v>72</v>
      </c>
      <c r="AV7" s="1" t="s">
        <v>62</v>
      </c>
      <c r="AW7" s="1" t="s">
        <v>73</v>
      </c>
    </row>
    <row r="8" spans="1:49" ht="167.25">
      <c r="A8" s="1" t="s">
        <v>49</v>
      </c>
      <c r="B8" s="1" t="s">
        <v>79</v>
      </c>
      <c r="C8" s="1" t="s">
        <v>149</v>
      </c>
      <c r="D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8" s="1" t="s">
        <v>150</v>
      </c>
      <c r="F8" s="1" t="s">
        <v>151</v>
      </c>
      <c r="G8" s="1" t="s">
        <v>152</v>
      </c>
      <c r="H8" s="1">
        <v>1</v>
      </c>
      <c r="I8" s="1" t="s">
        <v>153</v>
      </c>
      <c r="J8" s="1" t="s">
        <v>153</v>
      </c>
      <c r="K8" s="1" t="s">
        <v>56</v>
      </c>
      <c r="L8" s="1" t="s">
        <v>154</v>
      </c>
      <c r="M8" s="1" t="s">
        <v>155</v>
      </c>
      <c r="N8" s="1" t="s">
        <v>87</v>
      </c>
      <c r="O8" s="1" t="s">
        <v>156</v>
      </c>
      <c r="P8" s="1" t="s">
        <v>62</v>
      </c>
      <c r="Q8" s="1" t="s">
        <v>61</v>
      </c>
      <c r="R8" s="1" t="s">
        <v>62</v>
      </c>
      <c r="S8" s="1" t="s">
        <v>76</v>
      </c>
      <c r="T8" s="1" t="s">
        <v>77</v>
      </c>
      <c r="U8" s="1" t="s">
        <v>61</v>
      </c>
      <c r="V8" s="1" t="s">
        <v>157</v>
      </c>
      <c r="W8" s="1" t="s">
        <v>72</v>
      </c>
      <c r="X8" s="1" t="s">
        <v>62</v>
      </c>
      <c r="Y8" s="1" t="s">
        <v>73</v>
      </c>
      <c r="Z8" s="1" t="s">
        <v>158</v>
      </c>
      <c r="AA8" s="1" t="s">
        <v>159</v>
      </c>
      <c r="AB8" s="1" t="s">
        <v>102</v>
      </c>
      <c r="AC8" s="1" t="s">
        <v>61</v>
      </c>
      <c r="AD8" s="1" t="s">
        <v>62</v>
      </c>
      <c r="AE8" s="1" t="s">
        <v>160</v>
      </c>
      <c r="AF8" s="1" t="s">
        <v>64</v>
      </c>
      <c r="AG8" s="1" t="s">
        <v>62</v>
      </c>
      <c r="AH8" s="1" t="s">
        <v>161</v>
      </c>
      <c r="AI8" s="1" t="s">
        <v>162</v>
      </c>
      <c r="AJ8" s="1" t="s">
        <v>62</v>
      </c>
      <c r="AK8" s="1" t="s">
        <v>73</v>
      </c>
      <c r="AL8" s="1" t="s">
        <v>163</v>
      </c>
      <c r="AM8" s="1" t="s">
        <v>164</v>
      </c>
      <c r="AN8" s="1" t="s">
        <v>102</v>
      </c>
      <c r="AO8" s="1" t="s">
        <v>61</v>
      </c>
      <c r="AP8" s="1" t="s">
        <v>62</v>
      </c>
      <c r="AQ8" s="1" t="s">
        <v>165</v>
      </c>
      <c r="AR8" s="1" t="s">
        <v>64</v>
      </c>
      <c r="AS8" s="1" t="s">
        <v>62</v>
      </c>
      <c r="AT8" s="1" t="s">
        <v>166</v>
      </c>
      <c r="AU8" s="1" t="s">
        <v>162</v>
      </c>
      <c r="AV8" s="1" t="s">
        <v>62</v>
      </c>
      <c r="AW8" s="1" t="s">
        <v>73</v>
      </c>
    </row>
    <row r="9" spans="1:49" ht="213">
      <c r="A9" s="1" t="s">
        <v>49</v>
      </c>
      <c r="B9" s="1" t="s">
        <v>79</v>
      </c>
      <c r="C9" s="1" t="s">
        <v>149</v>
      </c>
      <c r="D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9" s="1" t="s">
        <v>167</v>
      </c>
      <c r="F9" s="1" t="s">
        <v>168</v>
      </c>
      <c r="G9" s="1">
        <v>5300156</v>
      </c>
      <c r="H9" s="1">
        <v>1</v>
      </c>
      <c r="I9" s="1" t="s">
        <v>169</v>
      </c>
      <c r="J9" s="1" t="s">
        <v>169</v>
      </c>
      <c r="K9" s="1" t="s">
        <v>56</v>
      </c>
      <c r="L9" s="1" t="s">
        <v>170</v>
      </c>
      <c r="M9" s="1" t="s">
        <v>171</v>
      </c>
      <c r="N9" s="1" t="s">
        <v>172</v>
      </c>
      <c r="O9" s="1" t="s">
        <v>173</v>
      </c>
      <c r="P9" s="1" t="s">
        <v>62</v>
      </c>
      <c r="Q9" s="1" t="s">
        <v>61</v>
      </c>
      <c r="R9" s="1" t="s">
        <v>62</v>
      </c>
      <c r="S9" s="1" t="s">
        <v>76</v>
      </c>
      <c r="T9" s="1" t="s">
        <v>77</v>
      </c>
      <c r="U9" s="1" t="s">
        <v>61</v>
      </c>
      <c r="V9" s="1" t="s">
        <v>157</v>
      </c>
      <c r="W9" s="1" t="s">
        <v>72</v>
      </c>
      <c r="X9" s="1" t="s">
        <v>62</v>
      </c>
      <c r="Y9" s="1" t="s">
        <v>73</v>
      </c>
      <c r="Z9" s="1" t="s">
        <v>174</v>
      </c>
      <c r="AA9" s="1" t="s">
        <v>175</v>
      </c>
      <c r="AB9" s="1" t="s">
        <v>102</v>
      </c>
      <c r="AC9" s="1" t="s">
        <v>61</v>
      </c>
      <c r="AD9" s="1" t="s">
        <v>62</v>
      </c>
      <c r="AE9" s="1" t="s">
        <v>176</v>
      </c>
      <c r="AF9" s="1" t="s">
        <v>64</v>
      </c>
      <c r="AG9" s="1" t="s">
        <v>62</v>
      </c>
      <c r="AH9" s="1" t="s">
        <v>177</v>
      </c>
      <c r="AI9" s="1" t="s">
        <v>162</v>
      </c>
      <c r="AJ9" s="1" t="s">
        <v>62</v>
      </c>
      <c r="AK9" s="1" t="s">
        <v>73</v>
      </c>
      <c r="AL9" s="1" t="s">
        <v>178</v>
      </c>
      <c r="AM9" s="1" t="s">
        <v>179</v>
      </c>
      <c r="AN9" s="1" t="s">
        <v>62</v>
      </c>
      <c r="AO9" s="1" t="s">
        <v>61</v>
      </c>
      <c r="AP9" s="1" t="s">
        <v>62</v>
      </c>
      <c r="AQ9" s="1" t="s">
        <v>76</v>
      </c>
      <c r="AR9" s="1" t="s">
        <v>77</v>
      </c>
      <c r="AS9" s="1" t="s">
        <v>61</v>
      </c>
      <c r="AT9" s="1" t="s">
        <v>157</v>
      </c>
      <c r="AU9" s="1" t="s">
        <v>72</v>
      </c>
      <c r="AV9" s="1" t="s">
        <v>62</v>
      </c>
      <c r="AW9" s="1" t="s">
        <v>73</v>
      </c>
    </row>
    <row r="10" spans="1:49" ht="183">
      <c r="A10" s="1" t="s">
        <v>49</v>
      </c>
      <c r="B10" s="1" t="s">
        <v>79</v>
      </c>
      <c r="C10" s="1" t="s">
        <v>180</v>
      </c>
      <c r="D1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0" s="1" t="s">
        <v>181</v>
      </c>
      <c r="F10" s="1" t="s">
        <v>182</v>
      </c>
      <c r="G10" s="1" t="s">
        <v>183</v>
      </c>
      <c r="H10" s="1">
        <v>1</v>
      </c>
      <c r="I10" s="1" t="s">
        <v>184</v>
      </c>
      <c r="J10" s="1" t="s">
        <v>184</v>
      </c>
      <c r="K10" s="1" t="s">
        <v>56</v>
      </c>
      <c r="L10" s="1" t="s">
        <v>185</v>
      </c>
      <c r="M10" s="1" t="s">
        <v>186</v>
      </c>
      <c r="N10" s="1" t="s">
        <v>187</v>
      </c>
      <c r="O10" s="1" t="s">
        <v>188</v>
      </c>
      <c r="P10" s="1" t="s">
        <v>62</v>
      </c>
      <c r="Q10" s="1" t="s">
        <v>61</v>
      </c>
      <c r="R10" s="1" t="s">
        <v>62</v>
      </c>
      <c r="S10" s="1" t="s">
        <v>76</v>
      </c>
      <c r="T10" s="1" t="s">
        <v>77</v>
      </c>
      <c r="U10" s="1" t="s">
        <v>61</v>
      </c>
      <c r="V10" s="1" t="s">
        <v>157</v>
      </c>
      <c r="W10" s="1" t="s">
        <v>72</v>
      </c>
      <c r="X10" s="1" t="s">
        <v>62</v>
      </c>
      <c r="Y10" s="1" t="s">
        <v>73</v>
      </c>
      <c r="Z10" s="1" t="s">
        <v>189</v>
      </c>
      <c r="AA10" s="1" t="s">
        <v>190</v>
      </c>
      <c r="AB10" s="1" t="s">
        <v>61</v>
      </c>
      <c r="AC10" s="1" t="s">
        <v>61</v>
      </c>
      <c r="AD10" s="1" t="s">
        <v>62</v>
      </c>
      <c r="AE10" s="1" t="s">
        <v>191</v>
      </c>
      <c r="AF10" s="1" t="s">
        <v>64</v>
      </c>
      <c r="AG10" s="1" t="s">
        <v>62</v>
      </c>
      <c r="AH10" s="1" t="s">
        <v>192</v>
      </c>
      <c r="AI10" s="1" t="s">
        <v>66</v>
      </c>
      <c r="AJ10" s="1" t="s">
        <v>62</v>
      </c>
      <c r="AK10" s="1" t="s">
        <v>73</v>
      </c>
      <c r="AL10" s="1" t="s">
        <v>193</v>
      </c>
      <c r="AM10" s="1" t="s">
        <v>194</v>
      </c>
      <c r="AN10" s="1" t="s">
        <v>62</v>
      </c>
      <c r="AO10" s="1" t="s">
        <v>61</v>
      </c>
      <c r="AP10" s="1" t="s">
        <v>62</v>
      </c>
      <c r="AQ10" s="1" t="s">
        <v>76</v>
      </c>
      <c r="AR10" s="1" t="s">
        <v>77</v>
      </c>
      <c r="AS10" s="1" t="s">
        <v>61</v>
      </c>
      <c r="AT10" s="1" t="s">
        <v>157</v>
      </c>
      <c r="AU10" s="1" t="s">
        <v>72</v>
      </c>
      <c r="AV10" s="1" t="s">
        <v>62</v>
      </c>
      <c r="AW10" s="1" t="s">
        <v>73</v>
      </c>
    </row>
    <row r="11" spans="1:49" ht="229.5">
      <c r="A11" s="1" t="s">
        <v>195</v>
      </c>
      <c r="B11" s="1" t="s">
        <v>196</v>
      </c>
      <c r="C11" s="1" t="s">
        <v>80</v>
      </c>
      <c r="D1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 s="1" t="s">
        <v>197</v>
      </c>
      <c r="F11" s="1">
        <v>5992898</v>
      </c>
      <c r="G11" s="1" t="s">
        <v>198</v>
      </c>
      <c r="H11" s="1">
        <v>2</v>
      </c>
      <c r="I11" s="1" t="s">
        <v>199</v>
      </c>
      <c r="J11" s="1" t="s">
        <v>200</v>
      </c>
      <c r="K11" s="1" t="s">
        <v>56</v>
      </c>
      <c r="L11" s="1" t="s">
        <v>201</v>
      </c>
      <c r="M11" s="1" t="s">
        <v>202</v>
      </c>
      <c r="N11" s="1" t="s">
        <v>203</v>
      </c>
      <c r="O11" s="1" t="s">
        <v>204</v>
      </c>
      <c r="P11" s="1" t="s">
        <v>62</v>
      </c>
      <c r="Q11" s="1" t="s">
        <v>61</v>
      </c>
      <c r="R11" s="1" t="s">
        <v>62</v>
      </c>
      <c r="S11" s="1" t="s">
        <v>205</v>
      </c>
      <c r="T11" s="1" t="s">
        <v>125</v>
      </c>
      <c r="U11" s="1" t="s">
        <v>61</v>
      </c>
      <c r="V11" s="1" t="s">
        <v>206</v>
      </c>
      <c r="W11" s="1" t="s">
        <v>72</v>
      </c>
      <c r="X11" s="1" t="s">
        <v>62</v>
      </c>
      <c r="Y11" s="1" t="s">
        <v>73</v>
      </c>
      <c r="Z11" s="1" t="s">
        <v>207</v>
      </c>
      <c r="AA11" s="1" t="s">
        <v>208</v>
      </c>
      <c r="AB11" s="1" t="s">
        <v>62</v>
      </c>
      <c r="AC11" s="1" t="s">
        <v>61</v>
      </c>
      <c r="AD11" s="1" t="s">
        <v>62</v>
      </c>
      <c r="AE11" s="1" t="s">
        <v>205</v>
      </c>
      <c r="AF11" s="1" t="s">
        <v>125</v>
      </c>
      <c r="AG11" s="1" t="s">
        <v>61</v>
      </c>
      <c r="AH11" s="1" t="s">
        <v>209</v>
      </c>
      <c r="AI11" s="1" t="s">
        <v>72</v>
      </c>
      <c r="AJ11" s="1" t="s">
        <v>62</v>
      </c>
      <c r="AK11" s="1" t="s">
        <v>73</v>
      </c>
      <c r="AL11" s="1" t="s">
        <v>210</v>
      </c>
      <c r="AM11" s="1" t="s">
        <v>211</v>
      </c>
      <c r="AN11" s="1" t="s">
        <v>62</v>
      </c>
      <c r="AO11" s="1" t="s">
        <v>61</v>
      </c>
      <c r="AP11" s="1" t="s">
        <v>62</v>
      </c>
      <c r="AQ11" s="1" t="s">
        <v>205</v>
      </c>
      <c r="AR11" s="1" t="s">
        <v>125</v>
      </c>
      <c r="AS11" s="1" t="s">
        <v>61</v>
      </c>
      <c r="AT11" s="1" t="s">
        <v>206</v>
      </c>
      <c r="AU11" s="1" t="s">
        <v>72</v>
      </c>
      <c r="AV11" s="1" t="s">
        <v>62</v>
      </c>
      <c r="AW11" s="1" t="s">
        <v>73</v>
      </c>
    </row>
    <row r="12" spans="1:49" ht="198">
      <c r="A12" s="1" t="s">
        <v>195</v>
      </c>
      <c r="B12" s="1" t="s">
        <v>196</v>
      </c>
      <c r="C12" s="1" t="s">
        <v>80</v>
      </c>
      <c r="D1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 s="1" t="s">
        <v>197</v>
      </c>
      <c r="F12" s="1">
        <v>5992898</v>
      </c>
      <c r="G12" s="1" t="s">
        <v>198</v>
      </c>
      <c r="H12" s="1">
        <v>2</v>
      </c>
      <c r="I12" s="1" t="s">
        <v>199</v>
      </c>
      <c r="J12" s="1" t="s">
        <v>212</v>
      </c>
      <c r="K12" s="1" t="s">
        <v>56</v>
      </c>
      <c r="L12" s="1" t="s">
        <v>201</v>
      </c>
      <c r="M12" s="1" t="s">
        <v>202</v>
      </c>
      <c r="N12" s="1" t="s">
        <v>213</v>
      </c>
      <c r="O12" s="1" t="s">
        <v>214</v>
      </c>
      <c r="P12" s="1" t="s">
        <v>62</v>
      </c>
      <c r="Q12" s="1" t="s">
        <v>61</v>
      </c>
      <c r="R12" s="1" t="s">
        <v>62</v>
      </c>
      <c r="S12" s="1" t="s">
        <v>215</v>
      </c>
      <c r="T12" s="1" t="s">
        <v>77</v>
      </c>
      <c r="U12" s="1" t="s">
        <v>61</v>
      </c>
      <c r="V12" s="1" t="s">
        <v>216</v>
      </c>
      <c r="W12" s="1" t="s">
        <v>72</v>
      </c>
      <c r="X12" s="1" t="s">
        <v>62</v>
      </c>
      <c r="Y12" s="1" t="s">
        <v>73</v>
      </c>
      <c r="Z12" s="1" t="s">
        <v>217</v>
      </c>
      <c r="AA12" s="1" t="s">
        <v>218</v>
      </c>
      <c r="AB12" s="1" t="s">
        <v>62</v>
      </c>
      <c r="AC12" s="1" t="s">
        <v>61</v>
      </c>
      <c r="AD12" s="1" t="s">
        <v>62</v>
      </c>
      <c r="AE12" s="1" t="s">
        <v>215</v>
      </c>
      <c r="AF12" s="1" t="s">
        <v>77</v>
      </c>
      <c r="AG12" s="1" t="s">
        <v>61</v>
      </c>
      <c r="AH12" s="1" t="s">
        <v>219</v>
      </c>
      <c r="AI12" s="1" t="s">
        <v>72</v>
      </c>
      <c r="AJ12" s="1" t="s">
        <v>62</v>
      </c>
      <c r="AK12" s="1" t="s">
        <v>73</v>
      </c>
      <c r="AL12" s="1" t="s">
        <v>220</v>
      </c>
      <c r="AM12" s="1" t="s">
        <v>221</v>
      </c>
      <c r="AN12" s="1" t="s">
        <v>62</v>
      </c>
      <c r="AO12" s="1" t="s">
        <v>61</v>
      </c>
      <c r="AP12" s="1" t="s">
        <v>62</v>
      </c>
      <c r="AQ12" s="1" t="s">
        <v>222</v>
      </c>
      <c r="AR12" s="1" t="s">
        <v>77</v>
      </c>
      <c r="AS12" s="1" t="s">
        <v>61</v>
      </c>
      <c r="AT12" s="1" t="s">
        <v>223</v>
      </c>
      <c r="AU12" s="1" t="s">
        <v>72</v>
      </c>
      <c r="AV12" s="1" t="s">
        <v>62</v>
      </c>
      <c r="AW12" s="1" t="s">
        <v>73</v>
      </c>
    </row>
    <row r="13" spans="1:49" ht="137.25">
      <c r="A13" s="1" t="s">
        <v>195</v>
      </c>
      <c r="B13" s="1" t="s">
        <v>196</v>
      </c>
      <c r="C13" s="1" t="s">
        <v>80</v>
      </c>
      <c r="D1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3" s="1" t="s">
        <v>224</v>
      </c>
      <c r="F13" s="1" t="s">
        <v>225</v>
      </c>
      <c r="G13" s="1" t="s">
        <v>226</v>
      </c>
      <c r="H13" s="1">
        <v>1</v>
      </c>
      <c r="I13" s="1" t="s">
        <v>227</v>
      </c>
      <c r="J13" s="1" t="s">
        <v>227</v>
      </c>
      <c r="K13" s="1" t="s">
        <v>56</v>
      </c>
      <c r="L13" s="1" t="s">
        <v>228</v>
      </c>
      <c r="M13" s="1" t="s">
        <v>229</v>
      </c>
      <c r="N13" s="1" t="s">
        <v>230</v>
      </c>
      <c r="O13" s="1" t="s">
        <v>231</v>
      </c>
      <c r="P13" s="1" t="s">
        <v>62</v>
      </c>
      <c r="Q13" s="1" t="s">
        <v>61</v>
      </c>
      <c r="R13" s="1" t="s">
        <v>62</v>
      </c>
      <c r="S13" s="1" t="s">
        <v>76</v>
      </c>
      <c r="T13" s="1" t="s">
        <v>77</v>
      </c>
      <c r="U13" s="1" t="s">
        <v>61</v>
      </c>
      <c r="V13" s="1" t="s">
        <v>232</v>
      </c>
      <c r="W13" s="1" t="s">
        <v>72</v>
      </c>
      <c r="X13" s="1" t="s">
        <v>62</v>
      </c>
      <c r="Y13" s="1" t="s">
        <v>73</v>
      </c>
      <c r="Z13" s="1" t="s">
        <v>233</v>
      </c>
      <c r="AA13" s="1" t="s">
        <v>234</v>
      </c>
      <c r="AB13" s="1" t="s">
        <v>62</v>
      </c>
      <c r="AC13" s="1" t="s">
        <v>61</v>
      </c>
      <c r="AD13" s="1" t="s">
        <v>62</v>
      </c>
      <c r="AE13" s="1" t="s">
        <v>76</v>
      </c>
      <c r="AF13" s="1" t="s">
        <v>77</v>
      </c>
      <c r="AG13" s="1" t="s">
        <v>61</v>
      </c>
      <c r="AH13" s="1" t="s">
        <v>232</v>
      </c>
      <c r="AI13" s="1" t="s">
        <v>72</v>
      </c>
      <c r="AJ13" s="1" t="s">
        <v>62</v>
      </c>
      <c r="AK13" s="1" t="s">
        <v>73</v>
      </c>
      <c r="AL13" s="1" t="s">
        <v>235</v>
      </c>
      <c r="AM13" s="1" t="s">
        <v>236</v>
      </c>
      <c r="AN13" s="1" t="s">
        <v>62</v>
      </c>
      <c r="AO13" s="1" t="s">
        <v>61</v>
      </c>
      <c r="AP13" s="1" t="s">
        <v>62</v>
      </c>
      <c r="AQ13" s="1" t="s">
        <v>76</v>
      </c>
      <c r="AR13" s="1" t="s">
        <v>77</v>
      </c>
      <c r="AS13" s="1" t="s">
        <v>61</v>
      </c>
      <c r="AT13" s="1" t="s">
        <v>237</v>
      </c>
      <c r="AU13" s="1" t="s">
        <v>72</v>
      </c>
      <c r="AV13" s="1" t="s">
        <v>62</v>
      </c>
      <c r="AW13" s="1" t="s">
        <v>73</v>
      </c>
    </row>
    <row r="14" spans="1:49" ht="183">
      <c r="A14" s="1" t="s">
        <v>195</v>
      </c>
      <c r="B14" s="1" t="s">
        <v>196</v>
      </c>
      <c r="C14" s="1" t="s">
        <v>149</v>
      </c>
      <c r="D1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4" s="1" t="s">
        <v>238</v>
      </c>
      <c r="F14" s="1" t="s">
        <v>239</v>
      </c>
      <c r="G14" s="1" t="s">
        <v>240</v>
      </c>
      <c r="H14" s="1">
        <v>6</v>
      </c>
      <c r="I14" s="1" t="s">
        <v>241</v>
      </c>
      <c r="J14" s="1" t="s">
        <v>242</v>
      </c>
      <c r="K14" s="1" t="s">
        <v>56</v>
      </c>
      <c r="L14" s="1" t="s">
        <v>243</v>
      </c>
      <c r="M14" s="1" t="s">
        <v>244</v>
      </c>
      <c r="N14" s="1" t="s">
        <v>245</v>
      </c>
      <c r="O14" s="1" t="s">
        <v>246</v>
      </c>
      <c r="P14" s="1" t="s">
        <v>62</v>
      </c>
      <c r="Q14" s="1" t="s">
        <v>61</v>
      </c>
      <c r="R14" s="1" t="s">
        <v>62</v>
      </c>
      <c r="S14" s="1" t="s">
        <v>76</v>
      </c>
      <c r="T14" s="1" t="s">
        <v>77</v>
      </c>
      <c r="U14" s="1" t="s">
        <v>61</v>
      </c>
      <c r="V14" s="1" t="s">
        <v>232</v>
      </c>
      <c r="W14" s="1" t="s">
        <v>72</v>
      </c>
      <c r="X14" s="1" t="s">
        <v>62</v>
      </c>
      <c r="Y14" s="1" t="s">
        <v>73</v>
      </c>
      <c r="Z14" s="1" t="s">
        <v>247</v>
      </c>
      <c r="AA14" s="1" t="s">
        <v>248</v>
      </c>
      <c r="AB14" s="1" t="s">
        <v>62</v>
      </c>
      <c r="AC14" s="1" t="s">
        <v>61</v>
      </c>
      <c r="AD14" s="1" t="s">
        <v>62</v>
      </c>
      <c r="AE14" s="1" t="s">
        <v>76</v>
      </c>
      <c r="AF14" s="1" t="s">
        <v>77</v>
      </c>
      <c r="AG14" s="1" t="s">
        <v>61</v>
      </c>
      <c r="AH14" s="1" t="s">
        <v>232</v>
      </c>
      <c r="AI14" s="1" t="s">
        <v>72</v>
      </c>
      <c r="AJ14" s="1" t="s">
        <v>62</v>
      </c>
      <c r="AK14" s="1" t="s">
        <v>73</v>
      </c>
      <c r="AL14" s="1" t="s">
        <v>249</v>
      </c>
      <c r="AM14" s="1" t="s">
        <v>250</v>
      </c>
      <c r="AN14" s="1" t="s">
        <v>62</v>
      </c>
      <c r="AO14" s="1" t="s">
        <v>61</v>
      </c>
      <c r="AP14" s="1" t="s">
        <v>62</v>
      </c>
      <c r="AQ14" s="1" t="s">
        <v>76</v>
      </c>
      <c r="AR14" s="1" t="s">
        <v>77</v>
      </c>
      <c r="AS14" s="1" t="s">
        <v>61</v>
      </c>
      <c r="AT14" s="1" t="s">
        <v>232</v>
      </c>
      <c r="AU14" s="1" t="s">
        <v>72</v>
      </c>
      <c r="AV14" s="1" t="s">
        <v>62</v>
      </c>
      <c r="AW14" s="1" t="s">
        <v>73</v>
      </c>
    </row>
    <row r="15" spans="1:49" ht="183">
      <c r="A15" s="1" t="s">
        <v>195</v>
      </c>
      <c r="B15" s="1" t="s">
        <v>196</v>
      </c>
      <c r="C15" s="1" t="s">
        <v>149</v>
      </c>
      <c r="D1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5" s="1" t="s">
        <v>238</v>
      </c>
      <c r="F15" s="1" t="s">
        <v>239</v>
      </c>
      <c r="G15" s="1" t="s">
        <v>240</v>
      </c>
      <c r="H15" s="1">
        <v>6</v>
      </c>
      <c r="I15" s="1" t="s">
        <v>241</v>
      </c>
      <c r="J15" s="1" t="s">
        <v>251</v>
      </c>
      <c r="K15" s="1" t="s">
        <v>56</v>
      </c>
      <c r="L15" s="1" t="s">
        <v>243</v>
      </c>
      <c r="M15" s="1" t="s">
        <v>244</v>
      </c>
      <c r="N15" s="1" t="s">
        <v>252</v>
      </c>
      <c r="O15" s="1" t="s">
        <v>253</v>
      </c>
      <c r="P15" s="1" t="s">
        <v>62</v>
      </c>
      <c r="Q15" s="1" t="s">
        <v>61</v>
      </c>
      <c r="R15" s="1" t="s">
        <v>62</v>
      </c>
      <c r="S15" s="1" t="s">
        <v>76</v>
      </c>
      <c r="T15" s="1" t="s">
        <v>77</v>
      </c>
      <c r="U15" s="1" t="s">
        <v>61</v>
      </c>
      <c r="V15" s="1" t="s">
        <v>232</v>
      </c>
      <c r="W15" s="1" t="s">
        <v>72</v>
      </c>
      <c r="X15" s="1" t="s">
        <v>62</v>
      </c>
      <c r="Y15" s="1" t="s">
        <v>73</v>
      </c>
      <c r="Z15" s="1" t="s">
        <v>254</v>
      </c>
      <c r="AA15" s="1" t="s">
        <v>255</v>
      </c>
      <c r="AB15" s="1" t="s">
        <v>62</v>
      </c>
      <c r="AC15" s="1" t="s">
        <v>61</v>
      </c>
      <c r="AD15" s="1" t="s">
        <v>62</v>
      </c>
      <c r="AE15" s="1" t="s">
        <v>76</v>
      </c>
      <c r="AF15" s="1" t="s">
        <v>77</v>
      </c>
      <c r="AG15" s="1" t="s">
        <v>61</v>
      </c>
      <c r="AH15" s="1" t="s">
        <v>232</v>
      </c>
      <c r="AI15" s="1" t="s">
        <v>72</v>
      </c>
      <c r="AJ15" s="1" t="s">
        <v>62</v>
      </c>
      <c r="AK15" s="1" t="s">
        <v>73</v>
      </c>
      <c r="AL15" s="1" t="s">
        <v>256</v>
      </c>
      <c r="AM15" s="1" t="s">
        <v>257</v>
      </c>
      <c r="AN15" s="1" t="s">
        <v>62</v>
      </c>
      <c r="AO15" s="1" t="s">
        <v>61</v>
      </c>
      <c r="AP15" s="1" t="s">
        <v>62</v>
      </c>
      <c r="AQ15" s="1" t="s">
        <v>76</v>
      </c>
      <c r="AR15" s="1" t="s">
        <v>77</v>
      </c>
      <c r="AS15" s="1" t="s">
        <v>61</v>
      </c>
      <c r="AT15" s="1" t="s">
        <v>258</v>
      </c>
      <c r="AU15" s="1" t="s">
        <v>72</v>
      </c>
      <c r="AV15" s="1" t="s">
        <v>62</v>
      </c>
      <c r="AW15" s="1" t="s">
        <v>73</v>
      </c>
    </row>
    <row r="16" spans="1:49" ht="229.5">
      <c r="A16" s="1" t="s">
        <v>195</v>
      </c>
      <c r="B16" s="1" t="s">
        <v>196</v>
      </c>
      <c r="C16" s="1" t="s">
        <v>149</v>
      </c>
      <c r="D1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 s="1" t="s">
        <v>238</v>
      </c>
      <c r="F16" s="1" t="s">
        <v>239</v>
      </c>
      <c r="G16" s="1" t="s">
        <v>240</v>
      </c>
      <c r="H16" s="1">
        <v>6</v>
      </c>
      <c r="I16" s="1" t="s">
        <v>241</v>
      </c>
      <c r="J16" s="1" t="s">
        <v>259</v>
      </c>
      <c r="K16" s="1" t="s">
        <v>56</v>
      </c>
      <c r="L16" s="1" t="s">
        <v>243</v>
      </c>
      <c r="M16" s="1" t="s">
        <v>244</v>
      </c>
      <c r="N16" s="1" t="s">
        <v>260</v>
      </c>
      <c r="O16" s="1" t="s">
        <v>261</v>
      </c>
      <c r="P16" s="1" t="s">
        <v>62</v>
      </c>
      <c r="Q16" s="1" t="s">
        <v>61</v>
      </c>
      <c r="R16" s="1" t="s">
        <v>62</v>
      </c>
      <c r="S16" s="1" t="s">
        <v>76</v>
      </c>
      <c r="T16" s="1" t="s">
        <v>77</v>
      </c>
      <c r="U16" s="1" t="s">
        <v>61</v>
      </c>
      <c r="V16" s="1" t="s">
        <v>232</v>
      </c>
      <c r="W16" s="1" t="s">
        <v>72</v>
      </c>
      <c r="X16" s="1" t="s">
        <v>62</v>
      </c>
      <c r="Y16" s="1" t="s">
        <v>73</v>
      </c>
      <c r="Z16" s="1" t="s">
        <v>262</v>
      </c>
      <c r="AA16" s="1" t="s">
        <v>263</v>
      </c>
      <c r="AB16" s="1" t="s">
        <v>61</v>
      </c>
      <c r="AC16" s="1" t="s">
        <v>61</v>
      </c>
      <c r="AD16" s="1" t="s">
        <v>62</v>
      </c>
      <c r="AE16" s="1" t="s">
        <v>264</v>
      </c>
      <c r="AF16" s="1" t="s">
        <v>64</v>
      </c>
      <c r="AG16" s="1" t="s">
        <v>62</v>
      </c>
      <c r="AH16" s="1" t="s">
        <v>265</v>
      </c>
      <c r="AI16" s="1" t="s">
        <v>66</v>
      </c>
      <c r="AJ16" s="1" t="s">
        <v>62</v>
      </c>
      <c r="AK16" s="1" t="s">
        <v>73</v>
      </c>
      <c r="AL16" s="1" t="s">
        <v>266</v>
      </c>
      <c r="AM16" s="1" t="s">
        <v>267</v>
      </c>
      <c r="AN16" s="1" t="s">
        <v>61</v>
      </c>
      <c r="AO16" s="1" t="s">
        <v>61</v>
      </c>
      <c r="AP16" s="1" t="s">
        <v>62</v>
      </c>
      <c r="AQ16" s="1" t="s">
        <v>268</v>
      </c>
      <c r="AR16" s="1" t="s">
        <v>64</v>
      </c>
      <c r="AS16" s="1" t="s">
        <v>62</v>
      </c>
      <c r="AT16" s="1" t="s">
        <v>269</v>
      </c>
      <c r="AU16" s="1" t="s">
        <v>66</v>
      </c>
      <c r="AV16" s="1" t="s">
        <v>62</v>
      </c>
      <c r="AW16" s="1" t="s">
        <v>73</v>
      </c>
    </row>
    <row r="17" spans="1:49" ht="183">
      <c r="A17" s="1" t="s">
        <v>195</v>
      </c>
      <c r="B17" s="1" t="s">
        <v>196</v>
      </c>
      <c r="C17" s="1" t="s">
        <v>149</v>
      </c>
      <c r="D1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 s="1" t="s">
        <v>238</v>
      </c>
      <c r="F17" s="1" t="s">
        <v>239</v>
      </c>
      <c r="G17" s="1" t="s">
        <v>240</v>
      </c>
      <c r="H17" s="1">
        <v>6</v>
      </c>
      <c r="I17" s="1" t="s">
        <v>241</v>
      </c>
      <c r="J17" s="1" t="s">
        <v>270</v>
      </c>
      <c r="K17" s="1" t="s">
        <v>56</v>
      </c>
      <c r="L17" s="1" t="s">
        <v>243</v>
      </c>
      <c r="M17" s="1" t="s">
        <v>244</v>
      </c>
      <c r="N17" s="1" t="s">
        <v>271</v>
      </c>
      <c r="O17" s="1" t="s">
        <v>272</v>
      </c>
      <c r="P17" s="1" t="s">
        <v>62</v>
      </c>
      <c r="Q17" s="1" t="s">
        <v>61</v>
      </c>
      <c r="R17" s="1" t="s">
        <v>62</v>
      </c>
      <c r="S17" s="1" t="s">
        <v>76</v>
      </c>
      <c r="T17" s="1" t="s">
        <v>77</v>
      </c>
      <c r="U17" s="1" t="s">
        <v>61</v>
      </c>
      <c r="V17" s="1" t="s">
        <v>232</v>
      </c>
      <c r="W17" s="1" t="s">
        <v>72</v>
      </c>
      <c r="X17" s="1" t="s">
        <v>62</v>
      </c>
      <c r="Y17" s="1" t="s">
        <v>73</v>
      </c>
      <c r="Z17" s="1" t="s">
        <v>273</v>
      </c>
      <c r="AA17" s="1" t="s">
        <v>274</v>
      </c>
      <c r="AB17" s="1" t="s">
        <v>62</v>
      </c>
      <c r="AC17" s="1" t="s">
        <v>61</v>
      </c>
      <c r="AD17" s="1" t="s">
        <v>62</v>
      </c>
      <c r="AE17" s="1" t="s">
        <v>76</v>
      </c>
      <c r="AF17" s="1" t="s">
        <v>77</v>
      </c>
      <c r="AG17" s="1" t="s">
        <v>61</v>
      </c>
      <c r="AH17" s="1" t="s">
        <v>232</v>
      </c>
      <c r="AI17" s="1" t="s">
        <v>72</v>
      </c>
      <c r="AJ17" s="1" t="s">
        <v>62</v>
      </c>
      <c r="AK17" s="1" t="s">
        <v>73</v>
      </c>
      <c r="AL17" s="1" t="s">
        <v>275</v>
      </c>
      <c r="AM17" s="1" t="s">
        <v>276</v>
      </c>
      <c r="AN17" s="1" t="s">
        <v>62</v>
      </c>
      <c r="AO17" s="1" t="s">
        <v>61</v>
      </c>
      <c r="AP17" s="1" t="s">
        <v>62</v>
      </c>
      <c r="AQ17" s="1" t="s">
        <v>76</v>
      </c>
      <c r="AR17" s="1" t="s">
        <v>77</v>
      </c>
      <c r="AS17" s="1" t="s">
        <v>61</v>
      </c>
      <c r="AT17" s="1" t="s">
        <v>232</v>
      </c>
      <c r="AU17" s="1" t="s">
        <v>72</v>
      </c>
      <c r="AV17" s="1" t="s">
        <v>62</v>
      </c>
      <c r="AW17" s="1" t="s">
        <v>73</v>
      </c>
    </row>
    <row r="18" spans="1:49" ht="183">
      <c r="A18" s="1" t="s">
        <v>195</v>
      </c>
      <c r="B18" s="1" t="s">
        <v>196</v>
      </c>
      <c r="C18" s="1" t="s">
        <v>149</v>
      </c>
      <c r="D1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8" s="1" t="s">
        <v>238</v>
      </c>
      <c r="F18" s="1" t="s">
        <v>239</v>
      </c>
      <c r="G18" s="1" t="s">
        <v>240</v>
      </c>
      <c r="H18" s="1">
        <v>6</v>
      </c>
      <c r="I18" s="1" t="s">
        <v>241</v>
      </c>
      <c r="J18" s="1" t="s">
        <v>277</v>
      </c>
      <c r="K18" s="1" t="s">
        <v>56</v>
      </c>
      <c r="L18" s="1" t="s">
        <v>243</v>
      </c>
      <c r="M18" s="1" t="s">
        <v>244</v>
      </c>
      <c r="N18" s="1" t="s">
        <v>278</v>
      </c>
      <c r="O18" s="1" t="s">
        <v>279</v>
      </c>
      <c r="P18" s="1" t="s">
        <v>62</v>
      </c>
      <c r="Q18" s="1" t="s">
        <v>61</v>
      </c>
      <c r="R18" s="1" t="s">
        <v>62</v>
      </c>
      <c r="S18" s="1" t="s">
        <v>76</v>
      </c>
      <c r="T18" s="1" t="s">
        <v>77</v>
      </c>
      <c r="U18" s="1" t="s">
        <v>61</v>
      </c>
      <c r="V18" s="1" t="s">
        <v>232</v>
      </c>
      <c r="W18" s="1" t="s">
        <v>72</v>
      </c>
      <c r="X18" s="1" t="s">
        <v>62</v>
      </c>
      <c r="Y18" s="1" t="s">
        <v>73</v>
      </c>
      <c r="Z18" s="1" t="s">
        <v>280</v>
      </c>
      <c r="AA18" s="1" t="s">
        <v>281</v>
      </c>
      <c r="AB18" s="1" t="s">
        <v>62</v>
      </c>
      <c r="AC18" s="1" t="s">
        <v>61</v>
      </c>
      <c r="AD18" s="1" t="s">
        <v>62</v>
      </c>
      <c r="AE18" s="1" t="s">
        <v>76</v>
      </c>
      <c r="AF18" s="1" t="s">
        <v>77</v>
      </c>
      <c r="AG18" s="1" t="s">
        <v>61</v>
      </c>
      <c r="AH18" s="1" t="s">
        <v>232</v>
      </c>
      <c r="AI18" s="1" t="s">
        <v>72</v>
      </c>
      <c r="AJ18" s="1" t="s">
        <v>62</v>
      </c>
      <c r="AK18" s="1" t="s">
        <v>73</v>
      </c>
      <c r="AL18" s="1" t="s">
        <v>282</v>
      </c>
      <c r="AM18" s="1" t="s">
        <v>283</v>
      </c>
      <c r="AN18" s="1" t="s">
        <v>62</v>
      </c>
      <c r="AO18" s="1" t="s">
        <v>61</v>
      </c>
      <c r="AP18" s="1" t="s">
        <v>62</v>
      </c>
      <c r="AQ18" s="1" t="s">
        <v>76</v>
      </c>
      <c r="AR18" s="1" t="s">
        <v>77</v>
      </c>
      <c r="AS18" s="1" t="s">
        <v>61</v>
      </c>
      <c r="AT18" s="1" t="s">
        <v>232</v>
      </c>
      <c r="AU18" s="1" t="s">
        <v>72</v>
      </c>
      <c r="AV18" s="1" t="s">
        <v>62</v>
      </c>
      <c r="AW18" s="1" t="s">
        <v>73</v>
      </c>
    </row>
    <row r="19" spans="1:49" ht="183">
      <c r="A19" s="1" t="s">
        <v>195</v>
      </c>
      <c r="B19" s="1" t="s">
        <v>196</v>
      </c>
      <c r="C19" s="1" t="s">
        <v>149</v>
      </c>
      <c r="D1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 s="1" t="s">
        <v>238</v>
      </c>
      <c r="F19" s="1" t="s">
        <v>239</v>
      </c>
      <c r="G19" s="1" t="s">
        <v>240</v>
      </c>
      <c r="H19" s="1">
        <v>6</v>
      </c>
      <c r="I19" s="1" t="s">
        <v>241</v>
      </c>
      <c r="J19" s="1" t="s">
        <v>284</v>
      </c>
      <c r="K19" s="1" t="s">
        <v>56</v>
      </c>
      <c r="L19" s="1" t="s">
        <v>243</v>
      </c>
      <c r="M19" s="1" t="s">
        <v>244</v>
      </c>
      <c r="N19" s="1" t="s">
        <v>285</v>
      </c>
      <c r="O19" s="1" t="s">
        <v>286</v>
      </c>
      <c r="P19" s="1" t="s">
        <v>62</v>
      </c>
      <c r="Q19" s="1" t="s">
        <v>61</v>
      </c>
      <c r="R19" s="1" t="s">
        <v>62</v>
      </c>
      <c r="S19" s="1" t="s">
        <v>76</v>
      </c>
      <c r="T19" s="1" t="s">
        <v>77</v>
      </c>
      <c r="U19" s="1" t="s">
        <v>61</v>
      </c>
      <c r="V19" s="1" t="s">
        <v>232</v>
      </c>
      <c r="W19" s="1" t="s">
        <v>72</v>
      </c>
      <c r="X19" s="1" t="s">
        <v>62</v>
      </c>
      <c r="Y19" s="1" t="s">
        <v>73</v>
      </c>
      <c r="Z19" s="1" t="s">
        <v>287</v>
      </c>
      <c r="AA19" s="1" t="s">
        <v>288</v>
      </c>
      <c r="AB19" s="1" t="s">
        <v>62</v>
      </c>
      <c r="AC19" s="1" t="s">
        <v>61</v>
      </c>
      <c r="AD19" s="1" t="s">
        <v>62</v>
      </c>
      <c r="AE19" s="1" t="s">
        <v>76</v>
      </c>
      <c r="AF19" s="1" t="s">
        <v>77</v>
      </c>
      <c r="AG19" s="1" t="s">
        <v>61</v>
      </c>
      <c r="AH19" s="1" t="s">
        <v>232</v>
      </c>
      <c r="AI19" s="1" t="s">
        <v>72</v>
      </c>
      <c r="AJ19" s="1" t="s">
        <v>62</v>
      </c>
      <c r="AK19" s="1" t="s">
        <v>73</v>
      </c>
      <c r="AL19" s="1" t="s">
        <v>289</v>
      </c>
      <c r="AM19" s="1" t="s">
        <v>290</v>
      </c>
      <c r="AN19" s="1" t="s">
        <v>62</v>
      </c>
      <c r="AO19" s="1" t="s">
        <v>61</v>
      </c>
      <c r="AP19" s="1" t="s">
        <v>62</v>
      </c>
      <c r="AQ19" s="1" t="s">
        <v>76</v>
      </c>
      <c r="AR19" s="1" t="s">
        <v>77</v>
      </c>
      <c r="AS19" s="1" t="s">
        <v>61</v>
      </c>
      <c r="AT19" s="1" t="s">
        <v>232</v>
      </c>
      <c r="AU19" s="1" t="s">
        <v>72</v>
      </c>
      <c r="AV19" s="1" t="s">
        <v>62</v>
      </c>
      <c r="AW19" s="1" t="s">
        <v>73</v>
      </c>
    </row>
    <row r="20" spans="1:49" ht="152.25">
      <c r="A20" s="1" t="s">
        <v>195</v>
      </c>
      <c r="B20" s="1" t="s">
        <v>196</v>
      </c>
      <c r="C20" s="1" t="s">
        <v>149</v>
      </c>
      <c r="D2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0" s="1" t="s">
        <v>291</v>
      </c>
      <c r="F20" s="1" t="s">
        <v>292</v>
      </c>
      <c r="G20" s="1" t="s">
        <v>293</v>
      </c>
      <c r="H20" s="1">
        <v>1</v>
      </c>
      <c r="I20" s="1" t="s">
        <v>294</v>
      </c>
      <c r="J20" s="1" t="s">
        <v>294</v>
      </c>
      <c r="K20" s="1" t="s">
        <v>56</v>
      </c>
      <c r="L20" s="1" t="s">
        <v>295</v>
      </c>
      <c r="M20" s="1" t="s">
        <v>296</v>
      </c>
      <c r="N20" s="1" t="s">
        <v>297</v>
      </c>
      <c r="O20" s="1" t="s">
        <v>298</v>
      </c>
      <c r="P20" s="1" t="s">
        <v>62</v>
      </c>
      <c r="Q20" s="1" t="s">
        <v>61</v>
      </c>
      <c r="R20" s="1" t="s">
        <v>62</v>
      </c>
      <c r="S20" s="1" t="s">
        <v>76</v>
      </c>
      <c r="T20" s="1" t="s">
        <v>77</v>
      </c>
      <c r="U20" s="1" t="s">
        <v>61</v>
      </c>
      <c r="V20" s="1" t="s">
        <v>232</v>
      </c>
      <c r="W20" s="1" t="s">
        <v>72</v>
      </c>
      <c r="X20" s="1" t="s">
        <v>62</v>
      </c>
      <c r="Y20" s="1" t="s">
        <v>73</v>
      </c>
      <c r="Z20" s="1" t="s">
        <v>299</v>
      </c>
      <c r="AA20" s="1" t="s">
        <v>300</v>
      </c>
      <c r="AB20" s="1" t="s">
        <v>62</v>
      </c>
      <c r="AC20" s="1" t="s">
        <v>61</v>
      </c>
      <c r="AD20" s="1" t="s">
        <v>62</v>
      </c>
      <c r="AE20" s="1" t="s">
        <v>76</v>
      </c>
      <c r="AF20" s="1" t="s">
        <v>77</v>
      </c>
      <c r="AG20" s="1" t="s">
        <v>61</v>
      </c>
      <c r="AH20" s="1" t="s">
        <v>301</v>
      </c>
      <c r="AI20" s="1" t="s">
        <v>72</v>
      </c>
      <c r="AJ20" s="1" t="s">
        <v>62</v>
      </c>
      <c r="AK20" s="1" t="s">
        <v>73</v>
      </c>
      <c r="AL20" s="1" t="s">
        <v>302</v>
      </c>
      <c r="AM20" s="1" t="s">
        <v>303</v>
      </c>
      <c r="AN20" s="1" t="s">
        <v>62</v>
      </c>
      <c r="AO20" s="1" t="s">
        <v>61</v>
      </c>
      <c r="AP20" s="1" t="s">
        <v>62</v>
      </c>
      <c r="AQ20" s="1" t="s">
        <v>76</v>
      </c>
      <c r="AR20" s="1" t="s">
        <v>77</v>
      </c>
      <c r="AS20" s="1" t="s">
        <v>61</v>
      </c>
      <c r="AT20" s="1" t="s">
        <v>304</v>
      </c>
      <c r="AU20" s="1" t="s">
        <v>72</v>
      </c>
      <c r="AV20" s="1" t="s">
        <v>62</v>
      </c>
      <c r="AW20" s="1" t="s">
        <v>73</v>
      </c>
    </row>
    <row r="21" spans="1:49" ht="137.25">
      <c r="A21" s="1" t="s">
        <v>195</v>
      </c>
      <c r="B21" s="1" t="s">
        <v>196</v>
      </c>
      <c r="C21" s="1" t="s">
        <v>305</v>
      </c>
      <c r="D2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1" s="1" t="s">
        <v>306</v>
      </c>
      <c r="F21" s="1" t="s">
        <v>307</v>
      </c>
      <c r="G21" s="1" t="s">
        <v>308</v>
      </c>
      <c r="H21" s="1">
        <v>1</v>
      </c>
      <c r="I21" s="1" t="s">
        <v>309</v>
      </c>
      <c r="J21" s="1" t="s">
        <v>309</v>
      </c>
      <c r="K21" s="1" t="s">
        <v>56</v>
      </c>
      <c r="L21" s="1" t="s">
        <v>310</v>
      </c>
      <c r="M21" s="1" t="s">
        <v>311</v>
      </c>
      <c r="N21" s="1" t="s">
        <v>312</v>
      </c>
      <c r="O21" s="1" t="s">
        <v>313</v>
      </c>
      <c r="P21" s="1" t="s">
        <v>62</v>
      </c>
      <c r="Q21" s="1" t="s">
        <v>61</v>
      </c>
      <c r="R21" s="1" t="s">
        <v>62</v>
      </c>
      <c r="S21" s="1" t="s">
        <v>76</v>
      </c>
      <c r="T21" s="1" t="s">
        <v>77</v>
      </c>
      <c r="U21" s="1" t="s">
        <v>61</v>
      </c>
      <c r="V21" s="1" t="s">
        <v>232</v>
      </c>
      <c r="W21" s="1" t="s">
        <v>72</v>
      </c>
      <c r="X21" s="1" t="s">
        <v>62</v>
      </c>
      <c r="Y21" s="1" t="s">
        <v>73</v>
      </c>
      <c r="Z21" s="1" t="s">
        <v>314</v>
      </c>
      <c r="AA21" s="1" t="s">
        <v>315</v>
      </c>
      <c r="AB21" s="1" t="s">
        <v>62</v>
      </c>
      <c r="AC21" s="1" t="s">
        <v>61</v>
      </c>
      <c r="AD21" s="1" t="s">
        <v>62</v>
      </c>
      <c r="AE21" s="1" t="s">
        <v>76</v>
      </c>
      <c r="AF21" s="1" t="s">
        <v>77</v>
      </c>
      <c r="AG21" s="1" t="s">
        <v>61</v>
      </c>
      <c r="AH21" s="1" t="s">
        <v>232</v>
      </c>
      <c r="AI21" s="1" t="s">
        <v>72</v>
      </c>
      <c r="AJ21" s="1" t="s">
        <v>62</v>
      </c>
      <c r="AK21" s="1" t="s">
        <v>73</v>
      </c>
      <c r="AL21" s="1" t="s">
        <v>316</v>
      </c>
      <c r="AM21" s="1" t="s">
        <v>317</v>
      </c>
      <c r="AN21" s="1" t="s">
        <v>62</v>
      </c>
      <c r="AO21" s="1" t="s">
        <v>61</v>
      </c>
      <c r="AP21" s="1" t="s">
        <v>62</v>
      </c>
      <c r="AQ21" s="1" t="s">
        <v>76</v>
      </c>
      <c r="AR21" s="1" t="s">
        <v>77</v>
      </c>
      <c r="AS21" s="1" t="s">
        <v>61</v>
      </c>
      <c r="AT21" s="1" t="s">
        <v>232</v>
      </c>
      <c r="AU21" s="1" t="s">
        <v>72</v>
      </c>
      <c r="AV21" s="1" t="s">
        <v>62</v>
      </c>
      <c r="AW21" s="1" t="s">
        <v>73</v>
      </c>
    </row>
    <row r="22" spans="1:49" ht="152.25">
      <c r="A22" s="1" t="s">
        <v>195</v>
      </c>
      <c r="B22" s="1" t="s">
        <v>196</v>
      </c>
      <c r="C22" s="1" t="s">
        <v>305</v>
      </c>
      <c r="D2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2" s="1" t="s">
        <v>318</v>
      </c>
      <c r="F22" s="1" t="s">
        <v>319</v>
      </c>
      <c r="G22" s="1" t="s">
        <v>320</v>
      </c>
      <c r="H22" s="1">
        <v>1</v>
      </c>
      <c r="I22" s="1" t="s">
        <v>321</v>
      </c>
      <c r="J22" s="1" t="s">
        <v>321</v>
      </c>
      <c r="K22" s="1" t="s">
        <v>56</v>
      </c>
      <c r="L22" s="1" t="s">
        <v>322</v>
      </c>
      <c r="M22" s="1" t="s">
        <v>323</v>
      </c>
      <c r="N22" s="1" t="s">
        <v>245</v>
      </c>
      <c r="O22" s="1" t="s">
        <v>324</v>
      </c>
      <c r="P22" s="1" t="s">
        <v>61</v>
      </c>
      <c r="Q22" s="1" t="s">
        <v>61</v>
      </c>
      <c r="R22" s="1" t="s">
        <v>62</v>
      </c>
      <c r="S22" s="1" t="s">
        <v>325</v>
      </c>
      <c r="T22" s="1" t="s">
        <v>64</v>
      </c>
      <c r="U22" s="1" t="s">
        <v>62</v>
      </c>
      <c r="V22" s="1" t="s">
        <v>326</v>
      </c>
      <c r="W22" s="1" t="s">
        <v>66</v>
      </c>
      <c r="X22" s="1" t="s">
        <v>62</v>
      </c>
      <c r="Y22" s="1" t="s">
        <v>73</v>
      </c>
      <c r="Z22" s="1" t="s">
        <v>247</v>
      </c>
      <c r="AA22" s="1" t="s">
        <v>327</v>
      </c>
      <c r="AB22" s="1" t="s">
        <v>62</v>
      </c>
      <c r="AC22" s="1" t="s">
        <v>61</v>
      </c>
      <c r="AD22" s="1" t="s">
        <v>62</v>
      </c>
      <c r="AE22" s="1" t="s">
        <v>76</v>
      </c>
      <c r="AF22" s="1" t="s">
        <v>77</v>
      </c>
      <c r="AG22" s="1" t="s">
        <v>61</v>
      </c>
      <c r="AH22" s="1" t="s">
        <v>232</v>
      </c>
      <c r="AI22" s="1" t="s">
        <v>72</v>
      </c>
      <c r="AJ22" s="1" t="s">
        <v>62</v>
      </c>
      <c r="AK22" s="1" t="s">
        <v>73</v>
      </c>
      <c r="AL22" s="1" t="s">
        <v>249</v>
      </c>
      <c r="AM22" s="1" t="s">
        <v>328</v>
      </c>
      <c r="AN22" s="1" t="s">
        <v>62</v>
      </c>
      <c r="AO22" s="1" t="s">
        <v>61</v>
      </c>
      <c r="AP22" s="1" t="s">
        <v>62</v>
      </c>
      <c r="AQ22" s="1" t="s">
        <v>76</v>
      </c>
      <c r="AR22" s="1" t="s">
        <v>77</v>
      </c>
      <c r="AS22" s="1" t="s">
        <v>61</v>
      </c>
      <c r="AT22" s="1" t="s">
        <v>232</v>
      </c>
      <c r="AU22" s="1" t="s">
        <v>72</v>
      </c>
      <c r="AV22" s="1" t="s">
        <v>62</v>
      </c>
      <c r="AW22" s="1" t="s">
        <v>73</v>
      </c>
    </row>
    <row r="23" spans="1:49" ht="137.25">
      <c r="A23" s="1" t="s">
        <v>329</v>
      </c>
      <c r="B23" s="1" t="s">
        <v>330</v>
      </c>
      <c r="C23" s="1" t="s">
        <v>51</v>
      </c>
      <c r="D2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3" s="1" t="s">
        <v>331</v>
      </c>
      <c r="F23" s="1" t="s">
        <v>332</v>
      </c>
      <c r="G23" s="1" t="s">
        <v>333</v>
      </c>
      <c r="H23" s="1">
        <v>4</v>
      </c>
      <c r="I23" s="1" t="s">
        <v>334</v>
      </c>
      <c r="J23" s="1" t="s">
        <v>335</v>
      </c>
      <c r="K23" s="1" t="s">
        <v>56</v>
      </c>
      <c r="L23" s="1" t="s">
        <v>336</v>
      </c>
      <c r="M23" s="1" t="s">
        <v>337</v>
      </c>
      <c r="N23" s="1" t="s">
        <v>338</v>
      </c>
      <c r="O23" s="1" t="s">
        <v>339</v>
      </c>
      <c r="P23" s="1" t="s">
        <v>62</v>
      </c>
      <c r="Q23" s="1" t="s">
        <v>61</v>
      </c>
      <c r="R23" s="1" t="s">
        <v>62</v>
      </c>
      <c r="S23" s="1" t="s">
        <v>76</v>
      </c>
      <c r="T23" s="1" t="s">
        <v>77</v>
      </c>
      <c r="U23" s="1" t="s">
        <v>61</v>
      </c>
      <c r="V23" s="1" t="s">
        <v>232</v>
      </c>
      <c r="W23" s="1" t="s">
        <v>72</v>
      </c>
      <c r="X23" s="1" t="s">
        <v>62</v>
      </c>
      <c r="Y23" s="1" t="s">
        <v>73</v>
      </c>
      <c r="Z23" s="1" t="s">
        <v>340</v>
      </c>
      <c r="AA23" s="1" t="s">
        <v>341</v>
      </c>
      <c r="AB23" s="1" t="s">
        <v>62</v>
      </c>
      <c r="AC23" s="1" t="s">
        <v>61</v>
      </c>
      <c r="AD23" s="1" t="s">
        <v>62</v>
      </c>
      <c r="AE23" s="1" t="s">
        <v>76</v>
      </c>
      <c r="AF23" s="1" t="s">
        <v>77</v>
      </c>
      <c r="AG23" s="1" t="s">
        <v>61</v>
      </c>
      <c r="AH23" s="1" t="s">
        <v>232</v>
      </c>
      <c r="AI23" s="1" t="s">
        <v>72</v>
      </c>
      <c r="AJ23" s="1" t="s">
        <v>62</v>
      </c>
      <c r="AK23" s="1" t="s">
        <v>73</v>
      </c>
      <c r="AL23" s="1" t="s">
        <v>342</v>
      </c>
      <c r="AM23" s="1" t="s">
        <v>343</v>
      </c>
      <c r="AN23" s="1" t="s">
        <v>62</v>
      </c>
      <c r="AO23" s="1" t="s">
        <v>61</v>
      </c>
      <c r="AP23" s="1" t="s">
        <v>62</v>
      </c>
      <c r="AQ23" s="1" t="s">
        <v>76</v>
      </c>
      <c r="AR23" s="1" t="s">
        <v>77</v>
      </c>
      <c r="AS23" s="1" t="s">
        <v>61</v>
      </c>
      <c r="AT23" s="1" t="s">
        <v>232</v>
      </c>
      <c r="AU23" s="1" t="s">
        <v>72</v>
      </c>
      <c r="AV23" s="1" t="s">
        <v>62</v>
      </c>
      <c r="AW23" s="1" t="s">
        <v>73</v>
      </c>
    </row>
    <row r="24" spans="1:49" ht="152.25">
      <c r="A24" s="1" t="s">
        <v>329</v>
      </c>
      <c r="B24" s="1" t="s">
        <v>330</v>
      </c>
      <c r="C24" s="1" t="s">
        <v>51</v>
      </c>
      <c r="D2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4" s="1" t="s">
        <v>331</v>
      </c>
      <c r="F24" s="1" t="s">
        <v>332</v>
      </c>
      <c r="G24" s="1" t="s">
        <v>333</v>
      </c>
      <c r="H24" s="1">
        <v>4</v>
      </c>
      <c r="I24" s="1" t="s">
        <v>334</v>
      </c>
      <c r="J24" s="1" t="s">
        <v>344</v>
      </c>
      <c r="K24" s="1" t="s">
        <v>56</v>
      </c>
      <c r="L24" s="1" t="s">
        <v>336</v>
      </c>
      <c r="M24" s="1" t="s">
        <v>337</v>
      </c>
      <c r="N24" s="1" t="s">
        <v>345</v>
      </c>
      <c r="O24" s="1" t="s">
        <v>346</v>
      </c>
      <c r="P24" s="1" t="s">
        <v>62</v>
      </c>
      <c r="Q24" s="1" t="s">
        <v>61</v>
      </c>
      <c r="R24" s="1" t="s">
        <v>62</v>
      </c>
      <c r="S24" s="1" t="s">
        <v>76</v>
      </c>
      <c r="T24" s="1" t="s">
        <v>77</v>
      </c>
      <c r="U24" s="1" t="s">
        <v>61</v>
      </c>
      <c r="V24" s="1" t="s">
        <v>232</v>
      </c>
      <c r="W24" s="1" t="s">
        <v>72</v>
      </c>
      <c r="X24" s="1" t="s">
        <v>62</v>
      </c>
      <c r="Y24" s="1" t="s">
        <v>73</v>
      </c>
      <c r="Z24" s="1" t="s">
        <v>347</v>
      </c>
      <c r="AA24" s="1" t="s">
        <v>348</v>
      </c>
      <c r="AB24" s="1" t="s">
        <v>62</v>
      </c>
      <c r="AC24" s="1" t="s">
        <v>61</v>
      </c>
      <c r="AD24" s="1" t="s">
        <v>62</v>
      </c>
      <c r="AE24" s="1" t="s">
        <v>76</v>
      </c>
      <c r="AF24" s="1" t="s">
        <v>77</v>
      </c>
      <c r="AG24" s="1" t="s">
        <v>61</v>
      </c>
      <c r="AH24" s="1" t="s">
        <v>232</v>
      </c>
      <c r="AI24" s="1" t="s">
        <v>72</v>
      </c>
      <c r="AJ24" s="1" t="s">
        <v>62</v>
      </c>
      <c r="AK24" s="1" t="s">
        <v>73</v>
      </c>
      <c r="AL24" s="1" t="s">
        <v>349</v>
      </c>
      <c r="AM24" s="1" t="s">
        <v>350</v>
      </c>
      <c r="AN24" s="1" t="s">
        <v>62</v>
      </c>
      <c r="AO24" s="1" t="s">
        <v>61</v>
      </c>
      <c r="AP24" s="1" t="s">
        <v>62</v>
      </c>
      <c r="AQ24" s="1" t="s">
        <v>76</v>
      </c>
      <c r="AR24" s="1" t="s">
        <v>77</v>
      </c>
      <c r="AS24" s="1" t="s">
        <v>61</v>
      </c>
      <c r="AT24" s="1" t="s">
        <v>232</v>
      </c>
      <c r="AU24" s="1" t="s">
        <v>72</v>
      </c>
      <c r="AV24" s="1" t="s">
        <v>62</v>
      </c>
      <c r="AW24" s="1" t="s">
        <v>73</v>
      </c>
    </row>
    <row r="25" spans="1:49" ht="137.25">
      <c r="A25" s="1" t="s">
        <v>329</v>
      </c>
      <c r="B25" s="1" t="s">
        <v>330</v>
      </c>
      <c r="C25" s="1" t="s">
        <v>51</v>
      </c>
      <c r="D2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5" s="1" t="s">
        <v>331</v>
      </c>
      <c r="F25" s="1" t="s">
        <v>332</v>
      </c>
      <c r="G25" s="1" t="s">
        <v>333</v>
      </c>
      <c r="H25" s="1">
        <v>4</v>
      </c>
      <c r="I25" s="1" t="s">
        <v>334</v>
      </c>
      <c r="J25" s="1" t="s">
        <v>351</v>
      </c>
      <c r="K25" s="1" t="s">
        <v>56</v>
      </c>
      <c r="L25" s="1" t="s">
        <v>336</v>
      </c>
      <c r="M25" s="1" t="s">
        <v>337</v>
      </c>
      <c r="N25" s="1" t="s">
        <v>352</v>
      </c>
      <c r="O25" s="1" t="s">
        <v>353</v>
      </c>
      <c r="P25" s="1" t="s">
        <v>62</v>
      </c>
      <c r="Q25" s="1" t="s">
        <v>61</v>
      </c>
      <c r="R25" s="1" t="s">
        <v>62</v>
      </c>
      <c r="S25" s="1" t="s">
        <v>124</v>
      </c>
      <c r="T25" s="1" t="s">
        <v>125</v>
      </c>
      <c r="U25" s="1" t="s">
        <v>61</v>
      </c>
      <c r="V25" s="1" t="s">
        <v>354</v>
      </c>
      <c r="W25" s="1" t="s">
        <v>72</v>
      </c>
      <c r="X25" s="1" t="s">
        <v>62</v>
      </c>
      <c r="Y25" s="1" t="s">
        <v>73</v>
      </c>
      <c r="Z25" s="1" t="s">
        <v>355</v>
      </c>
      <c r="AA25" s="1" t="s">
        <v>356</v>
      </c>
      <c r="AB25" s="1" t="s">
        <v>62</v>
      </c>
      <c r="AC25" s="1" t="s">
        <v>61</v>
      </c>
      <c r="AD25" s="1" t="s">
        <v>62</v>
      </c>
      <c r="AE25" s="1" t="s">
        <v>124</v>
      </c>
      <c r="AF25" s="1" t="s">
        <v>125</v>
      </c>
      <c r="AG25" s="1" t="s">
        <v>61</v>
      </c>
      <c r="AH25" s="1" t="s">
        <v>354</v>
      </c>
      <c r="AI25" s="1" t="s">
        <v>72</v>
      </c>
      <c r="AJ25" s="1" t="s">
        <v>62</v>
      </c>
      <c r="AK25" s="1" t="s">
        <v>73</v>
      </c>
      <c r="AL25" s="1" t="s">
        <v>357</v>
      </c>
      <c r="AM25" s="1" t="s">
        <v>358</v>
      </c>
      <c r="AN25" s="1" t="s">
        <v>62</v>
      </c>
      <c r="AO25" s="1" t="s">
        <v>61</v>
      </c>
      <c r="AP25" s="1" t="s">
        <v>62</v>
      </c>
      <c r="AQ25" s="1" t="s">
        <v>124</v>
      </c>
      <c r="AR25" s="1" t="s">
        <v>125</v>
      </c>
      <c r="AS25" s="1" t="s">
        <v>61</v>
      </c>
      <c r="AT25" s="1" t="s">
        <v>354</v>
      </c>
      <c r="AU25" s="1" t="s">
        <v>72</v>
      </c>
      <c r="AV25" s="1" t="s">
        <v>62</v>
      </c>
      <c r="AW25" s="1" t="s">
        <v>73</v>
      </c>
    </row>
    <row r="26" spans="1:49" ht="152.25">
      <c r="A26" s="1" t="s">
        <v>329</v>
      </c>
      <c r="B26" s="1" t="s">
        <v>330</v>
      </c>
      <c r="C26" s="1" t="s">
        <v>51</v>
      </c>
      <c r="D2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6" s="1" t="s">
        <v>331</v>
      </c>
      <c r="F26" s="1" t="s">
        <v>332</v>
      </c>
      <c r="G26" s="1" t="s">
        <v>333</v>
      </c>
      <c r="H26" s="1">
        <v>4</v>
      </c>
      <c r="I26" s="1" t="s">
        <v>334</v>
      </c>
      <c r="J26" s="1" t="s">
        <v>359</v>
      </c>
      <c r="K26" s="1" t="s">
        <v>56</v>
      </c>
      <c r="L26" s="1" t="s">
        <v>336</v>
      </c>
      <c r="M26" s="1" t="s">
        <v>337</v>
      </c>
      <c r="N26" s="1" t="s">
        <v>360</v>
      </c>
      <c r="O26" s="1" t="s">
        <v>361</v>
      </c>
      <c r="P26" s="1" t="s">
        <v>62</v>
      </c>
      <c r="Q26" s="1" t="s">
        <v>61</v>
      </c>
      <c r="R26" s="1" t="s">
        <v>62</v>
      </c>
      <c r="S26" s="1" t="s">
        <v>76</v>
      </c>
      <c r="T26" s="1" t="s">
        <v>77</v>
      </c>
      <c r="U26" s="1" t="s">
        <v>61</v>
      </c>
      <c r="V26" s="1" t="s">
        <v>232</v>
      </c>
      <c r="W26" s="1" t="s">
        <v>72</v>
      </c>
      <c r="X26" s="1" t="s">
        <v>62</v>
      </c>
      <c r="Y26" s="1" t="s">
        <v>73</v>
      </c>
      <c r="Z26" s="1" t="s">
        <v>362</v>
      </c>
      <c r="AA26" s="1" t="s">
        <v>363</v>
      </c>
      <c r="AB26" s="1" t="s">
        <v>62</v>
      </c>
      <c r="AC26" s="1" t="s">
        <v>61</v>
      </c>
      <c r="AD26" s="1" t="s">
        <v>62</v>
      </c>
      <c r="AE26" s="1" t="s">
        <v>76</v>
      </c>
      <c r="AF26" s="1" t="s">
        <v>77</v>
      </c>
      <c r="AG26" s="1" t="s">
        <v>61</v>
      </c>
      <c r="AH26" s="1" t="s">
        <v>232</v>
      </c>
      <c r="AI26" s="1" t="s">
        <v>72</v>
      </c>
      <c r="AJ26" s="1" t="s">
        <v>62</v>
      </c>
      <c r="AK26" s="1" t="s">
        <v>73</v>
      </c>
      <c r="AL26" s="1" t="s">
        <v>364</v>
      </c>
      <c r="AM26" s="1" t="s">
        <v>365</v>
      </c>
      <c r="AN26" s="1" t="s">
        <v>62</v>
      </c>
      <c r="AO26" s="1" t="s">
        <v>61</v>
      </c>
      <c r="AP26" s="1" t="s">
        <v>62</v>
      </c>
      <c r="AQ26" s="1" t="s">
        <v>76</v>
      </c>
      <c r="AR26" s="1" t="s">
        <v>77</v>
      </c>
      <c r="AS26" s="1" t="s">
        <v>61</v>
      </c>
      <c r="AT26" s="1" t="s">
        <v>232</v>
      </c>
      <c r="AU26" s="1" t="s">
        <v>72</v>
      </c>
      <c r="AV26" s="1" t="s">
        <v>62</v>
      </c>
      <c r="AW26" s="1" t="s">
        <v>73</v>
      </c>
    </row>
    <row r="27" spans="1:49" ht="229.5">
      <c r="A27" s="1" t="s">
        <v>329</v>
      </c>
      <c r="B27" s="1" t="s">
        <v>366</v>
      </c>
      <c r="C27" s="1" t="s">
        <v>80</v>
      </c>
      <c r="D2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27" s="1" t="s">
        <v>367</v>
      </c>
      <c r="F27" s="1" t="s">
        <v>368</v>
      </c>
      <c r="G27" s="1" t="s">
        <v>369</v>
      </c>
      <c r="H27" s="1">
        <v>1</v>
      </c>
      <c r="I27" s="1" t="s">
        <v>370</v>
      </c>
      <c r="J27" s="1" t="s">
        <v>370</v>
      </c>
      <c r="K27" s="1" t="s">
        <v>56</v>
      </c>
      <c r="L27" s="1" t="s">
        <v>371</v>
      </c>
      <c r="M27" s="1" t="s">
        <v>372</v>
      </c>
      <c r="N27" s="1" t="s">
        <v>373</v>
      </c>
      <c r="O27" s="1" t="s">
        <v>374</v>
      </c>
      <c r="P27" s="1" t="s">
        <v>102</v>
      </c>
      <c r="Q27" s="1" t="s">
        <v>61</v>
      </c>
      <c r="R27" s="1" t="s">
        <v>62</v>
      </c>
      <c r="S27" s="1" t="s">
        <v>375</v>
      </c>
      <c r="T27" s="1" t="s">
        <v>64</v>
      </c>
      <c r="U27" s="1" t="s">
        <v>62</v>
      </c>
      <c r="V27" s="1" t="s">
        <v>376</v>
      </c>
      <c r="W27" s="1" t="s">
        <v>162</v>
      </c>
      <c r="X27" s="1" t="s">
        <v>62</v>
      </c>
      <c r="Y27" s="1" t="s">
        <v>73</v>
      </c>
      <c r="Z27" s="1" t="s">
        <v>377</v>
      </c>
      <c r="AA27" s="1" t="s">
        <v>378</v>
      </c>
      <c r="AB27" s="1" t="s">
        <v>62</v>
      </c>
      <c r="AC27" s="1" t="s">
        <v>61</v>
      </c>
      <c r="AD27" s="1" t="s">
        <v>62</v>
      </c>
      <c r="AE27" s="1" t="s">
        <v>379</v>
      </c>
      <c r="AF27" s="1" t="s">
        <v>64</v>
      </c>
      <c r="AG27" s="1" t="s">
        <v>61</v>
      </c>
      <c r="AH27" s="1" t="s">
        <v>380</v>
      </c>
      <c r="AI27" s="1" t="s">
        <v>72</v>
      </c>
      <c r="AJ27" s="1" t="s">
        <v>62</v>
      </c>
      <c r="AK27" s="1" t="s">
        <v>73</v>
      </c>
      <c r="AL27" s="1" t="s">
        <v>381</v>
      </c>
      <c r="AM27" s="1" t="s">
        <v>382</v>
      </c>
      <c r="AN27" s="1" t="s">
        <v>62</v>
      </c>
      <c r="AO27" s="1" t="s">
        <v>61</v>
      </c>
      <c r="AP27" s="1" t="s">
        <v>62</v>
      </c>
      <c r="AQ27" s="1" t="s">
        <v>379</v>
      </c>
      <c r="AR27" s="1" t="s">
        <v>64</v>
      </c>
      <c r="AS27" s="1" t="s">
        <v>61</v>
      </c>
      <c r="AT27" s="1" t="s">
        <v>383</v>
      </c>
      <c r="AU27" s="1" t="s">
        <v>72</v>
      </c>
      <c r="AV27" s="1" t="s">
        <v>62</v>
      </c>
      <c r="AW27" s="1" t="s">
        <v>73</v>
      </c>
    </row>
    <row r="28" spans="1:49" ht="213">
      <c r="A28" s="1" t="s">
        <v>329</v>
      </c>
      <c r="B28" s="1" t="s">
        <v>366</v>
      </c>
      <c r="C28" s="1" t="s">
        <v>114</v>
      </c>
      <c r="D2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28" s="1" t="s">
        <v>384</v>
      </c>
      <c r="F28" s="1" t="s">
        <v>385</v>
      </c>
      <c r="G28" s="1" t="s">
        <v>386</v>
      </c>
      <c r="H28" s="1">
        <v>1</v>
      </c>
      <c r="I28" s="1" t="s">
        <v>387</v>
      </c>
      <c r="J28" s="1" t="s">
        <v>387</v>
      </c>
      <c r="K28" s="1" t="s">
        <v>56</v>
      </c>
      <c r="L28" s="1" t="s">
        <v>388</v>
      </c>
      <c r="M28" s="1" t="s">
        <v>389</v>
      </c>
      <c r="N28" s="1" t="s">
        <v>230</v>
      </c>
      <c r="O28" s="1" t="s">
        <v>390</v>
      </c>
      <c r="P28" s="1" t="s">
        <v>62</v>
      </c>
      <c r="Q28" s="1" t="s">
        <v>61</v>
      </c>
      <c r="R28" s="1" t="s">
        <v>62</v>
      </c>
      <c r="S28" s="1" t="s">
        <v>391</v>
      </c>
      <c r="T28" s="1" t="s">
        <v>77</v>
      </c>
      <c r="U28" s="1" t="s">
        <v>61</v>
      </c>
      <c r="V28" s="1" t="s">
        <v>392</v>
      </c>
      <c r="W28" s="1" t="s">
        <v>72</v>
      </c>
      <c r="X28" s="1" t="s">
        <v>62</v>
      </c>
      <c r="Y28" s="1" t="s">
        <v>73</v>
      </c>
      <c r="Z28" s="1" t="s">
        <v>233</v>
      </c>
      <c r="AA28" s="1" t="s">
        <v>393</v>
      </c>
      <c r="AB28" s="1" t="s">
        <v>61</v>
      </c>
      <c r="AC28" s="1" t="s">
        <v>61</v>
      </c>
      <c r="AD28" s="1" t="s">
        <v>62</v>
      </c>
      <c r="AE28" s="1" t="s">
        <v>394</v>
      </c>
      <c r="AF28" s="1" t="s">
        <v>64</v>
      </c>
      <c r="AG28" s="1" t="s">
        <v>62</v>
      </c>
      <c r="AH28" s="1" t="s">
        <v>395</v>
      </c>
      <c r="AI28" s="1" t="s">
        <v>66</v>
      </c>
      <c r="AJ28" s="1" t="s">
        <v>62</v>
      </c>
      <c r="AK28" s="1" t="s">
        <v>73</v>
      </c>
      <c r="AL28" s="1" t="s">
        <v>235</v>
      </c>
      <c r="AM28" s="1" t="s">
        <v>396</v>
      </c>
      <c r="AN28" s="1" t="s">
        <v>61</v>
      </c>
      <c r="AO28" s="1" t="s">
        <v>61</v>
      </c>
      <c r="AP28" s="1" t="s">
        <v>62</v>
      </c>
      <c r="AQ28" s="1" t="s">
        <v>397</v>
      </c>
      <c r="AR28" s="1" t="s">
        <v>64</v>
      </c>
      <c r="AS28" s="1" t="s">
        <v>62</v>
      </c>
      <c r="AT28" s="1" t="s">
        <v>398</v>
      </c>
      <c r="AU28" s="1" t="s">
        <v>66</v>
      </c>
      <c r="AV28" s="1" t="s">
        <v>62</v>
      </c>
      <c r="AW28" s="1" t="s">
        <v>73</v>
      </c>
    </row>
    <row r="29" spans="1:49" ht="275.25">
      <c r="A29" s="1" t="s">
        <v>329</v>
      </c>
      <c r="B29" s="1" t="s">
        <v>366</v>
      </c>
      <c r="C29" s="1" t="s">
        <v>149</v>
      </c>
      <c r="D2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9" s="1" t="s">
        <v>399</v>
      </c>
      <c r="F29" s="1" t="s">
        <v>400</v>
      </c>
      <c r="G29" s="1" t="s">
        <v>401</v>
      </c>
      <c r="H29" s="1">
        <v>2</v>
      </c>
      <c r="I29" s="1" t="s">
        <v>402</v>
      </c>
      <c r="J29" s="1" t="s">
        <v>403</v>
      </c>
      <c r="K29" s="1" t="s">
        <v>56</v>
      </c>
      <c r="L29" s="1" t="s">
        <v>404</v>
      </c>
      <c r="M29" s="1" t="s">
        <v>405</v>
      </c>
      <c r="N29" s="1" t="s">
        <v>406</v>
      </c>
      <c r="O29" s="1" t="s">
        <v>407</v>
      </c>
      <c r="P29" s="1" t="s">
        <v>62</v>
      </c>
      <c r="Q29" s="1" t="s">
        <v>61</v>
      </c>
      <c r="R29" s="1" t="s">
        <v>62</v>
      </c>
      <c r="S29" s="1" t="s">
        <v>76</v>
      </c>
      <c r="T29" s="1" t="s">
        <v>77</v>
      </c>
      <c r="U29" s="1" t="s">
        <v>61</v>
      </c>
      <c r="V29" s="1" t="s">
        <v>232</v>
      </c>
      <c r="W29" s="1" t="s">
        <v>72</v>
      </c>
      <c r="X29" s="1" t="s">
        <v>62</v>
      </c>
      <c r="Y29" s="1" t="s">
        <v>73</v>
      </c>
      <c r="Z29" s="1" t="s">
        <v>408</v>
      </c>
      <c r="AA29" s="1" t="s">
        <v>409</v>
      </c>
      <c r="AB29" s="1" t="s">
        <v>102</v>
      </c>
      <c r="AC29" s="1" t="s">
        <v>61</v>
      </c>
      <c r="AD29" s="1" t="s">
        <v>62</v>
      </c>
      <c r="AE29" s="1" t="s">
        <v>176</v>
      </c>
      <c r="AF29" s="1" t="s">
        <v>64</v>
      </c>
      <c r="AG29" s="1" t="s">
        <v>62</v>
      </c>
      <c r="AH29" s="1" t="s">
        <v>410</v>
      </c>
      <c r="AI29" s="1" t="s">
        <v>162</v>
      </c>
      <c r="AJ29" s="1" t="s">
        <v>62</v>
      </c>
      <c r="AK29" s="1" t="s">
        <v>73</v>
      </c>
      <c r="AL29" s="1" t="s">
        <v>411</v>
      </c>
      <c r="AM29" s="1" t="s">
        <v>412</v>
      </c>
      <c r="AN29" s="1" t="s">
        <v>62</v>
      </c>
      <c r="AO29" s="1" t="s">
        <v>61</v>
      </c>
      <c r="AP29" s="1" t="s">
        <v>62</v>
      </c>
      <c r="AQ29" s="1" t="s">
        <v>76</v>
      </c>
      <c r="AR29" s="1" t="s">
        <v>77</v>
      </c>
      <c r="AS29" s="1" t="s">
        <v>61</v>
      </c>
      <c r="AT29" s="1" t="s">
        <v>232</v>
      </c>
      <c r="AU29" s="1" t="s">
        <v>72</v>
      </c>
      <c r="AV29" s="1" t="s">
        <v>62</v>
      </c>
      <c r="AW29" s="1" t="s">
        <v>73</v>
      </c>
    </row>
    <row r="30" spans="1:49" ht="137.25">
      <c r="A30" s="1" t="s">
        <v>329</v>
      </c>
      <c r="B30" s="1" t="s">
        <v>366</v>
      </c>
      <c r="C30" s="1" t="s">
        <v>149</v>
      </c>
      <c r="D3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30" s="1" t="s">
        <v>399</v>
      </c>
      <c r="F30" s="1" t="s">
        <v>400</v>
      </c>
      <c r="G30" s="1" t="s">
        <v>401</v>
      </c>
      <c r="H30" s="1">
        <v>2</v>
      </c>
      <c r="I30" s="1" t="s">
        <v>402</v>
      </c>
      <c r="J30" s="1" t="s">
        <v>413</v>
      </c>
      <c r="K30" s="1" t="s">
        <v>56</v>
      </c>
      <c r="L30" s="1" t="s">
        <v>404</v>
      </c>
      <c r="M30" s="1" t="s">
        <v>405</v>
      </c>
      <c r="N30" s="1" t="s">
        <v>414</v>
      </c>
      <c r="O30" s="1" t="s">
        <v>415</v>
      </c>
      <c r="P30" s="1" t="s">
        <v>62</v>
      </c>
      <c r="Q30" s="1" t="s">
        <v>61</v>
      </c>
      <c r="R30" s="1" t="s">
        <v>62</v>
      </c>
      <c r="S30" s="1" t="s">
        <v>416</v>
      </c>
      <c r="T30" s="1" t="s">
        <v>125</v>
      </c>
      <c r="U30" s="1" t="s">
        <v>61</v>
      </c>
      <c r="V30" s="1" t="s">
        <v>417</v>
      </c>
      <c r="W30" s="1" t="s">
        <v>72</v>
      </c>
      <c r="X30" s="1" t="s">
        <v>62</v>
      </c>
      <c r="Y30" s="1" t="s">
        <v>73</v>
      </c>
      <c r="Z30" s="1" t="s">
        <v>418</v>
      </c>
      <c r="AA30" s="1" t="s">
        <v>419</v>
      </c>
      <c r="AB30" s="1" t="s">
        <v>62</v>
      </c>
      <c r="AC30" s="1" t="s">
        <v>61</v>
      </c>
      <c r="AD30" s="1" t="s">
        <v>62</v>
      </c>
      <c r="AE30" s="1" t="s">
        <v>76</v>
      </c>
      <c r="AF30" s="1" t="s">
        <v>77</v>
      </c>
      <c r="AG30" s="1" t="s">
        <v>61</v>
      </c>
      <c r="AH30" s="1" t="s">
        <v>232</v>
      </c>
      <c r="AI30" s="1" t="s">
        <v>72</v>
      </c>
      <c r="AJ30" s="1" t="s">
        <v>62</v>
      </c>
      <c r="AK30" s="1" t="s">
        <v>73</v>
      </c>
      <c r="AL30" s="1" t="s">
        <v>420</v>
      </c>
      <c r="AM30" s="1" t="s">
        <v>421</v>
      </c>
      <c r="AN30" s="1" t="s">
        <v>62</v>
      </c>
      <c r="AO30" s="1" t="s">
        <v>61</v>
      </c>
      <c r="AP30" s="1" t="s">
        <v>62</v>
      </c>
      <c r="AQ30" s="1" t="s">
        <v>76</v>
      </c>
      <c r="AR30" s="1" t="s">
        <v>77</v>
      </c>
      <c r="AS30" s="1" t="s">
        <v>61</v>
      </c>
      <c r="AT30" s="1" t="s">
        <v>232</v>
      </c>
      <c r="AU30" s="1" t="s">
        <v>72</v>
      </c>
      <c r="AV30" s="1" t="s">
        <v>62</v>
      </c>
      <c r="AW30" s="1" t="s">
        <v>73</v>
      </c>
    </row>
    <row r="31" spans="1:49" ht="152.25">
      <c r="A31" s="1" t="s">
        <v>329</v>
      </c>
      <c r="B31" s="1" t="s">
        <v>366</v>
      </c>
      <c r="C31" s="1" t="s">
        <v>149</v>
      </c>
      <c r="D3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31" s="1" t="s">
        <v>422</v>
      </c>
      <c r="F31" s="1" t="s">
        <v>423</v>
      </c>
      <c r="G31" s="1" t="s">
        <v>424</v>
      </c>
      <c r="H31" s="1">
        <v>1</v>
      </c>
      <c r="I31" s="1" t="s">
        <v>425</v>
      </c>
      <c r="J31" s="1" t="s">
        <v>425</v>
      </c>
      <c r="K31" s="1" t="s">
        <v>56</v>
      </c>
      <c r="L31" s="1" t="s">
        <v>426</v>
      </c>
      <c r="M31" s="1" t="s">
        <v>427</v>
      </c>
      <c r="N31" s="1" t="s">
        <v>428</v>
      </c>
      <c r="O31" s="1" t="s">
        <v>429</v>
      </c>
      <c r="P31" s="1" t="s">
        <v>62</v>
      </c>
      <c r="Q31" s="1" t="s">
        <v>61</v>
      </c>
      <c r="R31" s="1" t="s">
        <v>62</v>
      </c>
      <c r="S31" s="1" t="s">
        <v>76</v>
      </c>
      <c r="T31" s="1" t="s">
        <v>77</v>
      </c>
      <c r="U31" s="1" t="s">
        <v>61</v>
      </c>
      <c r="V31" s="1" t="s">
        <v>430</v>
      </c>
      <c r="W31" s="1" t="s">
        <v>72</v>
      </c>
      <c r="X31" s="1" t="s">
        <v>62</v>
      </c>
      <c r="Y31" s="1" t="s">
        <v>73</v>
      </c>
      <c r="Z31" s="1" t="s">
        <v>431</v>
      </c>
      <c r="AA31" s="1" t="s">
        <v>432</v>
      </c>
      <c r="AB31" s="1" t="s">
        <v>62</v>
      </c>
      <c r="AC31" s="1" t="s">
        <v>61</v>
      </c>
      <c r="AD31" s="1" t="s">
        <v>62</v>
      </c>
      <c r="AE31" s="1" t="s">
        <v>76</v>
      </c>
      <c r="AF31" s="1" t="s">
        <v>77</v>
      </c>
      <c r="AG31" s="1" t="s">
        <v>61</v>
      </c>
      <c r="AH31" s="1" t="s">
        <v>232</v>
      </c>
      <c r="AI31" s="1" t="s">
        <v>72</v>
      </c>
      <c r="AJ31" s="1" t="s">
        <v>62</v>
      </c>
      <c r="AK31" s="1" t="s">
        <v>73</v>
      </c>
      <c r="AL31" s="1" t="s">
        <v>433</v>
      </c>
      <c r="AM31" s="1" t="s">
        <v>434</v>
      </c>
      <c r="AN31" s="1" t="s">
        <v>62</v>
      </c>
      <c r="AO31" s="1" t="s">
        <v>61</v>
      </c>
      <c r="AP31" s="1" t="s">
        <v>62</v>
      </c>
      <c r="AQ31" s="1" t="s">
        <v>76</v>
      </c>
      <c r="AR31" s="1" t="s">
        <v>77</v>
      </c>
      <c r="AS31" s="1" t="s">
        <v>61</v>
      </c>
      <c r="AT31" s="1" t="s">
        <v>435</v>
      </c>
      <c r="AU31" s="1" t="s">
        <v>72</v>
      </c>
      <c r="AV31" s="1" t="s">
        <v>62</v>
      </c>
      <c r="AW31" s="1" t="s">
        <v>73</v>
      </c>
    </row>
    <row r="32" spans="1:49" ht="152.25">
      <c r="A32" s="1" t="s">
        <v>436</v>
      </c>
      <c r="B32" s="1" t="s">
        <v>437</v>
      </c>
      <c r="C32" s="1" t="s">
        <v>51</v>
      </c>
      <c r="D3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32" s="1" t="s">
        <v>438</v>
      </c>
      <c r="F32" s="1" t="s">
        <v>439</v>
      </c>
      <c r="G32" s="1" t="s">
        <v>440</v>
      </c>
      <c r="H32" s="1">
        <v>3</v>
      </c>
      <c r="I32" s="1" t="s">
        <v>441</v>
      </c>
      <c r="J32" s="1" t="s">
        <v>442</v>
      </c>
      <c r="K32" s="1" t="s">
        <v>56</v>
      </c>
      <c r="L32" s="1" t="s">
        <v>443</v>
      </c>
      <c r="M32" s="1" t="s">
        <v>444</v>
      </c>
      <c r="N32" s="1" t="s">
        <v>445</v>
      </c>
      <c r="O32" s="1" t="s">
        <v>446</v>
      </c>
      <c r="P32" s="1" t="s">
        <v>62</v>
      </c>
      <c r="Q32" s="1" t="s">
        <v>61</v>
      </c>
      <c r="R32" s="1" t="s">
        <v>62</v>
      </c>
      <c r="S32" s="1" t="s">
        <v>76</v>
      </c>
      <c r="T32" s="1" t="s">
        <v>77</v>
      </c>
      <c r="U32" s="1" t="s">
        <v>61</v>
      </c>
      <c r="V32" s="1" t="s">
        <v>232</v>
      </c>
      <c r="W32" s="1" t="s">
        <v>72</v>
      </c>
      <c r="X32" s="1" t="s">
        <v>62</v>
      </c>
      <c r="Y32" s="1" t="s">
        <v>73</v>
      </c>
      <c r="Z32" s="1" t="s">
        <v>447</v>
      </c>
      <c r="AA32" s="1" t="s">
        <v>448</v>
      </c>
      <c r="AB32" s="1" t="s">
        <v>61</v>
      </c>
      <c r="AC32" s="1" t="s">
        <v>61</v>
      </c>
      <c r="AD32" s="1" t="s">
        <v>62</v>
      </c>
      <c r="AE32" s="1" t="s">
        <v>449</v>
      </c>
      <c r="AF32" s="1" t="s">
        <v>64</v>
      </c>
      <c r="AG32" s="1" t="s">
        <v>62</v>
      </c>
      <c r="AH32" s="1" t="s">
        <v>450</v>
      </c>
      <c r="AI32" s="1" t="s">
        <v>66</v>
      </c>
      <c r="AJ32" s="1" t="s">
        <v>61</v>
      </c>
      <c r="AK32" s="1" t="s">
        <v>451</v>
      </c>
      <c r="AL32" s="1" t="s">
        <v>452</v>
      </c>
      <c r="AM32" s="1" t="s">
        <v>453</v>
      </c>
      <c r="AN32" s="1" t="s">
        <v>62</v>
      </c>
      <c r="AO32" s="1" t="s">
        <v>61</v>
      </c>
      <c r="AP32" s="1" t="s">
        <v>62</v>
      </c>
      <c r="AQ32" s="1" t="s">
        <v>76</v>
      </c>
      <c r="AR32" s="1" t="s">
        <v>77</v>
      </c>
      <c r="AS32" s="1" t="s">
        <v>61</v>
      </c>
      <c r="AT32" s="1" t="s">
        <v>232</v>
      </c>
      <c r="AU32" s="1" t="s">
        <v>72</v>
      </c>
      <c r="AV32" s="1" t="s">
        <v>62</v>
      </c>
      <c r="AW32" s="1" t="s">
        <v>73</v>
      </c>
    </row>
    <row r="33" spans="1:49" ht="152.25">
      <c r="A33" s="1" t="s">
        <v>436</v>
      </c>
      <c r="B33" s="1" t="s">
        <v>437</v>
      </c>
      <c r="C33" s="1" t="s">
        <v>51</v>
      </c>
      <c r="D3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33" s="1" t="s">
        <v>438</v>
      </c>
      <c r="F33" s="1" t="s">
        <v>439</v>
      </c>
      <c r="G33" s="1" t="s">
        <v>440</v>
      </c>
      <c r="H33" s="1">
        <v>3</v>
      </c>
      <c r="I33" s="1" t="s">
        <v>441</v>
      </c>
      <c r="J33" s="1" t="s">
        <v>454</v>
      </c>
      <c r="K33" s="1" t="s">
        <v>56</v>
      </c>
      <c r="L33" s="1" t="s">
        <v>443</v>
      </c>
      <c r="M33" s="1" t="s">
        <v>444</v>
      </c>
      <c r="N33" s="1" t="s">
        <v>455</v>
      </c>
      <c r="O33" s="1" t="s">
        <v>456</v>
      </c>
      <c r="P33" s="1" t="s">
        <v>62</v>
      </c>
      <c r="Q33" s="1" t="s">
        <v>61</v>
      </c>
      <c r="R33" s="1" t="s">
        <v>62</v>
      </c>
      <c r="S33" s="1" t="s">
        <v>76</v>
      </c>
      <c r="T33" s="1" t="s">
        <v>77</v>
      </c>
      <c r="U33" s="1" t="s">
        <v>61</v>
      </c>
      <c r="V33" s="1" t="s">
        <v>232</v>
      </c>
      <c r="W33" s="1" t="s">
        <v>72</v>
      </c>
      <c r="X33" s="1" t="s">
        <v>62</v>
      </c>
      <c r="Y33" s="1" t="s">
        <v>73</v>
      </c>
      <c r="Z33" s="1" t="s">
        <v>457</v>
      </c>
      <c r="AA33" s="1" t="s">
        <v>458</v>
      </c>
      <c r="AB33" s="1" t="s">
        <v>62</v>
      </c>
      <c r="AC33" s="1" t="s">
        <v>61</v>
      </c>
      <c r="AD33" s="1" t="s">
        <v>62</v>
      </c>
      <c r="AE33" s="1" t="s">
        <v>76</v>
      </c>
      <c r="AF33" s="1" t="s">
        <v>77</v>
      </c>
      <c r="AG33" s="1" t="s">
        <v>61</v>
      </c>
      <c r="AH33" s="1" t="s">
        <v>232</v>
      </c>
      <c r="AI33" s="1" t="s">
        <v>72</v>
      </c>
      <c r="AJ33" s="1" t="s">
        <v>62</v>
      </c>
      <c r="AK33" s="1" t="s">
        <v>73</v>
      </c>
      <c r="AL33" s="1" t="s">
        <v>459</v>
      </c>
      <c r="AM33" s="1" t="s">
        <v>460</v>
      </c>
      <c r="AN33" s="1" t="s">
        <v>62</v>
      </c>
      <c r="AO33" s="1" t="s">
        <v>61</v>
      </c>
      <c r="AP33" s="1" t="s">
        <v>62</v>
      </c>
      <c r="AQ33" s="1" t="s">
        <v>215</v>
      </c>
      <c r="AR33" s="1" t="s">
        <v>77</v>
      </c>
      <c r="AS33" s="1" t="s">
        <v>61</v>
      </c>
      <c r="AT33" s="1" t="s">
        <v>461</v>
      </c>
      <c r="AU33" s="1" t="s">
        <v>72</v>
      </c>
      <c r="AV33" s="1" t="s">
        <v>62</v>
      </c>
      <c r="AW33" s="1" t="s">
        <v>73</v>
      </c>
    </row>
    <row r="34" spans="1:49" ht="152.25">
      <c r="A34" s="1" t="s">
        <v>436</v>
      </c>
      <c r="B34" s="1" t="s">
        <v>437</v>
      </c>
      <c r="C34" s="1" t="s">
        <v>51</v>
      </c>
      <c r="D3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34" s="1" t="s">
        <v>438</v>
      </c>
      <c r="F34" s="1" t="s">
        <v>439</v>
      </c>
      <c r="G34" s="1" t="s">
        <v>440</v>
      </c>
      <c r="H34" s="1">
        <v>3</v>
      </c>
      <c r="I34" s="1" t="s">
        <v>441</v>
      </c>
      <c r="J34" s="1" t="s">
        <v>462</v>
      </c>
      <c r="K34" s="1" t="s">
        <v>56</v>
      </c>
      <c r="L34" s="1" t="s">
        <v>443</v>
      </c>
      <c r="M34" s="1" t="s">
        <v>444</v>
      </c>
      <c r="N34" s="1" t="s">
        <v>463</v>
      </c>
      <c r="O34" s="1" t="s">
        <v>464</v>
      </c>
      <c r="P34" s="1" t="s">
        <v>62</v>
      </c>
      <c r="Q34" s="1" t="s">
        <v>61</v>
      </c>
      <c r="R34" s="1" t="s">
        <v>62</v>
      </c>
      <c r="S34" s="1" t="s">
        <v>76</v>
      </c>
      <c r="T34" s="1" t="s">
        <v>77</v>
      </c>
      <c r="U34" s="1" t="s">
        <v>61</v>
      </c>
      <c r="V34" s="1" t="s">
        <v>232</v>
      </c>
      <c r="W34" s="1" t="s">
        <v>72</v>
      </c>
      <c r="X34" s="1" t="s">
        <v>62</v>
      </c>
      <c r="Y34" s="1" t="s">
        <v>73</v>
      </c>
      <c r="Z34" s="1" t="s">
        <v>465</v>
      </c>
      <c r="AA34" s="1" t="s">
        <v>466</v>
      </c>
      <c r="AB34" s="1" t="s">
        <v>62</v>
      </c>
      <c r="AC34" s="1" t="s">
        <v>61</v>
      </c>
      <c r="AD34" s="1" t="s">
        <v>62</v>
      </c>
      <c r="AE34" s="1" t="s">
        <v>76</v>
      </c>
      <c r="AF34" s="1" t="s">
        <v>77</v>
      </c>
      <c r="AG34" s="1" t="s">
        <v>61</v>
      </c>
      <c r="AH34" s="1" t="s">
        <v>232</v>
      </c>
      <c r="AI34" s="1" t="s">
        <v>72</v>
      </c>
      <c r="AJ34" s="1" t="s">
        <v>62</v>
      </c>
      <c r="AK34" s="1" t="s">
        <v>73</v>
      </c>
      <c r="AL34" s="1" t="s">
        <v>467</v>
      </c>
      <c r="AM34" s="1" t="s">
        <v>468</v>
      </c>
      <c r="AN34" s="1" t="s">
        <v>62</v>
      </c>
      <c r="AO34" s="1" t="s">
        <v>61</v>
      </c>
      <c r="AP34" s="1" t="s">
        <v>62</v>
      </c>
      <c r="AQ34" s="1" t="s">
        <v>76</v>
      </c>
      <c r="AR34" s="1" t="s">
        <v>77</v>
      </c>
      <c r="AS34" s="1" t="s">
        <v>61</v>
      </c>
      <c r="AT34" s="1" t="s">
        <v>232</v>
      </c>
      <c r="AU34" s="1" t="s">
        <v>72</v>
      </c>
      <c r="AV34" s="1" t="s">
        <v>62</v>
      </c>
      <c r="AW34" s="1" t="s">
        <v>73</v>
      </c>
    </row>
    <row r="35" spans="1:49" ht="275.25">
      <c r="A35" s="1" t="s">
        <v>436</v>
      </c>
      <c r="B35" s="1" t="s">
        <v>437</v>
      </c>
      <c r="C35" s="1" t="s">
        <v>80</v>
      </c>
      <c r="D3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35" s="1" t="s">
        <v>469</v>
      </c>
      <c r="F35" s="1" t="s">
        <v>470</v>
      </c>
      <c r="G35" s="1" t="s">
        <v>471</v>
      </c>
      <c r="H35" s="1">
        <v>1</v>
      </c>
      <c r="I35" s="1" t="s">
        <v>472</v>
      </c>
      <c r="J35" s="1" t="s">
        <v>472</v>
      </c>
      <c r="K35" s="1" t="s">
        <v>56</v>
      </c>
      <c r="L35" s="1" t="s">
        <v>388</v>
      </c>
      <c r="M35" s="1" t="s">
        <v>473</v>
      </c>
      <c r="N35" s="1" t="s">
        <v>352</v>
      </c>
      <c r="O35" s="1" t="s">
        <v>474</v>
      </c>
      <c r="P35" s="1" t="s">
        <v>62</v>
      </c>
      <c r="Q35" s="1" t="s">
        <v>61</v>
      </c>
      <c r="R35" s="1" t="s">
        <v>62</v>
      </c>
      <c r="S35" s="1" t="s">
        <v>76</v>
      </c>
      <c r="T35" s="1" t="s">
        <v>77</v>
      </c>
      <c r="U35" s="1" t="s">
        <v>61</v>
      </c>
      <c r="V35" s="1" t="s">
        <v>475</v>
      </c>
      <c r="W35" s="1" t="s">
        <v>72</v>
      </c>
      <c r="X35" s="1" t="s">
        <v>62</v>
      </c>
      <c r="Y35" s="1" t="s">
        <v>73</v>
      </c>
      <c r="Z35" s="1" t="s">
        <v>355</v>
      </c>
      <c r="AA35" s="1" t="s">
        <v>476</v>
      </c>
      <c r="AB35" s="1" t="s">
        <v>61</v>
      </c>
      <c r="AC35" s="1" t="s">
        <v>61</v>
      </c>
      <c r="AD35" s="1" t="s">
        <v>62</v>
      </c>
      <c r="AE35" s="1" t="s">
        <v>477</v>
      </c>
      <c r="AF35" s="1" t="s">
        <v>64</v>
      </c>
      <c r="AG35" s="1" t="s">
        <v>62</v>
      </c>
      <c r="AH35" s="1" t="s">
        <v>478</v>
      </c>
      <c r="AI35" s="1" t="s">
        <v>66</v>
      </c>
      <c r="AJ35" s="1" t="s">
        <v>61</v>
      </c>
      <c r="AK35" s="1" t="s">
        <v>451</v>
      </c>
      <c r="AL35" s="1" t="s">
        <v>357</v>
      </c>
      <c r="AM35" s="1" t="s">
        <v>479</v>
      </c>
      <c r="AN35" s="1" t="s">
        <v>61</v>
      </c>
      <c r="AO35" s="1" t="s">
        <v>61</v>
      </c>
      <c r="AP35" s="1" t="s">
        <v>62</v>
      </c>
      <c r="AQ35" s="1" t="s">
        <v>480</v>
      </c>
      <c r="AR35" s="1" t="s">
        <v>64</v>
      </c>
      <c r="AS35" s="1" t="s">
        <v>62</v>
      </c>
      <c r="AT35" s="1" t="s">
        <v>481</v>
      </c>
      <c r="AU35" s="1" t="s">
        <v>66</v>
      </c>
      <c r="AV35" s="1" t="s">
        <v>62</v>
      </c>
      <c r="AW35" s="1" t="s">
        <v>73</v>
      </c>
    </row>
    <row r="36" spans="1:49" ht="213">
      <c r="A36" s="1" t="s">
        <v>436</v>
      </c>
      <c r="B36" s="1" t="s">
        <v>437</v>
      </c>
      <c r="C36" s="1" t="s">
        <v>80</v>
      </c>
      <c r="D3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36" s="1" t="s">
        <v>482</v>
      </c>
      <c r="F36" s="1" t="s">
        <v>483</v>
      </c>
      <c r="G36" s="1" t="s">
        <v>484</v>
      </c>
      <c r="H36" s="1">
        <v>1</v>
      </c>
      <c r="I36" s="1" t="s">
        <v>485</v>
      </c>
      <c r="J36" s="1" t="s">
        <v>485</v>
      </c>
      <c r="K36" s="1" t="s">
        <v>56</v>
      </c>
      <c r="L36" s="1" t="s">
        <v>486</v>
      </c>
      <c r="M36" s="1" t="s">
        <v>487</v>
      </c>
      <c r="N36" s="1" t="s">
        <v>488</v>
      </c>
      <c r="O36" s="1" t="s">
        <v>489</v>
      </c>
      <c r="P36" s="1" t="s">
        <v>62</v>
      </c>
      <c r="Q36" s="1" t="s">
        <v>61</v>
      </c>
      <c r="R36" s="1" t="s">
        <v>62</v>
      </c>
      <c r="S36" s="1" t="s">
        <v>215</v>
      </c>
      <c r="T36" s="1" t="s">
        <v>77</v>
      </c>
      <c r="U36" s="1" t="s">
        <v>61</v>
      </c>
      <c r="V36" s="1" t="s">
        <v>490</v>
      </c>
      <c r="W36" s="1" t="s">
        <v>72</v>
      </c>
      <c r="X36" s="1" t="s">
        <v>62</v>
      </c>
      <c r="Y36" s="1" t="s">
        <v>73</v>
      </c>
      <c r="Z36" s="1" t="s">
        <v>491</v>
      </c>
      <c r="AA36" s="1" t="s">
        <v>492</v>
      </c>
      <c r="AB36" s="1" t="s">
        <v>102</v>
      </c>
      <c r="AC36" s="1" t="s">
        <v>61</v>
      </c>
      <c r="AD36" s="1" t="s">
        <v>62</v>
      </c>
      <c r="AE36" s="1" t="s">
        <v>103</v>
      </c>
      <c r="AF36" s="1" t="s">
        <v>77</v>
      </c>
      <c r="AG36" s="1" t="s">
        <v>62</v>
      </c>
      <c r="AH36" s="1" t="s">
        <v>493</v>
      </c>
      <c r="AI36" s="1" t="s">
        <v>162</v>
      </c>
      <c r="AJ36" s="1" t="s">
        <v>62</v>
      </c>
      <c r="AK36" s="1" t="s">
        <v>73</v>
      </c>
      <c r="AL36" s="1" t="s">
        <v>494</v>
      </c>
      <c r="AM36" s="1" t="s">
        <v>495</v>
      </c>
      <c r="AN36" s="1" t="s">
        <v>102</v>
      </c>
      <c r="AO36" s="1" t="s">
        <v>61</v>
      </c>
      <c r="AP36" s="1" t="s">
        <v>62</v>
      </c>
      <c r="AQ36" s="1" t="s">
        <v>103</v>
      </c>
      <c r="AR36" s="1" t="s">
        <v>77</v>
      </c>
      <c r="AS36" s="1" t="s">
        <v>62</v>
      </c>
      <c r="AT36" s="1" t="s">
        <v>496</v>
      </c>
      <c r="AU36" s="1" t="s">
        <v>162</v>
      </c>
      <c r="AV36" s="1" t="s">
        <v>62</v>
      </c>
      <c r="AW36" s="1" t="s">
        <v>73</v>
      </c>
    </row>
    <row r="37" spans="1:49" ht="152.25">
      <c r="A37" s="1" t="s">
        <v>436</v>
      </c>
      <c r="B37" s="1" t="s">
        <v>437</v>
      </c>
      <c r="C37" s="1" t="s">
        <v>114</v>
      </c>
      <c r="D3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37" s="1" t="s">
        <v>497</v>
      </c>
      <c r="F37" s="1" t="s">
        <v>498</v>
      </c>
      <c r="G37" s="1" t="s">
        <v>499</v>
      </c>
      <c r="H37" s="1">
        <v>1</v>
      </c>
      <c r="I37" s="1" t="s">
        <v>500</v>
      </c>
      <c r="J37" s="1" t="s">
        <v>500</v>
      </c>
      <c r="K37" s="1" t="s">
        <v>56</v>
      </c>
      <c r="L37" s="1" t="s">
        <v>501</v>
      </c>
      <c r="M37" s="1" t="s">
        <v>502</v>
      </c>
      <c r="N37" s="1" t="s">
        <v>503</v>
      </c>
      <c r="O37" s="1" t="s">
        <v>504</v>
      </c>
      <c r="P37" s="1" t="s">
        <v>62</v>
      </c>
      <c r="Q37" s="1" t="s">
        <v>61</v>
      </c>
      <c r="R37" s="1" t="s">
        <v>62</v>
      </c>
      <c r="S37" s="1" t="s">
        <v>124</v>
      </c>
      <c r="T37" s="1" t="s">
        <v>77</v>
      </c>
      <c r="U37" s="1" t="s">
        <v>61</v>
      </c>
      <c r="V37" s="1" t="s">
        <v>505</v>
      </c>
      <c r="W37" s="1" t="s">
        <v>72</v>
      </c>
      <c r="X37" s="1" t="s">
        <v>61</v>
      </c>
      <c r="Y37" s="1" t="s">
        <v>506</v>
      </c>
      <c r="Z37" s="1" t="s">
        <v>507</v>
      </c>
      <c r="AA37" s="1" t="s">
        <v>508</v>
      </c>
      <c r="AB37" s="1" t="s">
        <v>62</v>
      </c>
      <c r="AC37" s="1" t="s">
        <v>61</v>
      </c>
      <c r="AD37" s="1" t="s">
        <v>62</v>
      </c>
      <c r="AE37" s="1" t="s">
        <v>124</v>
      </c>
      <c r="AF37" s="1" t="s">
        <v>77</v>
      </c>
      <c r="AG37" s="1" t="s">
        <v>61</v>
      </c>
      <c r="AH37" s="1" t="s">
        <v>505</v>
      </c>
      <c r="AI37" s="1" t="s">
        <v>72</v>
      </c>
      <c r="AJ37" s="1" t="s">
        <v>61</v>
      </c>
      <c r="AK37" s="1" t="s">
        <v>506</v>
      </c>
      <c r="AL37" s="1" t="s">
        <v>509</v>
      </c>
      <c r="AM37" s="1" t="s">
        <v>510</v>
      </c>
      <c r="AN37" s="1" t="s">
        <v>62</v>
      </c>
      <c r="AO37" s="1" t="s">
        <v>61</v>
      </c>
      <c r="AP37" s="1" t="s">
        <v>62</v>
      </c>
      <c r="AQ37" s="1" t="s">
        <v>76</v>
      </c>
      <c r="AR37" s="1" t="s">
        <v>77</v>
      </c>
      <c r="AS37" s="1" t="s">
        <v>61</v>
      </c>
      <c r="AT37" s="1" t="s">
        <v>232</v>
      </c>
      <c r="AU37" s="1" t="s">
        <v>72</v>
      </c>
      <c r="AV37" s="1" t="s">
        <v>61</v>
      </c>
      <c r="AW37" s="1" t="s">
        <v>506</v>
      </c>
    </row>
    <row r="38" spans="1:49" ht="152.25">
      <c r="A38" s="1" t="s">
        <v>436</v>
      </c>
      <c r="B38" s="1" t="s">
        <v>437</v>
      </c>
      <c r="C38" s="1" t="s">
        <v>149</v>
      </c>
      <c r="D3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38" s="1" t="s">
        <v>511</v>
      </c>
      <c r="F38" s="1" t="s">
        <v>512</v>
      </c>
      <c r="G38" s="1" t="s">
        <v>513</v>
      </c>
      <c r="H38" s="1">
        <v>1</v>
      </c>
      <c r="I38" s="1" t="s">
        <v>514</v>
      </c>
      <c r="J38" s="1" t="s">
        <v>514</v>
      </c>
      <c r="K38" s="1" t="s">
        <v>56</v>
      </c>
      <c r="L38" s="1" t="s">
        <v>515</v>
      </c>
      <c r="M38" s="1" t="s">
        <v>516</v>
      </c>
      <c r="N38" s="1" t="s">
        <v>517</v>
      </c>
      <c r="O38" s="1" t="s">
        <v>518</v>
      </c>
      <c r="P38" s="1" t="s">
        <v>62</v>
      </c>
      <c r="Q38" s="1" t="s">
        <v>61</v>
      </c>
      <c r="R38" s="1" t="s">
        <v>62</v>
      </c>
      <c r="S38" s="1" t="s">
        <v>519</v>
      </c>
      <c r="T38" s="1" t="s">
        <v>64</v>
      </c>
      <c r="U38" s="1" t="s">
        <v>61</v>
      </c>
      <c r="V38" s="1" t="s">
        <v>520</v>
      </c>
      <c r="W38" s="1" t="s">
        <v>72</v>
      </c>
      <c r="X38" s="1" t="s">
        <v>62</v>
      </c>
      <c r="Y38" s="1" t="s">
        <v>73</v>
      </c>
      <c r="Z38" s="1" t="s">
        <v>521</v>
      </c>
      <c r="AA38" s="1" t="s">
        <v>522</v>
      </c>
      <c r="AB38" s="1" t="s">
        <v>62</v>
      </c>
      <c r="AC38" s="1" t="s">
        <v>61</v>
      </c>
      <c r="AD38" s="1" t="s">
        <v>62</v>
      </c>
      <c r="AE38" s="1" t="s">
        <v>519</v>
      </c>
      <c r="AF38" s="1" t="s">
        <v>64</v>
      </c>
      <c r="AG38" s="1" t="s">
        <v>61</v>
      </c>
      <c r="AH38" s="1" t="s">
        <v>520</v>
      </c>
      <c r="AI38" s="1" t="s">
        <v>72</v>
      </c>
      <c r="AJ38" s="1" t="s">
        <v>62</v>
      </c>
      <c r="AK38" s="1" t="s">
        <v>73</v>
      </c>
      <c r="AL38" s="1" t="s">
        <v>523</v>
      </c>
      <c r="AM38" s="1" t="s">
        <v>524</v>
      </c>
      <c r="AN38" s="1" t="s">
        <v>62</v>
      </c>
      <c r="AO38" s="1" t="s">
        <v>61</v>
      </c>
      <c r="AP38" s="1" t="s">
        <v>62</v>
      </c>
      <c r="AQ38" s="1" t="s">
        <v>519</v>
      </c>
      <c r="AR38" s="1" t="s">
        <v>64</v>
      </c>
      <c r="AS38" s="1" t="s">
        <v>61</v>
      </c>
      <c r="AT38" s="1" t="s">
        <v>520</v>
      </c>
      <c r="AU38" s="1" t="s">
        <v>72</v>
      </c>
      <c r="AV38" s="1" t="s">
        <v>62</v>
      </c>
      <c r="AW38" s="1" t="s">
        <v>73</v>
      </c>
    </row>
    <row r="39" spans="1:49" ht="152.25">
      <c r="A39" s="1" t="s">
        <v>436</v>
      </c>
      <c r="B39" s="1" t="s">
        <v>437</v>
      </c>
      <c r="C39" s="1" t="s">
        <v>149</v>
      </c>
      <c r="D3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39" s="1" t="s">
        <v>525</v>
      </c>
      <c r="F39" s="1" t="s">
        <v>526</v>
      </c>
      <c r="G39" s="1" t="s">
        <v>527</v>
      </c>
      <c r="H39" s="1">
        <v>1</v>
      </c>
      <c r="I39" s="1" t="s">
        <v>528</v>
      </c>
      <c r="J39" s="1" t="s">
        <v>528</v>
      </c>
      <c r="K39" s="1" t="s">
        <v>56</v>
      </c>
      <c r="L39" s="1" t="s">
        <v>529</v>
      </c>
      <c r="M39" s="1" t="s">
        <v>530</v>
      </c>
      <c r="N39" s="1" t="s">
        <v>531</v>
      </c>
      <c r="O39" s="1" t="s">
        <v>532</v>
      </c>
      <c r="P39" s="1" t="s">
        <v>62</v>
      </c>
      <c r="Q39" s="1" t="s">
        <v>61</v>
      </c>
      <c r="R39" s="1" t="s">
        <v>62</v>
      </c>
      <c r="S39" s="1" t="s">
        <v>76</v>
      </c>
      <c r="T39" s="1" t="s">
        <v>77</v>
      </c>
      <c r="U39" s="1" t="s">
        <v>61</v>
      </c>
      <c r="V39" s="1" t="s">
        <v>533</v>
      </c>
      <c r="W39" s="1" t="s">
        <v>72</v>
      </c>
      <c r="X39" s="1" t="s">
        <v>62</v>
      </c>
      <c r="Y39" s="1" t="s">
        <v>73</v>
      </c>
      <c r="Z39" s="1" t="s">
        <v>534</v>
      </c>
      <c r="AA39" s="1" t="s">
        <v>535</v>
      </c>
      <c r="AB39" s="1" t="s">
        <v>62</v>
      </c>
      <c r="AC39" s="1" t="s">
        <v>61</v>
      </c>
      <c r="AD39" s="1" t="s">
        <v>62</v>
      </c>
      <c r="AE39" s="1" t="s">
        <v>536</v>
      </c>
      <c r="AF39" s="1" t="s">
        <v>64</v>
      </c>
      <c r="AG39" s="1" t="s">
        <v>61</v>
      </c>
      <c r="AH39" s="1" t="s">
        <v>537</v>
      </c>
      <c r="AI39" s="1" t="s">
        <v>72</v>
      </c>
      <c r="AJ39" s="1" t="s">
        <v>62</v>
      </c>
      <c r="AK39" s="1" t="s">
        <v>73</v>
      </c>
      <c r="AL39" s="1" t="s">
        <v>538</v>
      </c>
      <c r="AM39" s="1" t="s">
        <v>539</v>
      </c>
      <c r="AN39" s="1" t="s">
        <v>62</v>
      </c>
      <c r="AO39" s="1" t="s">
        <v>61</v>
      </c>
      <c r="AP39" s="1" t="s">
        <v>62</v>
      </c>
      <c r="AQ39" s="1" t="s">
        <v>76</v>
      </c>
      <c r="AR39" s="1" t="s">
        <v>77</v>
      </c>
      <c r="AS39" s="1" t="s">
        <v>61</v>
      </c>
      <c r="AT39" s="1" t="s">
        <v>533</v>
      </c>
      <c r="AU39" s="1" t="s">
        <v>72</v>
      </c>
      <c r="AV39" s="1" t="s">
        <v>62</v>
      </c>
      <c r="AW39" s="1" t="s">
        <v>73</v>
      </c>
    </row>
    <row r="40" spans="1:49" ht="198">
      <c r="A40" s="1" t="s">
        <v>540</v>
      </c>
      <c r="B40" s="1" t="s">
        <v>541</v>
      </c>
      <c r="C40" s="1" t="s">
        <v>149</v>
      </c>
      <c r="D4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40" s="1" t="s">
        <v>542</v>
      </c>
      <c r="F40" s="1" t="s">
        <v>543</v>
      </c>
      <c r="G40" s="1" t="s">
        <v>544</v>
      </c>
      <c r="H40" s="1">
        <v>1</v>
      </c>
      <c r="I40" s="1" t="s">
        <v>545</v>
      </c>
      <c r="J40" s="1" t="s">
        <v>545</v>
      </c>
      <c r="K40" s="1" t="s">
        <v>56</v>
      </c>
      <c r="L40" s="1" t="s">
        <v>546</v>
      </c>
      <c r="M40" s="1" t="s">
        <v>547</v>
      </c>
      <c r="N40" s="1" t="s">
        <v>548</v>
      </c>
      <c r="O40" s="1" t="s">
        <v>549</v>
      </c>
      <c r="P40" s="1" t="s">
        <v>62</v>
      </c>
      <c r="Q40" s="1" t="s">
        <v>61</v>
      </c>
      <c r="R40" s="1" t="s">
        <v>62</v>
      </c>
      <c r="S40" s="1" t="s">
        <v>76</v>
      </c>
      <c r="T40" s="1" t="s">
        <v>77</v>
      </c>
      <c r="U40" s="1" t="s">
        <v>61</v>
      </c>
      <c r="V40" s="1" t="s">
        <v>89</v>
      </c>
      <c r="W40" s="1" t="s">
        <v>72</v>
      </c>
      <c r="X40" s="1" t="s">
        <v>62</v>
      </c>
      <c r="Y40" s="1" t="s">
        <v>73</v>
      </c>
      <c r="Z40" s="1" t="s">
        <v>550</v>
      </c>
      <c r="AA40" s="1" t="s">
        <v>551</v>
      </c>
      <c r="AB40" s="1" t="s">
        <v>62</v>
      </c>
      <c r="AC40" s="1" t="s">
        <v>61</v>
      </c>
      <c r="AD40" s="1" t="s">
        <v>62</v>
      </c>
      <c r="AE40" s="1" t="s">
        <v>76</v>
      </c>
      <c r="AF40" s="1" t="s">
        <v>77</v>
      </c>
      <c r="AG40" s="1" t="s">
        <v>61</v>
      </c>
      <c r="AH40" s="1" t="s">
        <v>89</v>
      </c>
      <c r="AI40" s="1" t="s">
        <v>72</v>
      </c>
      <c r="AJ40" s="1" t="s">
        <v>62</v>
      </c>
      <c r="AK40" s="1" t="s">
        <v>73</v>
      </c>
      <c r="AL40" s="1" t="s">
        <v>552</v>
      </c>
      <c r="AM40" s="1" t="s">
        <v>553</v>
      </c>
      <c r="AN40" s="1" t="s">
        <v>102</v>
      </c>
      <c r="AO40" s="1" t="s">
        <v>61</v>
      </c>
      <c r="AP40" s="1" t="s">
        <v>62</v>
      </c>
      <c r="AQ40" s="1" t="s">
        <v>554</v>
      </c>
      <c r="AR40" s="1" t="s">
        <v>64</v>
      </c>
      <c r="AS40" s="1" t="s">
        <v>62</v>
      </c>
      <c r="AT40" s="1" t="s">
        <v>555</v>
      </c>
      <c r="AU40" s="1" t="s">
        <v>162</v>
      </c>
      <c r="AV40" s="1" t="s">
        <v>62</v>
      </c>
      <c r="AW40" s="1" t="s">
        <v>73</v>
      </c>
    </row>
    <row r="41" spans="1:49" ht="259.5">
      <c r="A41" s="1" t="s">
        <v>556</v>
      </c>
      <c r="B41" s="1" t="s">
        <v>557</v>
      </c>
      <c r="C41" s="1" t="s">
        <v>51</v>
      </c>
      <c r="D4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41" s="1" t="s">
        <v>558</v>
      </c>
      <c r="F41" s="1" t="s">
        <v>559</v>
      </c>
      <c r="G41" s="1" t="s">
        <v>560</v>
      </c>
      <c r="H41" s="1">
        <v>1</v>
      </c>
      <c r="I41" s="1" t="s">
        <v>561</v>
      </c>
      <c r="J41" s="1" t="s">
        <v>561</v>
      </c>
      <c r="K41" s="1" t="s">
        <v>56</v>
      </c>
      <c r="L41" s="1" t="s">
        <v>562</v>
      </c>
      <c r="M41" s="1" t="s">
        <v>563</v>
      </c>
      <c r="N41" s="1" t="s">
        <v>564</v>
      </c>
      <c r="O41" s="1" t="s">
        <v>565</v>
      </c>
      <c r="P41" s="1" t="s">
        <v>62</v>
      </c>
      <c r="Q41" s="1" t="s">
        <v>61</v>
      </c>
      <c r="R41" s="1" t="s">
        <v>62</v>
      </c>
      <c r="S41" s="1" t="s">
        <v>76</v>
      </c>
      <c r="T41" s="1" t="s">
        <v>77</v>
      </c>
      <c r="U41" s="1" t="s">
        <v>61</v>
      </c>
      <c r="V41" s="1" t="s">
        <v>566</v>
      </c>
      <c r="W41" s="1" t="s">
        <v>72</v>
      </c>
      <c r="X41" s="1" t="s">
        <v>62</v>
      </c>
      <c r="Y41" s="1" t="s">
        <v>73</v>
      </c>
      <c r="Z41" s="1" t="s">
        <v>567</v>
      </c>
      <c r="AA41" s="1" t="s">
        <v>568</v>
      </c>
      <c r="AB41" s="1" t="s">
        <v>62</v>
      </c>
      <c r="AC41" s="1" t="s">
        <v>61</v>
      </c>
      <c r="AD41" s="1" t="s">
        <v>62</v>
      </c>
      <c r="AE41" s="1" t="s">
        <v>76</v>
      </c>
      <c r="AF41" s="1" t="s">
        <v>77</v>
      </c>
      <c r="AG41" s="1" t="s">
        <v>61</v>
      </c>
      <c r="AH41" s="1" t="s">
        <v>89</v>
      </c>
      <c r="AI41" s="1" t="s">
        <v>72</v>
      </c>
      <c r="AJ41" s="1" t="s">
        <v>62</v>
      </c>
      <c r="AK41" s="1" t="s">
        <v>73</v>
      </c>
      <c r="AL41" s="1" t="s">
        <v>569</v>
      </c>
      <c r="AM41" s="1" t="s">
        <v>570</v>
      </c>
      <c r="AN41" s="1" t="s">
        <v>102</v>
      </c>
      <c r="AO41" s="1" t="s">
        <v>61</v>
      </c>
      <c r="AP41" s="1" t="s">
        <v>62</v>
      </c>
      <c r="AQ41" s="1" t="s">
        <v>571</v>
      </c>
      <c r="AR41" s="1" t="s">
        <v>64</v>
      </c>
      <c r="AS41" s="1" t="s">
        <v>62</v>
      </c>
      <c r="AT41" s="1" t="s">
        <v>572</v>
      </c>
      <c r="AU41" s="1" t="s">
        <v>66</v>
      </c>
      <c r="AV41" s="1" t="s">
        <v>62</v>
      </c>
      <c r="AW41" s="1" t="s">
        <v>73</v>
      </c>
    </row>
    <row r="42" spans="1:49" ht="213">
      <c r="A42" s="1" t="s">
        <v>556</v>
      </c>
      <c r="B42" s="1" t="s">
        <v>557</v>
      </c>
      <c r="C42" s="1" t="s">
        <v>51</v>
      </c>
      <c r="D4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42" s="1" t="s">
        <v>573</v>
      </c>
      <c r="F42" s="1" t="s">
        <v>574</v>
      </c>
      <c r="G42" s="1" t="s">
        <v>575</v>
      </c>
      <c r="H42" s="1">
        <v>1</v>
      </c>
      <c r="I42" s="1" t="s">
        <v>576</v>
      </c>
      <c r="J42" s="1" t="s">
        <v>576</v>
      </c>
      <c r="K42" s="1" t="s">
        <v>56</v>
      </c>
      <c r="L42" s="1" t="s">
        <v>577</v>
      </c>
      <c r="M42" s="1" t="s">
        <v>578</v>
      </c>
      <c r="N42" s="1" t="s">
        <v>252</v>
      </c>
      <c r="O42" s="1" t="s">
        <v>579</v>
      </c>
      <c r="P42" s="1" t="s">
        <v>62</v>
      </c>
      <c r="Q42" s="1" t="s">
        <v>61</v>
      </c>
      <c r="R42" s="1" t="s">
        <v>62</v>
      </c>
      <c r="S42" s="1" t="s">
        <v>76</v>
      </c>
      <c r="T42" s="1" t="s">
        <v>77</v>
      </c>
      <c r="U42" s="1" t="s">
        <v>61</v>
      </c>
      <c r="V42" s="1" t="s">
        <v>580</v>
      </c>
      <c r="W42" s="1" t="s">
        <v>72</v>
      </c>
      <c r="X42" s="1" t="s">
        <v>61</v>
      </c>
      <c r="Y42" s="1" t="s">
        <v>506</v>
      </c>
      <c r="Z42" s="1" t="s">
        <v>254</v>
      </c>
      <c r="AA42" s="1" t="s">
        <v>581</v>
      </c>
      <c r="AB42" s="1" t="s">
        <v>62</v>
      </c>
      <c r="AC42" s="1" t="s">
        <v>61</v>
      </c>
      <c r="AD42" s="1" t="s">
        <v>62</v>
      </c>
      <c r="AE42" s="1" t="s">
        <v>76</v>
      </c>
      <c r="AF42" s="1" t="s">
        <v>77</v>
      </c>
      <c r="AG42" s="1" t="s">
        <v>61</v>
      </c>
      <c r="AH42" s="1" t="s">
        <v>582</v>
      </c>
      <c r="AI42" s="1" t="s">
        <v>72</v>
      </c>
      <c r="AJ42" s="1" t="s">
        <v>61</v>
      </c>
      <c r="AK42" s="1" t="s">
        <v>506</v>
      </c>
      <c r="AL42" s="1" t="s">
        <v>256</v>
      </c>
      <c r="AM42" s="1" t="s">
        <v>583</v>
      </c>
      <c r="AN42" s="1" t="s">
        <v>102</v>
      </c>
      <c r="AO42" s="1" t="s">
        <v>61</v>
      </c>
      <c r="AP42" s="1" t="s">
        <v>62</v>
      </c>
      <c r="AQ42" s="1" t="s">
        <v>554</v>
      </c>
      <c r="AR42" s="1" t="s">
        <v>64</v>
      </c>
      <c r="AS42" s="1" t="s">
        <v>62</v>
      </c>
      <c r="AT42" s="1" t="s">
        <v>584</v>
      </c>
      <c r="AU42" s="1" t="s">
        <v>162</v>
      </c>
      <c r="AV42" s="1" t="s">
        <v>61</v>
      </c>
      <c r="AW42" s="1" t="s">
        <v>506</v>
      </c>
    </row>
    <row r="43" spans="1:49" ht="244.5">
      <c r="A43" s="1" t="s">
        <v>556</v>
      </c>
      <c r="B43" s="1" t="s">
        <v>557</v>
      </c>
      <c r="C43" s="1" t="s">
        <v>80</v>
      </c>
      <c r="D4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43" s="1" t="s">
        <v>585</v>
      </c>
      <c r="F43" s="1" t="s">
        <v>586</v>
      </c>
      <c r="G43" s="1" t="s">
        <v>587</v>
      </c>
      <c r="H43" s="1">
        <v>1</v>
      </c>
      <c r="I43" s="1" t="s">
        <v>588</v>
      </c>
      <c r="J43" s="1" t="s">
        <v>588</v>
      </c>
      <c r="K43" s="1" t="s">
        <v>56</v>
      </c>
      <c r="L43" s="1" t="s">
        <v>589</v>
      </c>
      <c r="M43" s="1" t="s">
        <v>590</v>
      </c>
      <c r="N43" s="1" t="s">
        <v>591</v>
      </c>
      <c r="O43" s="1" t="s">
        <v>592</v>
      </c>
      <c r="P43" s="1" t="s">
        <v>62</v>
      </c>
      <c r="Q43" s="1" t="s">
        <v>61</v>
      </c>
      <c r="R43" s="1" t="s">
        <v>62</v>
      </c>
      <c r="S43" s="1" t="s">
        <v>76</v>
      </c>
      <c r="T43" s="1" t="s">
        <v>77</v>
      </c>
      <c r="U43" s="1" t="s">
        <v>61</v>
      </c>
      <c r="V43" s="1" t="s">
        <v>593</v>
      </c>
      <c r="W43" s="1" t="s">
        <v>72</v>
      </c>
      <c r="X43" s="1" t="s">
        <v>62</v>
      </c>
      <c r="Y43" s="1" t="s">
        <v>73</v>
      </c>
      <c r="Z43" s="1" t="s">
        <v>594</v>
      </c>
      <c r="AA43" s="1" t="s">
        <v>595</v>
      </c>
      <c r="AB43" s="1" t="s">
        <v>61</v>
      </c>
      <c r="AC43" s="1" t="s">
        <v>61</v>
      </c>
      <c r="AD43" s="1" t="s">
        <v>62</v>
      </c>
      <c r="AE43" s="1" t="s">
        <v>554</v>
      </c>
      <c r="AF43" s="1" t="s">
        <v>64</v>
      </c>
      <c r="AG43" s="1" t="s">
        <v>62</v>
      </c>
      <c r="AH43" s="1" t="s">
        <v>596</v>
      </c>
      <c r="AI43" s="1" t="s">
        <v>66</v>
      </c>
      <c r="AJ43" s="1" t="s">
        <v>62</v>
      </c>
      <c r="AK43" s="1" t="s">
        <v>73</v>
      </c>
      <c r="AL43" s="1" t="s">
        <v>597</v>
      </c>
      <c r="AM43" s="1" t="s">
        <v>598</v>
      </c>
      <c r="AN43" s="1" t="s">
        <v>61</v>
      </c>
      <c r="AO43" s="1" t="s">
        <v>61</v>
      </c>
      <c r="AP43" s="1" t="s">
        <v>62</v>
      </c>
      <c r="AQ43" s="1" t="s">
        <v>554</v>
      </c>
      <c r="AR43" s="1" t="s">
        <v>64</v>
      </c>
      <c r="AS43" s="1" t="s">
        <v>62</v>
      </c>
      <c r="AT43" s="1" t="s">
        <v>599</v>
      </c>
      <c r="AU43" s="1" t="s">
        <v>66</v>
      </c>
      <c r="AV43" s="1" t="s">
        <v>62</v>
      </c>
      <c r="AW43" s="1" t="s">
        <v>73</v>
      </c>
    </row>
    <row r="44" spans="1:49" ht="137.25">
      <c r="A44" s="1" t="s">
        <v>600</v>
      </c>
      <c r="B44" s="1" t="s">
        <v>601</v>
      </c>
      <c r="C44" s="1" t="s">
        <v>51</v>
      </c>
      <c r="D4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44" s="1" t="s">
        <v>602</v>
      </c>
      <c r="F44" s="1" t="s">
        <v>603</v>
      </c>
      <c r="G44" s="1" t="s">
        <v>604</v>
      </c>
      <c r="H44" s="1">
        <v>1</v>
      </c>
      <c r="I44" s="1" t="s">
        <v>605</v>
      </c>
      <c r="J44" s="1" t="s">
        <v>605</v>
      </c>
      <c r="K44" s="1" t="s">
        <v>56</v>
      </c>
      <c r="L44" s="1" t="s">
        <v>606</v>
      </c>
      <c r="M44" s="1" t="s">
        <v>607</v>
      </c>
      <c r="N44" s="1" t="s">
        <v>352</v>
      </c>
      <c r="O44" s="1" t="s">
        <v>608</v>
      </c>
      <c r="P44" s="1" t="s">
        <v>62</v>
      </c>
      <c r="Q44" s="1" t="s">
        <v>61</v>
      </c>
      <c r="R44" s="1" t="s">
        <v>62</v>
      </c>
      <c r="S44" s="1" t="s">
        <v>76</v>
      </c>
      <c r="T44" s="1" t="s">
        <v>77</v>
      </c>
      <c r="U44" s="1" t="s">
        <v>61</v>
      </c>
      <c r="V44" s="1" t="s">
        <v>89</v>
      </c>
      <c r="W44" s="1" t="s">
        <v>72</v>
      </c>
      <c r="X44" s="1" t="s">
        <v>62</v>
      </c>
      <c r="Y44" s="1" t="s">
        <v>73</v>
      </c>
      <c r="Z44" s="1" t="s">
        <v>355</v>
      </c>
      <c r="AA44" s="1" t="s">
        <v>609</v>
      </c>
      <c r="AB44" s="1" t="s">
        <v>62</v>
      </c>
      <c r="AC44" s="1" t="s">
        <v>61</v>
      </c>
      <c r="AD44" s="1" t="s">
        <v>62</v>
      </c>
      <c r="AE44" s="1" t="s">
        <v>76</v>
      </c>
      <c r="AF44" s="1" t="s">
        <v>77</v>
      </c>
      <c r="AG44" s="1" t="s">
        <v>61</v>
      </c>
      <c r="AH44" s="1" t="s">
        <v>89</v>
      </c>
      <c r="AI44" s="1" t="s">
        <v>72</v>
      </c>
      <c r="AJ44" s="1" t="s">
        <v>62</v>
      </c>
      <c r="AK44" s="1" t="s">
        <v>73</v>
      </c>
      <c r="AL44" s="1" t="s">
        <v>357</v>
      </c>
      <c r="AM44" s="1" t="s">
        <v>610</v>
      </c>
      <c r="AN44" s="1" t="s">
        <v>61</v>
      </c>
      <c r="AO44" s="1" t="s">
        <v>61</v>
      </c>
      <c r="AP44" s="1" t="s">
        <v>62</v>
      </c>
      <c r="AQ44" s="1" t="s">
        <v>103</v>
      </c>
      <c r="AR44" s="1" t="s">
        <v>77</v>
      </c>
      <c r="AS44" s="1" t="s">
        <v>62</v>
      </c>
      <c r="AT44" s="1" t="s">
        <v>611</v>
      </c>
      <c r="AU44" s="1" t="s">
        <v>66</v>
      </c>
      <c r="AV44" s="1" t="s">
        <v>62</v>
      </c>
      <c r="AW44" s="1" t="s">
        <v>73</v>
      </c>
    </row>
    <row r="45" spans="1:49" ht="198">
      <c r="A45" s="1" t="s">
        <v>600</v>
      </c>
      <c r="B45" s="1" t="s">
        <v>612</v>
      </c>
      <c r="C45" s="1" t="s">
        <v>51</v>
      </c>
      <c r="D4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45" s="1" t="s">
        <v>613</v>
      </c>
      <c r="F45" s="1" t="s">
        <v>614</v>
      </c>
      <c r="G45" s="1" t="s">
        <v>615</v>
      </c>
      <c r="H45" s="1">
        <v>1</v>
      </c>
      <c r="I45" s="1" t="s">
        <v>616</v>
      </c>
      <c r="J45" s="1" t="s">
        <v>616</v>
      </c>
      <c r="K45" s="1" t="s">
        <v>56</v>
      </c>
      <c r="L45" s="1" t="s">
        <v>617</v>
      </c>
      <c r="M45" s="1" t="s">
        <v>618</v>
      </c>
      <c r="N45" s="1" t="s">
        <v>619</v>
      </c>
      <c r="O45" s="1" t="s">
        <v>620</v>
      </c>
      <c r="P45" s="1" t="s">
        <v>62</v>
      </c>
      <c r="Q45" s="1" t="s">
        <v>61</v>
      </c>
      <c r="R45" s="1" t="s">
        <v>62</v>
      </c>
      <c r="S45" s="1" t="s">
        <v>76</v>
      </c>
      <c r="T45" s="1" t="s">
        <v>77</v>
      </c>
      <c r="U45" s="1" t="s">
        <v>61</v>
      </c>
      <c r="V45" s="1" t="s">
        <v>621</v>
      </c>
      <c r="W45" s="1" t="s">
        <v>72</v>
      </c>
      <c r="X45" s="1" t="s">
        <v>62</v>
      </c>
      <c r="Y45" s="1" t="s">
        <v>73</v>
      </c>
      <c r="Z45" s="1" t="s">
        <v>622</v>
      </c>
      <c r="AA45" s="1" t="s">
        <v>623</v>
      </c>
      <c r="AB45" s="1" t="s">
        <v>62</v>
      </c>
      <c r="AC45" s="1" t="s">
        <v>61</v>
      </c>
      <c r="AD45" s="1" t="s">
        <v>62</v>
      </c>
      <c r="AE45" s="1" t="s">
        <v>70</v>
      </c>
      <c r="AF45" s="1" t="s">
        <v>64</v>
      </c>
      <c r="AG45" s="1" t="s">
        <v>61</v>
      </c>
      <c r="AH45" s="1" t="s">
        <v>624</v>
      </c>
      <c r="AI45" s="1" t="s">
        <v>72</v>
      </c>
      <c r="AJ45" s="1" t="s">
        <v>62</v>
      </c>
      <c r="AK45" s="1" t="s">
        <v>73</v>
      </c>
      <c r="AL45" s="1" t="s">
        <v>625</v>
      </c>
      <c r="AM45" s="1" t="s">
        <v>626</v>
      </c>
      <c r="AN45" s="1" t="s">
        <v>62</v>
      </c>
      <c r="AO45" s="1" t="s">
        <v>61</v>
      </c>
      <c r="AP45" s="1" t="s">
        <v>62</v>
      </c>
      <c r="AQ45" s="1" t="s">
        <v>76</v>
      </c>
      <c r="AR45" s="1" t="s">
        <v>77</v>
      </c>
      <c r="AS45" s="1" t="s">
        <v>61</v>
      </c>
      <c r="AT45" s="1" t="s">
        <v>627</v>
      </c>
      <c r="AU45" s="1" t="s">
        <v>72</v>
      </c>
      <c r="AV45" s="1" t="s">
        <v>62</v>
      </c>
      <c r="AW45" s="1" t="s">
        <v>73</v>
      </c>
    </row>
    <row r="46" spans="1:49" ht="137.25">
      <c r="A46" s="1" t="s">
        <v>600</v>
      </c>
      <c r="B46" s="1" t="s">
        <v>612</v>
      </c>
      <c r="C46" s="1" t="s">
        <v>80</v>
      </c>
      <c r="D4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46" s="1" t="s">
        <v>628</v>
      </c>
      <c r="F46" s="1" t="s">
        <v>629</v>
      </c>
      <c r="G46" s="1" t="s">
        <v>630</v>
      </c>
      <c r="H46" s="1">
        <v>2</v>
      </c>
      <c r="I46" s="1" t="s">
        <v>631</v>
      </c>
      <c r="J46" s="1" t="s">
        <v>632</v>
      </c>
      <c r="K46" s="1" t="s">
        <v>56</v>
      </c>
      <c r="L46" s="1" t="s">
        <v>633</v>
      </c>
      <c r="M46" s="1" t="s">
        <v>634</v>
      </c>
      <c r="N46" s="1" t="s">
        <v>635</v>
      </c>
      <c r="O46" s="1" t="s">
        <v>636</v>
      </c>
      <c r="P46" s="1" t="s">
        <v>62</v>
      </c>
      <c r="Q46" s="1" t="s">
        <v>61</v>
      </c>
      <c r="R46" s="1" t="s">
        <v>62</v>
      </c>
      <c r="S46" s="1" t="s">
        <v>76</v>
      </c>
      <c r="T46" s="1" t="s">
        <v>77</v>
      </c>
      <c r="U46" s="1" t="s">
        <v>61</v>
      </c>
      <c r="V46" s="1" t="s">
        <v>89</v>
      </c>
      <c r="W46" s="1" t="s">
        <v>72</v>
      </c>
      <c r="X46" s="1" t="s">
        <v>61</v>
      </c>
      <c r="Y46" s="1" t="s">
        <v>637</v>
      </c>
      <c r="Z46" s="1" t="s">
        <v>638</v>
      </c>
      <c r="AA46" s="1" t="s">
        <v>639</v>
      </c>
      <c r="AB46" s="1" t="s">
        <v>62</v>
      </c>
      <c r="AC46" s="1" t="s">
        <v>61</v>
      </c>
      <c r="AD46" s="1" t="s">
        <v>62</v>
      </c>
      <c r="AE46" s="1" t="s">
        <v>76</v>
      </c>
      <c r="AF46" s="1" t="s">
        <v>77</v>
      </c>
      <c r="AG46" s="1" t="s">
        <v>61</v>
      </c>
      <c r="AH46" s="1" t="s">
        <v>640</v>
      </c>
      <c r="AI46" s="1" t="s">
        <v>72</v>
      </c>
      <c r="AJ46" s="1" t="s">
        <v>61</v>
      </c>
      <c r="AK46" s="1" t="s">
        <v>637</v>
      </c>
      <c r="AL46" s="1" t="s">
        <v>641</v>
      </c>
      <c r="AM46" s="1" t="s">
        <v>642</v>
      </c>
      <c r="AN46" s="1" t="s">
        <v>62</v>
      </c>
      <c r="AO46" s="1" t="s">
        <v>61</v>
      </c>
      <c r="AP46" s="1" t="s">
        <v>62</v>
      </c>
      <c r="AQ46" s="1" t="s">
        <v>76</v>
      </c>
      <c r="AR46" s="1" t="s">
        <v>77</v>
      </c>
      <c r="AS46" s="1" t="s">
        <v>61</v>
      </c>
      <c r="AT46" s="1" t="s">
        <v>89</v>
      </c>
      <c r="AU46" s="1" t="s">
        <v>72</v>
      </c>
      <c r="AV46" s="1" t="s">
        <v>61</v>
      </c>
      <c r="AW46" s="1" t="s">
        <v>637</v>
      </c>
    </row>
    <row r="47" spans="1:49" ht="137.25">
      <c r="A47" s="1" t="s">
        <v>600</v>
      </c>
      <c r="B47" s="1" t="s">
        <v>612</v>
      </c>
      <c r="C47" s="1" t="s">
        <v>80</v>
      </c>
      <c r="D4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47" s="1" t="s">
        <v>628</v>
      </c>
      <c r="F47" s="1" t="s">
        <v>629</v>
      </c>
      <c r="G47" s="1" t="s">
        <v>630</v>
      </c>
      <c r="H47" s="1">
        <v>2</v>
      </c>
      <c r="I47" s="1" t="s">
        <v>631</v>
      </c>
      <c r="J47" s="1" t="s">
        <v>643</v>
      </c>
      <c r="K47" s="1" t="s">
        <v>56</v>
      </c>
      <c r="L47" s="1" t="s">
        <v>633</v>
      </c>
      <c r="M47" s="1" t="s">
        <v>634</v>
      </c>
      <c r="N47" s="1" t="s">
        <v>644</v>
      </c>
      <c r="O47" s="1" t="s">
        <v>645</v>
      </c>
      <c r="P47" s="1" t="s">
        <v>62</v>
      </c>
      <c r="Q47" s="1" t="s">
        <v>61</v>
      </c>
      <c r="R47" s="1" t="s">
        <v>62</v>
      </c>
      <c r="S47" s="1" t="s">
        <v>76</v>
      </c>
      <c r="T47" s="1" t="s">
        <v>77</v>
      </c>
      <c r="U47" s="1" t="s">
        <v>61</v>
      </c>
      <c r="V47" s="1" t="s">
        <v>89</v>
      </c>
      <c r="W47" s="1" t="s">
        <v>72</v>
      </c>
      <c r="X47" s="1" t="s">
        <v>62</v>
      </c>
      <c r="Y47" s="1" t="s">
        <v>73</v>
      </c>
      <c r="Z47" s="1" t="s">
        <v>646</v>
      </c>
      <c r="AA47" s="1" t="s">
        <v>647</v>
      </c>
      <c r="AB47" s="1" t="s">
        <v>62</v>
      </c>
      <c r="AC47" s="1" t="s">
        <v>61</v>
      </c>
      <c r="AD47" s="1" t="s">
        <v>62</v>
      </c>
      <c r="AE47" s="1" t="s">
        <v>76</v>
      </c>
      <c r="AF47" s="1" t="s">
        <v>77</v>
      </c>
      <c r="AG47" s="1" t="s">
        <v>61</v>
      </c>
      <c r="AH47" s="1" t="s">
        <v>89</v>
      </c>
      <c r="AI47" s="1" t="s">
        <v>72</v>
      </c>
      <c r="AJ47" s="1" t="s">
        <v>62</v>
      </c>
      <c r="AK47" s="1" t="s">
        <v>73</v>
      </c>
      <c r="AL47" s="1" t="s">
        <v>648</v>
      </c>
      <c r="AM47" s="1" t="s">
        <v>649</v>
      </c>
      <c r="AN47" s="1" t="s">
        <v>62</v>
      </c>
      <c r="AO47" s="1" t="s">
        <v>61</v>
      </c>
      <c r="AP47" s="1" t="s">
        <v>62</v>
      </c>
      <c r="AQ47" s="1" t="s">
        <v>76</v>
      </c>
      <c r="AR47" s="1" t="s">
        <v>77</v>
      </c>
      <c r="AS47" s="1" t="s">
        <v>61</v>
      </c>
      <c r="AT47" s="1" t="s">
        <v>89</v>
      </c>
      <c r="AU47" s="1" t="s">
        <v>72</v>
      </c>
      <c r="AV47" s="1" t="s">
        <v>62</v>
      </c>
      <c r="AW47" s="1" t="s">
        <v>73</v>
      </c>
    </row>
    <row r="48" spans="1:49" ht="152.25">
      <c r="A48" s="1" t="s">
        <v>600</v>
      </c>
      <c r="B48" s="1" t="s">
        <v>612</v>
      </c>
      <c r="C48" s="1" t="s">
        <v>114</v>
      </c>
      <c r="D4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48" s="1" t="s">
        <v>650</v>
      </c>
      <c r="F48" s="1" t="s">
        <v>651</v>
      </c>
      <c r="G48" s="1" t="s">
        <v>652</v>
      </c>
      <c r="H48" s="1">
        <v>1</v>
      </c>
      <c r="I48" s="1" t="s">
        <v>653</v>
      </c>
      <c r="J48" s="1" t="s">
        <v>653</v>
      </c>
      <c r="K48" s="1" t="s">
        <v>56</v>
      </c>
      <c r="L48" s="1" t="s">
        <v>654</v>
      </c>
      <c r="M48" s="1" t="s">
        <v>655</v>
      </c>
      <c r="N48" s="1" t="s">
        <v>656</v>
      </c>
      <c r="O48" s="1" t="s">
        <v>657</v>
      </c>
      <c r="P48" s="1" t="s">
        <v>62</v>
      </c>
      <c r="Q48" s="1" t="s">
        <v>61</v>
      </c>
      <c r="R48" s="1" t="s">
        <v>62</v>
      </c>
      <c r="S48" s="1" t="s">
        <v>76</v>
      </c>
      <c r="T48" s="1" t="s">
        <v>77</v>
      </c>
      <c r="U48" s="1" t="s">
        <v>61</v>
      </c>
      <c r="V48" s="1" t="s">
        <v>658</v>
      </c>
      <c r="W48" s="1" t="s">
        <v>72</v>
      </c>
      <c r="X48" s="1" t="s">
        <v>62</v>
      </c>
      <c r="Y48" s="1" t="s">
        <v>73</v>
      </c>
      <c r="Z48" s="1" t="s">
        <v>659</v>
      </c>
      <c r="AA48" s="1" t="s">
        <v>660</v>
      </c>
      <c r="AB48" s="1" t="s">
        <v>62</v>
      </c>
      <c r="AC48" s="1" t="s">
        <v>61</v>
      </c>
      <c r="AD48" s="1" t="s">
        <v>62</v>
      </c>
      <c r="AE48" s="1" t="s">
        <v>76</v>
      </c>
      <c r="AF48" s="1" t="s">
        <v>77</v>
      </c>
      <c r="AG48" s="1" t="s">
        <v>61</v>
      </c>
      <c r="AH48" s="1" t="s">
        <v>658</v>
      </c>
      <c r="AI48" s="1" t="s">
        <v>72</v>
      </c>
      <c r="AJ48" s="1" t="s">
        <v>62</v>
      </c>
      <c r="AK48" s="1" t="s">
        <v>73</v>
      </c>
      <c r="AL48" s="1" t="s">
        <v>661</v>
      </c>
      <c r="AM48" s="1" t="s">
        <v>662</v>
      </c>
      <c r="AN48" s="1" t="s">
        <v>62</v>
      </c>
      <c r="AO48" s="1" t="s">
        <v>61</v>
      </c>
      <c r="AP48" s="1" t="s">
        <v>62</v>
      </c>
      <c r="AQ48" s="1" t="s">
        <v>76</v>
      </c>
      <c r="AR48" s="1" t="s">
        <v>77</v>
      </c>
      <c r="AS48" s="1" t="s">
        <v>61</v>
      </c>
      <c r="AT48" s="1" t="s">
        <v>658</v>
      </c>
      <c r="AU48" s="1" t="s">
        <v>72</v>
      </c>
      <c r="AV48" s="1" t="s">
        <v>62</v>
      </c>
      <c r="AW48" s="1" t="s">
        <v>73</v>
      </c>
    </row>
    <row r="49" spans="1:49" ht="137.25">
      <c r="A49" s="1" t="s">
        <v>600</v>
      </c>
      <c r="B49" s="1" t="s">
        <v>612</v>
      </c>
      <c r="C49" s="1" t="s">
        <v>114</v>
      </c>
      <c r="D4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49" s="1" t="s">
        <v>663</v>
      </c>
      <c r="F49" s="1" t="s">
        <v>664</v>
      </c>
      <c r="G49" s="1" t="s">
        <v>665</v>
      </c>
      <c r="H49" s="1">
        <v>1</v>
      </c>
      <c r="I49" s="1" t="s">
        <v>666</v>
      </c>
      <c r="J49" s="1" t="s">
        <v>666</v>
      </c>
      <c r="K49" s="1" t="s">
        <v>56</v>
      </c>
      <c r="L49" s="1" t="s">
        <v>667</v>
      </c>
      <c r="M49" s="1" t="s">
        <v>668</v>
      </c>
      <c r="N49" s="1" t="s">
        <v>445</v>
      </c>
      <c r="O49" s="1" t="s">
        <v>669</v>
      </c>
      <c r="P49" s="1" t="s">
        <v>62</v>
      </c>
      <c r="Q49" s="1" t="s">
        <v>61</v>
      </c>
      <c r="R49" s="1" t="s">
        <v>62</v>
      </c>
      <c r="S49" s="1" t="s">
        <v>76</v>
      </c>
      <c r="T49" s="1" t="s">
        <v>77</v>
      </c>
      <c r="U49" s="1" t="s">
        <v>61</v>
      </c>
      <c r="V49" s="1" t="s">
        <v>89</v>
      </c>
      <c r="W49" s="1" t="s">
        <v>72</v>
      </c>
      <c r="X49" s="1" t="s">
        <v>62</v>
      </c>
      <c r="Y49" s="1" t="s">
        <v>73</v>
      </c>
      <c r="Z49" s="1" t="s">
        <v>447</v>
      </c>
      <c r="AA49" s="1" t="s">
        <v>670</v>
      </c>
      <c r="AB49" s="1" t="s">
        <v>62</v>
      </c>
      <c r="AC49" s="1" t="s">
        <v>61</v>
      </c>
      <c r="AD49" s="1" t="s">
        <v>62</v>
      </c>
      <c r="AE49" s="1" t="s">
        <v>76</v>
      </c>
      <c r="AF49" s="1" t="s">
        <v>77</v>
      </c>
      <c r="AG49" s="1" t="s">
        <v>61</v>
      </c>
      <c r="AH49" s="1" t="s">
        <v>89</v>
      </c>
      <c r="AI49" s="1" t="s">
        <v>72</v>
      </c>
      <c r="AJ49" s="1" t="s">
        <v>62</v>
      </c>
      <c r="AK49" s="1" t="s">
        <v>73</v>
      </c>
      <c r="AL49" s="1" t="s">
        <v>452</v>
      </c>
      <c r="AM49" s="1" t="s">
        <v>671</v>
      </c>
      <c r="AN49" s="1" t="s">
        <v>62</v>
      </c>
      <c r="AO49" s="1" t="s">
        <v>61</v>
      </c>
      <c r="AP49" s="1" t="s">
        <v>62</v>
      </c>
      <c r="AQ49" s="1" t="s">
        <v>76</v>
      </c>
      <c r="AR49" s="1" t="s">
        <v>77</v>
      </c>
      <c r="AS49" s="1" t="s">
        <v>61</v>
      </c>
      <c r="AT49" s="1" t="s">
        <v>89</v>
      </c>
      <c r="AU49" s="1" t="s">
        <v>72</v>
      </c>
      <c r="AV49" s="1" t="s">
        <v>62</v>
      </c>
      <c r="AW49" s="1" t="s">
        <v>73</v>
      </c>
    </row>
    <row r="50" spans="1:49" ht="152.25">
      <c r="A50" s="1" t="s">
        <v>600</v>
      </c>
      <c r="B50" s="1" t="s">
        <v>612</v>
      </c>
      <c r="C50" s="1" t="s">
        <v>149</v>
      </c>
      <c r="D5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50" s="1" t="s">
        <v>672</v>
      </c>
      <c r="F50" s="1" t="s">
        <v>673</v>
      </c>
      <c r="G50" s="1" t="s">
        <v>674</v>
      </c>
      <c r="H50" s="1">
        <v>1</v>
      </c>
      <c r="I50" s="1" t="s">
        <v>675</v>
      </c>
      <c r="J50" s="1" t="s">
        <v>675</v>
      </c>
      <c r="K50" s="1" t="s">
        <v>56</v>
      </c>
      <c r="L50" s="1" t="s">
        <v>676</v>
      </c>
      <c r="M50" s="1" t="s">
        <v>677</v>
      </c>
      <c r="N50" s="1" t="s">
        <v>678</v>
      </c>
      <c r="O50" s="1" t="s">
        <v>679</v>
      </c>
      <c r="P50" s="1" t="s">
        <v>62</v>
      </c>
      <c r="Q50" s="1" t="s">
        <v>61</v>
      </c>
      <c r="R50" s="1" t="s">
        <v>62</v>
      </c>
      <c r="S50" s="1" t="s">
        <v>680</v>
      </c>
      <c r="T50" s="1" t="s">
        <v>125</v>
      </c>
      <c r="U50" s="1" t="s">
        <v>61</v>
      </c>
      <c r="V50" s="1" t="s">
        <v>681</v>
      </c>
      <c r="W50" s="1" t="s">
        <v>72</v>
      </c>
      <c r="X50" s="1" t="s">
        <v>62</v>
      </c>
      <c r="Y50" s="1" t="s">
        <v>73</v>
      </c>
      <c r="Z50" s="1" t="s">
        <v>682</v>
      </c>
      <c r="AA50" s="1" t="s">
        <v>683</v>
      </c>
      <c r="AB50" s="1" t="s">
        <v>62</v>
      </c>
      <c r="AC50" s="1" t="s">
        <v>61</v>
      </c>
      <c r="AD50" s="1" t="s">
        <v>62</v>
      </c>
      <c r="AE50" s="1" t="s">
        <v>76</v>
      </c>
      <c r="AF50" s="1" t="s">
        <v>77</v>
      </c>
      <c r="AG50" s="1" t="s">
        <v>61</v>
      </c>
      <c r="AH50" s="1" t="s">
        <v>89</v>
      </c>
      <c r="AI50" s="1" t="s">
        <v>72</v>
      </c>
      <c r="AJ50" s="1" t="s">
        <v>62</v>
      </c>
      <c r="AK50" s="1" t="s">
        <v>73</v>
      </c>
      <c r="AL50" s="1" t="s">
        <v>684</v>
      </c>
      <c r="AM50" s="1" t="s">
        <v>685</v>
      </c>
      <c r="AN50" s="1" t="s">
        <v>62</v>
      </c>
      <c r="AO50" s="1" t="s">
        <v>61</v>
      </c>
      <c r="AP50" s="1" t="s">
        <v>62</v>
      </c>
      <c r="AQ50" s="1" t="s">
        <v>76</v>
      </c>
      <c r="AR50" s="1" t="s">
        <v>77</v>
      </c>
      <c r="AS50" s="1" t="s">
        <v>61</v>
      </c>
      <c r="AT50" s="1" t="s">
        <v>89</v>
      </c>
      <c r="AU50" s="1" t="s">
        <v>72</v>
      </c>
      <c r="AV50" s="1" t="s">
        <v>62</v>
      </c>
      <c r="AW50" s="1" t="s">
        <v>73</v>
      </c>
    </row>
    <row r="51" spans="1:49" ht="152.25">
      <c r="A51" s="1" t="s">
        <v>600</v>
      </c>
      <c r="B51" s="1" t="s">
        <v>612</v>
      </c>
      <c r="C51" s="1" t="s">
        <v>149</v>
      </c>
      <c r="D5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51" s="1" t="s">
        <v>686</v>
      </c>
      <c r="F51" s="1" t="s">
        <v>687</v>
      </c>
      <c r="G51" s="1" t="s">
        <v>688</v>
      </c>
      <c r="H51" s="1">
        <v>1</v>
      </c>
      <c r="I51" s="1" t="s">
        <v>689</v>
      </c>
      <c r="J51" s="1" t="s">
        <v>689</v>
      </c>
      <c r="K51" s="1" t="s">
        <v>56</v>
      </c>
      <c r="L51" s="1" t="s">
        <v>690</v>
      </c>
      <c r="M51" s="1" t="s">
        <v>691</v>
      </c>
      <c r="N51" s="1" t="s">
        <v>692</v>
      </c>
      <c r="O51" s="1" t="s">
        <v>693</v>
      </c>
      <c r="P51" s="1" t="s">
        <v>61</v>
      </c>
      <c r="Q51" s="1" t="s">
        <v>61</v>
      </c>
      <c r="R51" s="1" t="s">
        <v>62</v>
      </c>
      <c r="S51" s="1" t="s">
        <v>694</v>
      </c>
      <c r="T51" s="1" t="s">
        <v>64</v>
      </c>
      <c r="U51" s="1" t="s">
        <v>62</v>
      </c>
      <c r="V51" s="1" t="s">
        <v>695</v>
      </c>
      <c r="W51" s="1" t="s">
        <v>66</v>
      </c>
      <c r="X51" s="1" t="s">
        <v>62</v>
      </c>
      <c r="Y51" s="1" t="s">
        <v>73</v>
      </c>
      <c r="Z51" s="1" t="s">
        <v>696</v>
      </c>
      <c r="AA51" s="1" t="s">
        <v>697</v>
      </c>
      <c r="AB51" s="1" t="s">
        <v>62</v>
      </c>
      <c r="AC51" s="1" t="s">
        <v>61</v>
      </c>
      <c r="AD51" s="1" t="s">
        <v>62</v>
      </c>
      <c r="AE51" s="1" t="s">
        <v>76</v>
      </c>
      <c r="AF51" s="1" t="s">
        <v>77</v>
      </c>
      <c r="AG51" s="1" t="s">
        <v>61</v>
      </c>
      <c r="AH51" s="1" t="s">
        <v>89</v>
      </c>
      <c r="AI51" s="1" t="s">
        <v>72</v>
      </c>
      <c r="AJ51" s="1" t="s">
        <v>62</v>
      </c>
      <c r="AK51" s="1" t="s">
        <v>73</v>
      </c>
      <c r="AL51" s="1" t="s">
        <v>698</v>
      </c>
      <c r="AM51" s="1" t="s">
        <v>699</v>
      </c>
      <c r="AN51" s="1" t="s">
        <v>62</v>
      </c>
      <c r="AO51" s="1" t="s">
        <v>61</v>
      </c>
      <c r="AP51" s="1" t="s">
        <v>62</v>
      </c>
      <c r="AQ51" s="1" t="s">
        <v>76</v>
      </c>
      <c r="AR51" s="1" t="s">
        <v>77</v>
      </c>
      <c r="AS51" s="1" t="s">
        <v>61</v>
      </c>
      <c r="AT51" s="1" t="s">
        <v>89</v>
      </c>
      <c r="AU51" s="1" t="s">
        <v>72</v>
      </c>
      <c r="AV51" s="1" t="s">
        <v>62</v>
      </c>
      <c r="AW51" s="1" t="s">
        <v>73</v>
      </c>
    </row>
    <row r="52" spans="1:49" ht="152.25">
      <c r="A52" s="1" t="s">
        <v>600</v>
      </c>
      <c r="B52" s="1" t="s">
        <v>612</v>
      </c>
      <c r="C52" s="1" t="s">
        <v>305</v>
      </c>
      <c r="D5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52" s="1" t="s">
        <v>700</v>
      </c>
      <c r="F52" s="1" t="s">
        <v>701</v>
      </c>
      <c r="G52" s="1" t="s">
        <v>702</v>
      </c>
      <c r="H52" s="1">
        <v>1</v>
      </c>
      <c r="I52" s="1" t="s">
        <v>703</v>
      </c>
      <c r="J52" s="1" t="s">
        <v>703</v>
      </c>
      <c r="K52" s="1" t="s">
        <v>56</v>
      </c>
      <c r="L52" s="1" t="s">
        <v>704</v>
      </c>
      <c r="M52" s="1" t="s">
        <v>705</v>
      </c>
      <c r="N52" s="1" t="s">
        <v>706</v>
      </c>
      <c r="O52" s="1" t="s">
        <v>707</v>
      </c>
      <c r="P52" s="1" t="s">
        <v>62</v>
      </c>
      <c r="Q52" s="1" t="s">
        <v>61</v>
      </c>
      <c r="R52" s="1" t="s">
        <v>62</v>
      </c>
      <c r="S52" s="1" t="s">
        <v>76</v>
      </c>
      <c r="T52" s="1" t="s">
        <v>77</v>
      </c>
      <c r="U52" s="1" t="s">
        <v>61</v>
      </c>
      <c r="V52" s="1" t="s">
        <v>89</v>
      </c>
      <c r="W52" s="1" t="s">
        <v>72</v>
      </c>
      <c r="X52" s="1" t="s">
        <v>62</v>
      </c>
      <c r="Y52" s="1" t="s">
        <v>73</v>
      </c>
      <c r="Z52" s="1" t="s">
        <v>708</v>
      </c>
      <c r="AA52" s="1" t="s">
        <v>709</v>
      </c>
      <c r="AB52" s="1" t="s">
        <v>62</v>
      </c>
      <c r="AC52" s="1" t="s">
        <v>61</v>
      </c>
      <c r="AD52" s="1" t="s">
        <v>62</v>
      </c>
      <c r="AE52" s="1" t="s">
        <v>76</v>
      </c>
      <c r="AF52" s="1" t="s">
        <v>77</v>
      </c>
      <c r="AG52" s="1" t="s">
        <v>61</v>
      </c>
      <c r="AH52" s="1" t="s">
        <v>89</v>
      </c>
      <c r="AI52" s="1" t="s">
        <v>72</v>
      </c>
      <c r="AJ52" s="1" t="s">
        <v>62</v>
      </c>
      <c r="AK52" s="1" t="s">
        <v>73</v>
      </c>
      <c r="AL52" s="1" t="s">
        <v>710</v>
      </c>
      <c r="AM52" s="1" t="s">
        <v>711</v>
      </c>
      <c r="AN52" s="1" t="s">
        <v>62</v>
      </c>
      <c r="AO52" s="1" t="s">
        <v>61</v>
      </c>
      <c r="AP52" s="1" t="s">
        <v>62</v>
      </c>
      <c r="AQ52" s="1" t="s">
        <v>76</v>
      </c>
      <c r="AR52" s="1" t="s">
        <v>77</v>
      </c>
      <c r="AS52" s="1" t="s">
        <v>61</v>
      </c>
      <c r="AT52" s="1" t="s">
        <v>89</v>
      </c>
      <c r="AU52" s="1" t="s">
        <v>72</v>
      </c>
      <c r="AV52" s="1" t="s">
        <v>62</v>
      </c>
      <c r="AW52" s="1" t="s">
        <v>73</v>
      </c>
    </row>
    <row r="53" spans="1:49" ht="183">
      <c r="A53" s="1" t="s">
        <v>712</v>
      </c>
      <c r="B53" s="1" t="s">
        <v>713</v>
      </c>
      <c r="C53" s="1" t="s">
        <v>80</v>
      </c>
      <c r="D5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53" s="1" t="s">
        <v>714</v>
      </c>
      <c r="F53" s="1" t="s">
        <v>715</v>
      </c>
      <c r="G53" s="1" t="s">
        <v>716</v>
      </c>
      <c r="H53" s="1">
        <v>1</v>
      </c>
      <c r="I53" s="1" t="s">
        <v>717</v>
      </c>
      <c r="J53" s="1" t="s">
        <v>717</v>
      </c>
      <c r="K53" s="1" t="s">
        <v>56</v>
      </c>
      <c r="L53" s="1" t="s">
        <v>718</v>
      </c>
      <c r="M53" s="1" t="s">
        <v>719</v>
      </c>
      <c r="N53" s="1" t="s">
        <v>720</v>
      </c>
      <c r="O53" s="1" t="s">
        <v>721</v>
      </c>
      <c r="P53" s="1" t="s">
        <v>102</v>
      </c>
      <c r="Q53" s="1" t="s">
        <v>61</v>
      </c>
      <c r="R53" s="1" t="s">
        <v>62</v>
      </c>
      <c r="S53" s="1" t="s">
        <v>722</v>
      </c>
      <c r="T53" s="1" t="s">
        <v>64</v>
      </c>
      <c r="U53" s="1" t="s">
        <v>61</v>
      </c>
      <c r="V53" s="1" t="s">
        <v>723</v>
      </c>
      <c r="W53" s="1" t="s">
        <v>162</v>
      </c>
      <c r="X53" s="1" t="s">
        <v>62</v>
      </c>
      <c r="Y53" s="1" t="s">
        <v>73</v>
      </c>
      <c r="Z53" s="1" t="s">
        <v>724</v>
      </c>
      <c r="AA53" s="1" t="s">
        <v>725</v>
      </c>
      <c r="AB53" s="1" t="s">
        <v>62</v>
      </c>
      <c r="AC53" s="1" t="s">
        <v>61</v>
      </c>
      <c r="AD53" s="1" t="s">
        <v>62</v>
      </c>
      <c r="AE53" s="1" t="s">
        <v>680</v>
      </c>
      <c r="AF53" s="1" t="s">
        <v>125</v>
      </c>
      <c r="AG53" s="1" t="s">
        <v>61</v>
      </c>
      <c r="AH53" s="1" t="s">
        <v>726</v>
      </c>
      <c r="AI53" s="1" t="s">
        <v>72</v>
      </c>
      <c r="AJ53" s="1" t="s">
        <v>62</v>
      </c>
      <c r="AK53" s="1" t="s">
        <v>73</v>
      </c>
      <c r="AL53" s="1" t="s">
        <v>727</v>
      </c>
      <c r="AM53" s="1" t="s">
        <v>728</v>
      </c>
      <c r="AN53" s="1" t="s">
        <v>62</v>
      </c>
      <c r="AO53" s="1" t="s">
        <v>61</v>
      </c>
      <c r="AP53" s="1" t="s">
        <v>62</v>
      </c>
      <c r="AQ53" s="1" t="s">
        <v>76</v>
      </c>
      <c r="AR53" s="1" t="s">
        <v>77</v>
      </c>
      <c r="AS53" s="1" t="s">
        <v>61</v>
      </c>
      <c r="AT53" s="1" t="s">
        <v>729</v>
      </c>
      <c r="AU53" s="1" t="s">
        <v>72</v>
      </c>
      <c r="AV53" s="1" t="s">
        <v>62</v>
      </c>
      <c r="AW53" s="1" t="s">
        <v>73</v>
      </c>
    </row>
    <row r="54" spans="1:49" ht="244.5">
      <c r="A54" s="1" t="s">
        <v>712</v>
      </c>
      <c r="B54" s="1" t="s">
        <v>713</v>
      </c>
      <c r="C54" s="1" t="s">
        <v>149</v>
      </c>
      <c r="D5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54" s="1" t="s">
        <v>730</v>
      </c>
      <c r="F54" s="1" t="s">
        <v>731</v>
      </c>
      <c r="G54" s="1" t="s">
        <v>732</v>
      </c>
      <c r="H54" s="1">
        <v>1</v>
      </c>
      <c r="I54" s="1" t="s">
        <v>717</v>
      </c>
      <c r="J54" s="1" t="s">
        <v>717</v>
      </c>
      <c r="K54" s="1" t="s">
        <v>56</v>
      </c>
      <c r="L54" s="1" t="s">
        <v>733</v>
      </c>
      <c r="M54" s="1" t="s">
        <v>734</v>
      </c>
      <c r="N54" s="1" t="s">
        <v>720</v>
      </c>
      <c r="O54" s="1" t="s">
        <v>735</v>
      </c>
      <c r="P54" s="1" t="s">
        <v>102</v>
      </c>
      <c r="Q54" s="1" t="s">
        <v>61</v>
      </c>
      <c r="R54" s="1" t="s">
        <v>62</v>
      </c>
      <c r="S54" s="1" t="s">
        <v>736</v>
      </c>
      <c r="T54" s="1" t="s">
        <v>64</v>
      </c>
      <c r="U54" s="1" t="s">
        <v>62</v>
      </c>
      <c r="V54" s="1" t="s">
        <v>737</v>
      </c>
      <c r="W54" s="1" t="s">
        <v>162</v>
      </c>
      <c r="X54" s="1" t="s">
        <v>62</v>
      </c>
      <c r="Y54" s="1" t="s">
        <v>73</v>
      </c>
      <c r="Z54" s="1" t="s">
        <v>724</v>
      </c>
      <c r="AA54" s="1" t="s">
        <v>738</v>
      </c>
      <c r="AB54" s="1" t="s">
        <v>62</v>
      </c>
      <c r="AC54" s="1" t="s">
        <v>61</v>
      </c>
      <c r="AD54" s="1" t="s">
        <v>62</v>
      </c>
      <c r="AE54" s="1" t="s">
        <v>215</v>
      </c>
      <c r="AF54" s="1" t="s">
        <v>77</v>
      </c>
      <c r="AG54" s="1" t="s">
        <v>61</v>
      </c>
      <c r="AH54" s="1" t="s">
        <v>739</v>
      </c>
      <c r="AI54" s="1" t="s">
        <v>72</v>
      </c>
      <c r="AJ54" s="1" t="s">
        <v>62</v>
      </c>
      <c r="AK54" s="1" t="s">
        <v>73</v>
      </c>
      <c r="AL54" s="1" t="s">
        <v>727</v>
      </c>
      <c r="AM54" s="1" t="s">
        <v>740</v>
      </c>
      <c r="AN54" s="1" t="s">
        <v>61</v>
      </c>
      <c r="AO54" s="1" t="s">
        <v>61</v>
      </c>
      <c r="AP54" s="1" t="s">
        <v>62</v>
      </c>
      <c r="AQ54" s="1" t="s">
        <v>741</v>
      </c>
      <c r="AR54" s="1" t="s">
        <v>77</v>
      </c>
      <c r="AS54" s="1" t="s">
        <v>62</v>
      </c>
      <c r="AT54" s="1" t="s">
        <v>742</v>
      </c>
      <c r="AU54" s="1" t="s">
        <v>66</v>
      </c>
      <c r="AV54" s="1" t="s">
        <v>62</v>
      </c>
      <c r="AW54" s="1" t="s">
        <v>73</v>
      </c>
    </row>
    <row r="55" spans="1:49" ht="213">
      <c r="A55" s="1" t="s">
        <v>743</v>
      </c>
      <c r="B55" s="1" t="s">
        <v>744</v>
      </c>
      <c r="C55" s="1" t="s">
        <v>51</v>
      </c>
      <c r="D5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55" s="1" t="s">
        <v>745</v>
      </c>
      <c r="F55" s="1" t="s">
        <v>746</v>
      </c>
      <c r="G55" s="1" t="s">
        <v>747</v>
      </c>
      <c r="H55" s="1">
        <v>1</v>
      </c>
      <c r="I55" s="1" t="s">
        <v>748</v>
      </c>
      <c r="J55" s="1" t="s">
        <v>748</v>
      </c>
      <c r="K55" s="1" t="s">
        <v>56</v>
      </c>
      <c r="L55" s="1" t="s">
        <v>749</v>
      </c>
      <c r="M55" s="1" t="s">
        <v>750</v>
      </c>
      <c r="N55" s="1" t="s">
        <v>445</v>
      </c>
      <c r="O55" s="1" t="s">
        <v>751</v>
      </c>
      <c r="P55" s="1" t="s">
        <v>62</v>
      </c>
      <c r="Q55" s="1" t="s">
        <v>61</v>
      </c>
      <c r="R55" s="1" t="s">
        <v>62</v>
      </c>
      <c r="S55" s="1" t="s">
        <v>76</v>
      </c>
      <c r="T55" s="1" t="s">
        <v>77</v>
      </c>
      <c r="U55" s="1" t="s">
        <v>61</v>
      </c>
      <c r="V55" s="1" t="s">
        <v>89</v>
      </c>
      <c r="W55" s="1" t="s">
        <v>72</v>
      </c>
      <c r="X55" s="1" t="s">
        <v>62</v>
      </c>
      <c r="Y55" s="1" t="s">
        <v>73</v>
      </c>
      <c r="Z55" s="1" t="s">
        <v>447</v>
      </c>
      <c r="AA55" s="1" t="s">
        <v>752</v>
      </c>
      <c r="AB55" s="1" t="s">
        <v>62</v>
      </c>
      <c r="AC55" s="1" t="s">
        <v>61</v>
      </c>
      <c r="AD55" s="1" t="s">
        <v>62</v>
      </c>
      <c r="AE55" s="1" t="s">
        <v>76</v>
      </c>
      <c r="AF55" s="1" t="s">
        <v>77</v>
      </c>
      <c r="AG55" s="1" t="s">
        <v>61</v>
      </c>
      <c r="AH55" s="1" t="s">
        <v>89</v>
      </c>
      <c r="AI55" s="1" t="s">
        <v>72</v>
      </c>
      <c r="AJ55" s="1" t="s">
        <v>62</v>
      </c>
      <c r="AK55" s="1" t="s">
        <v>73</v>
      </c>
      <c r="AL55" s="1" t="s">
        <v>452</v>
      </c>
      <c r="AM55" s="1" t="s">
        <v>753</v>
      </c>
      <c r="AN55" s="1" t="s">
        <v>62</v>
      </c>
      <c r="AO55" s="1" t="s">
        <v>61</v>
      </c>
      <c r="AP55" s="1" t="s">
        <v>62</v>
      </c>
      <c r="AQ55" s="1" t="s">
        <v>76</v>
      </c>
      <c r="AR55" s="1" t="s">
        <v>77</v>
      </c>
      <c r="AS55" s="1" t="s">
        <v>61</v>
      </c>
      <c r="AT55" s="1" t="s">
        <v>754</v>
      </c>
      <c r="AU55" s="1" t="s">
        <v>72</v>
      </c>
      <c r="AV55" s="1" t="s">
        <v>62</v>
      </c>
      <c r="AW55" s="1" t="s">
        <v>73</v>
      </c>
    </row>
    <row r="56" spans="1:49" ht="167.25">
      <c r="A56" s="1" t="s">
        <v>743</v>
      </c>
      <c r="B56" s="1" t="s">
        <v>744</v>
      </c>
      <c r="C56" s="1" t="s">
        <v>51</v>
      </c>
      <c r="D5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56" s="1" t="s">
        <v>755</v>
      </c>
      <c r="F56" s="1" t="s">
        <v>756</v>
      </c>
      <c r="G56" s="1" t="s">
        <v>757</v>
      </c>
      <c r="H56" s="1">
        <v>2</v>
      </c>
      <c r="I56" s="1" t="s">
        <v>758</v>
      </c>
      <c r="J56" s="1" t="s">
        <v>759</v>
      </c>
      <c r="K56" s="1" t="s">
        <v>56</v>
      </c>
      <c r="L56" s="1" t="s">
        <v>760</v>
      </c>
      <c r="M56" s="1" t="s">
        <v>761</v>
      </c>
      <c r="N56" s="1" t="s">
        <v>762</v>
      </c>
      <c r="O56" s="1" t="s">
        <v>763</v>
      </c>
      <c r="P56" s="1" t="s">
        <v>62</v>
      </c>
      <c r="Q56" s="1" t="s">
        <v>61</v>
      </c>
      <c r="R56" s="1" t="s">
        <v>62</v>
      </c>
      <c r="S56" s="1" t="s">
        <v>76</v>
      </c>
      <c r="T56" s="1" t="s">
        <v>77</v>
      </c>
      <c r="U56" s="1" t="s">
        <v>61</v>
      </c>
      <c r="V56" s="1" t="s">
        <v>764</v>
      </c>
      <c r="W56" s="1" t="s">
        <v>72</v>
      </c>
      <c r="X56" s="1" t="s">
        <v>62</v>
      </c>
      <c r="Y56" s="1" t="s">
        <v>73</v>
      </c>
      <c r="Z56" s="1" t="s">
        <v>765</v>
      </c>
      <c r="AA56" s="1" t="s">
        <v>766</v>
      </c>
      <c r="AB56" s="1" t="s">
        <v>62</v>
      </c>
      <c r="AC56" s="1" t="s">
        <v>61</v>
      </c>
      <c r="AD56" s="1" t="s">
        <v>62</v>
      </c>
      <c r="AE56" s="1" t="s">
        <v>76</v>
      </c>
      <c r="AF56" s="1" t="s">
        <v>77</v>
      </c>
      <c r="AG56" s="1" t="s">
        <v>61</v>
      </c>
      <c r="AH56" s="1" t="s">
        <v>764</v>
      </c>
      <c r="AI56" s="1" t="s">
        <v>72</v>
      </c>
      <c r="AJ56" s="1" t="s">
        <v>62</v>
      </c>
      <c r="AK56" s="1" t="s">
        <v>73</v>
      </c>
      <c r="AL56" s="1" t="s">
        <v>767</v>
      </c>
      <c r="AM56" s="1" t="s">
        <v>768</v>
      </c>
      <c r="AN56" s="1" t="s">
        <v>62</v>
      </c>
      <c r="AO56" s="1" t="s">
        <v>61</v>
      </c>
      <c r="AP56" s="1" t="s">
        <v>62</v>
      </c>
      <c r="AQ56" s="1" t="s">
        <v>76</v>
      </c>
      <c r="AR56" s="1" t="s">
        <v>77</v>
      </c>
      <c r="AS56" s="1" t="s">
        <v>61</v>
      </c>
      <c r="AT56" s="1" t="s">
        <v>764</v>
      </c>
      <c r="AU56" s="1" t="s">
        <v>72</v>
      </c>
      <c r="AV56" s="1" t="s">
        <v>62</v>
      </c>
      <c r="AW56" s="1" t="s">
        <v>73</v>
      </c>
    </row>
    <row r="57" spans="1:49" ht="152.25">
      <c r="A57" s="1" t="s">
        <v>743</v>
      </c>
      <c r="B57" s="1" t="s">
        <v>744</v>
      </c>
      <c r="C57" s="1" t="s">
        <v>51</v>
      </c>
      <c r="D5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57" s="1" t="s">
        <v>755</v>
      </c>
      <c r="F57" s="1" t="s">
        <v>756</v>
      </c>
      <c r="G57" s="1" t="s">
        <v>757</v>
      </c>
      <c r="H57" s="1">
        <v>2</v>
      </c>
      <c r="I57" s="1" t="s">
        <v>758</v>
      </c>
      <c r="J57" s="1" t="s">
        <v>769</v>
      </c>
      <c r="K57" s="1" t="s">
        <v>56</v>
      </c>
      <c r="L57" s="1" t="s">
        <v>760</v>
      </c>
      <c r="M57" s="1" t="s">
        <v>761</v>
      </c>
      <c r="N57" s="1" t="s">
        <v>770</v>
      </c>
      <c r="O57" s="1" t="s">
        <v>771</v>
      </c>
      <c r="P57" s="1" t="s">
        <v>62</v>
      </c>
      <c r="Q57" s="1" t="s">
        <v>61</v>
      </c>
      <c r="R57" s="1" t="s">
        <v>62</v>
      </c>
      <c r="S57" s="1" t="s">
        <v>76</v>
      </c>
      <c r="T57" s="1" t="s">
        <v>77</v>
      </c>
      <c r="U57" s="1" t="s">
        <v>61</v>
      </c>
      <c r="V57" s="1" t="s">
        <v>772</v>
      </c>
      <c r="W57" s="1" t="s">
        <v>72</v>
      </c>
      <c r="X57" s="1" t="s">
        <v>62</v>
      </c>
      <c r="Y57" s="1" t="s">
        <v>73</v>
      </c>
      <c r="Z57" s="1" t="s">
        <v>773</v>
      </c>
      <c r="AA57" s="1" t="s">
        <v>774</v>
      </c>
      <c r="AB57" s="1" t="s">
        <v>62</v>
      </c>
      <c r="AC57" s="1" t="s">
        <v>61</v>
      </c>
      <c r="AD57" s="1" t="s">
        <v>62</v>
      </c>
      <c r="AE57" s="1" t="s">
        <v>76</v>
      </c>
      <c r="AF57" s="1" t="s">
        <v>77</v>
      </c>
      <c r="AG57" s="1" t="s">
        <v>61</v>
      </c>
      <c r="AH57" s="1" t="s">
        <v>772</v>
      </c>
      <c r="AI57" s="1" t="s">
        <v>72</v>
      </c>
      <c r="AJ57" s="1" t="s">
        <v>62</v>
      </c>
      <c r="AK57" s="1" t="s">
        <v>73</v>
      </c>
      <c r="AL57" s="1" t="s">
        <v>775</v>
      </c>
      <c r="AM57" s="1" t="s">
        <v>776</v>
      </c>
      <c r="AN57" s="1" t="s">
        <v>62</v>
      </c>
      <c r="AO57" s="1" t="s">
        <v>61</v>
      </c>
      <c r="AP57" s="1" t="s">
        <v>62</v>
      </c>
      <c r="AQ57" s="1" t="s">
        <v>76</v>
      </c>
      <c r="AR57" s="1" t="s">
        <v>77</v>
      </c>
      <c r="AS57" s="1" t="s">
        <v>61</v>
      </c>
      <c r="AT57" s="1" t="s">
        <v>772</v>
      </c>
      <c r="AU57" s="1" t="s">
        <v>72</v>
      </c>
      <c r="AV57" s="1" t="s">
        <v>62</v>
      </c>
      <c r="AW57" s="1" t="s">
        <v>73</v>
      </c>
    </row>
    <row r="58" spans="1:49" ht="152.25">
      <c r="A58" s="1" t="s">
        <v>743</v>
      </c>
      <c r="B58" s="1" t="s">
        <v>744</v>
      </c>
      <c r="C58" s="1" t="s">
        <v>80</v>
      </c>
      <c r="D5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58" s="1" t="s">
        <v>777</v>
      </c>
      <c r="F58" s="1" t="s">
        <v>778</v>
      </c>
      <c r="G58" s="1" t="s">
        <v>779</v>
      </c>
      <c r="H58" s="1">
        <v>2</v>
      </c>
      <c r="I58" s="1" t="s">
        <v>780</v>
      </c>
      <c r="J58" s="1" t="s">
        <v>781</v>
      </c>
      <c r="K58" s="1" t="s">
        <v>56</v>
      </c>
      <c r="L58" s="1" t="s">
        <v>782</v>
      </c>
      <c r="M58" s="1" t="s">
        <v>783</v>
      </c>
      <c r="N58" s="1" t="s">
        <v>678</v>
      </c>
      <c r="O58" s="1" t="s">
        <v>784</v>
      </c>
      <c r="P58" s="1" t="s">
        <v>62</v>
      </c>
      <c r="Q58" s="1" t="s">
        <v>61</v>
      </c>
      <c r="R58" s="1" t="s">
        <v>62</v>
      </c>
      <c r="S58" s="1" t="s">
        <v>76</v>
      </c>
      <c r="T58" s="1" t="s">
        <v>77</v>
      </c>
      <c r="U58" s="1" t="s">
        <v>61</v>
      </c>
      <c r="V58" s="1" t="s">
        <v>785</v>
      </c>
      <c r="W58" s="1" t="s">
        <v>72</v>
      </c>
      <c r="X58" s="1" t="s">
        <v>62</v>
      </c>
      <c r="Y58" s="1" t="s">
        <v>73</v>
      </c>
      <c r="Z58" s="1" t="s">
        <v>682</v>
      </c>
      <c r="AA58" s="1" t="s">
        <v>786</v>
      </c>
      <c r="AB58" s="1" t="s">
        <v>62</v>
      </c>
      <c r="AC58" s="1" t="s">
        <v>61</v>
      </c>
      <c r="AD58" s="1" t="s">
        <v>62</v>
      </c>
      <c r="AE58" s="1" t="s">
        <v>76</v>
      </c>
      <c r="AF58" s="1" t="s">
        <v>77</v>
      </c>
      <c r="AG58" s="1" t="s">
        <v>61</v>
      </c>
      <c r="AH58" s="1" t="s">
        <v>785</v>
      </c>
      <c r="AI58" s="1" t="s">
        <v>72</v>
      </c>
      <c r="AJ58" s="1" t="s">
        <v>62</v>
      </c>
      <c r="AK58" s="1" t="s">
        <v>73</v>
      </c>
      <c r="AL58" s="1" t="s">
        <v>684</v>
      </c>
      <c r="AM58" s="1" t="s">
        <v>787</v>
      </c>
      <c r="AN58" s="1" t="s">
        <v>62</v>
      </c>
      <c r="AO58" s="1" t="s">
        <v>61</v>
      </c>
      <c r="AP58" s="1" t="s">
        <v>62</v>
      </c>
      <c r="AQ58" s="1" t="s">
        <v>76</v>
      </c>
      <c r="AR58" s="1" t="s">
        <v>77</v>
      </c>
      <c r="AS58" s="1" t="s">
        <v>61</v>
      </c>
      <c r="AT58" s="1" t="s">
        <v>785</v>
      </c>
      <c r="AU58" s="1" t="s">
        <v>72</v>
      </c>
      <c r="AV58" s="1" t="s">
        <v>62</v>
      </c>
      <c r="AW58" s="1" t="s">
        <v>73</v>
      </c>
    </row>
    <row r="59" spans="1:49" ht="152.25">
      <c r="A59" s="1" t="s">
        <v>743</v>
      </c>
      <c r="B59" s="1" t="s">
        <v>744</v>
      </c>
      <c r="C59" s="1" t="s">
        <v>80</v>
      </c>
      <c r="D5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59" s="1" t="s">
        <v>777</v>
      </c>
      <c r="F59" s="1" t="s">
        <v>778</v>
      </c>
      <c r="G59" s="1" t="s">
        <v>779</v>
      </c>
      <c r="H59" s="1">
        <v>2</v>
      </c>
      <c r="I59" s="1" t="s">
        <v>780</v>
      </c>
      <c r="J59" s="1" t="s">
        <v>759</v>
      </c>
      <c r="K59" s="1" t="s">
        <v>56</v>
      </c>
      <c r="L59" s="1" t="s">
        <v>782</v>
      </c>
      <c r="M59" s="1" t="s">
        <v>783</v>
      </c>
      <c r="N59" s="1" t="s">
        <v>762</v>
      </c>
      <c r="O59" s="1" t="s">
        <v>788</v>
      </c>
      <c r="P59" s="1" t="s">
        <v>62</v>
      </c>
      <c r="Q59" s="1" t="s">
        <v>61</v>
      </c>
      <c r="R59" s="1" t="s">
        <v>62</v>
      </c>
      <c r="S59" s="1" t="s">
        <v>76</v>
      </c>
      <c r="T59" s="1" t="s">
        <v>77</v>
      </c>
      <c r="U59" s="1" t="s">
        <v>61</v>
      </c>
      <c r="V59" s="1" t="s">
        <v>785</v>
      </c>
      <c r="W59" s="1" t="s">
        <v>72</v>
      </c>
      <c r="X59" s="1" t="s">
        <v>62</v>
      </c>
      <c r="Y59" s="1" t="s">
        <v>73</v>
      </c>
      <c r="Z59" s="1" t="s">
        <v>765</v>
      </c>
      <c r="AA59" s="1" t="s">
        <v>789</v>
      </c>
      <c r="AB59" s="1" t="s">
        <v>61</v>
      </c>
      <c r="AC59" s="1" t="s">
        <v>61</v>
      </c>
      <c r="AD59" s="1" t="s">
        <v>62</v>
      </c>
      <c r="AE59" s="1" t="s">
        <v>790</v>
      </c>
      <c r="AF59" s="1" t="s">
        <v>64</v>
      </c>
      <c r="AG59" s="1" t="s">
        <v>62</v>
      </c>
      <c r="AH59" s="1" t="s">
        <v>791</v>
      </c>
      <c r="AI59" s="1" t="s">
        <v>66</v>
      </c>
      <c r="AJ59" s="1" t="s">
        <v>61</v>
      </c>
      <c r="AK59" s="1" t="s">
        <v>506</v>
      </c>
      <c r="AL59" s="1" t="s">
        <v>767</v>
      </c>
      <c r="AM59" s="1" t="s">
        <v>792</v>
      </c>
      <c r="AN59" s="1" t="s">
        <v>62</v>
      </c>
      <c r="AO59" s="1" t="s">
        <v>61</v>
      </c>
      <c r="AP59" s="1" t="s">
        <v>62</v>
      </c>
      <c r="AQ59" s="1" t="s">
        <v>76</v>
      </c>
      <c r="AR59" s="1" t="s">
        <v>77</v>
      </c>
      <c r="AS59" s="1" t="s">
        <v>61</v>
      </c>
      <c r="AT59" s="1" t="s">
        <v>785</v>
      </c>
      <c r="AU59" s="1" t="s">
        <v>72</v>
      </c>
      <c r="AV59" s="1" t="s">
        <v>62</v>
      </c>
      <c r="AW59" s="1" t="s">
        <v>73</v>
      </c>
    </row>
    <row r="60" spans="1:49" ht="152.25">
      <c r="A60" s="1" t="s">
        <v>743</v>
      </c>
      <c r="B60" s="1" t="s">
        <v>744</v>
      </c>
      <c r="C60" s="1" t="s">
        <v>114</v>
      </c>
      <c r="D6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60" s="1" t="s">
        <v>793</v>
      </c>
      <c r="F60" s="1" t="s">
        <v>794</v>
      </c>
      <c r="G60" s="1" t="s">
        <v>795</v>
      </c>
      <c r="H60" s="1">
        <v>1</v>
      </c>
      <c r="I60" s="1" t="s">
        <v>796</v>
      </c>
      <c r="J60" s="1" t="s">
        <v>796</v>
      </c>
      <c r="K60" s="1" t="s">
        <v>56</v>
      </c>
      <c r="L60" s="1" t="s">
        <v>797</v>
      </c>
      <c r="M60" s="1" t="s">
        <v>798</v>
      </c>
      <c r="N60" s="1" t="s">
        <v>678</v>
      </c>
      <c r="O60" s="1" t="s">
        <v>799</v>
      </c>
      <c r="P60" s="1" t="s">
        <v>62</v>
      </c>
      <c r="Q60" s="1" t="s">
        <v>61</v>
      </c>
      <c r="R60" s="1" t="s">
        <v>62</v>
      </c>
      <c r="S60" s="1" t="s">
        <v>76</v>
      </c>
      <c r="T60" s="1" t="s">
        <v>77</v>
      </c>
      <c r="U60" s="1" t="s">
        <v>61</v>
      </c>
      <c r="V60" s="1" t="s">
        <v>800</v>
      </c>
      <c r="W60" s="1" t="s">
        <v>72</v>
      </c>
      <c r="X60" s="1" t="s">
        <v>62</v>
      </c>
      <c r="Y60" s="1" t="s">
        <v>73</v>
      </c>
      <c r="Z60" s="1" t="s">
        <v>682</v>
      </c>
      <c r="AA60" s="1" t="s">
        <v>801</v>
      </c>
      <c r="AB60" s="1" t="s">
        <v>62</v>
      </c>
      <c r="AC60" s="1" t="s">
        <v>61</v>
      </c>
      <c r="AD60" s="1" t="s">
        <v>62</v>
      </c>
      <c r="AE60" s="1" t="s">
        <v>76</v>
      </c>
      <c r="AF60" s="1" t="s">
        <v>77</v>
      </c>
      <c r="AG60" s="1" t="s">
        <v>61</v>
      </c>
      <c r="AH60" s="1" t="s">
        <v>800</v>
      </c>
      <c r="AI60" s="1" t="s">
        <v>72</v>
      </c>
      <c r="AJ60" s="1" t="s">
        <v>62</v>
      </c>
      <c r="AK60" s="1" t="s">
        <v>73</v>
      </c>
      <c r="AL60" s="1" t="s">
        <v>684</v>
      </c>
      <c r="AM60" s="1" t="s">
        <v>802</v>
      </c>
      <c r="AN60" s="1" t="s">
        <v>62</v>
      </c>
      <c r="AO60" s="1" t="s">
        <v>61</v>
      </c>
      <c r="AP60" s="1" t="s">
        <v>62</v>
      </c>
      <c r="AQ60" s="1" t="s">
        <v>76</v>
      </c>
      <c r="AR60" s="1" t="s">
        <v>77</v>
      </c>
      <c r="AS60" s="1" t="s">
        <v>61</v>
      </c>
      <c r="AT60" s="1" t="s">
        <v>800</v>
      </c>
      <c r="AU60" s="1" t="s">
        <v>72</v>
      </c>
      <c r="AV60" s="1" t="s">
        <v>62</v>
      </c>
      <c r="AW60" s="1" t="s">
        <v>73</v>
      </c>
    </row>
    <row r="61" spans="1:49" ht="321">
      <c r="A61" s="1" t="s">
        <v>743</v>
      </c>
      <c r="B61" s="1" t="s">
        <v>744</v>
      </c>
      <c r="C61" s="1" t="s">
        <v>149</v>
      </c>
      <c r="D6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61" s="1" t="s">
        <v>803</v>
      </c>
      <c r="F61" s="1" t="s">
        <v>804</v>
      </c>
      <c r="G61" s="1">
        <v>5577479</v>
      </c>
      <c r="H61" s="1">
        <v>2</v>
      </c>
      <c r="I61" s="1" t="s">
        <v>805</v>
      </c>
      <c r="J61" s="1" t="s">
        <v>806</v>
      </c>
      <c r="K61" s="1" t="s">
        <v>56</v>
      </c>
      <c r="L61" s="1" t="s">
        <v>807</v>
      </c>
      <c r="M61" s="1" t="s">
        <v>808</v>
      </c>
      <c r="N61" s="1" t="s">
        <v>809</v>
      </c>
      <c r="O61" s="1" t="s">
        <v>810</v>
      </c>
      <c r="P61" s="1" t="s">
        <v>62</v>
      </c>
      <c r="Q61" s="1" t="s">
        <v>61</v>
      </c>
      <c r="R61" s="1" t="s">
        <v>62</v>
      </c>
      <c r="S61" s="1" t="s">
        <v>811</v>
      </c>
      <c r="T61" s="1" t="s">
        <v>77</v>
      </c>
      <c r="U61" s="1" t="s">
        <v>61</v>
      </c>
      <c r="V61" s="1" t="s">
        <v>812</v>
      </c>
      <c r="W61" s="1" t="s">
        <v>72</v>
      </c>
      <c r="X61" s="1" t="s">
        <v>62</v>
      </c>
      <c r="Y61" s="1" t="s">
        <v>73</v>
      </c>
      <c r="Z61" s="1" t="s">
        <v>813</v>
      </c>
      <c r="AA61" s="1" t="s">
        <v>814</v>
      </c>
      <c r="AB61" s="1" t="s">
        <v>102</v>
      </c>
      <c r="AC61" s="1" t="s">
        <v>61</v>
      </c>
      <c r="AD61" s="1" t="s">
        <v>62</v>
      </c>
      <c r="AE61" s="1" t="s">
        <v>815</v>
      </c>
      <c r="AF61" s="1" t="s">
        <v>64</v>
      </c>
      <c r="AG61" s="1" t="s">
        <v>62</v>
      </c>
      <c r="AH61" s="1" t="s">
        <v>816</v>
      </c>
      <c r="AI61" s="1" t="s">
        <v>162</v>
      </c>
      <c r="AJ61" s="1" t="s">
        <v>62</v>
      </c>
      <c r="AK61" s="1" t="s">
        <v>73</v>
      </c>
      <c r="AL61" s="1" t="s">
        <v>817</v>
      </c>
      <c r="AM61" s="1" t="s">
        <v>818</v>
      </c>
      <c r="AN61" s="1" t="s">
        <v>61</v>
      </c>
      <c r="AO61" s="1" t="s">
        <v>61</v>
      </c>
      <c r="AP61" s="1" t="s">
        <v>62</v>
      </c>
      <c r="AQ61" s="1" t="s">
        <v>819</v>
      </c>
      <c r="AR61" s="1" t="s">
        <v>64</v>
      </c>
      <c r="AS61" s="1" t="s">
        <v>62</v>
      </c>
      <c r="AT61" s="1" t="s">
        <v>820</v>
      </c>
      <c r="AU61" s="1" t="s">
        <v>66</v>
      </c>
      <c r="AV61" s="1" t="s">
        <v>61</v>
      </c>
      <c r="AW61" s="1" t="s">
        <v>821</v>
      </c>
    </row>
    <row r="62" spans="1:49" ht="244.5">
      <c r="A62" s="1" t="s">
        <v>743</v>
      </c>
      <c r="B62" s="1" t="s">
        <v>744</v>
      </c>
      <c r="C62" s="1" t="s">
        <v>149</v>
      </c>
      <c r="D6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62" s="1" t="s">
        <v>803</v>
      </c>
      <c r="F62" s="1" t="s">
        <v>804</v>
      </c>
      <c r="G62" s="1">
        <v>5577479</v>
      </c>
      <c r="H62" s="1">
        <v>2</v>
      </c>
      <c r="I62" s="1" t="s">
        <v>805</v>
      </c>
      <c r="J62" s="1" t="s">
        <v>822</v>
      </c>
      <c r="K62" s="1" t="s">
        <v>56</v>
      </c>
      <c r="L62" s="1" t="s">
        <v>807</v>
      </c>
      <c r="M62" s="1" t="s">
        <v>808</v>
      </c>
      <c r="N62" s="1" t="s">
        <v>823</v>
      </c>
      <c r="O62" s="1" t="s">
        <v>824</v>
      </c>
      <c r="P62" s="1" t="s">
        <v>61</v>
      </c>
      <c r="Q62" s="1" t="s">
        <v>61</v>
      </c>
      <c r="R62" s="1" t="s">
        <v>62</v>
      </c>
      <c r="S62" s="1" t="s">
        <v>825</v>
      </c>
      <c r="T62" s="1" t="s">
        <v>64</v>
      </c>
      <c r="U62" s="1" t="s">
        <v>62</v>
      </c>
      <c r="V62" s="1" t="s">
        <v>826</v>
      </c>
      <c r="W62" s="1" t="s">
        <v>66</v>
      </c>
      <c r="X62" s="1" t="s">
        <v>62</v>
      </c>
      <c r="Y62" s="1" t="s">
        <v>73</v>
      </c>
      <c r="Z62" s="1" t="s">
        <v>827</v>
      </c>
      <c r="AA62" s="1" t="s">
        <v>828</v>
      </c>
      <c r="AB62" s="1" t="s">
        <v>61</v>
      </c>
      <c r="AC62" s="1" t="s">
        <v>61</v>
      </c>
      <c r="AD62" s="1" t="s">
        <v>62</v>
      </c>
      <c r="AE62" s="1" t="s">
        <v>829</v>
      </c>
      <c r="AF62" s="1" t="s">
        <v>125</v>
      </c>
      <c r="AG62" s="1" t="s">
        <v>62</v>
      </c>
      <c r="AH62" s="1" t="s">
        <v>830</v>
      </c>
      <c r="AI62" s="1" t="s">
        <v>66</v>
      </c>
      <c r="AJ62" s="1" t="s">
        <v>62</v>
      </c>
      <c r="AK62" s="1" t="s">
        <v>73</v>
      </c>
      <c r="AL62" s="1" t="s">
        <v>831</v>
      </c>
      <c r="AM62" s="1" t="s">
        <v>832</v>
      </c>
      <c r="AN62" s="1" t="s">
        <v>61</v>
      </c>
      <c r="AO62" s="1" t="s">
        <v>61</v>
      </c>
      <c r="AP62" s="1" t="s">
        <v>62</v>
      </c>
      <c r="AQ62" s="1" t="s">
        <v>833</v>
      </c>
      <c r="AR62" s="1" t="s">
        <v>77</v>
      </c>
      <c r="AS62" s="1" t="s">
        <v>62</v>
      </c>
      <c r="AT62" s="1" t="s">
        <v>834</v>
      </c>
      <c r="AU62" s="1" t="s">
        <v>66</v>
      </c>
      <c r="AV62" s="1" t="s">
        <v>62</v>
      </c>
      <c r="AW62" s="1" t="s">
        <v>73</v>
      </c>
    </row>
    <row r="63" spans="1:49" ht="213">
      <c r="A63" s="1" t="s">
        <v>743</v>
      </c>
      <c r="B63" s="1" t="s">
        <v>744</v>
      </c>
      <c r="C63" s="1" t="s">
        <v>149</v>
      </c>
      <c r="D6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63" s="1" t="s">
        <v>835</v>
      </c>
      <c r="F63" s="1" t="s">
        <v>836</v>
      </c>
      <c r="G63" s="1" t="s">
        <v>837</v>
      </c>
      <c r="H63" s="1">
        <v>1</v>
      </c>
      <c r="I63" s="1" t="s">
        <v>838</v>
      </c>
      <c r="J63" s="1" t="s">
        <v>838</v>
      </c>
      <c r="K63" s="1" t="s">
        <v>56</v>
      </c>
      <c r="L63" s="1" t="s">
        <v>839</v>
      </c>
      <c r="M63" s="1" t="s">
        <v>840</v>
      </c>
      <c r="N63" s="1" t="s">
        <v>841</v>
      </c>
      <c r="O63" s="1" t="s">
        <v>842</v>
      </c>
      <c r="P63" s="1" t="s">
        <v>62</v>
      </c>
      <c r="Q63" s="1" t="s">
        <v>61</v>
      </c>
      <c r="R63" s="1" t="s">
        <v>62</v>
      </c>
      <c r="S63" s="1" t="s">
        <v>76</v>
      </c>
      <c r="T63" s="1" t="s">
        <v>77</v>
      </c>
      <c r="U63" s="1" t="s">
        <v>61</v>
      </c>
      <c r="V63" s="1" t="s">
        <v>89</v>
      </c>
      <c r="W63" s="1" t="s">
        <v>72</v>
      </c>
      <c r="X63" s="1" t="s">
        <v>62</v>
      </c>
      <c r="Y63" s="1" t="s">
        <v>73</v>
      </c>
      <c r="Z63" s="1" t="s">
        <v>843</v>
      </c>
      <c r="AA63" s="1" t="s">
        <v>844</v>
      </c>
      <c r="AB63" s="1" t="s">
        <v>61</v>
      </c>
      <c r="AC63" s="1" t="s">
        <v>61</v>
      </c>
      <c r="AD63" s="1" t="s">
        <v>62</v>
      </c>
      <c r="AE63" s="1" t="s">
        <v>845</v>
      </c>
      <c r="AF63" s="1" t="s">
        <v>64</v>
      </c>
      <c r="AG63" s="1" t="s">
        <v>62</v>
      </c>
      <c r="AH63" s="1" t="s">
        <v>846</v>
      </c>
      <c r="AI63" s="1" t="s">
        <v>66</v>
      </c>
      <c r="AJ63" s="1" t="s">
        <v>62</v>
      </c>
      <c r="AK63" s="1" t="s">
        <v>73</v>
      </c>
      <c r="AL63" s="1" t="s">
        <v>847</v>
      </c>
      <c r="AM63" s="1" t="s">
        <v>848</v>
      </c>
      <c r="AN63" s="1" t="s">
        <v>62</v>
      </c>
      <c r="AO63" s="1" t="s">
        <v>62</v>
      </c>
      <c r="AP63" s="1" t="s">
        <v>61</v>
      </c>
      <c r="AQ63" s="1" t="s">
        <v>73</v>
      </c>
      <c r="AR63" s="1" t="s">
        <v>73</v>
      </c>
      <c r="AS63" s="1" t="s">
        <v>62</v>
      </c>
      <c r="AT63" s="1" t="s">
        <v>849</v>
      </c>
      <c r="AU63" s="1" t="s">
        <v>850</v>
      </c>
      <c r="AV63" s="1" t="s">
        <v>62</v>
      </c>
      <c r="AW63" s="1" t="s">
        <v>73</v>
      </c>
    </row>
    <row r="64" spans="1:49" ht="137.25">
      <c r="A64" s="1" t="s">
        <v>743</v>
      </c>
      <c r="B64" s="1" t="s">
        <v>744</v>
      </c>
      <c r="C64" s="1" t="s">
        <v>305</v>
      </c>
      <c r="D6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64" s="1" t="s">
        <v>851</v>
      </c>
      <c r="F64" s="1">
        <v>1577601</v>
      </c>
      <c r="G64" s="1" t="s">
        <v>852</v>
      </c>
      <c r="H64" s="1">
        <v>1</v>
      </c>
      <c r="I64" s="1" t="s">
        <v>853</v>
      </c>
      <c r="J64" s="1" t="s">
        <v>853</v>
      </c>
      <c r="K64" s="1" t="s">
        <v>56</v>
      </c>
      <c r="L64" s="1" t="s">
        <v>854</v>
      </c>
      <c r="M64" s="1" t="s">
        <v>855</v>
      </c>
      <c r="N64" s="1" t="s">
        <v>230</v>
      </c>
      <c r="O64" s="1" t="s">
        <v>856</v>
      </c>
      <c r="P64" s="1" t="s">
        <v>62</v>
      </c>
      <c r="Q64" s="1" t="s">
        <v>61</v>
      </c>
      <c r="R64" s="1" t="s">
        <v>62</v>
      </c>
      <c r="S64" s="1" t="s">
        <v>76</v>
      </c>
      <c r="T64" s="1" t="s">
        <v>77</v>
      </c>
      <c r="U64" s="1" t="s">
        <v>61</v>
      </c>
      <c r="V64" s="1" t="s">
        <v>89</v>
      </c>
      <c r="W64" s="1" t="s">
        <v>72</v>
      </c>
      <c r="X64" s="1" t="s">
        <v>62</v>
      </c>
      <c r="Y64" s="1" t="s">
        <v>73</v>
      </c>
      <c r="Z64" s="1" t="s">
        <v>233</v>
      </c>
      <c r="AA64" s="1" t="s">
        <v>857</v>
      </c>
      <c r="AB64" s="1" t="s">
        <v>62</v>
      </c>
      <c r="AC64" s="1" t="s">
        <v>61</v>
      </c>
      <c r="AD64" s="1" t="s">
        <v>62</v>
      </c>
      <c r="AE64" s="1" t="s">
        <v>76</v>
      </c>
      <c r="AF64" s="1" t="s">
        <v>77</v>
      </c>
      <c r="AG64" s="1" t="s">
        <v>61</v>
      </c>
      <c r="AH64" s="1" t="s">
        <v>89</v>
      </c>
      <c r="AI64" s="1" t="s">
        <v>72</v>
      </c>
      <c r="AJ64" s="1" t="s">
        <v>62</v>
      </c>
      <c r="AK64" s="1" t="s">
        <v>73</v>
      </c>
      <c r="AL64" s="1" t="s">
        <v>235</v>
      </c>
      <c r="AM64" s="1" t="s">
        <v>858</v>
      </c>
      <c r="AN64" s="1" t="s">
        <v>62</v>
      </c>
      <c r="AO64" s="1" t="s">
        <v>61</v>
      </c>
      <c r="AP64" s="1" t="s">
        <v>62</v>
      </c>
      <c r="AQ64" s="1" t="s">
        <v>76</v>
      </c>
      <c r="AR64" s="1" t="s">
        <v>77</v>
      </c>
      <c r="AS64" s="1" t="s">
        <v>61</v>
      </c>
      <c r="AT64" s="1" t="s">
        <v>89</v>
      </c>
      <c r="AU64" s="1" t="s">
        <v>72</v>
      </c>
      <c r="AV64" s="1" t="s">
        <v>62</v>
      </c>
      <c r="AW64" s="1" t="s">
        <v>73</v>
      </c>
    </row>
    <row r="65" spans="1:49" ht="213">
      <c r="A65" s="1" t="s">
        <v>743</v>
      </c>
      <c r="B65" s="55" t="s">
        <v>744</v>
      </c>
      <c r="C65" s="1" t="s">
        <v>305</v>
      </c>
      <c r="D6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65" s="1" t="s">
        <v>859</v>
      </c>
      <c r="F65" s="1" t="s">
        <v>860</v>
      </c>
      <c r="G65" s="1" t="s">
        <v>861</v>
      </c>
      <c r="H65" s="1">
        <v>1</v>
      </c>
      <c r="I65" s="1" t="s">
        <v>862</v>
      </c>
      <c r="J65" s="1" t="s">
        <v>862</v>
      </c>
      <c r="K65" s="1" t="s">
        <v>56</v>
      </c>
      <c r="L65" s="1" t="s">
        <v>863</v>
      </c>
      <c r="M65" s="1" t="s">
        <v>864</v>
      </c>
      <c r="N65" s="1" t="s">
        <v>230</v>
      </c>
      <c r="O65" s="1" t="s">
        <v>865</v>
      </c>
      <c r="P65" s="1" t="s">
        <v>62</v>
      </c>
      <c r="Q65" s="1" t="s">
        <v>61</v>
      </c>
      <c r="R65" s="1" t="s">
        <v>62</v>
      </c>
      <c r="S65" s="1" t="s">
        <v>76</v>
      </c>
      <c r="T65" s="1" t="s">
        <v>77</v>
      </c>
      <c r="U65" s="1" t="s">
        <v>61</v>
      </c>
      <c r="V65" s="1" t="s">
        <v>89</v>
      </c>
      <c r="W65" s="1" t="s">
        <v>72</v>
      </c>
      <c r="X65" s="1" t="s">
        <v>62</v>
      </c>
      <c r="Y65" s="1" t="s">
        <v>73</v>
      </c>
      <c r="Z65" s="1" t="s">
        <v>233</v>
      </c>
      <c r="AA65" s="1" t="s">
        <v>866</v>
      </c>
      <c r="AB65" s="1" t="s">
        <v>62</v>
      </c>
      <c r="AC65" s="1" t="s">
        <v>61</v>
      </c>
      <c r="AD65" s="1" t="s">
        <v>62</v>
      </c>
      <c r="AE65" s="1" t="s">
        <v>76</v>
      </c>
      <c r="AF65" s="1" t="s">
        <v>77</v>
      </c>
      <c r="AG65" s="1" t="s">
        <v>61</v>
      </c>
      <c r="AH65" s="1" t="s">
        <v>89</v>
      </c>
      <c r="AI65" s="1" t="s">
        <v>72</v>
      </c>
      <c r="AJ65" s="1" t="s">
        <v>62</v>
      </c>
      <c r="AK65" s="1" t="s">
        <v>73</v>
      </c>
      <c r="AL65" s="1" t="s">
        <v>235</v>
      </c>
      <c r="AM65" s="1" t="s">
        <v>867</v>
      </c>
      <c r="AN65" s="1" t="s">
        <v>62</v>
      </c>
      <c r="AO65" s="1" t="s">
        <v>61</v>
      </c>
      <c r="AP65" s="1" t="s">
        <v>62</v>
      </c>
      <c r="AQ65" s="1" t="s">
        <v>868</v>
      </c>
      <c r="AR65" s="1" t="s">
        <v>64</v>
      </c>
      <c r="AS65" s="1" t="s">
        <v>61</v>
      </c>
      <c r="AT65" s="1" t="s">
        <v>869</v>
      </c>
      <c r="AU65" s="1" t="s">
        <v>72</v>
      </c>
      <c r="AV65" s="1" t="s">
        <v>62</v>
      </c>
      <c r="AW65" s="1" t="s">
        <v>73</v>
      </c>
    </row>
    <row r="66" spans="1:49" ht="229.5">
      <c r="A66" s="1" t="s">
        <v>870</v>
      </c>
      <c r="B66" s="1" t="s">
        <v>871</v>
      </c>
      <c r="C66" s="1" t="s">
        <v>114</v>
      </c>
      <c r="D6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66" s="1" t="s">
        <v>872</v>
      </c>
      <c r="F66" s="1" t="s">
        <v>873</v>
      </c>
      <c r="G66" s="1" t="s">
        <v>874</v>
      </c>
      <c r="H66" s="1">
        <v>2</v>
      </c>
      <c r="I66" s="1" t="s">
        <v>875</v>
      </c>
      <c r="J66" s="1" t="s">
        <v>876</v>
      </c>
      <c r="K66" s="1" t="s">
        <v>56</v>
      </c>
      <c r="L66" s="1" t="s">
        <v>877</v>
      </c>
      <c r="M66" s="1" t="s">
        <v>878</v>
      </c>
      <c r="N66" s="1" t="s">
        <v>879</v>
      </c>
      <c r="O66" s="1" t="s">
        <v>880</v>
      </c>
      <c r="P66" s="1" t="s">
        <v>61</v>
      </c>
      <c r="Q66" s="1" t="s">
        <v>61</v>
      </c>
      <c r="R66" s="1" t="s">
        <v>62</v>
      </c>
      <c r="S66" s="1" t="s">
        <v>881</v>
      </c>
      <c r="T66" s="1" t="s">
        <v>64</v>
      </c>
      <c r="U66" s="1" t="s">
        <v>62</v>
      </c>
      <c r="V66" s="1" t="s">
        <v>882</v>
      </c>
      <c r="W66" s="1" t="s">
        <v>66</v>
      </c>
      <c r="X66" s="1" t="s">
        <v>62</v>
      </c>
      <c r="Y66" s="1" t="s">
        <v>73</v>
      </c>
      <c r="Z66" s="1" t="s">
        <v>883</v>
      </c>
      <c r="AA66" s="1" t="s">
        <v>884</v>
      </c>
      <c r="AB66" s="1" t="s">
        <v>61</v>
      </c>
      <c r="AC66" s="1" t="s">
        <v>61</v>
      </c>
      <c r="AD66" s="1" t="s">
        <v>62</v>
      </c>
      <c r="AE66" s="1" t="s">
        <v>885</v>
      </c>
      <c r="AF66" s="1" t="s">
        <v>125</v>
      </c>
      <c r="AG66" s="1" t="s">
        <v>62</v>
      </c>
      <c r="AH66" s="1" t="s">
        <v>886</v>
      </c>
      <c r="AI66" s="1" t="s">
        <v>66</v>
      </c>
      <c r="AJ66" s="1" t="s">
        <v>62</v>
      </c>
      <c r="AK66" s="1" t="s">
        <v>73</v>
      </c>
      <c r="AL66" s="1" t="s">
        <v>887</v>
      </c>
      <c r="AM66" s="1" t="s">
        <v>888</v>
      </c>
      <c r="AN66" s="1" t="s">
        <v>61</v>
      </c>
      <c r="AO66" s="1" t="s">
        <v>61</v>
      </c>
      <c r="AP66" s="1" t="s">
        <v>62</v>
      </c>
      <c r="AQ66" s="1" t="s">
        <v>889</v>
      </c>
      <c r="AR66" s="1" t="s">
        <v>64</v>
      </c>
      <c r="AS66" s="1" t="s">
        <v>62</v>
      </c>
      <c r="AT66" s="1" t="s">
        <v>890</v>
      </c>
      <c r="AU66" s="1" t="s">
        <v>66</v>
      </c>
      <c r="AV66" s="1" t="s">
        <v>61</v>
      </c>
      <c r="AW66" s="1" t="s">
        <v>891</v>
      </c>
    </row>
    <row r="67" spans="1:49" ht="152.25">
      <c r="A67" s="1" t="s">
        <v>870</v>
      </c>
      <c r="B67" s="1" t="s">
        <v>871</v>
      </c>
      <c r="C67" s="1" t="s">
        <v>114</v>
      </c>
      <c r="D6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67" s="1" t="s">
        <v>872</v>
      </c>
      <c r="F67" s="1" t="s">
        <v>873</v>
      </c>
      <c r="G67" s="1" t="s">
        <v>874</v>
      </c>
      <c r="H67" s="1">
        <v>2</v>
      </c>
      <c r="I67" s="1" t="s">
        <v>875</v>
      </c>
      <c r="J67" s="1" t="s">
        <v>892</v>
      </c>
      <c r="K67" s="1" t="s">
        <v>56</v>
      </c>
      <c r="L67" s="1" t="s">
        <v>877</v>
      </c>
      <c r="M67" s="1" t="s">
        <v>878</v>
      </c>
      <c r="N67" s="1" t="s">
        <v>893</v>
      </c>
      <c r="O67" s="1" t="s">
        <v>894</v>
      </c>
      <c r="P67" s="1" t="s">
        <v>61</v>
      </c>
      <c r="Q67" s="1" t="s">
        <v>61</v>
      </c>
      <c r="R67" s="1" t="s">
        <v>62</v>
      </c>
      <c r="S67" s="1" t="s">
        <v>881</v>
      </c>
      <c r="T67" s="1" t="s">
        <v>64</v>
      </c>
      <c r="U67" s="1" t="s">
        <v>62</v>
      </c>
      <c r="V67" s="1" t="s">
        <v>895</v>
      </c>
      <c r="W67" s="1" t="s">
        <v>66</v>
      </c>
      <c r="X67" s="1" t="s">
        <v>62</v>
      </c>
      <c r="Y67" s="1" t="s">
        <v>73</v>
      </c>
      <c r="Z67" s="1" t="s">
        <v>896</v>
      </c>
      <c r="AA67" s="1" t="s">
        <v>897</v>
      </c>
      <c r="AB67" s="1" t="s">
        <v>61</v>
      </c>
      <c r="AC67" s="1" t="s">
        <v>61</v>
      </c>
      <c r="AD67" s="1" t="s">
        <v>62</v>
      </c>
      <c r="AE67" s="1" t="s">
        <v>885</v>
      </c>
      <c r="AF67" s="1" t="s">
        <v>125</v>
      </c>
      <c r="AG67" s="1" t="s">
        <v>62</v>
      </c>
      <c r="AH67" s="1" t="s">
        <v>898</v>
      </c>
      <c r="AI67" s="1" t="s">
        <v>66</v>
      </c>
      <c r="AJ67" s="1" t="s">
        <v>62</v>
      </c>
      <c r="AK67" s="1" t="s">
        <v>73</v>
      </c>
      <c r="AL67" s="1" t="s">
        <v>899</v>
      </c>
      <c r="AM67" s="1" t="s">
        <v>900</v>
      </c>
      <c r="AN67" s="1" t="s">
        <v>61</v>
      </c>
      <c r="AO67" s="1" t="s">
        <v>61</v>
      </c>
      <c r="AP67" s="1" t="s">
        <v>62</v>
      </c>
      <c r="AQ67" s="1" t="s">
        <v>901</v>
      </c>
      <c r="AR67" s="1" t="s">
        <v>77</v>
      </c>
      <c r="AS67" s="1" t="s">
        <v>62</v>
      </c>
      <c r="AT67" s="1" t="s">
        <v>902</v>
      </c>
      <c r="AU67" s="1" t="s">
        <v>66</v>
      </c>
      <c r="AV67" s="1" t="s">
        <v>62</v>
      </c>
      <c r="AW67" s="1" t="s">
        <v>73</v>
      </c>
    </row>
    <row r="68" spans="1:49" ht="137.25">
      <c r="A68" s="1" t="s">
        <v>870</v>
      </c>
      <c r="B68" s="1" t="s">
        <v>871</v>
      </c>
      <c r="C68" s="1" t="s">
        <v>149</v>
      </c>
      <c r="D6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68" s="1" t="s">
        <v>903</v>
      </c>
      <c r="F68" s="1" t="s">
        <v>904</v>
      </c>
      <c r="G68" s="1" t="s">
        <v>905</v>
      </c>
      <c r="H68" s="1">
        <v>1</v>
      </c>
      <c r="I68" s="1" t="s">
        <v>906</v>
      </c>
      <c r="J68" s="1" t="s">
        <v>906</v>
      </c>
      <c r="K68" s="1" t="s">
        <v>56</v>
      </c>
      <c r="L68" s="1" t="s">
        <v>907</v>
      </c>
      <c r="M68" s="1" t="s">
        <v>908</v>
      </c>
      <c r="N68" s="1" t="s">
        <v>230</v>
      </c>
      <c r="O68" s="1" t="s">
        <v>909</v>
      </c>
      <c r="P68" s="1" t="s">
        <v>62</v>
      </c>
      <c r="Q68" s="1" t="s">
        <v>61</v>
      </c>
      <c r="R68" s="1" t="s">
        <v>62</v>
      </c>
      <c r="S68" s="1" t="s">
        <v>76</v>
      </c>
      <c r="T68" s="1" t="s">
        <v>77</v>
      </c>
      <c r="U68" s="1" t="s">
        <v>61</v>
      </c>
      <c r="V68" s="1" t="s">
        <v>89</v>
      </c>
      <c r="W68" s="1" t="s">
        <v>72</v>
      </c>
      <c r="X68" s="1" t="s">
        <v>62</v>
      </c>
      <c r="Y68" s="1" t="s">
        <v>73</v>
      </c>
      <c r="Z68" s="1" t="s">
        <v>233</v>
      </c>
      <c r="AA68" s="1" t="s">
        <v>910</v>
      </c>
      <c r="AB68" s="1" t="s">
        <v>62</v>
      </c>
      <c r="AC68" s="1" t="s">
        <v>61</v>
      </c>
      <c r="AD68" s="1" t="s">
        <v>62</v>
      </c>
      <c r="AE68" s="1" t="s">
        <v>76</v>
      </c>
      <c r="AF68" s="1" t="s">
        <v>77</v>
      </c>
      <c r="AG68" s="1" t="s">
        <v>61</v>
      </c>
      <c r="AH68" s="1" t="s">
        <v>89</v>
      </c>
      <c r="AI68" s="1" t="s">
        <v>72</v>
      </c>
      <c r="AJ68" s="1" t="s">
        <v>62</v>
      </c>
      <c r="AK68" s="1" t="s">
        <v>73</v>
      </c>
      <c r="AL68" s="1" t="s">
        <v>235</v>
      </c>
      <c r="AM68" s="1" t="s">
        <v>911</v>
      </c>
      <c r="AN68" s="1" t="s">
        <v>62</v>
      </c>
      <c r="AO68" s="1" t="s">
        <v>61</v>
      </c>
      <c r="AP68" s="1" t="s">
        <v>62</v>
      </c>
      <c r="AQ68" s="1" t="s">
        <v>76</v>
      </c>
      <c r="AR68" s="1" t="s">
        <v>77</v>
      </c>
      <c r="AS68" s="1" t="s">
        <v>61</v>
      </c>
      <c r="AT68" s="1" t="s">
        <v>89</v>
      </c>
      <c r="AU68" s="1" t="s">
        <v>72</v>
      </c>
      <c r="AV68" s="1" t="s">
        <v>62</v>
      </c>
      <c r="AW68" s="1" t="s">
        <v>73</v>
      </c>
    </row>
    <row r="69" spans="1:49" ht="259.5">
      <c r="A69" s="1" t="s">
        <v>912</v>
      </c>
      <c r="B69" s="1" t="s">
        <v>913</v>
      </c>
      <c r="C69" s="1" t="s">
        <v>51</v>
      </c>
      <c r="D6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69" s="1" t="s">
        <v>914</v>
      </c>
      <c r="F69" s="1" t="s">
        <v>915</v>
      </c>
      <c r="G69" s="1" t="s">
        <v>916</v>
      </c>
      <c r="H69" s="1">
        <v>1</v>
      </c>
      <c r="I69" s="1" t="s">
        <v>917</v>
      </c>
      <c r="J69" s="1" t="s">
        <v>917</v>
      </c>
      <c r="K69" s="1" t="s">
        <v>56</v>
      </c>
      <c r="L69" s="1" t="s">
        <v>918</v>
      </c>
      <c r="M69" s="1" t="s">
        <v>919</v>
      </c>
      <c r="N69" s="1" t="s">
        <v>920</v>
      </c>
      <c r="O69" s="1" t="s">
        <v>921</v>
      </c>
      <c r="P69" s="1" t="s">
        <v>62</v>
      </c>
      <c r="Q69" s="1" t="s">
        <v>61</v>
      </c>
      <c r="R69" s="1" t="s">
        <v>62</v>
      </c>
      <c r="S69" s="1" t="s">
        <v>76</v>
      </c>
      <c r="T69" s="1" t="s">
        <v>77</v>
      </c>
      <c r="U69" s="1" t="s">
        <v>61</v>
      </c>
      <c r="V69" s="1" t="s">
        <v>89</v>
      </c>
      <c r="W69" s="1" t="s">
        <v>72</v>
      </c>
      <c r="X69" s="1" t="s">
        <v>62</v>
      </c>
      <c r="Y69" s="1" t="s">
        <v>73</v>
      </c>
      <c r="Z69" s="1" t="s">
        <v>922</v>
      </c>
      <c r="AA69" s="1" t="s">
        <v>923</v>
      </c>
      <c r="AB69" s="1" t="s">
        <v>102</v>
      </c>
      <c r="AC69" s="1" t="s">
        <v>61</v>
      </c>
      <c r="AD69" s="1" t="s">
        <v>62</v>
      </c>
      <c r="AE69" s="1" t="s">
        <v>554</v>
      </c>
      <c r="AF69" s="1" t="s">
        <v>64</v>
      </c>
      <c r="AG69" s="1" t="s">
        <v>62</v>
      </c>
      <c r="AH69" s="1" t="s">
        <v>924</v>
      </c>
      <c r="AI69" s="1" t="s">
        <v>162</v>
      </c>
      <c r="AJ69" s="1" t="s">
        <v>62</v>
      </c>
      <c r="AK69" s="1" t="s">
        <v>73</v>
      </c>
      <c r="AL69" s="1" t="s">
        <v>925</v>
      </c>
      <c r="AM69" s="1" t="s">
        <v>926</v>
      </c>
      <c r="AN69" s="1" t="s">
        <v>102</v>
      </c>
      <c r="AO69" s="1" t="s">
        <v>61</v>
      </c>
      <c r="AP69" s="1" t="s">
        <v>62</v>
      </c>
      <c r="AQ69" s="1" t="s">
        <v>554</v>
      </c>
      <c r="AR69" s="1" t="s">
        <v>64</v>
      </c>
      <c r="AS69" s="1" t="s">
        <v>62</v>
      </c>
      <c r="AT69" s="1" t="s">
        <v>924</v>
      </c>
      <c r="AU69" s="1" t="s">
        <v>162</v>
      </c>
      <c r="AV69" s="1" t="s">
        <v>62</v>
      </c>
      <c r="AW69" s="1" t="s">
        <v>73</v>
      </c>
    </row>
    <row r="70" spans="1:49" ht="183">
      <c r="A70" s="1" t="s">
        <v>912</v>
      </c>
      <c r="B70" s="1" t="s">
        <v>913</v>
      </c>
      <c r="C70" s="1" t="s">
        <v>149</v>
      </c>
      <c r="D7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0" s="1" t="s">
        <v>927</v>
      </c>
      <c r="F70" s="1" t="s">
        <v>928</v>
      </c>
      <c r="G70" s="1" t="s">
        <v>929</v>
      </c>
      <c r="H70" s="1">
        <v>1</v>
      </c>
      <c r="I70" s="1" t="s">
        <v>930</v>
      </c>
      <c r="J70" s="1" t="s">
        <v>930</v>
      </c>
      <c r="K70" s="1" t="s">
        <v>56</v>
      </c>
      <c r="L70" s="1" t="s">
        <v>931</v>
      </c>
      <c r="M70" s="1" t="s">
        <v>932</v>
      </c>
      <c r="N70" s="1" t="s">
        <v>933</v>
      </c>
      <c r="O70" s="1" t="s">
        <v>934</v>
      </c>
      <c r="P70" s="1" t="s">
        <v>62</v>
      </c>
      <c r="Q70" s="1" t="s">
        <v>61</v>
      </c>
      <c r="R70" s="1" t="s">
        <v>62</v>
      </c>
      <c r="S70" s="1" t="s">
        <v>76</v>
      </c>
      <c r="T70" s="1" t="s">
        <v>77</v>
      </c>
      <c r="U70" s="1" t="s">
        <v>61</v>
      </c>
      <c r="V70" s="1" t="s">
        <v>89</v>
      </c>
      <c r="W70" s="1" t="s">
        <v>72</v>
      </c>
      <c r="X70" s="1" t="s">
        <v>62</v>
      </c>
      <c r="Y70" s="1" t="s">
        <v>73</v>
      </c>
      <c r="Z70" s="1" t="s">
        <v>935</v>
      </c>
      <c r="AA70" s="1" t="s">
        <v>936</v>
      </c>
      <c r="AB70" s="1" t="s">
        <v>61</v>
      </c>
      <c r="AC70" s="1" t="s">
        <v>61</v>
      </c>
      <c r="AD70" s="1" t="s">
        <v>62</v>
      </c>
      <c r="AE70" s="1" t="s">
        <v>937</v>
      </c>
      <c r="AF70" s="1" t="s">
        <v>125</v>
      </c>
      <c r="AG70" s="1" t="s">
        <v>62</v>
      </c>
      <c r="AH70" s="1" t="s">
        <v>938</v>
      </c>
      <c r="AI70" s="1" t="s">
        <v>66</v>
      </c>
      <c r="AJ70" s="1" t="s">
        <v>62</v>
      </c>
      <c r="AK70" s="1" t="s">
        <v>73</v>
      </c>
      <c r="AL70" s="1" t="s">
        <v>939</v>
      </c>
      <c r="AM70" s="1" t="s">
        <v>940</v>
      </c>
      <c r="AN70" s="1" t="s">
        <v>62</v>
      </c>
      <c r="AO70" s="1" t="s">
        <v>61</v>
      </c>
      <c r="AP70" s="1" t="s">
        <v>62</v>
      </c>
      <c r="AQ70" s="1" t="s">
        <v>76</v>
      </c>
      <c r="AR70" s="1" t="s">
        <v>77</v>
      </c>
      <c r="AS70" s="1" t="s">
        <v>61</v>
      </c>
      <c r="AT70" s="1" t="s">
        <v>89</v>
      </c>
      <c r="AU70" s="1" t="s">
        <v>72</v>
      </c>
      <c r="AV70" s="1" t="s">
        <v>62</v>
      </c>
      <c r="AW70" s="1" t="s">
        <v>73</v>
      </c>
    </row>
    <row r="71" spans="1:49" ht="152.25">
      <c r="A71" s="1" t="s">
        <v>912</v>
      </c>
      <c r="B71" s="1" t="s">
        <v>913</v>
      </c>
      <c r="C71" s="1" t="s">
        <v>149</v>
      </c>
      <c r="D7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1" s="1" t="s">
        <v>941</v>
      </c>
      <c r="F71" s="1" t="s">
        <v>942</v>
      </c>
      <c r="G71" s="1" t="s">
        <v>943</v>
      </c>
      <c r="H71" s="1">
        <v>1</v>
      </c>
      <c r="I71" s="1" t="s">
        <v>944</v>
      </c>
      <c r="J71" s="1" t="s">
        <v>944</v>
      </c>
      <c r="K71" s="1" t="s">
        <v>56</v>
      </c>
      <c r="L71" s="1" t="s">
        <v>945</v>
      </c>
      <c r="M71" s="1" t="s">
        <v>946</v>
      </c>
      <c r="N71" s="1" t="s">
        <v>933</v>
      </c>
      <c r="O71" s="1" t="s">
        <v>947</v>
      </c>
      <c r="P71" s="1" t="s">
        <v>62</v>
      </c>
      <c r="Q71" s="1" t="s">
        <v>61</v>
      </c>
      <c r="R71" s="1" t="s">
        <v>62</v>
      </c>
      <c r="S71" s="1" t="s">
        <v>76</v>
      </c>
      <c r="T71" s="1" t="s">
        <v>77</v>
      </c>
      <c r="U71" s="1" t="s">
        <v>61</v>
      </c>
      <c r="V71" s="1" t="s">
        <v>89</v>
      </c>
      <c r="W71" s="1" t="s">
        <v>72</v>
      </c>
      <c r="X71" s="1" t="s">
        <v>62</v>
      </c>
      <c r="Y71" s="1" t="s">
        <v>73</v>
      </c>
      <c r="Z71" s="1" t="s">
        <v>935</v>
      </c>
      <c r="AA71" s="1" t="s">
        <v>948</v>
      </c>
      <c r="AB71" s="1" t="s">
        <v>62</v>
      </c>
      <c r="AC71" s="1" t="s">
        <v>61</v>
      </c>
      <c r="AD71" s="1" t="s">
        <v>62</v>
      </c>
      <c r="AE71" s="1" t="s">
        <v>76</v>
      </c>
      <c r="AF71" s="1" t="s">
        <v>77</v>
      </c>
      <c r="AG71" s="1" t="s">
        <v>61</v>
      </c>
      <c r="AH71" s="1" t="s">
        <v>89</v>
      </c>
      <c r="AI71" s="1" t="s">
        <v>72</v>
      </c>
      <c r="AJ71" s="1" t="s">
        <v>62</v>
      </c>
      <c r="AK71" s="1" t="s">
        <v>73</v>
      </c>
      <c r="AL71" s="1" t="s">
        <v>939</v>
      </c>
      <c r="AM71" s="1" t="s">
        <v>949</v>
      </c>
      <c r="AN71" s="1" t="s">
        <v>62</v>
      </c>
      <c r="AO71" s="1" t="s">
        <v>61</v>
      </c>
      <c r="AP71" s="1" t="s">
        <v>62</v>
      </c>
      <c r="AQ71" s="1" t="s">
        <v>76</v>
      </c>
      <c r="AR71" s="1" t="s">
        <v>77</v>
      </c>
      <c r="AS71" s="1" t="s">
        <v>61</v>
      </c>
      <c r="AT71" s="1" t="s">
        <v>89</v>
      </c>
      <c r="AU71" s="1" t="s">
        <v>72</v>
      </c>
      <c r="AV71" s="1" t="s">
        <v>62</v>
      </c>
      <c r="AW71" s="1" t="s">
        <v>73</v>
      </c>
    </row>
    <row r="72" spans="1:49" ht="137.25">
      <c r="A72" s="1" t="s">
        <v>950</v>
      </c>
      <c r="B72" s="1" t="s">
        <v>951</v>
      </c>
      <c r="C72" s="1" t="s">
        <v>114</v>
      </c>
      <c r="D7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72" s="1" t="s">
        <v>952</v>
      </c>
      <c r="F72" s="1" t="s">
        <v>953</v>
      </c>
      <c r="G72" s="1" t="s">
        <v>954</v>
      </c>
      <c r="H72" s="1">
        <v>1</v>
      </c>
      <c r="I72" s="1" t="s">
        <v>955</v>
      </c>
      <c r="J72" s="1" t="s">
        <v>955</v>
      </c>
      <c r="K72" s="1" t="s">
        <v>56</v>
      </c>
      <c r="L72" s="1" t="s">
        <v>956</v>
      </c>
      <c r="M72" s="1" t="s">
        <v>957</v>
      </c>
      <c r="N72" s="1" t="s">
        <v>958</v>
      </c>
      <c r="O72" s="1" t="s">
        <v>959</v>
      </c>
      <c r="P72" s="1" t="s">
        <v>62</v>
      </c>
      <c r="Q72" s="1" t="s">
        <v>61</v>
      </c>
      <c r="R72" s="1" t="s">
        <v>62</v>
      </c>
      <c r="S72" s="1" t="s">
        <v>76</v>
      </c>
      <c r="T72" s="1" t="s">
        <v>77</v>
      </c>
      <c r="U72" s="1" t="s">
        <v>61</v>
      </c>
      <c r="V72" s="1" t="s">
        <v>960</v>
      </c>
      <c r="W72" s="1" t="s">
        <v>72</v>
      </c>
      <c r="X72" s="1" t="s">
        <v>62</v>
      </c>
      <c r="Y72" s="1" t="s">
        <v>73</v>
      </c>
      <c r="Z72" s="1" t="s">
        <v>961</v>
      </c>
      <c r="AA72" s="1" t="s">
        <v>962</v>
      </c>
      <c r="AB72" s="1" t="s">
        <v>62</v>
      </c>
      <c r="AC72" s="1" t="s">
        <v>61</v>
      </c>
      <c r="AD72" s="1" t="s">
        <v>62</v>
      </c>
      <c r="AE72" s="1" t="s">
        <v>76</v>
      </c>
      <c r="AF72" s="1" t="s">
        <v>77</v>
      </c>
      <c r="AG72" s="1" t="s">
        <v>61</v>
      </c>
      <c r="AH72" s="1" t="s">
        <v>960</v>
      </c>
      <c r="AI72" s="1" t="s">
        <v>72</v>
      </c>
      <c r="AJ72" s="1" t="s">
        <v>62</v>
      </c>
      <c r="AK72" s="1" t="s">
        <v>73</v>
      </c>
      <c r="AL72" s="1" t="s">
        <v>963</v>
      </c>
      <c r="AM72" s="1" t="s">
        <v>964</v>
      </c>
      <c r="AN72" s="1" t="s">
        <v>62</v>
      </c>
      <c r="AO72" s="1" t="s">
        <v>61</v>
      </c>
      <c r="AP72" s="1" t="s">
        <v>62</v>
      </c>
      <c r="AQ72" s="1" t="s">
        <v>76</v>
      </c>
      <c r="AR72" s="1" t="s">
        <v>77</v>
      </c>
      <c r="AS72" s="1" t="s">
        <v>61</v>
      </c>
      <c r="AT72" s="1" t="s">
        <v>960</v>
      </c>
      <c r="AU72" s="1" t="s">
        <v>72</v>
      </c>
      <c r="AV72" s="1" t="s">
        <v>62</v>
      </c>
      <c r="AW72" s="1" t="s">
        <v>73</v>
      </c>
    </row>
    <row r="73" spans="1:49" ht="244.5">
      <c r="A73" s="1" t="s">
        <v>950</v>
      </c>
      <c r="B73" s="1" t="s">
        <v>951</v>
      </c>
      <c r="C73" s="1" t="s">
        <v>149</v>
      </c>
      <c r="D7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3" s="1" t="s">
        <v>965</v>
      </c>
      <c r="F73" s="1" t="s">
        <v>966</v>
      </c>
      <c r="G73" s="1" t="s">
        <v>967</v>
      </c>
      <c r="H73" s="1">
        <v>1</v>
      </c>
      <c r="I73" s="1" t="s">
        <v>955</v>
      </c>
      <c r="J73" s="1" t="s">
        <v>955</v>
      </c>
      <c r="K73" s="1" t="s">
        <v>56</v>
      </c>
      <c r="L73" s="1" t="s">
        <v>968</v>
      </c>
      <c r="M73" s="1" t="s">
        <v>969</v>
      </c>
      <c r="N73" s="1" t="s">
        <v>958</v>
      </c>
      <c r="O73" s="1" t="s">
        <v>970</v>
      </c>
      <c r="P73" s="1" t="s">
        <v>62</v>
      </c>
      <c r="Q73" s="1" t="s">
        <v>61</v>
      </c>
      <c r="R73" s="1" t="s">
        <v>62</v>
      </c>
      <c r="S73" s="1" t="s">
        <v>76</v>
      </c>
      <c r="T73" s="1" t="s">
        <v>77</v>
      </c>
      <c r="U73" s="1" t="s">
        <v>61</v>
      </c>
      <c r="V73" s="1" t="s">
        <v>971</v>
      </c>
      <c r="W73" s="1" t="s">
        <v>72</v>
      </c>
      <c r="X73" s="1" t="s">
        <v>62</v>
      </c>
      <c r="Y73" s="1" t="s">
        <v>73</v>
      </c>
      <c r="Z73" s="1" t="s">
        <v>961</v>
      </c>
      <c r="AA73" s="1" t="s">
        <v>972</v>
      </c>
      <c r="AB73" s="1" t="s">
        <v>62</v>
      </c>
      <c r="AC73" s="1" t="s">
        <v>61</v>
      </c>
      <c r="AD73" s="1" t="s">
        <v>62</v>
      </c>
      <c r="AE73" s="1" t="s">
        <v>76</v>
      </c>
      <c r="AF73" s="1" t="s">
        <v>77</v>
      </c>
      <c r="AG73" s="1" t="s">
        <v>61</v>
      </c>
      <c r="AH73" s="1" t="s">
        <v>971</v>
      </c>
      <c r="AI73" s="1" t="s">
        <v>72</v>
      </c>
      <c r="AJ73" s="1" t="s">
        <v>62</v>
      </c>
      <c r="AK73" s="1" t="s">
        <v>73</v>
      </c>
      <c r="AL73" s="1" t="s">
        <v>963</v>
      </c>
      <c r="AM73" s="1" t="s">
        <v>973</v>
      </c>
      <c r="AN73" s="1" t="s">
        <v>62</v>
      </c>
      <c r="AO73" s="1" t="s">
        <v>61</v>
      </c>
      <c r="AP73" s="1" t="s">
        <v>62</v>
      </c>
      <c r="AQ73" s="1" t="s">
        <v>974</v>
      </c>
      <c r="AR73" s="1" t="s">
        <v>64</v>
      </c>
      <c r="AS73" s="1" t="s">
        <v>61</v>
      </c>
      <c r="AT73" s="1" t="s">
        <v>975</v>
      </c>
      <c r="AU73" s="1" t="s">
        <v>72</v>
      </c>
      <c r="AV73" s="1" t="s">
        <v>61</v>
      </c>
      <c r="AW73" s="1" t="s">
        <v>976</v>
      </c>
    </row>
    <row r="74" spans="1:49" ht="183">
      <c r="A74" s="1" t="s">
        <v>977</v>
      </c>
      <c r="B74" s="1" t="s">
        <v>978</v>
      </c>
      <c r="C74" s="1" t="s">
        <v>149</v>
      </c>
      <c r="D7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4" s="1" t="s">
        <v>979</v>
      </c>
      <c r="F74" s="1" t="s">
        <v>980</v>
      </c>
      <c r="G74" s="1" t="s">
        <v>981</v>
      </c>
      <c r="H74" s="1">
        <v>4</v>
      </c>
      <c r="I74" s="1" t="s">
        <v>982</v>
      </c>
      <c r="J74" s="1" t="s">
        <v>983</v>
      </c>
      <c r="K74" s="1" t="s">
        <v>56</v>
      </c>
      <c r="L74" s="1" t="s">
        <v>984</v>
      </c>
      <c r="M74" s="1" t="s">
        <v>985</v>
      </c>
      <c r="N74" s="1" t="s">
        <v>986</v>
      </c>
      <c r="O74" s="1" t="s">
        <v>987</v>
      </c>
      <c r="P74" s="1" t="s">
        <v>62</v>
      </c>
      <c r="Q74" s="1" t="s">
        <v>61</v>
      </c>
      <c r="R74" s="1" t="s">
        <v>62</v>
      </c>
      <c r="S74" s="1" t="s">
        <v>76</v>
      </c>
      <c r="T74" s="1" t="s">
        <v>77</v>
      </c>
      <c r="U74" s="1" t="s">
        <v>61</v>
      </c>
      <c r="V74" s="1" t="s">
        <v>960</v>
      </c>
      <c r="W74" s="1" t="s">
        <v>72</v>
      </c>
      <c r="X74" s="1" t="s">
        <v>62</v>
      </c>
      <c r="Y74" s="1" t="s">
        <v>73</v>
      </c>
      <c r="Z74" s="1" t="s">
        <v>988</v>
      </c>
      <c r="AA74" s="1" t="s">
        <v>989</v>
      </c>
      <c r="AB74" s="1" t="s">
        <v>102</v>
      </c>
      <c r="AC74" s="1" t="s">
        <v>61</v>
      </c>
      <c r="AD74" s="1" t="s">
        <v>62</v>
      </c>
      <c r="AE74" s="1" t="s">
        <v>554</v>
      </c>
      <c r="AF74" s="1" t="s">
        <v>64</v>
      </c>
      <c r="AG74" s="1" t="s">
        <v>62</v>
      </c>
      <c r="AH74" s="1" t="s">
        <v>990</v>
      </c>
      <c r="AI74" s="1" t="s">
        <v>162</v>
      </c>
      <c r="AJ74" s="1" t="s">
        <v>62</v>
      </c>
      <c r="AK74" s="1" t="s">
        <v>73</v>
      </c>
      <c r="AL74" s="1" t="s">
        <v>991</v>
      </c>
      <c r="AM74" s="1" t="s">
        <v>992</v>
      </c>
      <c r="AN74" s="1" t="s">
        <v>62</v>
      </c>
      <c r="AO74" s="1" t="s">
        <v>61</v>
      </c>
      <c r="AP74" s="1" t="s">
        <v>62</v>
      </c>
      <c r="AQ74" s="1" t="s">
        <v>76</v>
      </c>
      <c r="AR74" s="1" t="s">
        <v>77</v>
      </c>
      <c r="AS74" s="1" t="s">
        <v>61</v>
      </c>
      <c r="AT74" s="1" t="s">
        <v>960</v>
      </c>
      <c r="AU74" s="1" t="s">
        <v>72</v>
      </c>
      <c r="AV74" s="1" t="s">
        <v>62</v>
      </c>
      <c r="AW74" s="1" t="s">
        <v>73</v>
      </c>
    </row>
    <row r="75" spans="1:49" ht="152.25">
      <c r="A75" s="1" t="s">
        <v>977</v>
      </c>
      <c r="B75" s="1" t="s">
        <v>978</v>
      </c>
      <c r="C75" s="1" t="s">
        <v>149</v>
      </c>
      <c r="D7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5" s="1" t="s">
        <v>979</v>
      </c>
      <c r="F75" s="1" t="s">
        <v>980</v>
      </c>
      <c r="G75" s="1" t="s">
        <v>981</v>
      </c>
      <c r="H75" s="1">
        <v>4</v>
      </c>
      <c r="I75" s="1" t="s">
        <v>982</v>
      </c>
      <c r="J75" s="1" t="s">
        <v>993</v>
      </c>
      <c r="K75" s="1" t="s">
        <v>56</v>
      </c>
      <c r="L75" s="1" t="s">
        <v>984</v>
      </c>
      <c r="M75" s="1" t="s">
        <v>985</v>
      </c>
      <c r="N75" s="1" t="s">
        <v>994</v>
      </c>
      <c r="O75" s="1" t="s">
        <v>995</v>
      </c>
      <c r="P75" s="1" t="s">
        <v>62</v>
      </c>
      <c r="Q75" s="1" t="s">
        <v>61</v>
      </c>
      <c r="R75" s="1" t="s">
        <v>62</v>
      </c>
      <c r="S75" s="1" t="s">
        <v>76</v>
      </c>
      <c r="T75" s="1" t="s">
        <v>77</v>
      </c>
      <c r="U75" s="1" t="s">
        <v>61</v>
      </c>
      <c r="V75" s="1" t="s">
        <v>971</v>
      </c>
      <c r="W75" s="1" t="s">
        <v>72</v>
      </c>
      <c r="X75" s="1" t="s">
        <v>62</v>
      </c>
      <c r="Y75" s="1" t="s">
        <v>73</v>
      </c>
      <c r="Z75" s="1" t="s">
        <v>996</v>
      </c>
      <c r="AA75" s="1" t="s">
        <v>997</v>
      </c>
      <c r="AB75" s="1" t="s">
        <v>62</v>
      </c>
      <c r="AC75" s="1" t="s">
        <v>61</v>
      </c>
      <c r="AD75" s="1" t="s">
        <v>62</v>
      </c>
      <c r="AE75" s="1" t="s">
        <v>76</v>
      </c>
      <c r="AF75" s="1" t="s">
        <v>77</v>
      </c>
      <c r="AG75" s="1" t="s">
        <v>61</v>
      </c>
      <c r="AH75" s="1" t="s">
        <v>998</v>
      </c>
      <c r="AI75" s="1" t="s">
        <v>72</v>
      </c>
      <c r="AJ75" s="1" t="s">
        <v>62</v>
      </c>
      <c r="AK75" s="1" t="s">
        <v>73</v>
      </c>
      <c r="AL75" s="1" t="s">
        <v>999</v>
      </c>
      <c r="AM75" s="1" t="s">
        <v>1000</v>
      </c>
      <c r="AN75" s="1" t="s">
        <v>62</v>
      </c>
      <c r="AO75" s="1" t="s">
        <v>61</v>
      </c>
      <c r="AP75" s="1" t="s">
        <v>62</v>
      </c>
      <c r="AQ75" s="1" t="s">
        <v>76</v>
      </c>
      <c r="AR75" s="1" t="s">
        <v>77</v>
      </c>
      <c r="AS75" s="1" t="s">
        <v>61</v>
      </c>
      <c r="AT75" s="1" t="s">
        <v>971</v>
      </c>
      <c r="AU75" s="1" t="s">
        <v>72</v>
      </c>
      <c r="AV75" s="1" t="s">
        <v>62</v>
      </c>
      <c r="AW75" s="1" t="s">
        <v>73</v>
      </c>
    </row>
    <row r="76" spans="1:49" ht="213">
      <c r="A76" s="1" t="s">
        <v>977</v>
      </c>
      <c r="B76" s="1" t="s">
        <v>978</v>
      </c>
      <c r="C76" s="1" t="s">
        <v>149</v>
      </c>
      <c r="D7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6" s="1" t="s">
        <v>979</v>
      </c>
      <c r="F76" s="1" t="s">
        <v>980</v>
      </c>
      <c r="G76" s="1" t="s">
        <v>981</v>
      </c>
      <c r="H76" s="1">
        <v>4</v>
      </c>
      <c r="I76" s="1" t="s">
        <v>982</v>
      </c>
      <c r="J76" s="1" t="s">
        <v>1001</v>
      </c>
      <c r="K76" s="1" t="s">
        <v>56</v>
      </c>
      <c r="L76" s="1" t="s">
        <v>984</v>
      </c>
      <c r="M76" s="1" t="s">
        <v>985</v>
      </c>
      <c r="N76" s="1" t="s">
        <v>1002</v>
      </c>
      <c r="O76" s="1" t="s">
        <v>1003</v>
      </c>
      <c r="P76" s="1" t="s">
        <v>62</v>
      </c>
      <c r="Q76" s="1" t="s">
        <v>61</v>
      </c>
      <c r="R76" s="1" t="s">
        <v>62</v>
      </c>
      <c r="S76" s="1" t="s">
        <v>76</v>
      </c>
      <c r="T76" s="1" t="s">
        <v>77</v>
      </c>
      <c r="U76" s="1" t="s">
        <v>61</v>
      </c>
      <c r="V76" s="1" t="s">
        <v>971</v>
      </c>
      <c r="W76" s="1" t="s">
        <v>72</v>
      </c>
      <c r="X76" s="1" t="s">
        <v>62</v>
      </c>
      <c r="Y76" s="1" t="s">
        <v>73</v>
      </c>
      <c r="Z76" s="1" t="s">
        <v>1004</v>
      </c>
      <c r="AA76" s="1" t="s">
        <v>1005</v>
      </c>
      <c r="AB76" s="1" t="s">
        <v>102</v>
      </c>
      <c r="AC76" s="1" t="s">
        <v>61</v>
      </c>
      <c r="AD76" s="1" t="s">
        <v>62</v>
      </c>
      <c r="AE76" s="1" t="s">
        <v>554</v>
      </c>
      <c r="AF76" s="1" t="s">
        <v>64</v>
      </c>
      <c r="AG76" s="1" t="s">
        <v>62</v>
      </c>
      <c r="AH76" s="1" t="s">
        <v>1006</v>
      </c>
      <c r="AI76" s="1" t="s">
        <v>162</v>
      </c>
      <c r="AJ76" s="1" t="s">
        <v>62</v>
      </c>
      <c r="AK76" s="1" t="s">
        <v>73</v>
      </c>
      <c r="AL76" s="1" t="s">
        <v>1007</v>
      </c>
      <c r="AM76" s="1" t="s">
        <v>1008</v>
      </c>
      <c r="AN76" s="1" t="s">
        <v>62</v>
      </c>
      <c r="AO76" s="1" t="s">
        <v>61</v>
      </c>
      <c r="AP76" s="1" t="s">
        <v>62</v>
      </c>
      <c r="AQ76" s="1" t="s">
        <v>76</v>
      </c>
      <c r="AR76" s="1" t="s">
        <v>77</v>
      </c>
      <c r="AS76" s="1" t="s">
        <v>61</v>
      </c>
      <c r="AT76" s="1" t="s">
        <v>971</v>
      </c>
      <c r="AU76" s="1" t="s">
        <v>72</v>
      </c>
      <c r="AV76" s="1" t="s">
        <v>62</v>
      </c>
      <c r="AW76" s="1" t="s">
        <v>73</v>
      </c>
    </row>
    <row r="77" spans="1:49" ht="244.5">
      <c r="A77" s="1" t="s">
        <v>977</v>
      </c>
      <c r="B77" s="1" t="s">
        <v>978</v>
      </c>
      <c r="C77" s="1" t="s">
        <v>149</v>
      </c>
      <c r="D7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7" s="1" t="s">
        <v>979</v>
      </c>
      <c r="F77" s="1" t="s">
        <v>980</v>
      </c>
      <c r="G77" s="1" t="s">
        <v>981</v>
      </c>
      <c r="H77" s="1">
        <v>4</v>
      </c>
      <c r="I77" s="1" t="s">
        <v>982</v>
      </c>
      <c r="J77" s="1" t="s">
        <v>1009</v>
      </c>
      <c r="K77" s="1" t="s">
        <v>56</v>
      </c>
      <c r="L77" s="1" t="s">
        <v>984</v>
      </c>
      <c r="M77" s="1" t="s">
        <v>985</v>
      </c>
      <c r="N77" s="1" t="s">
        <v>958</v>
      </c>
      <c r="O77" s="1" t="s">
        <v>1010</v>
      </c>
      <c r="P77" s="1" t="s">
        <v>62</v>
      </c>
      <c r="Q77" s="1" t="s">
        <v>61</v>
      </c>
      <c r="R77" s="1" t="s">
        <v>62</v>
      </c>
      <c r="S77" s="1" t="s">
        <v>76</v>
      </c>
      <c r="T77" s="1" t="s">
        <v>77</v>
      </c>
      <c r="U77" s="1" t="s">
        <v>61</v>
      </c>
      <c r="V77" s="1" t="s">
        <v>971</v>
      </c>
      <c r="W77" s="1" t="s">
        <v>72</v>
      </c>
      <c r="X77" s="1" t="s">
        <v>62</v>
      </c>
      <c r="Y77" s="1" t="s">
        <v>73</v>
      </c>
      <c r="Z77" s="1" t="s">
        <v>961</v>
      </c>
      <c r="AA77" s="1" t="s">
        <v>1011</v>
      </c>
      <c r="AB77" s="1" t="s">
        <v>102</v>
      </c>
      <c r="AC77" s="1" t="s">
        <v>61</v>
      </c>
      <c r="AD77" s="1" t="s">
        <v>62</v>
      </c>
      <c r="AE77" s="1" t="s">
        <v>138</v>
      </c>
      <c r="AF77" s="1" t="s">
        <v>125</v>
      </c>
      <c r="AG77" s="1" t="s">
        <v>62</v>
      </c>
      <c r="AH77" s="1" t="s">
        <v>1012</v>
      </c>
      <c r="AI77" s="1" t="s">
        <v>162</v>
      </c>
      <c r="AJ77" s="1" t="s">
        <v>62</v>
      </c>
      <c r="AK77" s="1" t="s">
        <v>73</v>
      </c>
      <c r="AL77" s="1" t="s">
        <v>963</v>
      </c>
      <c r="AM77" s="1" t="s">
        <v>1013</v>
      </c>
      <c r="AN77" s="1" t="s">
        <v>62</v>
      </c>
      <c r="AO77" s="1" t="s">
        <v>61</v>
      </c>
      <c r="AP77" s="1" t="s">
        <v>62</v>
      </c>
      <c r="AQ77" s="1" t="s">
        <v>76</v>
      </c>
      <c r="AR77" s="1" t="s">
        <v>77</v>
      </c>
      <c r="AS77" s="1" t="s">
        <v>61</v>
      </c>
      <c r="AT77" s="1" t="s">
        <v>971</v>
      </c>
      <c r="AU77" s="1" t="s">
        <v>72</v>
      </c>
      <c r="AV77" s="1" t="s">
        <v>62</v>
      </c>
      <c r="AW77" s="1" t="s">
        <v>73</v>
      </c>
    </row>
    <row r="78" spans="1:49" ht="137.25">
      <c r="A78" s="1" t="s">
        <v>1014</v>
      </c>
      <c r="B78" s="1" t="s">
        <v>1015</v>
      </c>
      <c r="C78" s="1" t="s">
        <v>51</v>
      </c>
      <c r="D7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78" s="1" t="s">
        <v>1016</v>
      </c>
      <c r="F78" s="1" t="s">
        <v>1017</v>
      </c>
      <c r="G78" s="1" t="s">
        <v>1018</v>
      </c>
      <c r="H78" s="1">
        <v>1</v>
      </c>
      <c r="I78" s="1" t="s">
        <v>1019</v>
      </c>
      <c r="J78" s="1" t="s">
        <v>1019</v>
      </c>
      <c r="K78" s="1" t="s">
        <v>56</v>
      </c>
      <c r="L78" s="1" t="s">
        <v>1020</v>
      </c>
      <c r="M78" s="1" t="s">
        <v>1021</v>
      </c>
      <c r="N78" s="1" t="s">
        <v>1022</v>
      </c>
      <c r="O78" s="1" t="s">
        <v>1023</v>
      </c>
      <c r="P78" s="1" t="s">
        <v>62</v>
      </c>
      <c r="Q78" s="1" t="s">
        <v>61</v>
      </c>
      <c r="R78" s="1" t="s">
        <v>62</v>
      </c>
      <c r="S78" s="1" t="s">
        <v>76</v>
      </c>
      <c r="T78" s="1" t="s">
        <v>77</v>
      </c>
      <c r="U78" s="1" t="s">
        <v>61</v>
      </c>
      <c r="V78" s="1" t="s">
        <v>971</v>
      </c>
      <c r="W78" s="1" t="s">
        <v>72</v>
      </c>
      <c r="X78" s="1" t="s">
        <v>62</v>
      </c>
      <c r="Y78" s="1" t="s">
        <v>73</v>
      </c>
      <c r="Z78" s="1" t="s">
        <v>1024</v>
      </c>
      <c r="AA78" s="1" t="s">
        <v>1025</v>
      </c>
      <c r="AB78" s="1" t="s">
        <v>62</v>
      </c>
      <c r="AC78" s="1" t="s">
        <v>61</v>
      </c>
      <c r="AD78" s="1" t="s">
        <v>62</v>
      </c>
      <c r="AE78" s="1" t="s">
        <v>76</v>
      </c>
      <c r="AF78" s="1" t="s">
        <v>77</v>
      </c>
      <c r="AG78" s="1" t="s">
        <v>61</v>
      </c>
      <c r="AH78" s="1" t="s">
        <v>971</v>
      </c>
      <c r="AI78" s="1" t="s">
        <v>72</v>
      </c>
      <c r="AJ78" s="1" t="s">
        <v>62</v>
      </c>
      <c r="AK78" s="1" t="s">
        <v>73</v>
      </c>
      <c r="AL78" s="1" t="s">
        <v>1026</v>
      </c>
      <c r="AM78" s="1" t="s">
        <v>1027</v>
      </c>
      <c r="AN78" s="1" t="s">
        <v>62</v>
      </c>
      <c r="AO78" s="1" t="s">
        <v>61</v>
      </c>
      <c r="AP78" s="1" t="s">
        <v>62</v>
      </c>
      <c r="AQ78" s="1" t="s">
        <v>76</v>
      </c>
      <c r="AR78" s="1" t="s">
        <v>77</v>
      </c>
      <c r="AS78" s="1" t="s">
        <v>61</v>
      </c>
      <c r="AT78" s="1" t="s">
        <v>971</v>
      </c>
      <c r="AU78" s="1" t="s">
        <v>72</v>
      </c>
      <c r="AV78" s="1" t="s">
        <v>62</v>
      </c>
      <c r="AW78" s="1" t="s">
        <v>73</v>
      </c>
    </row>
    <row r="79" spans="1:49" ht="259.5">
      <c r="A79" s="1" t="s">
        <v>1014</v>
      </c>
      <c r="B79" s="1" t="s">
        <v>1015</v>
      </c>
      <c r="C79" s="1" t="s">
        <v>80</v>
      </c>
      <c r="D7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79" s="1" t="s">
        <v>1028</v>
      </c>
      <c r="F79" s="1" t="s">
        <v>1029</v>
      </c>
      <c r="G79" s="1">
        <v>3021209</v>
      </c>
      <c r="H79" s="1">
        <v>1</v>
      </c>
      <c r="I79" s="1" t="s">
        <v>1030</v>
      </c>
      <c r="J79" s="1" t="s">
        <v>1030</v>
      </c>
      <c r="K79" s="1" t="s">
        <v>56</v>
      </c>
      <c r="L79" s="1" t="s">
        <v>1031</v>
      </c>
      <c r="M79" s="1" t="s">
        <v>1032</v>
      </c>
      <c r="N79" s="1" t="s">
        <v>1033</v>
      </c>
      <c r="O79" s="1" t="s">
        <v>1034</v>
      </c>
      <c r="P79" s="1" t="s">
        <v>62</v>
      </c>
      <c r="Q79" s="1" t="s">
        <v>61</v>
      </c>
      <c r="R79" s="1" t="s">
        <v>62</v>
      </c>
      <c r="S79" s="1" t="s">
        <v>1035</v>
      </c>
      <c r="T79" s="1" t="s">
        <v>64</v>
      </c>
      <c r="U79" s="1" t="s">
        <v>61</v>
      </c>
      <c r="V79" s="1" t="s">
        <v>1036</v>
      </c>
      <c r="W79" s="1" t="s">
        <v>72</v>
      </c>
      <c r="X79" s="1" t="s">
        <v>62</v>
      </c>
      <c r="Y79" s="1" t="s">
        <v>73</v>
      </c>
      <c r="Z79" s="1" t="s">
        <v>1037</v>
      </c>
      <c r="AA79" s="1" t="s">
        <v>1038</v>
      </c>
      <c r="AB79" s="1" t="s">
        <v>102</v>
      </c>
      <c r="AC79" s="1" t="s">
        <v>61</v>
      </c>
      <c r="AD79" s="1" t="s">
        <v>62</v>
      </c>
      <c r="AE79" s="1" t="s">
        <v>554</v>
      </c>
      <c r="AF79" s="1" t="s">
        <v>64</v>
      </c>
      <c r="AG79" s="1" t="s">
        <v>62</v>
      </c>
      <c r="AH79" s="1" t="s">
        <v>1039</v>
      </c>
      <c r="AI79" s="1" t="s">
        <v>162</v>
      </c>
      <c r="AJ79" s="1" t="s">
        <v>62</v>
      </c>
      <c r="AK79" s="1" t="s">
        <v>73</v>
      </c>
      <c r="AL79" s="1" t="s">
        <v>1040</v>
      </c>
      <c r="AM79" s="1" t="s">
        <v>1041</v>
      </c>
      <c r="AN79" s="1" t="s">
        <v>62</v>
      </c>
      <c r="AO79" s="1" t="s">
        <v>61</v>
      </c>
      <c r="AP79" s="1" t="s">
        <v>62</v>
      </c>
      <c r="AQ79" s="1" t="s">
        <v>1042</v>
      </c>
      <c r="AR79" s="1" t="s">
        <v>77</v>
      </c>
      <c r="AS79" s="1" t="s">
        <v>61</v>
      </c>
      <c r="AT79" s="1" t="s">
        <v>1043</v>
      </c>
      <c r="AU79" s="1" t="s">
        <v>72</v>
      </c>
      <c r="AV79" s="1" t="s">
        <v>62</v>
      </c>
      <c r="AW79" s="1" t="s">
        <v>73</v>
      </c>
    </row>
    <row r="80" spans="1:49" ht="275.25">
      <c r="A80" s="1" t="s">
        <v>1014</v>
      </c>
      <c r="B80" s="1" t="s">
        <v>1015</v>
      </c>
      <c r="C80" s="1" t="s">
        <v>149</v>
      </c>
      <c r="D8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80" s="1" t="s">
        <v>1044</v>
      </c>
      <c r="F80" s="1" t="s">
        <v>1045</v>
      </c>
      <c r="G80" s="1" t="s">
        <v>1046</v>
      </c>
      <c r="H80" s="1">
        <v>1</v>
      </c>
      <c r="I80" s="1" t="s">
        <v>1047</v>
      </c>
      <c r="J80" s="1" t="s">
        <v>1047</v>
      </c>
      <c r="K80" s="1" t="s">
        <v>56</v>
      </c>
      <c r="L80" s="1" t="s">
        <v>1048</v>
      </c>
      <c r="M80" s="1" t="s">
        <v>1049</v>
      </c>
      <c r="N80" s="1" t="s">
        <v>1050</v>
      </c>
      <c r="O80" s="1" t="s">
        <v>1051</v>
      </c>
      <c r="P80" s="1" t="s">
        <v>102</v>
      </c>
      <c r="Q80" s="1" t="s">
        <v>61</v>
      </c>
      <c r="R80" s="1" t="s">
        <v>62</v>
      </c>
      <c r="S80" s="1" t="s">
        <v>519</v>
      </c>
      <c r="T80" s="1" t="s">
        <v>64</v>
      </c>
      <c r="U80" s="1" t="s">
        <v>62</v>
      </c>
      <c r="V80" s="1" t="s">
        <v>1052</v>
      </c>
      <c r="W80" s="1" t="s">
        <v>162</v>
      </c>
      <c r="X80" s="1" t="s">
        <v>62</v>
      </c>
      <c r="Y80" s="1" t="s">
        <v>73</v>
      </c>
      <c r="Z80" s="1" t="s">
        <v>1053</v>
      </c>
      <c r="AA80" s="1" t="s">
        <v>1054</v>
      </c>
      <c r="AB80" s="1" t="s">
        <v>61</v>
      </c>
      <c r="AC80" s="1" t="s">
        <v>61</v>
      </c>
      <c r="AD80" s="1" t="s">
        <v>62</v>
      </c>
      <c r="AE80" s="1" t="s">
        <v>1055</v>
      </c>
      <c r="AF80" s="1" t="s">
        <v>64</v>
      </c>
      <c r="AG80" s="1" t="s">
        <v>62</v>
      </c>
      <c r="AH80" s="1" t="s">
        <v>1056</v>
      </c>
      <c r="AI80" s="1" t="s">
        <v>66</v>
      </c>
      <c r="AJ80" s="1" t="s">
        <v>62</v>
      </c>
      <c r="AK80" s="1" t="s">
        <v>73</v>
      </c>
      <c r="AL80" s="1" t="s">
        <v>1057</v>
      </c>
      <c r="AM80" s="1" t="s">
        <v>1058</v>
      </c>
      <c r="AN80" s="1" t="s">
        <v>62</v>
      </c>
      <c r="AO80" s="1" t="s">
        <v>61</v>
      </c>
      <c r="AP80" s="1" t="s">
        <v>62</v>
      </c>
      <c r="AQ80" s="1" t="s">
        <v>694</v>
      </c>
      <c r="AR80" s="1" t="s">
        <v>64</v>
      </c>
      <c r="AS80" s="1" t="s">
        <v>61</v>
      </c>
      <c r="AT80" s="1" t="s">
        <v>1059</v>
      </c>
      <c r="AU80" s="1" t="s">
        <v>72</v>
      </c>
      <c r="AV80" s="1" t="s">
        <v>62</v>
      </c>
      <c r="AW80" s="1" t="s">
        <v>73</v>
      </c>
    </row>
    <row r="81" spans="1:49" ht="152.25">
      <c r="A81" s="1" t="s">
        <v>1014</v>
      </c>
      <c r="B81" s="1" t="s">
        <v>1015</v>
      </c>
      <c r="C81" s="1" t="s">
        <v>149</v>
      </c>
      <c r="D8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81" s="1" t="s">
        <v>1060</v>
      </c>
      <c r="F81" s="1" t="s">
        <v>1061</v>
      </c>
      <c r="G81" s="1" t="s">
        <v>1062</v>
      </c>
      <c r="H81" s="1">
        <v>1</v>
      </c>
      <c r="I81" s="1" t="s">
        <v>1047</v>
      </c>
      <c r="J81" s="1" t="s">
        <v>1047</v>
      </c>
      <c r="K81" s="1" t="s">
        <v>56</v>
      </c>
      <c r="L81" s="1" t="s">
        <v>1063</v>
      </c>
      <c r="M81" s="1" t="s">
        <v>1064</v>
      </c>
      <c r="N81" s="1" t="s">
        <v>1050</v>
      </c>
      <c r="O81" s="1" t="s">
        <v>1065</v>
      </c>
      <c r="P81" s="1" t="s">
        <v>61</v>
      </c>
      <c r="Q81" s="1" t="s">
        <v>61</v>
      </c>
      <c r="R81" s="1" t="s">
        <v>62</v>
      </c>
      <c r="S81" s="1" t="s">
        <v>1066</v>
      </c>
      <c r="T81" s="1" t="s">
        <v>64</v>
      </c>
      <c r="U81" s="1" t="s">
        <v>62</v>
      </c>
      <c r="V81" s="1" t="s">
        <v>1067</v>
      </c>
      <c r="W81" s="1" t="s">
        <v>66</v>
      </c>
      <c r="X81" s="1" t="s">
        <v>61</v>
      </c>
      <c r="Y81" s="1" t="s">
        <v>506</v>
      </c>
      <c r="Z81" s="1" t="s">
        <v>1053</v>
      </c>
      <c r="AA81" s="1" t="s">
        <v>1068</v>
      </c>
      <c r="AB81" s="1" t="s">
        <v>62</v>
      </c>
      <c r="AC81" s="1" t="s">
        <v>61</v>
      </c>
      <c r="AD81" s="1" t="s">
        <v>62</v>
      </c>
      <c r="AE81" s="1" t="s">
        <v>76</v>
      </c>
      <c r="AF81" s="1" t="s">
        <v>77</v>
      </c>
      <c r="AG81" s="1" t="s">
        <v>61</v>
      </c>
      <c r="AH81" s="1" t="s">
        <v>89</v>
      </c>
      <c r="AI81" s="1" t="s">
        <v>72</v>
      </c>
      <c r="AJ81" s="1" t="s">
        <v>62</v>
      </c>
      <c r="AK81" s="1" t="s">
        <v>73</v>
      </c>
      <c r="AL81" s="1" t="s">
        <v>1057</v>
      </c>
      <c r="AM81" s="1" t="s">
        <v>1069</v>
      </c>
      <c r="AN81" s="1" t="s">
        <v>62</v>
      </c>
      <c r="AO81" s="1" t="s">
        <v>61</v>
      </c>
      <c r="AP81" s="1" t="s">
        <v>62</v>
      </c>
      <c r="AQ81" s="1" t="s">
        <v>76</v>
      </c>
      <c r="AR81" s="1" t="s">
        <v>77</v>
      </c>
      <c r="AS81" s="1" t="s">
        <v>61</v>
      </c>
      <c r="AT81" s="1" t="s">
        <v>89</v>
      </c>
      <c r="AU81" s="1" t="s">
        <v>72</v>
      </c>
      <c r="AV81" s="1" t="s">
        <v>62</v>
      </c>
      <c r="AW81" s="1" t="s">
        <v>73</v>
      </c>
    </row>
    <row r="82" spans="1:49" ht="152.25">
      <c r="A82" s="1" t="s">
        <v>1070</v>
      </c>
      <c r="B82" s="1" t="s">
        <v>1071</v>
      </c>
      <c r="C82" s="1" t="s">
        <v>51</v>
      </c>
      <c r="D8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2" s="1" t="s">
        <v>1072</v>
      </c>
      <c r="F82" s="1" t="s">
        <v>1073</v>
      </c>
      <c r="G82" s="1" t="s">
        <v>1074</v>
      </c>
      <c r="H82" s="1">
        <v>1</v>
      </c>
      <c r="I82" s="1" t="s">
        <v>1075</v>
      </c>
      <c r="J82" s="1" t="s">
        <v>1075</v>
      </c>
      <c r="K82" s="1" t="s">
        <v>56</v>
      </c>
      <c r="L82" s="1" t="s">
        <v>1076</v>
      </c>
      <c r="M82" s="1" t="s">
        <v>1077</v>
      </c>
      <c r="N82" s="1" t="s">
        <v>517</v>
      </c>
      <c r="O82" s="1" t="s">
        <v>1078</v>
      </c>
      <c r="P82" s="1" t="s">
        <v>62</v>
      </c>
      <c r="Q82" s="1" t="s">
        <v>61</v>
      </c>
      <c r="R82" s="1" t="s">
        <v>62</v>
      </c>
      <c r="S82" s="1" t="s">
        <v>76</v>
      </c>
      <c r="T82" s="1" t="s">
        <v>77</v>
      </c>
      <c r="U82" s="1" t="s">
        <v>61</v>
      </c>
      <c r="V82" s="1" t="s">
        <v>971</v>
      </c>
      <c r="W82" s="1" t="s">
        <v>72</v>
      </c>
      <c r="X82" s="1" t="s">
        <v>62</v>
      </c>
      <c r="Y82" s="1" t="s">
        <v>73</v>
      </c>
      <c r="Z82" s="1" t="s">
        <v>1079</v>
      </c>
      <c r="AA82" s="1" t="s">
        <v>1080</v>
      </c>
      <c r="AB82" s="1" t="s">
        <v>62</v>
      </c>
      <c r="AC82" s="1" t="s">
        <v>61</v>
      </c>
      <c r="AD82" s="1" t="s">
        <v>62</v>
      </c>
      <c r="AE82" s="1" t="s">
        <v>76</v>
      </c>
      <c r="AF82" s="1" t="s">
        <v>77</v>
      </c>
      <c r="AG82" s="1" t="s">
        <v>61</v>
      </c>
      <c r="AH82" s="1" t="s">
        <v>971</v>
      </c>
      <c r="AI82" s="1" t="s">
        <v>72</v>
      </c>
      <c r="AJ82" s="1" t="s">
        <v>62</v>
      </c>
      <c r="AK82" s="1" t="s">
        <v>73</v>
      </c>
      <c r="AL82" s="1" t="s">
        <v>523</v>
      </c>
      <c r="AM82" s="1" t="s">
        <v>1081</v>
      </c>
      <c r="AN82" s="1" t="s">
        <v>62</v>
      </c>
      <c r="AO82" s="1" t="s">
        <v>61</v>
      </c>
      <c r="AP82" s="1" t="s">
        <v>62</v>
      </c>
      <c r="AQ82" s="1" t="s">
        <v>76</v>
      </c>
      <c r="AR82" s="1" t="s">
        <v>77</v>
      </c>
      <c r="AS82" s="1" t="s">
        <v>61</v>
      </c>
      <c r="AT82" s="1" t="s">
        <v>971</v>
      </c>
      <c r="AU82" s="1" t="s">
        <v>72</v>
      </c>
      <c r="AV82" s="1" t="s">
        <v>62</v>
      </c>
      <c r="AW82" s="1" t="s">
        <v>73</v>
      </c>
    </row>
    <row r="83" spans="1:49" ht="229.5">
      <c r="A83" s="1" t="s">
        <v>1070</v>
      </c>
      <c r="B83" s="1" t="s">
        <v>1071</v>
      </c>
      <c r="C83" s="1" t="s">
        <v>51</v>
      </c>
      <c r="D8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3" s="1" t="s">
        <v>1082</v>
      </c>
      <c r="F83" s="1" t="s">
        <v>1083</v>
      </c>
      <c r="G83" s="1" t="s">
        <v>1084</v>
      </c>
      <c r="H83" s="1">
        <v>1</v>
      </c>
      <c r="I83" s="1" t="s">
        <v>1085</v>
      </c>
      <c r="J83" s="1" t="s">
        <v>1085</v>
      </c>
      <c r="K83" s="1" t="s">
        <v>56</v>
      </c>
      <c r="L83" s="1" t="s">
        <v>1086</v>
      </c>
      <c r="M83" s="1" t="s">
        <v>1087</v>
      </c>
      <c r="N83" s="1" t="s">
        <v>1088</v>
      </c>
      <c r="O83" s="1" t="s">
        <v>1089</v>
      </c>
      <c r="P83" s="1" t="s">
        <v>62</v>
      </c>
      <c r="Q83" s="1" t="s">
        <v>61</v>
      </c>
      <c r="R83" s="1" t="s">
        <v>62</v>
      </c>
      <c r="S83" s="1" t="s">
        <v>76</v>
      </c>
      <c r="T83" s="1" t="s">
        <v>77</v>
      </c>
      <c r="U83" s="1" t="s">
        <v>61</v>
      </c>
      <c r="V83" s="1" t="s">
        <v>971</v>
      </c>
      <c r="W83" s="1" t="s">
        <v>72</v>
      </c>
      <c r="X83" s="1" t="s">
        <v>62</v>
      </c>
      <c r="Y83" s="1" t="s">
        <v>73</v>
      </c>
      <c r="Z83" s="1" t="s">
        <v>1090</v>
      </c>
      <c r="AA83" s="1" t="s">
        <v>1091</v>
      </c>
      <c r="AB83" s="1" t="s">
        <v>62</v>
      </c>
      <c r="AC83" s="1" t="s">
        <v>61</v>
      </c>
      <c r="AD83" s="1" t="s">
        <v>62</v>
      </c>
      <c r="AE83" s="1" t="s">
        <v>76</v>
      </c>
      <c r="AF83" s="1" t="s">
        <v>77</v>
      </c>
      <c r="AG83" s="1" t="s">
        <v>61</v>
      </c>
      <c r="AH83" s="1" t="s">
        <v>971</v>
      </c>
      <c r="AI83" s="1" t="s">
        <v>72</v>
      </c>
      <c r="AJ83" s="1" t="s">
        <v>62</v>
      </c>
      <c r="AK83" s="1" t="s">
        <v>73</v>
      </c>
      <c r="AL83" s="1" t="s">
        <v>1092</v>
      </c>
      <c r="AM83" s="1" t="s">
        <v>1093</v>
      </c>
      <c r="AN83" s="1" t="s">
        <v>62</v>
      </c>
      <c r="AO83" s="1" t="s">
        <v>61</v>
      </c>
      <c r="AP83" s="1" t="s">
        <v>62</v>
      </c>
      <c r="AQ83" s="1" t="s">
        <v>1094</v>
      </c>
      <c r="AR83" s="1" t="s">
        <v>77</v>
      </c>
      <c r="AS83" s="1" t="s">
        <v>61</v>
      </c>
      <c r="AT83" s="1" t="s">
        <v>1095</v>
      </c>
      <c r="AU83" s="1" t="s">
        <v>72</v>
      </c>
      <c r="AV83" s="1" t="s">
        <v>61</v>
      </c>
      <c r="AW83" s="1" t="s">
        <v>1096</v>
      </c>
    </row>
    <row r="84" spans="1:49" ht="183">
      <c r="A84" s="1" t="s">
        <v>1070</v>
      </c>
      <c r="B84" s="1" t="s">
        <v>1071</v>
      </c>
      <c r="C84" s="1" t="s">
        <v>114</v>
      </c>
      <c r="D8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84" s="1" t="s">
        <v>1097</v>
      </c>
      <c r="F84" s="1" t="s">
        <v>1098</v>
      </c>
      <c r="G84" s="1" t="s">
        <v>1099</v>
      </c>
      <c r="H84" s="1">
        <v>1</v>
      </c>
      <c r="I84" s="1" t="s">
        <v>1100</v>
      </c>
      <c r="J84" s="1" t="s">
        <v>1100</v>
      </c>
      <c r="K84" s="1" t="s">
        <v>56</v>
      </c>
      <c r="L84" s="1" t="s">
        <v>1101</v>
      </c>
      <c r="M84" s="1" t="s">
        <v>1102</v>
      </c>
      <c r="N84" s="1" t="s">
        <v>1103</v>
      </c>
      <c r="O84" s="1" t="s">
        <v>1104</v>
      </c>
      <c r="P84" s="1" t="s">
        <v>62</v>
      </c>
      <c r="Q84" s="1" t="s">
        <v>61</v>
      </c>
      <c r="R84" s="1" t="s">
        <v>62</v>
      </c>
      <c r="S84" s="1" t="s">
        <v>1105</v>
      </c>
      <c r="T84" s="1" t="s">
        <v>64</v>
      </c>
      <c r="U84" s="1" t="s">
        <v>61</v>
      </c>
      <c r="V84" s="1" t="s">
        <v>1106</v>
      </c>
      <c r="W84" s="1" t="s">
        <v>72</v>
      </c>
      <c r="X84" s="1" t="s">
        <v>62</v>
      </c>
      <c r="Y84" s="1" t="s">
        <v>73</v>
      </c>
      <c r="Z84" s="1" t="s">
        <v>1107</v>
      </c>
      <c r="AA84" s="1" t="s">
        <v>1108</v>
      </c>
      <c r="AB84" s="1" t="s">
        <v>61</v>
      </c>
      <c r="AC84" s="1" t="s">
        <v>61</v>
      </c>
      <c r="AD84" s="1" t="s">
        <v>62</v>
      </c>
      <c r="AE84" s="1" t="s">
        <v>554</v>
      </c>
      <c r="AF84" s="1" t="s">
        <v>125</v>
      </c>
      <c r="AG84" s="1" t="s">
        <v>62</v>
      </c>
      <c r="AH84" s="1" t="s">
        <v>1109</v>
      </c>
      <c r="AI84" s="1" t="s">
        <v>66</v>
      </c>
      <c r="AJ84" s="1" t="s">
        <v>62</v>
      </c>
      <c r="AK84" s="1" t="s">
        <v>73</v>
      </c>
      <c r="AL84" s="1" t="s">
        <v>1110</v>
      </c>
      <c r="AM84" s="1" t="s">
        <v>1111</v>
      </c>
      <c r="AN84" s="1" t="s">
        <v>62</v>
      </c>
      <c r="AO84" s="1" t="s">
        <v>61</v>
      </c>
      <c r="AP84" s="1" t="s">
        <v>62</v>
      </c>
      <c r="AQ84" s="1" t="s">
        <v>76</v>
      </c>
      <c r="AR84" s="1" t="s">
        <v>77</v>
      </c>
      <c r="AS84" s="1" t="s">
        <v>61</v>
      </c>
      <c r="AT84" s="1" t="s">
        <v>971</v>
      </c>
      <c r="AU84" s="1" t="s">
        <v>72</v>
      </c>
      <c r="AV84" s="1" t="s">
        <v>62</v>
      </c>
      <c r="AW84" s="1" t="s">
        <v>73</v>
      </c>
    </row>
    <row r="85" spans="1:49" ht="183">
      <c r="A85" s="1" t="s">
        <v>1112</v>
      </c>
      <c r="B85" s="1" t="s">
        <v>1113</v>
      </c>
      <c r="C85" s="1" t="s">
        <v>51</v>
      </c>
      <c r="D8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5" s="1" t="s">
        <v>1114</v>
      </c>
      <c r="F85" s="1" t="s">
        <v>1115</v>
      </c>
      <c r="G85" s="1" t="s">
        <v>1116</v>
      </c>
      <c r="H85" s="1">
        <v>4</v>
      </c>
      <c r="I85" s="1" t="s">
        <v>1117</v>
      </c>
      <c r="J85" s="1" t="s">
        <v>1118</v>
      </c>
      <c r="K85" s="1" t="s">
        <v>56</v>
      </c>
      <c r="L85" s="1" t="s">
        <v>1119</v>
      </c>
      <c r="M85" s="1" t="s">
        <v>1120</v>
      </c>
      <c r="N85" s="1" t="s">
        <v>1121</v>
      </c>
      <c r="O85" s="1" t="s">
        <v>1122</v>
      </c>
      <c r="P85" s="1" t="s">
        <v>62</v>
      </c>
      <c r="Q85" s="1" t="s">
        <v>61</v>
      </c>
      <c r="R85" s="1" t="s">
        <v>62</v>
      </c>
      <c r="S85" s="1" t="s">
        <v>76</v>
      </c>
      <c r="T85" s="1" t="s">
        <v>77</v>
      </c>
      <c r="U85" s="1" t="s">
        <v>61</v>
      </c>
      <c r="V85" s="1" t="s">
        <v>971</v>
      </c>
      <c r="W85" s="1" t="s">
        <v>72</v>
      </c>
      <c r="X85" s="1" t="s">
        <v>62</v>
      </c>
      <c r="Y85" s="1" t="s">
        <v>73</v>
      </c>
      <c r="Z85" s="1" t="s">
        <v>1123</v>
      </c>
      <c r="AA85" s="1" t="s">
        <v>1124</v>
      </c>
      <c r="AB85" s="1" t="s">
        <v>62</v>
      </c>
      <c r="AC85" s="1" t="s">
        <v>61</v>
      </c>
      <c r="AD85" s="1" t="s">
        <v>62</v>
      </c>
      <c r="AE85" s="1" t="s">
        <v>76</v>
      </c>
      <c r="AF85" s="1" t="s">
        <v>77</v>
      </c>
      <c r="AG85" s="1" t="s">
        <v>61</v>
      </c>
      <c r="AH85" s="1" t="s">
        <v>971</v>
      </c>
      <c r="AI85" s="1" t="s">
        <v>72</v>
      </c>
      <c r="AJ85" s="1" t="s">
        <v>62</v>
      </c>
      <c r="AK85" s="1" t="s">
        <v>73</v>
      </c>
      <c r="AL85" s="1" t="s">
        <v>1125</v>
      </c>
      <c r="AM85" s="1" t="s">
        <v>1126</v>
      </c>
      <c r="AN85" s="1" t="s">
        <v>62</v>
      </c>
      <c r="AO85" s="1" t="s">
        <v>61</v>
      </c>
      <c r="AP85" s="1" t="s">
        <v>62</v>
      </c>
      <c r="AQ85" s="1" t="s">
        <v>76</v>
      </c>
      <c r="AR85" s="1" t="s">
        <v>77</v>
      </c>
      <c r="AS85" s="1" t="s">
        <v>61</v>
      </c>
      <c r="AT85" s="1" t="s">
        <v>971</v>
      </c>
      <c r="AU85" s="1" t="s">
        <v>72</v>
      </c>
      <c r="AV85" s="1" t="s">
        <v>62</v>
      </c>
      <c r="AW85" s="1" t="s">
        <v>73</v>
      </c>
    </row>
    <row r="86" spans="1:49" ht="183">
      <c r="A86" s="1" t="s">
        <v>1112</v>
      </c>
      <c r="B86" s="1" t="s">
        <v>1113</v>
      </c>
      <c r="C86" s="1" t="s">
        <v>51</v>
      </c>
      <c r="D8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6" s="1" t="s">
        <v>1114</v>
      </c>
      <c r="F86" s="1" t="s">
        <v>1115</v>
      </c>
      <c r="G86" s="1" t="s">
        <v>1116</v>
      </c>
      <c r="H86" s="1">
        <v>4</v>
      </c>
      <c r="I86" s="1" t="s">
        <v>1117</v>
      </c>
      <c r="J86" s="1" t="s">
        <v>1127</v>
      </c>
      <c r="K86" s="1" t="s">
        <v>56</v>
      </c>
      <c r="L86" s="1" t="s">
        <v>1119</v>
      </c>
      <c r="M86" s="1" t="s">
        <v>1120</v>
      </c>
      <c r="N86" s="1" t="s">
        <v>1128</v>
      </c>
      <c r="O86" s="1" t="s">
        <v>1129</v>
      </c>
      <c r="P86" s="1" t="s">
        <v>62</v>
      </c>
      <c r="Q86" s="1" t="s">
        <v>61</v>
      </c>
      <c r="R86" s="1" t="s">
        <v>62</v>
      </c>
      <c r="S86" s="1" t="s">
        <v>76</v>
      </c>
      <c r="T86" s="1" t="s">
        <v>77</v>
      </c>
      <c r="U86" s="1" t="s">
        <v>61</v>
      </c>
      <c r="V86" s="1" t="s">
        <v>971</v>
      </c>
      <c r="W86" s="1" t="s">
        <v>72</v>
      </c>
      <c r="X86" s="1" t="s">
        <v>62</v>
      </c>
      <c r="Y86" s="1" t="s">
        <v>73</v>
      </c>
      <c r="Z86" s="1" t="s">
        <v>1130</v>
      </c>
      <c r="AA86" s="1" t="s">
        <v>1131</v>
      </c>
      <c r="AB86" s="1" t="s">
        <v>62</v>
      </c>
      <c r="AC86" s="1" t="s">
        <v>61</v>
      </c>
      <c r="AD86" s="1" t="s">
        <v>62</v>
      </c>
      <c r="AE86" s="1" t="s">
        <v>76</v>
      </c>
      <c r="AF86" s="1" t="s">
        <v>77</v>
      </c>
      <c r="AG86" s="1" t="s">
        <v>61</v>
      </c>
      <c r="AH86" s="1" t="s">
        <v>971</v>
      </c>
      <c r="AI86" s="1" t="s">
        <v>72</v>
      </c>
      <c r="AJ86" s="1" t="s">
        <v>62</v>
      </c>
      <c r="AK86" s="1" t="s">
        <v>73</v>
      </c>
      <c r="AL86" s="1" t="s">
        <v>1132</v>
      </c>
      <c r="AM86" s="1" t="s">
        <v>1133</v>
      </c>
      <c r="AN86" s="1" t="s">
        <v>62</v>
      </c>
      <c r="AO86" s="1" t="s">
        <v>61</v>
      </c>
      <c r="AP86" s="1" t="s">
        <v>62</v>
      </c>
      <c r="AQ86" s="1" t="s">
        <v>76</v>
      </c>
      <c r="AR86" s="1" t="s">
        <v>77</v>
      </c>
      <c r="AS86" s="1" t="s">
        <v>61</v>
      </c>
      <c r="AT86" s="1" t="s">
        <v>971</v>
      </c>
      <c r="AU86" s="1" t="s">
        <v>72</v>
      </c>
      <c r="AV86" s="1" t="s">
        <v>62</v>
      </c>
      <c r="AW86" s="1" t="s">
        <v>73</v>
      </c>
    </row>
    <row r="87" spans="1:49" ht="244.5">
      <c r="A87" s="1" t="s">
        <v>1112</v>
      </c>
      <c r="B87" s="1" t="s">
        <v>1113</v>
      </c>
      <c r="C87" s="1" t="s">
        <v>51</v>
      </c>
      <c r="D8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7" s="1" t="s">
        <v>1114</v>
      </c>
      <c r="F87" s="1" t="s">
        <v>1115</v>
      </c>
      <c r="G87" s="1" t="s">
        <v>1116</v>
      </c>
      <c r="H87" s="1">
        <v>4</v>
      </c>
      <c r="I87" s="1" t="s">
        <v>1117</v>
      </c>
      <c r="J87" s="1" t="s">
        <v>1134</v>
      </c>
      <c r="K87" s="1" t="s">
        <v>56</v>
      </c>
      <c r="L87" s="1" t="s">
        <v>1119</v>
      </c>
      <c r="M87" s="1" t="s">
        <v>1120</v>
      </c>
      <c r="N87" s="1" t="s">
        <v>1135</v>
      </c>
      <c r="O87" s="1" t="s">
        <v>1136</v>
      </c>
      <c r="P87" s="1" t="s">
        <v>62</v>
      </c>
      <c r="Q87" s="1" t="s">
        <v>61</v>
      </c>
      <c r="R87" s="1" t="s">
        <v>62</v>
      </c>
      <c r="S87" s="1" t="s">
        <v>76</v>
      </c>
      <c r="T87" s="1" t="s">
        <v>77</v>
      </c>
      <c r="U87" s="1" t="s">
        <v>61</v>
      </c>
      <c r="V87" s="1" t="s">
        <v>971</v>
      </c>
      <c r="W87" s="1" t="s">
        <v>72</v>
      </c>
      <c r="X87" s="1" t="s">
        <v>62</v>
      </c>
      <c r="Y87" s="1" t="s">
        <v>73</v>
      </c>
      <c r="Z87" s="1" t="s">
        <v>1137</v>
      </c>
      <c r="AA87" s="1" t="s">
        <v>1138</v>
      </c>
      <c r="AB87" s="1" t="s">
        <v>61</v>
      </c>
      <c r="AC87" s="1" t="s">
        <v>61</v>
      </c>
      <c r="AD87" s="1" t="s">
        <v>62</v>
      </c>
      <c r="AE87" s="1" t="s">
        <v>1139</v>
      </c>
      <c r="AF87" s="1" t="s">
        <v>125</v>
      </c>
      <c r="AG87" s="1" t="s">
        <v>62</v>
      </c>
      <c r="AH87" s="1" t="s">
        <v>1140</v>
      </c>
      <c r="AI87" s="1" t="s">
        <v>66</v>
      </c>
      <c r="AJ87" s="1" t="s">
        <v>62</v>
      </c>
      <c r="AK87" s="1" t="s">
        <v>73</v>
      </c>
      <c r="AL87" s="1" t="s">
        <v>1141</v>
      </c>
      <c r="AM87" s="1" t="s">
        <v>1142</v>
      </c>
      <c r="AN87" s="1" t="s">
        <v>62</v>
      </c>
      <c r="AO87" s="1" t="s">
        <v>61</v>
      </c>
      <c r="AP87" s="1" t="s">
        <v>62</v>
      </c>
      <c r="AQ87" s="1" t="s">
        <v>76</v>
      </c>
      <c r="AR87" s="1" t="s">
        <v>77</v>
      </c>
      <c r="AS87" s="1" t="s">
        <v>61</v>
      </c>
      <c r="AT87" s="1" t="s">
        <v>971</v>
      </c>
      <c r="AU87" s="1" t="s">
        <v>72</v>
      </c>
      <c r="AV87" s="1" t="s">
        <v>62</v>
      </c>
      <c r="AW87" s="1" t="s">
        <v>73</v>
      </c>
    </row>
    <row r="88" spans="1:49" ht="198">
      <c r="A88" s="1" t="s">
        <v>1112</v>
      </c>
      <c r="B88" s="1" t="s">
        <v>1113</v>
      </c>
      <c r="C88" s="1" t="s">
        <v>51</v>
      </c>
      <c r="D8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8" s="1" t="s">
        <v>1114</v>
      </c>
      <c r="F88" s="1" t="s">
        <v>1115</v>
      </c>
      <c r="G88" s="1" t="s">
        <v>1116</v>
      </c>
      <c r="H88" s="1">
        <v>4</v>
      </c>
      <c r="I88" s="1" t="s">
        <v>1117</v>
      </c>
      <c r="J88" s="1" t="s">
        <v>1143</v>
      </c>
      <c r="K88" s="1" t="s">
        <v>56</v>
      </c>
      <c r="L88" s="1" t="s">
        <v>1119</v>
      </c>
      <c r="M88" s="1" t="s">
        <v>1120</v>
      </c>
      <c r="N88" s="1" t="s">
        <v>352</v>
      </c>
      <c r="O88" s="1" t="s">
        <v>1144</v>
      </c>
      <c r="P88" s="1" t="s">
        <v>62</v>
      </c>
      <c r="Q88" s="1" t="s">
        <v>61</v>
      </c>
      <c r="R88" s="1" t="s">
        <v>62</v>
      </c>
      <c r="S88" s="1" t="s">
        <v>76</v>
      </c>
      <c r="T88" s="1" t="s">
        <v>77</v>
      </c>
      <c r="U88" s="1" t="s">
        <v>61</v>
      </c>
      <c r="V88" s="1" t="s">
        <v>971</v>
      </c>
      <c r="W88" s="1" t="s">
        <v>72</v>
      </c>
      <c r="X88" s="1" t="s">
        <v>62</v>
      </c>
      <c r="Y88" s="1" t="s">
        <v>73</v>
      </c>
      <c r="Z88" s="1" t="s">
        <v>355</v>
      </c>
      <c r="AA88" s="1" t="s">
        <v>1145</v>
      </c>
      <c r="AB88" s="1" t="s">
        <v>61</v>
      </c>
      <c r="AC88" s="1" t="s">
        <v>61</v>
      </c>
      <c r="AD88" s="1" t="s">
        <v>62</v>
      </c>
      <c r="AE88" s="1" t="s">
        <v>1146</v>
      </c>
      <c r="AF88" s="1" t="s">
        <v>125</v>
      </c>
      <c r="AG88" s="1" t="s">
        <v>62</v>
      </c>
      <c r="AH88" s="1" t="s">
        <v>1147</v>
      </c>
      <c r="AI88" s="1" t="s">
        <v>66</v>
      </c>
      <c r="AJ88" s="1" t="s">
        <v>62</v>
      </c>
      <c r="AK88" s="1" t="s">
        <v>73</v>
      </c>
      <c r="AL88" s="1" t="s">
        <v>357</v>
      </c>
      <c r="AM88" s="1" t="s">
        <v>1148</v>
      </c>
      <c r="AN88" s="1" t="s">
        <v>62</v>
      </c>
      <c r="AO88" s="1" t="s">
        <v>61</v>
      </c>
      <c r="AP88" s="1" t="s">
        <v>62</v>
      </c>
      <c r="AQ88" s="1" t="s">
        <v>76</v>
      </c>
      <c r="AR88" s="1" t="s">
        <v>77</v>
      </c>
      <c r="AS88" s="1" t="s">
        <v>61</v>
      </c>
      <c r="AT88" s="1" t="s">
        <v>971</v>
      </c>
      <c r="AU88" s="1" t="s">
        <v>72</v>
      </c>
      <c r="AV88" s="1" t="s">
        <v>62</v>
      </c>
      <c r="AW88" s="1" t="s">
        <v>73</v>
      </c>
    </row>
    <row r="89" spans="1:49" ht="198">
      <c r="A89" s="1" t="s">
        <v>1112</v>
      </c>
      <c r="B89" s="1" t="s">
        <v>1113</v>
      </c>
      <c r="C89" s="1" t="s">
        <v>80</v>
      </c>
      <c r="D8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89" s="1" t="s">
        <v>1149</v>
      </c>
      <c r="F89" s="1" t="s">
        <v>1150</v>
      </c>
      <c r="G89" s="1" t="s">
        <v>1151</v>
      </c>
      <c r="H89" s="1">
        <v>4</v>
      </c>
      <c r="I89" s="1" t="s">
        <v>1152</v>
      </c>
      <c r="J89" s="1" t="s">
        <v>1153</v>
      </c>
      <c r="K89" s="1" t="s">
        <v>56</v>
      </c>
      <c r="L89" s="1" t="s">
        <v>1154</v>
      </c>
      <c r="M89" s="1" t="s">
        <v>1155</v>
      </c>
      <c r="N89" s="1" t="s">
        <v>1156</v>
      </c>
      <c r="O89" s="1" t="s">
        <v>1157</v>
      </c>
      <c r="P89" s="1" t="s">
        <v>62</v>
      </c>
      <c r="Q89" s="1" t="s">
        <v>62</v>
      </c>
      <c r="R89" s="1" t="s">
        <v>61</v>
      </c>
      <c r="S89" s="1" t="s">
        <v>73</v>
      </c>
      <c r="T89" s="1" t="s">
        <v>73</v>
      </c>
      <c r="U89" s="1" t="s">
        <v>62</v>
      </c>
      <c r="V89" s="1" t="s">
        <v>849</v>
      </c>
      <c r="W89" s="1" t="s">
        <v>850</v>
      </c>
      <c r="X89" s="1" t="s">
        <v>62</v>
      </c>
      <c r="Y89" s="1" t="s">
        <v>73</v>
      </c>
      <c r="Z89" s="1" t="s">
        <v>1158</v>
      </c>
      <c r="AA89" s="1" t="s">
        <v>1159</v>
      </c>
      <c r="AB89" s="1" t="s">
        <v>62</v>
      </c>
      <c r="AC89" s="1" t="s">
        <v>61</v>
      </c>
      <c r="AD89" s="1" t="s">
        <v>62</v>
      </c>
      <c r="AE89" s="1" t="s">
        <v>76</v>
      </c>
      <c r="AF89" s="1" t="s">
        <v>77</v>
      </c>
      <c r="AG89" s="1" t="s">
        <v>61</v>
      </c>
      <c r="AH89" s="1" t="s">
        <v>971</v>
      </c>
      <c r="AI89" s="1" t="s">
        <v>72</v>
      </c>
      <c r="AJ89" s="1" t="s">
        <v>62</v>
      </c>
      <c r="AK89" s="1" t="s">
        <v>73</v>
      </c>
      <c r="AL89" s="1" t="s">
        <v>1160</v>
      </c>
      <c r="AM89" s="1" t="s">
        <v>1161</v>
      </c>
      <c r="AN89" s="1" t="s">
        <v>62</v>
      </c>
      <c r="AO89" s="1" t="s">
        <v>61</v>
      </c>
      <c r="AP89" s="1" t="s">
        <v>62</v>
      </c>
      <c r="AQ89" s="1" t="s">
        <v>76</v>
      </c>
      <c r="AR89" s="1" t="s">
        <v>77</v>
      </c>
      <c r="AS89" s="1" t="s">
        <v>61</v>
      </c>
      <c r="AT89" s="1" t="s">
        <v>971</v>
      </c>
      <c r="AU89" s="1" t="s">
        <v>72</v>
      </c>
      <c r="AV89" s="1" t="s">
        <v>62</v>
      </c>
      <c r="AW89" s="1" t="s">
        <v>73</v>
      </c>
    </row>
    <row r="90" spans="1:49" ht="198">
      <c r="A90" s="1" t="s">
        <v>1112</v>
      </c>
      <c r="B90" s="1" t="s">
        <v>1113</v>
      </c>
      <c r="C90" s="1" t="s">
        <v>80</v>
      </c>
      <c r="D9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90" s="1" t="s">
        <v>1149</v>
      </c>
      <c r="F90" s="1" t="s">
        <v>1150</v>
      </c>
      <c r="G90" s="1" t="s">
        <v>1151</v>
      </c>
      <c r="H90" s="1">
        <v>4</v>
      </c>
      <c r="I90" s="1" t="s">
        <v>1152</v>
      </c>
      <c r="J90" s="1" t="s">
        <v>1162</v>
      </c>
      <c r="K90" s="1" t="s">
        <v>56</v>
      </c>
      <c r="L90" s="1" t="s">
        <v>1154</v>
      </c>
      <c r="M90" s="1" t="s">
        <v>1155</v>
      </c>
      <c r="N90" s="1" t="s">
        <v>1163</v>
      </c>
      <c r="O90" s="1" t="s">
        <v>1164</v>
      </c>
      <c r="P90" s="1" t="s">
        <v>62</v>
      </c>
      <c r="Q90" s="1" t="s">
        <v>61</v>
      </c>
      <c r="R90" s="1" t="s">
        <v>62</v>
      </c>
      <c r="S90" s="1" t="s">
        <v>76</v>
      </c>
      <c r="T90" s="1" t="s">
        <v>77</v>
      </c>
      <c r="U90" s="1" t="s">
        <v>61</v>
      </c>
      <c r="V90" s="1" t="s">
        <v>971</v>
      </c>
      <c r="W90" s="1" t="s">
        <v>72</v>
      </c>
      <c r="X90" s="1" t="s">
        <v>62</v>
      </c>
      <c r="Y90" s="1" t="s">
        <v>73</v>
      </c>
      <c r="Z90" s="1" t="s">
        <v>1165</v>
      </c>
      <c r="AA90" s="1" t="s">
        <v>1166</v>
      </c>
      <c r="AB90" s="1" t="s">
        <v>61</v>
      </c>
      <c r="AC90" s="1" t="s">
        <v>61</v>
      </c>
      <c r="AD90" s="1" t="s">
        <v>62</v>
      </c>
      <c r="AE90" s="1" t="s">
        <v>1167</v>
      </c>
      <c r="AF90" s="1" t="s">
        <v>64</v>
      </c>
      <c r="AG90" s="1" t="s">
        <v>62</v>
      </c>
      <c r="AH90" s="1" t="s">
        <v>1168</v>
      </c>
      <c r="AI90" s="1" t="s">
        <v>66</v>
      </c>
      <c r="AJ90" s="1" t="s">
        <v>62</v>
      </c>
      <c r="AK90" s="1" t="s">
        <v>73</v>
      </c>
      <c r="AL90" s="1" t="s">
        <v>1169</v>
      </c>
      <c r="AM90" s="1" t="s">
        <v>1170</v>
      </c>
      <c r="AN90" s="1" t="s">
        <v>62</v>
      </c>
      <c r="AO90" s="1" t="s">
        <v>61</v>
      </c>
      <c r="AP90" s="1" t="s">
        <v>62</v>
      </c>
      <c r="AQ90" s="1" t="s">
        <v>76</v>
      </c>
      <c r="AR90" s="1" t="s">
        <v>77</v>
      </c>
      <c r="AS90" s="1" t="s">
        <v>61</v>
      </c>
      <c r="AT90" s="1" t="s">
        <v>971</v>
      </c>
      <c r="AU90" s="1" t="s">
        <v>72</v>
      </c>
      <c r="AV90" s="1" t="s">
        <v>62</v>
      </c>
      <c r="AW90" s="1" t="s">
        <v>73</v>
      </c>
    </row>
    <row r="91" spans="1:49" ht="198">
      <c r="A91" s="1" t="s">
        <v>1112</v>
      </c>
      <c r="B91" s="1" t="s">
        <v>1113</v>
      </c>
      <c r="C91" s="1" t="s">
        <v>80</v>
      </c>
      <c r="D9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91" s="1" t="s">
        <v>1149</v>
      </c>
      <c r="F91" s="1" t="s">
        <v>1150</v>
      </c>
      <c r="G91" s="1" t="s">
        <v>1151</v>
      </c>
      <c r="H91" s="1">
        <v>4</v>
      </c>
      <c r="I91" s="1" t="s">
        <v>1152</v>
      </c>
      <c r="J91" s="1" t="s">
        <v>1171</v>
      </c>
      <c r="K91" s="1" t="s">
        <v>56</v>
      </c>
      <c r="L91" s="1" t="s">
        <v>1154</v>
      </c>
      <c r="M91" s="1" t="s">
        <v>1155</v>
      </c>
      <c r="N91" s="1" t="s">
        <v>1172</v>
      </c>
      <c r="O91" s="1" t="s">
        <v>1173</v>
      </c>
      <c r="P91" s="1" t="s">
        <v>62</v>
      </c>
      <c r="Q91" s="1" t="s">
        <v>61</v>
      </c>
      <c r="R91" s="1" t="s">
        <v>62</v>
      </c>
      <c r="S91" s="1" t="s">
        <v>76</v>
      </c>
      <c r="T91" s="1" t="s">
        <v>77</v>
      </c>
      <c r="U91" s="1" t="s">
        <v>61</v>
      </c>
      <c r="V91" s="1" t="s">
        <v>971</v>
      </c>
      <c r="W91" s="1" t="s">
        <v>72</v>
      </c>
      <c r="X91" s="1" t="s">
        <v>62</v>
      </c>
      <c r="Y91" s="1" t="s">
        <v>73</v>
      </c>
      <c r="Z91" s="1" t="s">
        <v>1174</v>
      </c>
      <c r="AA91" s="1" t="s">
        <v>1175</v>
      </c>
      <c r="AB91" s="1" t="s">
        <v>62</v>
      </c>
      <c r="AC91" s="1" t="s">
        <v>61</v>
      </c>
      <c r="AD91" s="1" t="s">
        <v>62</v>
      </c>
      <c r="AE91" s="1" t="s">
        <v>76</v>
      </c>
      <c r="AF91" s="1" t="s">
        <v>77</v>
      </c>
      <c r="AG91" s="1" t="s">
        <v>61</v>
      </c>
      <c r="AH91" s="1" t="s">
        <v>971</v>
      </c>
      <c r="AI91" s="1" t="s">
        <v>72</v>
      </c>
      <c r="AJ91" s="1" t="s">
        <v>62</v>
      </c>
      <c r="AK91" s="1" t="s">
        <v>73</v>
      </c>
      <c r="AL91" s="1" t="s">
        <v>1176</v>
      </c>
      <c r="AM91" s="1" t="s">
        <v>1177</v>
      </c>
      <c r="AN91" s="1" t="s">
        <v>62</v>
      </c>
      <c r="AO91" s="1" t="s">
        <v>61</v>
      </c>
      <c r="AP91" s="1" t="s">
        <v>62</v>
      </c>
      <c r="AQ91" s="1" t="s">
        <v>76</v>
      </c>
      <c r="AR91" s="1" t="s">
        <v>77</v>
      </c>
      <c r="AS91" s="1" t="s">
        <v>61</v>
      </c>
      <c r="AT91" s="1" t="s">
        <v>971</v>
      </c>
      <c r="AU91" s="1" t="s">
        <v>72</v>
      </c>
      <c r="AV91" s="1" t="s">
        <v>62</v>
      </c>
      <c r="AW91" s="1" t="s">
        <v>73</v>
      </c>
    </row>
    <row r="92" spans="1:49" ht="213">
      <c r="A92" s="1" t="s">
        <v>1112</v>
      </c>
      <c r="B92" s="1" t="s">
        <v>1113</v>
      </c>
      <c r="C92" s="1" t="s">
        <v>80</v>
      </c>
      <c r="D9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92" s="1" t="s">
        <v>1149</v>
      </c>
      <c r="F92" s="1" t="s">
        <v>1150</v>
      </c>
      <c r="G92" s="1" t="s">
        <v>1151</v>
      </c>
      <c r="H92" s="1">
        <v>4</v>
      </c>
      <c r="I92" s="1" t="s">
        <v>1152</v>
      </c>
      <c r="J92" s="1" t="s">
        <v>1178</v>
      </c>
      <c r="K92" s="1" t="s">
        <v>56</v>
      </c>
      <c r="L92" s="1" t="s">
        <v>1154</v>
      </c>
      <c r="M92" s="1" t="s">
        <v>1155</v>
      </c>
      <c r="N92" s="1" t="s">
        <v>1179</v>
      </c>
      <c r="O92" s="1" t="s">
        <v>1180</v>
      </c>
      <c r="P92" s="1" t="s">
        <v>62</v>
      </c>
      <c r="Q92" s="1" t="s">
        <v>61</v>
      </c>
      <c r="R92" s="1" t="s">
        <v>62</v>
      </c>
      <c r="S92" s="1" t="s">
        <v>76</v>
      </c>
      <c r="T92" s="1" t="s">
        <v>77</v>
      </c>
      <c r="U92" s="1" t="s">
        <v>61</v>
      </c>
      <c r="V92" s="1" t="s">
        <v>971</v>
      </c>
      <c r="W92" s="1" t="s">
        <v>72</v>
      </c>
      <c r="X92" s="1" t="s">
        <v>62</v>
      </c>
      <c r="Y92" s="1" t="s">
        <v>73</v>
      </c>
      <c r="Z92" s="1" t="s">
        <v>1181</v>
      </c>
      <c r="AA92" s="1" t="s">
        <v>1182</v>
      </c>
      <c r="AB92" s="1" t="s">
        <v>61</v>
      </c>
      <c r="AC92" s="1" t="s">
        <v>61</v>
      </c>
      <c r="AD92" s="1" t="s">
        <v>62</v>
      </c>
      <c r="AE92" s="1" t="s">
        <v>554</v>
      </c>
      <c r="AF92" s="1" t="s">
        <v>64</v>
      </c>
      <c r="AG92" s="1" t="s">
        <v>62</v>
      </c>
      <c r="AH92" s="1" t="s">
        <v>1183</v>
      </c>
      <c r="AI92" s="1" t="s">
        <v>66</v>
      </c>
      <c r="AJ92" s="1" t="s">
        <v>62</v>
      </c>
      <c r="AK92" s="1" t="s">
        <v>73</v>
      </c>
      <c r="AL92" s="1" t="s">
        <v>1184</v>
      </c>
      <c r="AM92" s="1" t="s">
        <v>1185</v>
      </c>
      <c r="AN92" s="1" t="s">
        <v>62</v>
      </c>
      <c r="AO92" s="1" t="s">
        <v>61</v>
      </c>
      <c r="AP92" s="1" t="s">
        <v>62</v>
      </c>
      <c r="AQ92" s="1" t="s">
        <v>76</v>
      </c>
      <c r="AR92" s="1" t="s">
        <v>77</v>
      </c>
      <c r="AS92" s="1" t="s">
        <v>61</v>
      </c>
      <c r="AT92" s="1" t="s">
        <v>971</v>
      </c>
      <c r="AU92" s="1" t="s">
        <v>72</v>
      </c>
      <c r="AV92" s="1" t="s">
        <v>62</v>
      </c>
      <c r="AW92" s="1" t="s">
        <v>73</v>
      </c>
    </row>
    <row r="93" spans="1:49" ht="213">
      <c r="A93" s="1" t="s">
        <v>1112</v>
      </c>
      <c r="B93" s="1" t="s">
        <v>1113</v>
      </c>
      <c r="C93" s="1" t="s">
        <v>114</v>
      </c>
      <c r="D9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93" s="1" t="s">
        <v>1186</v>
      </c>
      <c r="F93" s="1" t="s">
        <v>1187</v>
      </c>
      <c r="G93" s="1" t="s">
        <v>1188</v>
      </c>
      <c r="H93" s="1">
        <v>2</v>
      </c>
      <c r="I93" s="1" t="s">
        <v>1189</v>
      </c>
      <c r="J93" s="1" t="s">
        <v>1134</v>
      </c>
      <c r="K93" s="1" t="s">
        <v>56</v>
      </c>
      <c r="L93" s="1" t="s">
        <v>1190</v>
      </c>
      <c r="M93" s="1" t="s">
        <v>1191</v>
      </c>
      <c r="N93" s="1" t="s">
        <v>1192</v>
      </c>
      <c r="O93" s="1" t="s">
        <v>1193</v>
      </c>
      <c r="P93" s="1" t="s">
        <v>62</v>
      </c>
      <c r="Q93" s="1" t="s">
        <v>61</v>
      </c>
      <c r="R93" s="1" t="s">
        <v>62</v>
      </c>
      <c r="S93" s="1" t="s">
        <v>76</v>
      </c>
      <c r="T93" s="1" t="s">
        <v>77</v>
      </c>
      <c r="U93" s="1" t="s">
        <v>61</v>
      </c>
      <c r="V93" s="1" t="s">
        <v>971</v>
      </c>
      <c r="W93" s="1" t="s">
        <v>72</v>
      </c>
      <c r="X93" s="1" t="s">
        <v>62</v>
      </c>
      <c r="Y93" s="1" t="s">
        <v>73</v>
      </c>
      <c r="Z93" s="1" t="s">
        <v>1194</v>
      </c>
      <c r="AA93" s="1" t="s">
        <v>1195</v>
      </c>
      <c r="AB93" s="1" t="s">
        <v>61</v>
      </c>
      <c r="AC93" s="1" t="s">
        <v>61</v>
      </c>
      <c r="AD93" s="1" t="s">
        <v>62</v>
      </c>
      <c r="AE93" s="1" t="s">
        <v>1196</v>
      </c>
      <c r="AF93" s="1" t="s">
        <v>64</v>
      </c>
      <c r="AG93" s="1" t="s">
        <v>62</v>
      </c>
      <c r="AH93" s="1" t="s">
        <v>1197</v>
      </c>
      <c r="AI93" s="1" t="s">
        <v>66</v>
      </c>
      <c r="AJ93" s="1" t="s">
        <v>62</v>
      </c>
      <c r="AK93" s="1" t="s">
        <v>73</v>
      </c>
      <c r="AL93" s="1" t="s">
        <v>1198</v>
      </c>
      <c r="AM93" s="1" t="s">
        <v>1199</v>
      </c>
      <c r="AN93" s="1" t="s">
        <v>62</v>
      </c>
      <c r="AO93" s="1" t="s">
        <v>61</v>
      </c>
      <c r="AP93" s="1" t="s">
        <v>62</v>
      </c>
      <c r="AQ93" s="1" t="s">
        <v>76</v>
      </c>
      <c r="AR93" s="1" t="s">
        <v>77</v>
      </c>
      <c r="AS93" s="1" t="s">
        <v>61</v>
      </c>
      <c r="AT93" s="1" t="s">
        <v>971</v>
      </c>
      <c r="AU93" s="1" t="s">
        <v>72</v>
      </c>
      <c r="AV93" s="1" t="s">
        <v>62</v>
      </c>
      <c r="AW93" s="1" t="s">
        <v>73</v>
      </c>
    </row>
    <row r="94" spans="1:49" ht="244.5">
      <c r="A94" s="1" t="s">
        <v>1112</v>
      </c>
      <c r="B94" s="1" t="s">
        <v>1113</v>
      </c>
      <c r="C94" s="1" t="s">
        <v>114</v>
      </c>
      <c r="D9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94" s="1" t="s">
        <v>1186</v>
      </c>
      <c r="F94" s="1" t="s">
        <v>1187</v>
      </c>
      <c r="G94" s="1" t="s">
        <v>1188</v>
      </c>
      <c r="H94" s="1">
        <v>2</v>
      </c>
      <c r="I94" s="1" t="s">
        <v>1189</v>
      </c>
      <c r="J94" s="1" t="s">
        <v>1143</v>
      </c>
      <c r="K94" s="1" t="s">
        <v>56</v>
      </c>
      <c r="L94" s="1" t="s">
        <v>1190</v>
      </c>
      <c r="M94" s="1" t="s">
        <v>1191</v>
      </c>
      <c r="N94" s="1" t="s">
        <v>1200</v>
      </c>
      <c r="O94" s="1" t="s">
        <v>1201</v>
      </c>
      <c r="P94" s="1" t="s">
        <v>62</v>
      </c>
      <c r="Q94" s="1" t="s">
        <v>61</v>
      </c>
      <c r="R94" s="1" t="s">
        <v>62</v>
      </c>
      <c r="S94" s="1" t="s">
        <v>76</v>
      </c>
      <c r="T94" s="1" t="s">
        <v>77</v>
      </c>
      <c r="U94" s="1" t="s">
        <v>61</v>
      </c>
      <c r="V94" s="1" t="s">
        <v>971</v>
      </c>
      <c r="W94" s="1" t="s">
        <v>72</v>
      </c>
      <c r="X94" s="1" t="s">
        <v>62</v>
      </c>
      <c r="Y94" s="1" t="s">
        <v>73</v>
      </c>
      <c r="Z94" s="1" t="s">
        <v>1202</v>
      </c>
      <c r="AA94" s="1" t="s">
        <v>1203</v>
      </c>
      <c r="AB94" s="1" t="s">
        <v>61</v>
      </c>
      <c r="AC94" s="1" t="s">
        <v>61</v>
      </c>
      <c r="AD94" s="1" t="s">
        <v>62</v>
      </c>
      <c r="AE94" s="1" t="s">
        <v>1204</v>
      </c>
      <c r="AF94" s="1" t="s">
        <v>64</v>
      </c>
      <c r="AG94" s="1" t="s">
        <v>62</v>
      </c>
      <c r="AH94" s="1" t="s">
        <v>1205</v>
      </c>
      <c r="AI94" s="1" t="s">
        <v>66</v>
      </c>
      <c r="AJ94" s="1" t="s">
        <v>61</v>
      </c>
      <c r="AK94" s="1" t="s">
        <v>1206</v>
      </c>
      <c r="AL94" s="1" t="s">
        <v>1207</v>
      </c>
      <c r="AM94" s="1" t="s">
        <v>1208</v>
      </c>
      <c r="AN94" s="1" t="s">
        <v>62</v>
      </c>
      <c r="AO94" s="1" t="s">
        <v>61</v>
      </c>
      <c r="AP94" s="1" t="s">
        <v>62</v>
      </c>
      <c r="AQ94" s="1" t="s">
        <v>76</v>
      </c>
      <c r="AR94" s="1" t="s">
        <v>77</v>
      </c>
      <c r="AS94" s="1" t="s">
        <v>61</v>
      </c>
      <c r="AT94" s="1" t="s">
        <v>971</v>
      </c>
      <c r="AU94" s="1" t="s">
        <v>72</v>
      </c>
      <c r="AV94" s="1" t="s">
        <v>62</v>
      </c>
      <c r="AW94" s="1" t="s">
        <v>73</v>
      </c>
    </row>
    <row r="95" spans="1:49" ht="167.25">
      <c r="A95" s="1" t="s">
        <v>1112</v>
      </c>
      <c r="B95" s="1" t="s">
        <v>1113</v>
      </c>
      <c r="C95" s="1" t="s">
        <v>114</v>
      </c>
      <c r="D9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95" s="1" t="s">
        <v>1209</v>
      </c>
      <c r="F95" s="1" t="s">
        <v>1210</v>
      </c>
      <c r="G95" s="1" t="s">
        <v>1211</v>
      </c>
      <c r="H95" s="1">
        <v>1</v>
      </c>
      <c r="I95" s="1" t="s">
        <v>1212</v>
      </c>
      <c r="J95" s="1" t="s">
        <v>1212</v>
      </c>
      <c r="K95" s="1" t="s">
        <v>56</v>
      </c>
      <c r="L95" s="1" t="s">
        <v>1213</v>
      </c>
      <c r="M95" s="1" t="s">
        <v>1214</v>
      </c>
      <c r="N95" s="1" t="s">
        <v>1215</v>
      </c>
      <c r="O95" s="1" t="s">
        <v>1216</v>
      </c>
      <c r="P95" s="1" t="s">
        <v>62</v>
      </c>
      <c r="Q95" s="1" t="s">
        <v>61</v>
      </c>
      <c r="R95" s="1" t="s">
        <v>62</v>
      </c>
      <c r="S95" s="1" t="s">
        <v>76</v>
      </c>
      <c r="T95" s="1" t="s">
        <v>77</v>
      </c>
      <c r="U95" s="1" t="s">
        <v>61</v>
      </c>
      <c r="V95" s="1" t="s">
        <v>971</v>
      </c>
      <c r="W95" s="1" t="s">
        <v>72</v>
      </c>
      <c r="X95" s="1" t="s">
        <v>62</v>
      </c>
      <c r="Y95" s="1" t="s">
        <v>73</v>
      </c>
      <c r="Z95" s="1" t="s">
        <v>1217</v>
      </c>
      <c r="AA95" s="1" t="s">
        <v>1218</v>
      </c>
      <c r="AB95" s="1" t="s">
        <v>61</v>
      </c>
      <c r="AC95" s="1" t="s">
        <v>61</v>
      </c>
      <c r="AD95" s="1" t="s">
        <v>62</v>
      </c>
      <c r="AE95" s="1" t="s">
        <v>790</v>
      </c>
      <c r="AF95" s="1" t="s">
        <v>64</v>
      </c>
      <c r="AG95" s="1" t="s">
        <v>62</v>
      </c>
      <c r="AH95" s="1" t="s">
        <v>1219</v>
      </c>
      <c r="AI95" s="1" t="s">
        <v>66</v>
      </c>
      <c r="AJ95" s="1" t="s">
        <v>61</v>
      </c>
      <c r="AK95" s="1" t="s">
        <v>506</v>
      </c>
      <c r="AL95" s="1" t="s">
        <v>1220</v>
      </c>
      <c r="AM95" s="1" t="s">
        <v>1221</v>
      </c>
      <c r="AN95" s="1" t="s">
        <v>62</v>
      </c>
      <c r="AO95" s="1" t="s">
        <v>61</v>
      </c>
      <c r="AP95" s="1" t="s">
        <v>62</v>
      </c>
      <c r="AQ95" s="1" t="s">
        <v>76</v>
      </c>
      <c r="AR95" s="1" t="s">
        <v>77</v>
      </c>
      <c r="AS95" s="1" t="s">
        <v>61</v>
      </c>
      <c r="AT95" s="1" t="s">
        <v>971</v>
      </c>
      <c r="AU95" s="1" t="s">
        <v>72</v>
      </c>
      <c r="AV95" s="1" t="s">
        <v>62</v>
      </c>
      <c r="AW95" s="1" t="s">
        <v>73</v>
      </c>
    </row>
    <row r="96" spans="1:49" ht="198">
      <c r="A96" s="1" t="s">
        <v>1112</v>
      </c>
      <c r="B96" s="1" t="s">
        <v>1113</v>
      </c>
      <c r="C96" s="1" t="s">
        <v>149</v>
      </c>
      <c r="D9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96" s="1" t="s">
        <v>1222</v>
      </c>
      <c r="F96" s="1" t="s">
        <v>1223</v>
      </c>
      <c r="G96" s="1" t="s">
        <v>1224</v>
      </c>
      <c r="H96" s="1">
        <v>1</v>
      </c>
      <c r="I96" s="1" t="s">
        <v>1134</v>
      </c>
      <c r="J96" s="1" t="s">
        <v>1134</v>
      </c>
      <c r="K96" s="1" t="s">
        <v>56</v>
      </c>
      <c r="L96" s="1" t="s">
        <v>1225</v>
      </c>
      <c r="M96" s="1" t="s">
        <v>1226</v>
      </c>
      <c r="N96" s="1" t="s">
        <v>1192</v>
      </c>
      <c r="O96" s="1" t="s">
        <v>1227</v>
      </c>
      <c r="P96" s="1" t="s">
        <v>62</v>
      </c>
      <c r="Q96" s="1" t="s">
        <v>61</v>
      </c>
      <c r="R96" s="1" t="s">
        <v>62</v>
      </c>
      <c r="S96" s="1" t="s">
        <v>76</v>
      </c>
      <c r="T96" s="1" t="s">
        <v>77</v>
      </c>
      <c r="U96" s="1" t="s">
        <v>61</v>
      </c>
      <c r="V96" s="1" t="s">
        <v>1228</v>
      </c>
      <c r="W96" s="1" t="s">
        <v>72</v>
      </c>
      <c r="X96" s="1" t="s">
        <v>62</v>
      </c>
      <c r="Y96" s="1" t="s">
        <v>73</v>
      </c>
      <c r="Z96" s="1" t="s">
        <v>1194</v>
      </c>
      <c r="AA96" s="1" t="s">
        <v>1229</v>
      </c>
      <c r="AB96" s="1" t="s">
        <v>62</v>
      </c>
      <c r="AC96" s="1" t="s">
        <v>61</v>
      </c>
      <c r="AD96" s="1" t="s">
        <v>62</v>
      </c>
      <c r="AE96" s="1" t="s">
        <v>76</v>
      </c>
      <c r="AF96" s="1" t="s">
        <v>77</v>
      </c>
      <c r="AG96" s="1" t="s">
        <v>61</v>
      </c>
      <c r="AH96" s="1" t="s">
        <v>1230</v>
      </c>
      <c r="AI96" s="1" t="s">
        <v>72</v>
      </c>
      <c r="AJ96" s="1" t="s">
        <v>62</v>
      </c>
      <c r="AK96" s="1" t="s">
        <v>73</v>
      </c>
      <c r="AL96" s="1" t="s">
        <v>1198</v>
      </c>
      <c r="AM96" s="1" t="s">
        <v>1231</v>
      </c>
      <c r="AN96" s="1" t="s">
        <v>62</v>
      </c>
      <c r="AO96" s="1" t="s">
        <v>61</v>
      </c>
      <c r="AP96" s="1" t="s">
        <v>62</v>
      </c>
      <c r="AQ96" s="1" t="s">
        <v>76</v>
      </c>
      <c r="AR96" s="1" t="s">
        <v>77</v>
      </c>
      <c r="AS96" s="1" t="s">
        <v>61</v>
      </c>
      <c r="AT96" s="1" t="s">
        <v>1232</v>
      </c>
      <c r="AU96" s="1" t="s">
        <v>72</v>
      </c>
      <c r="AV96" s="1" t="s">
        <v>62</v>
      </c>
      <c r="AW96" s="1" t="s">
        <v>73</v>
      </c>
    </row>
    <row r="97" spans="1:49" ht="244.5">
      <c r="A97" s="1" t="s">
        <v>1112</v>
      </c>
      <c r="B97" s="1" t="s">
        <v>1113</v>
      </c>
      <c r="C97" s="1" t="s">
        <v>305</v>
      </c>
      <c r="D9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97" s="1" t="s">
        <v>1233</v>
      </c>
      <c r="F97" s="1" t="s">
        <v>1234</v>
      </c>
      <c r="G97" s="1" t="s">
        <v>1235</v>
      </c>
      <c r="H97" s="1">
        <v>2</v>
      </c>
      <c r="I97" s="1" t="s">
        <v>1236</v>
      </c>
      <c r="J97" s="1" t="s">
        <v>1237</v>
      </c>
      <c r="K97" s="1" t="s">
        <v>56</v>
      </c>
      <c r="L97" s="1" t="s">
        <v>1238</v>
      </c>
      <c r="M97" s="1" t="s">
        <v>1239</v>
      </c>
      <c r="N97" s="1" t="s">
        <v>1240</v>
      </c>
      <c r="O97" s="1" t="s">
        <v>1241</v>
      </c>
      <c r="P97" s="1" t="s">
        <v>62</v>
      </c>
      <c r="Q97" s="1" t="s">
        <v>61</v>
      </c>
      <c r="R97" s="1" t="s">
        <v>62</v>
      </c>
      <c r="S97" s="1" t="s">
        <v>215</v>
      </c>
      <c r="T97" s="1" t="s">
        <v>77</v>
      </c>
      <c r="U97" s="1" t="s">
        <v>61</v>
      </c>
      <c r="V97" s="1" t="s">
        <v>1242</v>
      </c>
      <c r="W97" s="1" t="s">
        <v>72</v>
      </c>
      <c r="X97" s="1" t="s">
        <v>62</v>
      </c>
      <c r="Y97" s="1" t="s">
        <v>73</v>
      </c>
      <c r="Z97" s="1" t="s">
        <v>1243</v>
      </c>
      <c r="AA97" s="1" t="s">
        <v>1244</v>
      </c>
      <c r="AB97" s="1" t="s">
        <v>62</v>
      </c>
      <c r="AC97" s="1" t="s">
        <v>61</v>
      </c>
      <c r="AD97" s="1" t="s">
        <v>62</v>
      </c>
      <c r="AE97" s="1" t="s">
        <v>215</v>
      </c>
      <c r="AF97" s="1" t="s">
        <v>77</v>
      </c>
      <c r="AG97" s="1" t="s">
        <v>61</v>
      </c>
      <c r="AH97" s="1" t="s">
        <v>1242</v>
      </c>
      <c r="AI97" s="1" t="s">
        <v>72</v>
      </c>
      <c r="AJ97" s="1" t="s">
        <v>62</v>
      </c>
      <c r="AK97" s="1" t="s">
        <v>73</v>
      </c>
      <c r="AL97" s="1" t="s">
        <v>1245</v>
      </c>
      <c r="AM97" s="1" t="s">
        <v>1246</v>
      </c>
      <c r="AN97" s="1" t="s">
        <v>62</v>
      </c>
      <c r="AO97" s="1" t="s">
        <v>61</v>
      </c>
      <c r="AP97" s="1" t="s">
        <v>62</v>
      </c>
      <c r="AQ97" s="1" t="s">
        <v>1094</v>
      </c>
      <c r="AR97" s="1" t="s">
        <v>64</v>
      </c>
      <c r="AS97" s="1" t="s">
        <v>61</v>
      </c>
      <c r="AT97" s="1" t="s">
        <v>1247</v>
      </c>
      <c r="AU97" s="1" t="s">
        <v>72</v>
      </c>
      <c r="AV97" s="1" t="s">
        <v>61</v>
      </c>
      <c r="AW97" s="1" t="s">
        <v>1248</v>
      </c>
    </row>
    <row r="98" spans="1:49" ht="244.5">
      <c r="A98" s="1" t="s">
        <v>1112</v>
      </c>
      <c r="B98" s="1" t="s">
        <v>1113</v>
      </c>
      <c r="C98" s="1" t="s">
        <v>305</v>
      </c>
      <c r="D9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98" s="1" t="s">
        <v>1233</v>
      </c>
      <c r="F98" s="1" t="s">
        <v>1234</v>
      </c>
      <c r="G98" s="1" t="s">
        <v>1235</v>
      </c>
      <c r="H98" s="1">
        <v>2</v>
      </c>
      <c r="I98" s="1" t="s">
        <v>1236</v>
      </c>
      <c r="J98" s="1" t="s">
        <v>1249</v>
      </c>
      <c r="K98" s="1" t="s">
        <v>56</v>
      </c>
      <c r="L98" s="1" t="s">
        <v>1238</v>
      </c>
      <c r="M98" s="1" t="s">
        <v>1239</v>
      </c>
      <c r="N98" s="1" t="s">
        <v>1250</v>
      </c>
      <c r="O98" s="1" t="s">
        <v>1251</v>
      </c>
      <c r="P98" s="1" t="s">
        <v>62</v>
      </c>
      <c r="Q98" s="1" t="s">
        <v>61</v>
      </c>
      <c r="R98" s="1" t="s">
        <v>62</v>
      </c>
      <c r="S98" s="1" t="s">
        <v>215</v>
      </c>
      <c r="T98" s="1" t="s">
        <v>77</v>
      </c>
      <c r="U98" s="1" t="s">
        <v>61</v>
      </c>
      <c r="V98" s="1" t="s">
        <v>1242</v>
      </c>
      <c r="W98" s="1" t="s">
        <v>72</v>
      </c>
      <c r="X98" s="1" t="s">
        <v>62</v>
      </c>
      <c r="Y98" s="1" t="s">
        <v>73</v>
      </c>
      <c r="Z98" s="1" t="s">
        <v>1252</v>
      </c>
      <c r="AA98" s="1" t="s">
        <v>1253</v>
      </c>
      <c r="AB98" s="1" t="s">
        <v>62</v>
      </c>
      <c r="AC98" s="1" t="s">
        <v>61</v>
      </c>
      <c r="AD98" s="1" t="s">
        <v>62</v>
      </c>
      <c r="AE98" s="1" t="s">
        <v>215</v>
      </c>
      <c r="AF98" s="1" t="s">
        <v>77</v>
      </c>
      <c r="AG98" s="1" t="s">
        <v>61</v>
      </c>
      <c r="AH98" s="1" t="s">
        <v>1242</v>
      </c>
      <c r="AI98" s="1" t="s">
        <v>72</v>
      </c>
      <c r="AJ98" s="1" t="s">
        <v>62</v>
      </c>
      <c r="AK98" s="1" t="s">
        <v>73</v>
      </c>
      <c r="AL98" s="1" t="s">
        <v>1254</v>
      </c>
      <c r="AM98" s="1" t="s">
        <v>1255</v>
      </c>
      <c r="AN98" s="1" t="s">
        <v>62</v>
      </c>
      <c r="AO98" s="1" t="s">
        <v>61</v>
      </c>
      <c r="AP98" s="1" t="s">
        <v>62</v>
      </c>
      <c r="AQ98" s="1" t="s">
        <v>1094</v>
      </c>
      <c r="AR98" s="1" t="s">
        <v>64</v>
      </c>
      <c r="AS98" s="1" t="s">
        <v>61</v>
      </c>
      <c r="AT98" s="1" t="s">
        <v>1256</v>
      </c>
      <c r="AU98" s="1" t="s">
        <v>72</v>
      </c>
      <c r="AV98" s="1" t="s">
        <v>61</v>
      </c>
      <c r="AW98" s="1" t="s">
        <v>1257</v>
      </c>
    </row>
    <row r="99" spans="1:49" ht="229.5">
      <c r="A99" s="1" t="s">
        <v>1258</v>
      </c>
      <c r="B99" s="1" t="s">
        <v>1259</v>
      </c>
      <c r="C99" s="1" t="s">
        <v>149</v>
      </c>
      <c r="D9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99" s="1" t="s">
        <v>1260</v>
      </c>
      <c r="F99" s="1" t="s">
        <v>1261</v>
      </c>
      <c r="G99" s="1" t="s">
        <v>1262</v>
      </c>
      <c r="H99" s="1">
        <v>1</v>
      </c>
      <c r="I99" s="1" t="s">
        <v>1263</v>
      </c>
      <c r="J99" s="1" t="s">
        <v>1263</v>
      </c>
      <c r="K99" s="1" t="s">
        <v>56</v>
      </c>
      <c r="L99" s="1" t="s">
        <v>1264</v>
      </c>
      <c r="M99" s="1" t="s">
        <v>1265</v>
      </c>
      <c r="N99" s="1" t="s">
        <v>1266</v>
      </c>
      <c r="O99" s="1" t="s">
        <v>1267</v>
      </c>
      <c r="P99" s="1" t="s">
        <v>62</v>
      </c>
      <c r="Q99" s="1" t="s">
        <v>61</v>
      </c>
      <c r="R99" s="1" t="s">
        <v>62</v>
      </c>
      <c r="S99" s="1" t="s">
        <v>76</v>
      </c>
      <c r="T99" s="1" t="s">
        <v>77</v>
      </c>
      <c r="U99" s="1" t="s">
        <v>61</v>
      </c>
      <c r="V99" s="1" t="s">
        <v>971</v>
      </c>
      <c r="W99" s="1" t="s">
        <v>72</v>
      </c>
      <c r="X99" s="1" t="s">
        <v>62</v>
      </c>
      <c r="Y99" s="1" t="s">
        <v>73</v>
      </c>
      <c r="Z99" s="1" t="s">
        <v>1268</v>
      </c>
      <c r="AA99" s="1" t="s">
        <v>1269</v>
      </c>
      <c r="AB99" s="1" t="s">
        <v>62</v>
      </c>
      <c r="AC99" s="1" t="s">
        <v>61</v>
      </c>
      <c r="AD99" s="1" t="s">
        <v>62</v>
      </c>
      <c r="AE99" s="1" t="s">
        <v>76</v>
      </c>
      <c r="AF99" s="1" t="s">
        <v>77</v>
      </c>
      <c r="AG99" s="1" t="s">
        <v>61</v>
      </c>
      <c r="AH99" s="1" t="s">
        <v>971</v>
      </c>
      <c r="AI99" s="1" t="s">
        <v>72</v>
      </c>
      <c r="AJ99" s="1" t="s">
        <v>62</v>
      </c>
      <c r="AK99" s="1" t="s">
        <v>73</v>
      </c>
      <c r="AL99" s="1" t="s">
        <v>1270</v>
      </c>
      <c r="AM99" s="1" t="s">
        <v>1271</v>
      </c>
      <c r="AN99" s="1" t="s">
        <v>62</v>
      </c>
      <c r="AO99" s="1" t="s">
        <v>61</v>
      </c>
      <c r="AP99" s="1" t="s">
        <v>62</v>
      </c>
      <c r="AQ99" s="1" t="s">
        <v>1094</v>
      </c>
      <c r="AR99" s="1" t="s">
        <v>64</v>
      </c>
      <c r="AS99" s="1" t="s">
        <v>61</v>
      </c>
      <c r="AT99" s="1" t="s">
        <v>1272</v>
      </c>
      <c r="AU99" s="1" t="s">
        <v>72</v>
      </c>
      <c r="AV99" s="1" t="s">
        <v>61</v>
      </c>
      <c r="AW99" s="1" t="s">
        <v>1273</v>
      </c>
    </row>
    <row r="100" spans="1:49" ht="244.5">
      <c r="A100" s="1" t="s">
        <v>1274</v>
      </c>
      <c r="B100" s="1" t="s">
        <v>1275</v>
      </c>
      <c r="C100" s="1" t="s">
        <v>149</v>
      </c>
      <c r="D10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00" s="1" t="s">
        <v>1276</v>
      </c>
      <c r="F100" s="1" t="s">
        <v>1277</v>
      </c>
      <c r="G100" s="1" t="s">
        <v>1278</v>
      </c>
      <c r="H100" s="1">
        <v>2</v>
      </c>
      <c r="I100" s="1" t="s">
        <v>1279</v>
      </c>
      <c r="J100" s="1" t="s">
        <v>1280</v>
      </c>
      <c r="K100" s="1" t="s">
        <v>56</v>
      </c>
      <c r="L100" s="1" t="s">
        <v>1281</v>
      </c>
      <c r="M100" s="1" t="s">
        <v>1282</v>
      </c>
      <c r="N100" s="1" t="s">
        <v>1283</v>
      </c>
      <c r="O100" s="1" t="s">
        <v>1284</v>
      </c>
      <c r="P100" s="1" t="s">
        <v>62</v>
      </c>
      <c r="Q100" s="1" t="s">
        <v>61</v>
      </c>
      <c r="R100" s="1" t="s">
        <v>62</v>
      </c>
      <c r="S100" s="1" t="s">
        <v>76</v>
      </c>
      <c r="T100" s="1" t="s">
        <v>77</v>
      </c>
      <c r="U100" s="1" t="s">
        <v>61</v>
      </c>
      <c r="V100" s="1" t="s">
        <v>1285</v>
      </c>
      <c r="W100" s="1" t="s">
        <v>72</v>
      </c>
      <c r="X100" s="1" t="s">
        <v>62</v>
      </c>
      <c r="Y100" s="1" t="s">
        <v>73</v>
      </c>
      <c r="Z100" s="1" t="s">
        <v>1286</v>
      </c>
      <c r="AA100" s="1" t="s">
        <v>1287</v>
      </c>
      <c r="AB100" s="1" t="s">
        <v>102</v>
      </c>
      <c r="AC100" s="1" t="s">
        <v>61</v>
      </c>
      <c r="AD100" s="1" t="s">
        <v>62</v>
      </c>
      <c r="AE100" s="1" t="s">
        <v>833</v>
      </c>
      <c r="AF100" s="1" t="s">
        <v>64</v>
      </c>
      <c r="AG100" s="1" t="s">
        <v>62</v>
      </c>
      <c r="AH100" s="1" t="s">
        <v>1288</v>
      </c>
      <c r="AI100" s="1" t="s">
        <v>162</v>
      </c>
      <c r="AJ100" s="1" t="s">
        <v>62</v>
      </c>
      <c r="AK100" s="1" t="s">
        <v>73</v>
      </c>
      <c r="AL100" s="1" t="s">
        <v>1289</v>
      </c>
      <c r="AM100" s="1" t="s">
        <v>1290</v>
      </c>
      <c r="AN100" s="1" t="s">
        <v>62</v>
      </c>
      <c r="AO100" s="1" t="s">
        <v>61</v>
      </c>
      <c r="AP100" s="1" t="s">
        <v>62</v>
      </c>
      <c r="AQ100" s="1" t="s">
        <v>76</v>
      </c>
      <c r="AR100" s="1" t="s">
        <v>77</v>
      </c>
      <c r="AS100" s="1" t="s">
        <v>61</v>
      </c>
      <c r="AT100" s="1" t="s">
        <v>1291</v>
      </c>
      <c r="AU100" s="1" t="s">
        <v>72</v>
      </c>
      <c r="AV100" s="1" t="s">
        <v>62</v>
      </c>
      <c r="AW100" s="1" t="s">
        <v>73</v>
      </c>
    </row>
    <row r="101" spans="1:49" ht="152.25">
      <c r="A101" s="1" t="s">
        <v>1274</v>
      </c>
      <c r="B101" s="1" t="s">
        <v>1275</v>
      </c>
      <c r="C101" s="1" t="s">
        <v>149</v>
      </c>
      <c r="D10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01" s="1" t="s">
        <v>1276</v>
      </c>
      <c r="F101" s="1" t="s">
        <v>1277</v>
      </c>
      <c r="G101" s="1" t="s">
        <v>1278</v>
      </c>
      <c r="H101" s="1">
        <v>2</v>
      </c>
      <c r="I101" s="1" t="s">
        <v>1279</v>
      </c>
      <c r="J101" s="1" t="s">
        <v>1292</v>
      </c>
      <c r="K101" s="1" t="s">
        <v>56</v>
      </c>
      <c r="L101" s="1" t="s">
        <v>1281</v>
      </c>
      <c r="M101" s="1" t="s">
        <v>1282</v>
      </c>
      <c r="N101" s="1" t="s">
        <v>1293</v>
      </c>
      <c r="O101" s="1" t="s">
        <v>1294</v>
      </c>
      <c r="P101" s="1" t="s">
        <v>62</v>
      </c>
      <c r="Q101" s="1" t="s">
        <v>61</v>
      </c>
      <c r="R101" s="1" t="s">
        <v>62</v>
      </c>
      <c r="S101" s="1" t="s">
        <v>1295</v>
      </c>
      <c r="T101" s="1" t="s">
        <v>77</v>
      </c>
      <c r="U101" s="1" t="s">
        <v>61</v>
      </c>
      <c r="V101" s="1" t="s">
        <v>1296</v>
      </c>
      <c r="W101" s="1" t="s">
        <v>72</v>
      </c>
      <c r="X101" s="1" t="s">
        <v>62</v>
      </c>
      <c r="Y101" s="1" t="s">
        <v>73</v>
      </c>
      <c r="Z101" s="1" t="s">
        <v>1297</v>
      </c>
      <c r="AA101" s="1" t="s">
        <v>1298</v>
      </c>
      <c r="AB101" s="1" t="s">
        <v>62</v>
      </c>
      <c r="AC101" s="1" t="s">
        <v>61</v>
      </c>
      <c r="AD101" s="1" t="s">
        <v>62</v>
      </c>
      <c r="AE101" s="1" t="s">
        <v>70</v>
      </c>
      <c r="AF101" s="1" t="s">
        <v>64</v>
      </c>
      <c r="AG101" s="1" t="s">
        <v>61</v>
      </c>
      <c r="AH101" s="1" t="s">
        <v>1299</v>
      </c>
      <c r="AI101" s="1" t="s">
        <v>72</v>
      </c>
      <c r="AJ101" s="1" t="s">
        <v>62</v>
      </c>
      <c r="AK101" s="1" t="s">
        <v>73</v>
      </c>
      <c r="AL101" s="1" t="s">
        <v>1300</v>
      </c>
      <c r="AM101" s="1" t="s">
        <v>1301</v>
      </c>
      <c r="AN101" s="1" t="s">
        <v>62</v>
      </c>
      <c r="AO101" s="1" t="s">
        <v>61</v>
      </c>
      <c r="AP101" s="1" t="s">
        <v>62</v>
      </c>
      <c r="AQ101" s="1" t="s">
        <v>76</v>
      </c>
      <c r="AR101" s="1" t="s">
        <v>77</v>
      </c>
      <c r="AS101" s="1" t="s">
        <v>61</v>
      </c>
      <c r="AT101" s="1" t="s">
        <v>1302</v>
      </c>
      <c r="AU101" s="1" t="s">
        <v>72</v>
      </c>
      <c r="AV101" s="1" t="s">
        <v>62</v>
      </c>
      <c r="AW101" s="1" t="s">
        <v>73</v>
      </c>
    </row>
    <row r="102" spans="1:49" ht="213">
      <c r="A102" s="1" t="s">
        <v>1274</v>
      </c>
      <c r="B102" s="1" t="s">
        <v>1275</v>
      </c>
      <c r="C102" s="1" t="s">
        <v>305</v>
      </c>
      <c r="D10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02" s="1" t="s">
        <v>1303</v>
      </c>
      <c r="F102" s="1" t="s">
        <v>1304</v>
      </c>
      <c r="G102" s="1" t="s">
        <v>1305</v>
      </c>
      <c r="H102" s="1">
        <v>1</v>
      </c>
      <c r="I102" s="1" t="s">
        <v>1306</v>
      </c>
      <c r="J102" s="1" t="s">
        <v>1306</v>
      </c>
      <c r="K102" s="1" t="s">
        <v>56</v>
      </c>
      <c r="L102" s="1" t="s">
        <v>1307</v>
      </c>
      <c r="M102" s="1" t="s">
        <v>1308</v>
      </c>
      <c r="N102" s="1" t="s">
        <v>1293</v>
      </c>
      <c r="O102" s="1" t="s">
        <v>1309</v>
      </c>
      <c r="P102" s="1" t="s">
        <v>62</v>
      </c>
      <c r="Q102" s="1" t="s">
        <v>61</v>
      </c>
      <c r="R102" s="1" t="s">
        <v>62</v>
      </c>
      <c r="S102" s="1" t="s">
        <v>76</v>
      </c>
      <c r="T102" s="1" t="s">
        <v>77</v>
      </c>
      <c r="U102" s="1" t="s">
        <v>61</v>
      </c>
      <c r="V102" s="1" t="s">
        <v>1310</v>
      </c>
      <c r="W102" s="1" t="s">
        <v>72</v>
      </c>
      <c r="X102" s="1" t="s">
        <v>62</v>
      </c>
      <c r="Y102" s="1" t="s">
        <v>73</v>
      </c>
      <c r="Z102" s="1" t="s">
        <v>1297</v>
      </c>
      <c r="AA102" s="1" t="s">
        <v>1311</v>
      </c>
      <c r="AB102" s="1" t="s">
        <v>61</v>
      </c>
      <c r="AC102" s="1" t="s">
        <v>61</v>
      </c>
      <c r="AD102" s="1" t="s">
        <v>62</v>
      </c>
      <c r="AE102" s="1" t="s">
        <v>138</v>
      </c>
      <c r="AF102" s="1" t="s">
        <v>64</v>
      </c>
      <c r="AG102" s="1" t="s">
        <v>62</v>
      </c>
      <c r="AH102" s="1" t="s">
        <v>1312</v>
      </c>
      <c r="AI102" s="1" t="s">
        <v>66</v>
      </c>
      <c r="AJ102" s="1" t="s">
        <v>62</v>
      </c>
      <c r="AK102" s="1" t="s">
        <v>73</v>
      </c>
      <c r="AL102" s="1" t="s">
        <v>1300</v>
      </c>
      <c r="AM102" s="1" t="s">
        <v>1313</v>
      </c>
      <c r="AN102" s="1" t="s">
        <v>102</v>
      </c>
      <c r="AO102" s="1" t="s">
        <v>61</v>
      </c>
      <c r="AP102" s="1" t="s">
        <v>62</v>
      </c>
      <c r="AQ102" s="1" t="s">
        <v>1314</v>
      </c>
      <c r="AR102" s="1" t="s">
        <v>64</v>
      </c>
      <c r="AS102" s="1" t="s">
        <v>62</v>
      </c>
      <c r="AT102" s="1" t="s">
        <v>1315</v>
      </c>
      <c r="AU102" s="1" t="s">
        <v>162</v>
      </c>
      <c r="AV102" s="1" t="s">
        <v>62</v>
      </c>
      <c r="AW102" s="1" t="s">
        <v>73</v>
      </c>
    </row>
    <row r="103" spans="1:49" ht="259.5">
      <c r="A103" s="1" t="s">
        <v>1316</v>
      </c>
      <c r="B103" s="1" t="s">
        <v>1317</v>
      </c>
      <c r="C103" s="1" t="s">
        <v>51</v>
      </c>
      <c r="D10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3" s="1" t="s">
        <v>1318</v>
      </c>
      <c r="F103" s="1">
        <v>5741160</v>
      </c>
      <c r="G103" s="1" t="s">
        <v>1319</v>
      </c>
      <c r="H103" s="1">
        <v>1</v>
      </c>
      <c r="I103" s="1" t="s">
        <v>1320</v>
      </c>
      <c r="J103" s="1" t="s">
        <v>1320</v>
      </c>
      <c r="K103" s="1" t="s">
        <v>56</v>
      </c>
      <c r="L103" s="1" t="s">
        <v>1321</v>
      </c>
      <c r="M103" s="1" t="s">
        <v>1322</v>
      </c>
      <c r="N103" s="1" t="s">
        <v>1323</v>
      </c>
      <c r="O103" s="1" t="s">
        <v>1324</v>
      </c>
      <c r="P103" s="1" t="s">
        <v>62</v>
      </c>
      <c r="Q103" s="1" t="s">
        <v>61</v>
      </c>
      <c r="R103" s="1" t="s">
        <v>62</v>
      </c>
      <c r="S103" s="1" t="s">
        <v>70</v>
      </c>
      <c r="T103" s="1" t="s">
        <v>64</v>
      </c>
      <c r="U103" s="1" t="s">
        <v>61</v>
      </c>
      <c r="V103" s="1" t="s">
        <v>1325</v>
      </c>
      <c r="W103" s="1" t="s">
        <v>72</v>
      </c>
      <c r="X103" s="1" t="s">
        <v>62</v>
      </c>
      <c r="Y103" s="1" t="s">
        <v>73</v>
      </c>
      <c r="Z103" s="1" t="s">
        <v>1326</v>
      </c>
      <c r="AA103" s="1" t="s">
        <v>1327</v>
      </c>
      <c r="AB103" s="1" t="s">
        <v>61</v>
      </c>
      <c r="AC103" s="1" t="s">
        <v>61</v>
      </c>
      <c r="AD103" s="1" t="s">
        <v>62</v>
      </c>
      <c r="AE103" s="1" t="s">
        <v>138</v>
      </c>
      <c r="AF103" s="1" t="s">
        <v>64</v>
      </c>
      <c r="AG103" s="1" t="s">
        <v>62</v>
      </c>
      <c r="AH103" s="1" t="s">
        <v>1328</v>
      </c>
      <c r="AI103" s="1" t="s">
        <v>66</v>
      </c>
      <c r="AJ103" s="1" t="s">
        <v>62</v>
      </c>
      <c r="AK103" s="1" t="s">
        <v>73</v>
      </c>
      <c r="AL103" s="1" t="s">
        <v>1329</v>
      </c>
      <c r="AM103" s="1" t="s">
        <v>1330</v>
      </c>
      <c r="AN103" s="1" t="s">
        <v>102</v>
      </c>
      <c r="AO103" s="1" t="s">
        <v>61</v>
      </c>
      <c r="AP103" s="1" t="s">
        <v>62</v>
      </c>
      <c r="AQ103" s="1" t="s">
        <v>145</v>
      </c>
      <c r="AR103" s="1" t="s">
        <v>125</v>
      </c>
      <c r="AS103" s="1" t="s">
        <v>62</v>
      </c>
      <c r="AT103" s="1" t="s">
        <v>1331</v>
      </c>
      <c r="AU103" s="1" t="s">
        <v>162</v>
      </c>
      <c r="AV103" s="1" t="s">
        <v>62</v>
      </c>
      <c r="AW103" s="1" t="s">
        <v>73</v>
      </c>
    </row>
    <row r="104" spans="1:49" ht="290.25">
      <c r="A104" s="1" t="s">
        <v>1316</v>
      </c>
      <c r="B104" s="1" t="s">
        <v>1317</v>
      </c>
      <c r="C104" s="1" t="s">
        <v>149</v>
      </c>
      <c r="D10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04" s="1" t="s">
        <v>1332</v>
      </c>
      <c r="F104" s="1" t="s">
        <v>1333</v>
      </c>
      <c r="G104" s="1" t="s">
        <v>1334</v>
      </c>
      <c r="H104" s="1">
        <v>1</v>
      </c>
      <c r="I104" s="1" t="s">
        <v>1335</v>
      </c>
      <c r="J104" s="1" t="s">
        <v>1336</v>
      </c>
      <c r="K104" s="1" t="s">
        <v>56</v>
      </c>
      <c r="L104" s="1" t="s">
        <v>1337</v>
      </c>
      <c r="M104" s="1" t="s">
        <v>1338</v>
      </c>
      <c r="N104" s="1" t="s">
        <v>1339</v>
      </c>
      <c r="O104" s="1" t="s">
        <v>1340</v>
      </c>
      <c r="P104" s="1" t="s">
        <v>62</v>
      </c>
      <c r="Q104" s="1" t="s">
        <v>61</v>
      </c>
      <c r="R104" s="1" t="s">
        <v>62</v>
      </c>
      <c r="S104" s="1" t="s">
        <v>76</v>
      </c>
      <c r="T104" s="1" t="s">
        <v>77</v>
      </c>
      <c r="U104" s="1" t="s">
        <v>61</v>
      </c>
      <c r="V104" s="1" t="s">
        <v>1341</v>
      </c>
      <c r="W104" s="1" t="s">
        <v>72</v>
      </c>
      <c r="X104" s="1" t="s">
        <v>62</v>
      </c>
      <c r="Y104" s="1" t="s">
        <v>73</v>
      </c>
      <c r="Z104" s="1" t="s">
        <v>1342</v>
      </c>
      <c r="AA104" s="1" t="s">
        <v>1343</v>
      </c>
      <c r="AB104" s="1" t="s">
        <v>102</v>
      </c>
      <c r="AC104" s="1" t="s">
        <v>61</v>
      </c>
      <c r="AD104" s="1" t="s">
        <v>62</v>
      </c>
      <c r="AE104" s="1" t="s">
        <v>1344</v>
      </c>
      <c r="AF104" s="1" t="s">
        <v>64</v>
      </c>
      <c r="AG104" s="1" t="s">
        <v>62</v>
      </c>
      <c r="AH104" s="1" t="s">
        <v>1345</v>
      </c>
      <c r="AI104" s="1" t="s">
        <v>162</v>
      </c>
      <c r="AJ104" s="1" t="s">
        <v>62</v>
      </c>
      <c r="AK104" s="1" t="s">
        <v>73</v>
      </c>
      <c r="AL104" s="1" t="s">
        <v>1346</v>
      </c>
      <c r="AM104" s="1" t="s">
        <v>1347</v>
      </c>
      <c r="AN104" s="1" t="s">
        <v>102</v>
      </c>
      <c r="AO104" s="1" t="s">
        <v>61</v>
      </c>
      <c r="AP104" s="1" t="s">
        <v>62</v>
      </c>
      <c r="AQ104" s="1" t="s">
        <v>1348</v>
      </c>
      <c r="AR104" s="1" t="s">
        <v>64</v>
      </c>
      <c r="AS104" s="1" t="s">
        <v>62</v>
      </c>
      <c r="AT104" s="1" t="s">
        <v>1349</v>
      </c>
      <c r="AU104" s="1" t="s">
        <v>162</v>
      </c>
      <c r="AV104" s="1" t="s">
        <v>61</v>
      </c>
      <c r="AW104" s="1" t="s">
        <v>1350</v>
      </c>
    </row>
    <row r="105" spans="1:49" ht="152.25">
      <c r="A105" s="1" t="s">
        <v>1351</v>
      </c>
      <c r="B105" s="1" t="s">
        <v>1352</v>
      </c>
      <c r="C105" s="1" t="s">
        <v>51</v>
      </c>
      <c r="D10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5" s="1" t="s">
        <v>1353</v>
      </c>
      <c r="F105" s="1" t="s">
        <v>1354</v>
      </c>
      <c r="G105" s="1" t="s">
        <v>1355</v>
      </c>
      <c r="H105" s="1">
        <v>2</v>
      </c>
      <c r="I105" s="1" t="s">
        <v>1356</v>
      </c>
      <c r="J105" s="1" t="s">
        <v>1357</v>
      </c>
      <c r="K105" s="1" t="s">
        <v>56</v>
      </c>
      <c r="L105" s="1" t="s">
        <v>1358</v>
      </c>
      <c r="M105" s="1" t="s">
        <v>1359</v>
      </c>
      <c r="N105" s="1" t="s">
        <v>1192</v>
      </c>
      <c r="O105" s="1" t="s">
        <v>1360</v>
      </c>
      <c r="P105" s="1" t="s">
        <v>61</v>
      </c>
      <c r="Q105" s="1" t="s">
        <v>61</v>
      </c>
      <c r="R105" s="1" t="s">
        <v>62</v>
      </c>
      <c r="S105" s="1" t="s">
        <v>1361</v>
      </c>
      <c r="T105" s="1" t="s">
        <v>64</v>
      </c>
      <c r="U105" s="1" t="s">
        <v>62</v>
      </c>
      <c r="V105" s="1" t="s">
        <v>1362</v>
      </c>
      <c r="W105" s="1" t="s">
        <v>66</v>
      </c>
      <c r="X105" s="1" t="s">
        <v>62</v>
      </c>
      <c r="Y105" s="1" t="s">
        <v>73</v>
      </c>
      <c r="Z105" s="1" t="s">
        <v>1194</v>
      </c>
      <c r="AA105" s="1" t="s">
        <v>1363</v>
      </c>
      <c r="AB105" s="1" t="s">
        <v>61</v>
      </c>
      <c r="AC105" s="1" t="s">
        <v>61</v>
      </c>
      <c r="AD105" s="1" t="s">
        <v>62</v>
      </c>
      <c r="AE105" s="1" t="s">
        <v>1361</v>
      </c>
      <c r="AF105" s="1" t="s">
        <v>64</v>
      </c>
      <c r="AG105" s="1" t="s">
        <v>62</v>
      </c>
      <c r="AH105" s="1" t="s">
        <v>1362</v>
      </c>
      <c r="AI105" s="1" t="s">
        <v>66</v>
      </c>
      <c r="AJ105" s="1" t="s">
        <v>62</v>
      </c>
      <c r="AK105" s="1" t="s">
        <v>73</v>
      </c>
      <c r="AL105" s="1" t="s">
        <v>1198</v>
      </c>
      <c r="AM105" s="1" t="s">
        <v>1364</v>
      </c>
      <c r="AN105" s="1" t="s">
        <v>61</v>
      </c>
      <c r="AO105" s="1" t="s">
        <v>61</v>
      </c>
      <c r="AP105" s="1" t="s">
        <v>62</v>
      </c>
      <c r="AQ105" s="1" t="s">
        <v>1361</v>
      </c>
      <c r="AR105" s="1" t="s">
        <v>64</v>
      </c>
      <c r="AS105" s="1" t="s">
        <v>62</v>
      </c>
      <c r="AT105" s="1" t="s">
        <v>1362</v>
      </c>
      <c r="AU105" s="1" t="s">
        <v>66</v>
      </c>
      <c r="AV105" s="1" t="s">
        <v>62</v>
      </c>
      <c r="AW105" s="1" t="s">
        <v>73</v>
      </c>
    </row>
    <row r="106" spans="1:49" ht="152.25">
      <c r="A106" s="1" t="s">
        <v>1351</v>
      </c>
      <c r="B106" s="1" t="s">
        <v>1352</v>
      </c>
      <c r="C106" s="1" t="s">
        <v>51</v>
      </c>
      <c r="D10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6" s="1" t="s">
        <v>1353</v>
      </c>
      <c r="F106" s="1" t="s">
        <v>1354</v>
      </c>
      <c r="G106" s="1" t="s">
        <v>1355</v>
      </c>
      <c r="H106" s="1">
        <v>2</v>
      </c>
      <c r="I106" s="1" t="s">
        <v>1356</v>
      </c>
      <c r="J106" s="1" t="s">
        <v>1365</v>
      </c>
      <c r="K106" s="1" t="s">
        <v>56</v>
      </c>
      <c r="L106" s="1" t="s">
        <v>1358</v>
      </c>
      <c r="M106" s="1" t="s">
        <v>1359</v>
      </c>
      <c r="N106" s="1" t="s">
        <v>1366</v>
      </c>
      <c r="O106" s="1" t="s">
        <v>1367</v>
      </c>
      <c r="P106" s="1" t="s">
        <v>62</v>
      </c>
      <c r="Q106" s="1" t="s">
        <v>61</v>
      </c>
      <c r="R106" s="1" t="s">
        <v>62</v>
      </c>
      <c r="S106" s="1" t="s">
        <v>76</v>
      </c>
      <c r="T106" s="1" t="s">
        <v>77</v>
      </c>
      <c r="U106" s="1" t="s">
        <v>61</v>
      </c>
      <c r="V106" s="1" t="s">
        <v>1368</v>
      </c>
      <c r="W106" s="1" t="s">
        <v>72</v>
      </c>
      <c r="X106" s="1" t="s">
        <v>62</v>
      </c>
      <c r="Y106" s="1" t="s">
        <v>73</v>
      </c>
      <c r="Z106" s="1" t="s">
        <v>1369</v>
      </c>
      <c r="AA106" s="1" t="s">
        <v>1370</v>
      </c>
      <c r="AB106" s="1" t="s">
        <v>62</v>
      </c>
      <c r="AC106" s="1" t="s">
        <v>61</v>
      </c>
      <c r="AD106" s="1" t="s">
        <v>62</v>
      </c>
      <c r="AE106" s="1" t="s">
        <v>76</v>
      </c>
      <c r="AF106" s="1" t="s">
        <v>77</v>
      </c>
      <c r="AG106" s="1" t="s">
        <v>61</v>
      </c>
      <c r="AH106" s="1" t="s">
        <v>1368</v>
      </c>
      <c r="AI106" s="1" t="s">
        <v>72</v>
      </c>
      <c r="AJ106" s="1" t="s">
        <v>62</v>
      </c>
      <c r="AK106" s="1" t="s">
        <v>73</v>
      </c>
      <c r="AL106" s="1" t="s">
        <v>1371</v>
      </c>
      <c r="AM106" s="1" t="s">
        <v>1372</v>
      </c>
      <c r="AN106" s="1" t="s">
        <v>62</v>
      </c>
      <c r="AO106" s="1" t="s">
        <v>61</v>
      </c>
      <c r="AP106" s="1" t="s">
        <v>62</v>
      </c>
      <c r="AQ106" s="1" t="s">
        <v>76</v>
      </c>
      <c r="AR106" s="1" t="s">
        <v>77</v>
      </c>
      <c r="AS106" s="1" t="s">
        <v>61</v>
      </c>
      <c r="AT106" s="1" t="s">
        <v>1368</v>
      </c>
      <c r="AU106" s="1" t="s">
        <v>72</v>
      </c>
      <c r="AV106" s="1" t="s">
        <v>62</v>
      </c>
      <c r="AW106" s="1" t="s">
        <v>73</v>
      </c>
    </row>
    <row r="107" spans="1:49" ht="167.25">
      <c r="A107" s="1" t="s">
        <v>1351</v>
      </c>
      <c r="B107" s="1" t="s">
        <v>1352</v>
      </c>
      <c r="C107" s="1" t="s">
        <v>51</v>
      </c>
      <c r="D10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7" s="1" t="s">
        <v>1373</v>
      </c>
      <c r="F107" s="1" t="s">
        <v>1374</v>
      </c>
      <c r="G107" s="1" t="s">
        <v>1375</v>
      </c>
      <c r="H107" s="1">
        <v>3</v>
      </c>
      <c r="I107" s="1" t="s">
        <v>1376</v>
      </c>
      <c r="J107" s="1" t="s">
        <v>1377</v>
      </c>
      <c r="K107" s="1" t="s">
        <v>56</v>
      </c>
      <c r="L107" s="1" t="s">
        <v>1378</v>
      </c>
      <c r="M107" s="1" t="s">
        <v>1379</v>
      </c>
      <c r="N107" s="1" t="s">
        <v>1380</v>
      </c>
      <c r="O107" s="1" t="s">
        <v>1381</v>
      </c>
      <c r="P107" s="1" t="s">
        <v>62</v>
      </c>
      <c r="Q107" s="1" t="s">
        <v>61</v>
      </c>
      <c r="R107" s="1" t="s">
        <v>62</v>
      </c>
      <c r="S107" s="1" t="s">
        <v>76</v>
      </c>
      <c r="T107" s="1" t="s">
        <v>77</v>
      </c>
      <c r="U107" s="1" t="s">
        <v>61</v>
      </c>
      <c r="V107" s="1" t="s">
        <v>1368</v>
      </c>
      <c r="W107" s="1" t="s">
        <v>72</v>
      </c>
      <c r="X107" s="1" t="s">
        <v>62</v>
      </c>
      <c r="Y107" s="1" t="s">
        <v>73</v>
      </c>
      <c r="Z107" s="1" t="s">
        <v>1382</v>
      </c>
      <c r="AA107" s="1" t="s">
        <v>1383</v>
      </c>
      <c r="AB107" s="1" t="s">
        <v>61</v>
      </c>
      <c r="AC107" s="1" t="s">
        <v>61</v>
      </c>
      <c r="AD107" s="1" t="s">
        <v>62</v>
      </c>
      <c r="AE107" s="1" t="s">
        <v>554</v>
      </c>
      <c r="AF107" s="1" t="s">
        <v>64</v>
      </c>
      <c r="AG107" s="1" t="s">
        <v>62</v>
      </c>
      <c r="AH107" s="1" t="s">
        <v>1384</v>
      </c>
      <c r="AI107" s="1" t="s">
        <v>66</v>
      </c>
      <c r="AJ107" s="1" t="s">
        <v>62</v>
      </c>
      <c r="AK107" s="1" t="s">
        <v>73</v>
      </c>
      <c r="AL107" s="1" t="s">
        <v>1385</v>
      </c>
      <c r="AM107" s="1" t="s">
        <v>1386</v>
      </c>
      <c r="AN107" s="1" t="s">
        <v>61</v>
      </c>
      <c r="AO107" s="1" t="s">
        <v>61</v>
      </c>
      <c r="AP107" s="1" t="s">
        <v>62</v>
      </c>
      <c r="AQ107" s="1" t="s">
        <v>554</v>
      </c>
      <c r="AR107" s="1" t="s">
        <v>64</v>
      </c>
      <c r="AS107" s="1" t="s">
        <v>62</v>
      </c>
      <c r="AT107" s="1" t="s">
        <v>1384</v>
      </c>
      <c r="AU107" s="1" t="s">
        <v>66</v>
      </c>
      <c r="AV107" s="1" t="s">
        <v>62</v>
      </c>
      <c r="AW107" s="1" t="s">
        <v>73</v>
      </c>
    </row>
    <row r="108" spans="1:49" ht="244.5">
      <c r="A108" s="1" t="s">
        <v>1351</v>
      </c>
      <c r="B108" s="1" t="s">
        <v>1352</v>
      </c>
      <c r="C108" s="1" t="s">
        <v>51</v>
      </c>
      <c r="D10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8" s="1" t="s">
        <v>1373</v>
      </c>
      <c r="F108" s="1" t="s">
        <v>1374</v>
      </c>
      <c r="G108" s="1" t="s">
        <v>1375</v>
      </c>
      <c r="H108" s="1">
        <v>3</v>
      </c>
      <c r="I108" s="1" t="s">
        <v>1376</v>
      </c>
      <c r="J108" s="1" t="s">
        <v>1387</v>
      </c>
      <c r="K108" s="1" t="s">
        <v>56</v>
      </c>
      <c r="L108" s="1" t="s">
        <v>1378</v>
      </c>
      <c r="M108" s="1" t="s">
        <v>1379</v>
      </c>
      <c r="N108" s="1" t="s">
        <v>1388</v>
      </c>
      <c r="O108" s="1" t="s">
        <v>1389</v>
      </c>
      <c r="P108" s="1" t="s">
        <v>62</v>
      </c>
      <c r="Q108" s="1" t="s">
        <v>61</v>
      </c>
      <c r="R108" s="1" t="s">
        <v>62</v>
      </c>
      <c r="S108" s="1" t="s">
        <v>76</v>
      </c>
      <c r="T108" s="1" t="s">
        <v>77</v>
      </c>
      <c r="U108" s="1" t="s">
        <v>61</v>
      </c>
      <c r="V108" s="1" t="s">
        <v>1368</v>
      </c>
      <c r="W108" s="1" t="s">
        <v>72</v>
      </c>
      <c r="X108" s="1" t="s">
        <v>62</v>
      </c>
      <c r="Y108" s="1" t="s">
        <v>73</v>
      </c>
      <c r="Z108" s="1" t="s">
        <v>1390</v>
      </c>
      <c r="AA108" s="1" t="s">
        <v>1391</v>
      </c>
      <c r="AB108" s="1" t="s">
        <v>102</v>
      </c>
      <c r="AC108" s="1" t="s">
        <v>61</v>
      </c>
      <c r="AD108" s="1" t="s">
        <v>62</v>
      </c>
      <c r="AE108" s="1" t="s">
        <v>1392</v>
      </c>
      <c r="AF108" s="1" t="s">
        <v>64</v>
      </c>
      <c r="AG108" s="1" t="s">
        <v>62</v>
      </c>
      <c r="AH108" s="1" t="s">
        <v>1393</v>
      </c>
      <c r="AI108" s="1" t="s">
        <v>162</v>
      </c>
      <c r="AJ108" s="1" t="s">
        <v>62</v>
      </c>
      <c r="AK108" s="1" t="s">
        <v>73</v>
      </c>
      <c r="AL108" s="1" t="s">
        <v>1394</v>
      </c>
      <c r="AM108" s="1" t="s">
        <v>1395</v>
      </c>
      <c r="AN108" s="1" t="s">
        <v>62</v>
      </c>
      <c r="AO108" s="1" t="s">
        <v>61</v>
      </c>
      <c r="AP108" s="1" t="s">
        <v>62</v>
      </c>
      <c r="AQ108" s="1" t="s">
        <v>76</v>
      </c>
      <c r="AR108" s="1" t="s">
        <v>77</v>
      </c>
      <c r="AS108" s="1" t="s">
        <v>61</v>
      </c>
      <c r="AT108" s="1" t="s">
        <v>1368</v>
      </c>
      <c r="AU108" s="1" t="s">
        <v>72</v>
      </c>
      <c r="AV108" s="1" t="s">
        <v>62</v>
      </c>
      <c r="AW108" s="1" t="s">
        <v>73</v>
      </c>
    </row>
    <row r="109" spans="1:49" ht="152.25">
      <c r="A109" s="1" t="s">
        <v>1351</v>
      </c>
      <c r="B109" s="1" t="s">
        <v>1352</v>
      </c>
      <c r="C109" s="1" t="s">
        <v>51</v>
      </c>
      <c r="D10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9" s="1" t="s">
        <v>1373</v>
      </c>
      <c r="F109" s="1" t="s">
        <v>1374</v>
      </c>
      <c r="G109" s="1" t="s">
        <v>1375</v>
      </c>
      <c r="H109" s="1">
        <v>3</v>
      </c>
      <c r="I109" s="1" t="s">
        <v>1376</v>
      </c>
      <c r="J109" s="1" t="s">
        <v>1396</v>
      </c>
      <c r="K109" s="1" t="s">
        <v>56</v>
      </c>
      <c r="L109" s="1" t="s">
        <v>1378</v>
      </c>
      <c r="M109" s="1" t="s">
        <v>1379</v>
      </c>
      <c r="N109" s="1" t="s">
        <v>1397</v>
      </c>
      <c r="O109" s="1" t="s">
        <v>1398</v>
      </c>
      <c r="P109" s="1" t="s">
        <v>62</v>
      </c>
      <c r="Q109" s="1" t="s">
        <v>61</v>
      </c>
      <c r="R109" s="1" t="s">
        <v>62</v>
      </c>
      <c r="S109" s="1" t="s">
        <v>76</v>
      </c>
      <c r="T109" s="1" t="s">
        <v>77</v>
      </c>
      <c r="U109" s="1" t="s">
        <v>61</v>
      </c>
      <c r="V109" s="1" t="s">
        <v>1368</v>
      </c>
      <c r="W109" s="1" t="s">
        <v>72</v>
      </c>
      <c r="X109" s="1" t="s">
        <v>62</v>
      </c>
      <c r="Y109" s="1" t="s">
        <v>73</v>
      </c>
      <c r="Z109" s="1" t="s">
        <v>1399</v>
      </c>
      <c r="AA109" s="1" t="s">
        <v>1400</v>
      </c>
      <c r="AB109" s="1" t="s">
        <v>62</v>
      </c>
      <c r="AC109" s="1" t="s">
        <v>61</v>
      </c>
      <c r="AD109" s="1" t="s">
        <v>62</v>
      </c>
      <c r="AE109" s="1" t="s">
        <v>76</v>
      </c>
      <c r="AF109" s="1" t="s">
        <v>77</v>
      </c>
      <c r="AG109" s="1" t="s">
        <v>61</v>
      </c>
      <c r="AH109" s="1" t="s">
        <v>1368</v>
      </c>
      <c r="AI109" s="1" t="s">
        <v>72</v>
      </c>
      <c r="AJ109" s="1" t="s">
        <v>62</v>
      </c>
      <c r="AK109" s="1" t="s">
        <v>73</v>
      </c>
      <c r="AL109" s="1" t="s">
        <v>1401</v>
      </c>
      <c r="AM109" s="1" t="s">
        <v>1402</v>
      </c>
      <c r="AN109" s="1" t="s">
        <v>62</v>
      </c>
      <c r="AO109" s="1" t="s">
        <v>61</v>
      </c>
      <c r="AP109" s="1" t="s">
        <v>62</v>
      </c>
      <c r="AQ109" s="1" t="s">
        <v>76</v>
      </c>
      <c r="AR109" s="1" t="s">
        <v>77</v>
      </c>
      <c r="AS109" s="1" t="s">
        <v>61</v>
      </c>
      <c r="AT109" s="1" t="s">
        <v>1368</v>
      </c>
      <c r="AU109" s="1" t="s">
        <v>72</v>
      </c>
      <c r="AV109" s="1" t="s">
        <v>62</v>
      </c>
      <c r="AW109" s="1" t="s">
        <v>73</v>
      </c>
    </row>
    <row r="110" spans="1:49" ht="152.25">
      <c r="A110" s="1" t="s">
        <v>1351</v>
      </c>
      <c r="B110" s="1" t="s">
        <v>1352</v>
      </c>
      <c r="C110" s="1" t="s">
        <v>80</v>
      </c>
      <c r="D11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0" s="1" t="s">
        <v>1403</v>
      </c>
      <c r="F110" s="1" t="s">
        <v>1404</v>
      </c>
      <c r="G110" s="1">
        <v>3462999</v>
      </c>
      <c r="H110" s="1">
        <v>2</v>
      </c>
      <c r="I110" s="1" t="s">
        <v>1405</v>
      </c>
      <c r="J110" s="1" t="s">
        <v>1406</v>
      </c>
      <c r="K110" s="1" t="s">
        <v>56</v>
      </c>
      <c r="L110" s="1" t="s">
        <v>1407</v>
      </c>
      <c r="M110" s="1" t="s">
        <v>1408</v>
      </c>
      <c r="N110" s="1" t="s">
        <v>1409</v>
      </c>
      <c r="O110" s="1" t="s">
        <v>1410</v>
      </c>
      <c r="P110" s="1" t="s">
        <v>62</v>
      </c>
      <c r="Q110" s="1" t="s">
        <v>61</v>
      </c>
      <c r="R110" s="1" t="s">
        <v>62</v>
      </c>
      <c r="S110" s="1" t="s">
        <v>76</v>
      </c>
      <c r="T110" s="1" t="s">
        <v>77</v>
      </c>
      <c r="U110" s="1" t="s">
        <v>61</v>
      </c>
      <c r="V110" s="1" t="s">
        <v>1368</v>
      </c>
      <c r="W110" s="1" t="s">
        <v>72</v>
      </c>
      <c r="X110" s="1" t="s">
        <v>62</v>
      </c>
      <c r="Y110" s="1" t="s">
        <v>73</v>
      </c>
      <c r="Z110" s="1" t="s">
        <v>1411</v>
      </c>
      <c r="AA110" s="1" t="s">
        <v>1412</v>
      </c>
      <c r="AB110" s="1" t="s">
        <v>62</v>
      </c>
      <c r="AC110" s="1" t="s">
        <v>61</v>
      </c>
      <c r="AD110" s="1" t="s">
        <v>62</v>
      </c>
      <c r="AE110" s="1" t="s">
        <v>76</v>
      </c>
      <c r="AF110" s="1" t="s">
        <v>77</v>
      </c>
      <c r="AG110" s="1" t="s">
        <v>61</v>
      </c>
      <c r="AH110" s="1" t="s">
        <v>1368</v>
      </c>
      <c r="AI110" s="1" t="s">
        <v>72</v>
      </c>
      <c r="AJ110" s="1" t="s">
        <v>62</v>
      </c>
      <c r="AK110" s="1" t="s">
        <v>73</v>
      </c>
      <c r="AL110" s="1" t="s">
        <v>1413</v>
      </c>
      <c r="AM110" s="1" t="s">
        <v>1414</v>
      </c>
      <c r="AN110" s="1" t="s">
        <v>62</v>
      </c>
      <c r="AO110" s="1" t="s">
        <v>61</v>
      </c>
      <c r="AP110" s="1" t="s">
        <v>62</v>
      </c>
      <c r="AQ110" s="1" t="s">
        <v>76</v>
      </c>
      <c r="AR110" s="1" t="s">
        <v>77</v>
      </c>
      <c r="AS110" s="1" t="s">
        <v>61</v>
      </c>
      <c r="AT110" s="1" t="s">
        <v>1368</v>
      </c>
      <c r="AU110" s="1" t="s">
        <v>72</v>
      </c>
      <c r="AV110" s="1" t="s">
        <v>62</v>
      </c>
      <c r="AW110" s="1" t="s">
        <v>73</v>
      </c>
    </row>
    <row r="111" spans="1:49" ht="152.25">
      <c r="A111" s="1" t="s">
        <v>1351</v>
      </c>
      <c r="B111" s="1" t="s">
        <v>1352</v>
      </c>
      <c r="C111" s="1" t="s">
        <v>80</v>
      </c>
      <c r="D11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1" s="1" t="s">
        <v>1403</v>
      </c>
      <c r="F111" s="1" t="s">
        <v>1404</v>
      </c>
      <c r="G111" s="1">
        <v>3462999</v>
      </c>
      <c r="H111" s="1">
        <v>2</v>
      </c>
      <c r="I111" s="1" t="s">
        <v>1405</v>
      </c>
      <c r="J111" s="1" t="s">
        <v>1415</v>
      </c>
      <c r="K111" s="1" t="s">
        <v>56</v>
      </c>
      <c r="L111" s="1" t="s">
        <v>1407</v>
      </c>
      <c r="M111" s="1" t="s">
        <v>1408</v>
      </c>
      <c r="N111" s="1" t="s">
        <v>1416</v>
      </c>
      <c r="O111" s="1" t="s">
        <v>1417</v>
      </c>
      <c r="P111" s="1" t="s">
        <v>62</v>
      </c>
      <c r="Q111" s="1" t="s">
        <v>61</v>
      </c>
      <c r="R111" s="1" t="s">
        <v>62</v>
      </c>
      <c r="S111" s="1" t="s">
        <v>76</v>
      </c>
      <c r="T111" s="1" t="s">
        <v>77</v>
      </c>
      <c r="U111" s="1" t="s">
        <v>61</v>
      </c>
      <c r="V111" s="1" t="s">
        <v>1368</v>
      </c>
      <c r="W111" s="1" t="s">
        <v>72</v>
      </c>
      <c r="X111" s="1" t="s">
        <v>62</v>
      </c>
      <c r="Y111" s="1" t="s">
        <v>73</v>
      </c>
      <c r="Z111" s="1" t="s">
        <v>1418</v>
      </c>
      <c r="AA111" s="1" t="s">
        <v>1419</v>
      </c>
      <c r="AB111" s="1" t="s">
        <v>62</v>
      </c>
      <c r="AC111" s="1" t="s">
        <v>61</v>
      </c>
      <c r="AD111" s="1" t="s">
        <v>62</v>
      </c>
      <c r="AE111" s="1" t="s">
        <v>76</v>
      </c>
      <c r="AF111" s="1" t="s">
        <v>77</v>
      </c>
      <c r="AG111" s="1" t="s">
        <v>61</v>
      </c>
      <c r="AH111" s="1" t="s">
        <v>1368</v>
      </c>
      <c r="AI111" s="1" t="s">
        <v>72</v>
      </c>
      <c r="AJ111" s="1" t="s">
        <v>62</v>
      </c>
      <c r="AK111" s="1" t="s">
        <v>73</v>
      </c>
      <c r="AL111" s="1" t="s">
        <v>1420</v>
      </c>
      <c r="AM111" s="1" t="s">
        <v>1421</v>
      </c>
      <c r="AN111" s="1" t="s">
        <v>62</v>
      </c>
      <c r="AO111" s="1" t="s">
        <v>61</v>
      </c>
      <c r="AP111" s="1" t="s">
        <v>62</v>
      </c>
      <c r="AQ111" s="1" t="s">
        <v>76</v>
      </c>
      <c r="AR111" s="1" t="s">
        <v>77</v>
      </c>
      <c r="AS111" s="1" t="s">
        <v>61</v>
      </c>
      <c r="AT111" s="1" t="s">
        <v>1368</v>
      </c>
      <c r="AU111" s="1" t="s">
        <v>72</v>
      </c>
      <c r="AV111" s="1" t="s">
        <v>62</v>
      </c>
      <c r="AW111" s="1" t="s">
        <v>73</v>
      </c>
    </row>
    <row r="112" spans="1:49" ht="167.25">
      <c r="A112" s="1" t="s">
        <v>1351</v>
      </c>
      <c r="B112" s="1" t="s">
        <v>1352</v>
      </c>
      <c r="C112" s="1" t="s">
        <v>80</v>
      </c>
      <c r="D11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2" s="1" t="s">
        <v>1422</v>
      </c>
      <c r="F112" s="1" t="s">
        <v>1423</v>
      </c>
      <c r="G112" s="1" t="s">
        <v>1404</v>
      </c>
      <c r="H112" s="1">
        <v>1</v>
      </c>
      <c r="I112" s="1" t="s">
        <v>1424</v>
      </c>
      <c r="J112" s="1" t="s">
        <v>1424</v>
      </c>
      <c r="K112" s="1" t="s">
        <v>56</v>
      </c>
      <c r="L112" s="1" t="s">
        <v>1425</v>
      </c>
      <c r="M112" s="1" t="s">
        <v>1426</v>
      </c>
      <c r="N112" s="1" t="s">
        <v>986</v>
      </c>
      <c r="O112" s="1" t="s">
        <v>1427</v>
      </c>
      <c r="P112" s="1" t="s">
        <v>61</v>
      </c>
      <c r="Q112" s="1" t="s">
        <v>61</v>
      </c>
      <c r="R112" s="1" t="s">
        <v>62</v>
      </c>
      <c r="S112" s="1" t="s">
        <v>1428</v>
      </c>
      <c r="T112" s="1" t="s">
        <v>64</v>
      </c>
      <c r="U112" s="1" t="s">
        <v>62</v>
      </c>
      <c r="V112" s="1" t="s">
        <v>1429</v>
      </c>
      <c r="W112" s="1" t="s">
        <v>66</v>
      </c>
      <c r="X112" s="1" t="s">
        <v>61</v>
      </c>
      <c r="Y112" s="1" t="s">
        <v>1430</v>
      </c>
      <c r="Z112" s="1" t="s">
        <v>988</v>
      </c>
      <c r="AA112" s="1" t="s">
        <v>1431</v>
      </c>
      <c r="AB112" s="1" t="s">
        <v>61</v>
      </c>
      <c r="AC112" s="1" t="s">
        <v>61</v>
      </c>
      <c r="AD112" s="1" t="s">
        <v>62</v>
      </c>
      <c r="AE112" s="1" t="s">
        <v>833</v>
      </c>
      <c r="AF112" s="1" t="s">
        <v>64</v>
      </c>
      <c r="AG112" s="1" t="s">
        <v>62</v>
      </c>
      <c r="AH112" s="1" t="s">
        <v>1432</v>
      </c>
      <c r="AI112" s="1" t="s">
        <v>66</v>
      </c>
      <c r="AJ112" s="1" t="s">
        <v>62</v>
      </c>
      <c r="AK112" s="1" t="s">
        <v>73</v>
      </c>
      <c r="AL112" s="1" t="s">
        <v>991</v>
      </c>
      <c r="AM112" s="1" t="s">
        <v>1433</v>
      </c>
      <c r="AN112" s="1" t="s">
        <v>61</v>
      </c>
      <c r="AO112" s="1" t="s">
        <v>61</v>
      </c>
      <c r="AP112" s="1" t="s">
        <v>62</v>
      </c>
      <c r="AQ112" s="1" t="s">
        <v>1434</v>
      </c>
      <c r="AR112" s="1" t="s">
        <v>64</v>
      </c>
      <c r="AS112" s="1" t="s">
        <v>62</v>
      </c>
      <c r="AT112" s="1" t="s">
        <v>1435</v>
      </c>
      <c r="AU112" s="1" t="s">
        <v>66</v>
      </c>
      <c r="AV112" s="1" t="s">
        <v>61</v>
      </c>
      <c r="AW112" s="1" t="s">
        <v>1436</v>
      </c>
    </row>
    <row r="113" spans="1:49" ht="244.5">
      <c r="A113" s="1" t="s">
        <v>1351</v>
      </c>
      <c r="B113" s="1" t="s">
        <v>1352</v>
      </c>
      <c r="C113" s="1" t="s">
        <v>149</v>
      </c>
      <c r="D11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13" s="1" t="s">
        <v>1437</v>
      </c>
      <c r="F113" s="1" t="s">
        <v>1438</v>
      </c>
      <c r="G113" s="1" t="s">
        <v>1439</v>
      </c>
      <c r="H113" s="1">
        <v>1</v>
      </c>
      <c r="I113" s="1" t="s">
        <v>1440</v>
      </c>
      <c r="J113" s="1" t="s">
        <v>1440</v>
      </c>
      <c r="K113" s="1" t="s">
        <v>56</v>
      </c>
      <c r="L113" s="1" t="s">
        <v>1441</v>
      </c>
      <c r="M113" s="1" t="s">
        <v>1442</v>
      </c>
      <c r="N113" s="1" t="s">
        <v>1443</v>
      </c>
      <c r="O113" s="1" t="s">
        <v>1444</v>
      </c>
      <c r="P113" s="1" t="s">
        <v>62</v>
      </c>
      <c r="Q113" s="1" t="s">
        <v>61</v>
      </c>
      <c r="R113" s="1" t="s">
        <v>62</v>
      </c>
      <c r="S113" s="1" t="s">
        <v>536</v>
      </c>
      <c r="T113" s="1" t="s">
        <v>125</v>
      </c>
      <c r="U113" s="1" t="s">
        <v>62</v>
      </c>
      <c r="V113" s="1" t="s">
        <v>1445</v>
      </c>
      <c r="W113" s="1" t="s">
        <v>72</v>
      </c>
      <c r="X113" s="1" t="s">
        <v>62</v>
      </c>
      <c r="Y113" s="1" t="s">
        <v>73</v>
      </c>
      <c r="Z113" s="1" t="s">
        <v>1446</v>
      </c>
      <c r="AA113" s="1" t="s">
        <v>1447</v>
      </c>
      <c r="AB113" s="1" t="s">
        <v>61</v>
      </c>
      <c r="AC113" s="1" t="s">
        <v>61</v>
      </c>
      <c r="AD113" s="1" t="s">
        <v>62</v>
      </c>
      <c r="AE113" s="1" t="s">
        <v>833</v>
      </c>
      <c r="AF113" s="1" t="s">
        <v>64</v>
      </c>
      <c r="AG113" s="1" t="s">
        <v>62</v>
      </c>
      <c r="AH113" s="1" t="s">
        <v>1448</v>
      </c>
      <c r="AI113" s="1" t="s">
        <v>66</v>
      </c>
      <c r="AJ113" s="1" t="s">
        <v>62</v>
      </c>
      <c r="AK113" s="1" t="s">
        <v>73</v>
      </c>
      <c r="AL113" s="1" t="s">
        <v>1449</v>
      </c>
      <c r="AM113" s="1" t="s">
        <v>1450</v>
      </c>
      <c r="AN113" s="1" t="s">
        <v>62</v>
      </c>
      <c r="AO113" s="1" t="s">
        <v>61</v>
      </c>
      <c r="AP113" s="1" t="s">
        <v>62</v>
      </c>
      <c r="AQ113" s="1" t="s">
        <v>1451</v>
      </c>
      <c r="AR113" s="1" t="s">
        <v>64</v>
      </c>
      <c r="AS113" s="1" t="s">
        <v>61</v>
      </c>
      <c r="AT113" s="1" t="s">
        <v>1452</v>
      </c>
      <c r="AU113" s="1" t="s">
        <v>72</v>
      </c>
      <c r="AV113" s="1" t="s">
        <v>61</v>
      </c>
      <c r="AW113" s="1" t="s">
        <v>1453</v>
      </c>
    </row>
    <row r="114" spans="1:49" ht="213">
      <c r="A114" s="1" t="s">
        <v>1454</v>
      </c>
      <c r="B114" s="1" t="s">
        <v>1455</v>
      </c>
      <c r="C114" s="1" t="s">
        <v>51</v>
      </c>
      <c r="D11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4" s="1" t="s">
        <v>1456</v>
      </c>
      <c r="F114" s="1" t="s">
        <v>1457</v>
      </c>
      <c r="G114" s="1" t="s">
        <v>1458</v>
      </c>
      <c r="H114" s="1">
        <v>3</v>
      </c>
      <c r="I114" s="1" t="s">
        <v>1459</v>
      </c>
      <c r="J114" s="1" t="s">
        <v>1460</v>
      </c>
      <c r="K114" s="1" t="s">
        <v>56</v>
      </c>
      <c r="L114" s="1" t="s">
        <v>1461</v>
      </c>
      <c r="M114" s="1" t="s">
        <v>1462</v>
      </c>
      <c r="N114" s="1" t="s">
        <v>1463</v>
      </c>
      <c r="O114" s="1" t="s">
        <v>1464</v>
      </c>
      <c r="P114" s="1" t="s">
        <v>102</v>
      </c>
      <c r="Q114" s="1" t="s">
        <v>61</v>
      </c>
      <c r="R114" s="1" t="s">
        <v>62</v>
      </c>
      <c r="S114" s="1" t="s">
        <v>205</v>
      </c>
      <c r="T114" s="1" t="s">
        <v>125</v>
      </c>
      <c r="U114" s="1" t="s">
        <v>62</v>
      </c>
      <c r="V114" s="1" t="s">
        <v>1465</v>
      </c>
      <c r="W114" s="1" t="s">
        <v>162</v>
      </c>
      <c r="X114" s="1" t="s">
        <v>62</v>
      </c>
      <c r="Y114" s="1" t="s">
        <v>73</v>
      </c>
      <c r="Z114" s="1" t="s">
        <v>1466</v>
      </c>
      <c r="AA114" s="1" t="s">
        <v>1467</v>
      </c>
      <c r="AB114" s="1" t="s">
        <v>61</v>
      </c>
      <c r="AC114" s="1" t="s">
        <v>61</v>
      </c>
      <c r="AD114" s="1" t="s">
        <v>62</v>
      </c>
      <c r="AE114" s="1" t="s">
        <v>833</v>
      </c>
      <c r="AF114" s="1" t="s">
        <v>64</v>
      </c>
      <c r="AG114" s="1" t="s">
        <v>62</v>
      </c>
      <c r="AH114" s="1" t="s">
        <v>1468</v>
      </c>
      <c r="AI114" s="1" t="s">
        <v>66</v>
      </c>
      <c r="AJ114" s="1" t="s">
        <v>62</v>
      </c>
      <c r="AK114" s="1" t="s">
        <v>73</v>
      </c>
      <c r="AL114" s="1" t="s">
        <v>1469</v>
      </c>
      <c r="AM114" s="1" t="s">
        <v>1470</v>
      </c>
      <c r="AN114" s="1" t="s">
        <v>102</v>
      </c>
      <c r="AO114" s="1" t="s">
        <v>61</v>
      </c>
      <c r="AP114" s="1" t="s">
        <v>62</v>
      </c>
      <c r="AQ114" s="1" t="s">
        <v>205</v>
      </c>
      <c r="AR114" s="1" t="s">
        <v>125</v>
      </c>
      <c r="AS114" s="1" t="s">
        <v>62</v>
      </c>
      <c r="AT114" s="1" t="s">
        <v>1465</v>
      </c>
      <c r="AU114" s="1" t="s">
        <v>162</v>
      </c>
      <c r="AV114" s="1" t="s">
        <v>62</v>
      </c>
      <c r="AW114" s="1" t="s">
        <v>73</v>
      </c>
    </row>
    <row r="115" spans="1:49" ht="152.25">
      <c r="A115" s="1" t="s">
        <v>1454</v>
      </c>
      <c r="B115" s="1" t="s">
        <v>1455</v>
      </c>
      <c r="C115" s="1" t="s">
        <v>51</v>
      </c>
      <c r="D11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5" s="1" t="s">
        <v>1456</v>
      </c>
      <c r="F115" s="1" t="s">
        <v>1457</v>
      </c>
      <c r="G115" s="1" t="s">
        <v>1458</v>
      </c>
      <c r="H115" s="1">
        <v>3</v>
      </c>
      <c r="I115" s="1" t="s">
        <v>1459</v>
      </c>
      <c r="J115" s="1" t="s">
        <v>1471</v>
      </c>
      <c r="K115" s="1" t="s">
        <v>56</v>
      </c>
      <c r="L115" s="1" t="s">
        <v>1461</v>
      </c>
      <c r="M115" s="1" t="s">
        <v>1462</v>
      </c>
      <c r="N115" s="1" t="s">
        <v>1472</v>
      </c>
      <c r="O115" s="1" t="s">
        <v>1473</v>
      </c>
      <c r="P115" s="1" t="s">
        <v>62</v>
      </c>
      <c r="Q115" s="1" t="s">
        <v>61</v>
      </c>
      <c r="R115" s="1" t="s">
        <v>62</v>
      </c>
      <c r="S115" s="1" t="s">
        <v>76</v>
      </c>
      <c r="T115" s="1" t="s">
        <v>77</v>
      </c>
      <c r="U115" s="1" t="s">
        <v>61</v>
      </c>
      <c r="V115" s="1" t="s">
        <v>1368</v>
      </c>
      <c r="W115" s="1" t="s">
        <v>72</v>
      </c>
      <c r="X115" s="1" t="s">
        <v>62</v>
      </c>
      <c r="Y115" s="1" t="s">
        <v>73</v>
      </c>
      <c r="Z115" s="1" t="s">
        <v>1474</v>
      </c>
      <c r="AA115" s="1" t="s">
        <v>1475</v>
      </c>
      <c r="AB115" s="1" t="s">
        <v>62</v>
      </c>
      <c r="AC115" s="1" t="s">
        <v>61</v>
      </c>
      <c r="AD115" s="1" t="s">
        <v>62</v>
      </c>
      <c r="AE115" s="1" t="s">
        <v>76</v>
      </c>
      <c r="AF115" s="1" t="s">
        <v>77</v>
      </c>
      <c r="AG115" s="1" t="s">
        <v>61</v>
      </c>
      <c r="AH115" s="1" t="s">
        <v>1476</v>
      </c>
      <c r="AI115" s="1" t="s">
        <v>72</v>
      </c>
      <c r="AJ115" s="1" t="s">
        <v>62</v>
      </c>
      <c r="AK115" s="1" t="s">
        <v>73</v>
      </c>
      <c r="AL115" s="1" t="s">
        <v>1477</v>
      </c>
      <c r="AM115" s="1" t="s">
        <v>1478</v>
      </c>
      <c r="AN115" s="1" t="s">
        <v>62</v>
      </c>
      <c r="AO115" s="1" t="s">
        <v>61</v>
      </c>
      <c r="AP115" s="1" t="s">
        <v>62</v>
      </c>
      <c r="AQ115" s="1" t="s">
        <v>76</v>
      </c>
      <c r="AR115" s="1" t="s">
        <v>77</v>
      </c>
      <c r="AS115" s="1" t="s">
        <v>61</v>
      </c>
      <c r="AT115" s="1" t="s">
        <v>1368</v>
      </c>
      <c r="AU115" s="1" t="s">
        <v>72</v>
      </c>
      <c r="AV115" s="1" t="s">
        <v>62</v>
      </c>
      <c r="AW115" s="1" t="s">
        <v>73</v>
      </c>
    </row>
    <row r="116" spans="1:49" ht="213">
      <c r="A116" s="1" t="s">
        <v>1454</v>
      </c>
      <c r="B116" s="1" t="s">
        <v>1455</v>
      </c>
      <c r="C116" s="1" t="s">
        <v>51</v>
      </c>
      <c r="D11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6" s="1" t="s">
        <v>1456</v>
      </c>
      <c r="F116" s="1" t="s">
        <v>1457</v>
      </c>
      <c r="G116" s="1" t="s">
        <v>1458</v>
      </c>
      <c r="H116" s="1">
        <v>3</v>
      </c>
      <c r="I116" s="1" t="s">
        <v>1459</v>
      </c>
      <c r="J116" s="1" t="s">
        <v>1479</v>
      </c>
      <c r="K116" s="1" t="s">
        <v>56</v>
      </c>
      <c r="L116" s="1" t="s">
        <v>1461</v>
      </c>
      <c r="M116" s="1" t="s">
        <v>1462</v>
      </c>
      <c r="N116" s="1" t="s">
        <v>920</v>
      </c>
      <c r="O116" s="1" t="s">
        <v>1480</v>
      </c>
      <c r="P116" s="1" t="s">
        <v>62</v>
      </c>
      <c r="Q116" s="1" t="s">
        <v>61</v>
      </c>
      <c r="R116" s="1" t="s">
        <v>62</v>
      </c>
      <c r="S116" s="1" t="s">
        <v>76</v>
      </c>
      <c r="T116" s="1" t="s">
        <v>77</v>
      </c>
      <c r="U116" s="1" t="s">
        <v>61</v>
      </c>
      <c r="V116" s="1" t="s">
        <v>1368</v>
      </c>
      <c r="W116" s="1" t="s">
        <v>72</v>
      </c>
      <c r="X116" s="1" t="s">
        <v>62</v>
      </c>
      <c r="Y116" s="1" t="s">
        <v>73</v>
      </c>
      <c r="Z116" s="1" t="s">
        <v>922</v>
      </c>
      <c r="AA116" s="1" t="s">
        <v>1481</v>
      </c>
      <c r="AB116" s="1" t="s">
        <v>62</v>
      </c>
      <c r="AC116" s="1" t="s">
        <v>61</v>
      </c>
      <c r="AD116" s="1" t="s">
        <v>62</v>
      </c>
      <c r="AE116" s="1" t="s">
        <v>76</v>
      </c>
      <c r="AF116" s="1" t="s">
        <v>77</v>
      </c>
      <c r="AG116" s="1" t="s">
        <v>61</v>
      </c>
      <c r="AH116" s="1" t="s">
        <v>1482</v>
      </c>
      <c r="AI116" s="1" t="s">
        <v>72</v>
      </c>
      <c r="AJ116" s="1" t="s">
        <v>62</v>
      </c>
      <c r="AK116" s="1" t="s">
        <v>73</v>
      </c>
      <c r="AL116" s="1" t="s">
        <v>925</v>
      </c>
      <c r="AM116" s="1" t="s">
        <v>1483</v>
      </c>
      <c r="AN116" s="1" t="s">
        <v>62</v>
      </c>
      <c r="AO116" s="1" t="s">
        <v>61</v>
      </c>
      <c r="AP116" s="1" t="s">
        <v>62</v>
      </c>
      <c r="AQ116" s="1" t="s">
        <v>76</v>
      </c>
      <c r="AR116" s="1" t="s">
        <v>77</v>
      </c>
      <c r="AS116" s="1" t="s">
        <v>61</v>
      </c>
      <c r="AT116" s="1" t="s">
        <v>1368</v>
      </c>
      <c r="AU116" s="1" t="s">
        <v>72</v>
      </c>
      <c r="AV116" s="1" t="s">
        <v>62</v>
      </c>
      <c r="AW116" s="1" t="s">
        <v>73</v>
      </c>
    </row>
    <row r="117" spans="1:49" ht="275.25">
      <c r="A117" s="1" t="s">
        <v>1454</v>
      </c>
      <c r="B117" s="1" t="s">
        <v>1455</v>
      </c>
      <c r="C117" s="1" t="s">
        <v>51</v>
      </c>
      <c r="D11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7" s="1" t="s">
        <v>1484</v>
      </c>
      <c r="F117" s="1" t="s">
        <v>1485</v>
      </c>
      <c r="G117" s="1" t="s">
        <v>1486</v>
      </c>
      <c r="H117" s="1">
        <v>2</v>
      </c>
      <c r="I117" s="1" t="s">
        <v>1487</v>
      </c>
      <c r="J117" s="1" t="s">
        <v>1460</v>
      </c>
      <c r="K117" s="1" t="s">
        <v>56</v>
      </c>
      <c r="L117" s="1" t="s">
        <v>1488</v>
      </c>
      <c r="M117" s="1" t="s">
        <v>1489</v>
      </c>
      <c r="N117" s="1" t="s">
        <v>1463</v>
      </c>
      <c r="O117" s="1" t="s">
        <v>1490</v>
      </c>
      <c r="P117" s="1" t="s">
        <v>102</v>
      </c>
      <c r="Q117" s="1" t="s">
        <v>61</v>
      </c>
      <c r="R117" s="1" t="s">
        <v>62</v>
      </c>
      <c r="S117" s="1" t="s">
        <v>103</v>
      </c>
      <c r="T117" s="1" t="s">
        <v>125</v>
      </c>
      <c r="U117" s="1" t="s">
        <v>62</v>
      </c>
      <c r="V117" s="1" t="s">
        <v>1491</v>
      </c>
      <c r="W117" s="1" t="s">
        <v>162</v>
      </c>
      <c r="X117" s="1" t="s">
        <v>62</v>
      </c>
      <c r="Y117" s="1" t="s">
        <v>73</v>
      </c>
      <c r="Z117" s="1" t="s">
        <v>1466</v>
      </c>
      <c r="AA117" s="1" t="s">
        <v>1492</v>
      </c>
      <c r="AB117" s="1" t="s">
        <v>62</v>
      </c>
      <c r="AC117" s="1" t="s">
        <v>61</v>
      </c>
      <c r="AD117" s="1" t="s">
        <v>62</v>
      </c>
      <c r="AE117" s="1" t="s">
        <v>76</v>
      </c>
      <c r="AF117" s="1" t="s">
        <v>77</v>
      </c>
      <c r="AG117" s="1" t="s">
        <v>61</v>
      </c>
      <c r="AH117" s="1" t="s">
        <v>1493</v>
      </c>
      <c r="AI117" s="1" t="s">
        <v>72</v>
      </c>
      <c r="AJ117" s="1" t="s">
        <v>62</v>
      </c>
      <c r="AK117" s="1" t="s">
        <v>73</v>
      </c>
      <c r="AL117" s="1" t="s">
        <v>1469</v>
      </c>
      <c r="AM117" s="1" t="s">
        <v>1494</v>
      </c>
      <c r="AN117" s="1" t="s">
        <v>102</v>
      </c>
      <c r="AO117" s="1" t="s">
        <v>61</v>
      </c>
      <c r="AP117" s="1" t="s">
        <v>62</v>
      </c>
      <c r="AQ117" s="1" t="s">
        <v>160</v>
      </c>
      <c r="AR117" s="1" t="s">
        <v>64</v>
      </c>
      <c r="AS117" s="1" t="s">
        <v>62</v>
      </c>
      <c r="AT117" s="1" t="s">
        <v>1495</v>
      </c>
      <c r="AU117" s="1" t="s">
        <v>162</v>
      </c>
      <c r="AV117" s="1" t="s">
        <v>62</v>
      </c>
      <c r="AW117" s="1" t="s">
        <v>73</v>
      </c>
    </row>
    <row r="118" spans="1:49" ht="275.25">
      <c r="A118" s="1" t="s">
        <v>1454</v>
      </c>
      <c r="B118" s="1" t="s">
        <v>1455</v>
      </c>
      <c r="C118" s="1" t="s">
        <v>80</v>
      </c>
      <c r="D11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8" s="1" t="s">
        <v>1496</v>
      </c>
      <c r="F118" s="1" t="s">
        <v>1497</v>
      </c>
      <c r="G118" s="1" t="s">
        <v>1498</v>
      </c>
      <c r="H118" s="1">
        <v>1</v>
      </c>
      <c r="I118" s="1" t="s">
        <v>1499</v>
      </c>
      <c r="J118" s="1" t="s">
        <v>1499</v>
      </c>
      <c r="K118" s="1" t="s">
        <v>56</v>
      </c>
      <c r="L118" s="1" t="s">
        <v>1500</v>
      </c>
      <c r="M118" s="1" t="s">
        <v>1501</v>
      </c>
      <c r="N118" s="1" t="s">
        <v>1502</v>
      </c>
      <c r="O118" s="1" t="s">
        <v>1503</v>
      </c>
      <c r="P118" s="1" t="s">
        <v>61</v>
      </c>
      <c r="Q118" s="1" t="s">
        <v>61</v>
      </c>
      <c r="R118" s="1" t="s">
        <v>62</v>
      </c>
      <c r="S118" s="1" t="s">
        <v>680</v>
      </c>
      <c r="T118" s="1" t="s">
        <v>64</v>
      </c>
      <c r="U118" s="1" t="s">
        <v>62</v>
      </c>
      <c r="V118" s="1" t="s">
        <v>1504</v>
      </c>
      <c r="W118" s="1" t="s">
        <v>66</v>
      </c>
      <c r="X118" s="1" t="s">
        <v>62</v>
      </c>
      <c r="Y118" s="1" t="s">
        <v>73</v>
      </c>
      <c r="Z118" s="1" t="s">
        <v>1505</v>
      </c>
      <c r="AA118" s="1" t="s">
        <v>1506</v>
      </c>
      <c r="AB118" s="1" t="s">
        <v>61</v>
      </c>
      <c r="AC118" s="1" t="s">
        <v>61</v>
      </c>
      <c r="AD118" s="1" t="s">
        <v>62</v>
      </c>
      <c r="AE118" s="1" t="s">
        <v>1507</v>
      </c>
      <c r="AF118" s="1" t="s">
        <v>64</v>
      </c>
      <c r="AG118" s="1" t="s">
        <v>62</v>
      </c>
      <c r="AH118" s="1" t="s">
        <v>1508</v>
      </c>
      <c r="AI118" s="1" t="s">
        <v>66</v>
      </c>
      <c r="AJ118" s="1" t="s">
        <v>62</v>
      </c>
      <c r="AK118" s="1" t="s">
        <v>73</v>
      </c>
      <c r="AL118" s="1" t="s">
        <v>1509</v>
      </c>
      <c r="AM118" s="1" t="s">
        <v>1510</v>
      </c>
      <c r="AN118" s="1" t="s">
        <v>61</v>
      </c>
      <c r="AO118" s="1" t="s">
        <v>61</v>
      </c>
      <c r="AP118" s="1" t="s">
        <v>62</v>
      </c>
      <c r="AQ118" s="1" t="s">
        <v>103</v>
      </c>
      <c r="AR118" s="1" t="s">
        <v>64</v>
      </c>
      <c r="AS118" s="1" t="s">
        <v>62</v>
      </c>
      <c r="AT118" s="1" t="s">
        <v>1511</v>
      </c>
      <c r="AU118" s="1" t="s">
        <v>66</v>
      </c>
      <c r="AV118" s="1" t="s">
        <v>62</v>
      </c>
      <c r="AW118" s="1" t="s">
        <v>73</v>
      </c>
    </row>
    <row r="119" spans="1:49" ht="321">
      <c r="A119" s="1" t="s">
        <v>1454</v>
      </c>
      <c r="B119" s="1" t="s">
        <v>1455</v>
      </c>
      <c r="C119" s="1" t="s">
        <v>51</v>
      </c>
      <c r="D11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9" s="1" t="s">
        <v>1484</v>
      </c>
      <c r="F119" s="1" t="s">
        <v>1485</v>
      </c>
      <c r="G119" s="1" t="s">
        <v>1486</v>
      </c>
      <c r="H119" s="1">
        <v>2</v>
      </c>
      <c r="I119" s="1" t="s">
        <v>1487</v>
      </c>
      <c r="J119" s="1" t="s">
        <v>1512</v>
      </c>
      <c r="K119" s="1" t="s">
        <v>56</v>
      </c>
      <c r="L119" s="1" t="s">
        <v>1488</v>
      </c>
      <c r="M119" s="1" t="s">
        <v>1489</v>
      </c>
      <c r="N119" s="1" t="s">
        <v>1513</v>
      </c>
      <c r="O119" s="1" t="s">
        <v>1514</v>
      </c>
      <c r="P119" s="1" t="s">
        <v>62</v>
      </c>
      <c r="Q119" s="1" t="s">
        <v>61</v>
      </c>
      <c r="R119" s="1" t="s">
        <v>62</v>
      </c>
      <c r="S119" s="1" t="s">
        <v>215</v>
      </c>
      <c r="T119" s="1" t="s">
        <v>77</v>
      </c>
      <c r="U119" s="1" t="s">
        <v>61</v>
      </c>
      <c r="V119" s="1" t="s">
        <v>1515</v>
      </c>
      <c r="W119" s="1" t="s">
        <v>72</v>
      </c>
      <c r="X119" s="1" t="s">
        <v>62</v>
      </c>
      <c r="Y119" s="1" t="s">
        <v>73</v>
      </c>
      <c r="Z119" s="1" t="s">
        <v>1516</v>
      </c>
      <c r="AA119" s="1" t="s">
        <v>1517</v>
      </c>
      <c r="AB119" s="1" t="s">
        <v>61</v>
      </c>
      <c r="AC119" s="1" t="s">
        <v>61</v>
      </c>
      <c r="AD119" s="1" t="s">
        <v>62</v>
      </c>
      <c r="AE119" s="1" t="s">
        <v>1518</v>
      </c>
      <c r="AF119" s="1" t="s">
        <v>64</v>
      </c>
      <c r="AG119" s="1" t="s">
        <v>62</v>
      </c>
      <c r="AH119" s="1" t="s">
        <v>1519</v>
      </c>
      <c r="AI119" s="1" t="s">
        <v>66</v>
      </c>
      <c r="AJ119" s="1" t="s">
        <v>61</v>
      </c>
      <c r="AK119" s="1" t="s">
        <v>506</v>
      </c>
      <c r="AL119" s="1" t="s">
        <v>1520</v>
      </c>
      <c r="AM119" s="1" t="s">
        <v>1521</v>
      </c>
      <c r="AN119" s="1" t="s">
        <v>62</v>
      </c>
      <c r="AO119" s="1" t="s">
        <v>61</v>
      </c>
      <c r="AP119" s="1" t="s">
        <v>62</v>
      </c>
      <c r="AQ119" s="1" t="s">
        <v>215</v>
      </c>
      <c r="AR119" s="1" t="s">
        <v>77</v>
      </c>
      <c r="AS119" s="1" t="s">
        <v>61</v>
      </c>
      <c r="AT119" s="1" t="s">
        <v>1515</v>
      </c>
      <c r="AU119" s="1" t="s">
        <v>72</v>
      </c>
      <c r="AV119" s="1" t="s">
        <v>62</v>
      </c>
      <c r="AW119" s="1" t="s">
        <v>73</v>
      </c>
    </row>
    <row r="120" spans="1:49" ht="259.5">
      <c r="A120" s="1" t="s">
        <v>1454</v>
      </c>
      <c r="B120" s="1" t="s">
        <v>1455</v>
      </c>
      <c r="C120" s="1" t="s">
        <v>80</v>
      </c>
      <c r="D12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0" s="1" t="s">
        <v>1522</v>
      </c>
      <c r="F120" s="1" t="s">
        <v>1523</v>
      </c>
      <c r="G120" s="1" t="s">
        <v>1524</v>
      </c>
      <c r="H120" s="1">
        <v>4</v>
      </c>
      <c r="I120" s="1" t="s">
        <v>1525</v>
      </c>
      <c r="J120" s="1" t="s">
        <v>1526</v>
      </c>
      <c r="K120" s="1" t="s">
        <v>56</v>
      </c>
      <c r="L120" s="1" t="s">
        <v>1527</v>
      </c>
      <c r="M120" s="1" t="s">
        <v>1528</v>
      </c>
      <c r="N120" s="1" t="s">
        <v>1529</v>
      </c>
      <c r="O120" s="1" t="s">
        <v>1530</v>
      </c>
      <c r="P120" s="1" t="s">
        <v>62</v>
      </c>
      <c r="Q120" s="1" t="s">
        <v>61</v>
      </c>
      <c r="R120" s="1" t="s">
        <v>62</v>
      </c>
      <c r="S120" s="1" t="s">
        <v>76</v>
      </c>
      <c r="T120" s="1" t="s">
        <v>77</v>
      </c>
      <c r="U120" s="1" t="s">
        <v>61</v>
      </c>
      <c r="V120" s="1" t="s">
        <v>1368</v>
      </c>
      <c r="W120" s="1" t="s">
        <v>72</v>
      </c>
      <c r="X120" s="1" t="s">
        <v>62</v>
      </c>
      <c r="Y120" s="1" t="s">
        <v>73</v>
      </c>
      <c r="Z120" s="1" t="s">
        <v>1531</v>
      </c>
      <c r="AA120" s="1" t="s">
        <v>1532</v>
      </c>
      <c r="AB120" s="1" t="s">
        <v>62</v>
      </c>
      <c r="AC120" s="1" t="s">
        <v>61</v>
      </c>
      <c r="AD120" s="1" t="s">
        <v>62</v>
      </c>
      <c r="AE120" s="1" t="s">
        <v>76</v>
      </c>
      <c r="AF120" s="1" t="s">
        <v>77</v>
      </c>
      <c r="AG120" s="1" t="s">
        <v>61</v>
      </c>
      <c r="AH120" s="1" t="s">
        <v>1368</v>
      </c>
      <c r="AI120" s="1" t="s">
        <v>72</v>
      </c>
      <c r="AJ120" s="1" t="s">
        <v>62</v>
      </c>
      <c r="AK120" s="1" t="s">
        <v>73</v>
      </c>
      <c r="AL120" s="1" t="s">
        <v>1533</v>
      </c>
      <c r="AM120" s="1" t="s">
        <v>1534</v>
      </c>
      <c r="AN120" s="1" t="s">
        <v>61</v>
      </c>
      <c r="AO120" s="1" t="s">
        <v>61</v>
      </c>
      <c r="AP120" s="1" t="s">
        <v>62</v>
      </c>
      <c r="AQ120" s="1" t="s">
        <v>1535</v>
      </c>
      <c r="AR120" s="1" t="s">
        <v>77</v>
      </c>
      <c r="AS120" s="1" t="s">
        <v>62</v>
      </c>
      <c r="AT120" s="1" t="s">
        <v>1536</v>
      </c>
      <c r="AU120" s="1" t="s">
        <v>66</v>
      </c>
      <c r="AV120" s="1" t="s">
        <v>62</v>
      </c>
      <c r="AW120" s="1" t="s">
        <v>73</v>
      </c>
    </row>
    <row r="121" spans="1:49" ht="259.5">
      <c r="A121" s="1" t="s">
        <v>1454</v>
      </c>
      <c r="B121" s="1" t="s">
        <v>1455</v>
      </c>
      <c r="C121" s="1" t="s">
        <v>80</v>
      </c>
      <c r="D12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1" s="1" t="s">
        <v>1522</v>
      </c>
      <c r="F121" s="1" t="s">
        <v>1523</v>
      </c>
      <c r="G121" s="1" t="s">
        <v>1524</v>
      </c>
      <c r="H121" s="1">
        <v>4</v>
      </c>
      <c r="I121" s="1" t="s">
        <v>1525</v>
      </c>
      <c r="J121" s="1" t="s">
        <v>1537</v>
      </c>
      <c r="K121" s="1" t="s">
        <v>56</v>
      </c>
      <c r="L121" s="1" t="s">
        <v>1527</v>
      </c>
      <c r="M121" s="1" t="s">
        <v>1528</v>
      </c>
      <c r="N121" s="1" t="s">
        <v>1538</v>
      </c>
      <c r="O121" s="1" t="s">
        <v>1539</v>
      </c>
      <c r="P121" s="1" t="s">
        <v>62</v>
      </c>
      <c r="Q121" s="1" t="s">
        <v>61</v>
      </c>
      <c r="R121" s="1" t="s">
        <v>62</v>
      </c>
      <c r="S121" s="1" t="s">
        <v>901</v>
      </c>
      <c r="T121" s="1" t="s">
        <v>77</v>
      </c>
      <c r="U121" s="1" t="s">
        <v>61</v>
      </c>
      <c r="V121" s="1" t="s">
        <v>1540</v>
      </c>
      <c r="W121" s="1" t="s">
        <v>72</v>
      </c>
      <c r="X121" s="1" t="s">
        <v>62</v>
      </c>
      <c r="Y121" s="1" t="s">
        <v>73</v>
      </c>
      <c r="Z121" s="1" t="s">
        <v>1541</v>
      </c>
      <c r="AA121" s="1" t="s">
        <v>1542</v>
      </c>
      <c r="AB121" s="1" t="s">
        <v>62</v>
      </c>
      <c r="AC121" s="1" t="s">
        <v>61</v>
      </c>
      <c r="AD121" s="1" t="s">
        <v>62</v>
      </c>
      <c r="AE121" s="1" t="s">
        <v>76</v>
      </c>
      <c r="AF121" s="1" t="s">
        <v>77</v>
      </c>
      <c r="AG121" s="1" t="s">
        <v>61</v>
      </c>
      <c r="AH121" s="1" t="s">
        <v>1368</v>
      </c>
      <c r="AI121" s="1" t="s">
        <v>72</v>
      </c>
      <c r="AJ121" s="1" t="s">
        <v>62</v>
      </c>
      <c r="AK121" s="1" t="s">
        <v>73</v>
      </c>
      <c r="AL121" s="1" t="s">
        <v>1543</v>
      </c>
      <c r="AM121" s="1" t="s">
        <v>1544</v>
      </c>
      <c r="AN121" s="1" t="s">
        <v>62</v>
      </c>
      <c r="AO121" s="1" t="s">
        <v>61</v>
      </c>
      <c r="AP121" s="1" t="s">
        <v>62</v>
      </c>
      <c r="AQ121" s="1" t="s">
        <v>901</v>
      </c>
      <c r="AR121" s="1" t="s">
        <v>77</v>
      </c>
      <c r="AS121" s="1" t="s">
        <v>61</v>
      </c>
      <c r="AT121" s="1" t="s">
        <v>1540</v>
      </c>
      <c r="AU121" s="1" t="s">
        <v>72</v>
      </c>
      <c r="AV121" s="1" t="s">
        <v>62</v>
      </c>
      <c r="AW121" s="1" t="s">
        <v>73</v>
      </c>
    </row>
    <row r="122" spans="1:49" ht="259.5">
      <c r="A122" s="1" t="s">
        <v>1454</v>
      </c>
      <c r="B122" s="1" t="s">
        <v>1455</v>
      </c>
      <c r="C122" s="1" t="s">
        <v>80</v>
      </c>
      <c r="D12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2" s="1" t="s">
        <v>1522</v>
      </c>
      <c r="F122" s="1" t="s">
        <v>1523</v>
      </c>
      <c r="G122" s="1" t="s">
        <v>1524</v>
      </c>
      <c r="H122" s="1">
        <v>4</v>
      </c>
      <c r="I122" s="1" t="s">
        <v>1525</v>
      </c>
      <c r="J122" s="1" t="s">
        <v>1545</v>
      </c>
      <c r="K122" s="1" t="s">
        <v>56</v>
      </c>
      <c r="L122" s="1" t="s">
        <v>1527</v>
      </c>
      <c r="M122" s="1" t="s">
        <v>1528</v>
      </c>
      <c r="N122" s="1" t="s">
        <v>1546</v>
      </c>
      <c r="O122" s="1" t="s">
        <v>1547</v>
      </c>
      <c r="P122" s="1" t="s">
        <v>62</v>
      </c>
      <c r="Q122" s="1" t="s">
        <v>61</v>
      </c>
      <c r="R122" s="1" t="s">
        <v>62</v>
      </c>
      <c r="S122" s="1" t="s">
        <v>76</v>
      </c>
      <c r="T122" s="1" t="s">
        <v>77</v>
      </c>
      <c r="U122" s="1" t="s">
        <v>61</v>
      </c>
      <c r="V122" s="1" t="s">
        <v>1368</v>
      </c>
      <c r="W122" s="1" t="s">
        <v>72</v>
      </c>
      <c r="X122" s="1" t="s">
        <v>62</v>
      </c>
      <c r="Y122" s="1" t="s">
        <v>73</v>
      </c>
      <c r="Z122" s="1" t="s">
        <v>1548</v>
      </c>
      <c r="AA122" s="1" t="s">
        <v>1549</v>
      </c>
      <c r="AB122" s="1" t="s">
        <v>61</v>
      </c>
      <c r="AC122" s="1" t="s">
        <v>61</v>
      </c>
      <c r="AD122" s="1" t="s">
        <v>62</v>
      </c>
      <c r="AE122" s="1" t="s">
        <v>1361</v>
      </c>
      <c r="AF122" s="1" t="s">
        <v>64</v>
      </c>
      <c r="AG122" s="1" t="s">
        <v>62</v>
      </c>
      <c r="AH122" s="1" t="s">
        <v>1550</v>
      </c>
      <c r="AI122" s="1" t="s">
        <v>66</v>
      </c>
      <c r="AJ122" s="1" t="s">
        <v>62</v>
      </c>
      <c r="AK122" s="1" t="s">
        <v>73</v>
      </c>
      <c r="AL122" s="1" t="s">
        <v>1551</v>
      </c>
      <c r="AM122" s="1" t="s">
        <v>1552</v>
      </c>
      <c r="AN122" s="1" t="s">
        <v>62</v>
      </c>
      <c r="AO122" s="1" t="s">
        <v>61</v>
      </c>
      <c r="AP122" s="1" t="s">
        <v>62</v>
      </c>
      <c r="AQ122" s="1" t="s">
        <v>76</v>
      </c>
      <c r="AR122" s="1" t="s">
        <v>77</v>
      </c>
      <c r="AS122" s="1" t="s">
        <v>61</v>
      </c>
      <c r="AT122" s="1" t="s">
        <v>1368</v>
      </c>
      <c r="AU122" s="1" t="s">
        <v>72</v>
      </c>
      <c r="AV122" s="1" t="s">
        <v>62</v>
      </c>
      <c r="AW122" s="1" t="s">
        <v>73</v>
      </c>
    </row>
    <row r="123" spans="1:49" ht="259.5">
      <c r="A123" s="1" t="s">
        <v>1454</v>
      </c>
      <c r="B123" s="1" t="s">
        <v>1455</v>
      </c>
      <c r="C123" s="1" t="s">
        <v>80</v>
      </c>
      <c r="D12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3" s="1" t="s">
        <v>1522</v>
      </c>
      <c r="F123" s="1" t="s">
        <v>1523</v>
      </c>
      <c r="G123" s="1" t="s">
        <v>1524</v>
      </c>
      <c r="H123" s="1">
        <v>4</v>
      </c>
      <c r="I123" s="1" t="s">
        <v>1525</v>
      </c>
      <c r="J123" s="1" t="s">
        <v>1553</v>
      </c>
      <c r="K123" s="1" t="s">
        <v>56</v>
      </c>
      <c r="L123" s="1" t="s">
        <v>1527</v>
      </c>
      <c r="M123" s="1" t="s">
        <v>1528</v>
      </c>
      <c r="N123" s="1" t="s">
        <v>245</v>
      </c>
      <c r="O123" s="1" t="s">
        <v>1554</v>
      </c>
      <c r="P123" s="1" t="s">
        <v>62</v>
      </c>
      <c r="Q123" s="1" t="s">
        <v>61</v>
      </c>
      <c r="R123" s="1" t="s">
        <v>62</v>
      </c>
      <c r="S123" s="1" t="s">
        <v>76</v>
      </c>
      <c r="T123" s="1" t="s">
        <v>77</v>
      </c>
      <c r="U123" s="1" t="s">
        <v>61</v>
      </c>
      <c r="V123" s="1" t="s">
        <v>1368</v>
      </c>
      <c r="W123" s="1" t="s">
        <v>72</v>
      </c>
      <c r="X123" s="1" t="s">
        <v>62</v>
      </c>
      <c r="Y123" s="1" t="s">
        <v>73</v>
      </c>
      <c r="Z123" s="1" t="s">
        <v>247</v>
      </c>
      <c r="AA123" s="1" t="s">
        <v>1555</v>
      </c>
      <c r="AB123" s="1" t="s">
        <v>62</v>
      </c>
      <c r="AC123" s="1" t="s">
        <v>61</v>
      </c>
      <c r="AD123" s="1" t="s">
        <v>62</v>
      </c>
      <c r="AE123" s="1" t="s">
        <v>76</v>
      </c>
      <c r="AF123" s="1" t="s">
        <v>77</v>
      </c>
      <c r="AG123" s="1" t="s">
        <v>61</v>
      </c>
      <c r="AH123" s="1" t="s">
        <v>1368</v>
      </c>
      <c r="AI123" s="1" t="s">
        <v>72</v>
      </c>
      <c r="AJ123" s="1" t="s">
        <v>62</v>
      </c>
      <c r="AK123" s="1" t="s">
        <v>73</v>
      </c>
      <c r="AL123" s="1" t="s">
        <v>249</v>
      </c>
      <c r="AM123" s="1" t="s">
        <v>1556</v>
      </c>
      <c r="AN123" s="1" t="s">
        <v>62</v>
      </c>
      <c r="AO123" s="1" t="s">
        <v>61</v>
      </c>
      <c r="AP123" s="1" t="s">
        <v>62</v>
      </c>
      <c r="AQ123" s="1" t="s">
        <v>76</v>
      </c>
      <c r="AR123" s="1" t="s">
        <v>77</v>
      </c>
      <c r="AS123" s="1" t="s">
        <v>61</v>
      </c>
      <c r="AT123" s="1" t="s">
        <v>1368</v>
      </c>
      <c r="AU123" s="1" t="s">
        <v>72</v>
      </c>
      <c r="AV123" s="1" t="s">
        <v>62</v>
      </c>
      <c r="AW123" s="1" t="s">
        <v>73</v>
      </c>
    </row>
    <row r="124" spans="1:49" ht="183">
      <c r="A124" s="1" t="s">
        <v>1454</v>
      </c>
      <c r="B124" s="1" t="s">
        <v>1455</v>
      </c>
      <c r="C124" s="1" t="s">
        <v>114</v>
      </c>
      <c r="D12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4" s="1" t="s">
        <v>1557</v>
      </c>
      <c r="F124" s="1" t="s">
        <v>1558</v>
      </c>
      <c r="G124" s="1" t="s">
        <v>1559</v>
      </c>
      <c r="H124" s="1">
        <v>4</v>
      </c>
      <c r="I124" s="1" t="s">
        <v>1560</v>
      </c>
      <c r="J124" s="1" t="s">
        <v>1561</v>
      </c>
      <c r="K124" s="1" t="s">
        <v>56</v>
      </c>
      <c r="L124" s="1" t="s">
        <v>1562</v>
      </c>
      <c r="M124" s="1" t="s">
        <v>1563</v>
      </c>
      <c r="N124" s="1" t="s">
        <v>445</v>
      </c>
      <c r="O124" s="1" t="s">
        <v>1564</v>
      </c>
      <c r="P124" s="1" t="s">
        <v>62</v>
      </c>
      <c r="Q124" s="1" t="s">
        <v>61</v>
      </c>
      <c r="R124" s="1" t="s">
        <v>62</v>
      </c>
      <c r="S124" s="1" t="s">
        <v>76</v>
      </c>
      <c r="T124" s="1" t="s">
        <v>77</v>
      </c>
      <c r="U124" s="1" t="s">
        <v>61</v>
      </c>
      <c r="V124" s="1" t="s">
        <v>1368</v>
      </c>
      <c r="W124" s="1" t="s">
        <v>72</v>
      </c>
      <c r="X124" s="1" t="s">
        <v>62</v>
      </c>
      <c r="Y124" s="1" t="s">
        <v>73</v>
      </c>
      <c r="Z124" s="1" t="s">
        <v>447</v>
      </c>
      <c r="AA124" s="1" t="s">
        <v>1565</v>
      </c>
      <c r="AB124" s="1" t="s">
        <v>62</v>
      </c>
      <c r="AC124" s="1" t="s">
        <v>61</v>
      </c>
      <c r="AD124" s="1" t="s">
        <v>62</v>
      </c>
      <c r="AE124" s="1" t="s">
        <v>76</v>
      </c>
      <c r="AF124" s="1" t="s">
        <v>77</v>
      </c>
      <c r="AG124" s="1" t="s">
        <v>61</v>
      </c>
      <c r="AH124" s="1" t="s">
        <v>1368</v>
      </c>
      <c r="AI124" s="1" t="s">
        <v>72</v>
      </c>
      <c r="AJ124" s="1" t="s">
        <v>62</v>
      </c>
      <c r="AK124" s="1" t="s">
        <v>73</v>
      </c>
      <c r="AL124" s="1" t="s">
        <v>452</v>
      </c>
      <c r="AM124" s="1" t="s">
        <v>1566</v>
      </c>
      <c r="AN124" s="1" t="s">
        <v>62</v>
      </c>
      <c r="AO124" s="1" t="s">
        <v>61</v>
      </c>
      <c r="AP124" s="1" t="s">
        <v>62</v>
      </c>
      <c r="AQ124" s="1" t="s">
        <v>76</v>
      </c>
      <c r="AR124" s="1" t="s">
        <v>77</v>
      </c>
      <c r="AS124" s="1" t="s">
        <v>61</v>
      </c>
      <c r="AT124" s="1" t="s">
        <v>1368</v>
      </c>
      <c r="AU124" s="1" t="s">
        <v>72</v>
      </c>
      <c r="AV124" s="1" t="s">
        <v>62</v>
      </c>
      <c r="AW124" s="1" t="s">
        <v>73</v>
      </c>
    </row>
    <row r="125" spans="1:49" ht="321">
      <c r="A125" s="1" t="s">
        <v>1454</v>
      </c>
      <c r="B125" s="1" t="s">
        <v>1455</v>
      </c>
      <c r="C125" s="1" t="s">
        <v>114</v>
      </c>
      <c r="D12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5" s="1" t="s">
        <v>1557</v>
      </c>
      <c r="F125" s="1" t="s">
        <v>1558</v>
      </c>
      <c r="G125" s="1" t="s">
        <v>1559</v>
      </c>
      <c r="H125" s="1">
        <v>4</v>
      </c>
      <c r="I125" s="1" t="s">
        <v>1560</v>
      </c>
      <c r="J125" s="1" t="s">
        <v>1567</v>
      </c>
      <c r="K125" s="1" t="s">
        <v>56</v>
      </c>
      <c r="L125" s="1" t="s">
        <v>1562</v>
      </c>
      <c r="M125" s="1" t="s">
        <v>1563</v>
      </c>
      <c r="N125" s="1" t="s">
        <v>230</v>
      </c>
      <c r="O125" s="1" t="s">
        <v>1568</v>
      </c>
      <c r="P125" s="1" t="s">
        <v>62</v>
      </c>
      <c r="Q125" s="1" t="s">
        <v>61</v>
      </c>
      <c r="R125" s="1" t="s">
        <v>62</v>
      </c>
      <c r="S125" s="1" t="s">
        <v>680</v>
      </c>
      <c r="T125" s="1" t="s">
        <v>125</v>
      </c>
      <c r="U125" s="1" t="s">
        <v>61</v>
      </c>
      <c r="V125" s="1" t="s">
        <v>1569</v>
      </c>
      <c r="W125" s="1" t="s">
        <v>72</v>
      </c>
      <c r="X125" s="1" t="s">
        <v>62</v>
      </c>
      <c r="Y125" s="1" t="s">
        <v>73</v>
      </c>
      <c r="Z125" s="1" t="s">
        <v>233</v>
      </c>
      <c r="AA125" s="1" t="s">
        <v>1570</v>
      </c>
      <c r="AB125" s="1" t="s">
        <v>61</v>
      </c>
      <c r="AC125" s="1" t="s">
        <v>61</v>
      </c>
      <c r="AD125" s="1" t="s">
        <v>62</v>
      </c>
      <c r="AE125" s="1" t="s">
        <v>1571</v>
      </c>
      <c r="AF125" s="1" t="s">
        <v>64</v>
      </c>
      <c r="AG125" s="1" t="s">
        <v>62</v>
      </c>
      <c r="AH125" s="1" t="s">
        <v>1572</v>
      </c>
      <c r="AI125" s="1" t="s">
        <v>66</v>
      </c>
      <c r="AJ125" s="1" t="s">
        <v>62</v>
      </c>
      <c r="AK125" s="1" t="s">
        <v>73</v>
      </c>
      <c r="AL125" s="1" t="s">
        <v>235</v>
      </c>
      <c r="AM125" s="1" t="s">
        <v>1573</v>
      </c>
      <c r="AN125" s="1" t="s">
        <v>62</v>
      </c>
      <c r="AO125" s="1" t="s">
        <v>61</v>
      </c>
      <c r="AP125" s="1" t="s">
        <v>62</v>
      </c>
      <c r="AQ125" s="1" t="s">
        <v>76</v>
      </c>
      <c r="AR125" s="1" t="s">
        <v>77</v>
      </c>
      <c r="AS125" s="1" t="s">
        <v>61</v>
      </c>
      <c r="AT125" s="1" t="s">
        <v>1368</v>
      </c>
      <c r="AU125" s="1" t="s">
        <v>72</v>
      </c>
      <c r="AV125" s="1" t="s">
        <v>62</v>
      </c>
      <c r="AW125" s="1" t="s">
        <v>73</v>
      </c>
    </row>
    <row r="126" spans="1:49" ht="336">
      <c r="A126" s="1" t="s">
        <v>1454</v>
      </c>
      <c r="B126" s="1" t="s">
        <v>1455</v>
      </c>
      <c r="C126" s="1" t="s">
        <v>114</v>
      </c>
      <c r="D12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6" s="1" t="s">
        <v>1557</v>
      </c>
      <c r="F126" s="1" t="s">
        <v>1558</v>
      </c>
      <c r="G126" s="1" t="s">
        <v>1559</v>
      </c>
      <c r="H126" s="1">
        <v>4</v>
      </c>
      <c r="I126" s="1" t="s">
        <v>1560</v>
      </c>
      <c r="J126" s="1" t="s">
        <v>1574</v>
      </c>
      <c r="K126" s="1" t="s">
        <v>56</v>
      </c>
      <c r="L126" s="1" t="s">
        <v>1562</v>
      </c>
      <c r="M126" s="1" t="s">
        <v>1563</v>
      </c>
      <c r="N126" s="1" t="s">
        <v>1575</v>
      </c>
      <c r="O126" s="1" t="s">
        <v>1576</v>
      </c>
      <c r="P126" s="1" t="s">
        <v>62</v>
      </c>
      <c r="Q126" s="1" t="s">
        <v>61</v>
      </c>
      <c r="R126" s="1" t="s">
        <v>62</v>
      </c>
      <c r="S126" s="1" t="s">
        <v>76</v>
      </c>
      <c r="T126" s="1" t="s">
        <v>77</v>
      </c>
      <c r="U126" s="1" t="s">
        <v>61</v>
      </c>
      <c r="V126" s="1" t="s">
        <v>1368</v>
      </c>
      <c r="W126" s="1" t="s">
        <v>72</v>
      </c>
      <c r="X126" s="1" t="s">
        <v>62</v>
      </c>
      <c r="Y126" s="1" t="s">
        <v>73</v>
      </c>
      <c r="Z126" s="1" t="s">
        <v>1577</v>
      </c>
      <c r="AA126" s="1" t="s">
        <v>1578</v>
      </c>
      <c r="AB126" s="1" t="s">
        <v>61</v>
      </c>
      <c r="AC126" s="1" t="s">
        <v>61</v>
      </c>
      <c r="AD126" s="1" t="s">
        <v>62</v>
      </c>
      <c r="AE126" s="1" t="s">
        <v>1579</v>
      </c>
      <c r="AF126" s="1" t="s">
        <v>64</v>
      </c>
      <c r="AG126" s="1" t="s">
        <v>62</v>
      </c>
      <c r="AH126" s="1" t="s">
        <v>1580</v>
      </c>
      <c r="AI126" s="1" t="s">
        <v>66</v>
      </c>
      <c r="AJ126" s="1" t="s">
        <v>62</v>
      </c>
      <c r="AK126" s="1" t="s">
        <v>73</v>
      </c>
      <c r="AL126" s="1" t="s">
        <v>1581</v>
      </c>
      <c r="AM126" s="1" t="s">
        <v>1582</v>
      </c>
      <c r="AN126" s="1" t="s">
        <v>62</v>
      </c>
      <c r="AO126" s="1" t="s">
        <v>61</v>
      </c>
      <c r="AP126" s="1" t="s">
        <v>62</v>
      </c>
      <c r="AQ126" s="1" t="s">
        <v>76</v>
      </c>
      <c r="AR126" s="1" t="s">
        <v>77</v>
      </c>
      <c r="AS126" s="1" t="s">
        <v>61</v>
      </c>
      <c r="AT126" s="1" t="s">
        <v>1368</v>
      </c>
      <c r="AU126" s="1" t="s">
        <v>72</v>
      </c>
      <c r="AV126" s="1" t="s">
        <v>62</v>
      </c>
      <c r="AW126" s="1" t="s">
        <v>73</v>
      </c>
    </row>
    <row r="127" spans="1:49" ht="198">
      <c r="A127" s="1" t="s">
        <v>1454</v>
      </c>
      <c r="B127" s="1" t="s">
        <v>1455</v>
      </c>
      <c r="C127" s="1" t="s">
        <v>114</v>
      </c>
      <c r="D12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7" s="1" t="s">
        <v>1557</v>
      </c>
      <c r="F127" s="1" t="s">
        <v>1558</v>
      </c>
      <c r="G127" s="1" t="s">
        <v>1559</v>
      </c>
      <c r="H127" s="1">
        <v>4</v>
      </c>
      <c r="I127" s="1" t="s">
        <v>1560</v>
      </c>
      <c r="J127" s="1" t="s">
        <v>1583</v>
      </c>
      <c r="K127" s="1" t="s">
        <v>56</v>
      </c>
      <c r="L127" s="1" t="s">
        <v>1562</v>
      </c>
      <c r="M127" s="1" t="s">
        <v>1563</v>
      </c>
      <c r="N127" s="1" t="s">
        <v>1584</v>
      </c>
      <c r="O127" s="1" t="s">
        <v>1585</v>
      </c>
      <c r="P127" s="1" t="s">
        <v>62</v>
      </c>
      <c r="Q127" s="1" t="s">
        <v>61</v>
      </c>
      <c r="R127" s="1" t="s">
        <v>62</v>
      </c>
      <c r="S127" s="1" t="s">
        <v>76</v>
      </c>
      <c r="T127" s="1" t="s">
        <v>77</v>
      </c>
      <c r="U127" s="1" t="s">
        <v>61</v>
      </c>
      <c r="V127" s="1" t="s">
        <v>1368</v>
      </c>
      <c r="W127" s="1" t="s">
        <v>72</v>
      </c>
      <c r="X127" s="1" t="s">
        <v>62</v>
      </c>
      <c r="Y127" s="1" t="s">
        <v>73</v>
      </c>
      <c r="Z127" s="1" t="s">
        <v>1586</v>
      </c>
      <c r="AA127" s="1" t="s">
        <v>1587</v>
      </c>
      <c r="AB127" s="1" t="s">
        <v>61</v>
      </c>
      <c r="AC127" s="1" t="s">
        <v>61</v>
      </c>
      <c r="AD127" s="1" t="s">
        <v>62</v>
      </c>
      <c r="AE127" s="1" t="s">
        <v>124</v>
      </c>
      <c r="AF127" s="1" t="s">
        <v>125</v>
      </c>
      <c r="AG127" s="1" t="s">
        <v>62</v>
      </c>
      <c r="AH127" s="1" t="s">
        <v>1588</v>
      </c>
      <c r="AI127" s="1" t="s">
        <v>66</v>
      </c>
      <c r="AJ127" s="1" t="s">
        <v>62</v>
      </c>
      <c r="AK127" s="1" t="s">
        <v>73</v>
      </c>
      <c r="AL127" s="1" t="s">
        <v>1589</v>
      </c>
      <c r="AM127" s="1" t="s">
        <v>1590</v>
      </c>
      <c r="AN127" s="1" t="s">
        <v>62</v>
      </c>
      <c r="AO127" s="1" t="s">
        <v>61</v>
      </c>
      <c r="AP127" s="1" t="s">
        <v>62</v>
      </c>
      <c r="AQ127" s="1" t="s">
        <v>76</v>
      </c>
      <c r="AR127" s="1" t="s">
        <v>77</v>
      </c>
      <c r="AS127" s="1" t="s">
        <v>61</v>
      </c>
      <c r="AT127" s="1" t="s">
        <v>1368</v>
      </c>
      <c r="AU127" s="1" t="s">
        <v>72</v>
      </c>
      <c r="AV127" s="1" t="s">
        <v>62</v>
      </c>
      <c r="AW127" s="1" t="s">
        <v>73</v>
      </c>
    </row>
    <row r="128" spans="1:49" ht="137.25">
      <c r="A128" s="1" t="s">
        <v>1454</v>
      </c>
      <c r="B128" s="1" t="s">
        <v>1455</v>
      </c>
      <c r="C128" s="1" t="s">
        <v>114</v>
      </c>
      <c r="D12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8" s="1" t="s">
        <v>1591</v>
      </c>
      <c r="F128" s="1" t="s">
        <v>1592</v>
      </c>
      <c r="G128" s="1" t="s">
        <v>1593</v>
      </c>
      <c r="H128" s="1">
        <v>1</v>
      </c>
      <c r="I128" s="1" t="s">
        <v>1594</v>
      </c>
      <c r="J128" s="1" t="s">
        <v>1594</v>
      </c>
      <c r="K128" s="1" t="s">
        <v>56</v>
      </c>
      <c r="L128" s="1" t="s">
        <v>1595</v>
      </c>
      <c r="M128" s="1" t="s">
        <v>1596</v>
      </c>
      <c r="N128" s="1" t="s">
        <v>1597</v>
      </c>
      <c r="O128" s="1" t="s">
        <v>1598</v>
      </c>
      <c r="P128" s="1" t="s">
        <v>62</v>
      </c>
      <c r="Q128" s="1" t="s">
        <v>61</v>
      </c>
      <c r="R128" s="1" t="s">
        <v>62</v>
      </c>
      <c r="S128" s="1" t="s">
        <v>76</v>
      </c>
      <c r="T128" s="1" t="s">
        <v>77</v>
      </c>
      <c r="U128" s="1" t="s">
        <v>61</v>
      </c>
      <c r="V128" s="1" t="s">
        <v>1368</v>
      </c>
      <c r="W128" s="1" t="s">
        <v>72</v>
      </c>
      <c r="X128" s="1" t="s">
        <v>62</v>
      </c>
      <c r="Y128" s="1" t="s">
        <v>73</v>
      </c>
      <c r="Z128" s="1" t="s">
        <v>1599</v>
      </c>
      <c r="AA128" s="1" t="s">
        <v>1600</v>
      </c>
      <c r="AB128" s="1" t="s">
        <v>62</v>
      </c>
      <c r="AC128" s="1" t="s">
        <v>61</v>
      </c>
      <c r="AD128" s="1" t="s">
        <v>62</v>
      </c>
      <c r="AE128" s="1" t="s">
        <v>76</v>
      </c>
      <c r="AF128" s="1" t="s">
        <v>77</v>
      </c>
      <c r="AG128" s="1" t="s">
        <v>61</v>
      </c>
      <c r="AH128" s="1" t="s">
        <v>1368</v>
      </c>
      <c r="AI128" s="1" t="s">
        <v>72</v>
      </c>
      <c r="AJ128" s="1" t="s">
        <v>62</v>
      </c>
      <c r="AK128" s="1" t="s">
        <v>73</v>
      </c>
      <c r="AL128" s="1" t="s">
        <v>1601</v>
      </c>
      <c r="AM128" s="1" t="s">
        <v>1602</v>
      </c>
      <c r="AN128" s="1" t="s">
        <v>62</v>
      </c>
      <c r="AO128" s="1" t="s">
        <v>61</v>
      </c>
      <c r="AP128" s="1" t="s">
        <v>62</v>
      </c>
      <c r="AQ128" s="1" t="s">
        <v>76</v>
      </c>
      <c r="AR128" s="1" t="s">
        <v>77</v>
      </c>
      <c r="AS128" s="1" t="s">
        <v>61</v>
      </c>
      <c r="AT128" s="1" t="s">
        <v>1368</v>
      </c>
      <c r="AU128" s="1" t="s">
        <v>72</v>
      </c>
      <c r="AV128" s="1" t="s">
        <v>62</v>
      </c>
      <c r="AW128" s="1" t="s">
        <v>73</v>
      </c>
    </row>
    <row r="129" spans="1:49" ht="213">
      <c r="A129" s="1" t="s">
        <v>1454</v>
      </c>
      <c r="B129" s="1" t="s">
        <v>1455</v>
      </c>
      <c r="C129" s="1" t="s">
        <v>149</v>
      </c>
      <c r="D12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29" s="1" t="s">
        <v>1603</v>
      </c>
      <c r="F129" s="1" t="s">
        <v>1604</v>
      </c>
      <c r="G129" s="1" t="s">
        <v>1605</v>
      </c>
      <c r="H129" s="1">
        <v>2</v>
      </c>
      <c r="I129" s="1" t="s">
        <v>1606</v>
      </c>
      <c r="J129" s="1" t="s">
        <v>1607</v>
      </c>
      <c r="K129" s="1" t="s">
        <v>56</v>
      </c>
      <c r="L129" s="1" t="s">
        <v>1608</v>
      </c>
      <c r="M129" s="1" t="s">
        <v>1609</v>
      </c>
      <c r="N129" s="1" t="s">
        <v>1463</v>
      </c>
      <c r="O129" s="1" t="s">
        <v>1610</v>
      </c>
      <c r="P129" s="1" t="s">
        <v>62</v>
      </c>
      <c r="Q129" s="1" t="s">
        <v>61</v>
      </c>
      <c r="R129" s="1" t="s">
        <v>62</v>
      </c>
      <c r="S129" s="1" t="s">
        <v>379</v>
      </c>
      <c r="T129" s="1" t="s">
        <v>125</v>
      </c>
      <c r="U129" s="1" t="s">
        <v>61</v>
      </c>
      <c r="V129" s="1" t="s">
        <v>1611</v>
      </c>
      <c r="W129" s="1" t="s">
        <v>72</v>
      </c>
      <c r="X129" s="1" t="s">
        <v>62</v>
      </c>
      <c r="Y129" s="1" t="s">
        <v>73</v>
      </c>
      <c r="Z129" s="1" t="s">
        <v>1466</v>
      </c>
      <c r="AA129" s="1" t="s">
        <v>1612</v>
      </c>
      <c r="AB129" s="1" t="s">
        <v>102</v>
      </c>
      <c r="AC129" s="1" t="s">
        <v>61</v>
      </c>
      <c r="AD129" s="1" t="s">
        <v>62</v>
      </c>
      <c r="AE129" s="1" t="s">
        <v>833</v>
      </c>
      <c r="AF129" s="1" t="s">
        <v>64</v>
      </c>
      <c r="AG129" s="1" t="s">
        <v>62</v>
      </c>
      <c r="AH129" s="1" t="s">
        <v>1613</v>
      </c>
      <c r="AI129" s="1" t="s">
        <v>162</v>
      </c>
      <c r="AJ129" s="1" t="s">
        <v>62</v>
      </c>
      <c r="AK129" s="1" t="s">
        <v>73</v>
      </c>
      <c r="AL129" s="1" t="s">
        <v>1469</v>
      </c>
      <c r="AM129" s="1" t="s">
        <v>1614</v>
      </c>
      <c r="AN129" s="1" t="s">
        <v>62</v>
      </c>
      <c r="AO129" s="1" t="s">
        <v>61</v>
      </c>
      <c r="AP129" s="1" t="s">
        <v>62</v>
      </c>
      <c r="AQ129" s="1" t="s">
        <v>215</v>
      </c>
      <c r="AR129" s="1" t="s">
        <v>77</v>
      </c>
      <c r="AS129" s="1" t="s">
        <v>61</v>
      </c>
      <c r="AT129" s="1" t="s">
        <v>1615</v>
      </c>
      <c r="AU129" s="1" t="s">
        <v>72</v>
      </c>
      <c r="AV129" s="1" t="s">
        <v>62</v>
      </c>
      <c r="AW129" s="1" t="s">
        <v>73</v>
      </c>
    </row>
    <row r="130" spans="1:49" ht="275.25">
      <c r="A130" s="1" t="s">
        <v>1454</v>
      </c>
      <c r="B130" s="1" t="s">
        <v>1455</v>
      </c>
      <c r="C130" s="1" t="s">
        <v>149</v>
      </c>
      <c r="D13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30" s="1" t="s">
        <v>1603</v>
      </c>
      <c r="F130" s="1" t="s">
        <v>1604</v>
      </c>
      <c r="G130" s="1" t="s">
        <v>1605</v>
      </c>
      <c r="H130" s="1">
        <v>2</v>
      </c>
      <c r="I130" s="1" t="s">
        <v>1606</v>
      </c>
      <c r="J130" s="1" t="s">
        <v>1616</v>
      </c>
      <c r="K130" s="1" t="s">
        <v>56</v>
      </c>
      <c r="L130" s="1" t="s">
        <v>1608</v>
      </c>
      <c r="M130" s="1" t="s">
        <v>1609</v>
      </c>
      <c r="N130" s="1" t="s">
        <v>1617</v>
      </c>
      <c r="O130" s="1" t="s">
        <v>1618</v>
      </c>
      <c r="P130" s="1" t="s">
        <v>62</v>
      </c>
      <c r="Q130" s="1" t="s">
        <v>61</v>
      </c>
      <c r="R130" s="1" t="s">
        <v>62</v>
      </c>
      <c r="S130" s="1" t="s">
        <v>215</v>
      </c>
      <c r="T130" s="1" t="s">
        <v>77</v>
      </c>
      <c r="U130" s="1" t="s">
        <v>61</v>
      </c>
      <c r="V130" s="1" t="s">
        <v>1619</v>
      </c>
      <c r="W130" s="1" t="s">
        <v>72</v>
      </c>
      <c r="X130" s="1" t="s">
        <v>62</v>
      </c>
      <c r="Y130" s="1" t="s">
        <v>73</v>
      </c>
      <c r="Z130" s="1" t="s">
        <v>1620</v>
      </c>
      <c r="AA130" s="1" t="s">
        <v>1621</v>
      </c>
      <c r="AB130" s="1" t="s">
        <v>102</v>
      </c>
      <c r="AC130" s="1" t="s">
        <v>61</v>
      </c>
      <c r="AD130" s="1" t="s">
        <v>62</v>
      </c>
      <c r="AE130" s="1" t="s">
        <v>1622</v>
      </c>
      <c r="AF130" s="1" t="s">
        <v>64</v>
      </c>
      <c r="AG130" s="1" t="s">
        <v>62</v>
      </c>
      <c r="AH130" s="1" t="s">
        <v>1623</v>
      </c>
      <c r="AI130" s="1" t="s">
        <v>162</v>
      </c>
      <c r="AJ130" s="1" t="s">
        <v>62</v>
      </c>
      <c r="AK130" s="1" t="s">
        <v>73</v>
      </c>
      <c r="AL130" s="1" t="s">
        <v>1624</v>
      </c>
      <c r="AM130" s="1" t="s">
        <v>1625</v>
      </c>
      <c r="AN130" s="1" t="s">
        <v>62</v>
      </c>
      <c r="AO130" s="1" t="s">
        <v>61</v>
      </c>
      <c r="AP130" s="1" t="s">
        <v>62</v>
      </c>
      <c r="AQ130" s="1" t="s">
        <v>1626</v>
      </c>
      <c r="AR130" s="1" t="s">
        <v>77</v>
      </c>
      <c r="AS130" s="1" t="s">
        <v>61</v>
      </c>
      <c r="AT130" s="1" t="s">
        <v>1627</v>
      </c>
      <c r="AU130" s="1" t="s">
        <v>72</v>
      </c>
      <c r="AV130" s="1" t="s">
        <v>62</v>
      </c>
      <c r="AW130" s="1" t="s">
        <v>73</v>
      </c>
    </row>
    <row r="131" spans="1:49" ht="137.25">
      <c r="A131" s="1" t="s">
        <v>1454</v>
      </c>
      <c r="B131" s="1" t="s">
        <v>1455</v>
      </c>
      <c r="C131" s="1" t="s">
        <v>180</v>
      </c>
      <c r="D13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1" s="1" t="s">
        <v>1628</v>
      </c>
      <c r="F131" s="1" t="s">
        <v>1629</v>
      </c>
      <c r="G131" s="1" t="s">
        <v>1630</v>
      </c>
      <c r="H131" s="1">
        <v>3</v>
      </c>
      <c r="I131" s="1" t="s">
        <v>1631</v>
      </c>
      <c r="J131" s="1" t="s">
        <v>1632</v>
      </c>
      <c r="K131" s="1" t="s">
        <v>56</v>
      </c>
      <c r="L131" s="1" t="s">
        <v>1633</v>
      </c>
      <c r="M131" s="1" t="s">
        <v>1634</v>
      </c>
      <c r="N131" s="1" t="s">
        <v>1635</v>
      </c>
      <c r="O131" s="1" t="s">
        <v>1636</v>
      </c>
      <c r="P131" s="1" t="s">
        <v>62</v>
      </c>
      <c r="Q131" s="1" t="s">
        <v>61</v>
      </c>
      <c r="R131" s="1" t="s">
        <v>62</v>
      </c>
      <c r="S131" s="1" t="s">
        <v>76</v>
      </c>
      <c r="T131" s="1" t="s">
        <v>77</v>
      </c>
      <c r="U131" s="1" t="s">
        <v>61</v>
      </c>
      <c r="V131" s="1" t="s">
        <v>1368</v>
      </c>
      <c r="W131" s="1" t="s">
        <v>72</v>
      </c>
      <c r="X131" s="1" t="s">
        <v>62</v>
      </c>
      <c r="Y131" s="1" t="s">
        <v>73</v>
      </c>
      <c r="Z131" s="1" t="s">
        <v>1637</v>
      </c>
      <c r="AA131" s="1" t="s">
        <v>1638</v>
      </c>
      <c r="AB131" s="1" t="s">
        <v>62</v>
      </c>
      <c r="AC131" s="1" t="s">
        <v>61</v>
      </c>
      <c r="AD131" s="1" t="s">
        <v>62</v>
      </c>
      <c r="AE131" s="1" t="s">
        <v>76</v>
      </c>
      <c r="AF131" s="1" t="s">
        <v>77</v>
      </c>
      <c r="AG131" s="1" t="s">
        <v>61</v>
      </c>
      <c r="AH131" s="1" t="s">
        <v>1368</v>
      </c>
      <c r="AI131" s="1" t="s">
        <v>72</v>
      </c>
      <c r="AJ131" s="1" t="s">
        <v>62</v>
      </c>
      <c r="AK131" s="1" t="s">
        <v>73</v>
      </c>
      <c r="AL131" s="1" t="s">
        <v>1639</v>
      </c>
      <c r="AM131" s="1" t="s">
        <v>1640</v>
      </c>
      <c r="AN131" s="1" t="s">
        <v>62</v>
      </c>
      <c r="AO131" s="1" t="s">
        <v>61</v>
      </c>
      <c r="AP131" s="1" t="s">
        <v>62</v>
      </c>
      <c r="AQ131" s="1" t="s">
        <v>76</v>
      </c>
      <c r="AR131" s="1" t="s">
        <v>77</v>
      </c>
      <c r="AS131" s="1" t="s">
        <v>61</v>
      </c>
      <c r="AT131" s="1" t="s">
        <v>1368</v>
      </c>
      <c r="AU131" s="1" t="s">
        <v>72</v>
      </c>
      <c r="AV131" s="1" t="s">
        <v>62</v>
      </c>
      <c r="AW131" s="1" t="s">
        <v>73</v>
      </c>
    </row>
    <row r="132" spans="1:49" ht="152.25">
      <c r="A132" s="1" t="s">
        <v>1454</v>
      </c>
      <c r="B132" s="1" t="s">
        <v>1455</v>
      </c>
      <c r="C132" s="1" t="s">
        <v>180</v>
      </c>
      <c r="D13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2" s="1" t="s">
        <v>1628</v>
      </c>
      <c r="F132" s="1" t="s">
        <v>1629</v>
      </c>
      <c r="G132" s="1" t="s">
        <v>1630</v>
      </c>
      <c r="H132" s="1">
        <v>3</v>
      </c>
      <c r="I132" s="1" t="s">
        <v>1631</v>
      </c>
      <c r="J132" s="1" t="s">
        <v>1641</v>
      </c>
      <c r="K132" s="1" t="s">
        <v>56</v>
      </c>
      <c r="L132" s="1" t="s">
        <v>1633</v>
      </c>
      <c r="M132" s="1" t="s">
        <v>1634</v>
      </c>
      <c r="N132" s="1" t="s">
        <v>1642</v>
      </c>
      <c r="O132" s="1" t="s">
        <v>1643</v>
      </c>
      <c r="P132" s="1" t="s">
        <v>62</v>
      </c>
      <c r="Q132" s="1" t="s">
        <v>61</v>
      </c>
      <c r="R132" s="1" t="s">
        <v>62</v>
      </c>
      <c r="S132" s="1" t="s">
        <v>76</v>
      </c>
      <c r="T132" s="1" t="s">
        <v>77</v>
      </c>
      <c r="U132" s="1" t="s">
        <v>61</v>
      </c>
      <c r="V132" s="1" t="s">
        <v>1368</v>
      </c>
      <c r="W132" s="1" t="s">
        <v>72</v>
      </c>
      <c r="X132" s="1" t="s">
        <v>62</v>
      </c>
      <c r="Y132" s="1" t="s">
        <v>73</v>
      </c>
      <c r="Z132" s="1" t="s">
        <v>1644</v>
      </c>
      <c r="AA132" s="1" t="s">
        <v>1645</v>
      </c>
      <c r="AB132" s="1" t="s">
        <v>62</v>
      </c>
      <c r="AC132" s="1" t="s">
        <v>61</v>
      </c>
      <c r="AD132" s="1" t="s">
        <v>62</v>
      </c>
      <c r="AE132" s="1" t="s">
        <v>76</v>
      </c>
      <c r="AF132" s="1" t="s">
        <v>77</v>
      </c>
      <c r="AG132" s="1" t="s">
        <v>61</v>
      </c>
      <c r="AH132" s="1" t="s">
        <v>1368</v>
      </c>
      <c r="AI132" s="1" t="s">
        <v>72</v>
      </c>
      <c r="AJ132" s="1" t="s">
        <v>62</v>
      </c>
      <c r="AK132" s="1" t="s">
        <v>73</v>
      </c>
      <c r="AL132" s="1" t="s">
        <v>1646</v>
      </c>
      <c r="AM132" s="1" t="s">
        <v>1647</v>
      </c>
      <c r="AN132" s="1" t="s">
        <v>62</v>
      </c>
      <c r="AO132" s="1" t="s">
        <v>61</v>
      </c>
      <c r="AP132" s="1" t="s">
        <v>62</v>
      </c>
      <c r="AQ132" s="1" t="s">
        <v>76</v>
      </c>
      <c r="AR132" s="1" t="s">
        <v>77</v>
      </c>
      <c r="AS132" s="1" t="s">
        <v>61</v>
      </c>
      <c r="AT132" s="1" t="s">
        <v>1368</v>
      </c>
      <c r="AU132" s="1" t="s">
        <v>72</v>
      </c>
      <c r="AV132" s="1" t="s">
        <v>62</v>
      </c>
      <c r="AW132" s="1" t="s">
        <v>73</v>
      </c>
    </row>
    <row r="133" spans="1:49" ht="152.25">
      <c r="A133" s="1" t="s">
        <v>1454</v>
      </c>
      <c r="B133" s="1" t="s">
        <v>1455</v>
      </c>
      <c r="C133" s="1" t="s">
        <v>180</v>
      </c>
      <c r="D13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3" s="1" t="s">
        <v>1628</v>
      </c>
      <c r="F133" s="1" t="s">
        <v>1629</v>
      </c>
      <c r="G133" s="1" t="s">
        <v>1630</v>
      </c>
      <c r="H133" s="1">
        <v>3</v>
      </c>
      <c r="I133" s="1" t="s">
        <v>1631</v>
      </c>
      <c r="J133" s="1" t="s">
        <v>1648</v>
      </c>
      <c r="K133" s="1" t="s">
        <v>56</v>
      </c>
      <c r="L133" s="1" t="s">
        <v>1633</v>
      </c>
      <c r="M133" s="1" t="s">
        <v>1634</v>
      </c>
      <c r="N133" s="1" t="s">
        <v>1649</v>
      </c>
      <c r="O133" s="1" t="s">
        <v>1650</v>
      </c>
      <c r="P133" s="1" t="s">
        <v>62</v>
      </c>
      <c r="Q133" s="1" t="s">
        <v>61</v>
      </c>
      <c r="R133" s="1" t="s">
        <v>62</v>
      </c>
      <c r="S133" s="1" t="s">
        <v>76</v>
      </c>
      <c r="T133" s="1" t="s">
        <v>77</v>
      </c>
      <c r="U133" s="1" t="s">
        <v>61</v>
      </c>
      <c r="V133" s="1" t="s">
        <v>1368</v>
      </c>
      <c r="W133" s="1" t="s">
        <v>72</v>
      </c>
      <c r="X133" s="1" t="s">
        <v>62</v>
      </c>
      <c r="Y133" s="1" t="s">
        <v>73</v>
      </c>
      <c r="Z133" s="1" t="s">
        <v>1651</v>
      </c>
      <c r="AA133" s="1" t="s">
        <v>1652</v>
      </c>
      <c r="AB133" s="1" t="s">
        <v>62</v>
      </c>
      <c r="AC133" s="1" t="s">
        <v>61</v>
      </c>
      <c r="AD133" s="1" t="s">
        <v>62</v>
      </c>
      <c r="AE133" s="1" t="s">
        <v>76</v>
      </c>
      <c r="AF133" s="1" t="s">
        <v>77</v>
      </c>
      <c r="AG133" s="1" t="s">
        <v>61</v>
      </c>
      <c r="AH133" s="1" t="s">
        <v>1368</v>
      </c>
      <c r="AI133" s="1" t="s">
        <v>72</v>
      </c>
      <c r="AJ133" s="1" t="s">
        <v>62</v>
      </c>
      <c r="AK133" s="1" t="s">
        <v>73</v>
      </c>
      <c r="AL133" s="1" t="s">
        <v>1653</v>
      </c>
      <c r="AM133" s="1" t="s">
        <v>1654</v>
      </c>
      <c r="AN133" s="1" t="s">
        <v>62</v>
      </c>
      <c r="AO133" s="1" t="s">
        <v>61</v>
      </c>
      <c r="AP133" s="1" t="s">
        <v>62</v>
      </c>
      <c r="AQ133" s="1" t="s">
        <v>76</v>
      </c>
      <c r="AR133" s="1" t="s">
        <v>77</v>
      </c>
      <c r="AS133" s="1" t="s">
        <v>61</v>
      </c>
      <c r="AT133" s="1" t="s">
        <v>1368</v>
      </c>
      <c r="AU133" s="1" t="s">
        <v>72</v>
      </c>
      <c r="AV133" s="1" t="s">
        <v>62</v>
      </c>
      <c r="AW133" s="1" t="s">
        <v>73</v>
      </c>
    </row>
    <row r="134" spans="1:49" ht="198">
      <c r="A134" s="1" t="s">
        <v>1454</v>
      </c>
      <c r="B134" s="1" t="s">
        <v>1455</v>
      </c>
      <c r="C134" s="1" t="s">
        <v>180</v>
      </c>
      <c r="D13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4" s="1" t="s">
        <v>1655</v>
      </c>
      <c r="F134" s="1" t="s">
        <v>1656</v>
      </c>
      <c r="G134" s="1" t="s">
        <v>1657</v>
      </c>
      <c r="H134" s="1">
        <v>3</v>
      </c>
      <c r="I134" s="1" t="s">
        <v>1658</v>
      </c>
      <c r="J134" s="1" t="s">
        <v>1659</v>
      </c>
      <c r="K134" s="1" t="s">
        <v>56</v>
      </c>
      <c r="L134" s="1" t="s">
        <v>1660</v>
      </c>
      <c r="M134" s="1" t="s">
        <v>1661</v>
      </c>
      <c r="N134" s="1" t="s">
        <v>1662</v>
      </c>
      <c r="O134" s="1" t="s">
        <v>1663</v>
      </c>
      <c r="P134" s="1" t="s">
        <v>62</v>
      </c>
      <c r="Q134" s="1" t="s">
        <v>61</v>
      </c>
      <c r="R134" s="1" t="s">
        <v>62</v>
      </c>
      <c r="S134" s="1" t="s">
        <v>215</v>
      </c>
      <c r="T134" s="1" t="s">
        <v>77</v>
      </c>
      <c r="U134" s="1" t="s">
        <v>61</v>
      </c>
      <c r="V134" s="1" t="s">
        <v>1664</v>
      </c>
      <c r="W134" s="1" t="s">
        <v>72</v>
      </c>
      <c r="X134" s="1" t="s">
        <v>62</v>
      </c>
      <c r="Y134" s="1" t="s">
        <v>73</v>
      </c>
      <c r="Z134" s="1" t="s">
        <v>1665</v>
      </c>
      <c r="AA134" s="1" t="s">
        <v>1666</v>
      </c>
      <c r="AB134" s="1" t="s">
        <v>62</v>
      </c>
      <c r="AC134" s="1" t="s">
        <v>61</v>
      </c>
      <c r="AD134" s="1" t="s">
        <v>62</v>
      </c>
      <c r="AE134" s="1" t="s">
        <v>215</v>
      </c>
      <c r="AF134" s="1" t="s">
        <v>77</v>
      </c>
      <c r="AG134" s="1" t="s">
        <v>61</v>
      </c>
      <c r="AH134" s="1" t="s">
        <v>1664</v>
      </c>
      <c r="AI134" s="1" t="s">
        <v>72</v>
      </c>
      <c r="AJ134" s="1" t="s">
        <v>62</v>
      </c>
      <c r="AK134" s="1" t="s">
        <v>73</v>
      </c>
      <c r="AL134" s="1" t="s">
        <v>1667</v>
      </c>
      <c r="AM134" s="1" t="s">
        <v>1668</v>
      </c>
      <c r="AN134" s="1" t="s">
        <v>62</v>
      </c>
      <c r="AO134" s="1" t="s">
        <v>61</v>
      </c>
      <c r="AP134" s="1" t="s">
        <v>62</v>
      </c>
      <c r="AQ134" s="1" t="s">
        <v>215</v>
      </c>
      <c r="AR134" s="1" t="s">
        <v>77</v>
      </c>
      <c r="AS134" s="1" t="s">
        <v>61</v>
      </c>
      <c r="AT134" s="1" t="s">
        <v>1664</v>
      </c>
      <c r="AU134" s="1" t="s">
        <v>72</v>
      </c>
      <c r="AV134" s="1" t="s">
        <v>62</v>
      </c>
      <c r="AW134" s="1" t="s">
        <v>73</v>
      </c>
    </row>
    <row r="135" spans="1:49" ht="213">
      <c r="A135" s="1" t="s">
        <v>1454</v>
      </c>
      <c r="B135" s="1" t="s">
        <v>1455</v>
      </c>
      <c r="C135" s="1" t="s">
        <v>180</v>
      </c>
      <c r="D13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5" s="1" t="s">
        <v>1655</v>
      </c>
      <c r="F135" s="1" t="s">
        <v>1656</v>
      </c>
      <c r="G135" s="1" t="s">
        <v>1657</v>
      </c>
      <c r="H135" s="1">
        <v>3</v>
      </c>
      <c r="I135" s="1" t="s">
        <v>1669</v>
      </c>
      <c r="J135" s="1" t="s">
        <v>1670</v>
      </c>
      <c r="K135" s="1" t="s">
        <v>56</v>
      </c>
      <c r="L135" s="1" t="s">
        <v>1660</v>
      </c>
      <c r="M135" s="1" t="s">
        <v>1661</v>
      </c>
      <c r="N135" s="1" t="s">
        <v>1671</v>
      </c>
      <c r="O135" s="1" t="s">
        <v>1672</v>
      </c>
      <c r="P135" s="1" t="s">
        <v>62</v>
      </c>
      <c r="Q135" s="1" t="s">
        <v>61</v>
      </c>
      <c r="R135" s="1" t="s">
        <v>62</v>
      </c>
      <c r="S135" s="1" t="s">
        <v>215</v>
      </c>
      <c r="T135" s="1" t="s">
        <v>77</v>
      </c>
      <c r="U135" s="1" t="s">
        <v>61</v>
      </c>
      <c r="V135" s="1" t="s">
        <v>1664</v>
      </c>
      <c r="W135" s="1" t="s">
        <v>72</v>
      </c>
      <c r="X135" s="1" t="s">
        <v>62</v>
      </c>
      <c r="Y135" s="1" t="s">
        <v>73</v>
      </c>
      <c r="Z135" s="1" t="s">
        <v>1673</v>
      </c>
      <c r="AA135" s="1" t="s">
        <v>1674</v>
      </c>
      <c r="AB135" s="1" t="s">
        <v>62</v>
      </c>
      <c r="AC135" s="1" t="s">
        <v>61</v>
      </c>
      <c r="AD135" s="1" t="s">
        <v>62</v>
      </c>
      <c r="AE135" s="1" t="s">
        <v>215</v>
      </c>
      <c r="AF135" s="1" t="s">
        <v>77</v>
      </c>
      <c r="AG135" s="1" t="s">
        <v>61</v>
      </c>
      <c r="AH135" s="1" t="s">
        <v>1664</v>
      </c>
      <c r="AI135" s="1" t="s">
        <v>72</v>
      </c>
      <c r="AJ135" s="1" t="s">
        <v>62</v>
      </c>
      <c r="AK135" s="1" t="s">
        <v>73</v>
      </c>
      <c r="AL135" s="1" t="s">
        <v>1675</v>
      </c>
      <c r="AM135" s="1" t="s">
        <v>1676</v>
      </c>
      <c r="AN135" s="1" t="s">
        <v>62</v>
      </c>
      <c r="AO135" s="1" t="s">
        <v>61</v>
      </c>
      <c r="AP135" s="1" t="s">
        <v>62</v>
      </c>
      <c r="AQ135" s="1" t="s">
        <v>215</v>
      </c>
      <c r="AR135" s="1" t="s">
        <v>77</v>
      </c>
      <c r="AS135" s="1" t="s">
        <v>61</v>
      </c>
      <c r="AT135" s="1" t="s">
        <v>1664</v>
      </c>
      <c r="AU135" s="1" t="s">
        <v>72</v>
      </c>
      <c r="AV135" s="1" t="s">
        <v>62</v>
      </c>
      <c r="AW135" s="1" t="s">
        <v>73</v>
      </c>
    </row>
    <row r="136" spans="1:49" ht="213">
      <c r="A136" s="1" t="s">
        <v>1454</v>
      </c>
      <c r="B136" s="1" t="s">
        <v>1455</v>
      </c>
      <c r="C136" s="1" t="s">
        <v>180</v>
      </c>
      <c r="D13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6" s="1" t="s">
        <v>1655</v>
      </c>
      <c r="F136" s="1" t="s">
        <v>1656</v>
      </c>
      <c r="G136" s="1" t="s">
        <v>1657</v>
      </c>
      <c r="H136" s="1">
        <v>3</v>
      </c>
      <c r="I136" s="1" t="s">
        <v>1669</v>
      </c>
      <c r="J136" s="1" t="s">
        <v>1677</v>
      </c>
      <c r="K136" s="1" t="s">
        <v>56</v>
      </c>
      <c r="L136" s="1" t="s">
        <v>1660</v>
      </c>
      <c r="M136" s="1" t="s">
        <v>1661</v>
      </c>
      <c r="N136" s="1" t="s">
        <v>1678</v>
      </c>
      <c r="O136" s="1" t="s">
        <v>1679</v>
      </c>
      <c r="P136" s="1" t="s">
        <v>62</v>
      </c>
      <c r="Q136" s="1" t="s">
        <v>61</v>
      </c>
      <c r="R136" s="1" t="s">
        <v>62</v>
      </c>
      <c r="S136" s="1" t="s">
        <v>215</v>
      </c>
      <c r="T136" s="1" t="s">
        <v>77</v>
      </c>
      <c r="U136" s="1" t="s">
        <v>61</v>
      </c>
      <c r="V136" s="1" t="s">
        <v>1664</v>
      </c>
      <c r="W136" s="1" t="s">
        <v>72</v>
      </c>
      <c r="X136" s="1" t="s">
        <v>62</v>
      </c>
      <c r="Y136" s="1" t="s">
        <v>73</v>
      </c>
      <c r="Z136" s="1" t="s">
        <v>1680</v>
      </c>
      <c r="AA136" s="1" t="s">
        <v>1681</v>
      </c>
      <c r="AB136" s="1" t="s">
        <v>62</v>
      </c>
      <c r="AC136" s="1" t="s">
        <v>61</v>
      </c>
      <c r="AD136" s="1" t="s">
        <v>62</v>
      </c>
      <c r="AE136" s="1" t="s">
        <v>215</v>
      </c>
      <c r="AF136" s="1" t="s">
        <v>77</v>
      </c>
      <c r="AG136" s="1" t="s">
        <v>61</v>
      </c>
      <c r="AH136" s="1" t="s">
        <v>1664</v>
      </c>
      <c r="AI136" s="1" t="s">
        <v>72</v>
      </c>
      <c r="AJ136" s="1" t="s">
        <v>62</v>
      </c>
      <c r="AK136" s="1" t="s">
        <v>73</v>
      </c>
      <c r="AL136" s="1" t="s">
        <v>1682</v>
      </c>
      <c r="AM136" s="1" t="s">
        <v>1683</v>
      </c>
      <c r="AN136" s="1" t="s">
        <v>62</v>
      </c>
      <c r="AO136" s="1" t="s">
        <v>61</v>
      </c>
      <c r="AP136" s="1" t="s">
        <v>62</v>
      </c>
      <c r="AQ136" s="1" t="s">
        <v>215</v>
      </c>
      <c r="AR136" s="1" t="s">
        <v>77</v>
      </c>
      <c r="AS136" s="1" t="s">
        <v>61</v>
      </c>
      <c r="AT136" s="1" t="s">
        <v>1664</v>
      </c>
      <c r="AU136" s="1" t="s">
        <v>72</v>
      </c>
      <c r="AV136" s="1" t="s">
        <v>62</v>
      </c>
      <c r="AW136" s="1" t="s">
        <v>73</v>
      </c>
    </row>
    <row r="137" spans="1:49" ht="137.25">
      <c r="A137" s="1" t="s">
        <v>1684</v>
      </c>
      <c r="B137" s="1" t="s">
        <v>1685</v>
      </c>
      <c r="C137" s="1" t="s">
        <v>51</v>
      </c>
      <c r="D13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37" s="1" t="s">
        <v>1686</v>
      </c>
      <c r="F137" s="1" t="s">
        <v>1687</v>
      </c>
      <c r="G137" s="1" t="s">
        <v>1688</v>
      </c>
      <c r="H137" s="1">
        <v>1</v>
      </c>
      <c r="I137" s="1" t="s">
        <v>1689</v>
      </c>
      <c r="J137" s="1" t="s">
        <v>1689</v>
      </c>
      <c r="K137" s="1" t="s">
        <v>56</v>
      </c>
      <c r="L137" s="1" t="s">
        <v>1690</v>
      </c>
      <c r="M137" s="1" t="s">
        <v>1691</v>
      </c>
      <c r="N137" s="1" t="s">
        <v>1692</v>
      </c>
      <c r="O137" s="1" t="s">
        <v>1693</v>
      </c>
      <c r="P137" s="1" t="s">
        <v>62</v>
      </c>
      <c r="Q137" s="1" t="s">
        <v>61</v>
      </c>
      <c r="R137" s="1" t="s">
        <v>62</v>
      </c>
      <c r="S137" s="1" t="s">
        <v>76</v>
      </c>
      <c r="T137" s="1" t="s">
        <v>77</v>
      </c>
      <c r="U137" s="1" t="s">
        <v>61</v>
      </c>
      <c r="V137" s="1" t="s">
        <v>1368</v>
      </c>
      <c r="W137" s="1" t="s">
        <v>72</v>
      </c>
      <c r="X137" s="1" t="s">
        <v>62</v>
      </c>
      <c r="Y137" s="1" t="s">
        <v>73</v>
      </c>
      <c r="Z137" s="1" t="s">
        <v>1694</v>
      </c>
      <c r="AA137" s="1" t="s">
        <v>1695</v>
      </c>
      <c r="AB137" s="1" t="s">
        <v>62</v>
      </c>
      <c r="AC137" s="1" t="s">
        <v>61</v>
      </c>
      <c r="AD137" s="1" t="s">
        <v>62</v>
      </c>
      <c r="AE137" s="1" t="s">
        <v>76</v>
      </c>
      <c r="AF137" s="1" t="s">
        <v>77</v>
      </c>
      <c r="AG137" s="1" t="s">
        <v>61</v>
      </c>
      <c r="AH137" s="1" t="s">
        <v>1368</v>
      </c>
      <c r="AI137" s="1" t="s">
        <v>72</v>
      </c>
      <c r="AJ137" s="1" t="s">
        <v>62</v>
      </c>
      <c r="AK137" s="1" t="s">
        <v>73</v>
      </c>
      <c r="AL137" s="1" t="s">
        <v>1696</v>
      </c>
      <c r="AM137" s="1" t="s">
        <v>1697</v>
      </c>
      <c r="AN137" s="1" t="s">
        <v>62</v>
      </c>
      <c r="AO137" s="1" t="s">
        <v>61</v>
      </c>
      <c r="AP137" s="1" t="s">
        <v>62</v>
      </c>
      <c r="AQ137" s="1" t="s">
        <v>76</v>
      </c>
      <c r="AR137" s="1" t="s">
        <v>77</v>
      </c>
      <c r="AS137" s="1" t="s">
        <v>61</v>
      </c>
      <c r="AT137" s="1" t="s">
        <v>1368</v>
      </c>
      <c r="AU137" s="1" t="s">
        <v>72</v>
      </c>
      <c r="AV137" s="1" t="s">
        <v>62</v>
      </c>
      <c r="AW137" s="1" t="s">
        <v>73</v>
      </c>
    </row>
    <row r="138" spans="1:49" ht="137.25">
      <c r="A138" s="1" t="s">
        <v>1684</v>
      </c>
      <c r="B138" s="1" t="s">
        <v>1685</v>
      </c>
      <c r="C138" s="1" t="s">
        <v>114</v>
      </c>
      <c r="D13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38" s="1" t="s">
        <v>1698</v>
      </c>
      <c r="F138" s="1" t="s">
        <v>1699</v>
      </c>
      <c r="G138" s="1" t="s">
        <v>1700</v>
      </c>
      <c r="H138" s="1">
        <v>1</v>
      </c>
      <c r="I138" s="1" t="s">
        <v>1701</v>
      </c>
      <c r="J138" s="1" t="s">
        <v>1701</v>
      </c>
      <c r="K138" s="1" t="s">
        <v>56</v>
      </c>
      <c r="L138" s="1" t="s">
        <v>1702</v>
      </c>
      <c r="M138" s="1" t="s">
        <v>1703</v>
      </c>
      <c r="N138" s="1" t="s">
        <v>1704</v>
      </c>
      <c r="O138" s="1" t="s">
        <v>1705</v>
      </c>
      <c r="P138" s="1" t="s">
        <v>62</v>
      </c>
      <c r="Q138" s="1" t="s">
        <v>61</v>
      </c>
      <c r="R138" s="1" t="s">
        <v>62</v>
      </c>
      <c r="S138" s="1" t="s">
        <v>76</v>
      </c>
      <c r="T138" s="1" t="s">
        <v>77</v>
      </c>
      <c r="U138" s="1" t="s">
        <v>61</v>
      </c>
      <c r="V138" s="1" t="s">
        <v>1368</v>
      </c>
      <c r="W138" s="1" t="s">
        <v>72</v>
      </c>
      <c r="X138" s="1" t="s">
        <v>62</v>
      </c>
      <c r="Y138" s="1" t="s">
        <v>73</v>
      </c>
      <c r="Z138" s="1" t="s">
        <v>1706</v>
      </c>
      <c r="AA138" s="1" t="s">
        <v>1707</v>
      </c>
      <c r="AB138" s="1" t="s">
        <v>62</v>
      </c>
      <c r="AC138" s="1" t="s">
        <v>61</v>
      </c>
      <c r="AD138" s="1" t="s">
        <v>62</v>
      </c>
      <c r="AE138" s="1" t="s">
        <v>76</v>
      </c>
      <c r="AF138" s="1" t="s">
        <v>77</v>
      </c>
      <c r="AG138" s="1" t="s">
        <v>61</v>
      </c>
      <c r="AH138" s="1" t="s">
        <v>1368</v>
      </c>
      <c r="AI138" s="1" t="s">
        <v>72</v>
      </c>
      <c r="AJ138" s="1" t="s">
        <v>62</v>
      </c>
      <c r="AK138" s="1" t="s">
        <v>73</v>
      </c>
      <c r="AL138" s="1" t="s">
        <v>1708</v>
      </c>
      <c r="AM138" s="1" t="s">
        <v>1709</v>
      </c>
      <c r="AN138" s="1" t="s">
        <v>62</v>
      </c>
      <c r="AO138" s="1" t="s">
        <v>61</v>
      </c>
      <c r="AP138" s="1" t="s">
        <v>62</v>
      </c>
      <c r="AQ138" s="1" t="s">
        <v>76</v>
      </c>
      <c r="AR138" s="1" t="s">
        <v>77</v>
      </c>
      <c r="AS138" s="1" t="s">
        <v>61</v>
      </c>
      <c r="AT138" s="1" t="s">
        <v>1368</v>
      </c>
      <c r="AU138" s="1" t="s">
        <v>72</v>
      </c>
      <c r="AV138" s="1" t="s">
        <v>62</v>
      </c>
      <c r="AW138" s="1" t="s">
        <v>73</v>
      </c>
    </row>
    <row r="139" spans="1:49" ht="183">
      <c r="A139" s="1" t="s">
        <v>1684</v>
      </c>
      <c r="B139" s="1" t="s">
        <v>1685</v>
      </c>
      <c r="C139" s="1" t="s">
        <v>149</v>
      </c>
      <c r="D13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39" s="1" t="s">
        <v>1710</v>
      </c>
      <c r="F139" s="1" t="s">
        <v>1711</v>
      </c>
      <c r="G139" s="1" t="s">
        <v>1712</v>
      </c>
      <c r="H139" s="1">
        <v>1</v>
      </c>
      <c r="I139" s="1" t="s">
        <v>1713</v>
      </c>
      <c r="J139" s="1" t="s">
        <v>1713</v>
      </c>
      <c r="K139" s="1" t="s">
        <v>56</v>
      </c>
      <c r="L139" s="1" t="s">
        <v>1714</v>
      </c>
      <c r="M139" s="1" t="s">
        <v>1715</v>
      </c>
      <c r="N139" s="1" t="s">
        <v>1692</v>
      </c>
      <c r="O139" s="1" t="s">
        <v>1716</v>
      </c>
      <c r="P139" s="1" t="s">
        <v>61</v>
      </c>
      <c r="Q139" s="1" t="s">
        <v>61</v>
      </c>
      <c r="R139" s="1" t="s">
        <v>62</v>
      </c>
      <c r="S139" s="1" t="s">
        <v>1717</v>
      </c>
      <c r="T139" s="1" t="s">
        <v>64</v>
      </c>
      <c r="U139" s="1" t="s">
        <v>62</v>
      </c>
      <c r="V139" s="1" t="s">
        <v>1718</v>
      </c>
      <c r="W139" s="1" t="s">
        <v>66</v>
      </c>
      <c r="X139" s="1" t="s">
        <v>62</v>
      </c>
      <c r="Y139" s="1" t="s">
        <v>73</v>
      </c>
      <c r="Z139" s="1" t="s">
        <v>1694</v>
      </c>
      <c r="AA139" s="1" t="s">
        <v>1719</v>
      </c>
      <c r="AB139" s="1" t="s">
        <v>61</v>
      </c>
      <c r="AC139" s="1" t="s">
        <v>61</v>
      </c>
      <c r="AD139" s="1" t="s">
        <v>62</v>
      </c>
      <c r="AE139" s="1" t="s">
        <v>1717</v>
      </c>
      <c r="AF139" s="1" t="s">
        <v>64</v>
      </c>
      <c r="AG139" s="1" t="s">
        <v>62</v>
      </c>
      <c r="AH139" s="1" t="s">
        <v>1718</v>
      </c>
      <c r="AI139" s="1" t="s">
        <v>66</v>
      </c>
      <c r="AJ139" s="1" t="s">
        <v>62</v>
      </c>
      <c r="AK139" s="1" t="s">
        <v>73</v>
      </c>
      <c r="AL139" s="1" t="s">
        <v>1696</v>
      </c>
      <c r="AM139" s="1" t="s">
        <v>1720</v>
      </c>
      <c r="AN139" s="1" t="s">
        <v>61</v>
      </c>
      <c r="AO139" s="1" t="s">
        <v>61</v>
      </c>
      <c r="AP139" s="1" t="s">
        <v>62</v>
      </c>
      <c r="AQ139" s="1" t="s">
        <v>1717</v>
      </c>
      <c r="AR139" s="1" t="s">
        <v>64</v>
      </c>
      <c r="AS139" s="1" t="s">
        <v>62</v>
      </c>
      <c r="AT139" s="1" t="s">
        <v>1718</v>
      </c>
      <c r="AU139" s="1" t="s">
        <v>66</v>
      </c>
      <c r="AV139" s="1" t="s">
        <v>62</v>
      </c>
      <c r="AW139" s="1" t="s">
        <v>73</v>
      </c>
    </row>
    <row r="140" spans="1:49" ht="152.25">
      <c r="A140" s="1" t="s">
        <v>1721</v>
      </c>
      <c r="B140" s="1" t="s">
        <v>1722</v>
      </c>
      <c r="C140" s="1" t="s">
        <v>51</v>
      </c>
      <c r="D14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40" s="1" t="s">
        <v>1723</v>
      </c>
      <c r="F140" s="1" t="s">
        <v>1724</v>
      </c>
      <c r="G140" s="1" t="s">
        <v>1725</v>
      </c>
      <c r="H140" s="1">
        <v>2</v>
      </c>
      <c r="I140" s="1" t="s">
        <v>1726</v>
      </c>
      <c r="J140" s="1" t="s">
        <v>1727</v>
      </c>
      <c r="K140" s="1" t="s">
        <v>56</v>
      </c>
      <c r="L140" s="1" t="s">
        <v>1728</v>
      </c>
      <c r="M140" s="1" t="s">
        <v>1729</v>
      </c>
      <c r="N140" s="1" t="s">
        <v>1730</v>
      </c>
      <c r="O140" s="1" t="s">
        <v>1731</v>
      </c>
      <c r="P140" s="1" t="s">
        <v>62</v>
      </c>
      <c r="Q140" s="1" t="s">
        <v>61</v>
      </c>
      <c r="R140" s="1" t="s">
        <v>62</v>
      </c>
      <c r="S140" s="1" t="s">
        <v>76</v>
      </c>
      <c r="T140" s="1" t="s">
        <v>77</v>
      </c>
      <c r="U140" s="1" t="s">
        <v>61</v>
      </c>
      <c r="V140" s="1" t="s">
        <v>1368</v>
      </c>
      <c r="W140" s="1" t="s">
        <v>72</v>
      </c>
      <c r="X140" s="1" t="s">
        <v>62</v>
      </c>
      <c r="Y140" s="1" t="s">
        <v>73</v>
      </c>
      <c r="Z140" s="1" t="s">
        <v>1732</v>
      </c>
      <c r="AA140" s="1" t="s">
        <v>1733</v>
      </c>
      <c r="AB140" s="1" t="s">
        <v>62</v>
      </c>
      <c r="AC140" s="1" t="s">
        <v>61</v>
      </c>
      <c r="AD140" s="1" t="s">
        <v>62</v>
      </c>
      <c r="AE140" s="1" t="s">
        <v>76</v>
      </c>
      <c r="AF140" s="1" t="s">
        <v>77</v>
      </c>
      <c r="AG140" s="1" t="s">
        <v>61</v>
      </c>
      <c r="AH140" s="1" t="s">
        <v>1368</v>
      </c>
      <c r="AI140" s="1" t="s">
        <v>72</v>
      </c>
      <c r="AJ140" s="1" t="s">
        <v>62</v>
      </c>
      <c r="AK140" s="1" t="s">
        <v>73</v>
      </c>
      <c r="AL140" s="1" t="s">
        <v>1734</v>
      </c>
      <c r="AM140" s="1" t="s">
        <v>1735</v>
      </c>
      <c r="AN140" s="1" t="s">
        <v>62</v>
      </c>
      <c r="AO140" s="1" t="s">
        <v>61</v>
      </c>
      <c r="AP140" s="1" t="s">
        <v>62</v>
      </c>
      <c r="AQ140" s="1" t="s">
        <v>76</v>
      </c>
      <c r="AR140" s="1" t="s">
        <v>77</v>
      </c>
      <c r="AS140" s="1" t="s">
        <v>61</v>
      </c>
      <c r="AT140" s="1" t="s">
        <v>1368</v>
      </c>
      <c r="AU140" s="1" t="s">
        <v>72</v>
      </c>
      <c r="AV140" s="1" t="s">
        <v>62</v>
      </c>
      <c r="AW140" s="1" t="s">
        <v>73</v>
      </c>
    </row>
    <row r="141" spans="1:49" ht="152.25">
      <c r="A141" s="1" t="s">
        <v>1721</v>
      </c>
      <c r="B141" s="1" t="s">
        <v>1722</v>
      </c>
      <c r="C141" s="1" t="s">
        <v>51</v>
      </c>
      <c r="D14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41" s="1" t="s">
        <v>1723</v>
      </c>
      <c r="F141" s="1" t="s">
        <v>1724</v>
      </c>
      <c r="G141" s="1" t="s">
        <v>1725</v>
      </c>
      <c r="H141" s="1">
        <v>2</v>
      </c>
      <c r="I141" s="1" t="s">
        <v>1726</v>
      </c>
      <c r="J141" s="1" t="s">
        <v>1736</v>
      </c>
      <c r="K141" s="1" t="s">
        <v>56</v>
      </c>
      <c r="L141" s="1" t="s">
        <v>1728</v>
      </c>
      <c r="M141" s="1" t="s">
        <v>1729</v>
      </c>
      <c r="N141" s="1" t="s">
        <v>619</v>
      </c>
      <c r="O141" s="1" t="s">
        <v>1737</v>
      </c>
      <c r="P141" s="1" t="s">
        <v>62</v>
      </c>
      <c r="Q141" s="1" t="s">
        <v>61</v>
      </c>
      <c r="R141" s="1" t="s">
        <v>62</v>
      </c>
      <c r="S141" s="1" t="s">
        <v>76</v>
      </c>
      <c r="T141" s="1" t="s">
        <v>77</v>
      </c>
      <c r="U141" s="1" t="s">
        <v>61</v>
      </c>
      <c r="V141" s="1" t="s">
        <v>1368</v>
      </c>
      <c r="W141" s="1" t="s">
        <v>72</v>
      </c>
      <c r="X141" s="1" t="s">
        <v>62</v>
      </c>
      <c r="Y141" s="1" t="s">
        <v>73</v>
      </c>
      <c r="Z141" s="1" t="s">
        <v>622</v>
      </c>
      <c r="AA141" s="1" t="s">
        <v>1738</v>
      </c>
      <c r="AB141" s="1" t="s">
        <v>62</v>
      </c>
      <c r="AC141" s="1" t="s">
        <v>61</v>
      </c>
      <c r="AD141" s="1" t="s">
        <v>62</v>
      </c>
      <c r="AE141" s="1" t="s">
        <v>76</v>
      </c>
      <c r="AF141" s="1" t="s">
        <v>77</v>
      </c>
      <c r="AG141" s="1" t="s">
        <v>61</v>
      </c>
      <c r="AH141" s="1" t="s">
        <v>1368</v>
      </c>
      <c r="AI141" s="1" t="s">
        <v>72</v>
      </c>
      <c r="AJ141" s="1" t="s">
        <v>62</v>
      </c>
      <c r="AK141" s="1" t="s">
        <v>73</v>
      </c>
      <c r="AL141" s="1" t="s">
        <v>625</v>
      </c>
      <c r="AM141" s="1" t="s">
        <v>1739</v>
      </c>
      <c r="AN141" s="1" t="s">
        <v>62</v>
      </c>
      <c r="AO141" s="1" t="s">
        <v>61</v>
      </c>
      <c r="AP141" s="1" t="s">
        <v>62</v>
      </c>
      <c r="AQ141" s="1" t="s">
        <v>76</v>
      </c>
      <c r="AR141" s="1" t="s">
        <v>77</v>
      </c>
      <c r="AS141" s="1" t="s">
        <v>61</v>
      </c>
      <c r="AT141" s="1" t="s">
        <v>1368</v>
      </c>
      <c r="AU141" s="1" t="s">
        <v>72</v>
      </c>
      <c r="AV141" s="1" t="s">
        <v>62</v>
      </c>
      <c r="AW141" s="1" t="s">
        <v>73</v>
      </c>
    </row>
    <row r="142" spans="1:49" ht="152.25">
      <c r="A142" s="1" t="s">
        <v>1721</v>
      </c>
      <c r="B142" s="1" t="s">
        <v>1722</v>
      </c>
      <c r="C142" s="1" t="s">
        <v>51</v>
      </c>
      <c r="D14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42" s="1" t="s">
        <v>1740</v>
      </c>
      <c r="F142" s="1" t="s">
        <v>1741</v>
      </c>
      <c r="G142" s="1" t="s">
        <v>1742</v>
      </c>
      <c r="H142" s="1">
        <v>2</v>
      </c>
      <c r="I142" s="1" t="s">
        <v>1726</v>
      </c>
      <c r="J142" s="1" t="s">
        <v>1727</v>
      </c>
      <c r="K142" s="1" t="s">
        <v>56</v>
      </c>
      <c r="L142" s="1" t="s">
        <v>1728</v>
      </c>
      <c r="M142" s="1" t="s">
        <v>1743</v>
      </c>
      <c r="N142" s="1" t="s">
        <v>1730</v>
      </c>
      <c r="O142" s="1" t="s">
        <v>1744</v>
      </c>
      <c r="P142" s="1" t="s">
        <v>62</v>
      </c>
      <c r="Q142" s="1" t="s">
        <v>61</v>
      </c>
      <c r="R142" s="1" t="s">
        <v>62</v>
      </c>
      <c r="S142" s="1" t="s">
        <v>76</v>
      </c>
      <c r="T142" s="1" t="s">
        <v>77</v>
      </c>
      <c r="U142" s="1" t="s">
        <v>61</v>
      </c>
      <c r="V142" s="1" t="s">
        <v>1368</v>
      </c>
      <c r="W142" s="1" t="s">
        <v>72</v>
      </c>
      <c r="X142" s="1" t="s">
        <v>62</v>
      </c>
      <c r="Y142" s="1" t="s">
        <v>73</v>
      </c>
      <c r="Z142" s="1" t="s">
        <v>1732</v>
      </c>
      <c r="AA142" s="1" t="s">
        <v>1745</v>
      </c>
      <c r="AB142" s="1" t="s">
        <v>62</v>
      </c>
      <c r="AC142" s="1" t="s">
        <v>61</v>
      </c>
      <c r="AD142" s="1" t="s">
        <v>62</v>
      </c>
      <c r="AE142" s="1" t="s">
        <v>76</v>
      </c>
      <c r="AF142" s="1" t="s">
        <v>77</v>
      </c>
      <c r="AG142" s="1" t="s">
        <v>61</v>
      </c>
      <c r="AH142" s="1" t="s">
        <v>1368</v>
      </c>
      <c r="AI142" s="1" t="s">
        <v>72</v>
      </c>
      <c r="AJ142" s="1" t="s">
        <v>62</v>
      </c>
      <c r="AK142" s="1" t="s">
        <v>73</v>
      </c>
      <c r="AL142" s="1" t="s">
        <v>1734</v>
      </c>
      <c r="AM142" s="1" t="s">
        <v>1746</v>
      </c>
      <c r="AN142" s="1" t="s">
        <v>62</v>
      </c>
      <c r="AO142" s="1" t="s">
        <v>61</v>
      </c>
      <c r="AP142" s="1" t="s">
        <v>62</v>
      </c>
      <c r="AQ142" s="1" t="s">
        <v>76</v>
      </c>
      <c r="AR142" s="1" t="s">
        <v>77</v>
      </c>
      <c r="AS142" s="1" t="s">
        <v>61</v>
      </c>
      <c r="AT142" s="1" t="s">
        <v>1368</v>
      </c>
      <c r="AU142" s="1" t="s">
        <v>72</v>
      </c>
      <c r="AV142" s="1" t="s">
        <v>62</v>
      </c>
      <c r="AW142" s="1" t="s">
        <v>73</v>
      </c>
    </row>
    <row r="143" spans="1:49" ht="152.25">
      <c r="A143" s="1" t="s">
        <v>1721</v>
      </c>
      <c r="B143" s="1" t="s">
        <v>1722</v>
      </c>
      <c r="C143" s="1" t="s">
        <v>51</v>
      </c>
      <c r="D14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43" s="1" t="s">
        <v>1740</v>
      </c>
      <c r="F143" s="1" t="s">
        <v>1741</v>
      </c>
      <c r="G143" s="1" t="s">
        <v>1742</v>
      </c>
      <c r="H143" s="1">
        <v>2</v>
      </c>
      <c r="I143" s="1" t="s">
        <v>1726</v>
      </c>
      <c r="J143" s="1" t="s">
        <v>1736</v>
      </c>
      <c r="K143" s="1" t="s">
        <v>56</v>
      </c>
      <c r="L143" s="1" t="s">
        <v>1728</v>
      </c>
      <c r="M143" s="1" t="s">
        <v>1743</v>
      </c>
      <c r="N143" s="1" t="s">
        <v>619</v>
      </c>
      <c r="O143" s="1" t="s">
        <v>1747</v>
      </c>
      <c r="P143" s="1" t="s">
        <v>62</v>
      </c>
      <c r="Q143" s="1" t="s">
        <v>61</v>
      </c>
      <c r="R143" s="1" t="s">
        <v>62</v>
      </c>
      <c r="S143" s="1" t="s">
        <v>76</v>
      </c>
      <c r="T143" s="1" t="s">
        <v>77</v>
      </c>
      <c r="U143" s="1" t="s">
        <v>61</v>
      </c>
      <c r="V143" s="1" t="s">
        <v>1368</v>
      </c>
      <c r="W143" s="1" t="s">
        <v>72</v>
      </c>
      <c r="X143" s="1" t="s">
        <v>62</v>
      </c>
      <c r="Y143" s="1" t="s">
        <v>73</v>
      </c>
      <c r="Z143" s="1" t="s">
        <v>622</v>
      </c>
      <c r="AA143" s="1" t="s">
        <v>1748</v>
      </c>
      <c r="AB143" s="1" t="s">
        <v>62</v>
      </c>
      <c r="AC143" s="1" t="s">
        <v>61</v>
      </c>
      <c r="AD143" s="1" t="s">
        <v>62</v>
      </c>
      <c r="AE143" s="1" t="s">
        <v>76</v>
      </c>
      <c r="AF143" s="1" t="s">
        <v>77</v>
      </c>
      <c r="AG143" s="1" t="s">
        <v>61</v>
      </c>
      <c r="AH143" s="1" t="s">
        <v>1368</v>
      </c>
      <c r="AI143" s="1" t="s">
        <v>72</v>
      </c>
      <c r="AJ143" s="1" t="s">
        <v>62</v>
      </c>
      <c r="AK143" s="1" t="s">
        <v>73</v>
      </c>
      <c r="AL143" s="1" t="s">
        <v>625</v>
      </c>
      <c r="AM143" s="1" t="s">
        <v>1749</v>
      </c>
      <c r="AN143" s="1" t="s">
        <v>62</v>
      </c>
      <c r="AO143" s="1" t="s">
        <v>61</v>
      </c>
      <c r="AP143" s="1" t="s">
        <v>62</v>
      </c>
      <c r="AQ143" s="1" t="s">
        <v>76</v>
      </c>
      <c r="AR143" s="1" t="s">
        <v>77</v>
      </c>
      <c r="AS143" s="1" t="s">
        <v>61</v>
      </c>
      <c r="AT143" s="1" t="s">
        <v>1368</v>
      </c>
      <c r="AU143" s="1" t="s">
        <v>72</v>
      </c>
      <c r="AV143" s="1" t="s">
        <v>62</v>
      </c>
      <c r="AW143" s="1" t="s">
        <v>73</v>
      </c>
    </row>
    <row r="144" spans="1:49" ht="183">
      <c r="A144" s="1" t="s">
        <v>1721</v>
      </c>
      <c r="B144" s="1" t="s">
        <v>1722</v>
      </c>
      <c r="C144" s="1" t="s">
        <v>149</v>
      </c>
      <c r="D14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44" s="1" t="s">
        <v>1750</v>
      </c>
      <c r="F144" s="1" t="s">
        <v>1751</v>
      </c>
      <c r="G144" s="1" t="s">
        <v>1752</v>
      </c>
      <c r="H144" s="1">
        <v>1</v>
      </c>
      <c r="I144" s="1" t="s">
        <v>1753</v>
      </c>
      <c r="J144" s="1" t="s">
        <v>1753</v>
      </c>
      <c r="K144" s="1" t="s">
        <v>56</v>
      </c>
      <c r="L144" s="1" t="s">
        <v>1754</v>
      </c>
      <c r="M144" s="1" t="s">
        <v>1755</v>
      </c>
      <c r="N144" s="1" t="s">
        <v>1756</v>
      </c>
      <c r="O144" s="1" t="s">
        <v>1757</v>
      </c>
      <c r="P144" s="1" t="s">
        <v>62</v>
      </c>
      <c r="Q144" s="1" t="s">
        <v>61</v>
      </c>
      <c r="R144" s="1" t="s">
        <v>62</v>
      </c>
      <c r="S144" s="1" t="s">
        <v>76</v>
      </c>
      <c r="T144" s="1" t="s">
        <v>77</v>
      </c>
      <c r="U144" s="1" t="s">
        <v>61</v>
      </c>
      <c r="V144" s="1" t="s">
        <v>1368</v>
      </c>
      <c r="W144" s="1" t="s">
        <v>72</v>
      </c>
      <c r="X144" s="1" t="s">
        <v>62</v>
      </c>
      <c r="Y144" s="1" t="s">
        <v>73</v>
      </c>
      <c r="Z144" s="1" t="s">
        <v>1758</v>
      </c>
      <c r="AA144" s="1" t="s">
        <v>1759</v>
      </c>
      <c r="AB144" s="1" t="s">
        <v>61</v>
      </c>
      <c r="AC144" s="1" t="s">
        <v>61</v>
      </c>
      <c r="AD144" s="1" t="s">
        <v>62</v>
      </c>
      <c r="AE144" s="1" t="s">
        <v>1760</v>
      </c>
      <c r="AF144" s="1" t="s">
        <v>64</v>
      </c>
      <c r="AG144" s="1" t="s">
        <v>62</v>
      </c>
      <c r="AH144" s="1" t="s">
        <v>1761</v>
      </c>
      <c r="AI144" s="1" t="s">
        <v>66</v>
      </c>
      <c r="AJ144" s="1" t="s">
        <v>62</v>
      </c>
      <c r="AK144" s="1" t="s">
        <v>73</v>
      </c>
      <c r="AL144" s="1" t="s">
        <v>1762</v>
      </c>
      <c r="AM144" s="1" t="s">
        <v>1763</v>
      </c>
      <c r="AN144" s="1" t="s">
        <v>62</v>
      </c>
      <c r="AO144" s="1" t="s">
        <v>61</v>
      </c>
      <c r="AP144" s="1" t="s">
        <v>62</v>
      </c>
      <c r="AQ144" s="1" t="s">
        <v>76</v>
      </c>
      <c r="AR144" s="1" t="s">
        <v>77</v>
      </c>
      <c r="AS144" s="1" t="s">
        <v>61</v>
      </c>
      <c r="AT144" s="1" t="s">
        <v>1368</v>
      </c>
      <c r="AU144" s="1" t="s">
        <v>72</v>
      </c>
      <c r="AV144" s="1" t="s">
        <v>62</v>
      </c>
      <c r="AW144" s="1" t="s">
        <v>73</v>
      </c>
    </row>
    <row r="145" spans="1:49" ht="152.25">
      <c r="A145" s="1" t="s">
        <v>1721</v>
      </c>
      <c r="B145" s="1" t="s">
        <v>1722</v>
      </c>
      <c r="C145" s="1" t="s">
        <v>149</v>
      </c>
      <c r="D14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45" s="1" t="s">
        <v>1764</v>
      </c>
      <c r="F145" s="1" t="s">
        <v>1765</v>
      </c>
      <c r="G145" s="1" t="s">
        <v>1766</v>
      </c>
      <c r="H145" s="1">
        <v>1</v>
      </c>
      <c r="I145" s="1" t="s">
        <v>1753</v>
      </c>
      <c r="J145" s="1" t="s">
        <v>1753</v>
      </c>
      <c r="K145" s="1" t="s">
        <v>56</v>
      </c>
      <c r="L145" s="1" t="s">
        <v>1767</v>
      </c>
      <c r="M145" s="1" t="s">
        <v>1768</v>
      </c>
      <c r="N145" s="1" t="s">
        <v>1756</v>
      </c>
      <c r="O145" s="1" t="s">
        <v>1769</v>
      </c>
      <c r="P145" s="1" t="s">
        <v>62</v>
      </c>
      <c r="Q145" s="1" t="s">
        <v>61</v>
      </c>
      <c r="R145" s="1" t="s">
        <v>62</v>
      </c>
      <c r="S145" s="1" t="s">
        <v>76</v>
      </c>
      <c r="T145" s="1" t="s">
        <v>77</v>
      </c>
      <c r="U145" s="1" t="s">
        <v>61</v>
      </c>
      <c r="V145" s="1" t="s">
        <v>1770</v>
      </c>
      <c r="W145" s="1" t="s">
        <v>72</v>
      </c>
      <c r="X145" s="1" t="s">
        <v>62</v>
      </c>
      <c r="Y145" s="1" t="s">
        <v>73</v>
      </c>
      <c r="Z145" s="1" t="s">
        <v>1758</v>
      </c>
      <c r="AA145" s="1" t="s">
        <v>1771</v>
      </c>
      <c r="AB145" s="1" t="s">
        <v>62</v>
      </c>
      <c r="AC145" s="1" t="s">
        <v>61</v>
      </c>
      <c r="AD145" s="1" t="s">
        <v>62</v>
      </c>
      <c r="AE145" s="1" t="s">
        <v>76</v>
      </c>
      <c r="AF145" s="1" t="s">
        <v>77</v>
      </c>
      <c r="AG145" s="1" t="s">
        <v>61</v>
      </c>
      <c r="AH145" s="1" t="s">
        <v>1770</v>
      </c>
      <c r="AI145" s="1" t="s">
        <v>72</v>
      </c>
      <c r="AJ145" s="1" t="s">
        <v>62</v>
      </c>
      <c r="AK145" s="1" t="s">
        <v>73</v>
      </c>
      <c r="AL145" s="1" t="s">
        <v>1762</v>
      </c>
      <c r="AM145" s="1" t="s">
        <v>1772</v>
      </c>
      <c r="AN145" s="1" t="s">
        <v>62</v>
      </c>
      <c r="AO145" s="1" t="s">
        <v>61</v>
      </c>
      <c r="AP145" s="1" t="s">
        <v>62</v>
      </c>
      <c r="AQ145" s="1" t="s">
        <v>76</v>
      </c>
      <c r="AR145" s="1" t="s">
        <v>77</v>
      </c>
      <c r="AS145" s="1" t="s">
        <v>61</v>
      </c>
      <c r="AT145" s="1" t="s">
        <v>1770</v>
      </c>
      <c r="AU145" s="1" t="s">
        <v>72</v>
      </c>
      <c r="AV145" s="1" t="s">
        <v>62</v>
      </c>
      <c r="AW145" s="1" t="s">
        <v>73</v>
      </c>
    </row>
    <row r="146" spans="1:49" ht="152.25">
      <c r="A146" s="1" t="s">
        <v>1721</v>
      </c>
      <c r="B146" s="1" t="s">
        <v>1722</v>
      </c>
      <c r="C146" s="1" t="s">
        <v>180</v>
      </c>
      <c r="D14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46" s="1" t="s">
        <v>1773</v>
      </c>
      <c r="F146" s="1" t="s">
        <v>1774</v>
      </c>
      <c r="G146" s="1" t="s">
        <v>1775</v>
      </c>
      <c r="H146" s="1">
        <v>1</v>
      </c>
      <c r="I146" s="1" t="s">
        <v>1776</v>
      </c>
      <c r="J146" s="1" t="s">
        <v>1776</v>
      </c>
      <c r="K146" s="1" t="s">
        <v>56</v>
      </c>
      <c r="L146" s="1" t="s">
        <v>1777</v>
      </c>
      <c r="M146" s="1" t="s">
        <v>1778</v>
      </c>
      <c r="N146" s="1" t="s">
        <v>1779</v>
      </c>
      <c r="O146" s="1" t="s">
        <v>1780</v>
      </c>
      <c r="P146" s="1" t="s">
        <v>62</v>
      </c>
      <c r="Q146" s="1" t="s">
        <v>61</v>
      </c>
      <c r="R146" s="1" t="s">
        <v>62</v>
      </c>
      <c r="S146" s="1" t="s">
        <v>76</v>
      </c>
      <c r="T146" s="1" t="s">
        <v>77</v>
      </c>
      <c r="U146" s="1" t="s">
        <v>61</v>
      </c>
      <c r="V146" s="1" t="s">
        <v>1368</v>
      </c>
      <c r="W146" s="1" t="s">
        <v>72</v>
      </c>
      <c r="X146" s="1" t="s">
        <v>62</v>
      </c>
      <c r="Y146" s="1" t="s">
        <v>73</v>
      </c>
      <c r="Z146" s="1" t="s">
        <v>1781</v>
      </c>
      <c r="AA146" s="1" t="s">
        <v>1782</v>
      </c>
      <c r="AB146" s="1" t="s">
        <v>62</v>
      </c>
      <c r="AC146" s="1" t="s">
        <v>61</v>
      </c>
      <c r="AD146" s="1" t="s">
        <v>62</v>
      </c>
      <c r="AE146" s="1" t="s">
        <v>76</v>
      </c>
      <c r="AF146" s="1" t="s">
        <v>77</v>
      </c>
      <c r="AG146" s="1" t="s">
        <v>61</v>
      </c>
      <c r="AH146" s="1" t="s">
        <v>1368</v>
      </c>
      <c r="AI146" s="1" t="s">
        <v>72</v>
      </c>
      <c r="AJ146" s="1" t="s">
        <v>62</v>
      </c>
      <c r="AK146" s="1" t="s">
        <v>73</v>
      </c>
      <c r="AL146" s="1" t="s">
        <v>1783</v>
      </c>
      <c r="AM146" s="1" t="s">
        <v>1784</v>
      </c>
      <c r="AN146" s="1" t="s">
        <v>62</v>
      </c>
      <c r="AO146" s="1" t="s">
        <v>61</v>
      </c>
      <c r="AP146" s="1" t="s">
        <v>62</v>
      </c>
      <c r="AQ146" s="1" t="s">
        <v>76</v>
      </c>
      <c r="AR146" s="1" t="s">
        <v>77</v>
      </c>
      <c r="AS146" s="1" t="s">
        <v>61</v>
      </c>
      <c r="AT146" s="1" t="s">
        <v>1368</v>
      </c>
      <c r="AU146" s="1" t="s">
        <v>72</v>
      </c>
      <c r="AV146" s="1" t="s">
        <v>62</v>
      </c>
      <c r="AW146" s="1" t="s">
        <v>73</v>
      </c>
    </row>
    <row r="147" spans="1:49" ht="152.25">
      <c r="A147" s="1" t="s">
        <v>1785</v>
      </c>
      <c r="B147" s="1" t="s">
        <v>1786</v>
      </c>
      <c r="C147" s="1" t="s">
        <v>149</v>
      </c>
      <c r="D14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47" s="1" t="s">
        <v>1787</v>
      </c>
      <c r="F147" s="1" t="s">
        <v>1788</v>
      </c>
      <c r="G147" s="1" t="s">
        <v>1789</v>
      </c>
      <c r="H147" s="1">
        <v>1</v>
      </c>
      <c r="I147" s="1" t="s">
        <v>1790</v>
      </c>
      <c r="J147" s="1" t="s">
        <v>1790</v>
      </c>
      <c r="K147" s="1" t="s">
        <v>56</v>
      </c>
      <c r="L147" s="1" t="s">
        <v>1791</v>
      </c>
      <c r="M147" s="1" t="s">
        <v>1792</v>
      </c>
      <c r="N147" s="1" t="s">
        <v>1793</v>
      </c>
      <c r="O147" s="1" t="s">
        <v>1794</v>
      </c>
      <c r="P147" s="1" t="s">
        <v>62</v>
      </c>
      <c r="Q147" s="1" t="s">
        <v>61</v>
      </c>
      <c r="R147" s="1" t="s">
        <v>62</v>
      </c>
      <c r="S147" s="1" t="s">
        <v>76</v>
      </c>
      <c r="T147" s="1" t="s">
        <v>77</v>
      </c>
      <c r="U147" s="1" t="s">
        <v>61</v>
      </c>
      <c r="V147" s="1" t="s">
        <v>1795</v>
      </c>
      <c r="W147" s="1" t="s">
        <v>72</v>
      </c>
      <c r="X147" s="1" t="s">
        <v>62</v>
      </c>
      <c r="Y147" s="1" t="s">
        <v>73</v>
      </c>
      <c r="Z147" s="1" t="s">
        <v>1796</v>
      </c>
      <c r="AA147" s="1" t="s">
        <v>1797</v>
      </c>
      <c r="AB147" s="1" t="s">
        <v>62</v>
      </c>
      <c r="AC147" s="1" t="s">
        <v>61</v>
      </c>
      <c r="AD147" s="1" t="s">
        <v>62</v>
      </c>
      <c r="AE147" s="1" t="s">
        <v>76</v>
      </c>
      <c r="AF147" s="1" t="s">
        <v>77</v>
      </c>
      <c r="AG147" s="1" t="s">
        <v>61</v>
      </c>
      <c r="AH147" s="1" t="s">
        <v>1795</v>
      </c>
      <c r="AI147" s="1" t="s">
        <v>72</v>
      </c>
      <c r="AJ147" s="1" t="s">
        <v>62</v>
      </c>
      <c r="AK147" s="1" t="s">
        <v>73</v>
      </c>
      <c r="AL147" s="1" t="s">
        <v>1798</v>
      </c>
      <c r="AM147" s="1" t="s">
        <v>1799</v>
      </c>
      <c r="AN147" s="1" t="s">
        <v>62</v>
      </c>
      <c r="AO147" s="1" t="s">
        <v>61</v>
      </c>
      <c r="AP147" s="1" t="s">
        <v>62</v>
      </c>
      <c r="AQ147" s="1" t="s">
        <v>76</v>
      </c>
      <c r="AR147" s="1" t="s">
        <v>77</v>
      </c>
      <c r="AS147" s="1" t="s">
        <v>61</v>
      </c>
      <c r="AT147" s="1" t="s">
        <v>1795</v>
      </c>
      <c r="AU147" s="1" t="s">
        <v>72</v>
      </c>
      <c r="AV147" s="1" t="s">
        <v>62</v>
      </c>
      <c r="AW147" s="1" t="s">
        <v>73</v>
      </c>
    </row>
    <row r="148" spans="1:49" ht="137.25">
      <c r="A148" s="1" t="s">
        <v>1785</v>
      </c>
      <c r="B148" s="1" t="s">
        <v>1786</v>
      </c>
      <c r="C148" s="1" t="s">
        <v>180</v>
      </c>
      <c r="D14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48" s="1" t="s">
        <v>1800</v>
      </c>
      <c r="F148" s="1" t="s">
        <v>1801</v>
      </c>
      <c r="G148" s="1" t="s">
        <v>1802</v>
      </c>
      <c r="H148" s="1">
        <v>1</v>
      </c>
      <c r="I148" s="1" t="s">
        <v>1803</v>
      </c>
      <c r="J148" s="1" t="s">
        <v>1803</v>
      </c>
      <c r="K148" s="1" t="s">
        <v>56</v>
      </c>
      <c r="L148" s="1" t="s">
        <v>1804</v>
      </c>
      <c r="M148" s="1" t="s">
        <v>1805</v>
      </c>
      <c r="N148" s="1" t="s">
        <v>1806</v>
      </c>
      <c r="O148" s="1" t="s">
        <v>1807</v>
      </c>
      <c r="P148" s="1" t="s">
        <v>62</v>
      </c>
      <c r="Q148" s="1" t="s">
        <v>61</v>
      </c>
      <c r="R148" s="1" t="s">
        <v>62</v>
      </c>
      <c r="S148" s="1" t="s">
        <v>76</v>
      </c>
      <c r="T148" s="1" t="s">
        <v>77</v>
      </c>
      <c r="U148" s="1" t="s">
        <v>61</v>
      </c>
      <c r="V148" s="1" t="s">
        <v>1808</v>
      </c>
      <c r="W148" s="1" t="s">
        <v>72</v>
      </c>
      <c r="X148" s="1" t="s">
        <v>62</v>
      </c>
      <c r="Y148" s="1" t="s">
        <v>73</v>
      </c>
      <c r="Z148" s="1" t="s">
        <v>1809</v>
      </c>
      <c r="AA148" s="1" t="s">
        <v>1810</v>
      </c>
      <c r="AB148" s="1" t="s">
        <v>62</v>
      </c>
      <c r="AC148" s="1" t="s">
        <v>61</v>
      </c>
      <c r="AD148" s="1" t="s">
        <v>62</v>
      </c>
      <c r="AE148" s="1" t="s">
        <v>76</v>
      </c>
      <c r="AF148" s="1" t="s">
        <v>77</v>
      </c>
      <c r="AG148" s="1" t="s">
        <v>61</v>
      </c>
      <c r="AH148" s="1" t="s">
        <v>1808</v>
      </c>
      <c r="AI148" s="1" t="s">
        <v>72</v>
      </c>
      <c r="AJ148" s="1" t="s">
        <v>62</v>
      </c>
      <c r="AK148" s="1" t="s">
        <v>73</v>
      </c>
      <c r="AL148" s="1" t="s">
        <v>1811</v>
      </c>
      <c r="AM148" s="1" t="s">
        <v>1812</v>
      </c>
      <c r="AN148" s="1" t="s">
        <v>62</v>
      </c>
      <c r="AO148" s="1" t="s">
        <v>61</v>
      </c>
      <c r="AP148" s="1" t="s">
        <v>62</v>
      </c>
      <c r="AQ148" s="1" t="s">
        <v>76</v>
      </c>
      <c r="AR148" s="1" t="s">
        <v>77</v>
      </c>
      <c r="AS148" s="1" t="s">
        <v>61</v>
      </c>
      <c r="AT148" s="1" t="s">
        <v>1808</v>
      </c>
      <c r="AU148" s="1" t="s">
        <v>72</v>
      </c>
      <c r="AV148" s="1" t="s">
        <v>62</v>
      </c>
      <c r="AW148" s="1" t="s">
        <v>73</v>
      </c>
    </row>
    <row r="149" spans="1:49" ht="213">
      <c r="A149" s="1" t="s">
        <v>1813</v>
      </c>
      <c r="B149" s="1" t="s">
        <v>1814</v>
      </c>
      <c r="C149" s="1" t="s">
        <v>180</v>
      </c>
      <c r="D14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49" s="1" t="s">
        <v>1815</v>
      </c>
      <c r="F149" s="1" t="s">
        <v>1816</v>
      </c>
      <c r="G149" s="1" t="s">
        <v>1817</v>
      </c>
      <c r="H149" s="1">
        <v>1</v>
      </c>
      <c r="I149" s="1" t="s">
        <v>1818</v>
      </c>
      <c r="J149" s="1" t="s">
        <v>1818</v>
      </c>
      <c r="K149" s="1" t="s">
        <v>56</v>
      </c>
      <c r="L149" s="1" t="s">
        <v>1819</v>
      </c>
      <c r="M149" s="1" t="s">
        <v>1820</v>
      </c>
      <c r="N149" s="1" t="s">
        <v>1821</v>
      </c>
      <c r="O149" s="1" t="s">
        <v>1822</v>
      </c>
      <c r="P149" s="1" t="s">
        <v>62</v>
      </c>
      <c r="Q149" s="1" t="s">
        <v>61</v>
      </c>
      <c r="R149" s="1" t="s">
        <v>62</v>
      </c>
      <c r="S149" s="1" t="s">
        <v>76</v>
      </c>
      <c r="T149" s="1" t="s">
        <v>77</v>
      </c>
      <c r="U149" s="1" t="s">
        <v>61</v>
      </c>
      <c r="V149" s="1" t="s">
        <v>1823</v>
      </c>
      <c r="W149" s="1" t="s">
        <v>72</v>
      </c>
      <c r="X149" s="1" t="s">
        <v>62</v>
      </c>
      <c r="Y149" s="1" t="s">
        <v>73</v>
      </c>
      <c r="Z149" s="1" t="s">
        <v>1824</v>
      </c>
      <c r="AA149" s="1" t="s">
        <v>1825</v>
      </c>
      <c r="AB149" s="1" t="s">
        <v>62</v>
      </c>
      <c r="AC149" s="1" t="s">
        <v>61</v>
      </c>
      <c r="AD149" s="1" t="s">
        <v>62</v>
      </c>
      <c r="AE149" s="1" t="s">
        <v>1826</v>
      </c>
      <c r="AF149" s="1" t="s">
        <v>64</v>
      </c>
      <c r="AG149" s="1" t="s">
        <v>61</v>
      </c>
      <c r="AH149" s="1" t="s">
        <v>1827</v>
      </c>
      <c r="AI149" s="1" t="s">
        <v>72</v>
      </c>
      <c r="AJ149" s="1" t="s">
        <v>62</v>
      </c>
      <c r="AK149" s="1" t="s">
        <v>73</v>
      </c>
      <c r="AL149" s="1" t="s">
        <v>1828</v>
      </c>
      <c r="AM149" s="1" t="s">
        <v>1829</v>
      </c>
      <c r="AN149" s="1" t="s">
        <v>62</v>
      </c>
      <c r="AO149" s="1" t="s">
        <v>61</v>
      </c>
      <c r="AP149" s="1" t="s">
        <v>62</v>
      </c>
      <c r="AQ149" s="1" t="s">
        <v>76</v>
      </c>
      <c r="AR149" s="1" t="s">
        <v>77</v>
      </c>
      <c r="AS149" s="1" t="s">
        <v>61</v>
      </c>
      <c r="AT149" s="1" t="s">
        <v>1823</v>
      </c>
      <c r="AU149" s="1" t="s">
        <v>72</v>
      </c>
      <c r="AV149" s="1" t="s">
        <v>62</v>
      </c>
      <c r="AW149" s="1" t="s">
        <v>73</v>
      </c>
    </row>
    <row r="150" spans="1:49" ht="183">
      <c r="A150" s="1" t="s">
        <v>1830</v>
      </c>
      <c r="B150" s="1" t="s">
        <v>1831</v>
      </c>
      <c r="C150" s="1" t="s">
        <v>149</v>
      </c>
      <c r="D15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50" s="1" t="s">
        <v>1832</v>
      </c>
      <c r="F150" s="1" t="s">
        <v>1833</v>
      </c>
      <c r="G150" s="1" t="s">
        <v>1834</v>
      </c>
      <c r="H150" s="1">
        <v>1</v>
      </c>
      <c r="I150" s="1" t="s">
        <v>1835</v>
      </c>
      <c r="J150" s="1" t="s">
        <v>1835</v>
      </c>
      <c r="K150" s="1" t="s">
        <v>56</v>
      </c>
      <c r="L150" s="1" t="s">
        <v>1836</v>
      </c>
      <c r="M150" s="1" t="s">
        <v>1837</v>
      </c>
      <c r="N150" s="1" t="s">
        <v>1730</v>
      </c>
      <c r="O150" s="1" t="s">
        <v>1838</v>
      </c>
      <c r="P150" s="1" t="s">
        <v>102</v>
      </c>
      <c r="Q150" s="1" t="s">
        <v>61</v>
      </c>
      <c r="R150" s="1" t="s">
        <v>62</v>
      </c>
      <c r="S150" s="1" t="s">
        <v>70</v>
      </c>
      <c r="T150" s="1" t="s">
        <v>64</v>
      </c>
      <c r="U150" s="1" t="s">
        <v>62</v>
      </c>
      <c r="V150" s="1" t="s">
        <v>1839</v>
      </c>
      <c r="W150" s="1" t="s">
        <v>162</v>
      </c>
      <c r="X150" s="1" t="s">
        <v>62</v>
      </c>
      <c r="Y150" s="1" t="s">
        <v>73</v>
      </c>
      <c r="Z150" s="1" t="s">
        <v>1732</v>
      </c>
      <c r="AA150" s="1" t="s">
        <v>1840</v>
      </c>
      <c r="AB150" s="1" t="s">
        <v>62</v>
      </c>
      <c r="AC150" s="1" t="s">
        <v>61</v>
      </c>
      <c r="AD150" s="1" t="s">
        <v>62</v>
      </c>
      <c r="AE150" s="1" t="s">
        <v>70</v>
      </c>
      <c r="AF150" s="1" t="s">
        <v>125</v>
      </c>
      <c r="AG150" s="1" t="s">
        <v>61</v>
      </c>
      <c r="AH150" s="1" t="s">
        <v>1841</v>
      </c>
      <c r="AI150" s="1" t="s">
        <v>72</v>
      </c>
      <c r="AJ150" s="1" t="s">
        <v>62</v>
      </c>
      <c r="AK150" s="1" t="s">
        <v>73</v>
      </c>
      <c r="AL150" s="1" t="s">
        <v>1734</v>
      </c>
      <c r="AM150" s="1" t="s">
        <v>1842</v>
      </c>
      <c r="AN150" s="1" t="s">
        <v>62</v>
      </c>
      <c r="AO150" s="1" t="s">
        <v>61</v>
      </c>
      <c r="AP150" s="1" t="s">
        <v>62</v>
      </c>
      <c r="AQ150" s="1" t="s">
        <v>76</v>
      </c>
      <c r="AR150" s="1" t="s">
        <v>77</v>
      </c>
      <c r="AS150" s="1" t="s">
        <v>61</v>
      </c>
      <c r="AT150" s="1" t="s">
        <v>1823</v>
      </c>
      <c r="AU150" s="1" t="s">
        <v>72</v>
      </c>
      <c r="AV150" s="1" t="s">
        <v>62</v>
      </c>
      <c r="AW150" s="1" t="s">
        <v>73</v>
      </c>
    </row>
    <row r="151" spans="1:49" ht="213">
      <c r="A151" s="1" t="s">
        <v>1830</v>
      </c>
      <c r="B151" s="1" t="s">
        <v>1831</v>
      </c>
      <c r="C151" s="1" t="s">
        <v>149</v>
      </c>
      <c r="D15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51" s="1" t="s">
        <v>1843</v>
      </c>
      <c r="F151" s="1" t="s">
        <v>1844</v>
      </c>
      <c r="G151" s="1" t="s">
        <v>1845</v>
      </c>
      <c r="H151" s="1">
        <v>1</v>
      </c>
      <c r="I151" s="1" t="s">
        <v>1835</v>
      </c>
      <c r="J151" s="1" t="s">
        <v>1835</v>
      </c>
      <c r="K151" s="1" t="s">
        <v>56</v>
      </c>
      <c r="L151" s="1" t="s">
        <v>1846</v>
      </c>
      <c r="M151" s="1" t="s">
        <v>1847</v>
      </c>
      <c r="N151" s="1" t="s">
        <v>1730</v>
      </c>
      <c r="O151" s="1" t="s">
        <v>1848</v>
      </c>
      <c r="P151" s="1" t="s">
        <v>62</v>
      </c>
      <c r="Q151" s="1" t="s">
        <v>61</v>
      </c>
      <c r="R151" s="1" t="s">
        <v>62</v>
      </c>
      <c r="S151" s="1" t="s">
        <v>1849</v>
      </c>
      <c r="T151" s="1" t="s">
        <v>125</v>
      </c>
      <c r="U151" s="1" t="s">
        <v>61</v>
      </c>
      <c r="V151" s="1" t="s">
        <v>1850</v>
      </c>
      <c r="W151" s="1" t="s">
        <v>72</v>
      </c>
      <c r="X151" s="1" t="s">
        <v>62</v>
      </c>
      <c r="Y151" s="1" t="s">
        <v>73</v>
      </c>
      <c r="Z151" s="1" t="s">
        <v>1732</v>
      </c>
      <c r="AA151" s="1" t="s">
        <v>1851</v>
      </c>
      <c r="AB151" s="1" t="s">
        <v>62</v>
      </c>
      <c r="AC151" s="1" t="s">
        <v>61</v>
      </c>
      <c r="AD151" s="1" t="s">
        <v>62</v>
      </c>
      <c r="AE151" s="1" t="s">
        <v>215</v>
      </c>
      <c r="AF151" s="1" t="s">
        <v>77</v>
      </c>
      <c r="AG151" s="1" t="s">
        <v>61</v>
      </c>
      <c r="AH151" s="1" t="s">
        <v>1852</v>
      </c>
      <c r="AI151" s="1" t="s">
        <v>72</v>
      </c>
      <c r="AJ151" s="1" t="s">
        <v>62</v>
      </c>
      <c r="AK151" s="1" t="s">
        <v>73</v>
      </c>
      <c r="AL151" s="1" t="s">
        <v>1734</v>
      </c>
      <c r="AM151" s="1" t="s">
        <v>1853</v>
      </c>
      <c r="AN151" s="1" t="s">
        <v>102</v>
      </c>
      <c r="AO151" s="1" t="s">
        <v>61</v>
      </c>
      <c r="AP151" s="1" t="s">
        <v>62</v>
      </c>
      <c r="AQ151" s="1" t="s">
        <v>176</v>
      </c>
      <c r="AR151" s="1" t="s">
        <v>64</v>
      </c>
      <c r="AS151" s="1" t="s">
        <v>62</v>
      </c>
      <c r="AT151" s="1" t="s">
        <v>1854</v>
      </c>
      <c r="AU151" s="1" t="s">
        <v>162</v>
      </c>
      <c r="AV151" s="1" t="s">
        <v>62</v>
      </c>
      <c r="AW151" s="1" t="s">
        <v>73</v>
      </c>
    </row>
    <row r="152" spans="1:49" ht="152.25">
      <c r="A152" s="1" t="s">
        <v>1855</v>
      </c>
      <c r="B152" s="1" t="s">
        <v>1856</v>
      </c>
      <c r="C152" s="1" t="s">
        <v>80</v>
      </c>
      <c r="D15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52" s="1" t="s">
        <v>1857</v>
      </c>
      <c r="F152" s="1" t="s">
        <v>1858</v>
      </c>
      <c r="G152" s="1" t="s">
        <v>1859</v>
      </c>
      <c r="H152" s="1">
        <v>3</v>
      </c>
      <c r="I152" s="1" t="s">
        <v>1860</v>
      </c>
      <c r="J152" s="1" t="s">
        <v>1861</v>
      </c>
      <c r="K152" s="1" t="s">
        <v>56</v>
      </c>
      <c r="L152" s="1" t="s">
        <v>1862</v>
      </c>
      <c r="M152" s="1" t="s">
        <v>1863</v>
      </c>
      <c r="N152" s="1" t="s">
        <v>1864</v>
      </c>
      <c r="O152" s="1" t="s">
        <v>1865</v>
      </c>
      <c r="P152" s="1" t="s">
        <v>62</v>
      </c>
      <c r="Q152" s="1" t="s">
        <v>61</v>
      </c>
      <c r="R152" s="1" t="s">
        <v>62</v>
      </c>
      <c r="S152" s="1" t="s">
        <v>76</v>
      </c>
      <c r="T152" s="1" t="s">
        <v>77</v>
      </c>
      <c r="U152" s="1" t="s">
        <v>61</v>
      </c>
      <c r="V152" s="1" t="s">
        <v>1368</v>
      </c>
      <c r="W152" s="1" t="s">
        <v>72</v>
      </c>
      <c r="X152" s="1" t="s">
        <v>62</v>
      </c>
      <c r="Y152" s="1" t="s">
        <v>73</v>
      </c>
      <c r="Z152" s="1" t="s">
        <v>1866</v>
      </c>
      <c r="AA152" s="1" t="s">
        <v>1867</v>
      </c>
      <c r="AB152" s="1" t="s">
        <v>62</v>
      </c>
      <c r="AC152" s="1" t="s">
        <v>61</v>
      </c>
      <c r="AD152" s="1" t="s">
        <v>62</v>
      </c>
      <c r="AE152" s="1" t="s">
        <v>76</v>
      </c>
      <c r="AF152" s="1" t="s">
        <v>77</v>
      </c>
      <c r="AG152" s="1" t="s">
        <v>61</v>
      </c>
      <c r="AH152" s="1" t="s">
        <v>1368</v>
      </c>
      <c r="AI152" s="1" t="s">
        <v>72</v>
      </c>
      <c r="AJ152" s="1" t="s">
        <v>62</v>
      </c>
      <c r="AK152" s="1" t="s">
        <v>73</v>
      </c>
      <c r="AL152" s="1" t="s">
        <v>1868</v>
      </c>
      <c r="AM152" s="1" t="s">
        <v>1869</v>
      </c>
      <c r="AN152" s="1" t="s">
        <v>62</v>
      </c>
      <c r="AO152" s="1" t="s">
        <v>61</v>
      </c>
      <c r="AP152" s="1" t="s">
        <v>62</v>
      </c>
      <c r="AQ152" s="1" t="s">
        <v>76</v>
      </c>
      <c r="AR152" s="1" t="s">
        <v>77</v>
      </c>
      <c r="AS152" s="1" t="s">
        <v>61</v>
      </c>
      <c r="AT152" s="1" t="s">
        <v>1368</v>
      </c>
      <c r="AU152" s="1" t="s">
        <v>72</v>
      </c>
      <c r="AV152" s="1" t="s">
        <v>62</v>
      </c>
      <c r="AW152" s="1" t="s">
        <v>73</v>
      </c>
    </row>
    <row r="153" spans="1:49" ht="152.25">
      <c r="A153" s="1" t="s">
        <v>1855</v>
      </c>
      <c r="B153" s="1" t="s">
        <v>1856</v>
      </c>
      <c r="C153" s="1" t="s">
        <v>80</v>
      </c>
      <c r="D15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53" s="1" t="s">
        <v>1857</v>
      </c>
      <c r="F153" s="1" t="s">
        <v>1858</v>
      </c>
      <c r="G153" s="1" t="s">
        <v>1859</v>
      </c>
      <c r="H153" s="1">
        <v>3</v>
      </c>
      <c r="I153" s="1" t="s">
        <v>1860</v>
      </c>
      <c r="J153" s="1" t="s">
        <v>1870</v>
      </c>
      <c r="K153" s="1" t="s">
        <v>56</v>
      </c>
      <c r="L153" s="1" t="s">
        <v>1862</v>
      </c>
      <c r="M153" s="1" t="s">
        <v>1863</v>
      </c>
      <c r="N153" s="1" t="s">
        <v>1871</v>
      </c>
      <c r="O153" s="1" t="s">
        <v>1872</v>
      </c>
      <c r="P153" s="1" t="s">
        <v>62</v>
      </c>
      <c r="Q153" s="1" t="s">
        <v>61</v>
      </c>
      <c r="R153" s="1" t="s">
        <v>62</v>
      </c>
      <c r="S153" s="1" t="s">
        <v>76</v>
      </c>
      <c r="T153" s="1" t="s">
        <v>77</v>
      </c>
      <c r="U153" s="1" t="s">
        <v>61</v>
      </c>
      <c r="V153" s="1" t="s">
        <v>1368</v>
      </c>
      <c r="W153" s="1" t="s">
        <v>72</v>
      </c>
      <c r="X153" s="1" t="s">
        <v>62</v>
      </c>
      <c r="Y153" s="1" t="s">
        <v>73</v>
      </c>
      <c r="Z153" s="1" t="s">
        <v>1873</v>
      </c>
      <c r="AA153" s="1" t="s">
        <v>1874</v>
      </c>
      <c r="AB153" s="1" t="s">
        <v>62</v>
      </c>
      <c r="AC153" s="1" t="s">
        <v>61</v>
      </c>
      <c r="AD153" s="1" t="s">
        <v>62</v>
      </c>
      <c r="AE153" s="1" t="s">
        <v>76</v>
      </c>
      <c r="AF153" s="1" t="s">
        <v>77</v>
      </c>
      <c r="AG153" s="1" t="s">
        <v>61</v>
      </c>
      <c r="AH153" s="1" t="s">
        <v>1368</v>
      </c>
      <c r="AI153" s="1" t="s">
        <v>72</v>
      </c>
      <c r="AJ153" s="1" t="s">
        <v>62</v>
      </c>
      <c r="AK153" s="1" t="s">
        <v>73</v>
      </c>
      <c r="AL153" s="1" t="s">
        <v>1875</v>
      </c>
      <c r="AM153" s="1" t="s">
        <v>1876</v>
      </c>
      <c r="AN153" s="1" t="s">
        <v>62</v>
      </c>
      <c r="AO153" s="1" t="s">
        <v>61</v>
      </c>
      <c r="AP153" s="1" t="s">
        <v>62</v>
      </c>
      <c r="AQ153" s="1" t="s">
        <v>76</v>
      </c>
      <c r="AR153" s="1" t="s">
        <v>77</v>
      </c>
      <c r="AS153" s="1" t="s">
        <v>61</v>
      </c>
      <c r="AT153" s="1" t="s">
        <v>1368</v>
      </c>
      <c r="AU153" s="1" t="s">
        <v>72</v>
      </c>
      <c r="AV153" s="1" t="s">
        <v>62</v>
      </c>
      <c r="AW153" s="1" t="s">
        <v>73</v>
      </c>
    </row>
    <row r="154" spans="1:49" ht="137.25">
      <c r="A154" s="1" t="s">
        <v>1855</v>
      </c>
      <c r="B154" s="1" t="s">
        <v>1856</v>
      </c>
      <c r="C154" s="1" t="s">
        <v>80</v>
      </c>
      <c r="D15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54" s="1" t="s">
        <v>1857</v>
      </c>
      <c r="F154" s="1" t="s">
        <v>1858</v>
      </c>
      <c r="G154" s="1" t="s">
        <v>1859</v>
      </c>
      <c r="H154" s="1">
        <v>3</v>
      </c>
      <c r="I154" s="1" t="s">
        <v>1860</v>
      </c>
      <c r="J154" s="1" t="s">
        <v>1877</v>
      </c>
      <c r="K154" s="1" t="s">
        <v>56</v>
      </c>
      <c r="L154" s="1" t="s">
        <v>1862</v>
      </c>
      <c r="M154" s="1" t="s">
        <v>1863</v>
      </c>
      <c r="N154" s="1" t="s">
        <v>1878</v>
      </c>
      <c r="O154" s="1" t="s">
        <v>1879</v>
      </c>
      <c r="P154" s="1" t="s">
        <v>62</v>
      </c>
      <c r="Q154" s="1" t="s">
        <v>61</v>
      </c>
      <c r="R154" s="1" t="s">
        <v>62</v>
      </c>
      <c r="S154" s="1" t="s">
        <v>76</v>
      </c>
      <c r="T154" s="1" t="s">
        <v>77</v>
      </c>
      <c r="U154" s="1" t="s">
        <v>61</v>
      </c>
      <c r="V154" s="1" t="s">
        <v>1368</v>
      </c>
      <c r="W154" s="1" t="s">
        <v>72</v>
      </c>
      <c r="X154" s="1" t="s">
        <v>62</v>
      </c>
      <c r="Y154" s="1" t="s">
        <v>73</v>
      </c>
      <c r="Z154" s="1" t="s">
        <v>1880</v>
      </c>
      <c r="AA154" s="1" t="s">
        <v>1881</v>
      </c>
      <c r="AB154" s="1" t="s">
        <v>62</v>
      </c>
      <c r="AC154" s="1" t="s">
        <v>61</v>
      </c>
      <c r="AD154" s="1" t="s">
        <v>62</v>
      </c>
      <c r="AE154" s="1" t="s">
        <v>76</v>
      </c>
      <c r="AF154" s="1" t="s">
        <v>77</v>
      </c>
      <c r="AG154" s="1" t="s">
        <v>61</v>
      </c>
      <c r="AH154" s="1" t="s">
        <v>1368</v>
      </c>
      <c r="AI154" s="1" t="s">
        <v>72</v>
      </c>
      <c r="AJ154" s="1" t="s">
        <v>62</v>
      </c>
      <c r="AK154" s="1" t="s">
        <v>73</v>
      </c>
      <c r="AL154" s="1" t="s">
        <v>1882</v>
      </c>
      <c r="AM154" s="1" t="s">
        <v>1883</v>
      </c>
      <c r="AN154" s="1" t="s">
        <v>62</v>
      </c>
      <c r="AO154" s="1" t="s">
        <v>61</v>
      </c>
      <c r="AP154" s="1" t="s">
        <v>62</v>
      </c>
      <c r="AQ154" s="1" t="s">
        <v>76</v>
      </c>
      <c r="AR154" s="1" t="s">
        <v>77</v>
      </c>
      <c r="AS154" s="1" t="s">
        <v>61</v>
      </c>
      <c r="AT154" s="1" t="s">
        <v>1368</v>
      </c>
      <c r="AU154" s="1" t="s">
        <v>72</v>
      </c>
      <c r="AV154" s="1" t="s">
        <v>62</v>
      </c>
      <c r="AW154" s="1" t="s">
        <v>73</v>
      </c>
    </row>
    <row r="155" spans="1:49" ht="152.25">
      <c r="A155" s="1" t="s">
        <v>1884</v>
      </c>
      <c r="B155" s="1" t="s">
        <v>1885</v>
      </c>
      <c r="C155" s="1" t="s">
        <v>51</v>
      </c>
      <c r="D15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55" s="1" t="s">
        <v>1886</v>
      </c>
      <c r="F155" s="1" t="s">
        <v>1887</v>
      </c>
      <c r="G155" s="1" t="s">
        <v>1888</v>
      </c>
      <c r="H155" s="1">
        <v>1</v>
      </c>
      <c r="I155" s="1" t="s">
        <v>1889</v>
      </c>
      <c r="J155" s="1" t="s">
        <v>1889</v>
      </c>
      <c r="K155" s="1" t="s">
        <v>56</v>
      </c>
      <c r="L155" s="1" t="s">
        <v>1890</v>
      </c>
      <c r="M155" s="1" t="s">
        <v>1891</v>
      </c>
      <c r="N155" s="1" t="s">
        <v>1892</v>
      </c>
      <c r="O155" s="1" t="s">
        <v>1893</v>
      </c>
      <c r="P155" s="1" t="s">
        <v>62</v>
      </c>
      <c r="Q155" s="1" t="s">
        <v>61</v>
      </c>
      <c r="R155" s="1" t="s">
        <v>62</v>
      </c>
      <c r="S155" s="1" t="s">
        <v>76</v>
      </c>
      <c r="T155" s="1" t="s">
        <v>77</v>
      </c>
      <c r="U155" s="1" t="s">
        <v>61</v>
      </c>
      <c r="V155" s="1" t="s">
        <v>1368</v>
      </c>
      <c r="W155" s="1" t="s">
        <v>72</v>
      </c>
      <c r="X155" s="1" t="s">
        <v>62</v>
      </c>
      <c r="Y155" s="1" t="s">
        <v>73</v>
      </c>
      <c r="Z155" s="1" t="s">
        <v>1892</v>
      </c>
      <c r="AA155" s="1" t="s">
        <v>1893</v>
      </c>
      <c r="AB155" s="1" t="s">
        <v>62</v>
      </c>
      <c r="AC155" s="1" t="s">
        <v>61</v>
      </c>
      <c r="AD155" s="1" t="s">
        <v>62</v>
      </c>
      <c r="AE155" s="1" t="s">
        <v>76</v>
      </c>
      <c r="AF155" s="1" t="s">
        <v>77</v>
      </c>
      <c r="AG155" s="1" t="s">
        <v>61</v>
      </c>
      <c r="AH155" s="1" t="s">
        <v>1368</v>
      </c>
      <c r="AI155" s="1" t="s">
        <v>72</v>
      </c>
      <c r="AJ155" s="1" t="s">
        <v>62</v>
      </c>
      <c r="AK155" s="1" t="s">
        <v>73</v>
      </c>
      <c r="AL155" s="1" t="s">
        <v>1894</v>
      </c>
      <c r="AM155" s="1" t="s">
        <v>1895</v>
      </c>
      <c r="AN155" s="1" t="s">
        <v>62</v>
      </c>
      <c r="AO155" s="1" t="s">
        <v>61</v>
      </c>
      <c r="AP155" s="1" t="s">
        <v>62</v>
      </c>
      <c r="AQ155" s="1" t="s">
        <v>76</v>
      </c>
      <c r="AR155" s="1" t="s">
        <v>77</v>
      </c>
      <c r="AS155" s="1" t="s">
        <v>61</v>
      </c>
      <c r="AT155" s="1" t="s">
        <v>1368</v>
      </c>
      <c r="AU155" s="1" t="s">
        <v>72</v>
      </c>
      <c r="AV155" s="1" t="s">
        <v>62</v>
      </c>
      <c r="AW155" s="1" t="s">
        <v>73</v>
      </c>
    </row>
    <row r="156" spans="1:49" ht="183">
      <c r="A156" s="1" t="s">
        <v>1884</v>
      </c>
      <c r="B156" s="1" t="s">
        <v>1885</v>
      </c>
      <c r="C156" s="1" t="s">
        <v>114</v>
      </c>
      <c r="D15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56" s="1" t="s">
        <v>1896</v>
      </c>
      <c r="F156" s="1" t="s">
        <v>1897</v>
      </c>
      <c r="G156" s="1" t="s">
        <v>1898</v>
      </c>
      <c r="H156" s="1">
        <v>1</v>
      </c>
      <c r="I156" s="1" t="s">
        <v>1899</v>
      </c>
      <c r="J156" s="1" t="s">
        <v>1899</v>
      </c>
      <c r="K156" s="1" t="s">
        <v>56</v>
      </c>
      <c r="L156" s="1" t="s">
        <v>1900</v>
      </c>
      <c r="M156" s="1" t="s">
        <v>1901</v>
      </c>
      <c r="N156" s="1" t="s">
        <v>1902</v>
      </c>
      <c r="O156" s="1" t="s">
        <v>1903</v>
      </c>
      <c r="P156" s="1" t="s">
        <v>62</v>
      </c>
      <c r="Q156" s="1" t="s">
        <v>61</v>
      </c>
      <c r="R156" s="1" t="s">
        <v>62</v>
      </c>
      <c r="S156" s="1" t="s">
        <v>76</v>
      </c>
      <c r="T156" s="1" t="s">
        <v>77</v>
      </c>
      <c r="U156" s="1" t="s">
        <v>61</v>
      </c>
      <c r="V156" s="1" t="s">
        <v>1368</v>
      </c>
      <c r="W156" s="1" t="s">
        <v>72</v>
      </c>
      <c r="X156" s="1" t="s">
        <v>62</v>
      </c>
      <c r="Y156" s="1" t="s">
        <v>73</v>
      </c>
      <c r="Z156" s="1" t="s">
        <v>1904</v>
      </c>
      <c r="AA156" s="1" t="s">
        <v>1905</v>
      </c>
      <c r="AB156" s="1" t="s">
        <v>61</v>
      </c>
      <c r="AC156" s="1" t="s">
        <v>61</v>
      </c>
      <c r="AD156" s="1" t="s">
        <v>62</v>
      </c>
      <c r="AE156" s="1" t="s">
        <v>1906</v>
      </c>
      <c r="AF156" s="1" t="s">
        <v>64</v>
      </c>
      <c r="AG156" s="1" t="s">
        <v>62</v>
      </c>
      <c r="AH156" s="1" t="s">
        <v>1907</v>
      </c>
      <c r="AI156" s="1" t="s">
        <v>66</v>
      </c>
      <c r="AJ156" s="1" t="s">
        <v>62</v>
      </c>
      <c r="AK156" s="1" t="s">
        <v>73</v>
      </c>
      <c r="AL156" s="1" t="s">
        <v>1908</v>
      </c>
      <c r="AM156" s="1" t="s">
        <v>1909</v>
      </c>
      <c r="AN156" s="1" t="s">
        <v>62</v>
      </c>
      <c r="AO156" s="1" t="s">
        <v>61</v>
      </c>
      <c r="AP156" s="1" t="s">
        <v>62</v>
      </c>
      <c r="AQ156" s="1" t="s">
        <v>76</v>
      </c>
      <c r="AR156" s="1" t="s">
        <v>77</v>
      </c>
      <c r="AS156" s="1" t="s">
        <v>61</v>
      </c>
      <c r="AT156" s="1" t="s">
        <v>1368</v>
      </c>
      <c r="AU156" s="1" t="s">
        <v>72</v>
      </c>
      <c r="AV156" s="1" t="s">
        <v>62</v>
      </c>
      <c r="AW156" s="1" t="s">
        <v>73</v>
      </c>
    </row>
    <row r="157" spans="1:49" ht="152.25">
      <c r="A157" s="1" t="s">
        <v>1884</v>
      </c>
      <c r="B157" s="1" t="s">
        <v>1885</v>
      </c>
      <c r="C157" s="1" t="s">
        <v>149</v>
      </c>
      <c r="D15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57" s="1" t="s">
        <v>1910</v>
      </c>
      <c r="F157" s="1" t="s">
        <v>1911</v>
      </c>
      <c r="G157" s="1" t="s">
        <v>1912</v>
      </c>
      <c r="H157" s="1">
        <v>1</v>
      </c>
      <c r="I157" s="1" t="s">
        <v>1913</v>
      </c>
      <c r="J157" s="1" t="s">
        <v>1913</v>
      </c>
      <c r="K157" s="1" t="s">
        <v>56</v>
      </c>
      <c r="L157" s="1" t="s">
        <v>1914</v>
      </c>
      <c r="M157" s="1" t="s">
        <v>1915</v>
      </c>
      <c r="N157" s="1" t="s">
        <v>1916</v>
      </c>
      <c r="O157" s="1" t="s">
        <v>1917</v>
      </c>
      <c r="P157" s="1" t="s">
        <v>62</v>
      </c>
      <c r="Q157" s="1" t="s">
        <v>61</v>
      </c>
      <c r="R157" s="1" t="s">
        <v>62</v>
      </c>
      <c r="S157" s="1" t="s">
        <v>76</v>
      </c>
      <c r="T157" s="1" t="s">
        <v>77</v>
      </c>
      <c r="U157" s="1" t="s">
        <v>61</v>
      </c>
      <c r="V157" s="1" t="s">
        <v>1368</v>
      </c>
      <c r="W157" s="1" t="s">
        <v>72</v>
      </c>
      <c r="X157" s="1" t="s">
        <v>62</v>
      </c>
      <c r="Y157" s="1" t="s">
        <v>73</v>
      </c>
      <c r="Z157" s="1" t="s">
        <v>1918</v>
      </c>
      <c r="AA157" s="1" t="s">
        <v>1919</v>
      </c>
      <c r="AB157" s="1" t="s">
        <v>62</v>
      </c>
      <c r="AC157" s="1" t="s">
        <v>61</v>
      </c>
      <c r="AD157" s="1" t="s">
        <v>62</v>
      </c>
      <c r="AE157" s="1" t="s">
        <v>76</v>
      </c>
      <c r="AF157" s="1" t="s">
        <v>77</v>
      </c>
      <c r="AG157" s="1" t="s">
        <v>61</v>
      </c>
      <c r="AH157" s="1" t="s">
        <v>1920</v>
      </c>
      <c r="AI157" s="1" t="s">
        <v>72</v>
      </c>
      <c r="AJ157" s="1" t="s">
        <v>62</v>
      </c>
      <c r="AK157" s="1" t="s">
        <v>73</v>
      </c>
      <c r="AL157" s="1" t="s">
        <v>1921</v>
      </c>
      <c r="AM157" s="1" t="s">
        <v>1922</v>
      </c>
      <c r="AN157" s="1" t="s">
        <v>62</v>
      </c>
      <c r="AO157" s="1" t="s">
        <v>61</v>
      </c>
      <c r="AP157" s="1" t="s">
        <v>62</v>
      </c>
      <c r="AQ157" s="1" t="s">
        <v>76</v>
      </c>
      <c r="AR157" s="1" t="s">
        <v>77</v>
      </c>
      <c r="AS157" s="1" t="s">
        <v>61</v>
      </c>
      <c r="AT157" s="1" t="s">
        <v>1368</v>
      </c>
      <c r="AU157" s="1" t="s">
        <v>72</v>
      </c>
      <c r="AV157" s="1" t="s">
        <v>62</v>
      </c>
      <c r="AW157" s="1" t="s">
        <v>73</v>
      </c>
    </row>
    <row r="158" spans="1:49" ht="152.25">
      <c r="A158" s="1" t="s">
        <v>1923</v>
      </c>
      <c r="B158" s="1" t="s">
        <v>1924</v>
      </c>
      <c r="C158" s="1" t="s">
        <v>51</v>
      </c>
      <c r="D15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58" s="1" t="s">
        <v>1925</v>
      </c>
      <c r="F158" s="1" t="s">
        <v>1926</v>
      </c>
      <c r="G158" s="1" t="s">
        <v>1927</v>
      </c>
      <c r="H158" s="1">
        <v>1</v>
      </c>
      <c r="I158" s="1" t="s">
        <v>1928</v>
      </c>
      <c r="J158" s="1" t="s">
        <v>1928</v>
      </c>
      <c r="K158" s="1" t="s">
        <v>56</v>
      </c>
      <c r="L158" s="1" t="s">
        <v>1929</v>
      </c>
      <c r="M158" s="1" t="s">
        <v>1930</v>
      </c>
      <c r="N158" s="1" t="s">
        <v>1931</v>
      </c>
      <c r="O158" s="1" t="s">
        <v>1932</v>
      </c>
      <c r="P158" s="1" t="s">
        <v>62</v>
      </c>
      <c r="Q158" s="1" t="s">
        <v>61</v>
      </c>
      <c r="R158" s="1" t="s">
        <v>62</v>
      </c>
      <c r="S158" s="1" t="s">
        <v>76</v>
      </c>
      <c r="T158" s="1" t="s">
        <v>77</v>
      </c>
      <c r="U158" s="1" t="s">
        <v>61</v>
      </c>
      <c r="V158" s="1" t="s">
        <v>1368</v>
      </c>
      <c r="W158" s="1" t="s">
        <v>72</v>
      </c>
      <c r="X158" s="1" t="s">
        <v>62</v>
      </c>
      <c r="Y158" s="1" t="s">
        <v>73</v>
      </c>
      <c r="Z158" s="1" t="s">
        <v>1933</v>
      </c>
      <c r="AA158" s="1" t="s">
        <v>1934</v>
      </c>
      <c r="AB158" s="1" t="s">
        <v>62</v>
      </c>
      <c r="AC158" s="1" t="s">
        <v>61</v>
      </c>
      <c r="AD158" s="1" t="s">
        <v>62</v>
      </c>
      <c r="AE158" s="1" t="s">
        <v>76</v>
      </c>
      <c r="AF158" s="1" t="s">
        <v>77</v>
      </c>
      <c r="AG158" s="1" t="s">
        <v>61</v>
      </c>
      <c r="AH158" s="1" t="s">
        <v>1368</v>
      </c>
      <c r="AI158" s="1" t="s">
        <v>72</v>
      </c>
      <c r="AJ158" s="1" t="s">
        <v>62</v>
      </c>
      <c r="AK158" s="1" t="s">
        <v>73</v>
      </c>
      <c r="AL158" s="1" t="s">
        <v>1935</v>
      </c>
      <c r="AM158" s="1" t="s">
        <v>1936</v>
      </c>
      <c r="AN158" s="1" t="s">
        <v>62</v>
      </c>
      <c r="AO158" s="1" t="s">
        <v>61</v>
      </c>
      <c r="AP158" s="1" t="s">
        <v>62</v>
      </c>
      <c r="AQ158" s="1" t="s">
        <v>76</v>
      </c>
      <c r="AR158" s="1" t="s">
        <v>77</v>
      </c>
      <c r="AS158" s="1" t="s">
        <v>61</v>
      </c>
      <c r="AT158" s="1" t="s">
        <v>1368</v>
      </c>
      <c r="AU158" s="1" t="s">
        <v>72</v>
      </c>
      <c r="AV158" s="1" t="s">
        <v>62</v>
      </c>
      <c r="AW158" s="1" t="s">
        <v>73</v>
      </c>
    </row>
    <row r="159" spans="1:49" ht="137.25">
      <c r="A159" s="1" t="s">
        <v>1923</v>
      </c>
      <c r="B159" s="1" t="s">
        <v>1924</v>
      </c>
      <c r="C159" s="1" t="s">
        <v>80</v>
      </c>
      <c r="D15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59" s="1" t="s">
        <v>1937</v>
      </c>
      <c r="F159" s="1" t="s">
        <v>1938</v>
      </c>
      <c r="G159" s="1" t="s">
        <v>1939</v>
      </c>
      <c r="H159" s="1">
        <v>1</v>
      </c>
      <c r="I159" s="1" t="s">
        <v>1940</v>
      </c>
      <c r="J159" s="1" t="s">
        <v>1940</v>
      </c>
      <c r="K159" s="1" t="s">
        <v>56</v>
      </c>
      <c r="L159" s="1" t="s">
        <v>1941</v>
      </c>
      <c r="M159" s="1" t="s">
        <v>1942</v>
      </c>
      <c r="N159" s="1" t="s">
        <v>1943</v>
      </c>
      <c r="O159" s="1" t="s">
        <v>1944</v>
      </c>
      <c r="P159" s="1" t="s">
        <v>62</v>
      </c>
      <c r="Q159" s="1" t="s">
        <v>61</v>
      </c>
      <c r="R159" s="1" t="s">
        <v>62</v>
      </c>
      <c r="S159" s="1" t="s">
        <v>76</v>
      </c>
      <c r="T159" s="1" t="s">
        <v>77</v>
      </c>
      <c r="U159" s="1" t="s">
        <v>61</v>
      </c>
      <c r="V159" s="1" t="s">
        <v>1368</v>
      </c>
      <c r="W159" s="1" t="s">
        <v>72</v>
      </c>
      <c r="X159" s="1" t="s">
        <v>62</v>
      </c>
      <c r="Y159" s="1" t="s">
        <v>73</v>
      </c>
      <c r="Z159" s="1" t="s">
        <v>1945</v>
      </c>
      <c r="AA159" s="1" t="s">
        <v>1946</v>
      </c>
      <c r="AB159" s="1" t="s">
        <v>62</v>
      </c>
      <c r="AC159" s="1" t="s">
        <v>61</v>
      </c>
      <c r="AD159" s="1" t="s">
        <v>62</v>
      </c>
      <c r="AE159" s="1" t="s">
        <v>76</v>
      </c>
      <c r="AF159" s="1" t="s">
        <v>77</v>
      </c>
      <c r="AG159" s="1" t="s">
        <v>61</v>
      </c>
      <c r="AH159" s="1" t="s">
        <v>1368</v>
      </c>
      <c r="AI159" s="1" t="s">
        <v>72</v>
      </c>
      <c r="AJ159" s="1" t="s">
        <v>62</v>
      </c>
      <c r="AK159" s="1" t="s">
        <v>73</v>
      </c>
      <c r="AL159" s="1" t="s">
        <v>1947</v>
      </c>
      <c r="AM159" s="1" t="s">
        <v>1948</v>
      </c>
      <c r="AN159" s="1" t="s">
        <v>62</v>
      </c>
      <c r="AO159" s="1" t="s">
        <v>61</v>
      </c>
      <c r="AP159" s="1" t="s">
        <v>62</v>
      </c>
      <c r="AQ159" s="1" t="s">
        <v>76</v>
      </c>
      <c r="AR159" s="1" t="s">
        <v>77</v>
      </c>
      <c r="AS159" s="1" t="s">
        <v>61</v>
      </c>
      <c r="AT159" s="1" t="s">
        <v>1368</v>
      </c>
      <c r="AU159" s="1" t="s">
        <v>72</v>
      </c>
      <c r="AV159" s="1" t="s">
        <v>62</v>
      </c>
      <c r="AW159" s="1" t="s">
        <v>73</v>
      </c>
    </row>
    <row r="160" spans="1:49" ht="152.25">
      <c r="A160" s="1" t="s">
        <v>1949</v>
      </c>
      <c r="B160" s="1" t="s">
        <v>1950</v>
      </c>
      <c r="C160" s="1" t="s">
        <v>149</v>
      </c>
      <c r="D16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0" s="1" t="s">
        <v>1951</v>
      </c>
      <c r="F160" s="1">
        <v>1442154</v>
      </c>
      <c r="G160" s="1" t="s">
        <v>1952</v>
      </c>
      <c r="H160" s="1">
        <v>1</v>
      </c>
      <c r="I160" s="1" t="s">
        <v>1953</v>
      </c>
      <c r="J160" s="1" t="s">
        <v>1953</v>
      </c>
      <c r="K160" s="1" t="s">
        <v>56</v>
      </c>
      <c r="L160" s="1" t="s">
        <v>1954</v>
      </c>
      <c r="M160" s="1" t="s">
        <v>1955</v>
      </c>
      <c r="N160" s="1" t="s">
        <v>1956</v>
      </c>
      <c r="O160" s="1" t="s">
        <v>1957</v>
      </c>
      <c r="P160" s="1" t="s">
        <v>62</v>
      </c>
      <c r="Q160" s="1" t="s">
        <v>61</v>
      </c>
      <c r="R160" s="1" t="s">
        <v>62</v>
      </c>
      <c r="S160" s="1" t="s">
        <v>76</v>
      </c>
      <c r="T160" s="1" t="s">
        <v>77</v>
      </c>
      <c r="U160" s="1" t="s">
        <v>61</v>
      </c>
      <c r="V160" s="1" t="s">
        <v>1368</v>
      </c>
      <c r="W160" s="1" t="s">
        <v>72</v>
      </c>
      <c r="X160" s="1" t="s">
        <v>62</v>
      </c>
      <c r="Y160" s="1" t="s">
        <v>73</v>
      </c>
      <c r="Z160" s="1" t="s">
        <v>1958</v>
      </c>
      <c r="AA160" s="1" t="s">
        <v>1959</v>
      </c>
      <c r="AB160" s="1" t="s">
        <v>62</v>
      </c>
      <c r="AC160" s="1" t="s">
        <v>61</v>
      </c>
      <c r="AD160" s="1" t="s">
        <v>62</v>
      </c>
      <c r="AE160" s="1" t="s">
        <v>76</v>
      </c>
      <c r="AF160" s="1" t="s">
        <v>77</v>
      </c>
      <c r="AG160" s="1" t="s">
        <v>61</v>
      </c>
      <c r="AH160" s="1" t="s">
        <v>1368</v>
      </c>
      <c r="AI160" s="1" t="s">
        <v>72</v>
      </c>
      <c r="AJ160" s="1" t="s">
        <v>62</v>
      </c>
      <c r="AK160" s="1" t="s">
        <v>73</v>
      </c>
      <c r="AL160" s="1" t="s">
        <v>1960</v>
      </c>
      <c r="AM160" s="1" t="s">
        <v>1961</v>
      </c>
      <c r="AN160" s="1" t="s">
        <v>62</v>
      </c>
      <c r="AO160" s="1" t="s">
        <v>61</v>
      </c>
      <c r="AP160" s="1" t="s">
        <v>62</v>
      </c>
      <c r="AQ160" s="1" t="s">
        <v>76</v>
      </c>
      <c r="AR160" s="1" t="s">
        <v>77</v>
      </c>
      <c r="AS160" s="1" t="s">
        <v>61</v>
      </c>
      <c r="AT160" s="1" t="s">
        <v>1368</v>
      </c>
      <c r="AU160" s="1" t="s">
        <v>72</v>
      </c>
      <c r="AV160" s="1" t="s">
        <v>62</v>
      </c>
      <c r="AW160" s="1" t="s">
        <v>73</v>
      </c>
    </row>
    <row r="161" spans="1:49" ht="152.25">
      <c r="A161" s="1" t="s">
        <v>1962</v>
      </c>
      <c r="B161" s="1" t="s">
        <v>1963</v>
      </c>
      <c r="C161" s="1" t="s">
        <v>51</v>
      </c>
      <c r="D16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61" s="1" t="s">
        <v>1964</v>
      </c>
      <c r="F161" s="1" t="s">
        <v>1965</v>
      </c>
      <c r="G161" s="1" t="s">
        <v>1966</v>
      </c>
      <c r="H161" s="1">
        <v>1</v>
      </c>
      <c r="I161" s="1" t="s">
        <v>1967</v>
      </c>
      <c r="J161" s="1" t="s">
        <v>1967</v>
      </c>
      <c r="K161" s="1" t="s">
        <v>56</v>
      </c>
      <c r="L161" s="1" t="s">
        <v>1968</v>
      </c>
      <c r="M161" s="1" t="s">
        <v>1969</v>
      </c>
      <c r="N161" s="1" t="s">
        <v>1970</v>
      </c>
      <c r="O161" s="1" t="s">
        <v>1971</v>
      </c>
      <c r="P161" s="1" t="s">
        <v>62</v>
      </c>
      <c r="Q161" s="1" t="s">
        <v>61</v>
      </c>
      <c r="R161" s="1" t="s">
        <v>62</v>
      </c>
      <c r="S161" s="1" t="s">
        <v>1972</v>
      </c>
      <c r="T161" s="1" t="s">
        <v>64</v>
      </c>
      <c r="U161" s="1" t="s">
        <v>61</v>
      </c>
      <c r="V161" s="1" t="s">
        <v>1973</v>
      </c>
      <c r="W161" s="1" t="s">
        <v>72</v>
      </c>
      <c r="X161" s="1" t="s">
        <v>62</v>
      </c>
      <c r="Y161" s="1" t="s">
        <v>73</v>
      </c>
      <c r="Z161" s="1" t="s">
        <v>1974</v>
      </c>
      <c r="AA161" s="1" t="s">
        <v>1975</v>
      </c>
      <c r="AB161" s="1" t="s">
        <v>62</v>
      </c>
      <c r="AC161" s="1" t="s">
        <v>61</v>
      </c>
      <c r="AD161" s="1" t="s">
        <v>62</v>
      </c>
      <c r="AE161" s="1" t="s">
        <v>76</v>
      </c>
      <c r="AF161" s="1" t="s">
        <v>77</v>
      </c>
      <c r="AG161" s="1" t="s">
        <v>61</v>
      </c>
      <c r="AH161" s="1" t="s">
        <v>1368</v>
      </c>
      <c r="AI161" s="1" t="s">
        <v>72</v>
      </c>
      <c r="AJ161" s="1" t="s">
        <v>62</v>
      </c>
      <c r="AK161" s="1" t="s">
        <v>73</v>
      </c>
      <c r="AL161" s="1" t="s">
        <v>1976</v>
      </c>
      <c r="AM161" s="1" t="s">
        <v>1977</v>
      </c>
      <c r="AN161" s="1" t="s">
        <v>62</v>
      </c>
      <c r="AO161" s="1" t="s">
        <v>61</v>
      </c>
      <c r="AP161" s="1" t="s">
        <v>62</v>
      </c>
      <c r="AQ161" s="1" t="s">
        <v>1972</v>
      </c>
      <c r="AR161" s="1" t="s">
        <v>64</v>
      </c>
      <c r="AS161" s="1" t="s">
        <v>61</v>
      </c>
      <c r="AT161" s="1" t="s">
        <v>1973</v>
      </c>
      <c r="AU161" s="1" t="s">
        <v>72</v>
      </c>
      <c r="AV161" s="1" t="s">
        <v>62</v>
      </c>
      <c r="AW161" s="1" t="s">
        <v>73</v>
      </c>
    </row>
    <row r="162" spans="1:49" ht="152.25">
      <c r="A162" s="1" t="s">
        <v>1962</v>
      </c>
      <c r="B162" s="1" t="s">
        <v>1963</v>
      </c>
      <c r="C162" s="1" t="s">
        <v>114</v>
      </c>
      <c r="D16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62" s="1" t="s">
        <v>1978</v>
      </c>
      <c r="F162" s="1" t="s">
        <v>1979</v>
      </c>
      <c r="G162" s="1" t="s">
        <v>1980</v>
      </c>
      <c r="H162" s="1">
        <v>1</v>
      </c>
      <c r="I162" s="1" t="s">
        <v>1981</v>
      </c>
      <c r="J162" s="1" t="s">
        <v>1981</v>
      </c>
      <c r="K162" s="1" t="s">
        <v>56</v>
      </c>
      <c r="L162" s="1" t="s">
        <v>1982</v>
      </c>
      <c r="M162" s="1" t="s">
        <v>1983</v>
      </c>
      <c r="N162" s="1" t="s">
        <v>1984</v>
      </c>
      <c r="O162" s="1" t="s">
        <v>1985</v>
      </c>
      <c r="P162" s="1" t="s">
        <v>62</v>
      </c>
      <c r="Q162" s="1" t="s">
        <v>61</v>
      </c>
      <c r="R162" s="1" t="s">
        <v>62</v>
      </c>
      <c r="S162" s="1" t="s">
        <v>76</v>
      </c>
      <c r="T162" s="1" t="s">
        <v>77</v>
      </c>
      <c r="U162" s="1" t="s">
        <v>61</v>
      </c>
      <c r="V162" s="1" t="s">
        <v>1368</v>
      </c>
      <c r="W162" s="1" t="s">
        <v>72</v>
      </c>
      <c r="X162" s="1" t="s">
        <v>62</v>
      </c>
      <c r="Y162" s="1" t="s">
        <v>73</v>
      </c>
      <c r="Z162" s="1" t="s">
        <v>1986</v>
      </c>
      <c r="AA162" s="1" t="s">
        <v>1987</v>
      </c>
      <c r="AB162" s="1" t="s">
        <v>62</v>
      </c>
      <c r="AC162" s="1" t="s">
        <v>61</v>
      </c>
      <c r="AD162" s="1" t="s">
        <v>62</v>
      </c>
      <c r="AE162" s="1" t="s">
        <v>76</v>
      </c>
      <c r="AF162" s="1" t="s">
        <v>77</v>
      </c>
      <c r="AG162" s="1" t="s">
        <v>61</v>
      </c>
      <c r="AH162" s="1" t="s">
        <v>1368</v>
      </c>
      <c r="AI162" s="1" t="s">
        <v>72</v>
      </c>
      <c r="AJ162" s="1" t="s">
        <v>62</v>
      </c>
      <c r="AK162" s="1" t="s">
        <v>73</v>
      </c>
      <c r="AL162" s="1" t="s">
        <v>1988</v>
      </c>
      <c r="AM162" s="1" t="s">
        <v>1989</v>
      </c>
      <c r="AN162" s="1" t="s">
        <v>62</v>
      </c>
      <c r="AO162" s="1" t="s">
        <v>61</v>
      </c>
      <c r="AP162" s="1" t="s">
        <v>62</v>
      </c>
      <c r="AQ162" s="1" t="s">
        <v>76</v>
      </c>
      <c r="AR162" s="1" t="s">
        <v>77</v>
      </c>
      <c r="AS162" s="1" t="s">
        <v>61</v>
      </c>
      <c r="AT162" s="1" t="s">
        <v>1368</v>
      </c>
      <c r="AU162" s="1" t="s">
        <v>72</v>
      </c>
      <c r="AV162" s="1" t="s">
        <v>62</v>
      </c>
      <c r="AW162" s="1" t="s">
        <v>73</v>
      </c>
    </row>
    <row r="163" spans="1:49" ht="152.25">
      <c r="A163" s="1" t="s">
        <v>1962</v>
      </c>
      <c r="B163" s="1" t="s">
        <v>1963</v>
      </c>
      <c r="C163" s="1" t="s">
        <v>149</v>
      </c>
      <c r="D16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3" s="1" t="s">
        <v>1990</v>
      </c>
      <c r="F163" s="1" t="s">
        <v>1991</v>
      </c>
      <c r="G163" s="1" t="s">
        <v>1992</v>
      </c>
      <c r="H163" s="1">
        <v>1</v>
      </c>
      <c r="I163" s="1" t="s">
        <v>1993</v>
      </c>
      <c r="J163" s="1" t="s">
        <v>1993</v>
      </c>
      <c r="K163" s="1" t="s">
        <v>56</v>
      </c>
      <c r="L163" s="1" t="s">
        <v>1994</v>
      </c>
      <c r="M163" s="1" t="s">
        <v>1995</v>
      </c>
      <c r="N163" s="1" t="s">
        <v>1996</v>
      </c>
      <c r="O163" s="1" t="s">
        <v>1997</v>
      </c>
      <c r="P163" s="1" t="s">
        <v>62</v>
      </c>
      <c r="Q163" s="1" t="s">
        <v>61</v>
      </c>
      <c r="R163" s="1" t="s">
        <v>62</v>
      </c>
      <c r="S163" s="1" t="s">
        <v>215</v>
      </c>
      <c r="T163" s="1" t="s">
        <v>77</v>
      </c>
      <c r="U163" s="1" t="s">
        <v>61</v>
      </c>
      <c r="V163" s="1" t="s">
        <v>1998</v>
      </c>
      <c r="W163" s="1" t="s">
        <v>72</v>
      </c>
      <c r="X163" s="1" t="s">
        <v>62</v>
      </c>
      <c r="Y163" s="1" t="s">
        <v>73</v>
      </c>
      <c r="Z163" s="1" t="s">
        <v>1999</v>
      </c>
      <c r="AA163" s="1" t="s">
        <v>2000</v>
      </c>
      <c r="AB163" s="1" t="s">
        <v>62</v>
      </c>
      <c r="AC163" s="1" t="s">
        <v>61</v>
      </c>
      <c r="AD163" s="1" t="s">
        <v>62</v>
      </c>
      <c r="AE163" s="1" t="s">
        <v>215</v>
      </c>
      <c r="AF163" s="1" t="s">
        <v>77</v>
      </c>
      <c r="AG163" s="1" t="s">
        <v>61</v>
      </c>
      <c r="AH163" s="1" t="s">
        <v>2001</v>
      </c>
      <c r="AI163" s="1" t="s">
        <v>72</v>
      </c>
      <c r="AJ163" s="1" t="s">
        <v>62</v>
      </c>
      <c r="AK163" s="1" t="s">
        <v>73</v>
      </c>
      <c r="AL163" s="1" t="s">
        <v>2002</v>
      </c>
      <c r="AM163" s="1" t="s">
        <v>2003</v>
      </c>
      <c r="AN163" s="1" t="s">
        <v>62</v>
      </c>
      <c r="AO163" s="1" t="s">
        <v>61</v>
      </c>
      <c r="AP163" s="1" t="s">
        <v>62</v>
      </c>
      <c r="AQ163" s="1" t="s">
        <v>215</v>
      </c>
      <c r="AR163" s="1" t="s">
        <v>77</v>
      </c>
      <c r="AS163" s="1" t="s">
        <v>61</v>
      </c>
      <c r="AT163" s="1" t="s">
        <v>1998</v>
      </c>
      <c r="AU163" s="1" t="s">
        <v>72</v>
      </c>
      <c r="AV163" s="1" t="s">
        <v>62</v>
      </c>
      <c r="AW163" s="1" t="s">
        <v>73</v>
      </c>
    </row>
    <row r="164" spans="1:49" ht="198">
      <c r="A164" s="1" t="s">
        <v>2004</v>
      </c>
      <c r="B164" s="1" t="s">
        <v>2005</v>
      </c>
      <c r="C164" s="1" t="s">
        <v>149</v>
      </c>
      <c r="D16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4" s="1" t="s">
        <v>2006</v>
      </c>
      <c r="F164" s="1" t="s">
        <v>2007</v>
      </c>
      <c r="G164" s="1">
        <v>9079508</v>
      </c>
      <c r="H164" s="1">
        <v>2</v>
      </c>
      <c r="I164" s="1" t="s">
        <v>2008</v>
      </c>
      <c r="J164" s="1" t="s">
        <v>2009</v>
      </c>
      <c r="K164" s="1" t="s">
        <v>56</v>
      </c>
      <c r="L164" s="1" t="s">
        <v>2010</v>
      </c>
      <c r="M164" s="1" t="s">
        <v>2011</v>
      </c>
      <c r="N164" s="1" t="s">
        <v>2012</v>
      </c>
      <c r="O164" s="1" t="s">
        <v>2013</v>
      </c>
      <c r="P164" s="1" t="s">
        <v>62</v>
      </c>
      <c r="Q164" s="1" t="s">
        <v>61</v>
      </c>
      <c r="R164" s="1" t="s">
        <v>62</v>
      </c>
      <c r="S164" s="1" t="s">
        <v>76</v>
      </c>
      <c r="T164" s="1" t="s">
        <v>77</v>
      </c>
      <c r="U164" s="1" t="s">
        <v>61</v>
      </c>
      <c r="V164" s="1" t="s">
        <v>2014</v>
      </c>
      <c r="W164" s="1" t="s">
        <v>72</v>
      </c>
      <c r="X164" s="1" t="s">
        <v>62</v>
      </c>
      <c r="Y164" s="1" t="s">
        <v>73</v>
      </c>
      <c r="Z164" s="1" t="s">
        <v>2015</v>
      </c>
      <c r="AA164" s="1" t="s">
        <v>2016</v>
      </c>
      <c r="AB164" s="1" t="s">
        <v>62</v>
      </c>
      <c r="AC164" s="1" t="s">
        <v>61</v>
      </c>
      <c r="AD164" s="1" t="s">
        <v>62</v>
      </c>
      <c r="AE164" s="1" t="s">
        <v>76</v>
      </c>
      <c r="AF164" s="1" t="s">
        <v>77</v>
      </c>
      <c r="AG164" s="1" t="s">
        <v>61</v>
      </c>
      <c r="AH164" s="1" t="s">
        <v>2014</v>
      </c>
      <c r="AI164" s="1" t="s">
        <v>72</v>
      </c>
      <c r="AJ164" s="1" t="s">
        <v>62</v>
      </c>
      <c r="AK164" s="1" t="s">
        <v>73</v>
      </c>
      <c r="AL164" s="1" t="s">
        <v>2017</v>
      </c>
      <c r="AM164" s="1" t="s">
        <v>2018</v>
      </c>
      <c r="AN164" s="1" t="s">
        <v>62</v>
      </c>
      <c r="AO164" s="1" t="s">
        <v>61</v>
      </c>
      <c r="AP164" s="1" t="s">
        <v>62</v>
      </c>
      <c r="AQ164" s="1" t="s">
        <v>76</v>
      </c>
      <c r="AR164" s="1" t="s">
        <v>77</v>
      </c>
      <c r="AS164" s="1" t="s">
        <v>61</v>
      </c>
      <c r="AT164" s="1" t="s">
        <v>2014</v>
      </c>
      <c r="AU164" s="1" t="s">
        <v>72</v>
      </c>
      <c r="AV164" s="1" t="s">
        <v>62</v>
      </c>
      <c r="AW164" s="1" t="s">
        <v>73</v>
      </c>
    </row>
    <row r="165" spans="1:49" ht="152.25">
      <c r="A165" s="1" t="s">
        <v>2004</v>
      </c>
      <c r="B165" s="1" t="s">
        <v>2005</v>
      </c>
      <c r="C165" s="1" t="s">
        <v>149</v>
      </c>
      <c r="D16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5" s="1" t="s">
        <v>2006</v>
      </c>
      <c r="F165" s="1" t="s">
        <v>2007</v>
      </c>
      <c r="G165" s="1">
        <v>9079508</v>
      </c>
      <c r="H165" s="1">
        <v>2</v>
      </c>
      <c r="I165" s="1" t="s">
        <v>2019</v>
      </c>
      <c r="J165" s="1" t="s">
        <v>2020</v>
      </c>
      <c r="K165" s="1" t="s">
        <v>56</v>
      </c>
      <c r="L165" s="1" t="s">
        <v>2010</v>
      </c>
      <c r="M165" s="1" t="s">
        <v>2011</v>
      </c>
      <c r="N165" s="1" t="s">
        <v>2021</v>
      </c>
      <c r="O165" s="1" t="s">
        <v>2022</v>
      </c>
      <c r="P165" s="1" t="s">
        <v>62</v>
      </c>
      <c r="Q165" s="1" t="s">
        <v>61</v>
      </c>
      <c r="R165" s="1" t="s">
        <v>62</v>
      </c>
      <c r="S165" s="1" t="s">
        <v>76</v>
      </c>
      <c r="T165" s="1" t="s">
        <v>77</v>
      </c>
      <c r="U165" s="1" t="s">
        <v>61</v>
      </c>
      <c r="V165" s="1" t="s">
        <v>2023</v>
      </c>
      <c r="W165" s="1" t="s">
        <v>72</v>
      </c>
      <c r="X165" s="1" t="s">
        <v>62</v>
      </c>
      <c r="Y165" s="1" t="s">
        <v>73</v>
      </c>
      <c r="Z165" s="1" t="s">
        <v>2024</v>
      </c>
      <c r="AA165" s="1" t="s">
        <v>2025</v>
      </c>
      <c r="AB165" s="1" t="s">
        <v>62</v>
      </c>
      <c r="AC165" s="1" t="s">
        <v>61</v>
      </c>
      <c r="AD165" s="1" t="s">
        <v>62</v>
      </c>
      <c r="AE165" s="1" t="s">
        <v>76</v>
      </c>
      <c r="AF165" s="1" t="s">
        <v>77</v>
      </c>
      <c r="AG165" s="1" t="s">
        <v>61</v>
      </c>
      <c r="AH165" s="1" t="s">
        <v>2023</v>
      </c>
      <c r="AI165" s="1" t="s">
        <v>72</v>
      </c>
      <c r="AJ165" s="1" t="s">
        <v>62</v>
      </c>
      <c r="AK165" s="1" t="s">
        <v>73</v>
      </c>
      <c r="AL165" s="1" t="s">
        <v>2026</v>
      </c>
      <c r="AM165" s="1" t="s">
        <v>2027</v>
      </c>
      <c r="AN165" s="1" t="s">
        <v>62</v>
      </c>
      <c r="AO165" s="1" t="s">
        <v>61</v>
      </c>
      <c r="AP165" s="1" t="s">
        <v>62</v>
      </c>
      <c r="AQ165" s="1" t="s">
        <v>76</v>
      </c>
      <c r="AR165" s="1" t="s">
        <v>77</v>
      </c>
      <c r="AS165" s="1" t="s">
        <v>61</v>
      </c>
      <c r="AT165" s="1" t="s">
        <v>2023</v>
      </c>
      <c r="AU165" s="1" t="s">
        <v>72</v>
      </c>
      <c r="AV165" s="1" t="s">
        <v>62</v>
      </c>
      <c r="AW165" s="1" t="s">
        <v>73</v>
      </c>
    </row>
    <row r="166" spans="1:49" ht="137.25">
      <c r="A166" s="1" t="s">
        <v>2004</v>
      </c>
      <c r="B166" s="1" t="s">
        <v>2005</v>
      </c>
      <c r="C166" s="1" t="s">
        <v>149</v>
      </c>
      <c r="D16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6" s="1" t="s">
        <v>2028</v>
      </c>
      <c r="F166" s="1" t="s">
        <v>2029</v>
      </c>
      <c r="G166" s="1" t="s">
        <v>2030</v>
      </c>
      <c r="H166" s="1">
        <v>2</v>
      </c>
      <c r="I166" s="1" t="s">
        <v>2031</v>
      </c>
      <c r="J166" s="1" t="s">
        <v>2032</v>
      </c>
      <c r="K166" s="1" t="s">
        <v>56</v>
      </c>
      <c r="L166" s="1" t="s">
        <v>2033</v>
      </c>
      <c r="M166" s="1" t="s">
        <v>2034</v>
      </c>
      <c r="N166" s="1" t="s">
        <v>445</v>
      </c>
      <c r="O166" s="1" t="s">
        <v>2035</v>
      </c>
      <c r="P166" s="1" t="s">
        <v>62</v>
      </c>
      <c r="Q166" s="1" t="s">
        <v>61</v>
      </c>
      <c r="R166" s="1" t="s">
        <v>62</v>
      </c>
      <c r="S166" s="1" t="s">
        <v>76</v>
      </c>
      <c r="T166" s="1" t="s">
        <v>77</v>
      </c>
      <c r="U166" s="1" t="s">
        <v>61</v>
      </c>
      <c r="V166" s="1" t="s">
        <v>2036</v>
      </c>
      <c r="W166" s="1" t="s">
        <v>72</v>
      </c>
      <c r="X166" s="1" t="s">
        <v>62</v>
      </c>
      <c r="Y166" s="1" t="s">
        <v>73</v>
      </c>
      <c r="Z166" s="1" t="s">
        <v>447</v>
      </c>
      <c r="AA166" s="1" t="s">
        <v>2037</v>
      </c>
      <c r="AB166" s="1" t="s">
        <v>62</v>
      </c>
      <c r="AC166" s="1" t="s">
        <v>61</v>
      </c>
      <c r="AD166" s="1" t="s">
        <v>62</v>
      </c>
      <c r="AE166" s="1" t="s">
        <v>76</v>
      </c>
      <c r="AF166" s="1" t="s">
        <v>77</v>
      </c>
      <c r="AG166" s="1" t="s">
        <v>61</v>
      </c>
      <c r="AH166" s="1" t="s">
        <v>2036</v>
      </c>
      <c r="AI166" s="1" t="s">
        <v>72</v>
      </c>
      <c r="AJ166" s="1" t="s">
        <v>62</v>
      </c>
      <c r="AK166" s="1" t="s">
        <v>73</v>
      </c>
      <c r="AL166" s="1" t="s">
        <v>452</v>
      </c>
      <c r="AM166" s="1" t="s">
        <v>2038</v>
      </c>
      <c r="AN166" s="1" t="s">
        <v>62</v>
      </c>
      <c r="AO166" s="1" t="s">
        <v>61</v>
      </c>
      <c r="AP166" s="1" t="s">
        <v>62</v>
      </c>
      <c r="AQ166" s="1" t="s">
        <v>76</v>
      </c>
      <c r="AR166" s="1" t="s">
        <v>77</v>
      </c>
      <c r="AS166" s="1" t="s">
        <v>61</v>
      </c>
      <c r="AT166" s="1" t="s">
        <v>2036</v>
      </c>
      <c r="AU166" s="1" t="s">
        <v>72</v>
      </c>
      <c r="AV166" s="1" t="s">
        <v>62</v>
      </c>
      <c r="AW166" s="1" t="s">
        <v>73</v>
      </c>
    </row>
    <row r="167" spans="1:49" ht="152.25">
      <c r="A167" s="1" t="s">
        <v>2004</v>
      </c>
      <c r="B167" s="1" t="s">
        <v>2005</v>
      </c>
      <c r="C167" s="1" t="s">
        <v>149</v>
      </c>
      <c r="D16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7" s="1" t="s">
        <v>2028</v>
      </c>
      <c r="F167" s="1" t="s">
        <v>2029</v>
      </c>
      <c r="G167" s="1" t="s">
        <v>2030</v>
      </c>
      <c r="H167" s="1">
        <v>2</v>
      </c>
      <c r="I167" s="1" t="s">
        <v>2031</v>
      </c>
      <c r="J167" s="1" t="s">
        <v>2039</v>
      </c>
      <c r="K167" s="1" t="s">
        <v>56</v>
      </c>
      <c r="L167" s="1" t="s">
        <v>2033</v>
      </c>
      <c r="M167" s="1" t="s">
        <v>2034</v>
      </c>
      <c r="N167" s="1" t="s">
        <v>2040</v>
      </c>
      <c r="O167" s="1" t="s">
        <v>2041</v>
      </c>
      <c r="P167" s="1" t="s">
        <v>62</v>
      </c>
      <c r="Q167" s="1" t="s">
        <v>61</v>
      </c>
      <c r="R167" s="1" t="s">
        <v>62</v>
      </c>
      <c r="S167" s="1" t="s">
        <v>76</v>
      </c>
      <c r="T167" s="1" t="s">
        <v>77</v>
      </c>
      <c r="U167" s="1" t="s">
        <v>61</v>
      </c>
      <c r="V167" s="1" t="s">
        <v>2036</v>
      </c>
      <c r="W167" s="1" t="s">
        <v>72</v>
      </c>
      <c r="X167" s="1" t="s">
        <v>62</v>
      </c>
      <c r="Y167" s="1" t="s">
        <v>73</v>
      </c>
      <c r="Z167" s="1" t="s">
        <v>2042</v>
      </c>
      <c r="AA167" s="1" t="s">
        <v>2043</v>
      </c>
      <c r="AB167" s="1" t="s">
        <v>62</v>
      </c>
      <c r="AC167" s="1" t="s">
        <v>61</v>
      </c>
      <c r="AD167" s="1" t="s">
        <v>62</v>
      </c>
      <c r="AE167" s="1" t="s">
        <v>76</v>
      </c>
      <c r="AF167" s="1" t="s">
        <v>77</v>
      </c>
      <c r="AG167" s="1" t="s">
        <v>61</v>
      </c>
      <c r="AH167" s="1" t="s">
        <v>2036</v>
      </c>
      <c r="AI167" s="1" t="s">
        <v>72</v>
      </c>
      <c r="AJ167" s="1" t="s">
        <v>62</v>
      </c>
      <c r="AK167" s="1" t="s">
        <v>73</v>
      </c>
      <c r="AL167" s="1" t="s">
        <v>2044</v>
      </c>
      <c r="AM167" s="1" t="s">
        <v>2045</v>
      </c>
      <c r="AN167" s="1" t="s">
        <v>62</v>
      </c>
      <c r="AO167" s="1" t="s">
        <v>61</v>
      </c>
      <c r="AP167" s="1" t="s">
        <v>62</v>
      </c>
      <c r="AQ167" s="1" t="s">
        <v>76</v>
      </c>
      <c r="AR167" s="1" t="s">
        <v>77</v>
      </c>
      <c r="AS167" s="1" t="s">
        <v>61</v>
      </c>
      <c r="AT167" s="1" t="s">
        <v>2036</v>
      </c>
      <c r="AU167" s="1" t="s">
        <v>72</v>
      </c>
      <c r="AV167" s="1" t="s">
        <v>62</v>
      </c>
      <c r="AW167" s="1" t="s">
        <v>73</v>
      </c>
    </row>
    <row r="168" spans="1:49" ht="137.25">
      <c r="A168" s="1" t="s">
        <v>2046</v>
      </c>
      <c r="B168" s="1" t="s">
        <v>2047</v>
      </c>
      <c r="C168" s="1" t="s">
        <v>149</v>
      </c>
      <c r="D16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8" s="1" t="s">
        <v>2048</v>
      </c>
      <c r="F168" s="1" t="s">
        <v>2049</v>
      </c>
      <c r="G168" s="1" t="s">
        <v>2050</v>
      </c>
      <c r="H168" s="1">
        <v>1</v>
      </c>
      <c r="I168" s="1" t="s">
        <v>2051</v>
      </c>
      <c r="J168" s="1" t="s">
        <v>2051</v>
      </c>
      <c r="K168" s="1" t="s">
        <v>56</v>
      </c>
      <c r="L168" s="1" t="s">
        <v>2052</v>
      </c>
      <c r="M168" s="1" t="s">
        <v>2053</v>
      </c>
      <c r="N168" s="1" t="s">
        <v>2054</v>
      </c>
      <c r="O168" s="1" t="s">
        <v>2055</v>
      </c>
      <c r="P168" s="1" t="s">
        <v>62</v>
      </c>
      <c r="Q168" s="1" t="s">
        <v>61</v>
      </c>
      <c r="R168" s="1" t="s">
        <v>62</v>
      </c>
      <c r="S168" s="1" t="s">
        <v>76</v>
      </c>
      <c r="T168" s="1" t="s">
        <v>77</v>
      </c>
      <c r="U168" s="1" t="s">
        <v>61</v>
      </c>
      <c r="V168" s="1" t="s">
        <v>2036</v>
      </c>
      <c r="W168" s="1" t="s">
        <v>72</v>
      </c>
      <c r="X168" s="1" t="s">
        <v>62</v>
      </c>
      <c r="Y168" s="1" t="s">
        <v>73</v>
      </c>
      <c r="Z168" s="1" t="s">
        <v>2056</v>
      </c>
      <c r="AA168" s="1" t="s">
        <v>2057</v>
      </c>
      <c r="AB168" s="1" t="s">
        <v>62</v>
      </c>
      <c r="AC168" s="1" t="s">
        <v>61</v>
      </c>
      <c r="AD168" s="1" t="s">
        <v>62</v>
      </c>
      <c r="AE168" s="1" t="s">
        <v>76</v>
      </c>
      <c r="AF168" s="1" t="s">
        <v>77</v>
      </c>
      <c r="AG168" s="1" t="s">
        <v>61</v>
      </c>
      <c r="AH168" s="1" t="s">
        <v>2036</v>
      </c>
      <c r="AI168" s="1" t="s">
        <v>72</v>
      </c>
      <c r="AJ168" s="1" t="s">
        <v>62</v>
      </c>
      <c r="AK168" s="1" t="s">
        <v>73</v>
      </c>
      <c r="AL168" s="1" t="s">
        <v>2058</v>
      </c>
      <c r="AM168" s="1" t="s">
        <v>2059</v>
      </c>
      <c r="AN168" s="1" t="s">
        <v>62</v>
      </c>
      <c r="AO168" s="1" t="s">
        <v>61</v>
      </c>
      <c r="AP168" s="1" t="s">
        <v>62</v>
      </c>
      <c r="AQ168" s="1" t="s">
        <v>76</v>
      </c>
      <c r="AR168" s="1" t="s">
        <v>77</v>
      </c>
      <c r="AS168" s="1" t="s">
        <v>61</v>
      </c>
      <c r="AT168" s="1" t="s">
        <v>2036</v>
      </c>
      <c r="AU168" s="1" t="s">
        <v>72</v>
      </c>
      <c r="AV168" s="1" t="s">
        <v>62</v>
      </c>
      <c r="AW168" s="1" t="s">
        <v>73</v>
      </c>
    </row>
    <row r="169" spans="1:49" ht="152.25">
      <c r="A169" s="1" t="s">
        <v>2046</v>
      </c>
      <c r="B169" s="1" t="s">
        <v>2047</v>
      </c>
      <c r="C169" s="1" t="s">
        <v>149</v>
      </c>
      <c r="D16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9" s="1" t="s">
        <v>2060</v>
      </c>
      <c r="F169" s="1" t="s">
        <v>2061</v>
      </c>
      <c r="G169" s="1" t="s">
        <v>2062</v>
      </c>
      <c r="H169" s="1">
        <v>2</v>
      </c>
      <c r="I169" s="1" t="s">
        <v>2063</v>
      </c>
      <c r="J169" s="1" t="s">
        <v>2064</v>
      </c>
      <c r="K169" s="1" t="s">
        <v>56</v>
      </c>
      <c r="L169" s="1" t="s">
        <v>2065</v>
      </c>
      <c r="M169" s="1" t="s">
        <v>2066</v>
      </c>
      <c r="N169" s="1" t="s">
        <v>2067</v>
      </c>
      <c r="O169" s="1" t="s">
        <v>2068</v>
      </c>
      <c r="P169" s="1" t="s">
        <v>62</v>
      </c>
      <c r="Q169" s="1" t="s">
        <v>61</v>
      </c>
      <c r="R169" s="1" t="s">
        <v>62</v>
      </c>
      <c r="S169" s="1" t="s">
        <v>76</v>
      </c>
      <c r="T169" s="1" t="s">
        <v>77</v>
      </c>
      <c r="U169" s="1" t="s">
        <v>61</v>
      </c>
      <c r="V169" s="1" t="s">
        <v>2036</v>
      </c>
      <c r="W169" s="1" t="s">
        <v>72</v>
      </c>
      <c r="X169" s="1" t="s">
        <v>62</v>
      </c>
      <c r="Y169" s="1" t="s">
        <v>73</v>
      </c>
      <c r="Z169" s="1" t="s">
        <v>2069</v>
      </c>
      <c r="AA169" s="1" t="s">
        <v>2070</v>
      </c>
      <c r="AB169" s="1" t="s">
        <v>62</v>
      </c>
      <c r="AC169" s="1" t="s">
        <v>61</v>
      </c>
      <c r="AD169" s="1" t="s">
        <v>62</v>
      </c>
      <c r="AE169" s="1" t="s">
        <v>76</v>
      </c>
      <c r="AF169" s="1" t="s">
        <v>77</v>
      </c>
      <c r="AG169" s="1" t="s">
        <v>61</v>
      </c>
      <c r="AH169" s="1" t="s">
        <v>2036</v>
      </c>
      <c r="AI169" s="1" t="s">
        <v>72</v>
      </c>
      <c r="AJ169" s="1" t="s">
        <v>62</v>
      </c>
      <c r="AK169" s="1" t="s">
        <v>73</v>
      </c>
      <c r="AL169" s="1" t="s">
        <v>2071</v>
      </c>
      <c r="AM169" s="1" t="s">
        <v>2072</v>
      </c>
      <c r="AN169" s="1" t="s">
        <v>62</v>
      </c>
      <c r="AO169" s="1" t="s">
        <v>61</v>
      </c>
      <c r="AP169" s="1" t="s">
        <v>62</v>
      </c>
      <c r="AQ169" s="1" t="s">
        <v>76</v>
      </c>
      <c r="AR169" s="1" t="s">
        <v>77</v>
      </c>
      <c r="AS169" s="1" t="s">
        <v>61</v>
      </c>
      <c r="AT169" s="1" t="s">
        <v>2036</v>
      </c>
      <c r="AU169" s="1" t="s">
        <v>72</v>
      </c>
      <c r="AV169" s="1" t="s">
        <v>62</v>
      </c>
      <c r="AW169" s="1" t="s">
        <v>73</v>
      </c>
    </row>
    <row r="170" spans="1:49" ht="152.25">
      <c r="A170" s="1" t="s">
        <v>2046</v>
      </c>
      <c r="B170" s="1" t="s">
        <v>2047</v>
      </c>
      <c r="C170" s="1" t="s">
        <v>149</v>
      </c>
      <c r="D17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0" s="1" t="s">
        <v>2060</v>
      </c>
      <c r="F170" s="1" t="s">
        <v>2061</v>
      </c>
      <c r="G170" s="1" t="s">
        <v>2062</v>
      </c>
      <c r="H170" s="1">
        <v>2</v>
      </c>
      <c r="I170" s="1" t="s">
        <v>2063</v>
      </c>
      <c r="J170" s="1" t="s">
        <v>2073</v>
      </c>
      <c r="K170" s="1" t="s">
        <v>56</v>
      </c>
      <c r="L170" s="1" t="s">
        <v>2065</v>
      </c>
      <c r="M170" s="1" t="s">
        <v>2066</v>
      </c>
      <c r="N170" s="1" t="s">
        <v>2074</v>
      </c>
      <c r="O170" s="1" t="s">
        <v>2075</v>
      </c>
      <c r="P170" s="1" t="s">
        <v>62</v>
      </c>
      <c r="Q170" s="1" t="s">
        <v>61</v>
      </c>
      <c r="R170" s="1" t="s">
        <v>62</v>
      </c>
      <c r="S170" s="1" t="s">
        <v>76</v>
      </c>
      <c r="T170" s="1" t="s">
        <v>77</v>
      </c>
      <c r="U170" s="1" t="s">
        <v>61</v>
      </c>
      <c r="V170" s="1" t="s">
        <v>2036</v>
      </c>
      <c r="W170" s="1" t="s">
        <v>72</v>
      </c>
      <c r="X170" s="1" t="s">
        <v>62</v>
      </c>
      <c r="Y170" s="1" t="s">
        <v>73</v>
      </c>
      <c r="Z170" s="1" t="s">
        <v>2076</v>
      </c>
      <c r="AA170" s="1" t="s">
        <v>2077</v>
      </c>
      <c r="AB170" s="1" t="s">
        <v>62</v>
      </c>
      <c r="AC170" s="1" t="s">
        <v>61</v>
      </c>
      <c r="AD170" s="1" t="s">
        <v>62</v>
      </c>
      <c r="AE170" s="1" t="s">
        <v>76</v>
      </c>
      <c r="AF170" s="1" t="s">
        <v>77</v>
      </c>
      <c r="AG170" s="1" t="s">
        <v>61</v>
      </c>
      <c r="AH170" s="1" t="s">
        <v>2036</v>
      </c>
      <c r="AI170" s="1" t="s">
        <v>72</v>
      </c>
      <c r="AJ170" s="1" t="s">
        <v>62</v>
      </c>
      <c r="AK170" s="1" t="s">
        <v>73</v>
      </c>
      <c r="AL170" s="1" t="s">
        <v>2078</v>
      </c>
      <c r="AM170" s="1" t="s">
        <v>2079</v>
      </c>
      <c r="AN170" s="1" t="s">
        <v>62</v>
      </c>
      <c r="AO170" s="1" t="s">
        <v>61</v>
      </c>
      <c r="AP170" s="1" t="s">
        <v>62</v>
      </c>
      <c r="AQ170" s="1" t="s">
        <v>76</v>
      </c>
      <c r="AR170" s="1" t="s">
        <v>77</v>
      </c>
      <c r="AS170" s="1" t="s">
        <v>61</v>
      </c>
      <c r="AT170" s="1" t="s">
        <v>2036</v>
      </c>
      <c r="AU170" s="1" t="s">
        <v>72</v>
      </c>
      <c r="AV170" s="1" t="s">
        <v>62</v>
      </c>
      <c r="AW170" s="1" t="s">
        <v>73</v>
      </c>
    </row>
    <row r="171" spans="1:49" ht="152.25">
      <c r="A171" s="1" t="s">
        <v>2046</v>
      </c>
      <c r="B171" s="1" t="s">
        <v>2047</v>
      </c>
      <c r="C171" s="1" t="s">
        <v>180</v>
      </c>
      <c r="D17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71" s="1" t="s">
        <v>2080</v>
      </c>
      <c r="F171" s="1" t="s">
        <v>2081</v>
      </c>
      <c r="G171" s="1" t="s">
        <v>2082</v>
      </c>
      <c r="H171" s="1">
        <v>1</v>
      </c>
      <c r="I171" s="1" t="s">
        <v>1263</v>
      </c>
      <c r="J171" s="1" t="s">
        <v>1263</v>
      </c>
      <c r="K171" s="1" t="s">
        <v>56</v>
      </c>
      <c r="L171" s="1" t="s">
        <v>2083</v>
      </c>
      <c r="M171" s="1" t="s">
        <v>2084</v>
      </c>
      <c r="N171" s="1" t="s">
        <v>1266</v>
      </c>
      <c r="O171" s="1" t="s">
        <v>2085</v>
      </c>
      <c r="P171" s="1" t="s">
        <v>62</v>
      </c>
      <c r="Q171" s="1" t="s">
        <v>61</v>
      </c>
      <c r="R171" s="1" t="s">
        <v>62</v>
      </c>
      <c r="S171" s="1" t="s">
        <v>76</v>
      </c>
      <c r="T171" s="1" t="s">
        <v>77</v>
      </c>
      <c r="U171" s="1" t="s">
        <v>61</v>
      </c>
      <c r="V171" s="1" t="s">
        <v>2036</v>
      </c>
      <c r="W171" s="1" t="s">
        <v>72</v>
      </c>
      <c r="X171" s="1" t="s">
        <v>62</v>
      </c>
      <c r="Y171" s="1" t="s">
        <v>73</v>
      </c>
      <c r="Z171" s="1" t="s">
        <v>1268</v>
      </c>
      <c r="AA171" s="1" t="s">
        <v>2086</v>
      </c>
      <c r="AB171" s="1" t="s">
        <v>62</v>
      </c>
      <c r="AC171" s="1" t="s">
        <v>61</v>
      </c>
      <c r="AD171" s="1" t="s">
        <v>62</v>
      </c>
      <c r="AE171" s="1" t="s">
        <v>76</v>
      </c>
      <c r="AF171" s="1" t="s">
        <v>77</v>
      </c>
      <c r="AG171" s="1" t="s">
        <v>61</v>
      </c>
      <c r="AH171" s="1" t="s">
        <v>2036</v>
      </c>
      <c r="AI171" s="1" t="s">
        <v>72</v>
      </c>
      <c r="AJ171" s="1" t="s">
        <v>62</v>
      </c>
      <c r="AK171" s="1" t="s">
        <v>73</v>
      </c>
      <c r="AL171" s="1" t="s">
        <v>1270</v>
      </c>
      <c r="AM171" s="1" t="s">
        <v>2087</v>
      </c>
      <c r="AN171" s="1" t="s">
        <v>62</v>
      </c>
      <c r="AO171" s="1" t="s">
        <v>61</v>
      </c>
      <c r="AP171" s="1" t="s">
        <v>62</v>
      </c>
      <c r="AQ171" s="1" t="s">
        <v>76</v>
      </c>
      <c r="AR171" s="1" t="s">
        <v>77</v>
      </c>
      <c r="AS171" s="1" t="s">
        <v>61</v>
      </c>
      <c r="AT171" s="1" t="s">
        <v>2036</v>
      </c>
      <c r="AU171" s="1" t="s">
        <v>72</v>
      </c>
      <c r="AV171" s="1" t="s">
        <v>62</v>
      </c>
      <c r="AW171" s="1" t="s">
        <v>73</v>
      </c>
    </row>
    <row r="172" spans="1:49" ht="152.25">
      <c r="A172" s="1" t="s">
        <v>2088</v>
      </c>
      <c r="B172" s="1" t="s">
        <v>2089</v>
      </c>
      <c r="C172" s="1" t="s">
        <v>149</v>
      </c>
      <c r="D17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2" s="1" t="s">
        <v>2090</v>
      </c>
      <c r="F172" s="1" t="s">
        <v>2091</v>
      </c>
      <c r="G172" s="1">
        <v>315081</v>
      </c>
      <c r="H172" s="1">
        <v>1</v>
      </c>
      <c r="I172" s="1" t="s">
        <v>2092</v>
      </c>
      <c r="J172" s="1" t="s">
        <v>2092</v>
      </c>
      <c r="K172" s="1" t="s">
        <v>56</v>
      </c>
      <c r="L172" s="1" t="s">
        <v>2093</v>
      </c>
      <c r="M172" s="1" t="s">
        <v>2094</v>
      </c>
      <c r="N172" s="1" t="s">
        <v>2095</v>
      </c>
      <c r="O172" s="1" t="s">
        <v>2096</v>
      </c>
      <c r="P172" s="1" t="s">
        <v>62</v>
      </c>
      <c r="Q172" s="1" t="s">
        <v>61</v>
      </c>
      <c r="R172" s="1" t="s">
        <v>62</v>
      </c>
      <c r="S172" s="1" t="s">
        <v>2097</v>
      </c>
      <c r="T172" s="1" t="s">
        <v>125</v>
      </c>
      <c r="U172" s="1" t="s">
        <v>61</v>
      </c>
      <c r="V172" s="1" t="s">
        <v>2098</v>
      </c>
      <c r="W172" s="1" t="s">
        <v>72</v>
      </c>
      <c r="X172" s="1" t="s">
        <v>62</v>
      </c>
      <c r="Y172" s="1" t="s">
        <v>73</v>
      </c>
      <c r="Z172" s="1" t="s">
        <v>2099</v>
      </c>
      <c r="AA172" s="1" t="s">
        <v>2100</v>
      </c>
      <c r="AB172" s="1" t="s">
        <v>62</v>
      </c>
      <c r="AC172" s="1" t="s">
        <v>61</v>
      </c>
      <c r="AD172" s="1" t="s">
        <v>62</v>
      </c>
      <c r="AE172" s="1" t="s">
        <v>2101</v>
      </c>
      <c r="AF172" s="1" t="s">
        <v>125</v>
      </c>
      <c r="AG172" s="1" t="s">
        <v>61</v>
      </c>
      <c r="AH172" s="1" t="s">
        <v>2102</v>
      </c>
      <c r="AI172" s="1" t="s">
        <v>72</v>
      </c>
      <c r="AJ172" s="1" t="s">
        <v>62</v>
      </c>
      <c r="AK172" s="1" t="s">
        <v>73</v>
      </c>
      <c r="AL172" s="1" t="s">
        <v>2103</v>
      </c>
      <c r="AM172" s="1" t="s">
        <v>2104</v>
      </c>
      <c r="AN172" s="1" t="s">
        <v>62</v>
      </c>
      <c r="AO172" s="1" t="s">
        <v>61</v>
      </c>
      <c r="AP172" s="1" t="s">
        <v>62</v>
      </c>
      <c r="AQ172" s="1" t="s">
        <v>2105</v>
      </c>
      <c r="AR172" s="1" t="s">
        <v>77</v>
      </c>
      <c r="AS172" s="1" t="s">
        <v>61</v>
      </c>
      <c r="AT172" s="1" t="s">
        <v>2106</v>
      </c>
      <c r="AU172" s="1" t="s">
        <v>72</v>
      </c>
      <c r="AV172" s="1" t="s">
        <v>62</v>
      </c>
      <c r="AW172" s="1" t="s">
        <v>73</v>
      </c>
    </row>
    <row r="173" spans="1:49" ht="167.25">
      <c r="A173" s="1" t="s">
        <v>2088</v>
      </c>
      <c r="B173" s="1" t="s">
        <v>2089</v>
      </c>
      <c r="C173" s="1" t="s">
        <v>149</v>
      </c>
      <c r="D17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3" s="1" t="s">
        <v>2107</v>
      </c>
      <c r="F173" s="1" t="s">
        <v>2108</v>
      </c>
      <c r="G173" s="1" t="s">
        <v>2109</v>
      </c>
      <c r="H173" s="1">
        <v>1</v>
      </c>
      <c r="I173" s="1" t="s">
        <v>2110</v>
      </c>
      <c r="J173" s="1" t="s">
        <v>2092</v>
      </c>
      <c r="K173" s="1" t="s">
        <v>56</v>
      </c>
      <c r="L173" s="1" t="s">
        <v>2111</v>
      </c>
      <c r="M173" s="1" t="s">
        <v>2112</v>
      </c>
      <c r="N173" s="1" t="s">
        <v>2113</v>
      </c>
      <c r="O173" s="1" t="s">
        <v>2114</v>
      </c>
      <c r="P173" s="1" t="s">
        <v>62</v>
      </c>
      <c r="Q173" s="1" t="s">
        <v>61</v>
      </c>
      <c r="R173" s="1" t="s">
        <v>62</v>
      </c>
      <c r="S173" s="1" t="s">
        <v>76</v>
      </c>
      <c r="T173" s="1" t="s">
        <v>77</v>
      </c>
      <c r="U173" s="1" t="s">
        <v>61</v>
      </c>
      <c r="V173" s="1" t="s">
        <v>2115</v>
      </c>
      <c r="W173" s="1" t="s">
        <v>72</v>
      </c>
      <c r="X173" s="1" t="s">
        <v>62</v>
      </c>
      <c r="Y173" s="1" t="s">
        <v>73</v>
      </c>
      <c r="Z173" s="1" t="s">
        <v>2116</v>
      </c>
      <c r="AA173" s="1" t="s">
        <v>2117</v>
      </c>
      <c r="AB173" s="1" t="s">
        <v>62</v>
      </c>
      <c r="AC173" s="1" t="s">
        <v>61</v>
      </c>
      <c r="AD173" s="1" t="s">
        <v>62</v>
      </c>
      <c r="AE173" s="1" t="s">
        <v>76</v>
      </c>
      <c r="AF173" s="1" t="s">
        <v>77</v>
      </c>
      <c r="AG173" s="1" t="s">
        <v>61</v>
      </c>
      <c r="AH173" s="1" t="s">
        <v>2036</v>
      </c>
      <c r="AI173" s="1" t="s">
        <v>72</v>
      </c>
      <c r="AJ173" s="1" t="s">
        <v>62</v>
      </c>
      <c r="AK173" s="1" t="s">
        <v>73</v>
      </c>
      <c r="AL173" s="1" t="s">
        <v>2118</v>
      </c>
      <c r="AM173" s="1" t="s">
        <v>2119</v>
      </c>
      <c r="AN173" s="1" t="s">
        <v>62</v>
      </c>
      <c r="AO173" s="1" t="s">
        <v>61</v>
      </c>
      <c r="AP173" s="1" t="s">
        <v>62</v>
      </c>
      <c r="AQ173" s="1" t="s">
        <v>76</v>
      </c>
      <c r="AR173" s="1" t="s">
        <v>77</v>
      </c>
      <c r="AS173" s="1" t="s">
        <v>61</v>
      </c>
      <c r="AT173" s="1" t="s">
        <v>2036</v>
      </c>
      <c r="AU173" s="1" t="s">
        <v>72</v>
      </c>
      <c r="AV173" s="1" t="s">
        <v>62</v>
      </c>
      <c r="AW173" s="1" t="s">
        <v>73</v>
      </c>
    </row>
    <row r="174" spans="1:49" ht="259.5">
      <c r="A174" s="1" t="s">
        <v>2120</v>
      </c>
      <c r="B174" s="1" t="s">
        <v>2121</v>
      </c>
      <c r="C174" s="1" t="s">
        <v>80</v>
      </c>
      <c r="D17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74" s="1" t="s">
        <v>2122</v>
      </c>
      <c r="F174" s="1" t="s">
        <v>2123</v>
      </c>
      <c r="G174" s="1" t="s">
        <v>2124</v>
      </c>
      <c r="H174" s="1">
        <v>2</v>
      </c>
      <c r="I174" s="1" t="s">
        <v>2125</v>
      </c>
      <c r="J174" s="1" t="s">
        <v>2126</v>
      </c>
      <c r="K174" s="1" t="s">
        <v>56</v>
      </c>
      <c r="L174" s="1" t="s">
        <v>2127</v>
      </c>
      <c r="M174" s="1" t="s">
        <v>2128</v>
      </c>
      <c r="N174" s="1" t="s">
        <v>2129</v>
      </c>
      <c r="O174" s="1" t="s">
        <v>2130</v>
      </c>
      <c r="P174" s="1" t="s">
        <v>62</v>
      </c>
      <c r="Q174" s="1" t="s">
        <v>61</v>
      </c>
      <c r="R174" s="1" t="s">
        <v>62</v>
      </c>
      <c r="S174" s="1" t="s">
        <v>2131</v>
      </c>
      <c r="T174" s="1" t="s">
        <v>64</v>
      </c>
      <c r="U174" s="1" t="s">
        <v>62</v>
      </c>
      <c r="V174" s="1" t="s">
        <v>2132</v>
      </c>
      <c r="W174" s="1" t="s">
        <v>66</v>
      </c>
      <c r="X174" s="1" t="s">
        <v>62</v>
      </c>
      <c r="Y174" s="1" t="s">
        <v>73</v>
      </c>
      <c r="Z174" s="1" t="s">
        <v>2133</v>
      </c>
      <c r="AA174" s="1" t="s">
        <v>2134</v>
      </c>
      <c r="AB174" s="1" t="s">
        <v>61</v>
      </c>
      <c r="AC174" s="1" t="s">
        <v>61</v>
      </c>
      <c r="AD174" s="1" t="s">
        <v>62</v>
      </c>
      <c r="AE174" s="1" t="s">
        <v>2135</v>
      </c>
      <c r="AF174" s="1" t="s">
        <v>64</v>
      </c>
      <c r="AG174" s="1" t="s">
        <v>62</v>
      </c>
      <c r="AH174" s="1" t="s">
        <v>2136</v>
      </c>
      <c r="AI174" s="1" t="s">
        <v>66</v>
      </c>
      <c r="AJ174" s="1" t="s">
        <v>62</v>
      </c>
      <c r="AK174" s="1" t="s">
        <v>73</v>
      </c>
      <c r="AL174" s="1" t="s">
        <v>2137</v>
      </c>
      <c r="AM174" s="1" t="s">
        <v>2138</v>
      </c>
      <c r="AN174" s="1" t="s">
        <v>61</v>
      </c>
      <c r="AO174" s="1" t="s">
        <v>61</v>
      </c>
      <c r="AP174" s="1" t="s">
        <v>62</v>
      </c>
      <c r="AQ174" s="1" t="s">
        <v>2139</v>
      </c>
      <c r="AR174" s="1" t="s">
        <v>125</v>
      </c>
      <c r="AS174" s="1" t="s">
        <v>62</v>
      </c>
      <c r="AT174" s="1" t="s">
        <v>2140</v>
      </c>
      <c r="AU174" s="1" t="s">
        <v>66</v>
      </c>
      <c r="AV174" s="1" t="s">
        <v>62</v>
      </c>
      <c r="AW174" s="1" t="s">
        <v>73</v>
      </c>
    </row>
    <row r="175" spans="1:49" ht="152.25">
      <c r="A175" s="1" t="s">
        <v>2120</v>
      </c>
      <c r="B175" s="1" t="s">
        <v>2121</v>
      </c>
      <c r="C175" s="1" t="s">
        <v>80</v>
      </c>
      <c r="D17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75" s="1" t="s">
        <v>2122</v>
      </c>
      <c r="F175" s="1" t="s">
        <v>2123</v>
      </c>
      <c r="G175" s="1" t="s">
        <v>2124</v>
      </c>
      <c r="H175" s="1">
        <v>2</v>
      </c>
      <c r="I175" s="1" t="s">
        <v>2125</v>
      </c>
      <c r="J175" s="1" t="s">
        <v>2141</v>
      </c>
      <c r="K175" s="1" t="s">
        <v>56</v>
      </c>
      <c r="L175" s="1" t="s">
        <v>2127</v>
      </c>
      <c r="M175" s="1" t="s">
        <v>2128</v>
      </c>
      <c r="N175" s="1" t="s">
        <v>2142</v>
      </c>
      <c r="O175" s="1" t="s">
        <v>2143</v>
      </c>
      <c r="P175" s="1" t="s">
        <v>62</v>
      </c>
      <c r="Q175" s="1" t="s">
        <v>61</v>
      </c>
      <c r="R175" s="1" t="s">
        <v>62</v>
      </c>
      <c r="S175" s="1" t="s">
        <v>2131</v>
      </c>
      <c r="T175" s="1" t="s">
        <v>64</v>
      </c>
      <c r="U175" s="1" t="s">
        <v>62</v>
      </c>
      <c r="V175" s="1" t="s">
        <v>2144</v>
      </c>
      <c r="W175" s="1" t="s">
        <v>66</v>
      </c>
      <c r="X175" s="1" t="s">
        <v>62</v>
      </c>
      <c r="Y175" s="1" t="s">
        <v>73</v>
      </c>
      <c r="Z175" s="1" t="s">
        <v>2145</v>
      </c>
      <c r="AA175" s="1" t="s">
        <v>2146</v>
      </c>
      <c r="AB175" s="1" t="s">
        <v>62</v>
      </c>
      <c r="AC175" s="1" t="s">
        <v>61</v>
      </c>
      <c r="AD175" s="1" t="s">
        <v>62</v>
      </c>
      <c r="AE175" s="1" t="s">
        <v>2131</v>
      </c>
      <c r="AF175" s="1" t="s">
        <v>64</v>
      </c>
      <c r="AG175" s="1" t="s">
        <v>62</v>
      </c>
      <c r="AH175" s="1" t="s">
        <v>2144</v>
      </c>
      <c r="AI175" s="1" t="s">
        <v>66</v>
      </c>
      <c r="AJ175" s="1" t="s">
        <v>62</v>
      </c>
      <c r="AK175" s="1" t="s">
        <v>73</v>
      </c>
      <c r="AL175" s="1" t="s">
        <v>2147</v>
      </c>
      <c r="AM175" s="1" t="s">
        <v>2148</v>
      </c>
      <c r="AN175" s="1" t="s">
        <v>61</v>
      </c>
      <c r="AO175" s="1" t="s">
        <v>61</v>
      </c>
      <c r="AP175" s="1" t="s">
        <v>62</v>
      </c>
      <c r="AQ175" s="1" t="s">
        <v>901</v>
      </c>
      <c r="AR175" s="1" t="s">
        <v>125</v>
      </c>
      <c r="AS175" s="1" t="s">
        <v>62</v>
      </c>
      <c r="AT175" s="1" t="s">
        <v>2149</v>
      </c>
      <c r="AU175" s="1" t="s">
        <v>66</v>
      </c>
      <c r="AV175" s="1" t="s">
        <v>62</v>
      </c>
      <c r="AW175" s="1" t="s">
        <v>73</v>
      </c>
    </row>
    <row r="176" spans="1:49" ht="152.25">
      <c r="A176" s="1" t="s">
        <v>2120</v>
      </c>
      <c r="B176" s="1" t="s">
        <v>2121</v>
      </c>
      <c r="C176" s="1" t="s">
        <v>80</v>
      </c>
      <c r="D17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76" s="1" t="s">
        <v>2150</v>
      </c>
      <c r="F176" s="1" t="s">
        <v>2151</v>
      </c>
      <c r="G176" s="1" t="s">
        <v>2152</v>
      </c>
      <c r="H176" s="1">
        <v>1</v>
      </c>
      <c r="I176" s="1" t="s">
        <v>2153</v>
      </c>
      <c r="J176" s="1" t="s">
        <v>2153</v>
      </c>
      <c r="K176" s="1" t="s">
        <v>56</v>
      </c>
      <c r="L176" s="1" t="s">
        <v>2154</v>
      </c>
      <c r="M176" s="1" t="s">
        <v>2155</v>
      </c>
      <c r="N176" s="1" t="s">
        <v>2129</v>
      </c>
      <c r="O176" s="1" t="s">
        <v>2156</v>
      </c>
      <c r="P176" s="1" t="s">
        <v>62</v>
      </c>
      <c r="Q176" s="1" t="s">
        <v>61</v>
      </c>
      <c r="R176" s="1" t="s">
        <v>62</v>
      </c>
      <c r="S176" s="1" t="s">
        <v>76</v>
      </c>
      <c r="T176" s="1" t="s">
        <v>77</v>
      </c>
      <c r="U176" s="1" t="s">
        <v>61</v>
      </c>
      <c r="V176" s="1" t="s">
        <v>2157</v>
      </c>
      <c r="W176" s="1" t="s">
        <v>72</v>
      </c>
      <c r="X176" s="1" t="s">
        <v>62</v>
      </c>
      <c r="Y176" s="1" t="s">
        <v>73</v>
      </c>
      <c r="Z176" s="1" t="s">
        <v>2133</v>
      </c>
      <c r="AA176" s="1" t="s">
        <v>2158</v>
      </c>
      <c r="AB176" s="1" t="s">
        <v>62</v>
      </c>
      <c r="AC176" s="1" t="s">
        <v>61</v>
      </c>
      <c r="AD176" s="1" t="s">
        <v>62</v>
      </c>
      <c r="AE176" s="1" t="s">
        <v>76</v>
      </c>
      <c r="AF176" s="1" t="s">
        <v>77</v>
      </c>
      <c r="AG176" s="1" t="s">
        <v>61</v>
      </c>
      <c r="AH176" s="1" t="s">
        <v>2157</v>
      </c>
      <c r="AI176" s="1" t="s">
        <v>72</v>
      </c>
      <c r="AJ176" s="1" t="s">
        <v>62</v>
      </c>
      <c r="AK176" s="1" t="s">
        <v>73</v>
      </c>
      <c r="AL176" s="1" t="s">
        <v>2137</v>
      </c>
      <c r="AM176" s="1" t="s">
        <v>2159</v>
      </c>
      <c r="AN176" s="1" t="s">
        <v>62</v>
      </c>
      <c r="AO176" s="1" t="s">
        <v>61</v>
      </c>
      <c r="AP176" s="1" t="s">
        <v>62</v>
      </c>
      <c r="AQ176" s="1" t="s">
        <v>76</v>
      </c>
      <c r="AR176" s="1" t="s">
        <v>77</v>
      </c>
      <c r="AS176" s="1" t="s">
        <v>61</v>
      </c>
      <c r="AT176" s="1" t="s">
        <v>2157</v>
      </c>
      <c r="AU176" s="1" t="s">
        <v>72</v>
      </c>
      <c r="AV176" s="1" t="s">
        <v>62</v>
      </c>
      <c r="AW176" s="1" t="s">
        <v>73</v>
      </c>
    </row>
    <row r="177" spans="1:49" ht="152.25">
      <c r="A177" s="1" t="s">
        <v>2120</v>
      </c>
      <c r="B177" s="1" t="s">
        <v>2121</v>
      </c>
      <c r="C177" s="1" t="s">
        <v>149</v>
      </c>
      <c r="D17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7" s="1" t="s">
        <v>2160</v>
      </c>
      <c r="F177" s="1" t="s">
        <v>2161</v>
      </c>
      <c r="G177" s="1" t="s">
        <v>2162</v>
      </c>
      <c r="H177" s="1">
        <v>1</v>
      </c>
      <c r="I177" s="1" t="s">
        <v>1263</v>
      </c>
      <c r="J177" s="1" t="s">
        <v>1263</v>
      </c>
      <c r="K177" s="1" t="s">
        <v>56</v>
      </c>
      <c r="L177" s="1" t="s">
        <v>2163</v>
      </c>
      <c r="M177" s="1" t="s">
        <v>2164</v>
      </c>
      <c r="N177" s="1" t="s">
        <v>1266</v>
      </c>
      <c r="O177" s="1" t="s">
        <v>2165</v>
      </c>
      <c r="P177" s="1" t="s">
        <v>62</v>
      </c>
      <c r="Q177" s="1" t="s">
        <v>61</v>
      </c>
      <c r="R177" s="1" t="s">
        <v>62</v>
      </c>
      <c r="S177" s="1" t="s">
        <v>76</v>
      </c>
      <c r="T177" s="1" t="s">
        <v>77</v>
      </c>
      <c r="U177" s="1" t="s">
        <v>61</v>
      </c>
      <c r="V177" s="1" t="s">
        <v>2157</v>
      </c>
      <c r="W177" s="1" t="s">
        <v>72</v>
      </c>
      <c r="X177" s="1" t="s">
        <v>62</v>
      </c>
      <c r="Y177" s="1" t="s">
        <v>73</v>
      </c>
      <c r="Z177" s="1" t="s">
        <v>1268</v>
      </c>
      <c r="AA177" s="1" t="s">
        <v>2166</v>
      </c>
      <c r="AB177" s="1" t="s">
        <v>62</v>
      </c>
      <c r="AC177" s="1" t="s">
        <v>61</v>
      </c>
      <c r="AD177" s="1" t="s">
        <v>62</v>
      </c>
      <c r="AE177" s="1" t="s">
        <v>76</v>
      </c>
      <c r="AF177" s="1" t="s">
        <v>77</v>
      </c>
      <c r="AG177" s="1" t="s">
        <v>61</v>
      </c>
      <c r="AH177" s="1" t="s">
        <v>2157</v>
      </c>
      <c r="AI177" s="1" t="s">
        <v>72</v>
      </c>
      <c r="AJ177" s="1" t="s">
        <v>62</v>
      </c>
      <c r="AK177" s="1" t="s">
        <v>73</v>
      </c>
      <c r="AL177" s="1" t="s">
        <v>1270</v>
      </c>
      <c r="AM177" s="1" t="s">
        <v>2167</v>
      </c>
      <c r="AN177" s="1" t="s">
        <v>62</v>
      </c>
      <c r="AO177" s="1" t="s">
        <v>61</v>
      </c>
      <c r="AP177" s="1" t="s">
        <v>62</v>
      </c>
      <c r="AQ177" s="1" t="s">
        <v>76</v>
      </c>
      <c r="AR177" s="1" t="s">
        <v>77</v>
      </c>
      <c r="AS177" s="1" t="s">
        <v>61</v>
      </c>
      <c r="AT177" s="1" t="s">
        <v>2157</v>
      </c>
      <c r="AU177" s="1" t="s">
        <v>72</v>
      </c>
      <c r="AV177" s="1" t="s">
        <v>62</v>
      </c>
      <c r="AW177" s="1" t="s">
        <v>73</v>
      </c>
    </row>
    <row r="178" spans="1:49" ht="183">
      <c r="A178" s="1" t="s">
        <v>2120</v>
      </c>
      <c r="B178" s="1" t="s">
        <v>2121</v>
      </c>
      <c r="C178" s="1" t="s">
        <v>149</v>
      </c>
      <c r="D17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8" s="1" t="s">
        <v>2168</v>
      </c>
      <c r="F178" s="1" t="s">
        <v>2169</v>
      </c>
      <c r="G178" s="1" t="s">
        <v>2170</v>
      </c>
      <c r="H178" s="1">
        <v>1</v>
      </c>
      <c r="I178" s="1" t="s">
        <v>2153</v>
      </c>
      <c r="J178" s="1" t="s">
        <v>2153</v>
      </c>
      <c r="K178" s="1" t="s">
        <v>56</v>
      </c>
      <c r="L178" s="1" t="s">
        <v>2171</v>
      </c>
      <c r="M178" s="1" t="s">
        <v>2172</v>
      </c>
      <c r="N178" s="1" t="s">
        <v>2129</v>
      </c>
      <c r="O178" s="1" t="s">
        <v>2173</v>
      </c>
      <c r="P178" s="1" t="s">
        <v>62</v>
      </c>
      <c r="Q178" s="1" t="s">
        <v>61</v>
      </c>
      <c r="R178" s="1" t="s">
        <v>62</v>
      </c>
      <c r="S178" s="1" t="s">
        <v>76</v>
      </c>
      <c r="T178" s="1" t="s">
        <v>77</v>
      </c>
      <c r="U178" s="1" t="s">
        <v>61</v>
      </c>
      <c r="V178" s="1" t="s">
        <v>2157</v>
      </c>
      <c r="W178" s="1" t="s">
        <v>72</v>
      </c>
      <c r="X178" s="1" t="s">
        <v>62</v>
      </c>
      <c r="Y178" s="1" t="s">
        <v>73</v>
      </c>
      <c r="Z178" s="1" t="s">
        <v>2133</v>
      </c>
      <c r="AA178" s="1" t="s">
        <v>2174</v>
      </c>
      <c r="AB178" s="1" t="s">
        <v>61</v>
      </c>
      <c r="AC178" s="1" t="s">
        <v>61</v>
      </c>
      <c r="AD178" s="1" t="s">
        <v>62</v>
      </c>
      <c r="AE178" s="1" t="s">
        <v>2175</v>
      </c>
      <c r="AF178" s="1" t="s">
        <v>64</v>
      </c>
      <c r="AG178" s="1" t="s">
        <v>62</v>
      </c>
      <c r="AH178" s="1" t="s">
        <v>2176</v>
      </c>
      <c r="AI178" s="1" t="s">
        <v>66</v>
      </c>
      <c r="AJ178" s="1" t="s">
        <v>62</v>
      </c>
      <c r="AK178" s="1" t="s">
        <v>73</v>
      </c>
      <c r="AL178" s="1" t="s">
        <v>2137</v>
      </c>
      <c r="AM178" s="1" t="s">
        <v>2177</v>
      </c>
      <c r="AN178" s="1" t="s">
        <v>61</v>
      </c>
      <c r="AO178" s="1" t="s">
        <v>61</v>
      </c>
      <c r="AP178" s="1" t="s">
        <v>62</v>
      </c>
      <c r="AQ178" s="1" t="s">
        <v>2175</v>
      </c>
      <c r="AR178" s="1" t="s">
        <v>64</v>
      </c>
      <c r="AS178" s="1" t="s">
        <v>62</v>
      </c>
      <c r="AT178" s="1" t="s">
        <v>2176</v>
      </c>
      <c r="AU178" s="1" t="s">
        <v>66</v>
      </c>
      <c r="AV178" s="1" t="s">
        <v>62</v>
      </c>
      <c r="AW178" s="1" t="s">
        <v>73</v>
      </c>
    </row>
    <row r="179" spans="1:49" ht="152.25">
      <c r="A179" s="1" t="s">
        <v>2178</v>
      </c>
      <c r="B179" s="1" t="s">
        <v>2179</v>
      </c>
      <c r="C179" s="1" t="s">
        <v>51</v>
      </c>
      <c r="D17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79" s="1" t="s">
        <v>2180</v>
      </c>
      <c r="F179" s="1" t="s">
        <v>2181</v>
      </c>
      <c r="G179" s="1">
        <v>8379368</v>
      </c>
      <c r="H179" s="1">
        <v>5</v>
      </c>
      <c r="I179" s="1" t="s">
        <v>2182</v>
      </c>
      <c r="J179" s="1" t="s">
        <v>2183</v>
      </c>
      <c r="K179" s="1" t="s">
        <v>56</v>
      </c>
      <c r="L179" s="1" t="s">
        <v>2184</v>
      </c>
      <c r="M179" s="1" t="s">
        <v>2185</v>
      </c>
      <c r="N179" s="1" t="s">
        <v>2186</v>
      </c>
      <c r="O179" s="1" t="s">
        <v>2187</v>
      </c>
      <c r="P179" s="1" t="s">
        <v>62</v>
      </c>
      <c r="Q179" s="1" t="s">
        <v>61</v>
      </c>
      <c r="R179" s="1" t="s">
        <v>62</v>
      </c>
      <c r="S179" s="1" t="s">
        <v>76</v>
      </c>
      <c r="T179" s="1" t="s">
        <v>77</v>
      </c>
      <c r="U179" s="1" t="s">
        <v>61</v>
      </c>
      <c r="V179" s="1" t="s">
        <v>2157</v>
      </c>
      <c r="W179" s="1" t="s">
        <v>72</v>
      </c>
      <c r="X179" s="1" t="s">
        <v>62</v>
      </c>
      <c r="Y179" s="1" t="s">
        <v>73</v>
      </c>
      <c r="Z179" s="1" t="s">
        <v>2188</v>
      </c>
      <c r="AA179" s="1" t="s">
        <v>2189</v>
      </c>
      <c r="AB179" s="1" t="s">
        <v>62</v>
      </c>
      <c r="AC179" s="1" t="s">
        <v>61</v>
      </c>
      <c r="AD179" s="1" t="s">
        <v>62</v>
      </c>
      <c r="AE179" s="1" t="s">
        <v>76</v>
      </c>
      <c r="AF179" s="1" t="s">
        <v>77</v>
      </c>
      <c r="AG179" s="1" t="s">
        <v>61</v>
      </c>
      <c r="AH179" s="1" t="s">
        <v>2157</v>
      </c>
      <c r="AI179" s="1" t="s">
        <v>72</v>
      </c>
      <c r="AJ179" s="1" t="s">
        <v>62</v>
      </c>
      <c r="AK179" s="1" t="s">
        <v>73</v>
      </c>
      <c r="AL179" s="1" t="s">
        <v>2190</v>
      </c>
      <c r="AM179" s="1" t="s">
        <v>2191</v>
      </c>
      <c r="AN179" s="1" t="s">
        <v>61</v>
      </c>
      <c r="AO179" s="1" t="s">
        <v>61</v>
      </c>
      <c r="AP179" s="1" t="s">
        <v>62</v>
      </c>
      <c r="AQ179" s="1" t="s">
        <v>2192</v>
      </c>
      <c r="AR179" s="1" t="s">
        <v>64</v>
      </c>
      <c r="AS179" s="1" t="s">
        <v>62</v>
      </c>
      <c r="AT179" s="1" t="s">
        <v>2193</v>
      </c>
      <c r="AU179" s="1" t="s">
        <v>66</v>
      </c>
      <c r="AV179" s="1" t="s">
        <v>62</v>
      </c>
      <c r="AW179" s="1" t="s">
        <v>73</v>
      </c>
    </row>
    <row r="180" spans="1:49" ht="167.25">
      <c r="A180" s="1" t="s">
        <v>2178</v>
      </c>
      <c r="B180" s="1" t="s">
        <v>2179</v>
      </c>
      <c r="C180" s="1" t="s">
        <v>51</v>
      </c>
      <c r="D18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0" s="1" t="s">
        <v>2180</v>
      </c>
      <c r="F180" s="1" t="s">
        <v>2181</v>
      </c>
      <c r="G180" s="1">
        <v>8379368</v>
      </c>
      <c r="H180" s="1">
        <v>5</v>
      </c>
      <c r="I180" s="1" t="s">
        <v>2182</v>
      </c>
      <c r="J180" s="1" t="s">
        <v>2194</v>
      </c>
      <c r="K180" s="1" t="s">
        <v>56</v>
      </c>
      <c r="L180" s="1" t="s">
        <v>2184</v>
      </c>
      <c r="M180" s="1" t="s">
        <v>2185</v>
      </c>
      <c r="N180" s="1" t="s">
        <v>2195</v>
      </c>
      <c r="O180" s="1" t="s">
        <v>2196</v>
      </c>
      <c r="P180" s="1" t="s">
        <v>62</v>
      </c>
      <c r="Q180" s="1" t="s">
        <v>61</v>
      </c>
      <c r="R180" s="1" t="s">
        <v>62</v>
      </c>
      <c r="S180" s="1" t="s">
        <v>76</v>
      </c>
      <c r="T180" s="1" t="s">
        <v>77</v>
      </c>
      <c r="U180" s="1" t="s">
        <v>61</v>
      </c>
      <c r="V180" s="1" t="s">
        <v>2157</v>
      </c>
      <c r="W180" s="1" t="s">
        <v>72</v>
      </c>
      <c r="X180" s="1" t="s">
        <v>62</v>
      </c>
      <c r="Y180" s="1" t="s">
        <v>73</v>
      </c>
      <c r="Z180" s="1" t="s">
        <v>2197</v>
      </c>
      <c r="AA180" s="1" t="s">
        <v>2198</v>
      </c>
      <c r="AB180" s="1" t="s">
        <v>62</v>
      </c>
      <c r="AC180" s="1" t="s">
        <v>61</v>
      </c>
      <c r="AD180" s="1" t="s">
        <v>62</v>
      </c>
      <c r="AE180" s="1" t="s">
        <v>76</v>
      </c>
      <c r="AF180" s="1" t="s">
        <v>77</v>
      </c>
      <c r="AG180" s="1" t="s">
        <v>61</v>
      </c>
      <c r="AH180" s="1" t="s">
        <v>2157</v>
      </c>
      <c r="AI180" s="1" t="s">
        <v>72</v>
      </c>
      <c r="AJ180" s="1" t="s">
        <v>62</v>
      </c>
      <c r="AK180" s="1" t="s">
        <v>73</v>
      </c>
      <c r="AL180" s="1" t="s">
        <v>2199</v>
      </c>
      <c r="AM180" s="1" t="s">
        <v>2200</v>
      </c>
      <c r="AN180" s="1" t="s">
        <v>61</v>
      </c>
      <c r="AO180" s="1" t="s">
        <v>61</v>
      </c>
      <c r="AP180" s="1" t="s">
        <v>62</v>
      </c>
      <c r="AQ180" s="1" t="s">
        <v>2192</v>
      </c>
      <c r="AR180" s="1" t="s">
        <v>64</v>
      </c>
      <c r="AS180" s="1" t="s">
        <v>62</v>
      </c>
      <c r="AT180" s="1" t="s">
        <v>2201</v>
      </c>
      <c r="AU180" s="1" t="s">
        <v>66</v>
      </c>
      <c r="AV180" s="1" t="s">
        <v>62</v>
      </c>
      <c r="AW180" s="1" t="s">
        <v>73</v>
      </c>
    </row>
    <row r="181" spans="1:49" ht="152.25">
      <c r="A181" s="1" t="s">
        <v>2178</v>
      </c>
      <c r="B181" s="1" t="s">
        <v>2179</v>
      </c>
      <c r="C181" s="1" t="s">
        <v>51</v>
      </c>
      <c r="D18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1" s="1" t="s">
        <v>2180</v>
      </c>
      <c r="F181" s="1" t="s">
        <v>2181</v>
      </c>
      <c r="G181" s="1">
        <v>8379368</v>
      </c>
      <c r="H181" s="1">
        <v>5</v>
      </c>
      <c r="I181" s="1" t="s">
        <v>2182</v>
      </c>
      <c r="J181" s="1" t="s">
        <v>2202</v>
      </c>
      <c r="K181" s="1" t="s">
        <v>56</v>
      </c>
      <c r="L181" s="1" t="s">
        <v>2184</v>
      </c>
      <c r="M181" s="1" t="s">
        <v>2185</v>
      </c>
      <c r="N181" s="1" t="s">
        <v>591</v>
      </c>
      <c r="O181" s="1" t="s">
        <v>2203</v>
      </c>
      <c r="P181" s="1" t="s">
        <v>61</v>
      </c>
      <c r="Q181" s="1" t="s">
        <v>61</v>
      </c>
      <c r="R181" s="1" t="s">
        <v>62</v>
      </c>
      <c r="S181" s="1" t="s">
        <v>103</v>
      </c>
      <c r="T181" s="1" t="s">
        <v>64</v>
      </c>
      <c r="U181" s="1" t="s">
        <v>62</v>
      </c>
      <c r="V181" s="1" t="s">
        <v>2204</v>
      </c>
      <c r="W181" s="1" t="s">
        <v>66</v>
      </c>
      <c r="X181" s="1" t="s">
        <v>62</v>
      </c>
      <c r="Y181" s="1" t="s">
        <v>73</v>
      </c>
      <c r="Z181" s="1" t="s">
        <v>594</v>
      </c>
      <c r="AA181" s="1" t="s">
        <v>2205</v>
      </c>
      <c r="AB181" s="1" t="s">
        <v>62</v>
      </c>
      <c r="AC181" s="1" t="s">
        <v>61</v>
      </c>
      <c r="AD181" s="1" t="s">
        <v>62</v>
      </c>
      <c r="AE181" s="1" t="s">
        <v>76</v>
      </c>
      <c r="AF181" s="1" t="s">
        <v>77</v>
      </c>
      <c r="AG181" s="1" t="s">
        <v>61</v>
      </c>
      <c r="AH181" s="1" t="s">
        <v>2157</v>
      </c>
      <c r="AI181" s="1" t="s">
        <v>72</v>
      </c>
      <c r="AJ181" s="1" t="s">
        <v>62</v>
      </c>
      <c r="AK181" s="1" t="s">
        <v>73</v>
      </c>
      <c r="AL181" s="1" t="s">
        <v>597</v>
      </c>
      <c r="AM181" s="1" t="s">
        <v>2206</v>
      </c>
      <c r="AN181" s="1" t="s">
        <v>61</v>
      </c>
      <c r="AO181" s="1" t="s">
        <v>61</v>
      </c>
      <c r="AP181" s="1" t="s">
        <v>62</v>
      </c>
      <c r="AQ181" s="1" t="s">
        <v>103</v>
      </c>
      <c r="AR181" s="1" t="s">
        <v>64</v>
      </c>
      <c r="AS181" s="1" t="s">
        <v>62</v>
      </c>
      <c r="AT181" s="1" t="s">
        <v>2204</v>
      </c>
      <c r="AU181" s="1" t="s">
        <v>66</v>
      </c>
      <c r="AV181" s="1" t="s">
        <v>62</v>
      </c>
      <c r="AW181" s="1" t="s">
        <v>73</v>
      </c>
    </row>
    <row r="182" spans="1:49" ht="167.25">
      <c r="A182" s="1" t="s">
        <v>2178</v>
      </c>
      <c r="B182" s="1" t="s">
        <v>2179</v>
      </c>
      <c r="C182" s="1" t="s">
        <v>51</v>
      </c>
      <c r="D18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2" s="1" t="s">
        <v>2180</v>
      </c>
      <c r="F182" s="1" t="s">
        <v>2181</v>
      </c>
      <c r="G182" s="1">
        <v>8379368</v>
      </c>
      <c r="H182" s="1">
        <v>5</v>
      </c>
      <c r="I182" s="1" t="s">
        <v>2182</v>
      </c>
      <c r="J182" s="1" t="s">
        <v>2207</v>
      </c>
      <c r="K182" s="1" t="s">
        <v>56</v>
      </c>
      <c r="L182" s="1" t="s">
        <v>2184</v>
      </c>
      <c r="M182" s="1" t="s">
        <v>2185</v>
      </c>
      <c r="N182" s="1" t="s">
        <v>2208</v>
      </c>
      <c r="O182" s="1" t="s">
        <v>2209</v>
      </c>
      <c r="P182" s="1" t="s">
        <v>62</v>
      </c>
      <c r="Q182" s="1" t="s">
        <v>61</v>
      </c>
      <c r="R182" s="1" t="s">
        <v>62</v>
      </c>
      <c r="S182" s="1" t="s">
        <v>76</v>
      </c>
      <c r="T182" s="1" t="s">
        <v>77</v>
      </c>
      <c r="U182" s="1" t="s">
        <v>61</v>
      </c>
      <c r="V182" s="1" t="s">
        <v>2157</v>
      </c>
      <c r="W182" s="1" t="s">
        <v>72</v>
      </c>
      <c r="X182" s="1" t="s">
        <v>62</v>
      </c>
      <c r="Y182" s="1" t="s">
        <v>73</v>
      </c>
      <c r="Z182" s="1" t="s">
        <v>2210</v>
      </c>
      <c r="AA182" s="1" t="s">
        <v>2211</v>
      </c>
      <c r="AB182" s="1" t="s">
        <v>62</v>
      </c>
      <c r="AC182" s="1" t="s">
        <v>61</v>
      </c>
      <c r="AD182" s="1" t="s">
        <v>62</v>
      </c>
      <c r="AE182" s="1" t="s">
        <v>76</v>
      </c>
      <c r="AF182" s="1" t="s">
        <v>77</v>
      </c>
      <c r="AG182" s="1" t="s">
        <v>61</v>
      </c>
      <c r="AH182" s="1" t="s">
        <v>2157</v>
      </c>
      <c r="AI182" s="1" t="s">
        <v>72</v>
      </c>
      <c r="AJ182" s="1" t="s">
        <v>62</v>
      </c>
      <c r="AK182" s="1" t="s">
        <v>73</v>
      </c>
      <c r="AL182" s="1" t="s">
        <v>2212</v>
      </c>
      <c r="AM182" s="1" t="s">
        <v>2213</v>
      </c>
      <c r="AN182" s="1" t="s">
        <v>61</v>
      </c>
      <c r="AO182" s="1" t="s">
        <v>61</v>
      </c>
      <c r="AP182" s="1" t="s">
        <v>62</v>
      </c>
      <c r="AQ182" s="1" t="s">
        <v>2192</v>
      </c>
      <c r="AR182" s="1" t="s">
        <v>64</v>
      </c>
      <c r="AS182" s="1" t="s">
        <v>62</v>
      </c>
      <c r="AT182" s="1" t="s">
        <v>2214</v>
      </c>
      <c r="AU182" s="1" t="s">
        <v>66</v>
      </c>
      <c r="AV182" s="1" t="s">
        <v>62</v>
      </c>
      <c r="AW182" s="1" t="s">
        <v>73</v>
      </c>
    </row>
    <row r="183" spans="1:49" ht="167.25">
      <c r="A183" s="1" t="s">
        <v>2178</v>
      </c>
      <c r="B183" s="1" t="s">
        <v>2179</v>
      </c>
      <c r="C183" s="1" t="s">
        <v>51</v>
      </c>
      <c r="D18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3" s="1" t="s">
        <v>2180</v>
      </c>
      <c r="F183" s="1" t="s">
        <v>2181</v>
      </c>
      <c r="G183" s="1">
        <v>8379368</v>
      </c>
      <c r="H183" s="1">
        <v>5</v>
      </c>
      <c r="I183" s="1" t="s">
        <v>2182</v>
      </c>
      <c r="J183" s="1" t="s">
        <v>2215</v>
      </c>
      <c r="K183" s="1" t="s">
        <v>56</v>
      </c>
      <c r="L183" s="1" t="s">
        <v>2184</v>
      </c>
      <c r="M183" s="1" t="s">
        <v>2185</v>
      </c>
      <c r="N183" s="1" t="s">
        <v>2216</v>
      </c>
      <c r="O183" s="1" t="s">
        <v>2217</v>
      </c>
      <c r="P183" s="1" t="s">
        <v>62</v>
      </c>
      <c r="Q183" s="1" t="s">
        <v>61</v>
      </c>
      <c r="R183" s="1" t="s">
        <v>62</v>
      </c>
      <c r="S183" s="1" t="s">
        <v>76</v>
      </c>
      <c r="T183" s="1" t="s">
        <v>77</v>
      </c>
      <c r="U183" s="1" t="s">
        <v>61</v>
      </c>
      <c r="V183" s="1" t="s">
        <v>2157</v>
      </c>
      <c r="W183" s="1" t="s">
        <v>72</v>
      </c>
      <c r="X183" s="1" t="s">
        <v>62</v>
      </c>
      <c r="Y183" s="1" t="s">
        <v>73</v>
      </c>
      <c r="Z183" s="1" t="s">
        <v>2218</v>
      </c>
      <c r="AA183" s="1" t="s">
        <v>2219</v>
      </c>
      <c r="AB183" s="1" t="s">
        <v>62</v>
      </c>
      <c r="AC183" s="1" t="s">
        <v>61</v>
      </c>
      <c r="AD183" s="1" t="s">
        <v>62</v>
      </c>
      <c r="AE183" s="1" t="s">
        <v>76</v>
      </c>
      <c r="AF183" s="1" t="s">
        <v>77</v>
      </c>
      <c r="AG183" s="1" t="s">
        <v>61</v>
      </c>
      <c r="AH183" s="1" t="s">
        <v>2157</v>
      </c>
      <c r="AI183" s="1" t="s">
        <v>72</v>
      </c>
      <c r="AJ183" s="1" t="s">
        <v>62</v>
      </c>
      <c r="AK183" s="1" t="s">
        <v>73</v>
      </c>
      <c r="AL183" s="1" t="s">
        <v>2220</v>
      </c>
      <c r="AM183" s="1" t="s">
        <v>2221</v>
      </c>
      <c r="AN183" s="1" t="s">
        <v>61</v>
      </c>
      <c r="AO183" s="1" t="s">
        <v>61</v>
      </c>
      <c r="AP183" s="1" t="s">
        <v>62</v>
      </c>
      <c r="AQ183" s="1" t="s">
        <v>2192</v>
      </c>
      <c r="AR183" s="1" t="s">
        <v>64</v>
      </c>
      <c r="AS183" s="1" t="s">
        <v>62</v>
      </c>
      <c r="AT183" s="1" t="s">
        <v>2222</v>
      </c>
      <c r="AU183" s="1" t="s">
        <v>66</v>
      </c>
      <c r="AV183" s="1" t="s">
        <v>62</v>
      </c>
      <c r="AW183" s="1" t="s">
        <v>73</v>
      </c>
    </row>
    <row r="184" spans="1:49" ht="152.25">
      <c r="A184" s="1" t="s">
        <v>2178</v>
      </c>
      <c r="B184" s="1" t="s">
        <v>2179</v>
      </c>
      <c r="C184" s="1" t="s">
        <v>51</v>
      </c>
      <c r="D18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4" s="1" t="s">
        <v>2223</v>
      </c>
      <c r="F184" s="1" t="s">
        <v>2224</v>
      </c>
      <c r="G184" s="1" t="s">
        <v>2225</v>
      </c>
      <c r="H184" s="1">
        <v>1</v>
      </c>
      <c r="I184" s="1" t="s">
        <v>2183</v>
      </c>
      <c r="J184" s="1" t="s">
        <v>2183</v>
      </c>
      <c r="K184" s="1" t="s">
        <v>56</v>
      </c>
      <c r="L184" s="1" t="s">
        <v>2226</v>
      </c>
      <c r="M184" s="1" t="s">
        <v>2227</v>
      </c>
      <c r="N184" s="1" t="s">
        <v>2186</v>
      </c>
      <c r="O184" s="1" t="s">
        <v>2228</v>
      </c>
      <c r="P184" s="1" t="s">
        <v>62</v>
      </c>
      <c r="Q184" s="1" t="s">
        <v>61</v>
      </c>
      <c r="R184" s="1" t="s">
        <v>62</v>
      </c>
      <c r="S184" s="1" t="s">
        <v>76</v>
      </c>
      <c r="T184" s="1" t="s">
        <v>77</v>
      </c>
      <c r="U184" s="1" t="s">
        <v>61</v>
      </c>
      <c r="V184" s="1" t="s">
        <v>2157</v>
      </c>
      <c r="W184" s="1" t="s">
        <v>72</v>
      </c>
      <c r="X184" s="1" t="s">
        <v>62</v>
      </c>
      <c r="Y184" s="1" t="s">
        <v>73</v>
      </c>
      <c r="Z184" s="1" t="s">
        <v>2188</v>
      </c>
      <c r="AA184" s="1" t="s">
        <v>2229</v>
      </c>
      <c r="AB184" s="1" t="s">
        <v>62</v>
      </c>
      <c r="AC184" s="1" t="s">
        <v>61</v>
      </c>
      <c r="AD184" s="1" t="s">
        <v>62</v>
      </c>
      <c r="AE184" s="1" t="s">
        <v>76</v>
      </c>
      <c r="AF184" s="1" t="s">
        <v>77</v>
      </c>
      <c r="AG184" s="1" t="s">
        <v>61</v>
      </c>
      <c r="AH184" s="1" t="s">
        <v>2157</v>
      </c>
      <c r="AI184" s="1" t="s">
        <v>72</v>
      </c>
      <c r="AJ184" s="1" t="s">
        <v>62</v>
      </c>
      <c r="AK184" s="1" t="s">
        <v>73</v>
      </c>
      <c r="AL184" s="1" t="s">
        <v>2190</v>
      </c>
      <c r="AM184" s="1" t="s">
        <v>2230</v>
      </c>
      <c r="AN184" s="1" t="s">
        <v>62</v>
      </c>
      <c r="AO184" s="1" t="s">
        <v>61</v>
      </c>
      <c r="AP184" s="1" t="s">
        <v>62</v>
      </c>
      <c r="AQ184" s="1" t="s">
        <v>76</v>
      </c>
      <c r="AR184" s="1" t="s">
        <v>77</v>
      </c>
      <c r="AS184" s="1" t="s">
        <v>61</v>
      </c>
      <c r="AT184" s="1" t="s">
        <v>2157</v>
      </c>
      <c r="AU184" s="1" t="s">
        <v>72</v>
      </c>
      <c r="AV184" s="1" t="s">
        <v>62</v>
      </c>
      <c r="AW184" s="1" t="s">
        <v>73</v>
      </c>
    </row>
    <row r="185" spans="1:49" ht="152.25">
      <c r="A185" s="1" t="s">
        <v>2178</v>
      </c>
      <c r="B185" s="1" t="s">
        <v>2179</v>
      </c>
      <c r="C185" s="1" t="s">
        <v>80</v>
      </c>
      <c r="D18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85" s="1" t="s">
        <v>2231</v>
      </c>
      <c r="F185" s="1" t="s">
        <v>2232</v>
      </c>
      <c r="G185" s="1" t="s">
        <v>2233</v>
      </c>
      <c r="H185" s="1">
        <v>1</v>
      </c>
      <c r="I185" s="1" t="s">
        <v>2234</v>
      </c>
      <c r="J185" s="1" t="s">
        <v>2234</v>
      </c>
      <c r="K185" s="1" t="s">
        <v>56</v>
      </c>
      <c r="L185" s="1" t="s">
        <v>2235</v>
      </c>
      <c r="M185" s="1" t="s">
        <v>2236</v>
      </c>
      <c r="N185" s="1" t="s">
        <v>2237</v>
      </c>
      <c r="O185" s="1" t="s">
        <v>2238</v>
      </c>
      <c r="P185" s="1" t="s">
        <v>62</v>
      </c>
      <c r="Q185" s="1" t="s">
        <v>61</v>
      </c>
      <c r="R185" s="1" t="s">
        <v>62</v>
      </c>
      <c r="S185" s="1" t="s">
        <v>76</v>
      </c>
      <c r="T185" s="1" t="s">
        <v>77</v>
      </c>
      <c r="U185" s="1" t="s">
        <v>61</v>
      </c>
      <c r="V185" s="1" t="s">
        <v>2157</v>
      </c>
      <c r="W185" s="1" t="s">
        <v>72</v>
      </c>
      <c r="X185" s="1" t="s">
        <v>62</v>
      </c>
      <c r="Y185" s="1" t="s">
        <v>73</v>
      </c>
      <c r="Z185" s="1" t="s">
        <v>2239</v>
      </c>
      <c r="AA185" s="1" t="s">
        <v>2240</v>
      </c>
      <c r="AB185" s="1" t="s">
        <v>62</v>
      </c>
      <c r="AC185" s="1" t="s">
        <v>61</v>
      </c>
      <c r="AD185" s="1" t="s">
        <v>62</v>
      </c>
      <c r="AE185" s="1" t="s">
        <v>76</v>
      </c>
      <c r="AF185" s="1" t="s">
        <v>77</v>
      </c>
      <c r="AG185" s="1" t="s">
        <v>61</v>
      </c>
      <c r="AH185" s="1" t="s">
        <v>2157</v>
      </c>
      <c r="AI185" s="1" t="s">
        <v>72</v>
      </c>
      <c r="AJ185" s="1" t="s">
        <v>62</v>
      </c>
      <c r="AK185" s="1" t="s">
        <v>73</v>
      </c>
      <c r="AL185" s="1" t="s">
        <v>2241</v>
      </c>
      <c r="AM185" s="1" t="s">
        <v>2242</v>
      </c>
      <c r="AN185" s="1" t="s">
        <v>62</v>
      </c>
      <c r="AO185" s="1" t="s">
        <v>61</v>
      </c>
      <c r="AP185" s="1" t="s">
        <v>62</v>
      </c>
      <c r="AQ185" s="1" t="s">
        <v>76</v>
      </c>
      <c r="AR185" s="1" t="s">
        <v>77</v>
      </c>
      <c r="AS185" s="1" t="s">
        <v>61</v>
      </c>
      <c r="AT185" s="1" t="s">
        <v>2157</v>
      </c>
      <c r="AU185" s="1" t="s">
        <v>72</v>
      </c>
      <c r="AV185" s="1" t="s">
        <v>62</v>
      </c>
      <c r="AW185" s="1" t="s">
        <v>73</v>
      </c>
    </row>
    <row r="186" spans="1:49" ht="137.25">
      <c r="A186" s="1" t="s">
        <v>2178</v>
      </c>
      <c r="B186" s="1" t="s">
        <v>2179</v>
      </c>
      <c r="C186" s="1" t="s">
        <v>80</v>
      </c>
      <c r="D18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86" s="1" t="s">
        <v>2243</v>
      </c>
      <c r="F186" s="1" t="s">
        <v>2244</v>
      </c>
      <c r="G186" s="1" t="s">
        <v>2245</v>
      </c>
      <c r="H186" s="1">
        <v>2</v>
      </c>
      <c r="I186" s="1" t="s">
        <v>2246</v>
      </c>
      <c r="J186" s="1" t="s">
        <v>2247</v>
      </c>
      <c r="K186" s="1" t="s">
        <v>56</v>
      </c>
      <c r="L186" s="1" t="s">
        <v>2248</v>
      </c>
      <c r="M186" s="1" t="s">
        <v>2249</v>
      </c>
      <c r="N186" s="1" t="s">
        <v>2250</v>
      </c>
      <c r="O186" s="1" t="s">
        <v>2251</v>
      </c>
      <c r="P186" s="1" t="s">
        <v>62</v>
      </c>
      <c r="Q186" s="1" t="s">
        <v>61</v>
      </c>
      <c r="R186" s="1" t="s">
        <v>62</v>
      </c>
      <c r="S186" s="1" t="s">
        <v>76</v>
      </c>
      <c r="T186" s="1" t="s">
        <v>77</v>
      </c>
      <c r="U186" s="1" t="s">
        <v>61</v>
      </c>
      <c r="V186" s="1" t="s">
        <v>2157</v>
      </c>
      <c r="W186" s="1" t="s">
        <v>72</v>
      </c>
      <c r="X186" s="1" t="s">
        <v>62</v>
      </c>
      <c r="Y186" s="1" t="s">
        <v>73</v>
      </c>
      <c r="Z186" s="1" t="s">
        <v>2252</v>
      </c>
      <c r="AA186" s="1" t="s">
        <v>2253</v>
      </c>
      <c r="AB186" s="1" t="s">
        <v>62</v>
      </c>
      <c r="AC186" s="1" t="s">
        <v>61</v>
      </c>
      <c r="AD186" s="1" t="s">
        <v>62</v>
      </c>
      <c r="AE186" s="1" t="s">
        <v>76</v>
      </c>
      <c r="AF186" s="1" t="s">
        <v>77</v>
      </c>
      <c r="AG186" s="1" t="s">
        <v>61</v>
      </c>
      <c r="AH186" s="1" t="s">
        <v>2157</v>
      </c>
      <c r="AI186" s="1" t="s">
        <v>72</v>
      </c>
      <c r="AJ186" s="1" t="s">
        <v>62</v>
      </c>
      <c r="AK186" s="1" t="s">
        <v>73</v>
      </c>
      <c r="AL186" s="1" t="s">
        <v>2254</v>
      </c>
      <c r="AM186" s="1" t="s">
        <v>2255</v>
      </c>
      <c r="AN186" s="1" t="s">
        <v>62</v>
      </c>
      <c r="AO186" s="1" t="s">
        <v>61</v>
      </c>
      <c r="AP186" s="1" t="s">
        <v>62</v>
      </c>
      <c r="AQ186" s="1" t="s">
        <v>76</v>
      </c>
      <c r="AR186" s="1" t="s">
        <v>77</v>
      </c>
      <c r="AS186" s="1" t="s">
        <v>61</v>
      </c>
      <c r="AT186" s="1" t="s">
        <v>2157</v>
      </c>
      <c r="AU186" s="1" t="s">
        <v>72</v>
      </c>
      <c r="AV186" s="1" t="s">
        <v>62</v>
      </c>
      <c r="AW186" s="1" t="s">
        <v>73</v>
      </c>
    </row>
    <row r="187" spans="1:49" ht="137.25">
      <c r="A187" s="1" t="s">
        <v>2178</v>
      </c>
      <c r="B187" s="1" t="s">
        <v>2179</v>
      </c>
      <c r="C187" s="1" t="s">
        <v>80</v>
      </c>
      <c r="D18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87" s="1" t="s">
        <v>2243</v>
      </c>
      <c r="F187" s="1" t="s">
        <v>2244</v>
      </c>
      <c r="G187" s="1" t="s">
        <v>2245</v>
      </c>
      <c r="H187" s="1">
        <v>2</v>
      </c>
      <c r="I187" s="1" t="s">
        <v>2246</v>
      </c>
      <c r="J187" s="1" t="s">
        <v>2256</v>
      </c>
      <c r="K187" s="1" t="s">
        <v>56</v>
      </c>
      <c r="L187" s="1" t="s">
        <v>2248</v>
      </c>
      <c r="M187" s="1" t="s">
        <v>2249</v>
      </c>
      <c r="N187" s="1" t="s">
        <v>230</v>
      </c>
      <c r="O187" s="1" t="s">
        <v>2257</v>
      </c>
      <c r="P187" s="1" t="s">
        <v>62</v>
      </c>
      <c r="Q187" s="1" t="s">
        <v>61</v>
      </c>
      <c r="R187" s="1" t="s">
        <v>62</v>
      </c>
      <c r="S187" s="1" t="s">
        <v>76</v>
      </c>
      <c r="T187" s="1" t="s">
        <v>77</v>
      </c>
      <c r="U187" s="1" t="s">
        <v>61</v>
      </c>
      <c r="V187" s="1" t="s">
        <v>2157</v>
      </c>
      <c r="W187" s="1" t="s">
        <v>72</v>
      </c>
      <c r="X187" s="1" t="s">
        <v>62</v>
      </c>
      <c r="Y187" s="1" t="s">
        <v>73</v>
      </c>
      <c r="Z187" s="1" t="s">
        <v>233</v>
      </c>
      <c r="AA187" s="1" t="s">
        <v>2258</v>
      </c>
      <c r="AB187" s="1" t="s">
        <v>62</v>
      </c>
      <c r="AC187" s="1" t="s">
        <v>61</v>
      </c>
      <c r="AD187" s="1" t="s">
        <v>62</v>
      </c>
      <c r="AE187" s="1" t="s">
        <v>76</v>
      </c>
      <c r="AF187" s="1" t="s">
        <v>77</v>
      </c>
      <c r="AG187" s="1" t="s">
        <v>61</v>
      </c>
      <c r="AH187" s="1" t="s">
        <v>2157</v>
      </c>
      <c r="AI187" s="1" t="s">
        <v>72</v>
      </c>
      <c r="AJ187" s="1" t="s">
        <v>62</v>
      </c>
      <c r="AK187" s="1" t="s">
        <v>73</v>
      </c>
      <c r="AL187" s="1" t="s">
        <v>235</v>
      </c>
      <c r="AM187" s="1" t="s">
        <v>2259</v>
      </c>
      <c r="AN187" s="1" t="s">
        <v>62</v>
      </c>
      <c r="AO187" s="1" t="s">
        <v>61</v>
      </c>
      <c r="AP187" s="1" t="s">
        <v>62</v>
      </c>
      <c r="AQ187" s="1" t="s">
        <v>76</v>
      </c>
      <c r="AR187" s="1" t="s">
        <v>77</v>
      </c>
      <c r="AS187" s="1" t="s">
        <v>61</v>
      </c>
      <c r="AT187" s="1" t="s">
        <v>2157</v>
      </c>
      <c r="AU187" s="1" t="s">
        <v>72</v>
      </c>
      <c r="AV187" s="1" t="s">
        <v>62</v>
      </c>
      <c r="AW187" s="1" t="s">
        <v>73</v>
      </c>
    </row>
    <row r="188" spans="1:49" ht="137.25">
      <c r="A188" s="1" t="s">
        <v>2178</v>
      </c>
      <c r="B188" s="1" t="s">
        <v>2179</v>
      </c>
      <c r="C188" s="1" t="s">
        <v>114</v>
      </c>
      <c r="D18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88" s="1" t="s">
        <v>2260</v>
      </c>
      <c r="F188" s="1" t="s">
        <v>2261</v>
      </c>
      <c r="G188" s="1" t="s">
        <v>2262</v>
      </c>
      <c r="H188" s="1">
        <v>1</v>
      </c>
      <c r="I188" s="1" t="s">
        <v>2263</v>
      </c>
      <c r="J188" s="1" t="s">
        <v>2263</v>
      </c>
      <c r="K188" s="1" t="s">
        <v>56</v>
      </c>
      <c r="L188" s="1" t="s">
        <v>2264</v>
      </c>
      <c r="M188" s="1" t="s">
        <v>2265</v>
      </c>
      <c r="N188" s="1" t="s">
        <v>2266</v>
      </c>
      <c r="O188" s="1" t="s">
        <v>2267</v>
      </c>
      <c r="P188" s="1" t="s">
        <v>62</v>
      </c>
      <c r="Q188" s="1" t="s">
        <v>61</v>
      </c>
      <c r="R188" s="1" t="s">
        <v>62</v>
      </c>
      <c r="S188" s="1" t="s">
        <v>76</v>
      </c>
      <c r="T188" s="1" t="s">
        <v>77</v>
      </c>
      <c r="U188" s="1" t="s">
        <v>61</v>
      </c>
      <c r="V188" s="1" t="s">
        <v>2157</v>
      </c>
      <c r="W188" s="1" t="s">
        <v>72</v>
      </c>
      <c r="X188" s="1" t="s">
        <v>62</v>
      </c>
      <c r="Y188" s="1" t="s">
        <v>73</v>
      </c>
      <c r="Z188" s="1" t="s">
        <v>2268</v>
      </c>
      <c r="AA188" s="1" t="s">
        <v>2269</v>
      </c>
      <c r="AB188" s="1" t="s">
        <v>62</v>
      </c>
      <c r="AC188" s="1" t="s">
        <v>61</v>
      </c>
      <c r="AD188" s="1" t="s">
        <v>62</v>
      </c>
      <c r="AE188" s="1" t="s">
        <v>76</v>
      </c>
      <c r="AF188" s="1" t="s">
        <v>77</v>
      </c>
      <c r="AG188" s="1" t="s">
        <v>61</v>
      </c>
      <c r="AH188" s="1" t="s">
        <v>2157</v>
      </c>
      <c r="AI188" s="1" t="s">
        <v>72</v>
      </c>
      <c r="AJ188" s="1" t="s">
        <v>62</v>
      </c>
      <c r="AK188" s="1" t="s">
        <v>73</v>
      </c>
      <c r="AL188" s="1" t="s">
        <v>2270</v>
      </c>
      <c r="AM188" s="1" t="s">
        <v>2271</v>
      </c>
      <c r="AN188" s="1" t="s">
        <v>62</v>
      </c>
      <c r="AO188" s="1" t="s">
        <v>61</v>
      </c>
      <c r="AP188" s="1" t="s">
        <v>62</v>
      </c>
      <c r="AQ188" s="1" t="s">
        <v>76</v>
      </c>
      <c r="AR188" s="1" t="s">
        <v>77</v>
      </c>
      <c r="AS188" s="1" t="s">
        <v>61</v>
      </c>
      <c r="AT188" s="1" t="s">
        <v>2157</v>
      </c>
      <c r="AU188" s="1" t="s">
        <v>72</v>
      </c>
      <c r="AV188" s="1" t="s">
        <v>62</v>
      </c>
      <c r="AW188" s="1" t="s">
        <v>73</v>
      </c>
    </row>
    <row r="189" spans="1:49" ht="183">
      <c r="A189" s="1" t="s">
        <v>2178</v>
      </c>
      <c r="B189" s="1" t="s">
        <v>2179</v>
      </c>
      <c r="C189" s="1" t="s">
        <v>149</v>
      </c>
      <c r="D18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89" s="1" t="s">
        <v>2272</v>
      </c>
      <c r="F189" s="1" t="s">
        <v>2273</v>
      </c>
      <c r="G189" s="1" t="s">
        <v>2274</v>
      </c>
      <c r="H189" s="1">
        <v>1</v>
      </c>
      <c r="I189" s="1" t="s">
        <v>2202</v>
      </c>
      <c r="J189" s="1" t="s">
        <v>2202</v>
      </c>
      <c r="K189" s="1" t="s">
        <v>56</v>
      </c>
      <c r="L189" s="1" t="s">
        <v>2275</v>
      </c>
      <c r="M189" s="1" t="s">
        <v>2276</v>
      </c>
      <c r="N189" s="1" t="s">
        <v>591</v>
      </c>
      <c r="O189" s="1" t="s">
        <v>2277</v>
      </c>
      <c r="P189" s="1" t="s">
        <v>61</v>
      </c>
      <c r="Q189" s="1" t="s">
        <v>61</v>
      </c>
      <c r="R189" s="1" t="s">
        <v>62</v>
      </c>
      <c r="S189" s="1" t="s">
        <v>1361</v>
      </c>
      <c r="T189" s="1" t="s">
        <v>64</v>
      </c>
      <c r="U189" s="1" t="s">
        <v>62</v>
      </c>
      <c r="V189" s="1" t="s">
        <v>2278</v>
      </c>
      <c r="W189" s="1" t="s">
        <v>66</v>
      </c>
      <c r="X189" s="1" t="s">
        <v>62</v>
      </c>
      <c r="Y189" s="1" t="s">
        <v>73</v>
      </c>
      <c r="Z189" s="1" t="s">
        <v>594</v>
      </c>
      <c r="AA189" s="1" t="s">
        <v>2279</v>
      </c>
      <c r="AB189" s="1" t="s">
        <v>62</v>
      </c>
      <c r="AC189" s="1" t="s">
        <v>61</v>
      </c>
      <c r="AD189" s="1" t="s">
        <v>62</v>
      </c>
      <c r="AE189" s="1" t="s">
        <v>76</v>
      </c>
      <c r="AF189" s="1" t="s">
        <v>77</v>
      </c>
      <c r="AG189" s="1" t="s">
        <v>61</v>
      </c>
      <c r="AH189" s="1" t="s">
        <v>2280</v>
      </c>
      <c r="AI189" s="1" t="s">
        <v>72</v>
      </c>
      <c r="AJ189" s="1" t="s">
        <v>62</v>
      </c>
      <c r="AK189" s="1" t="s">
        <v>73</v>
      </c>
      <c r="AL189" s="1" t="s">
        <v>597</v>
      </c>
      <c r="AM189" s="1" t="s">
        <v>2281</v>
      </c>
      <c r="AN189" s="1" t="s">
        <v>62</v>
      </c>
      <c r="AO189" s="1" t="s">
        <v>61</v>
      </c>
      <c r="AP189" s="1" t="s">
        <v>62</v>
      </c>
      <c r="AQ189" s="1" t="s">
        <v>76</v>
      </c>
      <c r="AR189" s="1" t="s">
        <v>77</v>
      </c>
      <c r="AS189" s="1" t="s">
        <v>61</v>
      </c>
      <c r="AT189" s="1" t="s">
        <v>2280</v>
      </c>
      <c r="AU189" s="1" t="s">
        <v>72</v>
      </c>
      <c r="AV189" s="1" t="s">
        <v>62</v>
      </c>
      <c r="AW189" s="1" t="s">
        <v>73</v>
      </c>
    </row>
    <row r="190" spans="1:49" ht="152.25">
      <c r="A190" s="1" t="s">
        <v>2282</v>
      </c>
      <c r="B190" s="1" t="s">
        <v>2283</v>
      </c>
      <c r="C190" s="1" t="s">
        <v>80</v>
      </c>
      <c r="D19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90" s="1" t="s">
        <v>2284</v>
      </c>
      <c r="F190" s="1" t="s">
        <v>2285</v>
      </c>
      <c r="G190" s="1" t="s">
        <v>2286</v>
      </c>
      <c r="H190" s="1">
        <v>1</v>
      </c>
      <c r="I190" s="1" t="s">
        <v>2287</v>
      </c>
      <c r="J190" s="1" t="s">
        <v>2287</v>
      </c>
      <c r="K190" s="1" t="s">
        <v>56</v>
      </c>
      <c r="L190" s="1" t="s">
        <v>2288</v>
      </c>
      <c r="M190" s="1" t="s">
        <v>2289</v>
      </c>
      <c r="N190" s="1" t="s">
        <v>2290</v>
      </c>
      <c r="O190" s="1" t="s">
        <v>2291</v>
      </c>
      <c r="P190" s="1" t="s">
        <v>62</v>
      </c>
      <c r="Q190" s="1" t="s">
        <v>61</v>
      </c>
      <c r="R190" s="1" t="s">
        <v>62</v>
      </c>
      <c r="S190" s="1" t="s">
        <v>76</v>
      </c>
      <c r="T190" s="1" t="s">
        <v>77</v>
      </c>
      <c r="U190" s="1" t="s">
        <v>61</v>
      </c>
      <c r="V190" s="1" t="s">
        <v>2157</v>
      </c>
      <c r="W190" s="1" t="s">
        <v>72</v>
      </c>
      <c r="X190" s="1" t="s">
        <v>62</v>
      </c>
      <c r="Y190" s="1" t="s">
        <v>73</v>
      </c>
      <c r="Z190" s="1" t="s">
        <v>2292</v>
      </c>
      <c r="AA190" s="1" t="s">
        <v>2293</v>
      </c>
      <c r="AB190" s="1" t="s">
        <v>62</v>
      </c>
      <c r="AC190" s="1" t="s">
        <v>61</v>
      </c>
      <c r="AD190" s="1" t="s">
        <v>62</v>
      </c>
      <c r="AE190" s="1" t="s">
        <v>76</v>
      </c>
      <c r="AF190" s="1" t="s">
        <v>77</v>
      </c>
      <c r="AG190" s="1" t="s">
        <v>61</v>
      </c>
      <c r="AH190" s="1" t="s">
        <v>2157</v>
      </c>
      <c r="AI190" s="1" t="s">
        <v>72</v>
      </c>
      <c r="AJ190" s="1" t="s">
        <v>62</v>
      </c>
      <c r="AK190" s="1" t="s">
        <v>73</v>
      </c>
      <c r="AL190" s="1" t="s">
        <v>2294</v>
      </c>
      <c r="AM190" s="1" t="s">
        <v>2295</v>
      </c>
      <c r="AN190" s="1" t="s">
        <v>62</v>
      </c>
      <c r="AO190" s="1" t="s">
        <v>61</v>
      </c>
      <c r="AP190" s="1" t="s">
        <v>62</v>
      </c>
      <c r="AQ190" s="1" t="s">
        <v>76</v>
      </c>
      <c r="AR190" s="1" t="s">
        <v>77</v>
      </c>
      <c r="AS190" s="1" t="s">
        <v>61</v>
      </c>
      <c r="AT190" s="1" t="s">
        <v>2157</v>
      </c>
      <c r="AU190" s="1" t="s">
        <v>72</v>
      </c>
      <c r="AV190" s="1" t="s">
        <v>62</v>
      </c>
      <c r="AW190" s="1" t="s">
        <v>73</v>
      </c>
    </row>
    <row r="191" spans="1:49" ht="137.25">
      <c r="A191" s="1" t="s">
        <v>2282</v>
      </c>
      <c r="B191" s="1" t="s">
        <v>2283</v>
      </c>
      <c r="C191" s="1" t="s">
        <v>149</v>
      </c>
      <c r="D19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1" s="1" t="s">
        <v>2296</v>
      </c>
      <c r="F191" s="1" t="s">
        <v>2297</v>
      </c>
      <c r="G191" s="1" t="s">
        <v>2298</v>
      </c>
      <c r="H191" s="1">
        <v>1</v>
      </c>
      <c r="I191" s="1" t="s">
        <v>2299</v>
      </c>
      <c r="J191" s="1" t="s">
        <v>2299</v>
      </c>
      <c r="K191" s="1" t="s">
        <v>56</v>
      </c>
      <c r="L191" s="1" t="s">
        <v>2300</v>
      </c>
      <c r="M191" s="1" t="s">
        <v>2301</v>
      </c>
      <c r="N191" s="1" t="s">
        <v>2302</v>
      </c>
      <c r="O191" s="1" t="s">
        <v>2303</v>
      </c>
      <c r="P191" s="1" t="s">
        <v>62</v>
      </c>
      <c r="Q191" s="1" t="s">
        <v>61</v>
      </c>
      <c r="R191" s="1" t="s">
        <v>62</v>
      </c>
      <c r="S191" s="1" t="s">
        <v>76</v>
      </c>
      <c r="T191" s="1" t="s">
        <v>77</v>
      </c>
      <c r="U191" s="1" t="s">
        <v>61</v>
      </c>
      <c r="V191" s="1" t="s">
        <v>2157</v>
      </c>
      <c r="W191" s="1" t="s">
        <v>72</v>
      </c>
      <c r="X191" s="1" t="s">
        <v>62</v>
      </c>
      <c r="Y191" s="1" t="s">
        <v>73</v>
      </c>
      <c r="Z191" s="1" t="s">
        <v>2304</v>
      </c>
      <c r="AA191" s="1" t="s">
        <v>2305</v>
      </c>
      <c r="AB191" s="1" t="s">
        <v>62</v>
      </c>
      <c r="AC191" s="1" t="s">
        <v>61</v>
      </c>
      <c r="AD191" s="1" t="s">
        <v>62</v>
      </c>
      <c r="AE191" s="1" t="s">
        <v>76</v>
      </c>
      <c r="AF191" s="1" t="s">
        <v>77</v>
      </c>
      <c r="AG191" s="1" t="s">
        <v>61</v>
      </c>
      <c r="AH191" s="1" t="s">
        <v>2157</v>
      </c>
      <c r="AI191" s="1" t="s">
        <v>72</v>
      </c>
      <c r="AJ191" s="1" t="s">
        <v>62</v>
      </c>
      <c r="AK191" s="1" t="s">
        <v>73</v>
      </c>
      <c r="AL191" s="1" t="s">
        <v>2306</v>
      </c>
      <c r="AM191" s="1" t="s">
        <v>2307</v>
      </c>
      <c r="AN191" s="1" t="s">
        <v>62</v>
      </c>
      <c r="AO191" s="1" t="s">
        <v>61</v>
      </c>
      <c r="AP191" s="1" t="s">
        <v>62</v>
      </c>
      <c r="AQ191" s="1" t="s">
        <v>76</v>
      </c>
      <c r="AR191" s="1" t="s">
        <v>77</v>
      </c>
      <c r="AS191" s="1" t="s">
        <v>61</v>
      </c>
      <c r="AT191" s="1" t="s">
        <v>2157</v>
      </c>
      <c r="AU191" s="1" t="s">
        <v>72</v>
      </c>
      <c r="AV191" s="1" t="s">
        <v>62</v>
      </c>
      <c r="AW191" s="1" t="s">
        <v>73</v>
      </c>
    </row>
    <row r="192" spans="1:49" ht="152.25">
      <c r="A192" s="1" t="s">
        <v>2282</v>
      </c>
      <c r="B192" s="1" t="s">
        <v>2283</v>
      </c>
      <c r="C192" s="1" t="s">
        <v>149</v>
      </c>
      <c r="D19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2" s="1" t="s">
        <v>2308</v>
      </c>
      <c r="F192" s="1" t="s">
        <v>2309</v>
      </c>
      <c r="G192" s="1" t="s">
        <v>2310</v>
      </c>
      <c r="H192" s="1">
        <v>6</v>
      </c>
      <c r="I192" s="1" t="s">
        <v>2311</v>
      </c>
      <c r="J192" s="1" t="s">
        <v>2312</v>
      </c>
      <c r="K192" s="1" t="s">
        <v>56</v>
      </c>
      <c r="L192" s="1" t="s">
        <v>2313</v>
      </c>
      <c r="M192" s="1" t="s">
        <v>2314</v>
      </c>
      <c r="N192" s="1" t="s">
        <v>2315</v>
      </c>
      <c r="O192" s="1" t="s">
        <v>2316</v>
      </c>
      <c r="P192" s="1" t="s">
        <v>62</v>
      </c>
      <c r="Q192" s="1" t="s">
        <v>61</v>
      </c>
      <c r="R192" s="1" t="s">
        <v>62</v>
      </c>
      <c r="S192" s="1" t="s">
        <v>76</v>
      </c>
      <c r="T192" s="1" t="s">
        <v>77</v>
      </c>
      <c r="U192" s="1" t="s">
        <v>61</v>
      </c>
      <c r="V192" s="1" t="s">
        <v>2317</v>
      </c>
      <c r="W192" s="1" t="s">
        <v>72</v>
      </c>
      <c r="X192" s="1" t="s">
        <v>62</v>
      </c>
      <c r="Y192" s="1" t="s">
        <v>73</v>
      </c>
      <c r="Z192" s="1" t="s">
        <v>2318</v>
      </c>
      <c r="AA192" s="1" t="s">
        <v>2319</v>
      </c>
      <c r="AB192" s="1" t="s">
        <v>62</v>
      </c>
      <c r="AC192" s="1" t="s">
        <v>61</v>
      </c>
      <c r="AD192" s="1" t="s">
        <v>62</v>
      </c>
      <c r="AE192" s="1" t="s">
        <v>76</v>
      </c>
      <c r="AF192" s="1" t="s">
        <v>77</v>
      </c>
      <c r="AG192" s="1" t="s">
        <v>61</v>
      </c>
      <c r="AH192" s="1" t="s">
        <v>2320</v>
      </c>
      <c r="AI192" s="1" t="s">
        <v>72</v>
      </c>
      <c r="AJ192" s="1" t="s">
        <v>62</v>
      </c>
      <c r="AK192" s="1" t="s">
        <v>73</v>
      </c>
      <c r="AL192" s="1" t="s">
        <v>2321</v>
      </c>
      <c r="AM192" s="1" t="s">
        <v>2322</v>
      </c>
      <c r="AN192" s="1" t="s">
        <v>62</v>
      </c>
      <c r="AO192" s="1" t="s">
        <v>61</v>
      </c>
      <c r="AP192" s="1" t="s">
        <v>62</v>
      </c>
      <c r="AQ192" s="1" t="s">
        <v>76</v>
      </c>
      <c r="AR192" s="1" t="s">
        <v>77</v>
      </c>
      <c r="AS192" s="1" t="s">
        <v>61</v>
      </c>
      <c r="AT192" s="1" t="s">
        <v>2323</v>
      </c>
      <c r="AU192" s="1" t="s">
        <v>72</v>
      </c>
      <c r="AV192" s="1" t="s">
        <v>62</v>
      </c>
      <c r="AW192" s="1" t="s">
        <v>73</v>
      </c>
    </row>
    <row r="193" spans="1:49" ht="229.5">
      <c r="A193" s="1" t="s">
        <v>2282</v>
      </c>
      <c r="B193" s="1" t="s">
        <v>2283</v>
      </c>
      <c r="C193" s="1" t="s">
        <v>149</v>
      </c>
      <c r="D19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3" s="1" t="s">
        <v>2308</v>
      </c>
      <c r="F193" s="1" t="s">
        <v>2309</v>
      </c>
      <c r="G193" s="1" t="s">
        <v>2310</v>
      </c>
      <c r="H193" s="1">
        <v>6</v>
      </c>
      <c r="I193" s="1" t="s">
        <v>2311</v>
      </c>
      <c r="J193" s="1" t="s">
        <v>2324</v>
      </c>
      <c r="K193" s="1" t="s">
        <v>56</v>
      </c>
      <c r="L193" s="1" t="s">
        <v>2313</v>
      </c>
      <c r="M193" s="1" t="s">
        <v>2314</v>
      </c>
      <c r="N193" s="1" t="s">
        <v>2325</v>
      </c>
      <c r="O193" s="1" t="s">
        <v>2326</v>
      </c>
      <c r="P193" s="1" t="s">
        <v>102</v>
      </c>
      <c r="Q193" s="1" t="s">
        <v>61</v>
      </c>
      <c r="R193" s="1" t="s">
        <v>62</v>
      </c>
      <c r="S193" s="1" t="s">
        <v>70</v>
      </c>
      <c r="T193" s="1" t="s">
        <v>64</v>
      </c>
      <c r="U193" s="1" t="s">
        <v>62</v>
      </c>
      <c r="V193" s="1" t="s">
        <v>2327</v>
      </c>
      <c r="W193" s="1" t="s">
        <v>162</v>
      </c>
      <c r="X193" s="1" t="s">
        <v>62</v>
      </c>
      <c r="Y193" s="1" t="s">
        <v>73</v>
      </c>
      <c r="Z193" s="1" t="s">
        <v>2328</v>
      </c>
      <c r="AA193" s="1" t="s">
        <v>2329</v>
      </c>
      <c r="AB193" s="1" t="s">
        <v>62</v>
      </c>
      <c r="AC193" s="1" t="s">
        <v>61</v>
      </c>
      <c r="AD193" s="1" t="s">
        <v>62</v>
      </c>
      <c r="AE193" s="1" t="s">
        <v>1295</v>
      </c>
      <c r="AF193" s="1" t="s">
        <v>77</v>
      </c>
      <c r="AG193" s="1" t="s">
        <v>61</v>
      </c>
      <c r="AH193" s="1" t="s">
        <v>2330</v>
      </c>
      <c r="AI193" s="1" t="s">
        <v>72</v>
      </c>
      <c r="AJ193" s="1" t="s">
        <v>62</v>
      </c>
      <c r="AK193" s="1" t="s">
        <v>73</v>
      </c>
      <c r="AL193" s="1" t="s">
        <v>2331</v>
      </c>
      <c r="AM193" s="1" t="s">
        <v>2332</v>
      </c>
      <c r="AN193" s="1" t="s">
        <v>102</v>
      </c>
      <c r="AO193" s="1" t="s">
        <v>61</v>
      </c>
      <c r="AP193" s="1" t="s">
        <v>62</v>
      </c>
      <c r="AQ193" s="1" t="s">
        <v>70</v>
      </c>
      <c r="AR193" s="1" t="s">
        <v>64</v>
      </c>
      <c r="AS193" s="1" t="s">
        <v>62</v>
      </c>
      <c r="AT193" s="1" t="s">
        <v>2327</v>
      </c>
      <c r="AU193" s="1" t="s">
        <v>162</v>
      </c>
      <c r="AV193" s="1" t="s">
        <v>62</v>
      </c>
      <c r="AW193" s="1" t="s">
        <v>73</v>
      </c>
    </row>
    <row r="194" spans="1:49" ht="183">
      <c r="A194" s="1" t="s">
        <v>2282</v>
      </c>
      <c r="B194" s="1" t="s">
        <v>2283</v>
      </c>
      <c r="C194" s="1" t="s">
        <v>149</v>
      </c>
      <c r="D19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4" s="1" t="s">
        <v>2308</v>
      </c>
      <c r="F194" s="1" t="s">
        <v>2309</v>
      </c>
      <c r="G194" s="1" t="s">
        <v>2310</v>
      </c>
      <c r="H194" s="1">
        <v>6</v>
      </c>
      <c r="I194" s="1" t="s">
        <v>2311</v>
      </c>
      <c r="J194" s="1" t="s">
        <v>2333</v>
      </c>
      <c r="K194" s="1" t="s">
        <v>56</v>
      </c>
      <c r="L194" s="1" t="s">
        <v>2313</v>
      </c>
      <c r="M194" s="1" t="s">
        <v>2314</v>
      </c>
      <c r="N194" s="1" t="s">
        <v>2334</v>
      </c>
      <c r="O194" s="1" t="s">
        <v>2335</v>
      </c>
      <c r="P194" s="1" t="s">
        <v>62</v>
      </c>
      <c r="Q194" s="1" t="s">
        <v>61</v>
      </c>
      <c r="R194" s="1" t="s">
        <v>62</v>
      </c>
      <c r="S194" s="1" t="s">
        <v>76</v>
      </c>
      <c r="T194" s="1" t="s">
        <v>77</v>
      </c>
      <c r="U194" s="1" t="s">
        <v>61</v>
      </c>
      <c r="V194" s="1" t="s">
        <v>2336</v>
      </c>
      <c r="W194" s="1" t="s">
        <v>72</v>
      </c>
      <c r="X194" s="1" t="s">
        <v>62</v>
      </c>
      <c r="Y194" s="1" t="s">
        <v>73</v>
      </c>
      <c r="Z194" s="1" t="s">
        <v>2337</v>
      </c>
      <c r="AA194" s="1" t="s">
        <v>2338</v>
      </c>
      <c r="AB194" s="1" t="s">
        <v>62</v>
      </c>
      <c r="AC194" s="1" t="s">
        <v>61</v>
      </c>
      <c r="AD194" s="1" t="s">
        <v>62</v>
      </c>
      <c r="AE194" s="1" t="s">
        <v>76</v>
      </c>
      <c r="AF194" s="1" t="s">
        <v>77</v>
      </c>
      <c r="AG194" s="1" t="s">
        <v>61</v>
      </c>
      <c r="AH194" s="1" t="s">
        <v>2280</v>
      </c>
      <c r="AI194" s="1" t="s">
        <v>72</v>
      </c>
      <c r="AJ194" s="1" t="s">
        <v>62</v>
      </c>
      <c r="AK194" s="1" t="s">
        <v>73</v>
      </c>
      <c r="AL194" s="1" t="s">
        <v>2339</v>
      </c>
      <c r="AM194" s="1" t="s">
        <v>2340</v>
      </c>
      <c r="AN194" s="1" t="s">
        <v>62</v>
      </c>
      <c r="AO194" s="1" t="s">
        <v>61</v>
      </c>
      <c r="AP194" s="1" t="s">
        <v>62</v>
      </c>
      <c r="AQ194" s="1" t="s">
        <v>76</v>
      </c>
      <c r="AR194" s="1" t="s">
        <v>77</v>
      </c>
      <c r="AS194" s="1" t="s">
        <v>61</v>
      </c>
      <c r="AT194" s="1" t="s">
        <v>2341</v>
      </c>
      <c r="AU194" s="1" t="s">
        <v>72</v>
      </c>
      <c r="AV194" s="1" t="s">
        <v>62</v>
      </c>
      <c r="AW194" s="1" t="s">
        <v>73</v>
      </c>
    </row>
    <row r="195" spans="1:49" ht="152.25">
      <c r="A195" s="1" t="s">
        <v>2282</v>
      </c>
      <c r="B195" s="1" t="s">
        <v>2283</v>
      </c>
      <c r="C195" s="1" t="s">
        <v>149</v>
      </c>
      <c r="D19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5" s="1" t="s">
        <v>2308</v>
      </c>
      <c r="F195" s="1" t="s">
        <v>2309</v>
      </c>
      <c r="G195" s="1" t="s">
        <v>2310</v>
      </c>
      <c r="H195" s="1">
        <v>6</v>
      </c>
      <c r="I195" s="1" t="s">
        <v>2311</v>
      </c>
      <c r="J195" s="1" t="s">
        <v>2342</v>
      </c>
      <c r="K195" s="1" t="s">
        <v>56</v>
      </c>
      <c r="L195" s="1" t="s">
        <v>2313</v>
      </c>
      <c r="M195" s="1" t="s">
        <v>2314</v>
      </c>
      <c r="N195" s="1" t="s">
        <v>2343</v>
      </c>
      <c r="O195" s="1" t="s">
        <v>2344</v>
      </c>
      <c r="P195" s="1" t="s">
        <v>62</v>
      </c>
      <c r="Q195" s="1" t="s">
        <v>61</v>
      </c>
      <c r="R195" s="1" t="s">
        <v>62</v>
      </c>
      <c r="S195" s="1" t="s">
        <v>70</v>
      </c>
      <c r="T195" s="1" t="s">
        <v>64</v>
      </c>
      <c r="U195" s="1" t="s">
        <v>61</v>
      </c>
      <c r="V195" s="1" t="s">
        <v>2345</v>
      </c>
      <c r="W195" s="1" t="s">
        <v>72</v>
      </c>
      <c r="X195" s="1" t="s">
        <v>62</v>
      </c>
      <c r="Y195" s="1" t="s">
        <v>73</v>
      </c>
      <c r="Z195" s="1" t="s">
        <v>2346</v>
      </c>
      <c r="AA195" s="1" t="s">
        <v>2347</v>
      </c>
      <c r="AB195" s="1" t="s">
        <v>62</v>
      </c>
      <c r="AC195" s="1" t="s">
        <v>61</v>
      </c>
      <c r="AD195" s="1" t="s">
        <v>62</v>
      </c>
      <c r="AE195" s="1" t="s">
        <v>76</v>
      </c>
      <c r="AF195" s="1" t="s">
        <v>64</v>
      </c>
      <c r="AG195" s="1" t="s">
        <v>61</v>
      </c>
      <c r="AH195" s="1" t="s">
        <v>2157</v>
      </c>
      <c r="AI195" s="1" t="s">
        <v>72</v>
      </c>
      <c r="AJ195" s="1" t="s">
        <v>62</v>
      </c>
      <c r="AK195" s="1" t="s">
        <v>73</v>
      </c>
      <c r="AL195" s="1" t="s">
        <v>2348</v>
      </c>
      <c r="AM195" s="1" t="s">
        <v>2349</v>
      </c>
      <c r="AN195" s="1" t="s">
        <v>62</v>
      </c>
      <c r="AO195" s="1" t="s">
        <v>61</v>
      </c>
      <c r="AP195" s="1" t="s">
        <v>62</v>
      </c>
      <c r="AQ195" s="1" t="s">
        <v>76</v>
      </c>
      <c r="AR195" s="1" t="s">
        <v>64</v>
      </c>
      <c r="AS195" s="1" t="s">
        <v>61</v>
      </c>
      <c r="AT195" s="1" t="s">
        <v>2157</v>
      </c>
      <c r="AU195" s="1" t="s">
        <v>72</v>
      </c>
      <c r="AV195" s="1" t="s">
        <v>62</v>
      </c>
      <c r="AW195" s="1" t="s">
        <v>73</v>
      </c>
    </row>
    <row r="196" spans="1:49" ht="152.25">
      <c r="A196" s="1" t="s">
        <v>2282</v>
      </c>
      <c r="B196" s="1" t="s">
        <v>2283</v>
      </c>
      <c r="C196" s="1" t="s">
        <v>149</v>
      </c>
      <c r="D19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6" s="1" t="s">
        <v>2308</v>
      </c>
      <c r="F196" s="1" t="s">
        <v>2309</v>
      </c>
      <c r="G196" s="1" t="s">
        <v>2310</v>
      </c>
      <c r="H196" s="1">
        <v>6</v>
      </c>
      <c r="I196" s="1" t="s">
        <v>2311</v>
      </c>
      <c r="J196" s="1" t="s">
        <v>2312</v>
      </c>
      <c r="K196" s="1" t="s">
        <v>56</v>
      </c>
      <c r="L196" s="1" t="s">
        <v>2313</v>
      </c>
      <c r="M196" s="1" t="s">
        <v>2314</v>
      </c>
      <c r="N196" s="1" t="s">
        <v>2350</v>
      </c>
      <c r="O196" s="1" t="s">
        <v>2351</v>
      </c>
      <c r="P196" s="1" t="s">
        <v>62</v>
      </c>
      <c r="Q196" s="1" t="s">
        <v>61</v>
      </c>
      <c r="R196" s="1" t="s">
        <v>62</v>
      </c>
      <c r="S196" s="1" t="s">
        <v>76</v>
      </c>
      <c r="T196" s="1" t="s">
        <v>77</v>
      </c>
      <c r="U196" s="1" t="s">
        <v>61</v>
      </c>
      <c r="V196" s="1" t="s">
        <v>2352</v>
      </c>
      <c r="W196" s="1" t="s">
        <v>72</v>
      </c>
      <c r="X196" s="1" t="s">
        <v>62</v>
      </c>
      <c r="Y196" s="1" t="s">
        <v>73</v>
      </c>
      <c r="Z196" s="1" t="s">
        <v>2353</v>
      </c>
      <c r="AA196" s="1" t="s">
        <v>2354</v>
      </c>
      <c r="AB196" s="1" t="s">
        <v>62</v>
      </c>
      <c r="AC196" s="1" t="s">
        <v>61</v>
      </c>
      <c r="AD196" s="1" t="s">
        <v>62</v>
      </c>
      <c r="AE196" s="1" t="s">
        <v>76</v>
      </c>
      <c r="AF196" s="1" t="s">
        <v>77</v>
      </c>
      <c r="AG196" s="1" t="s">
        <v>61</v>
      </c>
      <c r="AH196" s="1" t="s">
        <v>2157</v>
      </c>
      <c r="AI196" s="1" t="s">
        <v>72</v>
      </c>
      <c r="AJ196" s="1" t="s">
        <v>62</v>
      </c>
      <c r="AK196" s="1" t="s">
        <v>73</v>
      </c>
      <c r="AL196" s="1" t="s">
        <v>2355</v>
      </c>
      <c r="AM196" s="1" t="s">
        <v>2356</v>
      </c>
      <c r="AN196" s="1" t="s">
        <v>62</v>
      </c>
      <c r="AO196" s="1" t="s">
        <v>61</v>
      </c>
      <c r="AP196" s="1" t="s">
        <v>62</v>
      </c>
      <c r="AQ196" s="1" t="s">
        <v>76</v>
      </c>
      <c r="AR196" s="1" t="s">
        <v>77</v>
      </c>
      <c r="AS196" s="1" t="s">
        <v>61</v>
      </c>
      <c r="AT196" s="1" t="s">
        <v>2157</v>
      </c>
      <c r="AU196" s="1" t="s">
        <v>72</v>
      </c>
      <c r="AV196" s="1" t="s">
        <v>62</v>
      </c>
      <c r="AW196" s="1" t="s">
        <v>73</v>
      </c>
    </row>
    <row r="197" spans="1:49" ht="152.25">
      <c r="A197" s="1" t="s">
        <v>2282</v>
      </c>
      <c r="B197" s="1" t="s">
        <v>2283</v>
      </c>
      <c r="C197" s="1" t="s">
        <v>149</v>
      </c>
      <c r="D19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7" s="1" t="s">
        <v>2308</v>
      </c>
      <c r="F197" s="1" t="s">
        <v>2309</v>
      </c>
      <c r="G197" s="1" t="s">
        <v>2310</v>
      </c>
      <c r="H197" s="1">
        <v>6</v>
      </c>
      <c r="I197" s="1" t="s">
        <v>2311</v>
      </c>
      <c r="J197" s="1" t="s">
        <v>2357</v>
      </c>
      <c r="K197" s="1" t="s">
        <v>56</v>
      </c>
      <c r="L197" s="1" t="s">
        <v>2313</v>
      </c>
      <c r="M197" s="1" t="s">
        <v>2314</v>
      </c>
      <c r="N197" s="1" t="s">
        <v>2358</v>
      </c>
      <c r="O197" s="1" t="s">
        <v>2359</v>
      </c>
      <c r="P197" s="1" t="s">
        <v>62</v>
      </c>
      <c r="Q197" s="1" t="s">
        <v>61</v>
      </c>
      <c r="R197" s="1" t="s">
        <v>62</v>
      </c>
      <c r="S197" s="1" t="s">
        <v>76</v>
      </c>
      <c r="T197" s="1" t="s">
        <v>77</v>
      </c>
      <c r="U197" s="1" t="s">
        <v>61</v>
      </c>
      <c r="V197" s="1" t="s">
        <v>2360</v>
      </c>
      <c r="W197" s="1" t="s">
        <v>72</v>
      </c>
      <c r="X197" s="1" t="s">
        <v>62</v>
      </c>
      <c r="Y197" s="1" t="s">
        <v>73</v>
      </c>
      <c r="Z197" s="1" t="s">
        <v>2361</v>
      </c>
      <c r="AA197" s="1" t="s">
        <v>2362</v>
      </c>
      <c r="AB197" s="1" t="s">
        <v>62</v>
      </c>
      <c r="AC197" s="1" t="s">
        <v>61</v>
      </c>
      <c r="AD197" s="1" t="s">
        <v>62</v>
      </c>
      <c r="AE197" s="1" t="s">
        <v>76</v>
      </c>
      <c r="AF197" s="1" t="s">
        <v>77</v>
      </c>
      <c r="AG197" s="1" t="s">
        <v>61</v>
      </c>
      <c r="AH197" s="1" t="s">
        <v>2363</v>
      </c>
      <c r="AI197" s="1" t="s">
        <v>72</v>
      </c>
      <c r="AJ197" s="1" t="s">
        <v>62</v>
      </c>
      <c r="AK197" s="1" t="s">
        <v>73</v>
      </c>
      <c r="AL197" s="1" t="s">
        <v>2364</v>
      </c>
      <c r="AM197" s="1" t="s">
        <v>2365</v>
      </c>
      <c r="AN197" s="1" t="s">
        <v>62</v>
      </c>
      <c r="AO197" s="1" t="s">
        <v>61</v>
      </c>
      <c r="AP197" s="1" t="s">
        <v>62</v>
      </c>
      <c r="AQ197" s="1" t="s">
        <v>76</v>
      </c>
      <c r="AR197" s="1" t="s">
        <v>77</v>
      </c>
      <c r="AS197" s="1" t="s">
        <v>61</v>
      </c>
      <c r="AT197" s="1" t="s">
        <v>2363</v>
      </c>
      <c r="AU197" s="1" t="s">
        <v>72</v>
      </c>
      <c r="AV197" s="1" t="s">
        <v>62</v>
      </c>
      <c r="AW197" s="1" t="s">
        <v>73</v>
      </c>
    </row>
    <row r="198" spans="1:49" ht="152.25">
      <c r="A198" s="1" t="s">
        <v>2282</v>
      </c>
      <c r="B198" s="1" t="s">
        <v>2283</v>
      </c>
      <c r="C198" s="1" t="s">
        <v>180</v>
      </c>
      <c r="D19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98" s="1" t="s">
        <v>2366</v>
      </c>
      <c r="F198" s="1" t="s">
        <v>2367</v>
      </c>
      <c r="G198" s="1" t="s">
        <v>2368</v>
      </c>
      <c r="H198" s="1">
        <v>1</v>
      </c>
      <c r="I198" s="1" t="s">
        <v>2357</v>
      </c>
      <c r="J198" s="1" t="s">
        <v>2357</v>
      </c>
      <c r="K198" s="1" t="s">
        <v>56</v>
      </c>
      <c r="L198" s="1" t="s">
        <v>2369</v>
      </c>
      <c r="M198" s="1" t="s">
        <v>2370</v>
      </c>
      <c r="N198" s="1" t="s">
        <v>2358</v>
      </c>
      <c r="O198" s="1" t="s">
        <v>2371</v>
      </c>
      <c r="P198" s="1" t="s">
        <v>62</v>
      </c>
      <c r="Q198" s="1" t="s">
        <v>61</v>
      </c>
      <c r="R198" s="1" t="s">
        <v>62</v>
      </c>
      <c r="S198" s="1" t="s">
        <v>76</v>
      </c>
      <c r="T198" s="1" t="s">
        <v>77</v>
      </c>
      <c r="U198" s="1" t="s">
        <v>61</v>
      </c>
      <c r="V198" s="1" t="s">
        <v>2157</v>
      </c>
      <c r="W198" s="1" t="s">
        <v>72</v>
      </c>
      <c r="X198" s="1" t="s">
        <v>62</v>
      </c>
      <c r="Y198" s="1" t="s">
        <v>73</v>
      </c>
      <c r="Z198" s="1" t="s">
        <v>2361</v>
      </c>
      <c r="AA198" s="1" t="s">
        <v>2372</v>
      </c>
      <c r="AB198" s="1" t="s">
        <v>61</v>
      </c>
      <c r="AC198" s="1" t="s">
        <v>61</v>
      </c>
      <c r="AD198" s="1" t="s">
        <v>62</v>
      </c>
      <c r="AE198" s="1" t="s">
        <v>1906</v>
      </c>
      <c r="AF198" s="1" t="s">
        <v>64</v>
      </c>
      <c r="AG198" s="1" t="s">
        <v>62</v>
      </c>
      <c r="AH198" s="1" t="s">
        <v>2373</v>
      </c>
      <c r="AI198" s="1" t="s">
        <v>66</v>
      </c>
      <c r="AJ198" s="1" t="s">
        <v>61</v>
      </c>
      <c r="AK198" s="1" t="s">
        <v>506</v>
      </c>
      <c r="AL198" s="1" t="s">
        <v>2364</v>
      </c>
      <c r="AM198" s="1" t="s">
        <v>2374</v>
      </c>
      <c r="AN198" s="1" t="s">
        <v>62</v>
      </c>
      <c r="AO198" s="1" t="s">
        <v>61</v>
      </c>
      <c r="AP198" s="1" t="s">
        <v>62</v>
      </c>
      <c r="AQ198" s="1" t="s">
        <v>76</v>
      </c>
      <c r="AR198" s="1" t="s">
        <v>77</v>
      </c>
      <c r="AS198" s="1" t="s">
        <v>61</v>
      </c>
      <c r="AT198" s="1" t="s">
        <v>2157</v>
      </c>
      <c r="AU198" s="1" t="s">
        <v>72</v>
      </c>
      <c r="AV198" s="1" t="s">
        <v>62</v>
      </c>
      <c r="AW198" s="1" t="s">
        <v>73</v>
      </c>
    </row>
    <row r="199" spans="1:49" ht="244.5">
      <c r="A199" s="1" t="s">
        <v>2375</v>
      </c>
      <c r="B199" s="1" t="s">
        <v>2376</v>
      </c>
      <c r="C199" s="1" t="s">
        <v>51</v>
      </c>
      <c r="D19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99" s="1" t="s">
        <v>2377</v>
      </c>
      <c r="F199" s="1" t="s">
        <v>2378</v>
      </c>
      <c r="G199" s="1" t="s">
        <v>2379</v>
      </c>
      <c r="H199" s="1">
        <v>2</v>
      </c>
      <c r="I199" s="1" t="s">
        <v>2380</v>
      </c>
      <c r="J199" s="1" t="s">
        <v>2381</v>
      </c>
      <c r="K199" s="1" t="s">
        <v>56</v>
      </c>
      <c r="L199" s="1" t="s">
        <v>2382</v>
      </c>
      <c r="M199" s="1" t="s">
        <v>2383</v>
      </c>
      <c r="N199" s="1" t="s">
        <v>2384</v>
      </c>
      <c r="O199" s="1" t="s">
        <v>2385</v>
      </c>
      <c r="P199" s="1" t="s">
        <v>62</v>
      </c>
      <c r="Q199" s="1" t="s">
        <v>61</v>
      </c>
      <c r="R199" s="1" t="s">
        <v>62</v>
      </c>
      <c r="S199" s="1" t="s">
        <v>76</v>
      </c>
      <c r="T199" s="1" t="s">
        <v>77</v>
      </c>
      <c r="U199" s="1" t="s">
        <v>61</v>
      </c>
      <c r="V199" s="1" t="s">
        <v>2157</v>
      </c>
      <c r="W199" s="1" t="s">
        <v>72</v>
      </c>
      <c r="X199" s="1" t="s">
        <v>62</v>
      </c>
      <c r="Y199" s="1" t="s">
        <v>73</v>
      </c>
      <c r="Z199" s="1" t="s">
        <v>2386</v>
      </c>
      <c r="AA199" s="1" t="s">
        <v>2387</v>
      </c>
      <c r="AB199" s="1" t="s">
        <v>62</v>
      </c>
      <c r="AC199" s="1" t="s">
        <v>61</v>
      </c>
      <c r="AD199" s="1" t="s">
        <v>62</v>
      </c>
      <c r="AE199" s="1" t="s">
        <v>76</v>
      </c>
      <c r="AF199" s="1" t="s">
        <v>77</v>
      </c>
      <c r="AG199" s="1" t="s">
        <v>61</v>
      </c>
      <c r="AH199" s="1" t="s">
        <v>2157</v>
      </c>
      <c r="AI199" s="1" t="s">
        <v>72</v>
      </c>
      <c r="AJ199" s="1" t="s">
        <v>62</v>
      </c>
      <c r="AK199" s="1" t="s">
        <v>73</v>
      </c>
      <c r="AL199" s="1" t="s">
        <v>2388</v>
      </c>
      <c r="AM199" s="1" t="s">
        <v>2389</v>
      </c>
      <c r="AN199" s="1" t="s">
        <v>62</v>
      </c>
      <c r="AO199" s="1" t="s">
        <v>61</v>
      </c>
      <c r="AP199" s="1" t="s">
        <v>62</v>
      </c>
      <c r="AQ199" s="1" t="s">
        <v>2390</v>
      </c>
      <c r="AR199" s="1" t="s">
        <v>64</v>
      </c>
      <c r="AS199" s="1" t="s">
        <v>61</v>
      </c>
      <c r="AT199" s="1" t="s">
        <v>2391</v>
      </c>
      <c r="AU199" s="1" t="s">
        <v>72</v>
      </c>
      <c r="AV199" s="1" t="s">
        <v>62</v>
      </c>
      <c r="AW199" s="1" t="s">
        <v>73</v>
      </c>
    </row>
    <row r="200" spans="1:49" ht="137.25">
      <c r="A200" s="1" t="s">
        <v>2375</v>
      </c>
      <c r="B200" s="1" t="s">
        <v>2376</v>
      </c>
      <c r="C200" s="1" t="s">
        <v>51</v>
      </c>
      <c r="D20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00" s="1" t="s">
        <v>2377</v>
      </c>
      <c r="F200" s="1" t="s">
        <v>2378</v>
      </c>
      <c r="G200" s="1" t="s">
        <v>2379</v>
      </c>
      <c r="H200" s="1">
        <v>2</v>
      </c>
      <c r="I200" s="1" t="s">
        <v>2380</v>
      </c>
      <c r="J200" s="1" t="s">
        <v>2392</v>
      </c>
      <c r="K200" s="1" t="s">
        <v>56</v>
      </c>
      <c r="L200" s="1" t="s">
        <v>2382</v>
      </c>
      <c r="M200" s="1" t="s">
        <v>2383</v>
      </c>
      <c r="N200" s="1" t="s">
        <v>2393</v>
      </c>
      <c r="O200" s="1" t="s">
        <v>2394</v>
      </c>
      <c r="P200" s="1" t="s">
        <v>62</v>
      </c>
      <c r="Q200" s="1" t="s">
        <v>61</v>
      </c>
      <c r="R200" s="1" t="s">
        <v>62</v>
      </c>
      <c r="S200" s="1" t="s">
        <v>76</v>
      </c>
      <c r="T200" s="1" t="s">
        <v>77</v>
      </c>
      <c r="U200" s="1" t="s">
        <v>61</v>
      </c>
      <c r="V200" s="1" t="s">
        <v>2157</v>
      </c>
      <c r="W200" s="1" t="s">
        <v>72</v>
      </c>
      <c r="X200" s="1" t="s">
        <v>62</v>
      </c>
      <c r="Y200" s="1" t="s">
        <v>73</v>
      </c>
      <c r="Z200" s="1" t="s">
        <v>2395</v>
      </c>
      <c r="AA200" s="1" t="s">
        <v>2396</v>
      </c>
      <c r="AB200" s="1" t="s">
        <v>62</v>
      </c>
      <c r="AC200" s="1" t="s">
        <v>61</v>
      </c>
      <c r="AD200" s="1" t="s">
        <v>62</v>
      </c>
      <c r="AE200" s="1" t="s">
        <v>76</v>
      </c>
      <c r="AF200" s="1" t="s">
        <v>77</v>
      </c>
      <c r="AG200" s="1" t="s">
        <v>61</v>
      </c>
      <c r="AH200" s="1" t="s">
        <v>2157</v>
      </c>
      <c r="AI200" s="1" t="s">
        <v>72</v>
      </c>
      <c r="AJ200" s="1" t="s">
        <v>62</v>
      </c>
      <c r="AK200" s="1" t="s">
        <v>73</v>
      </c>
      <c r="AL200" s="1" t="s">
        <v>2397</v>
      </c>
      <c r="AM200" s="1" t="s">
        <v>2398</v>
      </c>
      <c r="AN200" s="1" t="s">
        <v>62</v>
      </c>
      <c r="AO200" s="1" t="s">
        <v>61</v>
      </c>
      <c r="AP200" s="1" t="s">
        <v>62</v>
      </c>
      <c r="AQ200" s="1" t="s">
        <v>76</v>
      </c>
      <c r="AR200" s="1" t="s">
        <v>77</v>
      </c>
      <c r="AS200" s="1" t="s">
        <v>61</v>
      </c>
      <c r="AT200" s="1" t="s">
        <v>2157</v>
      </c>
      <c r="AU200" s="1" t="s">
        <v>72</v>
      </c>
      <c r="AV200" s="1" t="s">
        <v>62</v>
      </c>
      <c r="AW200" s="1" t="s">
        <v>73</v>
      </c>
    </row>
    <row r="201" spans="1:49" ht="137.25">
      <c r="A201" s="1" t="s">
        <v>2375</v>
      </c>
      <c r="B201" s="1" t="s">
        <v>2376</v>
      </c>
      <c r="C201" s="1" t="s">
        <v>180</v>
      </c>
      <c r="D20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01" s="1" t="s">
        <v>2399</v>
      </c>
      <c r="F201" s="1" t="s">
        <v>2400</v>
      </c>
      <c r="G201" s="1" t="s">
        <v>2401</v>
      </c>
      <c r="H201" s="1">
        <v>1</v>
      </c>
      <c r="I201" s="1" t="s">
        <v>2402</v>
      </c>
      <c r="J201" s="1" t="s">
        <v>2402</v>
      </c>
      <c r="K201" s="1" t="s">
        <v>56</v>
      </c>
      <c r="L201" s="1" t="s">
        <v>2403</v>
      </c>
      <c r="M201" s="1" t="s">
        <v>2404</v>
      </c>
      <c r="N201" s="1" t="s">
        <v>2393</v>
      </c>
      <c r="O201" s="1" t="s">
        <v>2405</v>
      </c>
      <c r="P201" s="1" t="s">
        <v>62</v>
      </c>
      <c r="Q201" s="1" t="s">
        <v>61</v>
      </c>
      <c r="R201" s="1" t="s">
        <v>62</v>
      </c>
      <c r="S201" s="1" t="s">
        <v>76</v>
      </c>
      <c r="T201" s="1" t="s">
        <v>77</v>
      </c>
      <c r="U201" s="1" t="s">
        <v>61</v>
      </c>
      <c r="V201" s="1" t="s">
        <v>2157</v>
      </c>
      <c r="W201" s="1" t="s">
        <v>72</v>
      </c>
      <c r="X201" s="1" t="s">
        <v>62</v>
      </c>
      <c r="Y201" s="1" t="s">
        <v>73</v>
      </c>
      <c r="Z201" s="1" t="s">
        <v>2395</v>
      </c>
      <c r="AA201" s="1" t="s">
        <v>2406</v>
      </c>
      <c r="AB201" s="1" t="s">
        <v>62</v>
      </c>
      <c r="AC201" s="1" t="s">
        <v>61</v>
      </c>
      <c r="AD201" s="1" t="s">
        <v>62</v>
      </c>
      <c r="AE201" s="1" t="s">
        <v>76</v>
      </c>
      <c r="AF201" s="1" t="s">
        <v>77</v>
      </c>
      <c r="AG201" s="1" t="s">
        <v>61</v>
      </c>
      <c r="AH201" s="1" t="s">
        <v>2157</v>
      </c>
      <c r="AI201" s="1" t="s">
        <v>72</v>
      </c>
      <c r="AJ201" s="1" t="s">
        <v>62</v>
      </c>
      <c r="AK201" s="1" t="s">
        <v>73</v>
      </c>
      <c r="AL201" s="1" t="s">
        <v>2397</v>
      </c>
      <c r="AM201" s="1" t="s">
        <v>2407</v>
      </c>
      <c r="AN201" s="1" t="s">
        <v>62</v>
      </c>
      <c r="AO201" s="1" t="s">
        <v>61</v>
      </c>
      <c r="AP201" s="1" t="s">
        <v>62</v>
      </c>
      <c r="AQ201" s="1" t="s">
        <v>76</v>
      </c>
      <c r="AR201" s="1" t="s">
        <v>77</v>
      </c>
      <c r="AS201" s="1" t="s">
        <v>61</v>
      </c>
      <c r="AT201" s="1" t="s">
        <v>2157</v>
      </c>
      <c r="AU201" s="1" t="s">
        <v>72</v>
      </c>
      <c r="AV201" s="1" t="s">
        <v>62</v>
      </c>
      <c r="AW201" s="1" t="s">
        <v>73</v>
      </c>
    </row>
    <row r="202" spans="1:49" ht="152.25">
      <c r="A202" s="1" t="s">
        <v>2408</v>
      </c>
      <c r="B202" s="1" t="s">
        <v>2409</v>
      </c>
      <c r="C202" s="1" t="s">
        <v>51</v>
      </c>
      <c r="D20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02" s="1" t="s">
        <v>2410</v>
      </c>
      <c r="F202" s="1" t="s">
        <v>2411</v>
      </c>
      <c r="G202" s="1" t="s">
        <v>2412</v>
      </c>
      <c r="H202" s="1">
        <v>1</v>
      </c>
      <c r="I202" s="1" t="s">
        <v>1263</v>
      </c>
      <c r="J202" s="1" t="s">
        <v>1263</v>
      </c>
      <c r="K202" s="1" t="s">
        <v>2413</v>
      </c>
      <c r="L202" s="1" t="s">
        <v>2414</v>
      </c>
      <c r="M202" s="1" t="s">
        <v>2415</v>
      </c>
      <c r="N202" s="1" t="s">
        <v>1266</v>
      </c>
      <c r="O202" s="1" t="s">
        <v>2416</v>
      </c>
      <c r="P202" s="1" t="s">
        <v>62</v>
      </c>
      <c r="Q202" s="1" t="s">
        <v>61</v>
      </c>
      <c r="R202" s="1" t="s">
        <v>62</v>
      </c>
      <c r="S202" s="1" t="s">
        <v>2417</v>
      </c>
      <c r="T202" s="1" t="s">
        <v>77</v>
      </c>
      <c r="U202" s="1" t="s">
        <v>61</v>
      </c>
      <c r="V202" s="1" t="s">
        <v>2418</v>
      </c>
      <c r="W202" s="1" t="s">
        <v>72</v>
      </c>
      <c r="X202" s="1" t="s">
        <v>62</v>
      </c>
      <c r="Y202" s="1" t="s">
        <v>73</v>
      </c>
      <c r="Z202" s="1" t="s">
        <v>1268</v>
      </c>
      <c r="AA202" s="1" t="s">
        <v>2419</v>
      </c>
      <c r="AB202" s="1" t="s">
        <v>62</v>
      </c>
      <c r="AC202" s="1" t="s">
        <v>61</v>
      </c>
      <c r="AD202" s="1" t="s">
        <v>62</v>
      </c>
      <c r="AE202" s="1" t="s">
        <v>2417</v>
      </c>
      <c r="AF202" s="1" t="s">
        <v>77</v>
      </c>
      <c r="AG202" s="1" t="s">
        <v>61</v>
      </c>
      <c r="AH202" s="1" t="s">
        <v>2420</v>
      </c>
      <c r="AI202" s="1" t="s">
        <v>72</v>
      </c>
      <c r="AJ202" s="1" t="s">
        <v>62</v>
      </c>
      <c r="AK202" s="1" t="s">
        <v>73</v>
      </c>
      <c r="AL202" s="1" t="s">
        <v>1270</v>
      </c>
      <c r="AM202" s="1" t="s">
        <v>2421</v>
      </c>
      <c r="AN202" s="1" t="s">
        <v>62</v>
      </c>
      <c r="AO202" s="1" t="s">
        <v>61</v>
      </c>
      <c r="AP202" s="1" t="s">
        <v>62</v>
      </c>
      <c r="AQ202" s="1" t="s">
        <v>2417</v>
      </c>
      <c r="AR202" s="1" t="s">
        <v>77</v>
      </c>
      <c r="AS202" s="1" t="s">
        <v>61</v>
      </c>
      <c r="AT202" s="1" t="s">
        <v>2418</v>
      </c>
      <c r="AU202" s="1" t="s">
        <v>72</v>
      </c>
      <c r="AV202" s="1" t="s">
        <v>62</v>
      </c>
      <c r="AW202" s="1" t="s">
        <v>73</v>
      </c>
    </row>
    <row r="203" spans="1:49" ht="275.25">
      <c r="A203" s="1" t="s">
        <v>2408</v>
      </c>
      <c r="B203" s="1" t="s">
        <v>2409</v>
      </c>
      <c r="C203" s="1" t="s">
        <v>80</v>
      </c>
      <c r="D20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203" s="1" t="s">
        <v>2422</v>
      </c>
      <c r="F203" s="1" t="s">
        <v>2423</v>
      </c>
      <c r="G203" s="1" t="s">
        <v>2424</v>
      </c>
      <c r="H203" s="1">
        <v>2</v>
      </c>
      <c r="I203" s="1" t="s">
        <v>2425</v>
      </c>
      <c r="J203" s="1" t="s">
        <v>2426</v>
      </c>
      <c r="K203" s="1" t="s">
        <v>2413</v>
      </c>
      <c r="L203" s="1" t="s">
        <v>2427</v>
      </c>
      <c r="M203" s="1" t="s">
        <v>2428</v>
      </c>
      <c r="N203" s="1" t="s">
        <v>2429</v>
      </c>
      <c r="O203" s="1" t="s">
        <v>2430</v>
      </c>
      <c r="P203" s="1" t="s">
        <v>62</v>
      </c>
      <c r="Q203" s="1" t="s">
        <v>61</v>
      </c>
      <c r="R203" s="1" t="s">
        <v>62</v>
      </c>
      <c r="S203" s="1" t="s">
        <v>2431</v>
      </c>
      <c r="T203" s="1" t="s">
        <v>64</v>
      </c>
      <c r="U203" s="1" t="s">
        <v>61</v>
      </c>
      <c r="V203" s="1" t="s">
        <v>2432</v>
      </c>
      <c r="W203" s="1" t="s">
        <v>72</v>
      </c>
      <c r="X203" s="1" t="s">
        <v>62</v>
      </c>
      <c r="Y203" s="1" t="s">
        <v>73</v>
      </c>
      <c r="Z203" s="1" t="s">
        <v>2433</v>
      </c>
      <c r="AA203" s="1" t="s">
        <v>2434</v>
      </c>
      <c r="AB203" s="1" t="s">
        <v>62</v>
      </c>
      <c r="AC203" s="1" t="s">
        <v>61</v>
      </c>
      <c r="AD203" s="1" t="s">
        <v>62</v>
      </c>
      <c r="AE203" s="1" t="s">
        <v>2435</v>
      </c>
      <c r="AF203" s="1" t="s">
        <v>64</v>
      </c>
      <c r="AG203" s="1" t="s">
        <v>61</v>
      </c>
      <c r="AH203" s="1" t="s">
        <v>2436</v>
      </c>
      <c r="AI203" s="1" t="s">
        <v>72</v>
      </c>
      <c r="AJ203" s="1" t="s">
        <v>62</v>
      </c>
      <c r="AK203" s="1" t="s">
        <v>73</v>
      </c>
      <c r="AL203" s="1" t="s">
        <v>2437</v>
      </c>
      <c r="AM203" s="1" t="s">
        <v>2438</v>
      </c>
      <c r="AN203" s="1" t="s">
        <v>62</v>
      </c>
      <c r="AO203" s="1" t="s">
        <v>61</v>
      </c>
      <c r="AP203" s="1" t="s">
        <v>62</v>
      </c>
      <c r="AQ203" s="1" t="s">
        <v>2435</v>
      </c>
      <c r="AR203" s="1" t="s">
        <v>64</v>
      </c>
      <c r="AS203" s="1" t="s">
        <v>61</v>
      </c>
      <c r="AT203" s="1" t="s">
        <v>2436</v>
      </c>
      <c r="AU203" s="1" t="s">
        <v>72</v>
      </c>
      <c r="AV203" s="1" t="s">
        <v>62</v>
      </c>
      <c r="AW203" s="1" t="s">
        <v>73</v>
      </c>
    </row>
    <row r="204" spans="1:49" ht="152.25">
      <c r="A204" s="1" t="s">
        <v>2408</v>
      </c>
      <c r="B204" s="1" t="s">
        <v>2409</v>
      </c>
      <c r="C204" s="1" t="s">
        <v>80</v>
      </c>
      <c r="D20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204" s="1" t="s">
        <v>2422</v>
      </c>
      <c r="F204" s="1" t="s">
        <v>2423</v>
      </c>
      <c r="G204" s="1" t="s">
        <v>2424</v>
      </c>
      <c r="H204" s="1">
        <v>2</v>
      </c>
      <c r="I204" s="1" t="s">
        <v>2425</v>
      </c>
      <c r="J204" s="1" t="s">
        <v>2439</v>
      </c>
      <c r="K204" s="1" t="s">
        <v>2413</v>
      </c>
      <c r="L204" s="1" t="s">
        <v>2427</v>
      </c>
      <c r="M204" s="1" t="s">
        <v>2428</v>
      </c>
      <c r="N204" s="1" t="s">
        <v>352</v>
      </c>
      <c r="O204" s="1" t="s">
        <v>2440</v>
      </c>
      <c r="P204" s="1" t="s">
        <v>62</v>
      </c>
      <c r="Q204" s="1" t="s">
        <v>62</v>
      </c>
      <c r="R204" s="1" t="s">
        <v>61</v>
      </c>
      <c r="S204" s="1" t="s">
        <v>73</v>
      </c>
      <c r="T204" s="1" t="s">
        <v>73</v>
      </c>
      <c r="U204" s="1" t="s">
        <v>61</v>
      </c>
      <c r="V204" s="1" t="s">
        <v>2441</v>
      </c>
      <c r="W204" s="1" t="s">
        <v>850</v>
      </c>
      <c r="X204" s="1" t="s">
        <v>62</v>
      </c>
      <c r="Y204" s="1" t="s">
        <v>73</v>
      </c>
      <c r="Z204" s="1" t="s">
        <v>355</v>
      </c>
      <c r="AA204" s="1" t="s">
        <v>2442</v>
      </c>
      <c r="AB204" s="1" t="s">
        <v>62</v>
      </c>
      <c r="AC204" s="1" t="s">
        <v>61</v>
      </c>
      <c r="AD204" s="1" t="s">
        <v>62</v>
      </c>
      <c r="AE204" s="1" t="s">
        <v>76</v>
      </c>
      <c r="AF204" s="1" t="s">
        <v>77</v>
      </c>
      <c r="AG204" s="1" t="s">
        <v>61</v>
      </c>
      <c r="AH204" s="1" t="s">
        <v>2157</v>
      </c>
      <c r="AI204" s="1" t="s">
        <v>72</v>
      </c>
      <c r="AJ204" s="1" t="s">
        <v>62</v>
      </c>
      <c r="AK204" s="1" t="s">
        <v>73</v>
      </c>
      <c r="AL204" s="1" t="s">
        <v>357</v>
      </c>
      <c r="AM204" s="1" t="s">
        <v>2443</v>
      </c>
      <c r="AN204" s="1" t="s">
        <v>62</v>
      </c>
      <c r="AO204" s="1" t="s">
        <v>61</v>
      </c>
      <c r="AP204" s="1" t="s">
        <v>62</v>
      </c>
      <c r="AQ204" s="1" t="s">
        <v>76</v>
      </c>
      <c r="AR204" s="1" t="s">
        <v>77</v>
      </c>
      <c r="AS204" s="1" t="s">
        <v>61</v>
      </c>
      <c r="AT204" s="1" t="s">
        <v>2157</v>
      </c>
      <c r="AU204" s="1" t="s">
        <v>72</v>
      </c>
      <c r="AV204" s="1" t="s">
        <v>62</v>
      </c>
      <c r="AW204" s="1" t="s">
        <v>73</v>
      </c>
    </row>
    <row r="205" spans="1:49" ht="137.25">
      <c r="A205" s="1" t="s">
        <v>2408</v>
      </c>
      <c r="B205" s="1" t="s">
        <v>2409</v>
      </c>
      <c r="C205" s="1" t="s">
        <v>114</v>
      </c>
      <c r="D20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205" s="1" t="s">
        <v>2444</v>
      </c>
      <c r="F205" s="1" t="s">
        <v>2445</v>
      </c>
      <c r="G205" s="1" t="s">
        <v>2446</v>
      </c>
      <c r="H205" s="1">
        <v>1</v>
      </c>
      <c r="I205" s="1" t="s">
        <v>2447</v>
      </c>
      <c r="J205" s="1" t="s">
        <v>2447</v>
      </c>
      <c r="K205" s="1" t="s">
        <v>2413</v>
      </c>
      <c r="L205" s="1" t="s">
        <v>2448</v>
      </c>
      <c r="M205" s="1" t="s">
        <v>2449</v>
      </c>
      <c r="N205" s="1" t="s">
        <v>352</v>
      </c>
      <c r="O205" s="1" t="s">
        <v>2450</v>
      </c>
      <c r="P205" s="1" t="s">
        <v>62</v>
      </c>
      <c r="Q205" s="1" t="s">
        <v>62</v>
      </c>
      <c r="R205" s="1" t="s">
        <v>61</v>
      </c>
      <c r="S205" s="1" t="s">
        <v>73</v>
      </c>
      <c r="T205" s="1" t="s">
        <v>73</v>
      </c>
      <c r="U205" s="1" t="s">
        <v>61</v>
      </c>
      <c r="V205" s="1" t="s">
        <v>2441</v>
      </c>
      <c r="W205" s="1" t="s">
        <v>850</v>
      </c>
      <c r="X205" s="1" t="s">
        <v>62</v>
      </c>
      <c r="Y205" s="1" t="s">
        <v>73</v>
      </c>
      <c r="Z205" s="1" t="s">
        <v>355</v>
      </c>
      <c r="AA205" s="1" t="s">
        <v>2451</v>
      </c>
      <c r="AB205" s="1" t="s">
        <v>62</v>
      </c>
      <c r="AC205" s="1" t="s">
        <v>61</v>
      </c>
      <c r="AD205" s="1" t="s">
        <v>62</v>
      </c>
      <c r="AE205" s="1" t="s">
        <v>76</v>
      </c>
      <c r="AF205" s="1" t="s">
        <v>77</v>
      </c>
      <c r="AG205" s="1" t="s">
        <v>61</v>
      </c>
      <c r="AH205" s="1" t="s">
        <v>2157</v>
      </c>
      <c r="AI205" s="1" t="s">
        <v>72</v>
      </c>
      <c r="AJ205" s="1" t="s">
        <v>62</v>
      </c>
      <c r="AK205" s="1" t="s">
        <v>73</v>
      </c>
      <c r="AL205" s="1" t="s">
        <v>357</v>
      </c>
      <c r="AM205" s="1" t="s">
        <v>2452</v>
      </c>
      <c r="AN205" s="1" t="s">
        <v>62</v>
      </c>
      <c r="AO205" s="1" t="s">
        <v>61</v>
      </c>
      <c r="AP205" s="1" t="s">
        <v>62</v>
      </c>
      <c r="AQ205" s="1" t="s">
        <v>76</v>
      </c>
      <c r="AR205" s="1" t="s">
        <v>77</v>
      </c>
      <c r="AS205" s="1" t="s">
        <v>61</v>
      </c>
      <c r="AT205" s="1" t="s">
        <v>2157</v>
      </c>
      <c r="AU205" s="1" t="s">
        <v>72</v>
      </c>
      <c r="AV205" s="1" t="s">
        <v>62</v>
      </c>
      <c r="AW205" s="1" t="s">
        <v>73</v>
      </c>
    </row>
    <row r="206" spans="1:49" ht="152.25">
      <c r="A206" s="1" t="s">
        <v>2408</v>
      </c>
      <c r="B206" s="1" t="s">
        <v>2409</v>
      </c>
      <c r="C206" s="1" t="s">
        <v>149</v>
      </c>
      <c r="D20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06" s="1" t="s">
        <v>2453</v>
      </c>
      <c r="F206" s="1" t="s">
        <v>2454</v>
      </c>
      <c r="G206" s="1" t="s">
        <v>2455</v>
      </c>
      <c r="H206" s="1">
        <v>1</v>
      </c>
      <c r="I206" s="1" t="s">
        <v>2456</v>
      </c>
      <c r="J206" s="1" t="s">
        <v>2456</v>
      </c>
      <c r="K206" s="1" t="s">
        <v>2413</v>
      </c>
      <c r="L206" s="1" t="s">
        <v>2457</v>
      </c>
      <c r="M206" s="1" t="s">
        <v>2458</v>
      </c>
      <c r="N206" s="1" t="s">
        <v>2459</v>
      </c>
      <c r="O206" s="1" t="s">
        <v>2460</v>
      </c>
      <c r="P206" s="1" t="s">
        <v>62</v>
      </c>
      <c r="Q206" s="1" t="s">
        <v>61</v>
      </c>
      <c r="R206" s="1" t="s">
        <v>62</v>
      </c>
      <c r="S206" s="1" t="s">
        <v>2461</v>
      </c>
      <c r="T206" s="1" t="s">
        <v>64</v>
      </c>
      <c r="U206" s="1" t="s">
        <v>61</v>
      </c>
      <c r="V206" s="1" t="s">
        <v>2462</v>
      </c>
      <c r="W206" s="1" t="s">
        <v>72</v>
      </c>
      <c r="X206" s="1" t="s">
        <v>62</v>
      </c>
      <c r="Y206" s="1" t="s">
        <v>73</v>
      </c>
      <c r="Z206" s="1" t="s">
        <v>2463</v>
      </c>
      <c r="AA206" s="1" t="s">
        <v>2464</v>
      </c>
      <c r="AB206" s="1" t="s">
        <v>62</v>
      </c>
      <c r="AC206" s="1" t="s">
        <v>61</v>
      </c>
      <c r="AD206" s="1" t="s">
        <v>62</v>
      </c>
      <c r="AE206" s="1" t="s">
        <v>70</v>
      </c>
      <c r="AF206" s="1" t="s">
        <v>64</v>
      </c>
      <c r="AG206" s="1" t="s">
        <v>61</v>
      </c>
      <c r="AH206" s="1" t="s">
        <v>2465</v>
      </c>
      <c r="AI206" s="1" t="s">
        <v>72</v>
      </c>
      <c r="AJ206" s="1" t="s">
        <v>62</v>
      </c>
      <c r="AK206" s="1" t="s">
        <v>73</v>
      </c>
      <c r="AL206" s="1" t="s">
        <v>2466</v>
      </c>
      <c r="AM206" s="1" t="s">
        <v>2467</v>
      </c>
      <c r="AN206" s="1" t="s">
        <v>62</v>
      </c>
      <c r="AO206" s="1" t="s">
        <v>61</v>
      </c>
      <c r="AP206" s="1" t="s">
        <v>62</v>
      </c>
      <c r="AQ206" s="1" t="s">
        <v>2468</v>
      </c>
      <c r="AR206" s="1" t="s">
        <v>64</v>
      </c>
      <c r="AS206" s="1" t="s">
        <v>61</v>
      </c>
      <c r="AT206" s="1" t="s">
        <v>2469</v>
      </c>
      <c r="AU206" s="1" t="s">
        <v>72</v>
      </c>
      <c r="AV206" s="1" t="s">
        <v>62</v>
      </c>
      <c r="AW206" s="1" t="s">
        <v>73</v>
      </c>
    </row>
    <row r="207" spans="1:49" ht="167.25">
      <c r="A207" s="1" t="s">
        <v>2408</v>
      </c>
      <c r="B207" s="1" t="s">
        <v>2409</v>
      </c>
      <c r="C207" s="1" t="s">
        <v>149</v>
      </c>
      <c r="D20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07" s="1" t="s">
        <v>2470</v>
      </c>
      <c r="F207" s="1" t="s">
        <v>2471</v>
      </c>
      <c r="G207" s="1" t="s">
        <v>2472</v>
      </c>
      <c r="H207" s="1">
        <v>1</v>
      </c>
      <c r="I207" s="1" t="s">
        <v>2473</v>
      </c>
      <c r="J207" s="1" t="s">
        <v>2473</v>
      </c>
      <c r="K207" s="1" t="s">
        <v>2413</v>
      </c>
      <c r="L207" s="1" t="s">
        <v>2474</v>
      </c>
      <c r="M207" s="1" t="s">
        <v>2475</v>
      </c>
      <c r="N207" s="1" t="s">
        <v>352</v>
      </c>
      <c r="O207" s="1" t="s">
        <v>2476</v>
      </c>
      <c r="P207" s="1" t="s">
        <v>62</v>
      </c>
      <c r="Q207" s="1" t="s">
        <v>62</v>
      </c>
      <c r="R207" s="1" t="s">
        <v>61</v>
      </c>
      <c r="S207" s="1" t="s">
        <v>73</v>
      </c>
      <c r="T207" s="1" t="s">
        <v>73</v>
      </c>
      <c r="U207" s="1" t="s">
        <v>61</v>
      </c>
      <c r="V207" s="1" t="s">
        <v>2441</v>
      </c>
      <c r="W207" s="1" t="s">
        <v>850</v>
      </c>
      <c r="X207" s="1" t="s">
        <v>62</v>
      </c>
      <c r="Y207" s="1" t="s">
        <v>73</v>
      </c>
      <c r="Z207" s="1" t="s">
        <v>355</v>
      </c>
      <c r="AA207" s="1" t="s">
        <v>2477</v>
      </c>
      <c r="AB207" s="1" t="s">
        <v>62</v>
      </c>
      <c r="AC207" s="1" t="s">
        <v>61</v>
      </c>
      <c r="AD207" s="1" t="s">
        <v>62</v>
      </c>
      <c r="AE207" s="1" t="s">
        <v>76</v>
      </c>
      <c r="AF207" s="1" t="s">
        <v>77</v>
      </c>
      <c r="AG207" s="1" t="s">
        <v>61</v>
      </c>
      <c r="AH207" s="1" t="s">
        <v>2157</v>
      </c>
      <c r="AI207" s="1" t="s">
        <v>72</v>
      </c>
      <c r="AJ207" s="1" t="s">
        <v>62</v>
      </c>
      <c r="AK207" s="1" t="s">
        <v>73</v>
      </c>
      <c r="AL207" s="1" t="s">
        <v>357</v>
      </c>
      <c r="AM207" s="1" t="s">
        <v>2478</v>
      </c>
      <c r="AN207" s="1" t="s">
        <v>62</v>
      </c>
      <c r="AO207" s="1" t="s">
        <v>61</v>
      </c>
      <c r="AP207" s="1" t="s">
        <v>62</v>
      </c>
      <c r="AQ207" s="1" t="s">
        <v>76</v>
      </c>
      <c r="AR207" s="1" t="s">
        <v>77</v>
      </c>
      <c r="AS207" s="1" t="s">
        <v>61</v>
      </c>
      <c r="AT207" s="1" t="s">
        <v>2157</v>
      </c>
      <c r="AU207" s="1" t="s">
        <v>72</v>
      </c>
      <c r="AV207" s="1" t="s">
        <v>62</v>
      </c>
      <c r="AW207" s="1" t="s">
        <v>73</v>
      </c>
    </row>
    <row r="208" spans="1:49" ht="229.5">
      <c r="A208" s="1" t="s">
        <v>2479</v>
      </c>
      <c r="B208" s="1" t="s">
        <v>2480</v>
      </c>
      <c r="C208" s="1" t="s">
        <v>149</v>
      </c>
      <c r="D20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08" s="1" t="s">
        <v>2481</v>
      </c>
      <c r="F208" s="1" t="s">
        <v>2482</v>
      </c>
      <c r="G208" s="1" t="s">
        <v>2483</v>
      </c>
      <c r="H208" s="1">
        <v>1</v>
      </c>
      <c r="I208" s="1" t="s">
        <v>2484</v>
      </c>
      <c r="J208" s="1" t="s">
        <v>2484</v>
      </c>
      <c r="K208" s="1" t="s">
        <v>2413</v>
      </c>
      <c r="L208" s="1" t="s">
        <v>2485</v>
      </c>
      <c r="M208" s="1" t="s">
        <v>2486</v>
      </c>
      <c r="N208" s="1" t="s">
        <v>2487</v>
      </c>
      <c r="O208" s="1" t="s">
        <v>2488</v>
      </c>
      <c r="P208" s="1" t="s">
        <v>62</v>
      </c>
      <c r="Q208" s="1" t="s">
        <v>61</v>
      </c>
      <c r="R208" s="1" t="s">
        <v>62</v>
      </c>
      <c r="S208" s="1" t="s">
        <v>2489</v>
      </c>
      <c r="T208" s="1" t="s">
        <v>125</v>
      </c>
      <c r="U208" s="1" t="s">
        <v>61</v>
      </c>
      <c r="V208" s="1" t="s">
        <v>2490</v>
      </c>
      <c r="W208" s="1" t="s">
        <v>72</v>
      </c>
      <c r="X208" s="1" t="s">
        <v>62</v>
      </c>
      <c r="Y208" s="1" t="s">
        <v>73</v>
      </c>
      <c r="Z208" s="1" t="s">
        <v>2491</v>
      </c>
      <c r="AA208" s="1" t="s">
        <v>2492</v>
      </c>
      <c r="AB208" s="1" t="s">
        <v>62</v>
      </c>
      <c r="AC208" s="1" t="s">
        <v>61</v>
      </c>
      <c r="AD208" s="1" t="s">
        <v>62</v>
      </c>
      <c r="AE208" s="1" t="s">
        <v>2489</v>
      </c>
      <c r="AF208" s="1" t="s">
        <v>125</v>
      </c>
      <c r="AG208" s="1" t="s">
        <v>61</v>
      </c>
      <c r="AH208" s="1" t="s">
        <v>2490</v>
      </c>
      <c r="AI208" s="1" t="s">
        <v>72</v>
      </c>
      <c r="AJ208" s="1" t="s">
        <v>62</v>
      </c>
      <c r="AK208" s="1" t="s">
        <v>73</v>
      </c>
      <c r="AL208" s="1" t="s">
        <v>2493</v>
      </c>
      <c r="AM208" s="1" t="s">
        <v>2494</v>
      </c>
      <c r="AN208" s="1" t="s">
        <v>62</v>
      </c>
      <c r="AO208" s="1" t="s">
        <v>61</v>
      </c>
      <c r="AP208" s="1" t="s">
        <v>62</v>
      </c>
      <c r="AQ208" s="1" t="s">
        <v>2489</v>
      </c>
      <c r="AR208" s="1" t="s">
        <v>125</v>
      </c>
      <c r="AS208" s="1" t="s">
        <v>61</v>
      </c>
      <c r="AT208" s="1" t="s">
        <v>2490</v>
      </c>
      <c r="AU208" s="1" t="s">
        <v>72</v>
      </c>
      <c r="AV208" s="1" t="s">
        <v>62</v>
      </c>
      <c r="AW208" s="1" t="s">
        <v>73</v>
      </c>
    </row>
    <row r="209" spans="1:49" ht="213">
      <c r="A209" s="1" t="s">
        <v>2495</v>
      </c>
      <c r="B209" s="1" t="s">
        <v>2496</v>
      </c>
      <c r="C209" s="1" t="s">
        <v>51</v>
      </c>
      <c r="D20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09" s="1" t="s">
        <v>2497</v>
      </c>
      <c r="F209" s="1" t="s">
        <v>2498</v>
      </c>
      <c r="G209" s="1" t="s">
        <v>2499</v>
      </c>
      <c r="H209" s="1">
        <v>1</v>
      </c>
      <c r="I209" s="1" t="s">
        <v>2500</v>
      </c>
      <c r="J209" s="1" t="s">
        <v>2500</v>
      </c>
      <c r="K209" s="1" t="s">
        <v>2413</v>
      </c>
      <c r="L209" s="1" t="s">
        <v>2501</v>
      </c>
      <c r="M209" s="1" t="s">
        <v>2502</v>
      </c>
      <c r="N209" s="1" t="s">
        <v>2503</v>
      </c>
      <c r="O209" s="1" t="s">
        <v>2504</v>
      </c>
      <c r="P209" s="1" t="s">
        <v>62</v>
      </c>
      <c r="Q209" s="1" t="s">
        <v>62</v>
      </c>
      <c r="R209" s="1" t="s">
        <v>61</v>
      </c>
      <c r="S209" s="1" t="s">
        <v>73</v>
      </c>
      <c r="T209" s="1" t="s">
        <v>73</v>
      </c>
      <c r="U209" s="1" t="s">
        <v>61</v>
      </c>
      <c r="V209" s="1" t="s">
        <v>2441</v>
      </c>
      <c r="W209" s="1" t="s">
        <v>850</v>
      </c>
      <c r="X209" s="1" t="s">
        <v>62</v>
      </c>
      <c r="Y209" s="1" t="s">
        <v>73</v>
      </c>
      <c r="Z209" s="1" t="s">
        <v>2505</v>
      </c>
      <c r="AA209" s="1" t="s">
        <v>2506</v>
      </c>
      <c r="AB209" s="1" t="s">
        <v>62</v>
      </c>
      <c r="AC209" s="1" t="s">
        <v>61</v>
      </c>
      <c r="AD209" s="1" t="s">
        <v>62</v>
      </c>
      <c r="AE209" s="1" t="s">
        <v>680</v>
      </c>
      <c r="AF209" s="1" t="s">
        <v>125</v>
      </c>
      <c r="AG209" s="1" t="s">
        <v>61</v>
      </c>
      <c r="AH209" s="1" t="s">
        <v>2507</v>
      </c>
      <c r="AI209" s="1" t="s">
        <v>72</v>
      </c>
      <c r="AJ209" s="1" t="s">
        <v>62</v>
      </c>
      <c r="AK209" s="1" t="s">
        <v>73</v>
      </c>
      <c r="AL209" s="1" t="s">
        <v>2508</v>
      </c>
      <c r="AM209" s="1" t="s">
        <v>2509</v>
      </c>
      <c r="AN209" s="1" t="s">
        <v>62</v>
      </c>
      <c r="AO209" s="1" t="s">
        <v>61</v>
      </c>
      <c r="AP209" s="1" t="s">
        <v>62</v>
      </c>
      <c r="AQ209" s="1" t="s">
        <v>2489</v>
      </c>
      <c r="AR209" s="1" t="s">
        <v>125</v>
      </c>
      <c r="AS209" s="1" t="s">
        <v>61</v>
      </c>
      <c r="AT209" s="1" t="s">
        <v>2490</v>
      </c>
      <c r="AU209" s="1" t="s">
        <v>72</v>
      </c>
      <c r="AV209" s="1" t="s">
        <v>62</v>
      </c>
      <c r="AW209" s="1" t="s">
        <v>73</v>
      </c>
    </row>
    <row r="210" spans="1:49" ht="229.5">
      <c r="A210" s="1" t="s">
        <v>2495</v>
      </c>
      <c r="B210" s="1" t="s">
        <v>2496</v>
      </c>
      <c r="C210" s="1" t="s">
        <v>51</v>
      </c>
      <c r="D21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10" s="1" t="s">
        <v>2510</v>
      </c>
      <c r="F210" s="1" t="s">
        <v>2511</v>
      </c>
      <c r="G210" s="1" t="s">
        <v>2512</v>
      </c>
      <c r="H210" s="1">
        <v>1</v>
      </c>
      <c r="I210" s="1" t="s">
        <v>2513</v>
      </c>
      <c r="J210" s="1" t="s">
        <v>2513</v>
      </c>
      <c r="K210" s="1" t="s">
        <v>2413</v>
      </c>
      <c r="L210" s="1" t="s">
        <v>2514</v>
      </c>
      <c r="M210" s="1" t="s">
        <v>2515</v>
      </c>
      <c r="N210" s="1" t="s">
        <v>2516</v>
      </c>
      <c r="O210" s="1" t="s">
        <v>2517</v>
      </c>
      <c r="P210" s="1" t="s">
        <v>62</v>
      </c>
      <c r="Q210" s="1" t="s">
        <v>61</v>
      </c>
      <c r="R210" s="1" t="s">
        <v>62</v>
      </c>
      <c r="S210" s="1" t="s">
        <v>215</v>
      </c>
      <c r="T210" s="1" t="s">
        <v>77</v>
      </c>
      <c r="U210" s="1" t="s">
        <v>61</v>
      </c>
      <c r="V210" s="1" t="s">
        <v>2518</v>
      </c>
      <c r="W210" s="1" t="s">
        <v>72</v>
      </c>
      <c r="X210" s="1" t="s">
        <v>62</v>
      </c>
      <c r="Y210" s="1" t="s">
        <v>73</v>
      </c>
      <c r="Z210" s="1" t="s">
        <v>2519</v>
      </c>
      <c r="AA210" s="1" t="s">
        <v>2520</v>
      </c>
      <c r="AB210" s="1" t="s">
        <v>62</v>
      </c>
      <c r="AC210" s="1" t="s">
        <v>61</v>
      </c>
      <c r="AD210" s="1" t="s">
        <v>62</v>
      </c>
      <c r="AE210" s="1" t="s">
        <v>76</v>
      </c>
      <c r="AF210" s="1" t="s">
        <v>77</v>
      </c>
      <c r="AG210" s="1" t="s">
        <v>61</v>
      </c>
      <c r="AH210" s="1" t="s">
        <v>2157</v>
      </c>
      <c r="AI210" s="1" t="s">
        <v>72</v>
      </c>
      <c r="AJ210" s="1" t="s">
        <v>62</v>
      </c>
      <c r="AK210" s="1" t="s">
        <v>73</v>
      </c>
      <c r="AL210" s="1" t="s">
        <v>2521</v>
      </c>
      <c r="AM210" s="1" t="s">
        <v>2522</v>
      </c>
      <c r="AN210" s="1" t="s">
        <v>62</v>
      </c>
      <c r="AO210" s="1" t="s">
        <v>61</v>
      </c>
      <c r="AP210" s="1" t="s">
        <v>62</v>
      </c>
      <c r="AQ210" s="1" t="s">
        <v>76</v>
      </c>
      <c r="AR210" s="1" t="s">
        <v>77</v>
      </c>
      <c r="AS210" s="1" t="s">
        <v>61</v>
      </c>
      <c r="AT210" s="1" t="s">
        <v>2157</v>
      </c>
      <c r="AU210" s="1" t="s">
        <v>72</v>
      </c>
      <c r="AV210" s="1" t="s">
        <v>62</v>
      </c>
      <c r="AW210" s="1" t="s">
        <v>73</v>
      </c>
    </row>
    <row r="211" spans="1:49" ht="167.25">
      <c r="A211" s="1" t="s">
        <v>2495</v>
      </c>
      <c r="B211" s="1" t="s">
        <v>2496</v>
      </c>
      <c r="C211" s="1" t="s">
        <v>114</v>
      </c>
      <c r="D21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211" s="1" t="s">
        <v>2523</v>
      </c>
      <c r="F211" s="1" t="s">
        <v>2524</v>
      </c>
      <c r="G211" s="1" t="s">
        <v>2525</v>
      </c>
      <c r="H211" s="1">
        <v>1</v>
      </c>
      <c r="I211" s="1" t="s">
        <v>2526</v>
      </c>
      <c r="J211" s="1" t="s">
        <v>2526</v>
      </c>
      <c r="K211" s="1" t="s">
        <v>2413</v>
      </c>
      <c r="L211" s="1" t="s">
        <v>2527</v>
      </c>
      <c r="M211" s="1" t="s">
        <v>2528</v>
      </c>
      <c r="N211" s="1" t="s">
        <v>2529</v>
      </c>
      <c r="O211" s="1" t="s">
        <v>2530</v>
      </c>
      <c r="P211" s="1" t="s">
        <v>62</v>
      </c>
      <c r="Q211" s="1" t="s">
        <v>62</v>
      </c>
      <c r="R211" s="1" t="s">
        <v>61</v>
      </c>
      <c r="S211" s="1" t="s">
        <v>73</v>
      </c>
      <c r="T211" s="1" t="s">
        <v>73</v>
      </c>
      <c r="U211" s="1" t="s">
        <v>61</v>
      </c>
      <c r="V211" s="1" t="s">
        <v>2441</v>
      </c>
      <c r="W211" s="1" t="s">
        <v>850</v>
      </c>
      <c r="X211" s="1" t="s">
        <v>62</v>
      </c>
      <c r="Y211" s="1" t="s">
        <v>73</v>
      </c>
      <c r="Z211" s="1" t="s">
        <v>2531</v>
      </c>
      <c r="AA211" s="1" t="s">
        <v>2532</v>
      </c>
      <c r="AB211" s="1" t="s">
        <v>62</v>
      </c>
      <c r="AC211" s="1" t="s">
        <v>61</v>
      </c>
      <c r="AD211" s="1" t="s">
        <v>62</v>
      </c>
      <c r="AE211" s="1" t="s">
        <v>76</v>
      </c>
      <c r="AF211" s="1" t="s">
        <v>77</v>
      </c>
      <c r="AG211" s="1" t="s">
        <v>61</v>
      </c>
      <c r="AH211" s="1" t="s">
        <v>2157</v>
      </c>
      <c r="AI211" s="1" t="s">
        <v>72</v>
      </c>
      <c r="AJ211" s="1" t="s">
        <v>62</v>
      </c>
      <c r="AK211" s="1" t="s">
        <v>73</v>
      </c>
      <c r="AL211" s="1" t="s">
        <v>2533</v>
      </c>
      <c r="AM211" s="1" t="s">
        <v>2534</v>
      </c>
      <c r="AN211" s="1" t="s">
        <v>62</v>
      </c>
      <c r="AO211" s="1" t="s">
        <v>61</v>
      </c>
      <c r="AP211" s="1" t="s">
        <v>62</v>
      </c>
      <c r="AQ211" s="1" t="s">
        <v>76</v>
      </c>
      <c r="AR211" s="1" t="s">
        <v>77</v>
      </c>
      <c r="AS211" s="1" t="s">
        <v>61</v>
      </c>
      <c r="AT211" s="1" t="s">
        <v>2157</v>
      </c>
      <c r="AU211" s="1" t="s">
        <v>72</v>
      </c>
      <c r="AV211" s="1" t="s">
        <v>62</v>
      </c>
      <c r="AW211" s="1" t="s">
        <v>73</v>
      </c>
    </row>
    <row r="212" spans="1:49" ht="152.25">
      <c r="A212" s="1" t="s">
        <v>2495</v>
      </c>
      <c r="B212" s="1" t="s">
        <v>2496</v>
      </c>
      <c r="C212" s="1" t="s">
        <v>114</v>
      </c>
      <c r="D21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212" s="1" t="s">
        <v>2535</v>
      </c>
      <c r="F212" s="1" t="s">
        <v>2536</v>
      </c>
      <c r="G212" s="1" t="s">
        <v>2537</v>
      </c>
      <c r="H212" s="1">
        <v>1</v>
      </c>
      <c r="I212" s="1" t="s">
        <v>2538</v>
      </c>
      <c r="J212" s="1" t="s">
        <v>2538</v>
      </c>
      <c r="K212" s="1" t="s">
        <v>2413</v>
      </c>
      <c r="L212" s="1" t="s">
        <v>2539</v>
      </c>
      <c r="M212" s="1" t="s">
        <v>2540</v>
      </c>
      <c r="N212" s="1" t="s">
        <v>2541</v>
      </c>
      <c r="O212" s="1" t="s">
        <v>2542</v>
      </c>
      <c r="P212" s="1" t="s">
        <v>62</v>
      </c>
      <c r="Q212" s="1" t="s">
        <v>61</v>
      </c>
      <c r="R212" s="1" t="s">
        <v>62</v>
      </c>
      <c r="S212" s="1" t="s">
        <v>76</v>
      </c>
      <c r="T212" s="1" t="s">
        <v>77</v>
      </c>
      <c r="U212" s="1" t="s">
        <v>61</v>
      </c>
      <c r="V212" s="1" t="s">
        <v>2543</v>
      </c>
      <c r="W212" s="1" t="s">
        <v>72</v>
      </c>
      <c r="X212" s="1" t="s">
        <v>62</v>
      </c>
      <c r="Y212" s="1" t="s">
        <v>73</v>
      </c>
      <c r="Z212" s="1" t="s">
        <v>2544</v>
      </c>
      <c r="AA212" s="1" t="s">
        <v>2545</v>
      </c>
      <c r="AB212" s="1" t="s">
        <v>61</v>
      </c>
      <c r="AC212" s="1" t="s">
        <v>61</v>
      </c>
      <c r="AD212" s="1" t="s">
        <v>62</v>
      </c>
      <c r="AE212" s="1" t="s">
        <v>138</v>
      </c>
      <c r="AF212" s="1" t="s">
        <v>64</v>
      </c>
      <c r="AG212" s="1" t="s">
        <v>62</v>
      </c>
      <c r="AH212" s="1" t="s">
        <v>2546</v>
      </c>
      <c r="AI212" s="1" t="s">
        <v>66</v>
      </c>
      <c r="AJ212" s="1" t="s">
        <v>62</v>
      </c>
      <c r="AK212" s="1" t="s">
        <v>73</v>
      </c>
      <c r="AL212" s="1" t="s">
        <v>2547</v>
      </c>
      <c r="AM212" s="1" t="s">
        <v>2548</v>
      </c>
      <c r="AN212" s="1" t="s">
        <v>61</v>
      </c>
      <c r="AO212" s="1" t="s">
        <v>61</v>
      </c>
      <c r="AP212" s="1" t="s">
        <v>62</v>
      </c>
      <c r="AQ212" s="1" t="s">
        <v>138</v>
      </c>
      <c r="AR212" s="1" t="s">
        <v>64</v>
      </c>
      <c r="AS212" s="1" t="s">
        <v>62</v>
      </c>
      <c r="AT212" s="1" t="s">
        <v>2546</v>
      </c>
      <c r="AU212" s="1" t="s">
        <v>66</v>
      </c>
      <c r="AV212" s="1" t="s">
        <v>62</v>
      </c>
      <c r="AW212" s="1" t="s">
        <v>73</v>
      </c>
    </row>
    <row r="213" spans="1:49" ht="152.25">
      <c r="A213" s="1" t="s">
        <v>2495</v>
      </c>
      <c r="B213" s="1" t="s">
        <v>2496</v>
      </c>
      <c r="C213" s="1" t="s">
        <v>149</v>
      </c>
      <c r="D21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13" s="1" t="s">
        <v>2549</v>
      </c>
      <c r="F213" s="1" t="s">
        <v>2550</v>
      </c>
      <c r="G213" s="1" t="s">
        <v>2551</v>
      </c>
      <c r="H213" s="1">
        <v>2</v>
      </c>
      <c r="I213" s="1" t="s">
        <v>2552</v>
      </c>
      <c r="J213" s="1" t="s">
        <v>2553</v>
      </c>
      <c r="K213" s="1" t="s">
        <v>2413</v>
      </c>
      <c r="L213" s="1" t="s">
        <v>2554</v>
      </c>
      <c r="M213" s="1" t="s">
        <v>2555</v>
      </c>
      <c r="N213" s="1" t="s">
        <v>2556</v>
      </c>
      <c r="O213" s="1" t="s">
        <v>2557</v>
      </c>
      <c r="P213" s="1" t="s">
        <v>62</v>
      </c>
      <c r="Q213" s="1" t="s">
        <v>62</v>
      </c>
      <c r="R213" s="1" t="s">
        <v>61</v>
      </c>
      <c r="S213" s="1" t="s">
        <v>73</v>
      </c>
      <c r="T213" s="1" t="s">
        <v>73</v>
      </c>
      <c r="U213" s="1" t="s">
        <v>61</v>
      </c>
      <c r="V213" s="1" t="s">
        <v>2441</v>
      </c>
      <c r="W213" s="1" t="s">
        <v>850</v>
      </c>
      <c r="X213" s="1" t="s">
        <v>62</v>
      </c>
      <c r="Y213" s="1" t="s">
        <v>73</v>
      </c>
      <c r="Z213" s="1" t="s">
        <v>2558</v>
      </c>
      <c r="AA213" s="1" t="s">
        <v>2559</v>
      </c>
      <c r="AB213" s="1" t="s">
        <v>62</v>
      </c>
      <c r="AC213" s="1" t="s">
        <v>62</v>
      </c>
      <c r="AD213" s="1" t="s">
        <v>61</v>
      </c>
      <c r="AE213" s="1" t="s">
        <v>73</v>
      </c>
      <c r="AF213" s="1" t="s">
        <v>73</v>
      </c>
      <c r="AG213" s="1" t="s">
        <v>61</v>
      </c>
      <c r="AH213" s="1" t="s">
        <v>2441</v>
      </c>
      <c r="AI213" s="1" t="s">
        <v>850</v>
      </c>
      <c r="AJ213" s="1" t="s">
        <v>62</v>
      </c>
      <c r="AK213" s="1" t="s">
        <v>73</v>
      </c>
      <c r="AL213" s="1" t="s">
        <v>2560</v>
      </c>
      <c r="AM213" s="1" t="s">
        <v>2561</v>
      </c>
      <c r="AN213" s="1" t="s">
        <v>62</v>
      </c>
      <c r="AO213" s="1" t="s">
        <v>62</v>
      </c>
      <c r="AP213" s="1" t="s">
        <v>61</v>
      </c>
      <c r="AQ213" s="1" t="s">
        <v>73</v>
      </c>
      <c r="AR213" s="1" t="s">
        <v>73</v>
      </c>
      <c r="AS213" s="1" t="s">
        <v>61</v>
      </c>
      <c r="AT213" s="1" t="s">
        <v>2441</v>
      </c>
      <c r="AU213" s="1" t="s">
        <v>850</v>
      </c>
      <c r="AV213" s="1" t="s">
        <v>62</v>
      </c>
      <c r="AW213" s="1" t="s">
        <v>73</v>
      </c>
    </row>
    <row r="214" spans="1:49" ht="229.5">
      <c r="A214" s="1" t="s">
        <v>2495</v>
      </c>
      <c r="B214" s="1" t="s">
        <v>2496</v>
      </c>
      <c r="C214" s="1" t="s">
        <v>149</v>
      </c>
      <c r="D21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14" s="1" t="s">
        <v>2549</v>
      </c>
      <c r="F214" s="1" t="s">
        <v>2550</v>
      </c>
      <c r="G214" s="1" t="s">
        <v>2551</v>
      </c>
      <c r="H214" s="1">
        <v>2</v>
      </c>
      <c r="I214" s="1" t="s">
        <v>2552</v>
      </c>
      <c r="J214" s="1" t="s">
        <v>2562</v>
      </c>
      <c r="K214" s="1" t="s">
        <v>2413</v>
      </c>
      <c r="L214" s="1" t="s">
        <v>2554</v>
      </c>
      <c r="M214" s="1" t="s">
        <v>2555</v>
      </c>
      <c r="N214" s="1" t="s">
        <v>762</v>
      </c>
      <c r="O214" s="1" t="s">
        <v>2563</v>
      </c>
      <c r="P214" s="1" t="s">
        <v>62</v>
      </c>
      <c r="Q214" s="1" t="s">
        <v>61</v>
      </c>
      <c r="R214" s="1" t="s">
        <v>62</v>
      </c>
      <c r="S214" s="1" t="s">
        <v>76</v>
      </c>
      <c r="T214" s="1" t="s">
        <v>77</v>
      </c>
      <c r="U214" s="1" t="s">
        <v>61</v>
      </c>
      <c r="V214" s="1" t="s">
        <v>2157</v>
      </c>
      <c r="W214" s="1" t="s">
        <v>72</v>
      </c>
      <c r="X214" s="1" t="s">
        <v>62</v>
      </c>
      <c r="Y214" s="1" t="s">
        <v>73</v>
      </c>
      <c r="Z214" s="1" t="s">
        <v>765</v>
      </c>
      <c r="AA214" s="1" t="s">
        <v>2564</v>
      </c>
      <c r="AB214" s="1" t="s">
        <v>62</v>
      </c>
      <c r="AC214" s="1" t="s">
        <v>61</v>
      </c>
      <c r="AD214" s="1" t="s">
        <v>62</v>
      </c>
      <c r="AE214" s="1" t="s">
        <v>76</v>
      </c>
      <c r="AF214" s="1" t="s">
        <v>77</v>
      </c>
      <c r="AG214" s="1" t="s">
        <v>61</v>
      </c>
      <c r="AH214" s="1" t="s">
        <v>2157</v>
      </c>
      <c r="AI214" s="1" t="s">
        <v>72</v>
      </c>
      <c r="AJ214" s="1" t="s">
        <v>62</v>
      </c>
      <c r="AK214" s="1" t="s">
        <v>73</v>
      </c>
      <c r="AL214" s="1" t="s">
        <v>767</v>
      </c>
      <c r="AM214" s="1" t="s">
        <v>2565</v>
      </c>
      <c r="AN214" s="1" t="s">
        <v>62</v>
      </c>
      <c r="AO214" s="1" t="s">
        <v>61</v>
      </c>
      <c r="AP214" s="1" t="s">
        <v>62</v>
      </c>
      <c r="AQ214" s="1" t="s">
        <v>2566</v>
      </c>
      <c r="AR214" s="1" t="s">
        <v>64</v>
      </c>
      <c r="AS214" s="1" t="s">
        <v>61</v>
      </c>
      <c r="AT214" s="1" t="s">
        <v>2567</v>
      </c>
      <c r="AU214" s="1" t="s">
        <v>72</v>
      </c>
      <c r="AV214" s="1" t="s">
        <v>62</v>
      </c>
      <c r="AW214" s="1" t="s">
        <v>73</v>
      </c>
    </row>
    <row r="215" spans="1:49" ht="152.25">
      <c r="A215" s="1" t="s">
        <v>2495</v>
      </c>
      <c r="B215" s="1" t="s">
        <v>2496</v>
      </c>
      <c r="C215" s="1" t="s">
        <v>149</v>
      </c>
      <c r="D21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15" s="1" t="s">
        <v>2568</v>
      </c>
      <c r="F215" s="1" t="s">
        <v>2569</v>
      </c>
      <c r="G215" s="1" t="s">
        <v>2570</v>
      </c>
      <c r="H215" s="1">
        <v>1</v>
      </c>
      <c r="I215" s="1" t="s">
        <v>2571</v>
      </c>
      <c r="J215" s="1" t="s">
        <v>2571</v>
      </c>
      <c r="K215" s="1" t="s">
        <v>56</v>
      </c>
      <c r="L215" s="1" t="s">
        <v>2572</v>
      </c>
      <c r="M215" s="1" t="s">
        <v>2573</v>
      </c>
      <c r="N215" s="1" t="s">
        <v>1649</v>
      </c>
      <c r="O215" s="1" t="s">
        <v>2574</v>
      </c>
      <c r="P215" s="1" t="s">
        <v>61</v>
      </c>
      <c r="Q215" s="1" t="s">
        <v>61</v>
      </c>
      <c r="R215" s="1" t="s">
        <v>62</v>
      </c>
      <c r="S215" s="1" t="s">
        <v>680</v>
      </c>
      <c r="T215" s="1" t="s">
        <v>64</v>
      </c>
      <c r="U215" s="1" t="s">
        <v>62</v>
      </c>
      <c r="V215" s="1" t="s">
        <v>2575</v>
      </c>
      <c r="W215" s="1" t="s">
        <v>66</v>
      </c>
      <c r="X215" s="1" t="s">
        <v>62</v>
      </c>
      <c r="Y215" s="1" t="s">
        <v>73</v>
      </c>
      <c r="Z215" s="1" t="s">
        <v>1651</v>
      </c>
      <c r="AA215" s="1" t="s">
        <v>2576</v>
      </c>
      <c r="AB215" s="1" t="s">
        <v>61</v>
      </c>
      <c r="AC215" s="1" t="s">
        <v>61</v>
      </c>
      <c r="AD215" s="1" t="s">
        <v>62</v>
      </c>
      <c r="AE215" s="1" t="s">
        <v>138</v>
      </c>
      <c r="AF215" s="1" t="s">
        <v>64</v>
      </c>
      <c r="AG215" s="1" t="s">
        <v>62</v>
      </c>
      <c r="AH215" s="1" t="s">
        <v>2577</v>
      </c>
      <c r="AI215" s="1" t="s">
        <v>66</v>
      </c>
      <c r="AJ215" s="1" t="s">
        <v>62</v>
      </c>
      <c r="AK215" s="1" t="s">
        <v>73</v>
      </c>
      <c r="AL215" s="1" t="s">
        <v>1653</v>
      </c>
      <c r="AM215" s="1" t="s">
        <v>2578</v>
      </c>
      <c r="AN215" s="1" t="s">
        <v>62</v>
      </c>
      <c r="AO215" s="1" t="s">
        <v>61</v>
      </c>
      <c r="AP215" s="1" t="s">
        <v>62</v>
      </c>
      <c r="AQ215" s="1" t="s">
        <v>76</v>
      </c>
      <c r="AR215" s="1" t="s">
        <v>77</v>
      </c>
      <c r="AS215" s="1" t="s">
        <v>61</v>
      </c>
      <c r="AT215" s="1" t="s">
        <v>2157</v>
      </c>
      <c r="AU215" s="1" t="s">
        <v>72</v>
      </c>
      <c r="AV215" s="1" t="s">
        <v>62</v>
      </c>
      <c r="AW215" s="1" t="s">
        <v>73</v>
      </c>
    </row>
    <row r="216" spans="1:49" ht="137.25">
      <c r="A216" s="1" t="s">
        <v>2495</v>
      </c>
      <c r="B216" s="1" t="s">
        <v>2496</v>
      </c>
      <c r="C216" s="1" t="s">
        <v>305</v>
      </c>
      <c r="D21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16" s="1" t="s">
        <v>2579</v>
      </c>
      <c r="F216" s="1" t="s">
        <v>2580</v>
      </c>
      <c r="G216" s="1" t="s">
        <v>2581</v>
      </c>
      <c r="H216" s="1">
        <v>1</v>
      </c>
      <c r="I216" s="1" t="s">
        <v>2582</v>
      </c>
      <c r="J216" s="1" t="s">
        <v>2582</v>
      </c>
      <c r="K216" s="1" t="s">
        <v>56</v>
      </c>
      <c r="L216" s="1" t="s">
        <v>2583</v>
      </c>
      <c r="M216" s="1" t="s">
        <v>2584</v>
      </c>
      <c r="N216" s="1" t="s">
        <v>2585</v>
      </c>
      <c r="O216" s="1" t="s">
        <v>2586</v>
      </c>
      <c r="P216" s="1" t="s">
        <v>62</v>
      </c>
      <c r="Q216" s="1" t="s">
        <v>61</v>
      </c>
      <c r="R216" s="1" t="s">
        <v>62</v>
      </c>
      <c r="S216" s="1" t="s">
        <v>76</v>
      </c>
      <c r="T216" s="1" t="s">
        <v>77</v>
      </c>
      <c r="U216" s="1" t="s">
        <v>61</v>
      </c>
      <c r="V216" s="1" t="s">
        <v>2157</v>
      </c>
      <c r="W216" s="1" t="s">
        <v>72</v>
      </c>
      <c r="X216" s="1" t="s">
        <v>62</v>
      </c>
      <c r="Y216" s="1" t="s">
        <v>73</v>
      </c>
      <c r="Z216" s="1" t="s">
        <v>2587</v>
      </c>
      <c r="AA216" s="1" t="s">
        <v>2588</v>
      </c>
      <c r="AB216" s="1" t="s">
        <v>62</v>
      </c>
      <c r="AC216" s="1" t="s">
        <v>61</v>
      </c>
      <c r="AD216" s="1" t="s">
        <v>62</v>
      </c>
      <c r="AE216" s="1" t="s">
        <v>76</v>
      </c>
      <c r="AF216" s="1" t="s">
        <v>77</v>
      </c>
      <c r="AG216" s="1" t="s">
        <v>61</v>
      </c>
      <c r="AH216" s="1" t="s">
        <v>2157</v>
      </c>
      <c r="AI216" s="1" t="s">
        <v>72</v>
      </c>
      <c r="AJ216" s="1" t="s">
        <v>62</v>
      </c>
      <c r="AK216" s="1" t="s">
        <v>73</v>
      </c>
      <c r="AL216" s="1" t="s">
        <v>2589</v>
      </c>
      <c r="AM216" s="1" t="s">
        <v>2590</v>
      </c>
      <c r="AN216" s="1" t="s">
        <v>62</v>
      </c>
      <c r="AO216" s="1" t="s">
        <v>61</v>
      </c>
      <c r="AP216" s="1" t="s">
        <v>62</v>
      </c>
      <c r="AQ216" s="1" t="s">
        <v>76</v>
      </c>
      <c r="AR216" s="1" t="s">
        <v>77</v>
      </c>
      <c r="AS216" s="1" t="s">
        <v>61</v>
      </c>
      <c r="AT216" s="1" t="s">
        <v>2157</v>
      </c>
      <c r="AU216" s="1" t="s">
        <v>72</v>
      </c>
      <c r="AV216" s="1" t="s">
        <v>62</v>
      </c>
      <c r="AW216" s="1" t="s">
        <v>73</v>
      </c>
    </row>
    <row r="217" spans="1:49" ht="213">
      <c r="A217" s="1" t="s">
        <v>2591</v>
      </c>
      <c r="B217" s="1" t="s">
        <v>2592</v>
      </c>
      <c r="C217" s="1" t="s">
        <v>149</v>
      </c>
      <c r="D21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17" s="1" t="s">
        <v>2593</v>
      </c>
      <c r="F217" s="1" t="s">
        <v>2594</v>
      </c>
      <c r="G217" s="1" t="s">
        <v>2595</v>
      </c>
      <c r="H217" s="1">
        <v>1</v>
      </c>
      <c r="I217" s="1" t="s">
        <v>2596</v>
      </c>
      <c r="J217" s="1" t="s">
        <v>2596</v>
      </c>
      <c r="K217" s="1" t="s">
        <v>56</v>
      </c>
      <c r="L217" s="1" t="s">
        <v>2597</v>
      </c>
      <c r="M217" s="1" t="s">
        <v>2598</v>
      </c>
      <c r="N217" s="1" t="s">
        <v>591</v>
      </c>
      <c r="O217" s="1" t="s">
        <v>2599</v>
      </c>
      <c r="P217" s="1" t="s">
        <v>62</v>
      </c>
      <c r="Q217" s="1" t="s">
        <v>61</v>
      </c>
      <c r="R217" s="1" t="s">
        <v>62</v>
      </c>
      <c r="S217" s="1" t="s">
        <v>76</v>
      </c>
      <c r="T217" s="1" t="s">
        <v>77</v>
      </c>
      <c r="U217" s="1" t="s">
        <v>61</v>
      </c>
      <c r="V217" s="1" t="s">
        <v>2157</v>
      </c>
      <c r="W217" s="1" t="s">
        <v>72</v>
      </c>
      <c r="X217" s="1" t="s">
        <v>62</v>
      </c>
      <c r="Y217" s="1" t="s">
        <v>73</v>
      </c>
      <c r="Z217" s="1" t="s">
        <v>594</v>
      </c>
      <c r="AA217" s="1" t="s">
        <v>2600</v>
      </c>
      <c r="AB217" s="1" t="s">
        <v>61</v>
      </c>
      <c r="AC217" s="1" t="s">
        <v>61</v>
      </c>
      <c r="AD217" s="1" t="s">
        <v>62</v>
      </c>
      <c r="AE217" s="1" t="s">
        <v>2601</v>
      </c>
      <c r="AF217" s="1" t="s">
        <v>64</v>
      </c>
      <c r="AG217" s="1" t="s">
        <v>62</v>
      </c>
      <c r="AH217" s="1" t="s">
        <v>2602</v>
      </c>
      <c r="AI217" s="1" t="s">
        <v>66</v>
      </c>
      <c r="AJ217" s="1" t="s">
        <v>62</v>
      </c>
      <c r="AK217" s="1" t="s">
        <v>73</v>
      </c>
      <c r="AL217" s="1" t="s">
        <v>597</v>
      </c>
      <c r="AM217" s="1" t="s">
        <v>2603</v>
      </c>
      <c r="AN217" s="1" t="s">
        <v>62</v>
      </c>
      <c r="AO217" s="1" t="s">
        <v>61</v>
      </c>
      <c r="AP217" s="1" t="s">
        <v>62</v>
      </c>
      <c r="AQ217" s="1" t="s">
        <v>76</v>
      </c>
      <c r="AR217" s="1" t="s">
        <v>77</v>
      </c>
      <c r="AS217" s="1" t="s">
        <v>61</v>
      </c>
      <c r="AT217" s="1" t="s">
        <v>2157</v>
      </c>
      <c r="AU217" s="1" t="s">
        <v>72</v>
      </c>
      <c r="AV217" s="1" t="s">
        <v>62</v>
      </c>
      <c r="AW217" s="1" t="s">
        <v>73</v>
      </c>
    </row>
    <row r="218" spans="1:49" ht="152.25">
      <c r="A218" s="1" t="s">
        <v>2591</v>
      </c>
      <c r="B218" s="1" t="s">
        <v>2592</v>
      </c>
      <c r="C218" s="1" t="s">
        <v>305</v>
      </c>
      <c r="D21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18" s="1" t="s">
        <v>2604</v>
      </c>
      <c r="F218" s="1" t="s">
        <v>2605</v>
      </c>
      <c r="G218" s="1" t="s">
        <v>2606</v>
      </c>
      <c r="H218" s="1">
        <v>1</v>
      </c>
      <c r="I218" s="1" t="s">
        <v>2607</v>
      </c>
      <c r="J218" s="1" t="s">
        <v>2607</v>
      </c>
      <c r="K218" s="1" t="s">
        <v>2413</v>
      </c>
      <c r="L218" s="1" t="s">
        <v>2608</v>
      </c>
      <c r="M218" s="1" t="s">
        <v>2609</v>
      </c>
      <c r="N218" s="1" t="s">
        <v>2610</v>
      </c>
      <c r="O218" s="1" t="s">
        <v>2611</v>
      </c>
      <c r="P218" s="1" t="s">
        <v>62</v>
      </c>
      <c r="Q218" s="1" t="s">
        <v>62</v>
      </c>
      <c r="R218" s="1" t="s">
        <v>61</v>
      </c>
      <c r="S218" s="1" t="s">
        <v>73</v>
      </c>
      <c r="T218" s="1" t="s">
        <v>73</v>
      </c>
      <c r="U218" s="1" t="s">
        <v>61</v>
      </c>
      <c r="V218" s="1" t="s">
        <v>2441</v>
      </c>
      <c r="W218" s="1" t="s">
        <v>850</v>
      </c>
      <c r="X218" s="1" t="s">
        <v>62</v>
      </c>
      <c r="Y218" s="1" t="s">
        <v>73</v>
      </c>
      <c r="Z218" s="1" t="s">
        <v>2612</v>
      </c>
      <c r="AA218" s="1" t="s">
        <v>2613</v>
      </c>
      <c r="AB218" s="1" t="s">
        <v>61</v>
      </c>
      <c r="AC218" s="1" t="s">
        <v>61</v>
      </c>
      <c r="AD218" s="1" t="s">
        <v>62</v>
      </c>
      <c r="AE218" s="1" t="s">
        <v>1906</v>
      </c>
      <c r="AF218" s="1" t="s">
        <v>64</v>
      </c>
      <c r="AG218" s="1" t="s">
        <v>62</v>
      </c>
      <c r="AH218" s="1" t="s">
        <v>2614</v>
      </c>
      <c r="AI218" s="1" t="s">
        <v>66</v>
      </c>
      <c r="AJ218" s="1" t="s">
        <v>61</v>
      </c>
      <c r="AK218" s="1" t="s">
        <v>506</v>
      </c>
      <c r="AL218" s="1" t="s">
        <v>2615</v>
      </c>
      <c r="AM218" s="1" t="s">
        <v>2616</v>
      </c>
      <c r="AN218" s="1" t="s">
        <v>62</v>
      </c>
      <c r="AO218" s="1" t="s">
        <v>61</v>
      </c>
      <c r="AP218" s="1" t="s">
        <v>62</v>
      </c>
      <c r="AQ218" s="1" t="s">
        <v>76</v>
      </c>
      <c r="AR218" s="1" t="s">
        <v>77</v>
      </c>
      <c r="AS218" s="1" t="s">
        <v>61</v>
      </c>
      <c r="AT218" s="1" t="s">
        <v>2157</v>
      </c>
      <c r="AU218" s="1" t="s">
        <v>72</v>
      </c>
      <c r="AV218" s="1" t="s">
        <v>62</v>
      </c>
      <c r="AW218" s="1" t="s">
        <v>73</v>
      </c>
    </row>
    <row r="219" spans="1:49" ht="321">
      <c r="A219" s="1" t="s">
        <v>2617</v>
      </c>
      <c r="B219" s="1" t="s">
        <v>2618</v>
      </c>
      <c r="C219" s="1" t="s">
        <v>51</v>
      </c>
      <c r="D21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19" s="1" t="s">
        <v>2619</v>
      </c>
      <c r="F219" s="1" t="s">
        <v>2620</v>
      </c>
      <c r="G219" s="1" t="s">
        <v>2621</v>
      </c>
      <c r="H219" s="1">
        <v>2</v>
      </c>
      <c r="I219" s="1" t="s">
        <v>2622</v>
      </c>
      <c r="J219" s="1" t="s">
        <v>2623</v>
      </c>
      <c r="K219" s="1" t="s">
        <v>56</v>
      </c>
      <c r="L219" s="1" t="s">
        <v>2624</v>
      </c>
      <c r="M219" s="1" t="s">
        <v>2625</v>
      </c>
      <c r="N219" s="1" t="s">
        <v>2626</v>
      </c>
      <c r="O219" s="1" t="s">
        <v>2627</v>
      </c>
      <c r="P219" s="1" t="s">
        <v>61</v>
      </c>
      <c r="Q219" s="1" t="s">
        <v>61</v>
      </c>
      <c r="R219" s="1" t="s">
        <v>62</v>
      </c>
      <c r="S219" s="1" t="s">
        <v>2628</v>
      </c>
      <c r="T219" s="1" t="s">
        <v>64</v>
      </c>
      <c r="U219" s="1" t="s">
        <v>62</v>
      </c>
      <c r="V219" s="1" t="s">
        <v>2629</v>
      </c>
      <c r="W219" s="1" t="s">
        <v>66</v>
      </c>
      <c r="X219" s="1" t="s">
        <v>62</v>
      </c>
      <c r="Y219" s="1" t="s">
        <v>73</v>
      </c>
      <c r="Z219" s="1" t="s">
        <v>2630</v>
      </c>
      <c r="AA219" s="1" t="s">
        <v>2631</v>
      </c>
      <c r="AB219" s="1" t="s">
        <v>61</v>
      </c>
      <c r="AC219" s="1" t="s">
        <v>61</v>
      </c>
      <c r="AD219" s="1" t="s">
        <v>62</v>
      </c>
      <c r="AE219" s="1" t="s">
        <v>2632</v>
      </c>
      <c r="AF219" s="1" t="s">
        <v>64</v>
      </c>
      <c r="AG219" s="1" t="s">
        <v>62</v>
      </c>
      <c r="AH219" s="1" t="s">
        <v>2633</v>
      </c>
      <c r="AI219" s="1" t="s">
        <v>66</v>
      </c>
      <c r="AJ219" s="1" t="s">
        <v>62</v>
      </c>
      <c r="AK219" s="1" t="s">
        <v>73</v>
      </c>
      <c r="AL219" s="1" t="s">
        <v>2634</v>
      </c>
      <c r="AM219" s="1" t="s">
        <v>2635</v>
      </c>
      <c r="AN219" s="1" t="s">
        <v>61</v>
      </c>
      <c r="AO219" s="1" t="s">
        <v>61</v>
      </c>
      <c r="AP219" s="1" t="s">
        <v>62</v>
      </c>
      <c r="AQ219" s="1" t="s">
        <v>2628</v>
      </c>
      <c r="AR219" s="1" t="s">
        <v>64</v>
      </c>
      <c r="AS219" s="1" t="s">
        <v>62</v>
      </c>
      <c r="AT219" s="1" t="s">
        <v>2629</v>
      </c>
      <c r="AU219" s="1" t="s">
        <v>66</v>
      </c>
      <c r="AV219" s="1" t="s">
        <v>62</v>
      </c>
      <c r="AW219" s="1" t="s">
        <v>73</v>
      </c>
    </row>
    <row r="220" spans="1:49" ht="244.5">
      <c r="A220" s="1" t="s">
        <v>2617</v>
      </c>
      <c r="B220" s="1" t="s">
        <v>2618</v>
      </c>
      <c r="C220" s="1" t="s">
        <v>51</v>
      </c>
      <c r="D22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20" s="1" t="s">
        <v>2619</v>
      </c>
      <c r="F220" s="1" t="s">
        <v>2620</v>
      </c>
      <c r="G220" s="1" t="s">
        <v>2621</v>
      </c>
      <c r="H220" s="1">
        <v>2</v>
      </c>
      <c r="I220" s="1" t="s">
        <v>2622</v>
      </c>
      <c r="J220" s="1" t="s">
        <v>2636</v>
      </c>
      <c r="K220" s="1" t="s">
        <v>56</v>
      </c>
      <c r="L220" s="1" t="s">
        <v>2624</v>
      </c>
      <c r="M220" s="1" t="s">
        <v>2625</v>
      </c>
      <c r="N220" s="1" t="s">
        <v>2637</v>
      </c>
      <c r="O220" s="1" t="s">
        <v>2638</v>
      </c>
      <c r="P220" s="1" t="s">
        <v>62</v>
      </c>
      <c r="Q220" s="1" t="s">
        <v>61</v>
      </c>
      <c r="R220" s="1" t="s">
        <v>62</v>
      </c>
      <c r="S220" s="1" t="s">
        <v>76</v>
      </c>
      <c r="T220" s="1" t="s">
        <v>77</v>
      </c>
      <c r="U220" s="1" t="s">
        <v>61</v>
      </c>
      <c r="V220" s="1" t="s">
        <v>2157</v>
      </c>
      <c r="W220" s="1" t="s">
        <v>72</v>
      </c>
      <c r="X220" s="1" t="s">
        <v>62</v>
      </c>
      <c r="Y220" s="1" t="s">
        <v>73</v>
      </c>
      <c r="Z220" s="1" t="s">
        <v>2639</v>
      </c>
      <c r="AA220" s="1" t="s">
        <v>2640</v>
      </c>
      <c r="AB220" s="1" t="s">
        <v>102</v>
      </c>
      <c r="AC220" s="1" t="s">
        <v>61</v>
      </c>
      <c r="AD220" s="1" t="s">
        <v>62</v>
      </c>
      <c r="AE220" s="1" t="s">
        <v>138</v>
      </c>
      <c r="AF220" s="1" t="s">
        <v>125</v>
      </c>
      <c r="AG220" s="1" t="s">
        <v>62</v>
      </c>
      <c r="AH220" s="1" t="s">
        <v>2641</v>
      </c>
      <c r="AI220" s="1" t="s">
        <v>162</v>
      </c>
      <c r="AJ220" s="1" t="s">
        <v>62</v>
      </c>
      <c r="AK220" s="1" t="s">
        <v>73</v>
      </c>
      <c r="AL220" s="1" t="s">
        <v>2642</v>
      </c>
      <c r="AM220" s="1" t="s">
        <v>2643</v>
      </c>
      <c r="AN220" s="1" t="s">
        <v>62</v>
      </c>
      <c r="AO220" s="1" t="s">
        <v>61</v>
      </c>
      <c r="AP220" s="1" t="s">
        <v>62</v>
      </c>
      <c r="AQ220" s="1" t="s">
        <v>76</v>
      </c>
      <c r="AR220" s="1" t="s">
        <v>77</v>
      </c>
      <c r="AS220" s="1" t="s">
        <v>61</v>
      </c>
      <c r="AT220" s="1" t="s">
        <v>2157</v>
      </c>
      <c r="AU220" s="1" t="s">
        <v>72</v>
      </c>
      <c r="AV220" s="1" t="s">
        <v>62</v>
      </c>
      <c r="AW220" s="1" t="s">
        <v>73</v>
      </c>
    </row>
    <row r="221" spans="1:49" ht="167.25">
      <c r="A221" s="1" t="s">
        <v>2617</v>
      </c>
      <c r="B221" s="1" t="s">
        <v>2618</v>
      </c>
      <c r="C221" s="1" t="s">
        <v>149</v>
      </c>
      <c r="D22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21" s="1" t="s">
        <v>2644</v>
      </c>
      <c r="F221" s="1" t="s">
        <v>2645</v>
      </c>
      <c r="G221" s="1" t="s">
        <v>2646</v>
      </c>
      <c r="H221" s="1">
        <v>1</v>
      </c>
      <c r="I221" s="1" t="s">
        <v>2647</v>
      </c>
      <c r="J221" s="1" t="s">
        <v>2647</v>
      </c>
      <c r="K221" s="1" t="s">
        <v>56</v>
      </c>
      <c r="L221" s="1" t="s">
        <v>2648</v>
      </c>
      <c r="M221" s="1" t="s">
        <v>2649</v>
      </c>
      <c r="N221" s="1" t="s">
        <v>2637</v>
      </c>
      <c r="O221" s="1" t="s">
        <v>2650</v>
      </c>
      <c r="P221" s="1" t="s">
        <v>62</v>
      </c>
      <c r="Q221" s="1" t="s">
        <v>61</v>
      </c>
      <c r="R221" s="1" t="s">
        <v>62</v>
      </c>
      <c r="S221" s="1" t="s">
        <v>76</v>
      </c>
      <c r="T221" s="1" t="s">
        <v>77</v>
      </c>
      <c r="U221" s="1" t="s">
        <v>61</v>
      </c>
      <c r="V221" s="1" t="s">
        <v>2157</v>
      </c>
      <c r="W221" s="1" t="s">
        <v>72</v>
      </c>
      <c r="X221" s="1" t="s">
        <v>62</v>
      </c>
      <c r="Y221" s="1" t="s">
        <v>73</v>
      </c>
      <c r="Z221" s="1" t="s">
        <v>2639</v>
      </c>
      <c r="AA221" s="1" t="s">
        <v>2651</v>
      </c>
      <c r="AB221" s="1" t="s">
        <v>62</v>
      </c>
      <c r="AC221" s="1" t="s">
        <v>61</v>
      </c>
      <c r="AD221" s="1" t="s">
        <v>62</v>
      </c>
      <c r="AE221" s="1" t="s">
        <v>76</v>
      </c>
      <c r="AF221" s="1" t="s">
        <v>77</v>
      </c>
      <c r="AG221" s="1" t="s">
        <v>61</v>
      </c>
      <c r="AH221" s="1" t="s">
        <v>2652</v>
      </c>
      <c r="AI221" s="1" t="s">
        <v>72</v>
      </c>
      <c r="AJ221" s="1" t="s">
        <v>62</v>
      </c>
      <c r="AK221" s="1" t="s">
        <v>73</v>
      </c>
      <c r="AL221" s="1" t="s">
        <v>2642</v>
      </c>
      <c r="AM221" s="1" t="s">
        <v>2653</v>
      </c>
      <c r="AN221" s="1" t="s">
        <v>62</v>
      </c>
      <c r="AO221" s="1" t="s">
        <v>61</v>
      </c>
      <c r="AP221" s="1" t="s">
        <v>62</v>
      </c>
      <c r="AQ221" s="1" t="s">
        <v>76</v>
      </c>
      <c r="AR221" s="1" t="s">
        <v>77</v>
      </c>
      <c r="AS221" s="1" t="s">
        <v>61</v>
      </c>
      <c r="AT221" s="1" t="s">
        <v>2157</v>
      </c>
      <c r="AU221" s="1" t="s">
        <v>72</v>
      </c>
      <c r="AV221" s="1" t="s">
        <v>62</v>
      </c>
      <c r="AW221" s="1" t="s">
        <v>73</v>
      </c>
    </row>
    <row r="222" spans="1:49" ht="259.5">
      <c r="A222" s="1" t="s">
        <v>2617</v>
      </c>
      <c r="B222" s="1" t="s">
        <v>2618</v>
      </c>
      <c r="C222" s="1" t="s">
        <v>149</v>
      </c>
      <c r="D22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22" s="1" t="s">
        <v>2654</v>
      </c>
      <c r="F222" s="1" t="s">
        <v>2655</v>
      </c>
      <c r="G222" s="1" t="s">
        <v>2656</v>
      </c>
      <c r="H222" s="1">
        <v>1</v>
      </c>
      <c r="I222" s="1" t="s">
        <v>2657</v>
      </c>
      <c r="J222" s="1" t="s">
        <v>2657</v>
      </c>
      <c r="K222" s="1" t="s">
        <v>56</v>
      </c>
      <c r="L222" s="1" t="s">
        <v>2658</v>
      </c>
      <c r="M222" s="1" t="s">
        <v>2659</v>
      </c>
      <c r="N222" s="1" t="s">
        <v>2660</v>
      </c>
      <c r="O222" s="1" t="s">
        <v>2661</v>
      </c>
      <c r="P222" s="1" t="s">
        <v>62</v>
      </c>
      <c r="Q222" s="1" t="s">
        <v>61</v>
      </c>
      <c r="R222" s="1" t="s">
        <v>62</v>
      </c>
      <c r="S222" s="1" t="s">
        <v>694</v>
      </c>
      <c r="T222" s="1" t="s">
        <v>125</v>
      </c>
      <c r="U222" s="1" t="s">
        <v>61</v>
      </c>
      <c r="V222" s="1" t="s">
        <v>2662</v>
      </c>
      <c r="W222" s="1" t="s">
        <v>72</v>
      </c>
      <c r="X222" s="1" t="s">
        <v>62</v>
      </c>
      <c r="Y222" s="1" t="s">
        <v>73</v>
      </c>
      <c r="Z222" s="1" t="s">
        <v>2663</v>
      </c>
      <c r="AA222" s="1" t="s">
        <v>2664</v>
      </c>
      <c r="AB222" s="1" t="s">
        <v>62</v>
      </c>
      <c r="AC222" s="1" t="s">
        <v>61</v>
      </c>
      <c r="AD222" s="1" t="s">
        <v>62</v>
      </c>
      <c r="AE222" s="1" t="s">
        <v>2665</v>
      </c>
      <c r="AF222" s="1" t="s">
        <v>125</v>
      </c>
      <c r="AG222" s="1" t="s">
        <v>61</v>
      </c>
      <c r="AH222" s="1" t="s">
        <v>2666</v>
      </c>
      <c r="AI222" s="1" t="s">
        <v>72</v>
      </c>
      <c r="AJ222" s="1" t="s">
        <v>62</v>
      </c>
      <c r="AK222" s="1" t="s">
        <v>73</v>
      </c>
      <c r="AL222" s="1" t="s">
        <v>2667</v>
      </c>
      <c r="AM222" s="1" t="s">
        <v>2668</v>
      </c>
      <c r="AN222" s="1" t="s">
        <v>62</v>
      </c>
      <c r="AO222" s="1" t="s">
        <v>61</v>
      </c>
      <c r="AP222" s="1" t="s">
        <v>62</v>
      </c>
      <c r="AQ222" s="1" t="s">
        <v>694</v>
      </c>
      <c r="AR222" s="1" t="s">
        <v>125</v>
      </c>
      <c r="AS222" s="1" t="s">
        <v>61</v>
      </c>
      <c r="AT222" s="1" t="s">
        <v>2662</v>
      </c>
      <c r="AU222" s="1" t="s">
        <v>72</v>
      </c>
      <c r="AV222" s="1" t="s">
        <v>62</v>
      </c>
      <c r="AW222" s="1" t="s">
        <v>73</v>
      </c>
    </row>
  </sheetData>
  <dataValidations count="4">
    <dataValidation type="list" allowBlank="1" showInputMessage="1" showErrorMessage="1" sqref="AO1:AP1048576 X1:X1048576 U1:U1048576 AG1:AG1048576 AC1:AD1048576 Q1:R1048576 AS1:AS1048576 AJ1:AJ1048576 AV1:AV1048576" xr:uid="{540EBFB6-9B3C-417F-9F66-3104C7F87762}">
      <formula1>"Yes, No"</formula1>
    </dataValidation>
    <dataValidation type="list" allowBlank="1" showInputMessage="1" showErrorMessage="1" sqref="P1:P1048576 AB1:AB1048576 AN1:AN1048576" xr:uid="{F2306F78-F6A9-4381-BAFE-0EE42CFEE1E6}">
      <formula1>"Yes, Partial, No"</formula1>
    </dataValidation>
    <dataValidation type="list" allowBlank="1" showInputMessage="1" showErrorMessage="1" sqref="T1:T1048576 AF1:AF1048576 AR1:AR1048576" xr:uid="{BEA28822-8CAB-4482-AEC8-5E33018F3E5E}">
      <formula1>"High, Medium, Low, None"</formula1>
    </dataValidation>
    <dataValidation type="list" allowBlank="1" showInputMessage="1" showErrorMessage="1" sqref="W1:W1048576 AI1:AI1048576 AU1:AU1048576" xr:uid="{87DB9152-2176-4F78-918D-00B213916144}">
      <formula1>"Exact Match, Correct - No Unintended Change, Correct - With Unintended Change, Partial - No Unintended Change, Partial - With Unintended Change, Incorrect"</formula1>
    </dataValidation>
  </dataValidations>
  <hyperlinks>
    <hyperlink ref="B112" r:id="rId1" xr:uid="{B3672246-3F19-45B6-8605-4BBEF165A6BD}"/>
    <hyperlink ref="B104" r:id="rId2" xr:uid="{0BAC5D50-78AB-4FD0-BDC6-6285208C4848}"/>
    <hyperlink ref="E104" r:id="rId3" xr:uid="{3FFFF461-0994-4DC1-A739-1CB40DF4F680}"/>
    <hyperlink ref="E12" r:id="rId4" xr:uid="{FD172672-F85E-49AE-89FD-344F71F86170}"/>
    <hyperlink ref="E11" r:id="rId5" xr:uid="{2DFFBDFA-D53A-4B9B-9D61-CAF6CDEF134F}"/>
    <hyperlink ref="B222" r:id="rId6" xr:uid="{D2B3AE8D-3D59-4D91-ABB0-6AA829BD8F56}"/>
    <hyperlink ref="E222" r:id="rId7" xr:uid="{5C057939-73D3-49BA-A62B-2668D5C7D5EE}"/>
    <hyperlink ref="E221" r:id="rId8" xr:uid="{B65B4638-98E5-423F-A0EB-4643EF0435DB}"/>
    <hyperlink ref="B221" r:id="rId9" xr:uid="{B433A8BA-9C4E-48E8-ABCA-A64ECD3F2DC9}"/>
    <hyperlink ref="B220" r:id="rId10" xr:uid="{11C68A92-3609-408C-91C6-87A89AF784B0}"/>
    <hyperlink ref="E220" r:id="rId11" xr:uid="{318761DA-4D96-4FBE-94D9-559ED9EF0C1F}"/>
    <hyperlink ref="B219" r:id="rId12" xr:uid="{6F8EA075-7A6D-451D-9F94-263BCBDB701C}"/>
    <hyperlink ref="E219" r:id="rId13" xr:uid="{5422A398-6F82-4F23-95E9-A5E56F1FB1F9}"/>
    <hyperlink ref="E218" r:id="rId14" xr:uid="{F953FFBA-A19D-4CAA-9D80-F74B733C7E70}"/>
    <hyperlink ref="B218" r:id="rId15" xr:uid="{6F6E0127-944F-471A-BE0F-FDAEBF43FB27}"/>
    <hyperlink ref="E217" r:id="rId16" xr:uid="{FF843AFC-5BFA-461C-BCC7-145FCA1C46E9}"/>
    <hyperlink ref="B217" r:id="rId17" xr:uid="{94D58073-AC35-4AAE-B086-938C811CC4AC}"/>
    <hyperlink ref="B118" r:id="rId18" xr:uid="{C16A8D6D-783E-4C5A-96FD-791805D033FB}"/>
    <hyperlink ref="E118" r:id="rId19" xr:uid="{D696503B-D120-4B0C-8013-2BFE974240C8}"/>
    <hyperlink ref="B216" r:id="rId20" xr:uid="{B7717B28-557E-49CF-A8B9-64FD9F21466F}"/>
    <hyperlink ref="E216" r:id="rId21" xr:uid="{9D6CC38F-522D-46D4-A567-CABA359CBB73}"/>
    <hyperlink ref="B215" r:id="rId22" xr:uid="{06FAD091-AC6E-41E6-A334-D2072F5163C5}"/>
    <hyperlink ref="E215" r:id="rId23" xr:uid="{73F33E61-1BC5-4069-A0A1-A2EB6C915651}"/>
    <hyperlink ref="B214" r:id="rId24" xr:uid="{BB556CFE-6B45-4F18-8AC8-3AEE6872DD94}"/>
    <hyperlink ref="E214" r:id="rId25" xr:uid="{CE12ACDA-01A9-47B0-A0BA-9957B863E030}"/>
    <hyperlink ref="B213" r:id="rId26" xr:uid="{DFD4FC8A-C461-41BB-B872-B2C171315450}"/>
    <hyperlink ref="E213" r:id="rId27" xr:uid="{70F7E69D-9172-445E-A16C-A0F491FB1866}"/>
    <hyperlink ref="B212" r:id="rId28" xr:uid="{129EF798-4134-4527-AA3E-7FA935A868D8}"/>
    <hyperlink ref="E212" r:id="rId29" xr:uid="{6ED5AE96-524A-43E8-BBC9-758EC5B970C5}"/>
    <hyperlink ref="B211" r:id="rId30" xr:uid="{C7DA6FE3-D094-4D75-95B7-67F1A0738C47}"/>
    <hyperlink ref="E211" r:id="rId31" xr:uid="{24A72180-41A6-49C1-829A-ED10EC918984}"/>
    <hyperlink ref="B210" r:id="rId32" xr:uid="{ECCE4DBB-F4A5-441B-905A-6B73C2A86F9D}"/>
    <hyperlink ref="E210" r:id="rId33" xr:uid="{98ECE65F-8D2E-4C04-BB00-B1845DE3507A}"/>
    <hyperlink ref="E209" r:id="rId34" xr:uid="{23908528-A11C-4CA1-B0E0-31258B65BA02}"/>
    <hyperlink ref="B209" r:id="rId35" xr:uid="{E2D62863-0343-4FE0-9358-B690F31569A3}"/>
    <hyperlink ref="B208" r:id="rId36" xr:uid="{D87678B4-4B8D-4F8C-B52F-54BE847CC444}"/>
    <hyperlink ref="E208" r:id="rId37" xr:uid="{79239090-44F6-4AB4-B7FD-7ADA835F554A}"/>
    <hyperlink ref="B207" r:id="rId38" xr:uid="{1E983BC3-C75D-44CF-96C7-81E7A0D4983F}"/>
    <hyperlink ref="E207" r:id="rId39" xr:uid="{931302B9-4414-447B-BDEF-1AD02A27BB26}"/>
    <hyperlink ref="B206" r:id="rId40" xr:uid="{83C5B8CD-8498-49FD-B674-15C2FED975EC}"/>
    <hyperlink ref="E206" r:id="rId41" xr:uid="{A90A4F65-6BF6-440F-833D-3B66BACBBB4E}"/>
    <hyperlink ref="B205" r:id="rId42" xr:uid="{13956A65-2DDA-4948-AD58-A8AD396A95CA}"/>
    <hyperlink ref="E205" r:id="rId43" xr:uid="{9D6EF3CB-F7A7-4CE2-B8C1-78B126100F98}"/>
    <hyperlink ref="B204" r:id="rId44" xr:uid="{B7BD9F1C-913A-4BE9-AA8F-003D45BBC331}"/>
    <hyperlink ref="E204" r:id="rId45" xr:uid="{1F132784-5A68-4385-AD48-3A3BDE359D83}"/>
    <hyperlink ref="B203" r:id="rId46" xr:uid="{897DD326-24A9-461A-A7F6-4C5B64ECB767}"/>
    <hyperlink ref="E203" r:id="rId47" xr:uid="{8FD7FBA2-328D-412A-99A1-0AC5DB98DBD2}"/>
    <hyperlink ref="E202" r:id="rId48" xr:uid="{F69B9D1B-196D-4EFB-8A9B-53D335A2E85F}"/>
    <hyperlink ref="B202" r:id="rId49" xr:uid="{BD3E0375-B260-4AEA-83C9-03CF525F4881}"/>
    <hyperlink ref="B201" r:id="rId50" xr:uid="{02851FBD-27FF-4BE1-B783-E0AAF5CD7D74}"/>
    <hyperlink ref="E201" r:id="rId51" xr:uid="{840AB063-10B9-4B16-83F2-B6106E9E80A8}"/>
    <hyperlink ref="E200" r:id="rId52" xr:uid="{3E94F95C-5C82-48D1-B7BF-BF8B27077754}"/>
    <hyperlink ref="B200" r:id="rId53" xr:uid="{6BA25AC6-2AFE-4F76-8DCB-F1CEBB9D9C4D}"/>
    <hyperlink ref="E199" r:id="rId54" xr:uid="{A7612E3C-B992-47A8-8D14-8912019FD185}"/>
    <hyperlink ref="B199" r:id="rId55" xr:uid="{64F8F162-FF53-46E2-A614-5189162950DD}"/>
    <hyperlink ref="B198" r:id="rId56" xr:uid="{2A88BB33-CF38-49EF-A0EE-C766195107A5}"/>
    <hyperlink ref="E198" r:id="rId57" xr:uid="{84B60E6F-C454-4E4A-B769-4D95D1A13BDC}"/>
    <hyperlink ref="B197" r:id="rId58" xr:uid="{1F4EF064-EBB1-42F2-A666-750D6BA5203C}"/>
    <hyperlink ref="E197" r:id="rId59" xr:uid="{B60B7109-38D8-4CD7-B816-1D74D7AA97D3}"/>
    <hyperlink ref="B196" r:id="rId60" xr:uid="{FD39DAA7-7886-4F58-9277-F2E2B7BAEBA1}"/>
    <hyperlink ref="E196" r:id="rId61" xr:uid="{DF4CADA3-7922-4231-8854-8FB99AAFFC22}"/>
    <hyperlink ref="B195" r:id="rId62" xr:uid="{243639A7-389A-4D2C-9AF5-72F0432C7C6F}"/>
    <hyperlink ref="E195" r:id="rId63" xr:uid="{8B980114-E1C5-47F9-B2BD-147DBEFCE5B6}"/>
    <hyperlink ref="B194" r:id="rId64" xr:uid="{719C5D27-0284-4EBC-BD22-F523510CBFD0}"/>
    <hyperlink ref="E194" r:id="rId65" xr:uid="{8C82A8BF-F6A2-4340-AD39-26450DC673D3}"/>
    <hyperlink ref="B193" r:id="rId66" xr:uid="{7E5F0333-C8D8-42DD-B37B-F473B3EF833F}"/>
    <hyperlink ref="E193" r:id="rId67" xr:uid="{4ECFE90E-FD64-42F4-8EC2-99ABD203557D}"/>
    <hyperlink ref="B192" r:id="rId68" xr:uid="{3038DC6B-16CE-4D3C-88E9-E9B3B33667A7}"/>
    <hyperlink ref="E192" r:id="rId69" xr:uid="{A222FD20-4147-4EDE-8D89-64480E81031A}"/>
    <hyperlink ref="B191" r:id="rId70" xr:uid="{8518BCD9-B4D5-42D7-B136-F8FB1F042757}"/>
    <hyperlink ref="E191" r:id="rId71" xr:uid="{34816C6E-9113-439D-B290-47A413CB512B}"/>
    <hyperlink ref="B190" r:id="rId72" xr:uid="{FB1F7690-714B-4E6C-B57B-2C830588F1A8}"/>
    <hyperlink ref="E190" r:id="rId73" xr:uid="{9D47C4DF-B1DD-4FDA-A823-60D8EE1F412C}"/>
    <hyperlink ref="B189" r:id="rId74" xr:uid="{9A9D2082-BE29-40D4-8E56-3DE0FDB57B4D}"/>
    <hyperlink ref="E189" r:id="rId75" xr:uid="{D95CD47A-3EC8-4AA5-95B3-FE60F8803182}"/>
    <hyperlink ref="B188" r:id="rId76" xr:uid="{37677B57-7955-490F-BB32-94EA97617450}"/>
    <hyperlink ref="E188" r:id="rId77" xr:uid="{88D1D37E-DCD3-4934-85EB-94774620522C}"/>
    <hyperlink ref="B187" r:id="rId78" xr:uid="{161811F5-929B-47DB-9C6E-1B682ED0D801}"/>
    <hyperlink ref="E187" r:id="rId79" xr:uid="{016BDCE1-405A-4224-AAEA-843B833D044F}"/>
    <hyperlink ref="B186" r:id="rId80" xr:uid="{3486E9FB-3C65-4620-BE10-44700E848666}"/>
    <hyperlink ref="E186" r:id="rId81" xr:uid="{5820B452-C9AD-49E9-90C7-5A85270EBE6F}"/>
    <hyperlink ref="B185" r:id="rId82" xr:uid="{4E9E33E4-7A9D-454C-B0C5-68DF0AF2F7BC}"/>
    <hyperlink ref="E185" r:id="rId83" xr:uid="{7F78F07B-B98F-4838-84E1-1ACBB1103C6B}"/>
    <hyperlink ref="B184" r:id="rId84" xr:uid="{B1754FEB-B136-4066-B9A1-9AB9DF8AA8B7}"/>
    <hyperlink ref="E184" r:id="rId85" xr:uid="{6C49A2AE-56F9-4DFA-BB4C-9A8A24201844}"/>
    <hyperlink ref="E183" r:id="rId86" xr:uid="{55B64E92-F4CD-4B93-93B0-D92FEB0ACD0B}"/>
    <hyperlink ref="B183" r:id="rId87" xr:uid="{D87A011B-CBD3-46F3-BAD7-59E0B2FF1E0B}"/>
    <hyperlink ref="E182" r:id="rId88" xr:uid="{DFE67359-10F0-43B5-A645-D715C2A2B07C}"/>
    <hyperlink ref="B182" r:id="rId89" xr:uid="{EE011C45-19FC-4EEE-AAFA-A1F214D8FA40}"/>
    <hyperlink ref="E181" r:id="rId90" xr:uid="{C050DFB2-D909-4BEE-BAC9-499B534EB33B}"/>
    <hyperlink ref="B181" r:id="rId91" xr:uid="{431575E9-6C72-4AD5-A795-7120E19C1D52}"/>
    <hyperlink ref="E180" r:id="rId92" xr:uid="{EC89E855-E528-4E19-BB84-36415B018DF5}"/>
    <hyperlink ref="B180" r:id="rId93" xr:uid="{683C1156-0879-4C98-BBCE-AF77EE847C5B}"/>
    <hyperlink ref="E179" r:id="rId94" xr:uid="{056C3CF5-259B-444B-9E36-19EB4E258603}"/>
    <hyperlink ref="B179" r:id="rId95" xr:uid="{7742A7B4-D40A-4883-B455-F30EF21827BB}"/>
    <hyperlink ref="B178" r:id="rId96" xr:uid="{B61D82D5-BD81-428B-B767-597891D83ADA}"/>
    <hyperlink ref="E178" r:id="rId97" xr:uid="{D3B18EA7-C623-4F61-ADC2-02345CE68936}"/>
    <hyperlink ref="B177" r:id="rId98" xr:uid="{FE01D5B8-396B-4AE5-995B-4B77810FFF03}"/>
    <hyperlink ref="E177" r:id="rId99" xr:uid="{F5798148-FBD2-453C-AD8F-2496B8705B36}"/>
    <hyperlink ref="B176" r:id="rId100" xr:uid="{EBDCE6CB-0B1B-4683-8A76-D1AF78037F4F}"/>
    <hyperlink ref="E176" r:id="rId101" xr:uid="{FC404A72-26CF-4EA5-9CF6-5C78001D7BC1}"/>
    <hyperlink ref="B175" r:id="rId102" xr:uid="{C3408ADE-855C-48FD-90A6-37CD80C132E9}"/>
    <hyperlink ref="E175" r:id="rId103" xr:uid="{E36B51BB-B105-4733-9672-DD0FF34FC78C}"/>
    <hyperlink ref="B174" r:id="rId104" xr:uid="{C1C2888C-116D-4E82-8640-89909B3B9061}"/>
    <hyperlink ref="E174" r:id="rId105" xr:uid="{65080A57-7B38-47CE-BFCA-14D208E55ACF}"/>
    <hyperlink ref="B173" r:id="rId106" xr:uid="{0D6B2023-3243-461D-A081-33FBF25C2436}"/>
    <hyperlink ref="E173" r:id="rId107" xr:uid="{9EDC0B9A-01A1-40A2-A7D0-5CA0AB8860A5}"/>
    <hyperlink ref="B172" r:id="rId108" xr:uid="{162E0F24-F311-4D07-9F5F-116DCC5F35A2}"/>
    <hyperlink ref="E172" r:id="rId109" xr:uid="{8253D1FA-C611-46B1-B0F0-B0EE98EC47D0}"/>
    <hyperlink ref="B171" r:id="rId110" xr:uid="{58AF47FD-279F-442C-AD77-B67CA3106E79}"/>
    <hyperlink ref="E171" r:id="rId111" xr:uid="{D1BBB05B-70D5-4EC8-BBF8-BD1FC8D51D1D}"/>
    <hyperlink ref="B170" r:id="rId112" xr:uid="{DF710152-0E66-45C1-889E-263AA0208F67}"/>
    <hyperlink ref="E170" r:id="rId113" xr:uid="{4F4AF3EF-C8FD-4BAB-AB96-F4BC48D74B73}"/>
    <hyperlink ref="B169" r:id="rId114" xr:uid="{728A57C9-56A6-402D-BFC0-64B246E6A931}"/>
    <hyperlink ref="E169" r:id="rId115" xr:uid="{60784A98-57AE-45E2-80E3-89542AD41A1B}"/>
    <hyperlink ref="B168" r:id="rId116" xr:uid="{F8C64133-5E03-4CAB-8AE2-4D69630F7ED6}"/>
    <hyperlink ref="E168" r:id="rId117" xr:uid="{1947FDFA-03E1-4D88-B3BC-514399111E4A}"/>
    <hyperlink ref="E167" r:id="rId118" xr:uid="{AFD51D5B-6BAC-4D67-A961-EE15BDFFA5C4}"/>
    <hyperlink ref="B167" r:id="rId119" xr:uid="{F7054982-4426-43BF-92C0-48BE4304782D}"/>
    <hyperlink ref="E166" r:id="rId120" xr:uid="{1E534A74-C48D-4006-954E-5723E7D9A502}"/>
    <hyperlink ref="B166" r:id="rId121" xr:uid="{C299F686-0D06-4EB5-92BF-CA387C6484A8}"/>
    <hyperlink ref="E165" r:id="rId122" xr:uid="{1DBB231C-3898-41A1-890C-15DADCBD60CD}"/>
    <hyperlink ref="B165" r:id="rId123" xr:uid="{AFC41FEC-466A-4E3C-A51B-9FEB8B92F2D1}"/>
    <hyperlink ref="E164" r:id="rId124" xr:uid="{2702F62C-C8BC-4CB0-8E63-27A057944BC0}"/>
    <hyperlink ref="B164" r:id="rId125" xr:uid="{2FD1987F-A97F-473E-B4E6-EF86F1B55A72}"/>
    <hyperlink ref="B163" r:id="rId126" xr:uid="{08D90959-DC4F-45A9-8614-82944D795046}"/>
    <hyperlink ref="E163" r:id="rId127" xr:uid="{64247347-1975-4511-8520-B4D1EA5E11FE}"/>
    <hyperlink ref="B162" r:id="rId128" xr:uid="{31AFE0F7-0B0A-40E8-9941-32227C6A8DD0}"/>
    <hyperlink ref="E162" r:id="rId129" xr:uid="{F7CEBE9C-7408-4B1F-A8F7-917CD03BD97B}"/>
    <hyperlink ref="E161" r:id="rId130" xr:uid="{226261E0-CCC9-4725-A74A-8562DCEF4D5F}"/>
    <hyperlink ref="B161" r:id="rId131" xr:uid="{7DD8493E-1281-422A-B00F-7FBEB9340CE2}"/>
    <hyperlink ref="E160" r:id="rId132" xr:uid="{BBBF0F8B-BD26-48C6-8A5A-F3D74D0BAF12}"/>
    <hyperlink ref="B160" r:id="rId133" xr:uid="{42373CB6-4893-4BE2-B3FF-8ED015B87D3B}"/>
    <hyperlink ref="B159" r:id="rId134" xr:uid="{56937CFF-C2F0-49E8-A9A0-F87194CD4AEA}"/>
    <hyperlink ref="E159" r:id="rId135" xr:uid="{63477E9B-653A-4309-B4DD-799EBA9676B5}"/>
    <hyperlink ref="E158" r:id="rId136" xr:uid="{BFB749B7-A38B-40D9-8385-E2B599FB73BF}"/>
    <hyperlink ref="B158" r:id="rId137" xr:uid="{4605F7EA-6CE3-4FE0-9157-782ADA714BF6}"/>
    <hyperlink ref="E157" r:id="rId138" xr:uid="{E04AD977-03F0-4109-8DFE-C510FCA09F1A}"/>
    <hyperlink ref="B157" r:id="rId139" xr:uid="{5CBAA487-275C-49FD-8839-7EF2C723C0E6}"/>
    <hyperlink ref="E156" r:id="rId140" xr:uid="{48A7566E-9554-440B-B90E-F084BC7DEF51}"/>
    <hyperlink ref="B156" r:id="rId141" xr:uid="{8C69B040-46B7-43D6-AD97-9E6965B6319D}"/>
    <hyperlink ref="E155" r:id="rId142" xr:uid="{EF97427C-F86B-4480-9B78-6CD1C33B9D53}"/>
    <hyperlink ref="B155" r:id="rId143" xr:uid="{44FD3754-392D-458C-A981-0B9774D79D29}"/>
    <hyperlink ref="B154" r:id="rId144" xr:uid="{3F57329F-8EBB-4BEB-9D68-58A584AC58CB}"/>
    <hyperlink ref="E154" r:id="rId145" xr:uid="{26CC72FA-053D-44B9-AFC0-1E521660B100}"/>
    <hyperlink ref="B153" r:id="rId146" xr:uid="{33779DE9-4A95-4950-8DBD-CF0F0C828435}"/>
    <hyperlink ref="E153" r:id="rId147" xr:uid="{4339DB8D-B281-4819-89DE-610E1A13AAB4}"/>
    <hyperlink ref="B152" r:id="rId148" xr:uid="{8D9DB1BE-1600-4720-BBCE-648F444663FB}"/>
    <hyperlink ref="E152" r:id="rId149" xr:uid="{B67EF95D-50DC-46D6-B3C9-CA0C693DBCF4}"/>
    <hyperlink ref="B151" r:id="rId150" xr:uid="{F86DFA43-FBDA-45D9-891E-906D957F584E}"/>
    <hyperlink ref="E151" r:id="rId151" xr:uid="{D482F411-231C-424F-B4B9-073228D825C4}"/>
    <hyperlink ref="B150" r:id="rId152" xr:uid="{1E031A4F-ADE8-471D-9EA0-6156C5B250F9}"/>
    <hyperlink ref="E150" r:id="rId153" xr:uid="{019A4CE4-E598-46D8-89B4-FEB80A2A369B}"/>
    <hyperlink ref="B149" r:id="rId154" xr:uid="{E0CFA41C-F9B1-4577-9CD1-F6044E55239E}"/>
    <hyperlink ref="E149" r:id="rId155" xr:uid="{6AF5D634-301B-463F-8F70-604006DF53D8}"/>
    <hyperlink ref="B148" r:id="rId156" xr:uid="{67C34E4C-AD0D-4689-A221-54421BD69EBA}"/>
    <hyperlink ref="E148" r:id="rId157" xr:uid="{06216BA9-26AE-471F-B026-7FC1A386DCA4}"/>
    <hyperlink ref="B147" r:id="rId158" xr:uid="{D258C366-1D81-4ACC-9258-73185854F29C}"/>
    <hyperlink ref="E147" r:id="rId159" xr:uid="{D1DC0ECC-8B49-4A2E-8BA1-80933242F934}"/>
    <hyperlink ref="B146" r:id="rId160" xr:uid="{216338AA-664C-4412-B2BE-3D2E52E916CD}"/>
    <hyperlink ref="E146" r:id="rId161" xr:uid="{1D1C593E-7CCF-4EF2-B915-1DAE8D915C91}"/>
    <hyperlink ref="B145" r:id="rId162" xr:uid="{9351D511-D0C8-4C52-9297-DA3ED8AEF613}"/>
    <hyperlink ref="E145" r:id="rId163" xr:uid="{925E3A35-655F-4C66-8D0B-80575F3CB1ED}"/>
    <hyperlink ref="B144" r:id="rId164" xr:uid="{211FBB10-AF3C-4DFC-8744-A99770E5E78E}"/>
    <hyperlink ref="E144" r:id="rId165" xr:uid="{77D0869A-ED38-4702-A616-8860FA1A52A4}"/>
    <hyperlink ref="B143" r:id="rId166" xr:uid="{B0F31857-71AD-4A30-8459-08094C16B021}"/>
    <hyperlink ref="E143" r:id="rId167" xr:uid="{C3FF4BB6-332C-4E1C-A467-330C106A4E9F}"/>
    <hyperlink ref="B142" r:id="rId168" xr:uid="{5CA4FADD-07BC-456A-B56F-D39B2ACC25E9}"/>
    <hyperlink ref="E142" r:id="rId169" xr:uid="{41359B4D-E97A-40F8-8891-A3AE247BAEDE}"/>
    <hyperlink ref="E141" r:id="rId170" xr:uid="{736329F6-E404-4388-8FFF-DEF72D19485D}"/>
    <hyperlink ref="B141" r:id="rId171" xr:uid="{0EDA583C-DD8A-4356-81EA-9AD00A3AFE16}"/>
    <hyperlink ref="E140" r:id="rId172" xr:uid="{85E9F0CD-3E1F-45A9-A40D-28D127B298BA}"/>
    <hyperlink ref="B140" r:id="rId173" xr:uid="{32CACCFA-D1FC-4C1B-BFD4-D0984EC1E26E}"/>
    <hyperlink ref="B139" r:id="rId174" xr:uid="{60DB6E3A-87A4-4F46-B660-23ED290F4D9E}"/>
    <hyperlink ref="E139" r:id="rId175" xr:uid="{9B82E949-A032-469B-A8BF-7D2F9DF786F8}"/>
    <hyperlink ref="B138" r:id="rId176" xr:uid="{A6381C69-9D40-4880-8F1C-5445FDF83849}"/>
    <hyperlink ref="E138" r:id="rId177" xr:uid="{2EA8C4A9-1FBE-494F-B0BA-397D4728E38C}"/>
    <hyperlink ref="E137" r:id="rId178" xr:uid="{456633CC-CEBD-4683-B889-274D76800FE5}"/>
    <hyperlink ref="B137" r:id="rId179" xr:uid="{376F5A4F-D73C-43F2-8810-7ACD793D1308}"/>
    <hyperlink ref="B136" r:id="rId180" xr:uid="{C828F627-4070-41A0-96CC-6EDE800C2C4B}"/>
    <hyperlink ref="E136" r:id="rId181" xr:uid="{A7C932EA-248E-49AA-BAA5-E55EC9149E53}"/>
    <hyperlink ref="B135" r:id="rId182" xr:uid="{876F593C-8B2A-46AD-A302-8898B70422A5}"/>
    <hyperlink ref="E135" r:id="rId183" xr:uid="{D13E463C-5985-41A4-8822-559571C13BDC}"/>
    <hyperlink ref="B134" r:id="rId184" xr:uid="{1F320D08-7025-4115-B8A5-543C1B6240A7}"/>
    <hyperlink ref="E134" r:id="rId185" xr:uid="{27BBC8B5-1E2E-4F84-A715-14CDC65D8733}"/>
    <hyperlink ref="B133" r:id="rId186" xr:uid="{FAA11D31-DEC6-4329-96C2-7C8AB43CA566}"/>
    <hyperlink ref="E133" r:id="rId187" xr:uid="{8697B581-B610-4EFA-B876-F17450ABF6D4}"/>
    <hyperlink ref="B132" r:id="rId188" xr:uid="{7DD16C3F-6F42-43DC-83AC-00FB5D3B3064}"/>
    <hyperlink ref="E132" r:id="rId189" xr:uid="{31C5BB3F-F5A8-4626-BCBD-AED03876C9D2}"/>
    <hyperlink ref="B131" r:id="rId190" xr:uid="{0CDDA280-4809-4F93-9D8D-E5C16F5D9EE8}"/>
    <hyperlink ref="E131" r:id="rId191" xr:uid="{92750926-AA0E-4E1D-B178-F39A3DA05941}"/>
    <hyperlink ref="B130" r:id="rId192" xr:uid="{43A5EB14-7C1C-4586-AB53-F0C7087A0133}"/>
    <hyperlink ref="E130" r:id="rId193" xr:uid="{9C60D722-A82D-4674-B4AD-47D1EE744CA6}"/>
    <hyperlink ref="B129" r:id="rId194" xr:uid="{08E62043-A22E-43B1-AC5B-8CE5A0004025}"/>
    <hyperlink ref="E129" r:id="rId195" xr:uid="{4D7F5B7D-F7CE-485D-A40C-7B0D31DBA3D5}"/>
    <hyperlink ref="B128" r:id="rId196" xr:uid="{413CDC5A-F8E1-43B1-96A7-65CDD1564042}"/>
    <hyperlink ref="E128" r:id="rId197" xr:uid="{C432D793-B817-4BD8-8171-DFA5FE70B414}"/>
    <hyperlink ref="B127" r:id="rId198" xr:uid="{9B5BB067-4B63-4964-B2FC-2954347FC96D}"/>
    <hyperlink ref="E127" r:id="rId199" xr:uid="{4125CFE5-6677-4C8A-BEC3-DBCAA41E4396}"/>
    <hyperlink ref="B126" r:id="rId200" xr:uid="{54C63580-B77D-43FE-8A18-AA824AC90522}"/>
    <hyperlink ref="E126" r:id="rId201" xr:uid="{B615B205-DA65-4698-90A4-F679F9DB8B47}"/>
    <hyperlink ref="B125" r:id="rId202" xr:uid="{0780506D-8200-48AC-8D87-89815210EA65}"/>
    <hyperlink ref="E125" r:id="rId203" xr:uid="{994B7F17-461F-4D95-96D4-584117A6B951}"/>
    <hyperlink ref="B124" r:id="rId204" xr:uid="{A98C12E4-5E7A-4024-A6D6-4751DCED5837}"/>
    <hyperlink ref="E124" r:id="rId205" xr:uid="{18ECAB3B-E3BC-42D6-A72F-67917DE6C372}"/>
    <hyperlink ref="B123" r:id="rId206" xr:uid="{96921FBE-9C01-420A-B768-167F5745827B}"/>
    <hyperlink ref="E123" r:id="rId207" xr:uid="{B4603842-2095-4A6E-B16C-21BD27919100}"/>
    <hyperlink ref="B122" r:id="rId208" xr:uid="{0E73DB25-4AF3-484D-A48E-B764CEDE9019}"/>
    <hyperlink ref="E122" r:id="rId209" xr:uid="{4F3E1148-AE5D-4E48-9900-32ADB6E22D13}"/>
    <hyperlink ref="B121" r:id="rId210" xr:uid="{2A219FD1-22EE-4F0F-B086-35F8BB27D3D8}"/>
    <hyperlink ref="E121" r:id="rId211" xr:uid="{BF32D67C-F893-47D7-9EEA-06C81FE47F7A}"/>
    <hyperlink ref="B120" r:id="rId212" xr:uid="{B97A7AC6-9348-4E2F-8DD1-74414DAD9752}"/>
    <hyperlink ref="E120" r:id="rId213" xr:uid="{98839C1E-86A8-4278-BEBB-1F5A03F71F93}"/>
    <hyperlink ref="B119" r:id="rId214" xr:uid="{1089634B-4391-426B-8780-2A48DAE4A113}"/>
    <hyperlink ref="E119" r:id="rId215" xr:uid="{F0177000-5410-4ADE-8399-8BF85A25E5F7}"/>
    <hyperlink ref="B117" r:id="rId216" xr:uid="{406B1877-2718-4199-A41B-AD674910EA13}"/>
    <hyperlink ref="E117" r:id="rId217" xr:uid="{4D717356-8B86-4A04-9AAE-0DCA87D1CE1B}"/>
    <hyperlink ref="E116" r:id="rId218" xr:uid="{36B05A4D-4E65-4ADA-A681-6358F43FA6F1}"/>
    <hyperlink ref="B116" r:id="rId219" xr:uid="{03C7BDFB-0111-409A-B557-1A879EC510D5}"/>
    <hyperlink ref="E115" r:id="rId220" xr:uid="{E91ADECF-0AC1-4070-B813-55943943C800}"/>
    <hyperlink ref="B115" r:id="rId221" xr:uid="{B502FCAE-EF47-4FB2-A769-041B4778D15C}"/>
    <hyperlink ref="E114" r:id="rId222" xr:uid="{C844080B-94C4-4BE4-9F9E-6C8A5B0ECFCC}"/>
    <hyperlink ref="B114" r:id="rId223" xr:uid="{DCBF93E5-3B1D-4CFC-9105-935D9BAECEF1}"/>
    <hyperlink ref="E113" r:id="rId224" xr:uid="{BD6A5888-45DD-4B59-8DFB-8E6AFA4583CF}"/>
    <hyperlink ref="B113" r:id="rId225" xr:uid="{4BA65DAF-7BF5-42B7-9587-29FC198BA6C6}"/>
    <hyperlink ref="E112" r:id="rId226" xr:uid="{E522DB2F-0E0F-4FA5-A982-D87BD9693D71}"/>
    <hyperlink ref="B111" r:id="rId227" xr:uid="{AC9E2DB5-0630-4400-B465-A872E237D939}"/>
    <hyperlink ref="E111" r:id="rId228" xr:uid="{F38A390F-FF65-40C1-ABCD-9A00184E593C}"/>
    <hyperlink ref="B110" r:id="rId229" xr:uid="{3E7E937C-054A-499B-95B6-D790CC04C42D}"/>
    <hyperlink ref="E110" r:id="rId230" xr:uid="{A85CEF54-DA35-4DF6-8402-F1C9CFB7D149}"/>
    <hyperlink ref="B109" r:id="rId231" xr:uid="{400D992A-FB58-4FD9-B96B-59EA390BDFA3}"/>
    <hyperlink ref="E109" r:id="rId232" xr:uid="{9732E922-3D83-450F-83C9-4F0B5926C76A}"/>
    <hyperlink ref="B108" r:id="rId233" xr:uid="{AE0F7043-8080-480F-A7F6-6F38E51AD019}"/>
    <hyperlink ref="E108" r:id="rId234" xr:uid="{5605AB12-669E-4F85-BB3B-BE13ECA04809}"/>
    <hyperlink ref="B107" r:id="rId235" xr:uid="{91BE21D6-0805-4A88-8F91-A4C4B83B4A6E}"/>
    <hyperlink ref="E107" r:id="rId236" xr:uid="{E5C01BC1-0251-46D9-BE00-9A702087D899}"/>
    <hyperlink ref="E106" r:id="rId237" xr:uid="{6178EBD8-1CFA-4C49-B70F-94EB97B7C951}"/>
    <hyperlink ref="B106" r:id="rId238" xr:uid="{0F9E95FA-B86B-4966-A49B-CFEB57A65D98}"/>
    <hyperlink ref="E105" r:id="rId239" xr:uid="{83B960A9-2AF1-4EEC-AAE9-64858B2966DD}"/>
    <hyperlink ref="B105" r:id="rId240" xr:uid="{A6575F01-ABEC-4587-A4DF-3D5D10818B53}"/>
    <hyperlink ref="E103" r:id="rId241" xr:uid="{B6D7574B-8099-42D3-A426-C051DD432EF3}"/>
    <hyperlink ref="B103" r:id="rId242" xr:uid="{D3FED039-3462-4CF1-8498-74B5FB0FAF75}"/>
    <hyperlink ref="B102" r:id="rId243" xr:uid="{5F6D118F-BBC7-49E1-B848-BA482FC8C061}"/>
    <hyperlink ref="E102" r:id="rId244" xr:uid="{6F5D0DD9-EA9D-4CCC-8C2E-080018EB7828}"/>
    <hyperlink ref="E101" r:id="rId245" xr:uid="{26B3EA7F-6F8F-40C2-9792-62AFB4CDA9BB}"/>
    <hyperlink ref="B101" r:id="rId246" xr:uid="{344DB78B-D1AD-4958-907B-47B0CE888305}"/>
    <hyperlink ref="E100" r:id="rId247" xr:uid="{A6838F1E-655A-436B-968C-6EBCFA12E022}"/>
    <hyperlink ref="B100" r:id="rId248" xr:uid="{5FC30167-AF65-446E-A831-9205A8F69A59}"/>
    <hyperlink ref="B99" r:id="rId249" xr:uid="{7FC9BC4A-AD9C-4B6B-B870-52C22B0E2B7C}"/>
    <hyperlink ref="E99" r:id="rId250" xr:uid="{B902AD7B-F2D6-469C-87C2-BC34872E2223}"/>
    <hyperlink ref="E98" r:id="rId251" xr:uid="{4D1DA3A8-0424-4C0E-938F-588CD10585ED}"/>
    <hyperlink ref="B98" r:id="rId252" xr:uid="{C4BE4725-C335-45BE-8013-5E091CFB720A}"/>
    <hyperlink ref="E97" r:id="rId253" xr:uid="{82DE573C-0C4E-4D0F-8BA0-B7FB273885B4}"/>
    <hyperlink ref="B97" r:id="rId254" xr:uid="{EBFFD73F-9432-42C0-9100-BEE228636896}"/>
    <hyperlink ref="B96" r:id="rId255" xr:uid="{D2AD7727-6C5A-435E-83C9-59FFF2653C49}"/>
    <hyperlink ref="E96" r:id="rId256" xr:uid="{DBDD0893-DB94-476A-AC4F-10268EF57BF5}"/>
    <hyperlink ref="B95" r:id="rId257" xr:uid="{3FC63991-B6A1-4A30-B1B8-C906A9831248}"/>
    <hyperlink ref="E95" r:id="rId258" xr:uid="{0F5DDF08-9705-4CF5-A223-06FAE040875C}"/>
    <hyperlink ref="B94" r:id="rId259" xr:uid="{E90E19BB-329C-4B1A-910F-2F30DC7B4B81}"/>
    <hyperlink ref="E94" r:id="rId260" xr:uid="{0C52EDCE-8038-46A4-9998-F29883AB2EAD}"/>
    <hyperlink ref="B93" r:id="rId261" xr:uid="{7DB6F706-3F99-43E6-AED4-DB838A37CB7D}"/>
    <hyperlink ref="E93" r:id="rId262" xr:uid="{1B066727-8BE4-4130-BD18-83B7DF3330BB}"/>
    <hyperlink ref="B92" r:id="rId263" xr:uid="{EE0EC143-EE31-4746-9596-A0C52CE6C087}"/>
    <hyperlink ref="E92" r:id="rId264" xr:uid="{1A19E2C4-3BCF-4C21-9858-5B2405E3D214}"/>
    <hyperlink ref="B91" r:id="rId265" xr:uid="{649912FE-7325-4FF3-BD33-3B5CE6210B7D}"/>
    <hyperlink ref="E91" r:id="rId266" xr:uid="{49BCE19F-9D8E-419A-BEDA-865460749890}"/>
    <hyperlink ref="B90" r:id="rId267" xr:uid="{297BFE36-C371-4A93-8635-84F4A035B9E9}"/>
    <hyperlink ref="E90" r:id="rId268" xr:uid="{47698CED-F371-4497-9457-1BC2308E0577}"/>
    <hyperlink ref="B89" r:id="rId269" xr:uid="{909E52E3-459E-409C-9CF0-4CBD0D9E89F3}"/>
    <hyperlink ref="E89" r:id="rId270" xr:uid="{00529592-65EF-424A-8C4D-7AA7124013D2}"/>
    <hyperlink ref="E88" r:id="rId271" xr:uid="{5D4C5CE0-8E64-4089-A787-9DFD696EA4B6}"/>
    <hyperlink ref="B88" r:id="rId272" xr:uid="{E8130D2A-1DAB-4982-921E-64B1883F4984}"/>
    <hyperlink ref="E87" r:id="rId273" xr:uid="{345E89B6-26B0-4335-96BB-6AFF3E1F91DB}"/>
    <hyperlink ref="B87" r:id="rId274" xr:uid="{F877D2F7-8545-463C-9C3B-4C792950E7AD}"/>
    <hyperlink ref="E86" r:id="rId275" xr:uid="{103E9FA2-1DF1-4854-BDD6-38E040E52FE0}"/>
    <hyperlink ref="B86" r:id="rId276" xr:uid="{6B96BCF8-47A6-41AB-8CA0-E4B084B2F9C7}"/>
    <hyperlink ref="E85" r:id="rId277" xr:uid="{1109E0FA-E8FB-4321-9C25-599696770EEB}"/>
    <hyperlink ref="B85" r:id="rId278" xr:uid="{8DC281F5-931C-4239-9112-457B3E2448CA}"/>
    <hyperlink ref="B84" r:id="rId279" xr:uid="{E18376D2-F06D-482A-A86F-B8DD3B6E2BCC}"/>
    <hyperlink ref="E84" r:id="rId280" xr:uid="{63F86AD7-9197-4364-AF46-B3FB7CC9725D}"/>
    <hyperlink ref="B83" r:id="rId281" xr:uid="{AC5E78FD-3294-4428-A144-F7218F0F97B3}"/>
    <hyperlink ref="E83" r:id="rId282" xr:uid="{DE9E4ED6-1F49-4DFC-A427-7DD7AABC23DB}"/>
    <hyperlink ref="E82" r:id="rId283" xr:uid="{533BAA9F-218F-4360-BCB1-B8197D701641}"/>
    <hyperlink ref="B82" r:id="rId284" xr:uid="{BFE3A2C2-E325-4C21-9182-5EEBADECBF49}"/>
    <hyperlink ref="E81" r:id="rId285" xr:uid="{550FDF09-EC8C-4F68-9CC5-6C868AF53D38}"/>
    <hyperlink ref="B81" r:id="rId286" xr:uid="{066F9F77-B9B2-4645-B494-B219D9DD6344}"/>
    <hyperlink ref="E80" r:id="rId287" xr:uid="{52B930BD-3EAF-4F45-B540-26CD6FF09CCC}"/>
    <hyperlink ref="B80" r:id="rId288" xr:uid="{AC059CB1-B6B6-48E8-B406-6D1AD2F13682}"/>
    <hyperlink ref="E79" r:id="rId289" xr:uid="{15CFCF19-3989-4BEA-8027-79519501DACF}"/>
    <hyperlink ref="B79" r:id="rId290" xr:uid="{409302FF-C24A-468E-A1BA-685688DAC01D}"/>
    <hyperlink ref="E78" r:id="rId291" xr:uid="{DEA5709D-EFB7-4988-BD57-1D5A40DDAF9B}"/>
    <hyperlink ref="B78" r:id="rId292" xr:uid="{71CA17D6-FD2C-4D13-B262-3379A3FD27B2}"/>
    <hyperlink ref="B77" r:id="rId293" xr:uid="{3CE0D6B8-3AB8-4E2B-8CCD-3B7FC62814BA}"/>
    <hyperlink ref="E77" r:id="rId294" xr:uid="{9B82128F-4E9B-49AF-96A1-440DFCC34802}"/>
    <hyperlink ref="B76" r:id="rId295" xr:uid="{71BC921D-3514-4EAA-AD65-1DD0DB86BE31}"/>
    <hyperlink ref="E76" r:id="rId296" xr:uid="{5E404434-19B8-43C5-AD61-1421B5E05E4E}"/>
    <hyperlink ref="B75" r:id="rId297" xr:uid="{5EFAA13D-8467-408A-95FE-82E4D95F8643}"/>
    <hyperlink ref="E75" r:id="rId298" xr:uid="{91DB7CC3-41F7-4271-AC39-F1879352AE07}"/>
    <hyperlink ref="B74" r:id="rId299" xr:uid="{511629B1-74F8-4492-96DC-FB187184F4AA}"/>
    <hyperlink ref="E74" r:id="rId300" xr:uid="{43C6FD6A-9A72-4F1C-9D43-EFBB1F9BAAA1}"/>
    <hyperlink ref="B73" r:id="rId301" xr:uid="{042F6346-ECF9-4727-AACB-F684A9CCD281}"/>
    <hyperlink ref="E73" r:id="rId302" xr:uid="{65DFF505-3122-42A5-B868-FBBF0B33FEA5}"/>
    <hyperlink ref="B72" r:id="rId303" xr:uid="{1B320AA1-B16A-4B5B-967C-F37253BC12D3}"/>
    <hyperlink ref="E72" r:id="rId304" xr:uid="{EA4D35CC-1CED-44EC-BA4E-1D679C936A84}"/>
    <hyperlink ref="B71" r:id="rId305" xr:uid="{66B6D0AC-02A4-4D4A-8518-F6BA4189C4DF}"/>
    <hyperlink ref="E71" r:id="rId306" xr:uid="{0AFB77CF-D883-46F0-BED3-6D9241E4F1B4}"/>
    <hyperlink ref="B70" r:id="rId307" xr:uid="{ACECEB81-A292-405F-9DCA-0BD54019F4F1}"/>
    <hyperlink ref="E70" r:id="rId308" xr:uid="{D07853F0-E3C8-474C-BD1C-6105B36CC979}"/>
    <hyperlink ref="E69" r:id="rId309" xr:uid="{E808C05E-5C78-44FE-9BDC-408205CEBCAD}"/>
    <hyperlink ref="B69" r:id="rId310" xr:uid="{29C77FF7-2F84-47E2-B907-2C6012F4DD63}"/>
    <hyperlink ref="B68" r:id="rId311" xr:uid="{654A3FDD-C193-45A5-8329-902FB05B647E}"/>
    <hyperlink ref="E68" r:id="rId312" xr:uid="{0BCD28E0-85F4-4E18-AFF3-0C35A1580A21}"/>
    <hyperlink ref="B67" r:id="rId313" xr:uid="{BB66DC04-2C46-4B3D-8135-2488CEB3D2FD}"/>
    <hyperlink ref="E67" r:id="rId314" xr:uid="{A0A831FB-42C9-405C-B9B7-A3E86180189C}"/>
    <hyperlink ref="B66" r:id="rId315" xr:uid="{4FFF7E57-C40A-4701-B7FA-CE674EDDEA7A}"/>
    <hyperlink ref="E66" r:id="rId316" xr:uid="{BF004D1A-3A64-4F25-AA73-821E53565C44}"/>
    <hyperlink ref="B65" r:id="rId317" xr:uid="{0B510140-8AA7-44F9-8F13-39F851D44CD3}"/>
    <hyperlink ref="E65" r:id="rId318" xr:uid="{93B4C667-590B-4B0D-ABBC-0C3359FDE0CF}"/>
    <hyperlink ref="B64" r:id="rId319" xr:uid="{15FA1B7A-CDF7-497B-8A0E-8765D37296F5}"/>
    <hyperlink ref="E64" r:id="rId320" xr:uid="{65DFD955-B22F-4674-A257-99C532C90CAC}"/>
    <hyperlink ref="B63" r:id="rId321" xr:uid="{41DF0D7D-6FA9-4502-934A-30530C31D4A9}"/>
    <hyperlink ref="E63" r:id="rId322" xr:uid="{86AE9042-1929-42E1-A84F-3F9BA3554173}"/>
    <hyperlink ref="B62" r:id="rId323" xr:uid="{0EA1AC60-6B5B-4187-9CEC-A76911DE6028}"/>
    <hyperlink ref="E62" r:id="rId324" xr:uid="{88040871-9253-4AF8-9325-936857CF5A6B}"/>
    <hyperlink ref="B61" r:id="rId325" xr:uid="{450E5215-C427-439F-A220-A79A75FD12E3}"/>
    <hyperlink ref="E61" r:id="rId326" xr:uid="{06060F5B-2A1A-4CB5-9F94-71FE52142B92}"/>
    <hyperlink ref="B60" r:id="rId327" xr:uid="{8199C7E3-1A78-41A1-B630-CC7ED70F2133}"/>
    <hyperlink ref="E60" r:id="rId328" xr:uid="{54375C4F-E858-4C62-9FC6-34A3B4E61841}"/>
    <hyperlink ref="B59" r:id="rId329" xr:uid="{5AE5FF17-A60E-4865-ADB1-C1F0427CEEEA}"/>
    <hyperlink ref="E59" r:id="rId330" xr:uid="{C65E5518-1B35-454E-BAE2-4588A22207D0}"/>
    <hyperlink ref="B58" r:id="rId331" xr:uid="{44D72563-FB59-47E7-A6F0-5D5C25A46A3E}"/>
    <hyperlink ref="E58" r:id="rId332" xr:uid="{51997E88-AE69-4A16-887D-99557B6298CE}"/>
    <hyperlink ref="B57" r:id="rId333" xr:uid="{5987314F-974D-4987-9B62-E61BB14909D5}"/>
    <hyperlink ref="E57" r:id="rId334" xr:uid="{6FE2A1A1-D4F1-40B5-A798-7A12CCA9679F}"/>
    <hyperlink ref="B56" r:id="rId335" xr:uid="{0DEA114A-A9EE-470F-A009-D6FE33AC7B2F}"/>
    <hyperlink ref="E56" r:id="rId336" xr:uid="{9508A0BD-2CBD-4B21-B942-51B3B994EE4A}"/>
    <hyperlink ref="E55" r:id="rId337" xr:uid="{4686A568-F23E-40D6-8C1C-5C2D3CBBFE66}"/>
    <hyperlink ref="B55" r:id="rId338" xr:uid="{477C48F0-FBDE-4CCC-BAB8-14C0B9A0B7DD}"/>
    <hyperlink ref="B54" r:id="rId339" xr:uid="{71B68551-E874-441B-82EA-404B48DE5AFD}"/>
    <hyperlink ref="E54" r:id="rId340" xr:uid="{E08037AE-3897-43AA-B75A-2E758F190802}"/>
    <hyperlink ref="B53" r:id="rId341" xr:uid="{28B66E35-B85F-47A0-A52F-F7C95BA62D8D}"/>
    <hyperlink ref="E53" r:id="rId342" xr:uid="{9CE0F3B3-7A9B-439C-B4A0-AFC092248B08}"/>
    <hyperlink ref="E52" r:id="rId343" xr:uid="{F91808A0-E575-47FC-9C2E-1D1BAC10A26A}"/>
    <hyperlink ref="B52" r:id="rId344" xr:uid="{BDDB993F-5F7C-42A2-A938-7B029DDD433B}"/>
    <hyperlink ref="B51" r:id="rId345" xr:uid="{E5C8559F-84E6-450C-903A-2069F6F205D1}"/>
    <hyperlink ref="E51" r:id="rId346" xr:uid="{85D76FDE-A90F-4EC5-9E4F-DDD6475E8660}"/>
    <hyperlink ref="B50" r:id="rId347" xr:uid="{25D1F21E-4883-43CE-B9E4-77C19BC9FB27}"/>
    <hyperlink ref="E50" r:id="rId348" xr:uid="{8B69DCAA-4B07-48E9-BA53-3A2C00AB36C6}"/>
    <hyperlink ref="E49" r:id="rId349" xr:uid="{2D6974C8-8B88-4B47-A46C-011E6AE9DCC9}"/>
    <hyperlink ref="B49" r:id="rId350" xr:uid="{55FB48C3-4A40-41B5-88C8-C077BC962B94}"/>
    <hyperlink ref="B48" r:id="rId351" xr:uid="{23E49207-8FEF-4AC8-9BCF-CD4A6A584D5B}"/>
    <hyperlink ref="E48" r:id="rId352" xr:uid="{42377F80-839C-4F1E-81F1-196E6EAA1C5E}"/>
    <hyperlink ref="B47" r:id="rId353" xr:uid="{A479816C-C5A4-4CBE-8CEA-E70995D17267}"/>
    <hyperlink ref="E47" r:id="rId354" xr:uid="{E54AE59E-F3ED-4317-8747-57D0AA130216}"/>
    <hyperlink ref="B46" r:id="rId355" xr:uid="{A11A1365-847D-47D8-88E0-53475E577945}"/>
    <hyperlink ref="E46" r:id="rId356" xr:uid="{E93C02E5-6E58-4B79-BE3A-6AD77045E5E9}"/>
    <hyperlink ref="B45" r:id="rId357" xr:uid="{19E8D32B-9B12-4BEA-97B7-A0CE29FD3E05}"/>
    <hyperlink ref="E45" r:id="rId358" xr:uid="{545FCBC1-DC80-4CAE-8EA5-9CB5B63E399F}"/>
    <hyperlink ref="E44" r:id="rId359" xr:uid="{A4BD8073-95B6-4A50-B0D5-A0932CC0F616}"/>
    <hyperlink ref="B44" r:id="rId360" xr:uid="{9F58D045-B88A-4C33-88C1-3DA4D32D50AA}"/>
    <hyperlink ref="E43" r:id="rId361" xr:uid="{520C4B5D-EA03-4B52-BB61-FC1AB99067A1}"/>
    <hyperlink ref="B43" r:id="rId362" xr:uid="{6A66528C-4FC7-446B-9B37-079673D81F88}"/>
    <hyperlink ref="E42" r:id="rId363" xr:uid="{73ADF74B-3AE6-49DD-86C1-45BD050175A9}"/>
    <hyperlink ref="B42" r:id="rId364" xr:uid="{B13F7CB4-AD18-4213-87F2-C893EDB5DDED}"/>
    <hyperlink ref="E41" r:id="rId365" xr:uid="{12DEDBFA-F5AF-47D7-99C4-CB7C6E090B98}"/>
    <hyperlink ref="B41" r:id="rId366" xr:uid="{EE89468D-4AE5-40A2-AE69-0FD9FC8A6E8C}"/>
    <hyperlink ref="B40" r:id="rId367" xr:uid="{E8DD7649-5017-44E4-9929-FAFE46867945}"/>
    <hyperlink ref="E40" r:id="rId368" xr:uid="{07D48862-96E8-4C95-8D7B-54DF37B3A2E0}"/>
    <hyperlink ref="B39" r:id="rId369" xr:uid="{9918DB91-218E-4208-80B0-55884226C9E0}"/>
    <hyperlink ref="E39" r:id="rId370" xr:uid="{9D4700CC-ADB5-4FA1-B4AB-044B12365764}"/>
    <hyperlink ref="B38" r:id="rId371" xr:uid="{DF1F6914-07A1-4EEC-B1A4-FC853E7775F6}"/>
    <hyperlink ref="E38" r:id="rId372" xr:uid="{E0D3CC91-B924-4DB6-97AC-9559C41EAA50}"/>
    <hyperlink ref="B37" r:id="rId373" xr:uid="{7AD2F043-BCEB-46A6-B84A-7EA55A60B9DA}"/>
    <hyperlink ref="E37" r:id="rId374" xr:uid="{D607C9A7-1FD3-47AA-B680-E855D5EE9B82}"/>
    <hyperlink ref="B36" r:id="rId375" xr:uid="{E0D412F3-DE60-49F8-8BA1-A9B5B3F961EA}"/>
    <hyperlink ref="E36" r:id="rId376" xr:uid="{BC53F2E2-2CEE-496F-A407-6D5652C45A82}"/>
    <hyperlink ref="B35" r:id="rId377" xr:uid="{8966FB71-45BB-4BC4-B2E2-1E37EF9D6C77}"/>
    <hyperlink ref="E35" r:id="rId378" xr:uid="{43944FD1-9DE7-49E4-A615-0883E047169D}"/>
    <hyperlink ref="E34" r:id="rId379" xr:uid="{61C46C94-4580-496C-AA46-D49A79318816}"/>
    <hyperlink ref="B34" r:id="rId380" xr:uid="{C74CE3D9-6F8B-40C0-B799-743E9516D6A2}"/>
    <hyperlink ref="E33" r:id="rId381" xr:uid="{03C9369A-7522-4AD5-A399-876B1EC6F234}"/>
    <hyperlink ref="B33" r:id="rId382" xr:uid="{741629D5-2571-4F76-A130-E36A61D1887B}"/>
    <hyperlink ref="E32" r:id="rId383" xr:uid="{2C778420-68F3-4C62-892C-DABE3C946A12}"/>
    <hyperlink ref="B32" r:id="rId384" xr:uid="{CBA12FFB-643E-4244-8D51-4C7FB26694CF}"/>
    <hyperlink ref="E31" r:id="rId385" xr:uid="{A5601D6E-6045-4217-832E-707729FAC9ED}"/>
    <hyperlink ref="B31" r:id="rId386" xr:uid="{33D0BAF5-7481-47CE-9748-23B0FB0DB2B1}"/>
    <hyperlink ref="E30" r:id="rId387" xr:uid="{79F6DBC8-DEFD-42F6-B474-7797FCCC2C5A}"/>
    <hyperlink ref="B30" r:id="rId388" xr:uid="{B4B93989-47E1-4CAD-95C3-16CFDA69C37A}"/>
    <hyperlink ref="E29" r:id="rId389" xr:uid="{3EAF44B6-B47F-4D0D-92D6-580F39B993F3}"/>
    <hyperlink ref="B29" r:id="rId390" xr:uid="{07F51007-2374-4359-BB1E-DAD00D325844}"/>
    <hyperlink ref="E28" r:id="rId391" xr:uid="{A58DE73A-E2F6-4CBE-B981-007840657DB9}"/>
    <hyperlink ref="B28" r:id="rId392" xr:uid="{982CA21A-28C7-4E2A-A3F6-0AA59E16C91D}"/>
    <hyperlink ref="E27" r:id="rId393" xr:uid="{105A6664-E4CD-4E97-98EC-58F42D052185}"/>
    <hyperlink ref="B27" r:id="rId394" xr:uid="{A4861CAF-3F1D-4846-A2B3-65ABBA1D1890}"/>
    <hyperlink ref="E26" r:id="rId395" xr:uid="{A9746A79-91FC-415C-B6DD-83CE78F0ABAB}"/>
    <hyperlink ref="B26" r:id="rId396" xr:uid="{56EB3C1D-67DE-4DEE-A3BE-E9A89162520F}"/>
    <hyperlink ref="E25" r:id="rId397" xr:uid="{819565E2-4516-460E-937E-80E0EE60FE7A}"/>
    <hyperlink ref="B25" r:id="rId398" xr:uid="{644F3E61-EF00-4FFB-8EEE-32785AAA5B45}"/>
    <hyperlink ref="E24" r:id="rId399" xr:uid="{79C70885-B378-451F-8519-813A6264B7C5}"/>
    <hyperlink ref="B24" r:id="rId400" xr:uid="{E4FABC9A-A50B-42CA-9A63-FC35D183A198}"/>
    <hyperlink ref="E23" r:id="rId401" xr:uid="{EA15DC3E-8C13-492F-988D-17165F29BAEF}"/>
    <hyperlink ref="B23" r:id="rId402" xr:uid="{DC40073E-444D-474B-9DFD-7488BDF66BEF}"/>
    <hyperlink ref="B22" r:id="rId403" xr:uid="{13421755-6118-47D2-A1E6-9C5B0B919652}"/>
    <hyperlink ref="E22" r:id="rId404" xr:uid="{20EEB533-99BF-4897-85A7-216EF665D062}"/>
    <hyperlink ref="B21" r:id="rId405" xr:uid="{799F0103-A26F-4044-A4AA-7B188C873921}"/>
    <hyperlink ref="E21" r:id="rId406" xr:uid="{CB1B7B93-FE4B-4C6B-A708-38EEF90B2A8B}"/>
    <hyperlink ref="B20" r:id="rId407" xr:uid="{6A83F82E-AB60-410A-A38F-00D7E3011E84}"/>
    <hyperlink ref="E20" r:id="rId408" xr:uid="{67869E45-1262-47E4-A9B2-3F129AA7B007}"/>
    <hyperlink ref="B19" r:id="rId409" xr:uid="{40F8CDEC-90A5-4ACE-9FAA-5F529C6142D6}"/>
    <hyperlink ref="E19" r:id="rId410" xr:uid="{E986E1B5-0C49-4433-9BFF-CC76CA9390FC}"/>
    <hyperlink ref="B18" r:id="rId411" xr:uid="{BB2E5E45-4C6C-4127-B0BC-6A1D83D4825E}"/>
    <hyperlink ref="E18" r:id="rId412" xr:uid="{FCD54558-32CD-446A-A33F-E3CB6299F59E}"/>
    <hyperlink ref="B17" r:id="rId413" xr:uid="{7462EDC1-92EB-49E2-BCF7-4C33CB099A4A}"/>
    <hyperlink ref="E17" r:id="rId414" xr:uid="{BEF1D1E9-7B74-42F5-B4ED-A9EA7058C0D8}"/>
    <hyperlink ref="B16" r:id="rId415" xr:uid="{AFA7AA08-EDD0-4C56-8B1B-7C631FFDCD52}"/>
    <hyperlink ref="E16" r:id="rId416" xr:uid="{9E3C9184-FB24-44E0-B1DB-50CBA46DD104}"/>
    <hyperlink ref="B15" r:id="rId417" xr:uid="{57A71CEB-A3D5-4605-A2AE-F0F0E63F3FB9}"/>
    <hyperlink ref="E15" r:id="rId418" xr:uid="{567FAA9B-D912-45E9-A933-0A7BCE795215}"/>
    <hyperlink ref="B14" r:id="rId419" xr:uid="{D21B2DBA-A572-43B0-883F-0BC80FE3C42D}"/>
    <hyperlink ref="E14" r:id="rId420" xr:uid="{C60C73E0-5189-4A58-935F-989748543EBE}"/>
    <hyperlink ref="E13" r:id="rId421" xr:uid="{EA163F5B-5BC3-4CB0-A216-8D234D51B797}"/>
    <hyperlink ref="B13" r:id="rId422" xr:uid="{F1B5DFFC-CBCA-4B11-96B5-DE58689A270E}"/>
    <hyperlink ref="B12" r:id="rId423" xr:uid="{94F96FD8-7D91-4CB8-B3BF-F1639B91647C}"/>
    <hyperlink ref="B11" r:id="rId424" xr:uid="{CBE63A7C-D64D-442D-B9FC-D500B3F97A25}"/>
    <hyperlink ref="E10" r:id="rId425" xr:uid="{8943568C-588A-4A3C-9E84-A1D90ED93CC5}"/>
    <hyperlink ref="B10" r:id="rId426" xr:uid="{D37C84CA-264A-4E12-A6BD-8123DD774D22}"/>
    <hyperlink ref="B7" r:id="rId427" xr:uid="{54BA73DE-EDA9-4BF7-8E4C-8F5C859F57C7}"/>
    <hyperlink ref="E7" r:id="rId428" xr:uid="{92D0617B-AD11-4817-92E6-5223BE8EF180}"/>
    <hyperlink ref="B6" r:id="rId429" xr:uid="{9F231428-F1A2-440E-9C3F-C22CF5FC81DF}"/>
    <hyperlink ref="E6" r:id="rId430" xr:uid="{03202E35-437D-4C67-B21F-4A7158A00BA4}"/>
    <hyperlink ref="E9" r:id="rId431" xr:uid="{DC130DEA-0817-4F75-A47A-CA30202EAC09}"/>
    <hyperlink ref="B9" r:id="rId432" xr:uid="{F4A08A4F-D59D-45D1-AB3D-E7B26B62BA4A}"/>
    <hyperlink ref="B8" r:id="rId433" xr:uid="{03595E3A-F560-451B-9DA5-FC0844343201}"/>
    <hyperlink ref="E8" r:id="rId434" xr:uid="{8CD8EB9B-70A2-471B-AC9D-D39F8373B122}"/>
    <hyperlink ref="B5" r:id="rId435" xr:uid="{D024A281-2963-4093-8117-9843FB7F5899}"/>
    <hyperlink ref="E5" r:id="rId436" xr:uid="{1F8ED905-5E10-4D54-BD6F-9328EFB0A029}"/>
    <hyperlink ref="B4" r:id="rId437" xr:uid="{385A0186-6ADF-424A-9272-76BDAC4D1652}"/>
    <hyperlink ref="E4" r:id="rId438" xr:uid="{F6946139-C3F6-4C40-AFD6-52F7C4918871}"/>
    <hyperlink ref="B3" r:id="rId439" xr:uid="{7B72CE2A-F090-40FF-AD4F-D2A496EE5211}"/>
    <hyperlink ref="E3" r:id="rId440" xr:uid="{F4C24D6F-91A0-400E-A5D1-0E844749C5FE}"/>
    <hyperlink ref="E2" r:id="rId441" xr:uid="{25E6AE9B-837C-44CD-88FF-1191848A59EB}"/>
    <hyperlink ref="B2" r:id="rId442" xr:uid="{90BBEE56-956A-4B01-921C-52DF324F5B56}"/>
  </hyperlinks>
  <pageMargins left="0.7" right="0.7" top="0.75" bottom="0.75" header="0.3" footer="0.3"/>
  <tableParts count="1">
    <tablePart r:id="rId44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53072-8B22-496A-93EF-DD4C277DE616}">
  <dimension ref="A1:AW222"/>
  <sheetViews>
    <sheetView tabSelected="1" topLeftCell="A221" workbookViewId="0">
      <selection activeCell="AV219" sqref="AV219"/>
    </sheetView>
  </sheetViews>
  <sheetFormatPr defaultRowHeight="15"/>
  <cols>
    <col min="1" max="1" width="15.42578125" customWidth="1"/>
    <col min="2" max="2" width="14.85546875" customWidth="1"/>
    <col min="3" max="3" width="14.7109375" customWidth="1"/>
    <col min="4" max="4" width="16" customWidth="1"/>
    <col min="5" max="5" width="14.28515625" customWidth="1"/>
    <col min="6" max="6" width="17.140625" customWidth="1"/>
    <col min="7" max="7" width="11.42578125" bestFit="1" customWidth="1"/>
    <col min="8" max="8" width="18" customWidth="1"/>
    <col min="9" max="9" width="15.5703125" customWidth="1"/>
    <col min="10" max="10" width="21.42578125" customWidth="1"/>
    <col min="11" max="12" width="11.42578125" bestFit="1" customWidth="1"/>
    <col min="13" max="13" width="10" bestFit="1" customWidth="1"/>
    <col min="14" max="14" width="11.28515625" bestFit="1" customWidth="1"/>
    <col min="15" max="19" width="11.42578125" bestFit="1" customWidth="1"/>
    <col min="20" max="20" width="10.5703125" bestFit="1" customWidth="1"/>
    <col min="21" max="45" width="11.42578125" bestFit="1" customWidth="1"/>
    <col min="46" max="46" width="23.85546875" customWidth="1"/>
    <col min="47" max="47" width="20.28515625" customWidth="1"/>
    <col min="48" max="48" width="22" customWidth="1"/>
    <col min="49" max="49" width="29.140625" customWidth="1"/>
  </cols>
  <sheetData>
    <row r="1" spans="1:49" ht="275.25">
      <c r="A1" s="49" t="s">
        <v>0</v>
      </c>
      <c r="B1" s="50" t="s">
        <v>1</v>
      </c>
      <c r="C1" s="50" t="s">
        <v>2</v>
      </c>
      <c r="D1" s="50" t="s">
        <v>3</v>
      </c>
      <c r="E1" s="50" t="s">
        <v>4</v>
      </c>
      <c r="F1" s="50" t="s">
        <v>5</v>
      </c>
      <c r="G1" s="50" t="s">
        <v>2669</v>
      </c>
      <c r="H1" s="50" t="s">
        <v>7</v>
      </c>
      <c r="I1" s="50" t="s">
        <v>8</v>
      </c>
      <c r="J1" s="50" t="s">
        <v>9</v>
      </c>
      <c r="K1" s="50" t="s">
        <v>10</v>
      </c>
      <c r="L1" s="50" t="s">
        <v>11</v>
      </c>
      <c r="M1" s="50" t="s">
        <v>12</v>
      </c>
      <c r="N1" s="50" t="s">
        <v>13</v>
      </c>
      <c r="O1" s="50" t="s">
        <v>14</v>
      </c>
      <c r="P1" s="50" t="s">
        <v>15</v>
      </c>
      <c r="Q1" s="50" t="s">
        <v>16</v>
      </c>
      <c r="R1" s="50" t="s">
        <v>17</v>
      </c>
      <c r="S1" s="50" t="s">
        <v>18</v>
      </c>
      <c r="T1" s="50" t="s">
        <v>19</v>
      </c>
      <c r="U1" s="50" t="s">
        <v>20</v>
      </c>
      <c r="V1" s="50" t="s">
        <v>21</v>
      </c>
      <c r="W1" s="50" t="s">
        <v>22</v>
      </c>
      <c r="X1" s="50" t="s">
        <v>23</v>
      </c>
      <c r="Y1" s="50" t="s">
        <v>24</v>
      </c>
      <c r="Z1" s="50" t="s">
        <v>25</v>
      </c>
      <c r="AA1" s="50" t="s">
        <v>26</v>
      </c>
      <c r="AB1" s="50" t="s">
        <v>27</v>
      </c>
      <c r="AC1" s="50" t="s">
        <v>28</v>
      </c>
      <c r="AD1" s="50" t="s">
        <v>29</v>
      </c>
      <c r="AE1" s="50" t="s">
        <v>30</v>
      </c>
      <c r="AF1" s="50" t="s">
        <v>31</v>
      </c>
      <c r="AG1" s="50" t="s">
        <v>32</v>
      </c>
      <c r="AH1" s="50" t="s">
        <v>33</v>
      </c>
      <c r="AI1" s="50" t="s">
        <v>34</v>
      </c>
      <c r="AJ1" s="50" t="s">
        <v>35</v>
      </c>
      <c r="AK1" s="50" t="s">
        <v>36</v>
      </c>
      <c r="AL1" s="50" t="s">
        <v>37</v>
      </c>
      <c r="AM1" s="50" t="s">
        <v>38</v>
      </c>
      <c r="AN1" s="50" t="s">
        <v>39</v>
      </c>
      <c r="AO1" s="50" t="s">
        <v>40</v>
      </c>
      <c r="AP1" s="50" t="s">
        <v>41</v>
      </c>
      <c r="AQ1" s="50" t="s">
        <v>42</v>
      </c>
      <c r="AR1" s="50" t="s">
        <v>43</v>
      </c>
      <c r="AS1" s="50" t="s">
        <v>44</v>
      </c>
      <c r="AT1" s="50" t="s">
        <v>45</v>
      </c>
      <c r="AU1" s="50" t="s">
        <v>46</v>
      </c>
      <c r="AV1" s="50" t="s">
        <v>47</v>
      </c>
      <c r="AW1" s="51" t="s">
        <v>48</v>
      </c>
    </row>
    <row r="2" spans="1:49" ht="183">
      <c r="A2" s="27" t="s">
        <v>49</v>
      </c>
      <c r="B2" s="12" t="s">
        <v>79</v>
      </c>
      <c r="C2" s="12" t="s">
        <v>51</v>
      </c>
      <c r="D2" s="12">
        <v>1866432</v>
      </c>
      <c r="E2" s="12" t="s">
        <v>52</v>
      </c>
      <c r="F2" s="12" t="s">
        <v>2670</v>
      </c>
      <c r="G2" s="12" t="s">
        <v>54</v>
      </c>
      <c r="H2" s="12">
        <v>1</v>
      </c>
      <c r="I2" s="12" t="s">
        <v>55</v>
      </c>
      <c r="J2" s="12" t="s">
        <v>55</v>
      </c>
      <c r="K2" s="12" t="s">
        <v>2413</v>
      </c>
      <c r="L2" s="12" t="s">
        <v>57</v>
      </c>
      <c r="M2" s="12" t="s">
        <v>58</v>
      </c>
      <c r="N2" s="12" t="s">
        <v>59</v>
      </c>
      <c r="O2" s="12" t="s">
        <v>60</v>
      </c>
      <c r="P2" s="12" t="s">
        <v>2671</v>
      </c>
      <c r="Q2" s="12" t="s">
        <v>2671</v>
      </c>
      <c r="R2" s="12" t="s">
        <v>2672</v>
      </c>
      <c r="S2" s="12" t="s">
        <v>2673</v>
      </c>
      <c r="T2" s="12" t="s">
        <v>2674</v>
      </c>
      <c r="U2" s="12" t="s">
        <v>2675</v>
      </c>
      <c r="V2" s="12" t="s">
        <v>2675</v>
      </c>
      <c r="W2" s="12" t="s">
        <v>66</v>
      </c>
      <c r="X2" s="12" t="s">
        <v>61</v>
      </c>
      <c r="Y2" s="12" t="s">
        <v>67</v>
      </c>
      <c r="Z2" s="12" t="s">
        <v>68</v>
      </c>
      <c r="AA2" s="12" t="s">
        <v>69</v>
      </c>
      <c r="AB2" s="12" t="s">
        <v>2672</v>
      </c>
      <c r="AC2" s="12" t="s">
        <v>2671</v>
      </c>
      <c r="AD2" s="12" t="s">
        <v>2672</v>
      </c>
      <c r="AE2" s="12" t="s">
        <v>76</v>
      </c>
      <c r="AF2" s="12" t="s">
        <v>2674</v>
      </c>
      <c r="AG2" s="12" t="s">
        <v>2671</v>
      </c>
      <c r="AH2" s="12" t="s">
        <v>2676</v>
      </c>
      <c r="AI2" s="12" t="s">
        <v>72</v>
      </c>
      <c r="AJ2" s="12"/>
      <c r="AK2" s="12"/>
      <c r="AL2" s="12" t="s">
        <v>74</v>
      </c>
      <c r="AM2" s="12" t="s">
        <v>75</v>
      </c>
      <c r="AN2" s="12" t="s">
        <v>2672</v>
      </c>
      <c r="AO2" s="12" t="s">
        <v>2671</v>
      </c>
      <c r="AP2" s="12" t="s">
        <v>2672</v>
      </c>
      <c r="AQ2" s="12" t="s">
        <v>2677</v>
      </c>
      <c r="AR2" s="12" t="s">
        <v>2678</v>
      </c>
      <c r="AS2" s="12" t="s">
        <v>2671</v>
      </c>
      <c r="AT2" s="12" t="s">
        <v>2679</v>
      </c>
      <c r="AU2" s="12" t="s">
        <v>72</v>
      </c>
      <c r="AV2" s="12"/>
      <c r="AW2" s="52"/>
    </row>
    <row r="3" spans="1:49" ht="396.75">
      <c r="A3" s="26" t="s">
        <v>49</v>
      </c>
      <c r="B3" s="16" t="s">
        <v>79</v>
      </c>
      <c r="C3" s="16" t="s">
        <v>80</v>
      </c>
      <c r="D3" s="16" t="s">
        <v>80</v>
      </c>
      <c r="E3" s="16" t="s">
        <v>81</v>
      </c>
      <c r="F3" s="16" t="s">
        <v>82</v>
      </c>
      <c r="G3" s="16" t="s">
        <v>2680</v>
      </c>
      <c r="H3" s="16">
        <v>1</v>
      </c>
      <c r="I3" s="16" t="s">
        <v>84</v>
      </c>
      <c r="J3" s="16" t="s">
        <v>84</v>
      </c>
      <c r="K3" s="16" t="s">
        <v>2413</v>
      </c>
      <c r="L3" s="16" t="s">
        <v>85</v>
      </c>
      <c r="M3" s="16" t="s">
        <v>86</v>
      </c>
      <c r="N3" s="16" t="s">
        <v>87</v>
      </c>
      <c r="O3" s="16" t="s">
        <v>88</v>
      </c>
      <c r="P3" s="16" t="s">
        <v>2672</v>
      </c>
      <c r="Q3" s="16" t="s">
        <v>2671</v>
      </c>
      <c r="R3" s="16" t="s">
        <v>2672</v>
      </c>
      <c r="S3" s="16" t="s">
        <v>76</v>
      </c>
      <c r="T3" s="16" t="s">
        <v>2674</v>
      </c>
      <c r="U3" s="16" t="s">
        <v>2671</v>
      </c>
      <c r="V3" s="16" t="s">
        <v>2681</v>
      </c>
      <c r="W3" s="16" t="s">
        <v>72</v>
      </c>
      <c r="X3" s="16" t="s">
        <v>62</v>
      </c>
      <c r="Y3" s="16"/>
      <c r="Z3" s="16" t="s">
        <v>90</v>
      </c>
      <c r="AA3" s="16" t="s">
        <v>91</v>
      </c>
      <c r="AB3" s="16" t="s">
        <v>2672</v>
      </c>
      <c r="AC3" s="16" t="s">
        <v>2671</v>
      </c>
      <c r="AD3" s="16" t="s">
        <v>2672</v>
      </c>
      <c r="AE3" s="16" t="s">
        <v>2682</v>
      </c>
      <c r="AF3" s="16" t="s">
        <v>2674</v>
      </c>
      <c r="AG3" s="16" t="s">
        <v>2671</v>
      </c>
      <c r="AH3" s="16" t="s">
        <v>2683</v>
      </c>
      <c r="AI3" s="16" t="s">
        <v>72</v>
      </c>
      <c r="AJ3" s="16"/>
      <c r="AK3" s="16"/>
      <c r="AL3" s="16" t="s">
        <v>92</v>
      </c>
      <c r="AM3" s="16" t="s">
        <v>93</v>
      </c>
      <c r="AN3" s="16" t="s">
        <v>2684</v>
      </c>
      <c r="AO3" s="16" t="s">
        <v>2671</v>
      </c>
      <c r="AP3" s="16" t="s">
        <v>2672</v>
      </c>
      <c r="AQ3" s="16" t="s">
        <v>76</v>
      </c>
      <c r="AR3" s="16" t="s">
        <v>2674</v>
      </c>
      <c r="AS3" s="16" t="s">
        <v>2671</v>
      </c>
      <c r="AT3" s="16" t="s">
        <v>2685</v>
      </c>
      <c r="AU3" s="16" t="s">
        <v>72</v>
      </c>
      <c r="AV3" s="16"/>
      <c r="AW3" s="53"/>
    </row>
    <row r="4" spans="1:49" ht="183">
      <c r="A4" s="27" t="s">
        <v>49</v>
      </c>
      <c r="B4" s="12" t="s">
        <v>79</v>
      </c>
      <c r="C4" s="12" t="s">
        <v>80</v>
      </c>
      <c r="D4" s="12" t="s">
        <v>80</v>
      </c>
      <c r="E4" s="12" t="s">
        <v>94</v>
      </c>
      <c r="F4" s="12" t="s">
        <v>2686</v>
      </c>
      <c r="G4" s="12" t="s">
        <v>2687</v>
      </c>
      <c r="H4" s="12">
        <v>1</v>
      </c>
      <c r="I4" s="12" t="s">
        <v>97</v>
      </c>
      <c r="J4" s="12" t="s">
        <v>97</v>
      </c>
      <c r="K4" s="12" t="s">
        <v>2413</v>
      </c>
      <c r="L4" s="12" t="s">
        <v>98</v>
      </c>
      <c r="M4" s="12" t="s">
        <v>99</v>
      </c>
      <c r="N4" s="12" t="s">
        <v>100</v>
      </c>
      <c r="O4" s="12" t="s">
        <v>101</v>
      </c>
      <c r="P4" s="12" t="s">
        <v>2672</v>
      </c>
      <c r="Q4" s="12" t="s">
        <v>2671</v>
      </c>
      <c r="R4" s="12" t="s">
        <v>2672</v>
      </c>
      <c r="S4" s="12" t="s">
        <v>2688</v>
      </c>
      <c r="T4" s="12" t="s">
        <v>2674</v>
      </c>
      <c r="U4" s="12" t="s">
        <v>2671</v>
      </c>
      <c r="V4" s="12" t="s">
        <v>2689</v>
      </c>
      <c r="W4" s="12" t="s">
        <v>72</v>
      </c>
      <c r="X4" s="12" t="s">
        <v>61</v>
      </c>
      <c r="Y4" s="12" t="s">
        <v>105</v>
      </c>
      <c r="Z4" s="12" t="s">
        <v>106</v>
      </c>
      <c r="AA4" s="12" t="s">
        <v>107</v>
      </c>
      <c r="AB4" s="12" t="s">
        <v>2671</v>
      </c>
      <c r="AC4" s="12" t="s">
        <v>2671</v>
      </c>
      <c r="AD4" s="12" t="s">
        <v>2672</v>
      </c>
      <c r="AE4" s="12" t="s">
        <v>2690</v>
      </c>
      <c r="AF4" s="12" t="s">
        <v>2691</v>
      </c>
      <c r="AG4" s="12" t="s">
        <v>2672</v>
      </c>
      <c r="AH4" s="12" t="s">
        <v>2692</v>
      </c>
      <c r="AI4" s="12" t="s">
        <v>66</v>
      </c>
      <c r="AJ4" s="12"/>
      <c r="AK4" s="12"/>
      <c r="AL4" s="12" t="s">
        <v>111</v>
      </c>
      <c r="AM4" s="12" t="s">
        <v>112</v>
      </c>
      <c r="AN4" s="12" t="s">
        <v>2672</v>
      </c>
      <c r="AO4" s="12" t="s">
        <v>2671</v>
      </c>
      <c r="AP4" s="12" t="s">
        <v>2672</v>
      </c>
      <c r="AQ4" s="12" t="s">
        <v>76</v>
      </c>
      <c r="AR4" s="12" t="s">
        <v>2674</v>
      </c>
      <c r="AS4" s="12" t="s">
        <v>2671</v>
      </c>
      <c r="AT4" s="12" t="s">
        <v>2693</v>
      </c>
      <c r="AU4" s="12" t="s">
        <v>72</v>
      </c>
      <c r="AV4" s="12"/>
      <c r="AW4" s="52"/>
    </row>
    <row r="5" spans="1:49" ht="152.25">
      <c r="A5" s="26" t="s">
        <v>49</v>
      </c>
      <c r="B5" s="16" t="s">
        <v>79</v>
      </c>
      <c r="C5" s="16" t="s">
        <v>114</v>
      </c>
      <c r="D5" s="16" t="s">
        <v>2694</v>
      </c>
      <c r="E5" s="16" t="s">
        <v>115</v>
      </c>
      <c r="F5" s="16" t="s">
        <v>2695</v>
      </c>
      <c r="G5" s="16" t="s">
        <v>2696</v>
      </c>
      <c r="H5" s="16">
        <v>3</v>
      </c>
      <c r="I5" s="16" t="s">
        <v>2697</v>
      </c>
      <c r="J5" s="16" t="s">
        <v>119</v>
      </c>
      <c r="K5" s="16" t="s">
        <v>2413</v>
      </c>
      <c r="L5" s="16" t="s">
        <v>120</v>
      </c>
      <c r="M5" s="16" t="s">
        <v>121</v>
      </c>
      <c r="N5" s="16" t="s">
        <v>122</v>
      </c>
      <c r="O5" s="16" t="s">
        <v>123</v>
      </c>
      <c r="P5" s="16" t="s">
        <v>2672</v>
      </c>
      <c r="Q5" s="16" t="s">
        <v>2671</v>
      </c>
      <c r="R5" s="16" t="s">
        <v>2672</v>
      </c>
      <c r="S5" s="16" t="s">
        <v>2698</v>
      </c>
      <c r="T5" s="16" t="s">
        <v>2674</v>
      </c>
      <c r="U5" s="16" t="s">
        <v>2671</v>
      </c>
      <c r="V5" s="16" t="s">
        <v>2699</v>
      </c>
      <c r="W5" s="16" t="s">
        <v>72</v>
      </c>
      <c r="X5" s="16" t="s">
        <v>62</v>
      </c>
      <c r="Y5" s="16"/>
      <c r="Z5" s="16" t="s">
        <v>127</v>
      </c>
      <c r="AA5" s="16" t="s">
        <v>128</v>
      </c>
      <c r="AB5" s="16" t="s">
        <v>2672</v>
      </c>
      <c r="AC5" s="16" t="s">
        <v>2671</v>
      </c>
      <c r="AD5" s="16" t="s">
        <v>2672</v>
      </c>
      <c r="AE5" s="16" t="s">
        <v>76</v>
      </c>
      <c r="AF5" s="16" t="s">
        <v>2674</v>
      </c>
      <c r="AG5" s="16" t="s">
        <v>2671</v>
      </c>
      <c r="AH5" s="16" t="s">
        <v>2681</v>
      </c>
      <c r="AI5" s="16" t="s">
        <v>72</v>
      </c>
      <c r="AJ5" s="16"/>
      <c r="AK5" s="16"/>
      <c r="AL5" s="16" t="s">
        <v>129</v>
      </c>
      <c r="AM5" s="16" t="s">
        <v>130</v>
      </c>
      <c r="AN5" s="16" t="s">
        <v>2700</v>
      </c>
      <c r="AO5" s="16" t="s">
        <v>2671</v>
      </c>
      <c r="AP5" s="16" t="s">
        <v>2672</v>
      </c>
      <c r="AQ5" s="16" t="s">
        <v>76</v>
      </c>
      <c r="AR5" s="16" t="s">
        <v>2674</v>
      </c>
      <c r="AS5" s="16" t="s">
        <v>2671</v>
      </c>
      <c r="AT5" s="16" t="s">
        <v>2681</v>
      </c>
      <c r="AU5" s="16" t="s">
        <v>72</v>
      </c>
      <c r="AV5" s="16"/>
      <c r="AW5" s="53"/>
    </row>
    <row r="6" spans="1:49" ht="152.25">
      <c r="A6" s="27" t="s">
        <v>49</v>
      </c>
      <c r="B6" s="12" t="s">
        <v>79</v>
      </c>
      <c r="C6" s="12" t="s">
        <v>114</v>
      </c>
      <c r="D6" s="12" t="s">
        <v>2694</v>
      </c>
      <c r="E6" s="12" t="s">
        <v>115</v>
      </c>
      <c r="F6" s="12" t="s">
        <v>2695</v>
      </c>
      <c r="G6" s="12" t="s">
        <v>2696</v>
      </c>
      <c r="H6" s="12">
        <v>3</v>
      </c>
      <c r="I6" s="12" t="s">
        <v>2697</v>
      </c>
      <c r="J6" s="12" t="s">
        <v>131</v>
      </c>
      <c r="K6" s="12" t="s">
        <v>2413</v>
      </c>
      <c r="L6" s="12" t="s">
        <v>120</v>
      </c>
      <c r="M6" s="12" t="s">
        <v>121</v>
      </c>
      <c r="N6" s="12" t="s">
        <v>132</v>
      </c>
      <c r="O6" s="12" t="s">
        <v>133</v>
      </c>
      <c r="P6" s="12" t="s">
        <v>2672</v>
      </c>
      <c r="Q6" s="12" t="s">
        <v>2671</v>
      </c>
      <c r="R6" s="12" t="s">
        <v>2672</v>
      </c>
      <c r="S6" s="12" t="s">
        <v>2698</v>
      </c>
      <c r="T6" s="12" t="s">
        <v>2674</v>
      </c>
      <c r="U6" s="12" t="s">
        <v>2671</v>
      </c>
      <c r="V6" s="12" t="s">
        <v>2701</v>
      </c>
      <c r="W6" s="12" t="s">
        <v>72</v>
      </c>
      <c r="X6" s="12" t="s">
        <v>62</v>
      </c>
      <c r="Y6" s="12"/>
      <c r="Z6" s="12" t="s">
        <v>134</v>
      </c>
      <c r="AA6" s="12" t="s">
        <v>135</v>
      </c>
      <c r="AB6" s="12" t="s">
        <v>2672</v>
      </c>
      <c r="AC6" s="12" t="s">
        <v>2671</v>
      </c>
      <c r="AD6" s="12" t="s">
        <v>2672</v>
      </c>
      <c r="AE6" s="12" t="s">
        <v>76</v>
      </c>
      <c r="AF6" s="12" t="s">
        <v>2674</v>
      </c>
      <c r="AG6" s="12" t="s">
        <v>2671</v>
      </c>
      <c r="AH6" s="12" t="s">
        <v>2681</v>
      </c>
      <c r="AI6" s="12" t="s">
        <v>72</v>
      </c>
      <c r="AJ6" s="12"/>
      <c r="AK6" s="12"/>
      <c r="AL6" s="12" t="s">
        <v>136</v>
      </c>
      <c r="AM6" s="12" t="s">
        <v>137</v>
      </c>
      <c r="AN6" s="12" t="s">
        <v>2672</v>
      </c>
      <c r="AO6" s="12" t="s">
        <v>2671</v>
      </c>
      <c r="AP6" s="12" t="s">
        <v>2672</v>
      </c>
      <c r="AQ6" s="12" t="s">
        <v>76</v>
      </c>
      <c r="AR6" s="12" t="s">
        <v>2674</v>
      </c>
      <c r="AS6" s="12" t="s">
        <v>2671</v>
      </c>
      <c r="AT6" s="12" t="s">
        <v>2681</v>
      </c>
      <c r="AU6" s="12" t="s">
        <v>72</v>
      </c>
      <c r="AV6" s="12"/>
      <c r="AW6" s="52"/>
    </row>
    <row r="7" spans="1:49" ht="152.25">
      <c r="A7" s="26" t="s">
        <v>49</v>
      </c>
      <c r="B7" s="16" t="s">
        <v>79</v>
      </c>
      <c r="C7" s="16" t="s">
        <v>114</v>
      </c>
      <c r="D7" s="16" t="s">
        <v>2694</v>
      </c>
      <c r="E7" s="16" t="s">
        <v>115</v>
      </c>
      <c r="F7" s="16" t="s">
        <v>2695</v>
      </c>
      <c r="G7" s="16" t="s">
        <v>2696</v>
      </c>
      <c r="H7" s="16">
        <v>3</v>
      </c>
      <c r="I7" s="16" t="s">
        <v>2697</v>
      </c>
      <c r="J7" s="16" t="s">
        <v>140</v>
      </c>
      <c r="K7" s="16" t="s">
        <v>2413</v>
      </c>
      <c r="L7" s="16" t="s">
        <v>120</v>
      </c>
      <c r="M7" s="16" t="s">
        <v>121</v>
      </c>
      <c r="N7" s="16" t="s">
        <v>141</v>
      </c>
      <c r="O7" s="16" t="s">
        <v>142</v>
      </c>
      <c r="P7" s="16" t="s">
        <v>2672</v>
      </c>
      <c r="Q7" s="16" t="s">
        <v>2671</v>
      </c>
      <c r="R7" s="16" t="s">
        <v>2672</v>
      </c>
      <c r="S7" s="16" t="s">
        <v>2698</v>
      </c>
      <c r="T7" s="16" t="s">
        <v>2674</v>
      </c>
      <c r="U7" s="16" t="s">
        <v>2671</v>
      </c>
      <c r="V7" s="16" t="s">
        <v>2701</v>
      </c>
      <c r="W7" s="16" t="s">
        <v>72</v>
      </c>
      <c r="X7" s="16" t="s">
        <v>62</v>
      </c>
      <c r="Y7" s="16"/>
      <c r="Z7" s="16" t="s">
        <v>143</v>
      </c>
      <c r="AA7" s="16" t="s">
        <v>144</v>
      </c>
      <c r="AB7" s="16" t="s">
        <v>2672</v>
      </c>
      <c r="AC7" s="16" t="s">
        <v>2671</v>
      </c>
      <c r="AD7" s="16" t="s">
        <v>2672</v>
      </c>
      <c r="AE7" s="16" t="s">
        <v>2702</v>
      </c>
      <c r="AF7" s="16" t="s">
        <v>2674</v>
      </c>
      <c r="AG7" s="16" t="s">
        <v>2671</v>
      </c>
      <c r="AH7" s="16" t="s">
        <v>2703</v>
      </c>
      <c r="AI7" s="16" t="s">
        <v>72</v>
      </c>
      <c r="AJ7" s="16"/>
      <c r="AK7" s="16"/>
      <c r="AL7" s="16" t="s">
        <v>147</v>
      </c>
      <c r="AM7" s="16" t="s">
        <v>148</v>
      </c>
      <c r="AN7" s="16" t="s">
        <v>2672</v>
      </c>
      <c r="AO7" s="16" t="s">
        <v>2671</v>
      </c>
      <c r="AP7" s="16" t="s">
        <v>2672</v>
      </c>
      <c r="AQ7" s="16" t="s">
        <v>76</v>
      </c>
      <c r="AR7" s="16" t="s">
        <v>2674</v>
      </c>
      <c r="AS7" s="16" t="s">
        <v>2671</v>
      </c>
      <c r="AT7" s="16" t="s">
        <v>2681</v>
      </c>
      <c r="AU7" s="16" t="s">
        <v>72</v>
      </c>
      <c r="AV7" s="16"/>
      <c r="AW7" s="53"/>
    </row>
    <row r="8" spans="1:49" ht="106.5">
      <c r="A8" s="27" t="s">
        <v>49</v>
      </c>
      <c r="B8" s="12" t="s">
        <v>79</v>
      </c>
      <c r="C8" s="12" t="s">
        <v>149</v>
      </c>
      <c r="D8" s="12" t="s">
        <v>2704</v>
      </c>
      <c r="E8" s="12" t="s">
        <v>150</v>
      </c>
      <c r="F8" s="12" t="s">
        <v>2705</v>
      </c>
      <c r="G8" s="12" t="s">
        <v>152</v>
      </c>
      <c r="H8" s="12">
        <v>1</v>
      </c>
      <c r="I8" s="12" t="s">
        <v>2706</v>
      </c>
      <c r="J8" s="12" t="s">
        <v>2706</v>
      </c>
      <c r="K8" s="12" t="s">
        <v>2413</v>
      </c>
      <c r="L8" s="12" t="s">
        <v>154</v>
      </c>
      <c r="M8" s="12" t="s">
        <v>155</v>
      </c>
      <c r="N8" s="12" t="s">
        <v>87</v>
      </c>
      <c r="O8" s="12" t="s">
        <v>156</v>
      </c>
      <c r="P8" s="12" t="s">
        <v>2672</v>
      </c>
      <c r="Q8" s="12" t="s">
        <v>2671</v>
      </c>
      <c r="R8" s="12" t="s">
        <v>2672</v>
      </c>
      <c r="S8" s="12" t="s">
        <v>76</v>
      </c>
      <c r="T8" s="12" t="s">
        <v>2674</v>
      </c>
      <c r="U8" s="12" t="s">
        <v>2671</v>
      </c>
      <c r="V8" s="12" t="s">
        <v>2681</v>
      </c>
      <c r="W8" s="12" t="s">
        <v>72</v>
      </c>
      <c r="X8" s="12" t="s">
        <v>62</v>
      </c>
      <c r="Y8" s="12"/>
      <c r="Z8" s="12" t="s">
        <v>158</v>
      </c>
      <c r="AA8" s="12" t="s">
        <v>159</v>
      </c>
      <c r="AB8" s="12"/>
      <c r="AC8" s="12"/>
      <c r="AD8" s="12"/>
      <c r="AE8" s="12"/>
      <c r="AF8" s="12"/>
      <c r="AG8" s="12"/>
      <c r="AH8" s="12"/>
      <c r="AI8" s="12"/>
      <c r="AJ8" s="12"/>
      <c r="AK8" s="12"/>
      <c r="AL8" s="12" t="s">
        <v>163</v>
      </c>
      <c r="AM8" s="12" t="s">
        <v>164</v>
      </c>
      <c r="AN8" s="12"/>
      <c r="AO8" s="12"/>
      <c r="AP8" s="12"/>
      <c r="AQ8" s="12"/>
      <c r="AR8" s="12"/>
      <c r="AS8" s="12"/>
      <c r="AT8" s="12"/>
      <c r="AU8" s="12"/>
      <c r="AV8" s="12"/>
      <c r="AW8" s="52"/>
    </row>
    <row r="9" spans="1:49" ht="121.5">
      <c r="A9" s="26" t="s">
        <v>49</v>
      </c>
      <c r="B9" s="16" t="s">
        <v>79</v>
      </c>
      <c r="C9" s="16" t="s">
        <v>149</v>
      </c>
      <c r="D9" s="16" t="s">
        <v>2704</v>
      </c>
      <c r="E9" s="16" t="s">
        <v>167</v>
      </c>
      <c r="F9" s="16" t="s">
        <v>2707</v>
      </c>
      <c r="G9" s="16">
        <v>5300156</v>
      </c>
      <c r="H9" s="16">
        <v>1</v>
      </c>
      <c r="I9" s="16" t="s">
        <v>169</v>
      </c>
      <c r="J9" s="16" t="s">
        <v>169</v>
      </c>
      <c r="K9" s="16" t="s">
        <v>2413</v>
      </c>
      <c r="L9" s="16" t="s">
        <v>170</v>
      </c>
      <c r="M9" s="16" t="s">
        <v>171</v>
      </c>
      <c r="N9" s="16" t="s">
        <v>172</v>
      </c>
      <c r="O9" s="16" t="s">
        <v>173</v>
      </c>
      <c r="P9" s="16" t="s">
        <v>2672</v>
      </c>
      <c r="Q9" s="16" t="s">
        <v>2671</v>
      </c>
      <c r="R9" s="16" t="s">
        <v>2672</v>
      </c>
      <c r="S9" s="16" t="s">
        <v>76</v>
      </c>
      <c r="T9" s="16" t="s">
        <v>2674</v>
      </c>
      <c r="U9" s="16" t="s">
        <v>2671</v>
      </c>
      <c r="V9" s="16" t="s">
        <v>2681</v>
      </c>
      <c r="W9" s="16" t="s">
        <v>72</v>
      </c>
      <c r="X9" s="16" t="s">
        <v>62</v>
      </c>
      <c r="Y9" s="16"/>
      <c r="Z9" s="16" t="s">
        <v>174</v>
      </c>
      <c r="AA9" s="16" t="s">
        <v>175</v>
      </c>
      <c r="AB9" s="16" t="s">
        <v>2672</v>
      </c>
      <c r="AC9" s="16" t="s">
        <v>2671</v>
      </c>
      <c r="AD9" s="16" t="s">
        <v>2672</v>
      </c>
      <c r="AE9" s="16" t="s">
        <v>2677</v>
      </c>
      <c r="AF9" s="16" t="s">
        <v>2674</v>
      </c>
      <c r="AG9" s="16" t="s">
        <v>2671</v>
      </c>
      <c r="AH9" s="16" t="s">
        <v>2708</v>
      </c>
      <c r="AI9" s="16" t="s">
        <v>72</v>
      </c>
      <c r="AJ9" s="16"/>
      <c r="AK9" s="16"/>
      <c r="AL9" s="16" t="s">
        <v>178</v>
      </c>
      <c r="AM9" s="16" t="s">
        <v>179</v>
      </c>
      <c r="AN9" s="16" t="s">
        <v>2672</v>
      </c>
      <c r="AO9" s="16" t="s">
        <v>2671</v>
      </c>
      <c r="AP9" s="16" t="s">
        <v>2672</v>
      </c>
      <c r="AQ9" s="16" t="s">
        <v>76</v>
      </c>
      <c r="AR9" s="16" t="s">
        <v>2674</v>
      </c>
      <c r="AS9" s="16" t="s">
        <v>2671</v>
      </c>
      <c r="AT9" s="16" t="s">
        <v>2681</v>
      </c>
      <c r="AU9" s="16" t="s">
        <v>72</v>
      </c>
      <c r="AV9" s="16"/>
      <c r="AW9" s="53"/>
    </row>
    <row r="10" spans="1:49" ht="121.5">
      <c r="A10" s="27" t="s">
        <v>49</v>
      </c>
      <c r="B10" s="12" t="s">
        <v>79</v>
      </c>
      <c r="C10" s="12" t="s">
        <v>180</v>
      </c>
      <c r="D10" s="12" t="s">
        <v>2709</v>
      </c>
      <c r="E10" s="12" t="s">
        <v>181</v>
      </c>
      <c r="F10" s="12" t="s">
        <v>182</v>
      </c>
      <c r="G10" s="12" t="s">
        <v>183</v>
      </c>
      <c r="H10" s="12">
        <v>1</v>
      </c>
      <c r="I10" s="12" t="s">
        <v>184</v>
      </c>
      <c r="J10" s="12" t="s">
        <v>184</v>
      </c>
      <c r="K10" s="12" t="s">
        <v>2413</v>
      </c>
      <c r="L10" s="12" t="s">
        <v>185</v>
      </c>
      <c r="M10" s="12" t="s">
        <v>186</v>
      </c>
      <c r="N10" s="12" t="s">
        <v>187</v>
      </c>
      <c r="O10" s="12" t="s">
        <v>188</v>
      </c>
      <c r="P10" s="12" t="s">
        <v>2672</v>
      </c>
      <c r="Q10" s="12" t="s">
        <v>2671</v>
      </c>
      <c r="R10" s="12" t="s">
        <v>2672</v>
      </c>
      <c r="S10" s="12" t="s">
        <v>76</v>
      </c>
      <c r="T10" s="12" t="s">
        <v>2674</v>
      </c>
      <c r="U10" s="12" t="s">
        <v>2671</v>
      </c>
      <c r="V10" s="12" t="s">
        <v>2681</v>
      </c>
      <c r="W10" s="12" t="s">
        <v>72</v>
      </c>
      <c r="X10" s="12" t="s">
        <v>62</v>
      </c>
      <c r="Y10" s="12"/>
      <c r="Z10" s="12" t="s">
        <v>189</v>
      </c>
      <c r="AA10" s="12" t="s">
        <v>190</v>
      </c>
      <c r="AB10" s="12" t="s">
        <v>2672</v>
      </c>
      <c r="AC10" s="12" t="s">
        <v>2671</v>
      </c>
      <c r="AD10" s="12" t="s">
        <v>2672</v>
      </c>
      <c r="AE10" s="12" t="s">
        <v>76</v>
      </c>
      <c r="AF10" s="12" t="s">
        <v>2674</v>
      </c>
      <c r="AG10" s="12" t="s">
        <v>2671</v>
      </c>
      <c r="AH10" s="12" t="s">
        <v>2710</v>
      </c>
      <c r="AI10" s="12" t="s">
        <v>72</v>
      </c>
      <c r="AJ10" s="12"/>
      <c r="AK10" s="12"/>
      <c r="AL10" s="12" t="s">
        <v>193</v>
      </c>
      <c r="AM10" s="12" t="s">
        <v>194</v>
      </c>
      <c r="AN10" s="12" t="s">
        <v>2672</v>
      </c>
      <c r="AO10" s="12" t="s">
        <v>2671</v>
      </c>
      <c r="AP10" s="12" t="s">
        <v>2672</v>
      </c>
      <c r="AQ10" s="12" t="s">
        <v>76</v>
      </c>
      <c r="AR10" s="12" t="s">
        <v>2674</v>
      </c>
      <c r="AS10" s="12" t="s">
        <v>2671</v>
      </c>
      <c r="AT10" s="12" t="s">
        <v>2681</v>
      </c>
      <c r="AU10" s="12" t="s">
        <v>72</v>
      </c>
      <c r="AV10" s="12"/>
      <c r="AW10" s="52"/>
    </row>
    <row r="11" spans="1:49" ht="183">
      <c r="A11" s="26" t="s">
        <v>195</v>
      </c>
      <c r="B11" s="16" t="s">
        <v>196</v>
      </c>
      <c r="C11" s="16" t="s">
        <v>80</v>
      </c>
      <c r="D11" s="16" t="s">
        <v>80</v>
      </c>
      <c r="E11" s="16" t="s">
        <v>197</v>
      </c>
      <c r="F11" s="16">
        <v>5992898</v>
      </c>
      <c r="G11" s="16" t="s">
        <v>198</v>
      </c>
      <c r="H11" s="16">
        <v>2</v>
      </c>
      <c r="I11" s="16" t="s">
        <v>2711</v>
      </c>
      <c r="J11" s="16" t="s">
        <v>200</v>
      </c>
      <c r="K11" s="16" t="s">
        <v>2413</v>
      </c>
      <c r="L11" s="16" t="s">
        <v>2712</v>
      </c>
      <c r="M11" s="16" t="s">
        <v>202</v>
      </c>
      <c r="N11" s="16" t="s">
        <v>203</v>
      </c>
      <c r="O11" s="16" t="s">
        <v>204</v>
      </c>
      <c r="P11" s="16" t="s">
        <v>2713</v>
      </c>
      <c r="Q11" s="16" t="s">
        <v>2671</v>
      </c>
      <c r="R11" s="16" t="s">
        <v>2672</v>
      </c>
      <c r="S11" s="16" t="s">
        <v>2714</v>
      </c>
      <c r="T11" s="16" t="s">
        <v>2678</v>
      </c>
      <c r="U11" s="16" t="s">
        <v>2672</v>
      </c>
      <c r="V11" s="16" t="s">
        <v>2715</v>
      </c>
      <c r="W11" s="16" t="s">
        <v>162</v>
      </c>
      <c r="X11" s="16" t="s">
        <v>62</v>
      </c>
      <c r="Y11" s="16"/>
      <c r="Z11" s="16" t="s">
        <v>207</v>
      </c>
      <c r="AA11" s="16" t="s">
        <v>208</v>
      </c>
      <c r="AB11" s="16" t="s">
        <v>2671</v>
      </c>
      <c r="AC11" s="16" t="s">
        <v>2671</v>
      </c>
      <c r="AD11" s="16" t="s">
        <v>2672</v>
      </c>
      <c r="AE11" s="16" t="s">
        <v>2716</v>
      </c>
      <c r="AF11" s="16" t="s">
        <v>2678</v>
      </c>
      <c r="AG11" s="16" t="s">
        <v>2672</v>
      </c>
      <c r="AH11" s="16" t="s">
        <v>2717</v>
      </c>
      <c r="AI11" s="16" t="s">
        <v>66</v>
      </c>
      <c r="AJ11" s="16"/>
      <c r="AK11" s="16"/>
      <c r="AL11" s="16" t="s">
        <v>210</v>
      </c>
      <c r="AM11" s="16" t="s">
        <v>211</v>
      </c>
      <c r="AN11" s="16" t="s">
        <v>2672</v>
      </c>
      <c r="AO11" s="16" t="s">
        <v>2671</v>
      </c>
      <c r="AP11" s="16" t="s">
        <v>2672</v>
      </c>
      <c r="AQ11" s="16" t="s">
        <v>2673</v>
      </c>
      <c r="AR11" s="16" t="s">
        <v>2678</v>
      </c>
      <c r="AS11" s="16" t="s">
        <v>2671</v>
      </c>
      <c r="AT11" s="16" t="s">
        <v>2718</v>
      </c>
      <c r="AU11" s="16" t="s">
        <v>72</v>
      </c>
      <c r="AV11" s="16"/>
      <c r="AW11" s="53"/>
    </row>
    <row r="12" spans="1:49" ht="152.25">
      <c r="A12" s="27" t="s">
        <v>195</v>
      </c>
      <c r="B12" s="12" t="s">
        <v>196</v>
      </c>
      <c r="C12" s="12" t="s">
        <v>80</v>
      </c>
      <c r="D12" s="12" t="s">
        <v>80</v>
      </c>
      <c r="E12" s="12" t="s">
        <v>197</v>
      </c>
      <c r="F12" s="12">
        <v>5992898</v>
      </c>
      <c r="G12" s="12" t="s">
        <v>198</v>
      </c>
      <c r="H12" s="12">
        <v>2</v>
      </c>
      <c r="I12" s="12" t="s">
        <v>2711</v>
      </c>
      <c r="J12" s="12" t="s">
        <v>212</v>
      </c>
      <c r="K12" s="12" t="s">
        <v>2413</v>
      </c>
      <c r="L12" s="12" t="s">
        <v>2712</v>
      </c>
      <c r="M12" s="12" t="s">
        <v>202</v>
      </c>
      <c r="N12" s="12" t="s">
        <v>213</v>
      </c>
      <c r="O12" s="12" t="s">
        <v>214</v>
      </c>
      <c r="P12" s="12" t="s">
        <v>2672</v>
      </c>
      <c r="Q12" s="12" t="s">
        <v>2671</v>
      </c>
      <c r="R12" s="12" t="s">
        <v>2672</v>
      </c>
      <c r="S12" s="12" t="s">
        <v>2719</v>
      </c>
      <c r="T12" s="12" t="s">
        <v>2678</v>
      </c>
      <c r="U12" s="12" t="s">
        <v>2720</v>
      </c>
      <c r="V12" s="12" t="s">
        <v>2720</v>
      </c>
      <c r="W12" s="12" t="s">
        <v>72</v>
      </c>
      <c r="X12" s="12" t="s">
        <v>62</v>
      </c>
      <c r="Y12" s="12"/>
      <c r="Z12" s="12" t="s">
        <v>217</v>
      </c>
      <c r="AA12" s="12" t="s">
        <v>218</v>
      </c>
      <c r="AB12" s="12" t="s">
        <v>2672</v>
      </c>
      <c r="AC12" s="12" t="s">
        <v>2671</v>
      </c>
      <c r="AD12" s="12" t="s">
        <v>2672</v>
      </c>
      <c r="AE12" s="12" t="s">
        <v>2719</v>
      </c>
      <c r="AF12" s="12" t="s">
        <v>2674</v>
      </c>
      <c r="AG12" s="12" t="s">
        <v>2671</v>
      </c>
      <c r="AH12" s="12" t="s">
        <v>2721</v>
      </c>
      <c r="AI12" s="12" t="s">
        <v>72</v>
      </c>
      <c r="AJ12" s="12"/>
      <c r="AK12" s="12"/>
      <c r="AL12" s="12" t="s">
        <v>220</v>
      </c>
      <c r="AM12" s="12" t="s">
        <v>221</v>
      </c>
      <c r="AN12" s="12" t="s">
        <v>2672</v>
      </c>
      <c r="AO12" s="12" t="s">
        <v>2671</v>
      </c>
      <c r="AP12" s="12" t="s">
        <v>2672</v>
      </c>
      <c r="AQ12" s="12" t="s">
        <v>2719</v>
      </c>
      <c r="AR12" s="12" t="s">
        <v>2674</v>
      </c>
      <c r="AS12" s="12" t="s">
        <v>2671</v>
      </c>
      <c r="AT12" s="12" t="s">
        <v>2720</v>
      </c>
      <c r="AU12" s="12" t="s">
        <v>72</v>
      </c>
      <c r="AV12" s="12"/>
      <c r="AW12" s="52"/>
    </row>
    <row r="13" spans="1:49" ht="106.5">
      <c r="A13" s="26" t="s">
        <v>195</v>
      </c>
      <c r="B13" s="16" t="s">
        <v>196</v>
      </c>
      <c r="C13" s="16" t="s">
        <v>80</v>
      </c>
      <c r="D13" s="16" t="s">
        <v>80</v>
      </c>
      <c r="E13" s="16" t="s">
        <v>224</v>
      </c>
      <c r="F13" s="16" t="s">
        <v>225</v>
      </c>
      <c r="G13" s="16" t="s">
        <v>2722</v>
      </c>
      <c r="H13" s="16">
        <v>1</v>
      </c>
      <c r="I13" s="16" t="s">
        <v>227</v>
      </c>
      <c r="J13" s="16" t="s">
        <v>227</v>
      </c>
      <c r="K13" s="16" t="s">
        <v>2413</v>
      </c>
      <c r="L13" s="16" t="s">
        <v>228</v>
      </c>
      <c r="M13" s="16" t="s">
        <v>229</v>
      </c>
      <c r="N13" s="16" t="s">
        <v>230</v>
      </c>
      <c r="O13" s="16" t="s">
        <v>231</v>
      </c>
      <c r="P13" s="16" t="s">
        <v>2672</v>
      </c>
      <c r="Q13" s="16" t="s">
        <v>2671</v>
      </c>
      <c r="R13" s="16" t="s">
        <v>2672</v>
      </c>
      <c r="S13" s="16" t="s">
        <v>76</v>
      </c>
      <c r="T13" s="16" t="s">
        <v>2674</v>
      </c>
      <c r="U13" s="16" t="s">
        <v>2671</v>
      </c>
      <c r="V13" s="16" t="s">
        <v>2681</v>
      </c>
      <c r="W13" s="16" t="s">
        <v>72</v>
      </c>
      <c r="X13" s="16" t="s">
        <v>62</v>
      </c>
      <c r="Y13" s="16"/>
      <c r="Z13" s="16" t="s">
        <v>233</v>
      </c>
      <c r="AA13" s="16" t="s">
        <v>234</v>
      </c>
      <c r="AB13" s="16" t="s">
        <v>2672</v>
      </c>
      <c r="AC13" s="16" t="s">
        <v>2671</v>
      </c>
      <c r="AD13" s="16" t="s">
        <v>2672</v>
      </c>
      <c r="AE13" s="16" t="s">
        <v>76</v>
      </c>
      <c r="AF13" s="16" t="s">
        <v>2674</v>
      </c>
      <c r="AG13" s="16" t="s">
        <v>2671</v>
      </c>
      <c r="AH13" s="16" t="s">
        <v>2681</v>
      </c>
      <c r="AI13" s="16" t="s">
        <v>72</v>
      </c>
      <c r="AJ13" s="16"/>
      <c r="AK13" s="16"/>
      <c r="AL13" s="16" t="s">
        <v>235</v>
      </c>
      <c r="AM13" s="16" t="s">
        <v>236</v>
      </c>
      <c r="AN13" s="16" t="s">
        <v>2672</v>
      </c>
      <c r="AO13" s="16" t="s">
        <v>2671</v>
      </c>
      <c r="AP13" s="16" t="s">
        <v>2672</v>
      </c>
      <c r="AQ13" s="16" t="s">
        <v>76</v>
      </c>
      <c r="AR13" s="16" t="s">
        <v>2674</v>
      </c>
      <c r="AS13" s="16" t="s">
        <v>2671</v>
      </c>
      <c r="AT13" s="16" t="s">
        <v>2681</v>
      </c>
      <c r="AU13" s="16" t="s">
        <v>72</v>
      </c>
      <c r="AV13" s="16"/>
      <c r="AW13" s="53"/>
    </row>
    <row r="14" spans="1:49" ht="336">
      <c r="A14" s="27" t="s">
        <v>195</v>
      </c>
      <c r="B14" s="12" t="s">
        <v>196</v>
      </c>
      <c r="C14" s="12" t="s">
        <v>149</v>
      </c>
      <c r="D14" s="12" t="s">
        <v>2704</v>
      </c>
      <c r="E14" s="12" t="s">
        <v>238</v>
      </c>
      <c r="F14" s="12" t="s">
        <v>239</v>
      </c>
      <c r="G14" s="12" t="s">
        <v>240</v>
      </c>
      <c r="H14" s="12">
        <v>6</v>
      </c>
      <c r="I14" s="12" t="s">
        <v>2723</v>
      </c>
      <c r="J14" s="12" t="s">
        <v>242</v>
      </c>
      <c r="K14" s="12" t="s">
        <v>2413</v>
      </c>
      <c r="L14" s="12" t="s">
        <v>243</v>
      </c>
      <c r="M14" s="12" t="s">
        <v>244</v>
      </c>
      <c r="N14" s="12" t="s">
        <v>245</v>
      </c>
      <c r="O14" s="12" t="s">
        <v>246</v>
      </c>
      <c r="P14" s="12" t="s">
        <v>2672</v>
      </c>
      <c r="Q14" s="12" t="s">
        <v>2671</v>
      </c>
      <c r="R14" s="12" t="s">
        <v>2672</v>
      </c>
      <c r="S14" s="12" t="s">
        <v>76</v>
      </c>
      <c r="T14" s="12" t="s">
        <v>2674</v>
      </c>
      <c r="U14" s="12" t="s">
        <v>2671</v>
      </c>
      <c r="V14" s="12" t="s">
        <v>2681</v>
      </c>
      <c r="W14" s="12" t="s">
        <v>72</v>
      </c>
      <c r="X14" s="12" t="s">
        <v>62</v>
      </c>
      <c r="Y14" s="12"/>
      <c r="Z14" s="12" t="s">
        <v>247</v>
      </c>
      <c r="AA14" s="12" t="s">
        <v>248</v>
      </c>
      <c r="AB14" s="12" t="s">
        <v>2672</v>
      </c>
      <c r="AC14" s="12" t="s">
        <v>2671</v>
      </c>
      <c r="AD14" s="12" t="s">
        <v>2672</v>
      </c>
      <c r="AE14" s="12" t="s">
        <v>76</v>
      </c>
      <c r="AF14" s="12" t="s">
        <v>2674</v>
      </c>
      <c r="AG14" s="12" t="s">
        <v>2671</v>
      </c>
      <c r="AH14" s="12" t="s">
        <v>2681</v>
      </c>
      <c r="AI14" s="12" t="s">
        <v>72</v>
      </c>
      <c r="AJ14" s="12"/>
      <c r="AK14" s="12"/>
      <c r="AL14" s="12" t="s">
        <v>249</v>
      </c>
      <c r="AM14" s="12" t="s">
        <v>250</v>
      </c>
      <c r="AN14" s="12" t="s">
        <v>2672</v>
      </c>
      <c r="AO14" s="12" t="s">
        <v>2671</v>
      </c>
      <c r="AP14" s="12" t="s">
        <v>2672</v>
      </c>
      <c r="AQ14" s="12" t="s">
        <v>76</v>
      </c>
      <c r="AR14" s="12" t="s">
        <v>2674</v>
      </c>
      <c r="AS14" s="12" t="s">
        <v>2671</v>
      </c>
      <c r="AT14" s="12" t="s">
        <v>2681</v>
      </c>
      <c r="AU14" s="12" t="s">
        <v>72</v>
      </c>
      <c r="AV14" s="12"/>
      <c r="AW14" s="52"/>
    </row>
    <row r="15" spans="1:49" ht="336">
      <c r="A15" s="26" t="s">
        <v>195</v>
      </c>
      <c r="B15" s="16" t="s">
        <v>196</v>
      </c>
      <c r="C15" s="16" t="s">
        <v>149</v>
      </c>
      <c r="D15" s="16" t="s">
        <v>2704</v>
      </c>
      <c r="E15" s="16" t="s">
        <v>238</v>
      </c>
      <c r="F15" s="16" t="s">
        <v>239</v>
      </c>
      <c r="G15" s="16" t="s">
        <v>240</v>
      </c>
      <c r="H15" s="16">
        <v>6</v>
      </c>
      <c r="I15" s="16" t="s">
        <v>2723</v>
      </c>
      <c r="J15" s="16" t="s">
        <v>251</v>
      </c>
      <c r="K15" s="16" t="s">
        <v>2413</v>
      </c>
      <c r="L15" s="16" t="s">
        <v>243</v>
      </c>
      <c r="M15" s="16" t="s">
        <v>244</v>
      </c>
      <c r="N15" s="16" t="s">
        <v>252</v>
      </c>
      <c r="O15" s="16" t="s">
        <v>253</v>
      </c>
      <c r="P15" s="16" t="s">
        <v>2672</v>
      </c>
      <c r="Q15" s="16" t="s">
        <v>2671</v>
      </c>
      <c r="R15" s="16" t="s">
        <v>2672</v>
      </c>
      <c r="S15" s="16" t="s">
        <v>76</v>
      </c>
      <c r="T15" s="16" t="s">
        <v>2674</v>
      </c>
      <c r="U15" s="16" t="s">
        <v>2671</v>
      </c>
      <c r="V15" s="16" t="s">
        <v>2681</v>
      </c>
      <c r="W15" s="16" t="s">
        <v>72</v>
      </c>
      <c r="X15" s="16" t="s">
        <v>62</v>
      </c>
      <c r="Y15" s="16"/>
      <c r="Z15" s="16" t="s">
        <v>254</v>
      </c>
      <c r="AA15" s="16" t="s">
        <v>255</v>
      </c>
      <c r="AB15" s="16" t="s">
        <v>2672</v>
      </c>
      <c r="AC15" s="16" t="s">
        <v>2671</v>
      </c>
      <c r="AD15" s="16" t="s">
        <v>2672</v>
      </c>
      <c r="AE15" s="16" t="s">
        <v>76</v>
      </c>
      <c r="AF15" s="16" t="s">
        <v>2674</v>
      </c>
      <c r="AG15" s="16" t="s">
        <v>2671</v>
      </c>
      <c r="AH15" s="16" t="s">
        <v>2681</v>
      </c>
      <c r="AI15" s="16" t="s">
        <v>72</v>
      </c>
      <c r="AJ15" s="16"/>
      <c r="AK15" s="16"/>
      <c r="AL15" s="16" t="s">
        <v>256</v>
      </c>
      <c r="AM15" s="16" t="s">
        <v>257</v>
      </c>
      <c r="AN15" s="16" t="s">
        <v>2672</v>
      </c>
      <c r="AO15" s="16" t="s">
        <v>2671</v>
      </c>
      <c r="AP15" s="16" t="s">
        <v>2672</v>
      </c>
      <c r="AQ15" s="16" t="s">
        <v>76</v>
      </c>
      <c r="AR15" s="16" t="s">
        <v>2674</v>
      </c>
      <c r="AS15" s="16" t="s">
        <v>2671</v>
      </c>
      <c r="AT15" s="16" t="s">
        <v>2681</v>
      </c>
      <c r="AU15" s="16" t="s">
        <v>72</v>
      </c>
      <c r="AV15" s="16"/>
      <c r="AW15" s="53"/>
    </row>
    <row r="16" spans="1:49" ht="336">
      <c r="A16" s="27" t="s">
        <v>195</v>
      </c>
      <c r="B16" s="12" t="s">
        <v>196</v>
      </c>
      <c r="C16" s="12" t="s">
        <v>149</v>
      </c>
      <c r="D16" s="12" t="s">
        <v>2704</v>
      </c>
      <c r="E16" s="12" t="s">
        <v>238</v>
      </c>
      <c r="F16" s="12" t="s">
        <v>239</v>
      </c>
      <c r="G16" s="12" t="s">
        <v>240</v>
      </c>
      <c r="H16" s="12">
        <v>6</v>
      </c>
      <c r="I16" s="12" t="s">
        <v>2723</v>
      </c>
      <c r="J16" s="12" t="s">
        <v>259</v>
      </c>
      <c r="K16" s="12" t="s">
        <v>2413</v>
      </c>
      <c r="L16" s="12" t="s">
        <v>243</v>
      </c>
      <c r="M16" s="12" t="s">
        <v>244</v>
      </c>
      <c r="N16" s="12" t="s">
        <v>260</v>
      </c>
      <c r="O16" s="12" t="s">
        <v>261</v>
      </c>
      <c r="P16" s="12" t="s">
        <v>2671</v>
      </c>
      <c r="Q16" s="12" t="s">
        <v>2671</v>
      </c>
      <c r="R16" s="12" t="s">
        <v>2672</v>
      </c>
      <c r="S16" s="12" t="s">
        <v>2724</v>
      </c>
      <c r="T16" s="12" t="s">
        <v>2691</v>
      </c>
      <c r="U16" s="12" t="s">
        <v>2672</v>
      </c>
      <c r="V16" s="12" t="s">
        <v>2725</v>
      </c>
      <c r="W16" s="12" t="s">
        <v>66</v>
      </c>
      <c r="X16" s="12" t="s">
        <v>62</v>
      </c>
      <c r="Y16" s="12"/>
      <c r="Z16" s="12" t="s">
        <v>262</v>
      </c>
      <c r="AA16" s="12" t="s">
        <v>263</v>
      </c>
      <c r="AB16" s="12" t="s">
        <v>2671</v>
      </c>
      <c r="AC16" s="12" t="s">
        <v>2671</v>
      </c>
      <c r="AD16" s="12" t="s">
        <v>2672</v>
      </c>
      <c r="AE16" s="12" t="s">
        <v>2726</v>
      </c>
      <c r="AF16" s="12" t="s">
        <v>2691</v>
      </c>
      <c r="AG16" s="12" t="s">
        <v>2672</v>
      </c>
      <c r="AH16" s="12" t="s">
        <v>2725</v>
      </c>
      <c r="AI16" s="12" t="s">
        <v>66</v>
      </c>
      <c r="AJ16" s="12"/>
      <c r="AK16" s="12"/>
      <c r="AL16" s="12" t="s">
        <v>266</v>
      </c>
      <c r="AM16" s="12" t="s">
        <v>267</v>
      </c>
      <c r="AN16" s="12"/>
      <c r="AO16" s="12"/>
      <c r="AP16" s="12"/>
      <c r="AQ16" s="12"/>
      <c r="AR16" s="12"/>
      <c r="AS16" s="12"/>
      <c r="AT16" s="12"/>
      <c r="AU16" s="12"/>
      <c r="AV16" s="12"/>
      <c r="AW16" s="52"/>
    </row>
    <row r="17" spans="1:49" ht="336">
      <c r="A17" s="26" t="s">
        <v>195</v>
      </c>
      <c r="B17" s="16" t="s">
        <v>196</v>
      </c>
      <c r="C17" s="16" t="s">
        <v>149</v>
      </c>
      <c r="D17" s="16" t="s">
        <v>2704</v>
      </c>
      <c r="E17" s="16" t="s">
        <v>238</v>
      </c>
      <c r="F17" s="16" t="s">
        <v>239</v>
      </c>
      <c r="G17" s="16" t="s">
        <v>240</v>
      </c>
      <c r="H17" s="16">
        <v>6</v>
      </c>
      <c r="I17" s="16" t="s">
        <v>2723</v>
      </c>
      <c r="J17" s="16" t="s">
        <v>270</v>
      </c>
      <c r="K17" s="16" t="s">
        <v>2413</v>
      </c>
      <c r="L17" s="16" t="s">
        <v>243</v>
      </c>
      <c r="M17" s="16" t="s">
        <v>244</v>
      </c>
      <c r="N17" s="16" t="s">
        <v>271</v>
      </c>
      <c r="O17" s="16" t="s">
        <v>272</v>
      </c>
      <c r="P17" s="16" t="s">
        <v>2672</v>
      </c>
      <c r="Q17" s="16" t="s">
        <v>2671</v>
      </c>
      <c r="R17" s="16" t="s">
        <v>2672</v>
      </c>
      <c r="S17" s="16" t="s">
        <v>76</v>
      </c>
      <c r="T17" s="16" t="s">
        <v>2674</v>
      </c>
      <c r="U17" s="16" t="s">
        <v>2671</v>
      </c>
      <c r="V17" s="16" t="s">
        <v>2681</v>
      </c>
      <c r="W17" s="16" t="s">
        <v>72</v>
      </c>
      <c r="X17" s="16" t="s">
        <v>62</v>
      </c>
      <c r="Y17" s="16"/>
      <c r="Z17" s="16" t="s">
        <v>273</v>
      </c>
      <c r="AA17" s="16" t="s">
        <v>274</v>
      </c>
      <c r="AB17" s="16" t="s">
        <v>2672</v>
      </c>
      <c r="AC17" s="16" t="s">
        <v>2671</v>
      </c>
      <c r="AD17" s="16" t="s">
        <v>2672</v>
      </c>
      <c r="AE17" s="16" t="s">
        <v>76</v>
      </c>
      <c r="AF17" s="16" t="s">
        <v>2674</v>
      </c>
      <c r="AG17" s="16" t="s">
        <v>2671</v>
      </c>
      <c r="AH17" s="16" t="s">
        <v>2681</v>
      </c>
      <c r="AI17" s="16" t="s">
        <v>72</v>
      </c>
      <c r="AJ17" s="16"/>
      <c r="AK17" s="16"/>
      <c r="AL17" s="16" t="s">
        <v>275</v>
      </c>
      <c r="AM17" s="16" t="s">
        <v>276</v>
      </c>
      <c r="AN17" s="16" t="s">
        <v>2672</v>
      </c>
      <c r="AO17" s="16" t="s">
        <v>2671</v>
      </c>
      <c r="AP17" s="16" t="s">
        <v>2672</v>
      </c>
      <c r="AQ17" s="16" t="s">
        <v>76</v>
      </c>
      <c r="AR17" s="16" t="s">
        <v>2674</v>
      </c>
      <c r="AS17" s="16" t="s">
        <v>2671</v>
      </c>
      <c r="AT17" s="16" t="s">
        <v>2681</v>
      </c>
      <c r="AU17" s="16" t="s">
        <v>72</v>
      </c>
      <c r="AV17" s="16"/>
      <c r="AW17" s="53"/>
    </row>
    <row r="18" spans="1:49" ht="336">
      <c r="A18" s="27" t="s">
        <v>195</v>
      </c>
      <c r="B18" s="12" t="s">
        <v>196</v>
      </c>
      <c r="C18" s="12" t="s">
        <v>149</v>
      </c>
      <c r="D18" s="12" t="s">
        <v>2704</v>
      </c>
      <c r="E18" s="12" t="s">
        <v>238</v>
      </c>
      <c r="F18" s="12" t="s">
        <v>239</v>
      </c>
      <c r="G18" s="12" t="s">
        <v>240</v>
      </c>
      <c r="H18" s="12">
        <v>6</v>
      </c>
      <c r="I18" s="12" t="s">
        <v>2723</v>
      </c>
      <c r="J18" s="12" t="s">
        <v>277</v>
      </c>
      <c r="K18" s="12" t="s">
        <v>2413</v>
      </c>
      <c r="L18" s="12" t="s">
        <v>243</v>
      </c>
      <c r="M18" s="12" t="s">
        <v>244</v>
      </c>
      <c r="N18" s="12" t="s">
        <v>278</v>
      </c>
      <c r="O18" s="12" t="s">
        <v>279</v>
      </c>
      <c r="P18" s="12" t="s">
        <v>2672</v>
      </c>
      <c r="Q18" s="12" t="s">
        <v>2671</v>
      </c>
      <c r="R18" s="12" t="s">
        <v>2672</v>
      </c>
      <c r="S18" s="12" t="s">
        <v>76</v>
      </c>
      <c r="T18" s="12" t="s">
        <v>2674</v>
      </c>
      <c r="U18" s="12" t="s">
        <v>2671</v>
      </c>
      <c r="V18" s="12" t="s">
        <v>2681</v>
      </c>
      <c r="W18" s="12" t="s">
        <v>72</v>
      </c>
      <c r="X18" s="12" t="s">
        <v>62</v>
      </c>
      <c r="Y18" s="12"/>
      <c r="Z18" s="12" t="s">
        <v>280</v>
      </c>
      <c r="AA18" s="12" t="s">
        <v>281</v>
      </c>
      <c r="AB18" s="12" t="s">
        <v>2672</v>
      </c>
      <c r="AC18" s="12" t="s">
        <v>2671</v>
      </c>
      <c r="AD18" s="12" t="s">
        <v>2672</v>
      </c>
      <c r="AE18" s="12" t="s">
        <v>76</v>
      </c>
      <c r="AF18" s="12" t="s">
        <v>2674</v>
      </c>
      <c r="AG18" s="12" t="s">
        <v>2671</v>
      </c>
      <c r="AH18" s="12" t="s">
        <v>2681</v>
      </c>
      <c r="AI18" s="12" t="s">
        <v>72</v>
      </c>
      <c r="AJ18" s="12"/>
      <c r="AK18" s="12"/>
      <c r="AL18" s="12" t="s">
        <v>282</v>
      </c>
      <c r="AM18" s="12" t="s">
        <v>283</v>
      </c>
      <c r="AN18" s="12" t="s">
        <v>2672</v>
      </c>
      <c r="AO18" s="12" t="s">
        <v>2671</v>
      </c>
      <c r="AP18" s="12" t="s">
        <v>2672</v>
      </c>
      <c r="AQ18" s="12" t="s">
        <v>76</v>
      </c>
      <c r="AR18" s="12" t="s">
        <v>2674</v>
      </c>
      <c r="AS18" s="12" t="s">
        <v>2671</v>
      </c>
      <c r="AT18" s="12" t="s">
        <v>2681</v>
      </c>
      <c r="AU18" s="12" t="s">
        <v>72</v>
      </c>
      <c r="AV18" s="12"/>
      <c r="AW18" s="52"/>
    </row>
    <row r="19" spans="1:49" ht="336">
      <c r="A19" s="26" t="s">
        <v>195</v>
      </c>
      <c r="B19" s="16" t="s">
        <v>196</v>
      </c>
      <c r="C19" s="16" t="s">
        <v>149</v>
      </c>
      <c r="D19" s="16" t="s">
        <v>2704</v>
      </c>
      <c r="E19" s="16" t="s">
        <v>238</v>
      </c>
      <c r="F19" s="16" t="s">
        <v>239</v>
      </c>
      <c r="G19" s="16" t="s">
        <v>240</v>
      </c>
      <c r="H19" s="16">
        <v>6</v>
      </c>
      <c r="I19" s="16" t="s">
        <v>2723</v>
      </c>
      <c r="J19" s="16" t="s">
        <v>284</v>
      </c>
      <c r="K19" s="16" t="s">
        <v>2413</v>
      </c>
      <c r="L19" s="16" t="s">
        <v>243</v>
      </c>
      <c r="M19" s="16" t="s">
        <v>244</v>
      </c>
      <c r="N19" s="16" t="s">
        <v>285</v>
      </c>
      <c r="O19" s="16" t="s">
        <v>286</v>
      </c>
      <c r="P19" s="16" t="s">
        <v>2672</v>
      </c>
      <c r="Q19" s="16" t="s">
        <v>2671</v>
      </c>
      <c r="R19" s="16" t="s">
        <v>2672</v>
      </c>
      <c r="S19" s="16" t="s">
        <v>76</v>
      </c>
      <c r="T19" s="16" t="s">
        <v>2674</v>
      </c>
      <c r="U19" s="16" t="s">
        <v>2671</v>
      </c>
      <c r="V19" s="16" t="s">
        <v>2681</v>
      </c>
      <c r="W19" s="16" t="s">
        <v>72</v>
      </c>
      <c r="X19" s="16" t="s">
        <v>62</v>
      </c>
      <c r="Y19" s="16"/>
      <c r="Z19" s="16" t="s">
        <v>287</v>
      </c>
      <c r="AA19" s="16" t="s">
        <v>288</v>
      </c>
      <c r="AB19" s="16" t="s">
        <v>2672</v>
      </c>
      <c r="AC19" s="16" t="s">
        <v>2671</v>
      </c>
      <c r="AD19" s="16" t="s">
        <v>2672</v>
      </c>
      <c r="AE19" s="16" t="s">
        <v>76</v>
      </c>
      <c r="AF19" s="16" t="s">
        <v>2674</v>
      </c>
      <c r="AG19" s="16" t="s">
        <v>2671</v>
      </c>
      <c r="AH19" s="16" t="s">
        <v>2681</v>
      </c>
      <c r="AI19" s="16" t="s">
        <v>72</v>
      </c>
      <c r="AJ19" s="16"/>
      <c r="AK19" s="16"/>
      <c r="AL19" s="16" t="s">
        <v>289</v>
      </c>
      <c r="AM19" s="16" t="s">
        <v>290</v>
      </c>
      <c r="AN19" s="16" t="s">
        <v>2672</v>
      </c>
      <c r="AO19" s="16" t="s">
        <v>2671</v>
      </c>
      <c r="AP19" s="16" t="s">
        <v>2672</v>
      </c>
      <c r="AQ19" s="16" t="s">
        <v>76</v>
      </c>
      <c r="AR19" s="16" t="s">
        <v>2674</v>
      </c>
      <c r="AS19" s="16" t="s">
        <v>2671</v>
      </c>
      <c r="AT19" s="16" t="s">
        <v>2681</v>
      </c>
      <c r="AU19" s="16" t="s">
        <v>72</v>
      </c>
      <c r="AV19" s="16"/>
      <c r="AW19" s="53"/>
    </row>
    <row r="20" spans="1:49" ht="106.5">
      <c r="A20" s="27" t="s">
        <v>195</v>
      </c>
      <c r="B20" s="12" t="s">
        <v>196</v>
      </c>
      <c r="C20" s="12" t="s">
        <v>149</v>
      </c>
      <c r="D20" s="12" t="s">
        <v>2704</v>
      </c>
      <c r="E20" s="12" t="s">
        <v>291</v>
      </c>
      <c r="F20" s="12" t="s">
        <v>292</v>
      </c>
      <c r="G20" s="12" t="s">
        <v>293</v>
      </c>
      <c r="H20" s="12">
        <v>1</v>
      </c>
      <c r="I20" s="12" t="s">
        <v>294</v>
      </c>
      <c r="J20" s="12" t="s">
        <v>294</v>
      </c>
      <c r="K20" s="12" t="s">
        <v>2413</v>
      </c>
      <c r="L20" s="12" t="s">
        <v>295</v>
      </c>
      <c r="M20" s="12" t="s">
        <v>296</v>
      </c>
      <c r="N20" s="12" t="s">
        <v>297</v>
      </c>
      <c r="O20" s="12" t="s">
        <v>298</v>
      </c>
      <c r="P20" s="12" t="s">
        <v>2672</v>
      </c>
      <c r="Q20" s="12" t="s">
        <v>2671</v>
      </c>
      <c r="R20" s="12" t="s">
        <v>2672</v>
      </c>
      <c r="S20" s="12" t="s">
        <v>76</v>
      </c>
      <c r="T20" s="12" t="s">
        <v>2674</v>
      </c>
      <c r="U20" s="12" t="s">
        <v>2671</v>
      </c>
      <c r="V20" s="12" t="s">
        <v>2681</v>
      </c>
      <c r="W20" s="12" t="s">
        <v>72</v>
      </c>
      <c r="X20" s="12" t="s">
        <v>62</v>
      </c>
      <c r="Y20" s="12"/>
      <c r="Z20" s="12" t="s">
        <v>299</v>
      </c>
      <c r="AA20" s="12" t="s">
        <v>300</v>
      </c>
      <c r="AB20" s="12" t="s">
        <v>2672</v>
      </c>
      <c r="AC20" s="12" t="s">
        <v>2671</v>
      </c>
      <c r="AD20" s="12" t="s">
        <v>2672</v>
      </c>
      <c r="AE20" s="12" t="s">
        <v>76</v>
      </c>
      <c r="AF20" s="12" t="s">
        <v>2674</v>
      </c>
      <c r="AG20" s="12" t="s">
        <v>2671</v>
      </c>
      <c r="AH20" s="12" t="s">
        <v>2681</v>
      </c>
      <c r="AI20" s="12" t="s">
        <v>72</v>
      </c>
      <c r="AJ20" s="12"/>
      <c r="AK20" s="12"/>
      <c r="AL20" s="12" t="s">
        <v>302</v>
      </c>
      <c r="AM20" s="12" t="s">
        <v>303</v>
      </c>
      <c r="AN20" s="12" t="s">
        <v>2672</v>
      </c>
      <c r="AO20" s="12" t="s">
        <v>2671</v>
      </c>
      <c r="AP20" s="12" t="s">
        <v>2672</v>
      </c>
      <c r="AQ20" s="12" t="s">
        <v>76</v>
      </c>
      <c r="AR20" s="12" t="s">
        <v>2674</v>
      </c>
      <c r="AS20" s="12" t="s">
        <v>2671</v>
      </c>
      <c r="AT20" s="12" t="s">
        <v>2681</v>
      </c>
      <c r="AU20" s="12" t="s">
        <v>72</v>
      </c>
      <c r="AV20" s="12"/>
      <c r="AW20" s="52"/>
    </row>
    <row r="21" spans="1:49" ht="106.5">
      <c r="A21" s="26" t="s">
        <v>195</v>
      </c>
      <c r="B21" s="16" t="s">
        <v>196</v>
      </c>
      <c r="C21" s="16" t="s">
        <v>305</v>
      </c>
      <c r="D21" s="16" t="s">
        <v>2709</v>
      </c>
      <c r="E21" s="16" t="s">
        <v>306</v>
      </c>
      <c r="F21" s="16" t="s">
        <v>307</v>
      </c>
      <c r="G21" s="16">
        <v>661374</v>
      </c>
      <c r="H21" s="16">
        <v>1</v>
      </c>
      <c r="I21" s="16" t="s">
        <v>309</v>
      </c>
      <c r="J21" s="16" t="s">
        <v>309</v>
      </c>
      <c r="K21" s="16" t="s">
        <v>2413</v>
      </c>
      <c r="L21" s="16" t="s">
        <v>310</v>
      </c>
      <c r="M21" s="16" t="s">
        <v>311</v>
      </c>
      <c r="N21" s="16" t="s">
        <v>312</v>
      </c>
      <c r="O21" s="16" t="s">
        <v>313</v>
      </c>
      <c r="P21" s="16" t="s">
        <v>2672</v>
      </c>
      <c r="Q21" s="16" t="s">
        <v>2671</v>
      </c>
      <c r="R21" s="16" t="s">
        <v>2672</v>
      </c>
      <c r="S21" s="16" t="s">
        <v>76</v>
      </c>
      <c r="T21" s="16" t="s">
        <v>2674</v>
      </c>
      <c r="U21" s="16" t="s">
        <v>2671</v>
      </c>
      <c r="V21" s="16" t="s">
        <v>2681</v>
      </c>
      <c r="W21" s="16" t="s">
        <v>72</v>
      </c>
      <c r="X21" s="16" t="s">
        <v>62</v>
      </c>
      <c r="Y21" s="16"/>
      <c r="Z21" s="16" t="s">
        <v>314</v>
      </c>
      <c r="AA21" s="16" t="s">
        <v>315</v>
      </c>
      <c r="AB21" s="16" t="s">
        <v>2672</v>
      </c>
      <c r="AC21" s="16" t="s">
        <v>2671</v>
      </c>
      <c r="AD21" s="16" t="s">
        <v>2672</v>
      </c>
      <c r="AE21" s="16" t="s">
        <v>76</v>
      </c>
      <c r="AF21" s="16" t="s">
        <v>2674</v>
      </c>
      <c r="AG21" s="16" t="s">
        <v>2671</v>
      </c>
      <c r="AH21" s="16" t="s">
        <v>2681</v>
      </c>
      <c r="AI21" s="16" t="s">
        <v>72</v>
      </c>
      <c r="AJ21" s="16"/>
      <c r="AK21" s="16"/>
      <c r="AL21" s="16" t="s">
        <v>316</v>
      </c>
      <c r="AM21" s="16" t="s">
        <v>317</v>
      </c>
      <c r="AN21" s="16" t="s">
        <v>2672</v>
      </c>
      <c r="AO21" s="16" t="s">
        <v>2671</v>
      </c>
      <c r="AP21" s="16" t="s">
        <v>2672</v>
      </c>
      <c r="AQ21" s="16" t="s">
        <v>76</v>
      </c>
      <c r="AR21" s="16" t="s">
        <v>2674</v>
      </c>
      <c r="AS21" s="16" t="s">
        <v>2671</v>
      </c>
      <c r="AT21" s="16" t="s">
        <v>2681</v>
      </c>
      <c r="AU21" s="16" t="s">
        <v>72</v>
      </c>
      <c r="AV21" s="16"/>
      <c r="AW21" s="53"/>
    </row>
    <row r="22" spans="1:49" ht="121.5">
      <c r="A22" s="27" t="s">
        <v>195</v>
      </c>
      <c r="B22" s="12" t="s">
        <v>196</v>
      </c>
      <c r="C22" s="12" t="s">
        <v>305</v>
      </c>
      <c r="D22" s="12" t="s">
        <v>2709</v>
      </c>
      <c r="E22" s="12" t="s">
        <v>318</v>
      </c>
      <c r="F22" s="12" t="s">
        <v>319</v>
      </c>
      <c r="G22" s="12" t="s">
        <v>320</v>
      </c>
      <c r="H22" s="12">
        <v>1</v>
      </c>
      <c r="I22" s="12" t="s">
        <v>321</v>
      </c>
      <c r="J22" s="12" t="s">
        <v>321</v>
      </c>
      <c r="K22" s="12" t="s">
        <v>2413</v>
      </c>
      <c r="L22" s="12" t="s">
        <v>322</v>
      </c>
      <c r="M22" s="12" t="s">
        <v>323</v>
      </c>
      <c r="N22" s="12" t="s">
        <v>245</v>
      </c>
      <c r="O22" s="12" t="s">
        <v>324</v>
      </c>
      <c r="P22" s="12" t="s">
        <v>2672</v>
      </c>
      <c r="Q22" s="12" t="s">
        <v>2671</v>
      </c>
      <c r="R22" s="12" t="s">
        <v>2672</v>
      </c>
      <c r="S22" s="12" t="s">
        <v>76</v>
      </c>
      <c r="T22" s="12" t="s">
        <v>2674</v>
      </c>
      <c r="U22" s="12" t="s">
        <v>2671</v>
      </c>
      <c r="V22" s="12" t="s">
        <v>2681</v>
      </c>
      <c r="W22" s="12" t="s">
        <v>72</v>
      </c>
      <c r="X22" s="12" t="s">
        <v>62</v>
      </c>
      <c r="Y22" s="12"/>
      <c r="Z22" s="12" t="s">
        <v>247</v>
      </c>
      <c r="AA22" s="12" t="s">
        <v>327</v>
      </c>
      <c r="AB22" s="12" t="s">
        <v>2672</v>
      </c>
      <c r="AC22" s="12" t="s">
        <v>2671</v>
      </c>
      <c r="AD22" s="12" t="s">
        <v>2672</v>
      </c>
      <c r="AE22" s="12" t="s">
        <v>76</v>
      </c>
      <c r="AF22" s="12" t="s">
        <v>2674</v>
      </c>
      <c r="AG22" s="12" t="s">
        <v>2671</v>
      </c>
      <c r="AH22" s="12" t="s">
        <v>2681</v>
      </c>
      <c r="AI22" s="12" t="s">
        <v>72</v>
      </c>
      <c r="AJ22" s="12"/>
      <c r="AK22" s="12"/>
      <c r="AL22" s="12" t="s">
        <v>249</v>
      </c>
      <c r="AM22" s="12" t="s">
        <v>328</v>
      </c>
      <c r="AN22" s="12" t="s">
        <v>2672</v>
      </c>
      <c r="AO22" s="12" t="s">
        <v>2671</v>
      </c>
      <c r="AP22" s="12" t="s">
        <v>2672</v>
      </c>
      <c r="AQ22" s="12" t="s">
        <v>76</v>
      </c>
      <c r="AR22" s="12" t="s">
        <v>2674</v>
      </c>
      <c r="AS22" s="12" t="s">
        <v>2671</v>
      </c>
      <c r="AT22" s="12" t="s">
        <v>2681</v>
      </c>
      <c r="AU22" s="12" t="s">
        <v>72</v>
      </c>
      <c r="AV22" s="12"/>
      <c r="AW22" s="52"/>
    </row>
    <row r="23" spans="1:49" ht="229.5">
      <c r="A23" s="26" t="s">
        <v>329</v>
      </c>
      <c r="B23" s="16" t="s">
        <v>330</v>
      </c>
      <c r="C23" s="16" t="s">
        <v>51</v>
      </c>
      <c r="D23" s="16" t="s">
        <v>51</v>
      </c>
      <c r="E23" s="16" t="s">
        <v>331</v>
      </c>
      <c r="F23" s="16" t="s">
        <v>332</v>
      </c>
      <c r="G23" s="16" t="s">
        <v>333</v>
      </c>
      <c r="H23" s="16">
        <v>4</v>
      </c>
      <c r="I23" s="16" t="s">
        <v>2727</v>
      </c>
      <c r="J23" s="16" t="s">
        <v>335</v>
      </c>
      <c r="K23" s="16" t="s">
        <v>2413</v>
      </c>
      <c r="L23" s="16" t="s">
        <v>2728</v>
      </c>
      <c r="M23" s="16" t="s">
        <v>337</v>
      </c>
      <c r="N23" s="16" t="s">
        <v>338</v>
      </c>
      <c r="O23" s="16" t="s">
        <v>339</v>
      </c>
      <c r="P23" s="16" t="s">
        <v>2672</v>
      </c>
      <c r="Q23" s="16" t="s">
        <v>2671</v>
      </c>
      <c r="R23" s="16" t="s">
        <v>2672</v>
      </c>
      <c r="S23" s="16" t="s">
        <v>76</v>
      </c>
      <c r="T23" s="16" t="s">
        <v>2674</v>
      </c>
      <c r="U23" s="16" t="s">
        <v>2671</v>
      </c>
      <c r="V23" s="16" t="s">
        <v>2681</v>
      </c>
      <c r="W23" s="16" t="s">
        <v>72</v>
      </c>
      <c r="X23" s="16" t="s">
        <v>62</v>
      </c>
      <c r="Y23" s="16"/>
      <c r="Z23" s="16" t="s">
        <v>340</v>
      </c>
      <c r="AA23" s="16" t="s">
        <v>341</v>
      </c>
      <c r="AB23" s="16" t="s">
        <v>2672</v>
      </c>
      <c r="AC23" s="16" t="s">
        <v>2671</v>
      </c>
      <c r="AD23" s="16" t="s">
        <v>2672</v>
      </c>
      <c r="AE23" s="16" t="s">
        <v>76</v>
      </c>
      <c r="AF23" s="16" t="s">
        <v>2674</v>
      </c>
      <c r="AG23" s="16" t="s">
        <v>2671</v>
      </c>
      <c r="AH23" s="16" t="s">
        <v>2681</v>
      </c>
      <c r="AI23" s="16" t="s">
        <v>72</v>
      </c>
      <c r="AJ23" s="16"/>
      <c r="AK23" s="16"/>
      <c r="AL23" s="16" t="s">
        <v>342</v>
      </c>
      <c r="AM23" s="16" t="s">
        <v>343</v>
      </c>
      <c r="AN23" s="16" t="s">
        <v>2672</v>
      </c>
      <c r="AO23" s="16" t="s">
        <v>2671</v>
      </c>
      <c r="AP23" s="16" t="s">
        <v>2672</v>
      </c>
      <c r="AQ23" s="16" t="s">
        <v>76</v>
      </c>
      <c r="AR23" s="16" t="s">
        <v>2674</v>
      </c>
      <c r="AS23" s="16" t="s">
        <v>2671</v>
      </c>
      <c r="AT23" s="16" t="s">
        <v>2681</v>
      </c>
      <c r="AU23" s="16" t="s">
        <v>72</v>
      </c>
      <c r="AV23" s="16"/>
      <c r="AW23" s="53"/>
    </row>
    <row r="24" spans="1:49" ht="229.5">
      <c r="A24" s="27" t="s">
        <v>329</v>
      </c>
      <c r="B24" s="12" t="s">
        <v>330</v>
      </c>
      <c r="C24" s="12" t="s">
        <v>51</v>
      </c>
      <c r="D24" s="12" t="s">
        <v>51</v>
      </c>
      <c r="E24" s="12" t="s">
        <v>331</v>
      </c>
      <c r="F24" s="12" t="s">
        <v>332</v>
      </c>
      <c r="G24" s="12" t="s">
        <v>333</v>
      </c>
      <c r="H24" s="12">
        <v>4</v>
      </c>
      <c r="I24" s="12" t="s">
        <v>2727</v>
      </c>
      <c r="J24" s="12" t="s">
        <v>344</v>
      </c>
      <c r="K24" s="12" t="s">
        <v>2413</v>
      </c>
      <c r="L24" s="12" t="s">
        <v>2728</v>
      </c>
      <c r="M24" s="12" t="s">
        <v>337</v>
      </c>
      <c r="N24" s="12" t="s">
        <v>345</v>
      </c>
      <c r="O24" s="12" t="s">
        <v>346</v>
      </c>
      <c r="P24" s="12" t="s">
        <v>2672</v>
      </c>
      <c r="Q24" s="12" t="s">
        <v>2671</v>
      </c>
      <c r="R24" s="12" t="s">
        <v>2672</v>
      </c>
      <c r="S24" s="12" t="s">
        <v>76</v>
      </c>
      <c r="T24" s="12" t="s">
        <v>2674</v>
      </c>
      <c r="U24" s="12" t="s">
        <v>2671</v>
      </c>
      <c r="V24" s="12" t="s">
        <v>2681</v>
      </c>
      <c r="W24" s="12" t="s">
        <v>72</v>
      </c>
      <c r="X24" s="12" t="s">
        <v>62</v>
      </c>
      <c r="Y24" s="12"/>
      <c r="Z24" s="12" t="s">
        <v>347</v>
      </c>
      <c r="AA24" s="12" t="s">
        <v>348</v>
      </c>
      <c r="AB24" s="12" t="s">
        <v>2672</v>
      </c>
      <c r="AC24" s="12" t="s">
        <v>2671</v>
      </c>
      <c r="AD24" s="12" t="s">
        <v>2672</v>
      </c>
      <c r="AE24" s="12" t="s">
        <v>76</v>
      </c>
      <c r="AF24" s="12" t="s">
        <v>2674</v>
      </c>
      <c r="AG24" s="12" t="s">
        <v>2671</v>
      </c>
      <c r="AH24" s="12" t="s">
        <v>2681</v>
      </c>
      <c r="AI24" s="12" t="s">
        <v>72</v>
      </c>
      <c r="AJ24" s="12"/>
      <c r="AK24" s="12"/>
      <c r="AL24" s="12" t="s">
        <v>349</v>
      </c>
      <c r="AM24" s="12" t="s">
        <v>350</v>
      </c>
      <c r="AN24" s="12" t="s">
        <v>2672</v>
      </c>
      <c r="AO24" s="12" t="s">
        <v>2671</v>
      </c>
      <c r="AP24" s="12" t="s">
        <v>2672</v>
      </c>
      <c r="AQ24" s="12" t="s">
        <v>76</v>
      </c>
      <c r="AR24" s="12" t="s">
        <v>2674</v>
      </c>
      <c r="AS24" s="12" t="s">
        <v>2671</v>
      </c>
      <c r="AT24" s="12" t="s">
        <v>2681</v>
      </c>
      <c r="AU24" s="12" t="s">
        <v>72</v>
      </c>
      <c r="AV24" s="12"/>
      <c r="AW24" s="52"/>
    </row>
    <row r="25" spans="1:49" ht="229.5">
      <c r="A25" s="26" t="s">
        <v>329</v>
      </c>
      <c r="B25" s="16" t="s">
        <v>330</v>
      </c>
      <c r="C25" s="16" t="s">
        <v>51</v>
      </c>
      <c r="D25" s="16" t="s">
        <v>51</v>
      </c>
      <c r="E25" s="16" t="s">
        <v>331</v>
      </c>
      <c r="F25" s="16" t="s">
        <v>332</v>
      </c>
      <c r="G25" s="16" t="s">
        <v>333</v>
      </c>
      <c r="H25" s="16">
        <v>4</v>
      </c>
      <c r="I25" s="16" t="s">
        <v>2727</v>
      </c>
      <c r="J25" s="16" t="s">
        <v>351</v>
      </c>
      <c r="K25" s="16" t="s">
        <v>2413</v>
      </c>
      <c r="L25" s="16" t="s">
        <v>2728</v>
      </c>
      <c r="M25" s="16" t="s">
        <v>337</v>
      </c>
      <c r="N25" s="16" t="s">
        <v>352</v>
      </c>
      <c r="O25" s="16" t="s">
        <v>353</v>
      </c>
      <c r="P25" s="16" t="s">
        <v>2672</v>
      </c>
      <c r="Q25" s="16" t="s">
        <v>2671</v>
      </c>
      <c r="R25" s="16" t="s">
        <v>2672</v>
      </c>
      <c r="S25" s="16" t="s">
        <v>76</v>
      </c>
      <c r="T25" s="16" t="s">
        <v>2674</v>
      </c>
      <c r="U25" s="16" t="s">
        <v>2671</v>
      </c>
      <c r="V25" s="16" t="s">
        <v>2681</v>
      </c>
      <c r="W25" s="16" t="s">
        <v>72</v>
      </c>
      <c r="X25" s="16" t="s">
        <v>62</v>
      </c>
      <c r="Y25" s="16"/>
      <c r="Z25" s="16" t="s">
        <v>355</v>
      </c>
      <c r="AA25" s="16" t="s">
        <v>356</v>
      </c>
      <c r="AB25" s="16" t="s">
        <v>2672</v>
      </c>
      <c r="AC25" s="16" t="s">
        <v>2671</v>
      </c>
      <c r="AD25" s="16" t="s">
        <v>2672</v>
      </c>
      <c r="AE25" s="16" t="s">
        <v>2729</v>
      </c>
      <c r="AF25" s="16" t="s">
        <v>2674</v>
      </c>
      <c r="AG25" s="16" t="s">
        <v>2730</v>
      </c>
      <c r="AH25" s="16" t="s">
        <v>2730</v>
      </c>
      <c r="AI25" s="16" t="s">
        <v>72</v>
      </c>
      <c r="AJ25" s="16"/>
      <c r="AK25" s="16"/>
      <c r="AL25" s="16" t="s">
        <v>357</v>
      </c>
      <c r="AM25" s="16" t="s">
        <v>358</v>
      </c>
      <c r="AN25" s="16" t="s">
        <v>2672</v>
      </c>
      <c r="AO25" s="16" t="s">
        <v>2671</v>
      </c>
      <c r="AP25" s="16" t="s">
        <v>2672</v>
      </c>
      <c r="AQ25" s="16" t="s">
        <v>76</v>
      </c>
      <c r="AR25" s="16" t="s">
        <v>2674</v>
      </c>
      <c r="AS25" s="16" t="s">
        <v>2671</v>
      </c>
      <c r="AT25" s="16" t="s">
        <v>2681</v>
      </c>
      <c r="AU25" s="16" t="s">
        <v>72</v>
      </c>
      <c r="AV25" s="16"/>
      <c r="AW25" s="53"/>
    </row>
    <row r="26" spans="1:49" ht="229.5">
      <c r="A26" s="27" t="s">
        <v>329</v>
      </c>
      <c r="B26" s="12" t="s">
        <v>330</v>
      </c>
      <c r="C26" s="12" t="s">
        <v>51</v>
      </c>
      <c r="D26" s="12" t="s">
        <v>51</v>
      </c>
      <c r="E26" s="12" t="s">
        <v>331</v>
      </c>
      <c r="F26" s="12" t="s">
        <v>332</v>
      </c>
      <c r="G26" s="12" t="s">
        <v>333</v>
      </c>
      <c r="H26" s="12">
        <v>4</v>
      </c>
      <c r="I26" s="12" t="s">
        <v>2727</v>
      </c>
      <c r="J26" s="12" t="s">
        <v>359</v>
      </c>
      <c r="K26" s="12" t="s">
        <v>2413</v>
      </c>
      <c r="L26" s="12" t="s">
        <v>2728</v>
      </c>
      <c r="M26" s="12" t="s">
        <v>337</v>
      </c>
      <c r="N26" s="12" t="s">
        <v>360</v>
      </c>
      <c r="O26" s="12" t="s">
        <v>361</v>
      </c>
      <c r="P26" s="12" t="s">
        <v>2672</v>
      </c>
      <c r="Q26" s="12" t="s">
        <v>2671</v>
      </c>
      <c r="R26" s="12" t="s">
        <v>2672</v>
      </c>
      <c r="S26" s="12" t="s">
        <v>76</v>
      </c>
      <c r="T26" s="12" t="s">
        <v>2674</v>
      </c>
      <c r="U26" s="12" t="s">
        <v>2671</v>
      </c>
      <c r="V26" s="12" t="s">
        <v>2681</v>
      </c>
      <c r="W26" s="12" t="s">
        <v>72</v>
      </c>
      <c r="X26" s="12" t="s">
        <v>62</v>
      </c>
      <c r="Y26" s="12"/>
      <c r="Z26" s="12" t="s">
        <v>362</v>
      </c>
      <c r="AA26" s="12" t="s">
        <v>363</v>
      </c>
      <c r="AB26" s="12" t="s">
        <v>2672</v>
      </c>
      <c r="AC26" s="12" t="s">
        <v>2671</v>
      </c>
      <c r="AD26" s="12" t="s">
        <v>2672</v>
      </c>
      <c r="AE26" s="12" t="s">
        <v>76</v>
      </c>
      <c r="AF26" s="12" t="s">
        <v>2674</v>
      </c>
      <c r="AG26" s="12" t="s">
        <v>2671</v>
      </c>
      <c r="AH26" s="12" t="s">
        <v>2681</v>
      </c>
      <c r="AI26" s="12" t="s">
        <v>72</v>
      </c>
      <c r="AJ26" s="12"/>
      <c r="AK26" s="12"/>
      <c r="AL26" s="12" t="s">
        <v>364</v>
      </c>
      <c r="AM26" s="12" t="s">
        <v>365</v>
      </c>
      <c r="AN26" s="12" t="s">
        <v>2672</v>
      </c>
      <c r="AO26" s="12" t="s">
        <v>2671</v>
      </c>
      <c r="AP26" s="12" t="s">
        <v>2672</v>
      </c>
      <c r="AQ26" s="12" t="s">
        <v>76</v>
      </c>
      <c r="AR26" s="12" t="s">
        <v>2674</v>
      </c>
      <c r="AS26" s="12" t="s">
        <v>2671</v>
      </c>
      <c r="AT26" s="12" t="s">
        <v>2681</v>
      </c>
      <c r="AU26" s="12" t="s">
        <v>72</v>
      </c>
      <c r="AV26" s="12"/>
      <c r="AW26" s="52"/>
    </row>
    <row r="27" spans="1:49" ht="351">
      <c r="A27" s="26" t="s">
        <v>329</v>
      </c>
      <c r="B27" s="16" t="s">
        <v>366</v>
      </c>
      <c r="C27" s="16" t="s">
        <v>80</v>
      </c>
      <c r="D27" s="16" t="s">
        <v>80</v>
      </c>
      <c r="E27" s="16" t="s">
        <v>367</v>
      </c>
      <c r="F27" s="16" t="s">
        <v>2731</v>
      </c>
      <c r="G27" s="16" t="s">
        <v>369</v>
      </c>
      <c r="H27" s="16">
        <v>1</v>
      </c>
      <c r="I27" s="16" t="s">
        <v>370</v>
      </c>
      <c r="J27" s="16" t="s">
        <v>370</v>
      </c>
      <c r="K27" s="16" t="s">
        <v>2413</v>
      </c>
      <c r="L27" s="16" t="s">
        <v>2732</v>
      </c>
      <c r="M27" s="16" t="s">
        <v>372</v>
      </c>
      <c r="N27" s="16" t="s">
        <v>373</v>
      </c>
      <c r="O27" s="16" t="s">
        <v>374</v>
      </c>
      <c r="P27" s="16" t="s">
        <v>2700</v>
      </c>
      <c r="Q27" s="16" t="s">
        <v>2671</v>
      </c>
      <c r="R27" s="16" t="s">
        <v>2672</v>
      </c>
      <c r="S27" s="16" t="s">
        <v>2682</v>
      </c>
      <c r="T27" s="16" t="s">
        <v>2674</v>
      </c>
      <c r="U27" s="16" t="s">
        <v>2733</v>
      </c>
      <c r="V27" s="16" t="s">
        <v>2733</v>
      </c>
      <c r="W27" s="16" t="s">
        <v>72</v>
      </c>
      <c r="X27" s="16" t="s">
        <v>62</v>
      </c>
      <c r="Y27" s="16"/>
      <c r="Z27" s="16" t="s">
        <v>377</v>
      </c>
      <c r="AA27" s="16" t="s">
        <v>378</v>
      </c>
      <c r="AB27" s="16" t="s">
        <v>2672</v>
      </c>
      <c r="AC27" s="16" t="s">
        <v>2671</v>
      </c>
      <c r="AD27" s="16" t="s">
        <v>2672</v>
      </c>
      <c r="AE27" s="16" t="s">
        <v>2698</v>
      </c>
      <c r="AF27" s="16" t="s">
        <v>2674</v>
      </c>
      <c r="AG27" s="16" t="s">
        <v>2671</v>
      </c>
      <c r="AH27" s="16" t="s">
        <v>2734</v>
      </c>
      <c r="AI27" s="16" t="s">
        <v>72</v>
      </c>
      <c r="AJ27" s="16"/>
      <c r="AK27" s="16"/>
      <c r="AL27" s="16" t="s">
        <v>381</v>
      </c>
      <c r="AM27" s="16" t="s">
        <v>382</v>
      </c>
      <c r="AN27" s="16" t="s">
        <v>2672</v>
      </c>
      <c r="AO27" s="16" t="s">
        <v>2671</v>
      </c>
      <c r="AP27" s="16" t="s">
        <v>2672</v>
      </c>
      <c r="AQ27" s="16" t="s">
        <v>2698</v>
      </c>
      <c r="AR27" s="16" t="s">
        <v>2678</v>
      </c>
      <c r="AS27" s="16" t="s">
        <v>2671</v>
      </c>
      <c r="AT27" s="16" t="s">
        <v>2735</v>
      </c>
      <c r="AU27" s="16" t="s">
        <v>72</v>
      </c>
      <c r="AV27" s="16"/>
      <c r="AW27" s="53"/>
    </row>
    <row r="28" spans="1:49" ht="152.25">
      <c r="A28" s="27" t="s">
        <v>329</v>
      </c>
      <c r="B28" s="12" t="s">
        <v>366</v>
      </c>
      <c r="C28" s="12" t="s">
        <v>114</v>
      </c>
      <c r="D28" s="12" t="s">
        <v>2694</v>
      </c>
      <c r="E28" s="12" t="s">
        <v>384</v>
      </c>
      <c r="F28" s="12" t="s">
        <v>385</v>
      </c>
      <c r="G28" s="12" t="s">
        <v>386</v>
      </c>
      <c r="H28" s="12">
        <v>1</v>
      </c>
      <c r="I28" s="12" t="s">
        <v>2736</v>
      </c>
      <c r="J28" s="12" t="s">
        <v>2736</v>
      </c>
      <c r="K28" s="12" t="s">
        <v>2413</v>
      </c>
      <c r="L28" s="12" t="s">
        <v>2737</v>
      </c>
      <c r="M28" s="12" t="s">
        <v>389</v>
      </c>
      <c r="N28" s="12" t="s">
        <v>230</v>
      </c>
      <c r="O28" s="12" t="s">
        <v>390</v>
      </c>
      <c r="P28" s="12" t="s">
        <v>2672</v>
      </c>
      <c r="Q28" s="12" t="s">
        <v>2671</v>
      </c>
      <c r="R28" s="12" t="s">
        <v>2672</v>
      </c>
      <c r="S28" s="12" t="s">
        <v>76</v>
      </c>
      <c r="T28" s="12" t="s">
        <v>2674</v>
      </c>
      <c r="U28" s="12" t="s">
        <v>2671</v>
      </c>
      <c r="V28" s="12" t="s">
        <v>2681</v>
      </c>
      <c r="W28" s="12" t="s">
        <v>72</v>
      </c>
      <c r="X28" s="12" t="s">
        <v>62</v>
      </c>
      <c r="Y28" s="12"/>
      <c r="Z28" s="12" t="s">
        <v>233</v>
      </c>
      <c r="AA28" s="12" t="s">
        <v>393</v>
      </c>
      <c r="AB28" s="12" t="s">
        <v>2672</v>
      </c>
      <c r="AC28" s="12" t="s">
        <v>2671</v>
      </c>
      <c r="AD28" s="12" t="s">
        <v>2672</v>
      </c>
      <c r="AE28" s="12" t="s">
        <v>76</v>
      </c>
      <c r="AF28" s="12" t="s">
        <v>2674</v>
      </c>
      <c r="AG28" s="12" t="s">
        <v>2671</v>
      </c>
      <c r="AH28" s="12" t="s">
        <v>2681</v>
      </c>
      <c r="AI28" s="12" t="s">
        <v>72</v>
      </c>
      <c r="AJ28" s="12"/>
      <c r="AK28" s="12"/>
      <c r="AL28" s="12" t="s">
        <v>235</v>
      </c>
      <c r="AM28" s="12" t="s">
        <v>396</v>
      </c>
      <c r="AN28" s="12" t="s">
        <v>2672</v>
      </c>
      <c r="AO28" s="12" t="s">
        <v>2671</v>
      </c>
      <c r="AP28" s="12" t="s">
        <v>2672</v>
      </c>
      <c r="AQ28" s="12" t="s">
        <v>76</v>
      </c>
      <c r="AR28" s="12" t="s">
        <v>2674</v>
      </c>
      <c r="AS28" s="12" t="s">
        <v>2671</v>
      </c>
      <c r="AT28" s="12" t="s">
        <v>2681</v>
      </c>
      <c r="AU28" s="12" t="s">
        <v>72</v>
      </c>
      <c r="AV28" s="12"/>
      <c r="AW28" s="52"/>
    </row>
    <row r="29" spans="1:49" ht="305.25">
      <c r="A29" s="26" t="s">
        <v>329</v>
      </c>
      <c r="B29" s="16" t="s">
        <v>366</v>
      </c>
      <c r="C29" s="16" t="s">
        <v>149</v>
      </c>
      <c r="D29" s="16" t="s">
        <v>2704</v>
      </c>
      <c r="E29" s="16" t="s">
        <v>399</v>
      </c>
      <c r="F29" s="16" t="s">
        <v>2738</v>
      </c>
      <c r="G29" s="16" t="s">
        <v>401</v>
      </c>
      <c r="H29" s="16">
        <v>2</v>
      </c>
      <c r="I29" s="16" t="s">
        <v>2739</v>
      </c>
      <c r="J29" s="16" t="s">
        <v>403</v>
      </c>
      <c r="K29" s="16" t="s">
        <v>2413</v>
      </c>
      <c r="L29" s="16" t="s">
        <v>2740</v>
      </c>
      <c r="M29" s="16" t="s">
        <v>405</v>
      </c>
      <c r="N29" s="16" t="s">
        <v>406</v>
      </c>
      <c r="O29" s="16" t="s">
        <v>407</v>
      </c>
      <c r="P29" s="16" t="s">
        <v>2672</v>
      </c>
      <c r="Q29" s="16" t="s">
        <v>2671</v>
      </c>
      <c r="R29" s="16" t="s">
        <v>2672</v>
      </c>
      <c r="S29" s="16" t="s">
        <v>76</v>
      </c>
      <c r="T29" s="16" t="s">
        <v>2674</v>
      </c>
      <c r="U29" s="16" t="s">
        <v>2671</v>
      </c>
      <c r="V29" s="16" t="s">
        <v>2681</v>
      </c>
      <c r="W29" s="16" t="s">
        <v>72</v>
      </c>
      <c r="X29" s="16" t="s">
        <v>62</v>
      </c>
      <c r="Y29" s="16"/>
      <c r="Z29" s="16" t="s">
        <v>408</v>
      </c>
      <c r="AA29" s="16" t="s">
        <v>409</v>
      </c>
      <c r="AB29" s="16" t="s">
        <v>2672</v>
      </c>
      <c r="AC29" s="16" t="s">
        <v>2671</v>
      </c>
      <c r="AD29" s="16" t="s">
        <v>2672</v>
      </c>
      <c r="AE29" s="16" t="s">
        <v>76</v>
      </c>
      <c r="AF29" s="16" t="s">
        <v>2674</v>
      </c>
      <c r="AG29" s="16" t="s">
        <v>2671</v>
      </c>
      <c r="AH29" s="16" t="s">
        <v>2681</v>
      </c>
      <c r="AI29" s="16" t="s">
        <v>72</v>
      </c>
      <c r="AJ29" s="16"/>
      <c r="AK29" s="16"/>
      <c r="AL29" s="16" t="s">
        <v>411</v>
      </c>
      <c r="AM29" s="16" t="s">
        <v>412</v>
      </c>
      <c r="AN29" s="16" t="s">
        <v>2672</v>
      </c>
      <c r="AO29" s="16" t="s">
        <v>2671</v>
      </c>
      <c r="AP29" s="16" t="s">
        <v>2672</v>
      </c>
      <c r="AQ29" s="16" t="s">
        <v>76</v>
      </c>
      <c r="AR29" s="16" t="s">
        <v>2674</v>
      </c>
      <c r="AS29" s="16" t="s">
        <v>2671</v>
      </c>
      <c r="AT29" s="16" t="s">
        <v>2681</v>
      </c>
      <c r="AU29" s="16" t="s">
        <v>72</v>
      </c>
      <c r="AV29" s="16"/>
      <c r="AW29" s="53"/>
    </row>
    <row r="30" spans="1:49" ht="305.25">
      <c r="A30" s="27" t="s">
        <v>329</v>
      </c>
      <c r="B30" s="12" t="s">
        <v>366</v>
      </c>
      <c r="C30" s="12" t="s">
        <v>149</v>
      </c>
      <c r="D30" s="12" t="s">
        <v>2704</v>
      </c>
      <c r="E30" s="12" t="s">
        <v>399</v>
      </c>
      <c r="F30" s="12" t="s">
        <v>2738</v>
      </c>
      <c r="G30" s="12" t="s">
        <v>401</v>
      </c>
      <c r="H30" s="12">
        <v>2</v>
      </c>
      <c r="I30" s="12" t="s">
        <v>2739</v>
      </c>
      <c r="J30" s="12" t="s">
        <v>413</v>
      </c>
      <c r="K30" s="12" t="s">
        <v>2413</v>
      </c>
      <c r="L30" s="12" t="s">
        <v>2740</v>
      </c>
      <c r="M30" s="12" t="s">
        <v>405</v>
      </c>
      <c r="N30" s="12" t="s">
        <v>414</v>
      </c>
      <c r="O30" s="12" t="s">
        <v>415</v>
      </c>
      <c r="P30" s="12" t="s">
        <v>2672</v>
      </c>
      <c r="Q30" s="12" t="s">
        <v>2671</v>
      </c>
      <c r="R30" s="12" t="s">
        <v>2672</v>
      </c>
      <c r="S30" s="12" t="s">
        <v>2698</v>
      </c>
      <c r="T30" s="12" t="s">
        <v>2674</v>
      </c>
      <c r="U30" s="12" t="s">
        <v>2671</v>
      </c>
      <c r="V30" s="12" t="s">
        <v>2741</v>
      </c>
      <c r="W30" s="12" t="s">
        <v>72</v>
      </c>
      <c r="X30" s="12" t="s">
        <v>62</v>
      </c>
      <c r="Y30" s="12"/>
      <c r="Z30" s="12" t="s">
        <v>418</v>
      </c>
      <c r="AA30" s="12" t="s">
        <v>419</v>
      </c>
      <c r="AB30" s="12" t="s">
        <v>2672</v>
      </c>
      <c r="AC30" s="12" t="s">
        <v>2671</v>
      </c>
      <c r="AD30" s="12" t="s">
        <v>2672</v>
      </c>
      <c r="AE30" s="12" t="s">
        <v>76</v>
      </c>
      <c r="AF30" s="12" t="s">
        <v>2674</v>
      </c>
      <c r="AG30" s="12" t="s">
        <v>2671</v>
      </c>
      <c r="AH30" s="12" t="s">
        <v>2681</v>
      </c>
      <c r="AI30" s="12" t="s">
        <v>72</v>
      </c>
      <c r="AJ30" s="12"/>
      <c r="AK30" s="12"/>
      <c r="AL30" s="12" t="s">
        <v>420</v>
      </c>
      <c r="AM30" s="12" t="s">
        <v>421</v>
      </c>
      <c r="AN30" s="12" t="s">
        <v>2672</v>
      </c>
      <c r="AO30" s="12" t="s">
        <v>2671</v>
      </c>
      <c r="AP30" s="12" t="s">
        <v>2672</v>
      </c>
      <c r="AQ30" s="12" t="s">
        <v>76</v>
      </c>
      <c r="AR30" s="12" t="s">
        <v>2674</v>
      </c>
      <c r="AS30" s="12" t="s">
        <v>2671</v>
      </c>
      <c r="AT30" s="12" t="s">
        <v>2681</v>
      </c>
      <c r="AU30" s="12" t="s">
        <v>72</v>
      </c>
      <c r="AV30" s="12"/>
      <c r="AW30" s="52"/>
    </row>
    <row r="31" spans="1:49" ht="275.25">
      <c r="A31" s="26" t="s">
        <v>329</v>
      </c>
      <c r="B31" s="16" t="s">
        <v>366</v>
      </c>
      <c r="C31" s="16" t="s">
        <v>149</v>
      </c>
      <c r="D31" s="16" t="s">
        <v>2704</v>
      </c>
      <c r="E31" s="16" t="s">
        <v>422</v>
      </c>
      <c r="F31" s="16" t="s">
        <v>423</v>
      </c>
      <c r="G31" s="16" t="s">
        <v>424</v>
      </c>
      <c r="H31" s="16">
        <v>1</v>
      </c>
      <c r="I31" s="16" t="s">
        <v>425</v>
      </c>
      <c r="J31" s="16" t="s">
        <v>425</v>
      </c>
      <c r="K31" s="16" t="s">
        <v>2413</v>
      </c>
      <c r="L31" s="16" t="s">
        <v>426</v>
      </c>
      <c r="M31" s="16" t="s">
        <v>427</v>
      </c>
      <c r="N31" s="16" t="s">
        <v>428</v>
      </c>
      <c r="O31" s="16" t="s">
        <v>429</v>
      </c>
      <c r="P31" s="16" t="s">
        <v>2672</v>
      </c>
      <c r="Q31" s="16" t="s">
        <v>2671</v>
      </c>
      <c r="R31" s="16" t="s">
        <v>2672</v>
      </c>
      <c r="S31" s="16" t="s">
        <v>76</v>
      </c>
      <c r="T31" s="16" t="s">
        <v>2674</v>
      </c>
      <c r="U31" s="16" t="s">
        <v>2671</v>
      </c>
      <c r="V31" s="16" t="s">
        <v>2742</v>
      </c>
      <c r="W31" s="16" t="s">
        <v>72</v>
      </c>
      <c r="X31" s="16" t="s">
        <v>62</v>
      </c>
      <c r="Y31" s="16"/>
      <c r="Z31" s="16" t="s">
        <v>431</v>
      </c>
      <c r="AA31" s="16" t="s">
        <v>432</v>
      </c>
      <c r="AB31" s="16" t="s">
        <v>2672</v>
      </c>
      <c r="AC31" s="16" t="s">
        <v>2671</v>
      </c>
      <c r="AD31" s="16" t="s">
        <v>2672</v>
      </c>
      <c r="AE31" s="16" t="s">
        <v>76</v>
      </c>
      <c r="AF31" s="16" t="s">
        <v>2674</v>
      </c>
      <c r="AG31" s="16" t="s">
        <v>2671</v>
      </c>
      <c r="AH31" s="16" t="s">
        <v>2681</v>
      </c>
      <c r="AI31" s="16" t="s">
        <v>72</v>
      </c>
      <c r="AJ31" s="16"/>
      <c r="AK31" s="16"/>
      <c r="AL31" s="16" t="s">
        <v>433</v>
      </c>
      <c r="AM31" s="16" t="s">
        <v>434</v>
      </c>
      <c r="AN31" s="16" t="s">
        <v>2672</v>
      </c>
      <c r="AO31" s="16" t="s">
        <v>2671</v>
      </c>
      <c r="AP31" s="16" t="s">
        <v>2672</v>
      </c>
      <c r="AQ31" s="16" t="s">
        <v>76</v>
      </c>
      <c r="AR31" s="16" t="s">
        <v>2674</v>
      </c>
      <c r="AS31" s="16" t="s">
        <v>2671</v>
      </c>
      <c r="AT31" s="16" t="s">
        <v>2743</v>
      </c>
      <c r="AU31" s="16" t="s">
        <v>72</v>
      </c>
      <c r="AV31" s="16"/>
      <c r="AW31" s="53"/>
    </row>
    <row r="32" spans="1:49" ht="183">
      <c r="A32" s="27" t="s">
        <v>436</v>
      </c>
      <c r="B32" s="12" t="s">
        <v>437</v>
      </c>
      <c r="C32" s="12" t="s">
        <v>51</v>
      </c>
      <c r="D32" s="12" t="s">
        <v>51</v>
      </c>
      <c r="E32" s="12" t="s">
        <v>438</v>
      </c>
      <c r="F32" s="12" t="s">
        <v>2744</v>
      </c>
      <c r="G32" s="12" t="s">
        <v>440</v>
      </c>
      <c r="H32" s="12">
        <v>3</v>
      </c>
      <c r="I32" s="12" t="s">
        <v>2745</v>
      </c>
      <c r="J32" s="12" t="s">
        <v>442</v>
      </c>
      <c r="K32" s="12" t="s">
        <v>2413</v>
      </c>
      <c r="L32" s="12" t="s">
        <v>443</v>
      </c>
      <c r="M32" s="12" t="s">
        <v>444</v>
      </c>
      <c r="N32" s="12" t="s">
        <v>445</v>
      </c>
      <c r="O32" s="12" t="s">
        <v>446</v>
      </c>
      <c r="P32" s="12" t="s">
        <v>2672</v>
      </c>
      <c r="Q32" s="12" t="s">
        <v>2671</v>
      </c>
      <c r="R32" s="12" t="s">
        <v>2672</v>
      </c>
      <c r="S32" s="12" t="s">
        <v>76</v>
      </c>
      <c r="T32" s="12" t="s">
        <v>2674</v>
      </c>
      <c r="U32" s="12" t="s">
        <v>2671</v>
      </c>
      <c r="V32" s="12" t="s">
        <v>2746</v>
      </c>
      <c r="W32" s="12" t="s">
        <v>72</v>
      </c>
      <c r="X32" s="12" t="s">
        <v>62</v>
      </c>
      <c r="Y32" s="12"/>
      <c r="Z32" s="12" t="s">
        <v>447</v>
      </c>
      <c r="AA32" s="12" t="s">
        <v>448</v>
      </c>
      <c r="AB32" s="12" t="s">
        <v>2672</v>
      </c>
      <c r="AC32" s="12" t="s">
        <v>2671</v>
      </c>
      <c r="AD32" s="12" t="s">
        <v>2672</v>
      </c>
      <c r="AE32" s="12" t="s">
        <v>76</v>
      </c>
      <c r="AF32" s="12" t="s">
        <v>2674</v>
      </c>
      <c r="AG32" s="12" t="s">
        <v>2671</v>
      </c>
      <c r="AH32" s="12" t="s">
        <v>2681</v>
      </c>
      <c r="AI32" s="12" t="s">
        <v>72</v>
      </c>
      <c r="AJ32" s="12"/>
      <c r="AK32" s="12"/>
      <c r="AL32" s="12" t="s">
        <v>452</v>
      </c>
      <c r="AM32" s="12" t="s">
        <v>453</v>
      </c>
      <c r="AN32" s="12" t="s">
        <v>2672</v>
      </c>
      <c r="AO32" s="12" t="s">
        <v>2671</v>
      </c>
      <c r="AP32" s="12" t="s">
        <v>2672</v>
      </c>
      <c r="AQ32" s="12" t="s">
        <v>76</v>
      </c>
      <c r="AR32" s="12" t="s">
        <v>2674</v>
      </c>
      <c r="AS32" s="12" t="s">
        <v>2671</v>
      </c>
      <c r="AT32" s="12" t="s">
        <v>2681</v>
      </c>
      <c r="AU32" s="12" t="s">
        <v>72</v>
      </c>
      <c r="AV32" s="12"/>
      <c r="AW32" s="52"/>
    </row>
    <row r="33" spans="1:49" ht="183">
      <c r="A33" s="26" t="s">
        <v>436</v>
      </c>
      <c r="B33" s="16" t="s">
        <v>437</v>
      </c>
      <c r="C33" s="16" t="s">
        <v>51</v>
      </c>
      <c r="D33" s="16" t="s">
        <v>51</v>
      </c>
      <c r="E33" s="16" t="s">
        <v>438</v>
      </c>
      <c r="F33" s="16" t="s">
        <v>2744</v>
      </c>
      <c r="G33" s="16" t="s">
        <v>440</v>
      </c>
      <c r="H33" s="16">
        <v>3</v>
      </c>
      <c r="I33" s="16" t="s">
        <v>2745</v>
      </c>
      <c r="J33" s="16" t="s">
        <v>454</v>
      </c>
      <c r="K33" s="16" t="s">
        <v>2413</v>
      </c>
      <c r="L33" s="16" t="s">
        <v>443</v>
      </c>
      <c r="M33" s="16" t="s">
        <v>444</v>
      </c>
      <c r="N33" s="16" t="s">
        <v>455</v>
      </c>
      <c r="O33" s="16" t="s">
        <v>456</v>
      </c>
      <c r="P33" s="16" t="s">
        <v>2672</v>
      </c>
      <c r="Q33" s="16" t="s">
        <v>2671</v>
      </c>
      <c r="R33" s="16" t="s">
        <v>2672</v>
      </c>
      <c r="S33" s="16" t="s">
        <v>76</v>
      </c>
      <c r="T33" s="16" t="s">
        <v>2674</v>
      </c>
      <c r="U33" s="16" t="s">
        <v>2671</v>
      </c>
      <c r="V33" s="16" t="s">
        <v>2681</v>
      </c>
      <c r="W33" s="16" t="s">
        <v>72</v>
      </c>
      <c r="X33" s="16" t="s">
        <v>62</v>
      </c>
      <c r="Y33" s="16"/>
      <c r="Z33" s="16" t="s">
        <v>457</v>
      </c>
      <c r="AA33" s="16" t="s">
        <v>458</v>
      </c>
      <c r="AB33" s="16" t="s">
        <v>2672</v>
      </c>
      <c r="AC33" s="16" t="s">
        <v>2671</v>
      </c>
      <c r="AD33" s="16" t="s">
        <v>2672</v>
      </c>
      <c r="AE33" s="16" t="s">
        <v>76</v>
      </c>
      <c r="AF33" s="16" t="s">
        <v>2674</v>
      </c>
      <c r="AG33" s="16" t="s">
        <v>2671</v>
      </c>
      <c r="AH33" s="16" t="s">
        <v>2681</v>
      </c>
      <c r="AI33" s="16" t="s">
        <v>72</v>
      </c>
      <c r="AJ33" s="16"/>
      <c r="AK33" s="16"/>
      <c r="AL33" s="16" t="s">
        <v>459</v>
      </c>
      <c r="AM33" s="16" t="s">
        <v>460</v>
      </c>
      <c r="AN33" s="16" t="s">
        <v>2672</v>
      </c>
      <c r="AO33" s="16" t="s">
        <v>2671</v>
      </c>
      <c r="AP33" s="16" t="s">
        <v>2672</v>
      </c>
      <c r="AQ33" s="16" t="s">
        <v>76</v>
      </c>
      <c r="AR33" s="16" t="s">
        <v>2674</v>
      </c>
      <c r="AS33" s="16" t="s">
        <v>2671</v>
      </c>
      <c r="AT33" s="16" t="s">
        <v>2681</v>
      </c>
      <c r="AU33" s="16" t="s">
        <v>72</v>
      </c>
      <c r="AV33" s="16"/>
      <c r="AW33" s="53"/>
    </row>
    <row r="34" spans="1:49" ht="183">
      <c r="A34" s="27" t="s">
        <v>436</v>
      </c>
      <c r="B34" s="12" t="s">
        <v>437</v>
      </c>
      <c r="C34" s="12" t="s">
        <v>51</v>
      </c>
      <c r="D34" s="12" t="s">
        <v>51</v>
      </c>
      <c r="E34" s="12" t="s">
        <v>438</v>
      </c>
      <c r="F34" s="12" t="s">
        <v>2744</v>
      </c>
      <c r="G34" s="12" t="s">
        <v>440</v>
      </c>
      <c r="H34" s="12">
        <v>3</v>
      </c>
      <c r="I34" s="12" t="s">
        <v>2745</v>
      </c>
      <c r="J34" s="12" t="s">
        <v>2747</v>
      </c>
      <c r="K34" s="12" t="s">
        <v>2413</v>
      </c>
      <c r="L34" s="12" t="s">
        <v>443</v>
      </c>
      <c r="M34" s="12" t="s">
        <v>444</v>
      </c>
      <c r="N34" s="12" t="s">
        <v>463</v>
      </c>
      <c r="O34" s="12" t="s">
        <v>464</v>
      </c>
      <c r="P34" s="12" t="s">
        <v>2672</v>
      </c>
      <c r="Q34" s="12" t="s">
        <v>2671</v>
      </c>
      <c r="R34" s="12" t="s">
        <v>2672</v>
      </c>
      <c r="S34" s="12" t="s">
        <v>76</v>
      </c>
      <c r="T34" s="12" t="s">
        <v>2674</v>
      </c>
      <c r="U34" s="12" t="s">
        <v>2671</v>
      </c>
      <c r="V34" s="12" t="s">
        <v>2681</v>
      </c>
      <c r="W34" s="12" t="s">
        <v>72</v>
      </c>
      <c r="X34" s="12" t="s">
        <v>62</v>
      </c>
      <c r="Y34" s="12"/>
      <c r="Z34" s="12" t="s">
        <v>465</v>
      </c>
      <c r="AA34" s="12" t="s">
        <v>466</v>
      </c>
      <c r="AB34" s="12" t="s">
        <v>2672</v>
      </c>
      <c r="AC34" s="12" t="s">
        <v>2671</v>
      </c>
      <c r="AD34" s="12" t="s">
        <v>2672</v>
      </c>
      <c r="AE34" s="12" t="s">
        <v>76</v>
      </c>
      <c r="AF34" s="12" t="s">
        <v>2674</v>
      </c>
      <c r="AG34" s="12" t="s">
        <v>2671</v>
      </c>
      <c r="AH34" s="12" t="s">
        <v>2681</v>
      </c>
      <c r="AI34" s="12" t="s">
        <v>72</v>
      </c>
      <c r="AJ34" s="12"/>
      <c r="AK34" s="12"/>
      <c r="AL34" s="12" t="s">
        <v>467</v>
      </c>
      <c r="AM34" s="12" t="s">
        <v>468</v>
      </c>
      <c r="AN34" s="12" t="s">
        <v>2672</v>
      </c>
      <c r="AO34" s="12" t="s">
        <v>2671</v>
      </c>
      <c r="AP34" s="12" t="s">
        <v>2672</v>
      </c>
      <c r="AQ34" s="12" t="s">
        <v>76</v>
      </c>
      <c r="AR34" s="12" t="s">
        <v>2674</v>
      </c>
      <c r="AS34" s="12" t="s">
        <v>2671</v>
      </c>
      <c r="AT34" s="12" t="s">
        <v>2681</v>
      </c>
      <c r="AU34" s="12" t="s">
        <v>72</v>
      </c>
      <c r="AV34" s="12"/>
      <c r="AW34" s="52"/>
    </row>
    <row r="35" spans="1:49" ht="152.25">
      <c r="A35" s="26" t="s">
        <v>436</v>
      </c>
      <c r="B35" s="16" t="s">
        <v>437</v>
      </c>
      <c r="C35" s="16" t="s">
        <v>80</v>
      </c>
      <c r="D35" s="16" t="s">
        <v>80</v>
      </c>
      <c r="E35" s="16" t="s">
        <v>469</v>
      </c>
      <c r="F35" s="16" t="s">
        <v>470</v>
      </c>
      <c r="G35" s="16" t="s">
        <v>471</v>
      </c>
      <c r="H35" s="16">
        <v>1</v>
      </c>
      <c r="I35" s="16" t="s">
        <v>472</v>
      </c>
      <c r="J35" s="16" t="s">
        <v>472</v>
      </c>
      <c r="K35" s="16" t="s">
        <v>2413</v>
      </c>
      <c r="L35" s="16" t="s">
        <v>2737</v>
      </c>
      <c r="M35" s="16" t="s">
        <v>473</v>
      </c>
      <c r="N35" s="16" t="s">
        <v>352</v>
      </c>
      <c r="O35" s="16" t="s">
        <v>474</v>
      </c>
      <c r="P35" s="16" t="s">
        <v>2672</v>
      </c>
      <c r="Q35" s="16" t="s">
        <v>2671</v>
      </c>
      <c r="R35" s="16" t="s">
        <v>2672</v>
      </c>
      <c r="S35" s="16" t="s">
        <v>76</v>
      </c>
      <c r="T35" s="16" t="s">
        <v>2674</v>
      </c>
      <c r="U35" s="16" t="s">
        <v>2671</v>
      </c>
      <c r="V35" s="16" t="s">
        <v>2681</v>
      </c>
      <c r="W35" s="16" t="s">
        <v>72</v>
      </c>
      <c r="X35" s="16" t="s">
        <v>62</v>
      </c>
      <c r="Y35" s="16"/>
      <c r="Z35" s="16" t="s">
        <v>355</v>
      </c>
      <c r="AA35" s="16" t="s">
        <v>476</v>
      </c>
      <c r="AB35" s="16" t="s">
        <v>2672</v>
      </c>
      <c r="AC35" s="16" t="s">
        <v>2671</v>
      </c>
      <c r="AD35" s="16" t="s">
        <v>2672</v>
      </c>
      <c r="AE35" s="16" t="s">
        <v>2729</v>
      </c>
      <c r="AF35" s="16" t="s">
        <v>2674</v>
      </c>
      <c r="AG35" s="16" t="s">
        <v>2730</v>
      </c>
      <c r="AH35" s="16" t="s">
        <v>2730</v>
      </c>
      <c r="AI35" s="16" t="s">
        <v>72</v>
      </c>
      <c r="AJ35" s="16"/>
      <c r="AK35" s="16"/>
      <c r="AL35" s="16" t="s">
        <v>357</v>
      </c>
      <c r="AM35" s="16" t="s">
        <v>479</v>
      </c>
      <c r="AN35" s="16" t="s">
        <v>2672</v>
      </c>
      <c r="AO35" s="16" t="s">
        <v>2671</v>
      </c>
      <c r="AP35" s="16" t="s">
        <v>2672</v>
      </c>
      <c r="AQ35" s="16" t="s">
        <v>76</v>
      </c>
      <c r="AR35" s="16" t="s">
        <v>2674</v>
      </c>
      <c r="AS35" s="16" t="s">
        <v>2671</v>
      </c>
      <c r="AT35" s="16" t="s">
        <v>2681</v>
      </c>
      <c r="AU35" s="16" t="s">
        <v>72</v>
      </c>
      <c r="AV35" s="16"/>
      <c r="AW35" s="53"/>
    </row>
    <row r="36" spans="1:49" ht="152.25">
      <c r="A36" s="27" t="s">
        <v>436</v>
      </c>
      <c r="B36" s="12" t="s">
        <v>437</v>
      </c>
      <c r="C36" s="12" t="s">
        <v>80</v>
      </c>
      <c r="D36" s="12" t="s">
        <v>80</v>
      </c>
      <c r="E36" s="12" t="s">
        <v>482</v>
      </c>
      <c r="F36" s="12" t="s">
        <v>2748</v>
      </c>
      <c r="G36" s="12" t="s">
        <v>484</v>
      </c>
      <c r="H36" s="12">
        <v>1</v>
      </c>
      <c r="I36" s="12" t="s">
        <v>2749</v>
      </c>
      <c r="J36" s="12" t="s">
        <v>2749</v>
      </c>
      <c r="K36" s="12" t="s">
        <v>2413</v>
      </c>
      <c r="L36" s="12" t="s">
        <v>486</v>
      </c>
      <c r="M36" s="12" t="s">
        <v>487</v>
      </c>
      <c r="N36" s="12" t="s">
        <v>488</v>
      </c>
      <c r="O36" s="12" t="s">
        <v>489</v>
      </c>
      <c r="P36" s="12" t="s">
        <v>2671</v>
      </c>
      <c r="Q36" s="12" t="s">
        <v>2671</v>
      </c>
      <c r="R36" s="12" t="s">
        <v>2672</v>
      </c>
      <c r="S36" s="12" t="s">
        <v>2702</v>
      </c>
      <c r="T36" s="12" t="s">
        <v>2674</v>
      </c>
      <c r="U36" s="12" t="s">
        <v>2672</v>
      </c>
      <c r="V36" s="12" t="s">
        <v>2750</v>
      </c>
      <c r="W36" s="12" t="s">
        <v>66</v>
      </c>
      <c r="X36" s="12" t="s">
        <v>62</v>
      </c>
      <c r="Y36" s="12"/>
      <c r="Z36" s="12" t="s">
        <v>491</v>
      </c>
      <c r="AA36" s="12" t="s">
        <v>492</v>
      </c>
      <c r="AB36" s="12" t="s">
        <v>2671</v>
      </c>
      <c r="AC36" s="12" t="s">
        <v>2671</v>
      </c>
      <c r="AD36" s="12" t="s">
        <v>2672</v>
      </c>
      <c r="AE36" s="12" t="s">
        <v>2702</v>
      </c>
      <c r="AF36" s="12" t="s">
        <v>2674</v>
      </c>
      <c r="AG36" s="12" t="s">
        <v>2672</v>
      </c>
      <c r="AH36" s="12" t="s">
        <v>2751</v>
      </c>
      <c r="AI36" s="12" t="s">
        <v>72</v>
      </c>
      <c r="AJ36" s="12"/>
      <c r="AK36" s="12"/>
      <c r="AL36" s="12" t="s">
        <v>494</v>
      </c>
      <c r="AM36" s="12" t="s">
        <v>495</v>
      </c>
      <c r="AN36" s="12" t="s">
        <v>2671</v>
      </c>
      <c r="AO36" s="12" t="s">
        <v>2671</v>
      </c>
      <c r="AP36" s="12" t="s">
        <v>2672</v>
      </c>
      <c r="AQ36" s="12" t="s">
        <v>2752</v>
      </c>
      <c r="AR36" s="12" t="s">
        <v>2691</v>
      </c>
      <c r="AS36" s="12" t="s">
        <v>2672</v>
      </c>
      <c r="AT36" s="12" t="s">
        <v>2753</v>
      </c>
      <c r="AU36" s="12" t="s">
        <v>66</v>
      </c>
      <c r="AV36" s="12"/>
      <c r="AW36" s="52"/>
    </row>
    <row r="37" spans="1:49" ht="152.25">
      <c r="A37" s="26" t="s">
        <v>436</v>
      </c>
      <c r="B37" s="16" t="s">
        <v>437</v>
      </c>
      <c r="C37" s="16" t="s">
        <v>114</v>
      </c>
      <c r="D37" s="16" t="s">
        <v>2694</v>
      </c>
      <c r="E37" s="16" t="s">
        <v>497</v>
      </c>
      <c r="F37" s="16" t="s">
        <v>498</v>
      </c>
      <c r="G37" s="16" t="s">
        <v>2754</v>
      </c>
      <c r="H37" s="16">
        <v>1</v>
      </c>
      <c r="I37" s="16" t="s">
        <v>500</v>
      </c>
      <c r="J37" s="16" t="s">
        <v>500</v>
      </c>
      <c r="K37" s="16" t="s">
        <v>2413</v>
      </c>
      <c r="L37" s="16" t="s">
        <v>501</v>
      </c>
      <c r="M37" s="16" t="s">
        <v>502</v>
      </c>
      <c r="N37" s="16" t="s">
        <v>503</v>
      </c>
      <c r="O37" s="16" t="s">
        <v>504</v>
      </c>
      <c r="P37" s="16" t="s">
        <v>2671</v>
      </c>
      <c r="Q37" s="16" t="s">
        <v>2671</v>
      </c>
      <c r="R37" s="16" t="s">
        <v>2672</v>
      </c>
      <c r="S37" s="16" t="s">
        <v>76</v>
      </c>
      <c r="T37" s="16" t="s">
        <v>2674</v>
      </c>
      <c r="U37" s="16" t="s">
        <v>2672</v>
      </c>
      <c r="V37" s="16" t="s">
        <v>2755</v>
      </c>
      <c r="W37" s="16" t="s">
        <v>66</v>
      </c>
      <c r="X37" s="16" t="s">
        <v>61</v>
      </c>
      <c r="Y37" s="16" t="s">
        <v>506</v>
      </c>
      <c r="Z37" s="16" t="s">
        <v>507</v>
      </c>
      <c r="AA37" s="16" t="s">
        <v>508</v>
      </c>
      <c r="AB37" s="16" t="s">
        <v>2672</v>
      </c>
      <c r="AC37" s="16" t="s">
        <v>2671</v>
      </c>
      <c r="AD37" s="16" t="s">
        <v>2672</v>
      </c>
      <c r="AE37" s="16" t="s">
        <v>76</v>
      </c>
      <c r="AF37" s="16" t="s">
        <v>2674</v>
      </c>
      <c r="AG37" s="16" t="s">
        <v>2672</v>
      </c>
      <c r="AH37" s="16" t="s">
        <v>2681</v>
      </c>
      <c r="AI37" s="16" t="s">
        <v>66</v>
      </c>
      <c r="AJ37" s="16"/>
      <c r="AK37" s="16"/>
      <c r="AL37" s="16" t="s">
        <v>509</v>
      </c>
      <c r="AM37" s="16" t="s">
        <v>510</v>
      </c>
      <c r="AN37" s="16" t="s">
        <v>2672</v>
      </c>
      <c r="AO37" s="16" t="s">
        <v>2671</v>
      </c>
      <c r="AP37" s="16" t="s">
        <v>2672</v>
      </c>
      <c r="AQ37" s="16" t="s">
        <v>76</v>
      </c>
      <c r="AR37" s="16" t="s">
        <v>2674</v>
      </c>
      <c r="AS37" s="16" t="s">
        <v>2671</v>
      </c>
      <c r="AT37" s="16" t="s">
        <v>2681</v>
      </c>
      <c r="AU37" s="16" t="s">
        <v>72</v>
      </c>
      <c r="AV37" s="16"/>
      <c r="AW37" s="53"/>
    </row>
    <row r="38" spans="1:49" ht="152.25">
      <c r="A38" s="27" t="s">
        <v>436</v>
      </c>
      <c r="B38" s="12" t="s">
        <v>437</v>
      </c>
      <c r="C38" s="12" t="s">
        <v>149</v>
      </c>
      <c r="D38" s="12" t="s">
        <v>2704</v>
      </c>
      <c r="E38" s="12" t="s">
        <v>511</v>
      </c>
      <c r="F38" s="12" t="s">
        <v>512</v>
      </c>
      <c r="G38" s="12" t="s">
        <v>513</v>
      </c>
      <c r="H38" s="12">
        <v>1</v>
      </c>
      <c r="I38" s="12" t="s">
        <v>2756</v>
      </c>
      <c r="J38" s="12" t="s">
        <v>2756</v>
      </c>
      <c r="K38" s="12" t="s">
        <v>2413</v>
      </c>
      <c r="L38" s="12" t="s">
        <v>2757</v>
      </c>
      <c r="M38" s="12" t="s">
        <v>516</v>
      </c>
      <c r="N38" s="12" t="s">
        <v>517</v>
      </c>
      <c r="O38" s="12" t="s">
        <v>518</v>
      </c>
      <c r="P38" s="12" t="s">
        <v>2672</v>
      </c>
      <c r="Q38" s="12" t="s">
        <v>2758</v>
      </c>
      <c r="R38" s="12" t="s">
        <v>2672</v>
      </c>
      <c r="S38" s="12" t="s">
        <v>76</v>
      </c>
      <c r="T38" s="12" t="s">
        <v>2674</v>
      </c>
      <c r="U38" s="12" t="s">
        <v>2671</v>
      </c>
      <c r="V38" s="12" t="s">
        <v>2681</v>
      </c>
      <c r="W38" s="12" t="s">
        <v>72</v>
      </c>
      <c r="X38" s="12" t="s">
        <v>62</v>
      </c>
      <c r="Y38" s="12"/>
      <c r="Z38" s="12" t="s">
        <v>521</v>
      </c>
      <c r="AA38" s="12" t="s">
        <v>522</v>
      </c>
      <c r="AB38" s="12"/>
      <c r="AC38" s="12"/>
      <c r="AD38" s="12"/>
      <c r="AE38" s="12"/>
      <c r="AF38" s="12"/>
      <c r="AG38" s="12"/>
      <c r="AH38" s="12"/>
      <c r="AI38" s="12"/>
      <c r="AJ38" s="12"/>
      <c r="AK38" s="12"/>
      <c r="AL38" s="12" t="s">
        <v>523</v>
      </c>
      <c r="AM38" s="12" t="s">
        <v>524</v>
      </c>
      <c r="AN38" s="12" t="s">
        <v>2672</v>
      </c>
      <c r="AO38" s="12" t="s">
        <v>2671</v>
      </c>
      <c r="AP38" s="12" t="s">
        <v>2672</v>
      </c>
      <c r="AQ38" s="12" t="s">
        <v>76</v>
      </c>
      <c r="AR38" s="12" t="s">
        <v>2674</v>
      </c>
      <c r="AS38" s="12" t="s">
        <v>2671</v>
      </c>
      <c r="AT38" s="12" t="s">
        <v>2681</v>
      </c>
      <c r="AU38" s="12" t="s">
        <v>72</v>
      </c>
      <c r="AV38" s="12"/>
      <c r="AW38" s="52"/>
    </row>
    <row r="39" spans="1:49" ht="275.25">
      <c r="A39" s="26" t="s">
        <v>436</v>
      </c>
      <c r="B39" s="16" t="s">
        <v>437</v>
      </c>
      <c r="C39" s="16" t="s">
        <v>149</v>
      </c>
      <c r="D39" s="16" t="s">
        <v>2704</v>
      </c>
      <c r="E39" s="16" t="s">
        <v>525</v>
      </c>
      <c r="F39" s="16" t="s">
        <v>526</v>
      </c>
      <c r="G39" s="16" t="s">
        <v>527</v>
      </c>
      <c r="H39" s="16">
        <v>1</v>
      </c>
      <c r="I39" s="16" t="s">
        <v>528</v>
      </c>
      <c r="J39" s="16" t="s">
        <v>528</v>
      </c>
      <c r="K39" s="16" t="s">
        <v>2413</v>
      </c>
      <c r="L39" s="16" t="s">
        <v>2759</v>
      </c>
      <c r="M39" s="16" t="s">
        <v>530</v>
      </c>
      <c r="N39" s="16" t="s">
        <v>531</v>
      </c>
      <c r="O39" s="16" t="s">
        <v>532</v>
      </c>
      <c r="P39" s="16" t="s">
        <v>2672</v>
      </c>
      <c r="Q39" s="16" t="s">
        <v>2671</v>
      </c>
      <c r="R39" s="16" t="s">
        <v>2672</v>
      </c>
      <c r="S39" s="16" t="s">
        <v>76</v>
      </c>
      <c r="T39" s="16" t="s">
        <v>2674</v>
      </c>
      <c r="U39" s="16" t="s">
        <v>2671</v>
      </c>
      <c r="V39" s="16" t="s">
        <v>2681</v>
      </c>
      <c r="W39" s="16" t="s">
        <v>72</v>
      </c>
      <c r="X39" s="16" t="s">
        <v>62</v>
      </c>
      <c r="Y39" s="16"/>
      <c r="Z39" s="16" t="s">
        <v>534</v>
      </c>
      <c r="AA39" s="16" t="s">
        <v>535</v>
      </c>
      <c r="AB39" s="16" t="s">
        <v>2672</v>
      </c>
      <c r="AC39" s="16" t="s">
        <v>2671</v>
      </c>
      <c r="AD39" s="16" t="s">
        <v>2672</v>
      </c>
      <c r="AE39" s="16" t="s">
        <v>2698</v>
      </c>
      <c r="AF39" s="16" t="s">
        <v>2674</v>
      </c>
      <c r="AG39" s="16" t="s">
        <v>2671</v>
      </c>
      <c r="AH39" s="16" t="s">
        <v>2760</v>
      </c>
      <c r="AI39" s="16" t="s">
        <v>72</v>
      </c>
      <c r="AJ39" s="16"/>
      <c r="AK39" s="16"/>
      <c r="AL39" s="16" t="s">
        <v>538</v>
      </c>
      <c r="AM39" s="16" t="s">
        <v>539</v>
      </c>
      <c r="AN39" s="16" t="s">
        <v>2672</v>
      </c>
      <c r="AO39" s="16" t="s">
        <v>2671</v>
      </c>
      <c r="AP39" s="16" t="s">
        <v>2672</v>
      </c>
      <c r="AQ39" s="16" t="s">
        <v>76</v>
      </c>
      <c r="AR39" s="16" t="s">
        <v>2674</v>
      </c>
      <c r="AS39" s="16" t="s">
        <v>2671</v>
      </c>
      <c r="AT39" s="16" t="s">
        <v>2761</v>
      </c>
      <c r="AU39" s="16" t="s">
        <v>72</v>
      </c>
      <c r="AV39" s="16"/>
      <c r="AW39" s="53"/>
    </row>
    <row r="40" spans="1:49" ht="137.25">
      <c r="A40" s="27" t="s">
        <v>540</v>
      </c>
      <c r="B40" s="12" t="s">
        <v>541</v>
      </c>
      <c r="C40" s="12" t="s">
        <v>149</v>
      </c>
      <c r="D40" s="12" t="s">
        <v>2704</v>
      </c>
      <c r="E40" s="12" t="s">
        <v>542</v>
      </c>
      <c r="F40" s="12">
        <v>1866432</v>
      </c>
      <c r="G40" s="12" t="s">
        <v>2762</v>
      </c>
      <c r="H40" s="12">
        <v>1</v>
      </c>
      <c r="I40" s="12" t="s">
        <v>545</v>
      </c>
      <c r="J40" s="12" t="s">
        <v>545</v>
      </c>
      <c r="K40" s="12" t="s">
        <v>2413</v>
      </c>
      <c r="L40" s="12" t="s">
        <v>2763</v>
      </c>
      <c r="M40" s="12" t="s">
        <v>2764</v>
      </c>
      <c r="N40" s="12" t="s">
        <v>548</v>
      </c>
      <c r="O40" s="12" t="s">
        <v>549</v>
      </c>
      <c r="P40" s="12" t="s">
        <v>2672</v>
      </c>
      <c r="Q40" s="12" t="s">
        <v>2671</v>
      </c>
      <c r="R40" s="12" t="s">
        <v>2672</v>
      </c>
      <c r="S40" s="12" t="s">
        <v>76</v>
      </c>
      <c r="T40" s="12" t="s">
        <v>2765</v>
      </c>
      <c r="U40" s="12" t="s">
        <v>2671</v>
      </c>
      <c r="V40" s="12" t="s">
        <v>2766</v>
      </c>
      <c r="W40" s="12" t="s">
        <v>72</v>
      </c>
      <c r="X40" s="12" t="s">
        <v>62</v>
      </c>
      <c r="Y40" s="12"/>
      <c r="Z40" s="12" t="s">
        <v>550</v>
      </c>
      <c r="AA40" s="12" t="s">
        <v>551</v>
      </c>
      <c r="AB40" s="12" t="s">
        <v>2672</v>
      </c>
      <c r="AC40" s="12" t="s">
        <v>2671</v>
      </c>
      <c r="AD40" s="12" t="s">
        <v>2672</v>
      </c>
      <c r="AE40" s="12" t="s">
        <v>76</v>
      </c>
      <c r="AF40" s="12" t="s">
        <v>2674</v>
      </c>
      <c r="AG40" s="12" t="s">
        <v>2671</v>
      </c>
      <c r="AH40" s="12" t="s">
        <v>2767</v>
      </c>
      <c r="AI40" s="12" t="s">
        <v>72</v>
      </c>
      <c r="AJ40" s="12"/>
      <c r="AK40" s="12"/>
      <c r="AL40" s="12" t="s">
        <v>552</v>
      </c>
      <c r="AM40" s="12" t="s">
        <v>553</v>
      </c>
      <c r="AN40" s="12" t="s">
        <v>2672</v>
      </c>
      <c r="AO40" s="12" t="s">
        <v>2671</v>
      </c>
      <c r="AP40" s="12" t="s">
        <v>2672</v>
      </c>
      <c r="AQ40" s="12" t="s">
        <v>2673</v>
      </c>
      <c r="AR40" s="12" t="s">
        <v>2674</v>
      </c>
      <c r="AS40" s="12" t="s">
        <v>2671</v>
      </c>
      <c r="AT40" s="12" t="s">
        <v>2768</v>
      </c>
      <c r="AU40" s="12" t="s">
        <v>72</v>
      </c>
      <c r="AV40" s="12"/>
      <c r="AW40" s="52"/>
    </row>
    <row r="41" spans="1:49" ht="152.25">
      <c r="A41" s="26" t="s">
        <v>556</v>
      </c>
      <c r="B41" s="16" t="s">
        <v>557</v>
      </c>
      <c r="C41" s="16" t="s">
        <v>51</v>
      </c>
      <c r="D41" s="16" t="s">
        <v>51</v>
      </c>
      <c r="E41" s="16" t="s">
        <v>558</v>
      </c>
      <c r="F41" s="16" t="s">
        <v>559</v>
      </c>
      <c r="G41" s="16" t="s">
        <v>560</v>
      </c>
      <c r="H41" s="16">
        <v>1</v>
      </c>
      <c r="I41" s="16" t="s">
        <v>561</v>
      </c>
      <c r="J41" s="16" t="s">
        <v>561</v>
      </c>
      <c r="K41" s="16" t="s">
        <v>2413</v>
      </c>
      <c r="L41" s="16" t="s">
        <v>2769</v>
      </c>
      <c r="M41" s="16" t="s">
        <v>563</v>
      </c>
      <c r="N41" s="16" t="s">
        <v>564</v>
      </c>
      <c r="O41" s="16" t="s">
        <v>565</v>
      </c>
      <c r="P41" s="16" t="s">
        <v>2671</v>
      </c>
      <c r="Q41" s="16" t="s">
        <v>2671</v>
      </c>
      <c r="R41" s="16" t="s">
        <v>2672</v>
      </c>
      <c r="S41" s="16" t="s">
        <v>2752</v>
      </c>
      <c r="T41" s="16" t="s">
        <v>2678</v>
      </c>
      <c r="U41" s="16" t="s">
        <v>2672</v>
      </c>
      <c r="V41" s="16" t="s">
        <v>2770</v>
      </c>
      <c r="W41" s="16" t="s">
        <v>66</v>
      </c>
      <c r="X41" s="16" t="s">
        <v>62</v>
      </c>
      <c r="Y41" s="16"/>
      <c r="Z41" s="16" t="s">
        <v>567</v>
      </c>
      <c r="AA41" s="16" t="s">
        <v>568</v>
      </c>
      <c r="AB41" s="16" t="s">
        <v>2672</v>
      </c>
      <c r="AC41" s="16" t="s">
        <v>2671</v>
      </c>
      <c r="AD41" s="16" t="s">
        <v>2672</v>
      </c>
      <c r="AE41" s="16" t="s">
        <v>76</v>
      </c>
      <c r="AF41" s="16" t="s">
        <v>2674</v>
      </c>
      <c r="AG41" s="16" t="s">
        <v>2671</v>
      </c>
      <c r="AH41" s="16" t="s">
        <v>2681</v>
      </c>
      <c r="AI41" s="16" t="s">
        <v>72</v>
      </c>
      <c r="AJ41" s="16"/>
      <c r="AK41" s="16"/>
      <c r="AL41" s="16" t="s">
        <v>569</v>
      </c>
      <c r="AM41" s="16" t="s">
        <v>570</v>
      </c>
      <c r="AN41" s="16" t="s">
        <v>2671</v>
      </c>
      <c r="AO41" s="16" t="s">
        <v>2671</v>
      </c>
      <c r="AP41" s="16" t="s">
        <v>2672</v>
      </c>
      <c r="AQ41" s="16" t="s">
        <v>2752</v>
      </c>
      <c r="AR41" s="16" t="s">
        <v>2678</v>
      </c>
      <c r="AS41" s="16" t="s">
        <v>2672</v>
      </c>
      <c r="AT41" s="16" t="s">
        <v>2771</v>
      </c>
      <c r="AU41" s="16" t="s">
        <v>162</v>
      </c>
      <c r="AV41" s="16"/>
      <c r="AW41" s="53"/>
    </row>
    <row r="42" spans="1:49" ht="137.25">
      <c r="A42" s="27" t="s">
        <v>556</v>
      </c>
      <c r="B42" s="12" t="s">
        <v>557</v>
      </c>
      <c r="C42" s="12" t="s">
        <v>51</v>
      </c>
      <c r="D42" s="12" t="s">
        <v>51</v>
      </c>
      <c r="E42" s="12" t="s">
        <v>573</v>
      </c>
      <c r="F42" s="12" t="s">
        <v>574</v>
      </c>
      <c r="G42" s="12" t="s">
        <v>575</v>
      </c>
      <c r="H42" s="12">
        <v>1</v>
      </c>
      <c r="I42" s="12" t="s">
        <v>576</v>
      </c>
      <c r="J42" s="12" t="s">
        <v>576</v>
      </c>
      <c r="K42" s="12" t="s">
        <v>2413</v>
      </c>
      <c r="L42" s="12" t="s">
        <v>2772</v>
      </c>
      <c r="M42" s="12" t="s">
        <v>578</v>
      </c>
      <c r="N42" s="12" t="s">
        <v>252</v>
      </c>
      <c r="O42" s="12" t="s">
        <v>579</v>
      </c>
      <c r="P42" s="12" t="s">
        <v>2672</v>
      </c>
      <c r="Q42" s="12" t="s">
        <v>2671</v>
      </c>
      <c r="R42" s="12" t="s">
        <v>2672</v>
      </c>
      <c r="S42" s="12" t="s">
        <v>76</v>
      </c>
      <c r="T42" s="12" t="s">
        <v>2674</v>
      </c>
      <c r="U42" s="12" t="s">
        <v>2671</v>
      </c>
      <c r="V42" s="12" t="s">
        <v>2681</v>
      </c>
      <c r="W42" s="12" t="s">
        <v>72</v>
      </c>
      <c r="X42" s="12" t="s">
        <v>61</v>
      </c>
      <c r="Y42" s="12" t="s">
        <v>506</v>
      </c>
      <c r="Z42" s="12" t="s">
        <v>254</v>
      </c>
      <c r="AA42" s="12" t="s">
        <v>581</v>
      </c>
      <c r="AB42" s="12" t="s">
        <v>2672</v>
      </c>
      <c r="AC42" s="12" t="s">
        <v>2671</v>
      </c>
      <c r="AD42" s="12" t="s">
        <v>2672</v>
      </c>
      <c r="AE42" s="12" t="s">
        <v>76</v>
      </c>
      <c r="AF42" s="12" t="s">
        <v>2674</v>
      </c>
      <c r="AG42" s="12" t="s">
        <v>2671</v>
      </c>
      <c r="AH42" s="12" t="s">
        <v>2681</v>
      </c>
      <c r="AI42" s="12" t="s">
        <v>72</v>
      </c>
      <c r="AJ42" s="12"/>
      <c r="AK42" s="12"/>
      <c r="AL42" s="12" t="s">
        <v>256</v>
      </c>
      <c r="AM42" s="12" t="s">
        <v>583</v>
      </c>
      <c r="AN42" s="12" t="s">
        <v>2672</v>
      </c>
      <c r="AO42" s="12" t="s">
        <v>2671</v>
      </c>
      <c r="AP42" s="12" t="s">
        <v>2672</v>
      </c>
      <c r="AQ42" s="12" t="s">
        <v>76</v>
      </c>
      <c r="AR42" s="12" t="s">
        <v>2674</v>
      </c>
      <c r="AS42" s="12" t="s">
        <v>2671</v>
      </c>
      <c r="AT42" s="12" t="s">
        <v>2681</v>
      </c>
      <c r="AU42" s="12" t="s">
        <v>72</v>
      </c>
      <c r="AV42" s="12"/>
      <c r="AW42" s="52"/>
    </row>
    <row r="43" spans="1:49" ht="167.25">
      <c r="A43" s="26" t="s">
        <v>556</v>
      </c>
      <c r="B43" s="16" t="s">
        <v>557</v>
      </c>
      <c r="C43" s="16" t="s">
        <v>80</v>
      </c>
      <c r="D43" s="16" t="s">
        <v>80</v>
      </c>
      <c r="E43" s="16" t="s">
        <v>585</v>
      </c>
      <c r="F43" s="16" t="s">
        <v>2773</v>
      </c>
      <c r="G43" s="16" t="s">
        <v>587</v>
      </c>
      <c r="H43" s="16">
        <v>1</v>
      </c>
      <c r="I43" s="16" t="s">
        <v>588</v>
      </c>
      <c r="J43" s="16" t="s">
        <v>588</v>
      </c>
      <c r="K43" s="16" t="s">
        <v>2413</v>
      </c>
      <c r="L43" s="16" t="s">
        <v>2774</v>
      </c>
      <c r="M43" s="16" t="s">
        <v>590</v>
      </c>
      <c r="N43" s="16" t="s">
        <v>591</v>
      </c>
      <c r="O43" s="16" t="s">
        <v>592</v>
      </c>
      <c r="P43" s="16" t="s">
        <v>2672</v>
      </c>
      <c r="Q43" s="16" t="s">
        <v>2671</v>
      </c>
      <c r="R43" s="16" t="s">
        <v>2672</v>
      </c>
      <c r="S43" s="16" t="s">
        <v>76</v>
      </c>
      <c r="T43" s="16" t="s">
        <v>2765</v>
      </c>
      <c r="U43" s="16" t="s">
        <v>2671</v>
      </c>
      <c r="V43" s="16" t="s">
        <v>2775</v>
      </c>
      <c r="W43" s="16" t="s">
        <v>72</v>
      </c>
      <c r="X43" s="16" t="s">
        <v>62</v>
      </c>
      <c r="Y43" s="16"/>
      <c r="Z43" s="16" t="s">
        <v>594</v>
      </c>
      <c r="AA43" s="16" t="s">
        <v>595</v>
      </c>
      <c r="AB43" s="16">
        <v>1</v>
      </c>
      <c r="AC43" s="16" t="s">
        <v>2671</v>
      </c>
      <c r="AD43" s="16" t="s">
        <v>2672</v>
      </c>
      <c r="AE43" s="16" t="s">
        <v>76</v>
      </c>
      <c r="AF43" s="16" t="s">
        <v>2674</v>
      </c>
      <c r="AG43" s="16" t="s">
        <v>2671</v>
      </c>
      <c r="AH43" s="16" t="s">
        <v>2776</v>
      </c>
      <c r="AI43" s="16" t="s">
        <v>72</v>
      </c>
      <c r="AJ43" s="16"/>
      <c r="AK43" s="16"/>
      <c r="AL43" s="16" t="s">
        <v>597</v>
      </c>
      <c r="AM43" s="16" t="s">
        <v>598</v>
      </c>
      <c r="AN43" s="16" t="s">
        <v>2713</v>
      </c>
      <c r="AO43" s="16" t="s">
        <v>2671</v>
      </c>
      <c r="AP43" s="16" t="s">
        <v>2672</v>
      </c>
      <c r="AQ43" s="16" t="s">
        <v>2752</v>
      </c>
      <c r="AR43" s="16" t="s">
        <v>2678</v>
      </c>
      <c r="AS43" s="16" t="s">
        <v>2672</v>
      </c>
      <c r="AT43" s="16" t="s">
        <v>2777</v>
      </c>
      <c r="AU43" s="16" t="s">
        <v>72</v>
      </c>
      <c r="AV43" s="16"/>
      <c r="AW43" s="53"/>
    </row>
    <row r="44" spans="1:49" ht="106.5">
      <c r="A44" s="27" t="s">
        <v>600</v>
      </c>
      <c r="B44" s="12" t="s">
        <v>601</v>
      </c>
      <c r="C44" s="12" t="s">
        <v>51</v>
      </c>
      <c r="D44" s="12" t="s">
        <v>51</v>
      </c>
      <c r="E44" s="12" t="s">
        <v>602</v>
      </c>
      <c r="F44" s="12" t="s">
        <v>603</v>
      </c>
      <c r="G44" s="12" t="s">
        <v>604</v>
      </c>
      <c r="H44" s="12">
        <v>1</v>
      </c>
      <c r="I44" s="12" t="s">
        <v>605</v>
      </c>
      <c r="J44" s="12" t="s">
        <v>605</v>
      </c>
      <c r="K44" s="12" t="s">
        <v>2413</v>
      </c>
      <c r="L44" s="12" t="s">
        <v>606</v>
      </c>
      <c r="M44" s="12" t="s">
        <v>607</v>
      </c>
      <c r="N44" s="12" t="s">
        <v>352</v>
      </c>
      <c r="O44" s="12" t="s">
        <v>608</v>
      </c>
      <c r="P44" s="12" t="s">
        <v>2672</v>
      </c>
      <c r="Q44" s="12" t="s">
        <v>2671</v>
      </c>
      <c r="R44" s="12" t="s">
        <v>2672</v>
      </c>
      <c r="S44" s="12" t="s">
        <v>76</v>
      </c>
      <c r="T44" s="12" t="s">
        <v>2674</v>
      </c>
      <c r="U44" s="12" t="s">
        <v>2671</v>
      </c>
      <c r="V44" s="12" t="s">
        <v>2681</v>
      </c>
      <c r="W44" s="12" t="s">
        <v>72</v>
      </c>
      <c r="X44" s="12" t="s">
        <v>62</v>
      </c>
      <c r="Y44" s="12"/>
      <c r="Z44" s="12" t="s">
        <v>355</v>
      </c>
      <c r="AA44" s="12" t="s">
        <v>609</v>
      </c>
      <c r="AB44" s="12" t="s">
        <v>2672</v>
      </c>
      <c r="AC44" s="12" t="s">
        <v>2671</v>
      </c>
      <c r="AD44" s="12" t="s">
        <v>2672</v>
      </c>
      <c r="AE44" s="12" t="s">
        <v>2729</v>
      </c>
      <c r="AF44" s="12" t="s">
        <v>2674</v>
      </c>
      <c r="AG44" s="12" t="s">
        <v>2730</v>
      </c>
      <c r="AH44" s="12" t="s">
        <v>2730</v>
      </c>
      <c r="AI44" s="12" t="s">
        <v>72</v>
      </c>
      <c r="AJ44" s="12"/>
      <c r="AK44" s="12"/>
      <c r="AL44" s="12" t="s">
        <v>357</v>
      </c>
      <c r="AM44" s="12" t="s">
        <v>610</v>
      </c>
      <c r="AN44" s="12" t="s">
        <v>2672</v>
      </c>
      <c r="AO44" s="12" t="s">
        <v>2671</v>
      </c>
      <c r="AP44" s="12" t="s">
        <v>2672</v>
      </c>
      <c r="AQ44" s="12" t="s">
        <v>76</v>
      </c>
      <c r="AR44" s="12" t="s">
        <v>2674</v>
      </c>
      <c r="AS44" s="12" t="s">
        <v>2671</v>
      </c>
      <c r="AT44" s="12" t="s">
        <v>2681</v>
      </c>
      <c r="AU44" s="12" t="s">
        <v>72</v>
      </c>
      <c r="AV44" s="12"/>
      <c r="AW44" s="52"/>
    </row>
    <row r="45" spans="1:49" ht="121.5">
      <c r="A45" s="26" t="s">
        <v>600</v>
      </c>
      <c r="B45" s="16" t="s">
        <v>612</v>
      </c>
      <c r="C45" s="16" t="s">
        <v>51</v>
      </c>
      <c r="D45" s="16" t="s">
        <v>51</v>
      </c>
      <c r="E45" s="16" t="s">
        <v>613</v>
      </c>
      <c r="F45" s="16" t="s">
        <v>614</v>
      </c>
      <c r="G45" s="16" t="s">
        <v>615</v>
      </c>
      <c r="H45" s="16">
        <v>1</v>
      </c>
      <c r="I45" s="16" t="s">
        <v>616</v>
      </c>
      <c r="J45" s="16" t="s">
        <v>616</v>
      </c>
      <c r="K45" s="16" t="s">
        <v>2413</v>
      </c>
      <c r="L45" s="16" t="s">
        <v>617</v>
      </c>
      <c r="M45" s="16" t="s">
        <v>618</v>
      </c>
      <c r="N45" s="16" t="s">
        <v>619</v>
      </c>
      <c r="O45" s="16" t="s">
        <v>620</v>
      </c>
      <c r="P45" s="16" t="s">
        <v>2672</v>
      </c>
      <c r="Q45" s="16" t="s">
        <v>2671</v>
      </c>
      <c r="R45" s="16" t="s">
        <v>2672</v>
      </c>
      <c r="S45" s="16" t="s">
        <v>76</v>
      </c>
      <c r="T45" s="16" t="s">
        <v>2674</v>
      </c>
      <c r="U45" s="16" t="s">
        <v>2671</v>
      </c>
      <c r="V45" s="16" t="s">
        <v>2681</v>
      </c>
      <c r="W45" s="16" t="s">
        <v>72</v>
      </c>
      <c r="X45" s="16" t="s">
        <v>62</v>
      </c>
      <c r="Y45" s="16"/>
      <c r="Z45" s="16" t="s">
        <v>622</v>
      </c>
      <c r="AA45" s="16" t="s">
        <v>623</v>
      </c>
      <c r="AB45" s="16" t="s">
        <v>2672</v>
      </c>
      <c r="AC45" s="16" t="s">
        <v>2671</v>
      </c>
      <c r="AD45" s="16" t="s">
        <v>2672</v>
      </c>
      <c r="AE45" s="16" t="s">
        <v>76</v>
      </c>
      <c r="AF45" s="16" t="s">
        <v>2674</v>
      </c>
      <c r="AG45" s="16" t="s">
        <v>2671</v>
      </c>
      <c r="AH45" s="16" t="s">
        <v>2681</v>
      </c>
      <c r="AI45" s="16" t="s">
        <v>72</v>
      </c>
      <c r="AJ45" s="16"/>
      <c r="AK45" s="16"/>
      <c r="AL45" s="16" t="s">
        <v>625</v>
      </c>
      <c r="AM45" s="16" t="s">
        <v>626</v>
      </c>
      <c r="AN45" s="16" t="s">
        <v>2672</v>
      </c>
      <c r="AO45" s="16" t="s">
        <v>2671</v>
      </c>
      <c r="AP45" s="16" t="s">
        <v>2672</v>
      </c>
      <c r="AQ45" s="16" t="s">
        <v>2677</v>
      </c>
      <c r="AR45" s="16" t="s">
        <v>2691</v>
      </c>
      <c r="AS45" s="16" t="s">
        <v>2671</v>
      </c>
      <c r="AT45" s="16" t="s">
        <v>2778</v>
      </c>
      <c r="AU45" s="16" t="s">
        <v>162</v>
      </c>
      <c r="AV45" s="16"/>
      <c r="AW45" s="53"/>
    </row>
    <row r="46" spans="1:49" ht="121.5">
      <c r="A46" s="27" t="s">
        <v>600</v>
      </c>
      <c r="B46" s="12" t="s">
        <v>612</v>
      </c>
      <c r="C46" s="12" t="s">
        <v>80</v>
      </c>
      <c r="D46" s="12" t="s">
        <v>80</v>
      </c>
      <c r="E46" s="12" t="s">
        <v>628</v>
      </c>
      <c r="F46" s="12" t="s">
        <v>2779</v>
      </c>
      <c r="G46" s="12" t="s">
        <v>630</v>
      </c>
      <c r="H46" s="12">
        <v>2</v>
      </c>
      <c r="I46" s="12" t="s">
        <v>2780</v>
      </c>
      <c r="J46" s="12" t="s">
        <v>632</v>
      </c>
      <c r="K46" s="12" t="s">
        <v>2413</v>
      </c>
      <c r="L46" s="12" t="s">
        <v>633</v>
      </c>
      <c r="M46" s="12" t="s">
        <v>634</v>
      </c>
      <c r="N46" s="12" t="s">
        <v>635</v>
      </c>
      <c r="O46" s="12" t="s">
        <v>636</v>
      </c>
      <c r="P46" s="12" t="s">
        <v>2672</v>
      </c>
      <c r="Q46" s="12" t="s">
        <v>2671</v>
      </c>
      <c r="R46" s="12" t="s">
        <v>2672</v>
      </c>
      <c r="S46" s="12" t="s">
        <v>76</v>
      </c>
      <c r="T46" s="12" t="s">
        <v>2674</v>
      </c>
      <c r="U46" s="12" t="s">
        <v>2671</v>
      </c>
      <c r="V46" s="12" t="s">
        <v>2681</v>
      </c>
      <c r="W46" s="12" t="s">
        <v>72</v>
      </c>
      <c r="X46" s="12" t="s">
        <v>61</v>
      </c>
      <c r="Y46" s="12" t="s">
        <v>637</v>
      </c>
      <c r="Z46" s="12" t="s">
        <v>638</v>
      </c>
      <c r="AA46" s="12" t="s">
        <v>639</v>
      </c>
      <c r="AB46" s="12" t="s">
        <v>2672</v>
      </c>
      <c r="AC46" s="12" t="s">
        <v>2671</v>
      </c>
      <c r="AD46" s="12" t="s">
        <v>2672</v>
      </c>
      <c r="AE46" s="12" t="s">
        <v>76</v>
      </c>
      <c r="AF46" s="12" t="s">
        <v>2674</v>
      </c>
      <c r="AG46" s="12" t="s">
        <v>2671</v>
      </c>
      <c r="AH46" s="12" t="s">
        <v>2781</v>
      </c>
      <c r="AI46" s="12" t="s">
        <v>72</v>
      </c>
      <c r="AJ46" s="12"/>
      <c r="AK46" s="12"/>
      <c r="AL46" s="12" t="s">
        <v>641</v>
      </c>
      <c r="AM46" s="12" t="s">
        <v>642</v>
      </c>
      <c r="AN46" s="12" t="s">
        <v>2672</v>
      </c>
      <c r="AO46" s="12" t="s">
        <v>2671</v>
      </c>
      <c r="AP46" s="12" t="s">
        <v>2672</v>
      </c>
      <c r="AQ46" s="12" t="s">
        <v>76</v>
      </c>
      <c r="AR46" s="12" t="s">
        <v>2674</v>
      </c>
      <c r="AS46" s="12" t="s">
        <v>2671</v>
      </c>
      <c r="AT46" s="12" t="s">
        <v>2681</v>
      </c>
      <c r="AU46" s="12" t="s">
        <v>72</v>
      </c>
      <c r="AV46" s="12"/>
      <c r="AW46" s="52"/>
    </row>
    <row r="47" spans="1:49" ht="121.5">
      <c r="A47" s="26" t="s">
        <v>600</v>
      </c>
      <c r="B47" s="16" t="s">
        <v>612</v>
      </c>
      <c r="C47" s="16" t="s">
        <v>80</v>
      </c>
      <c r="D47" s="16" t="s">
        <v>80</v>
      </c>
      <c r="E47" s="16" t="s">
        <v>628</v>
      </c>
      <c r="F47" s="16" t="s">
        <v>2779</v>
      </c>
      <c r="G47" s="16" t="s">
        <v>630</v>
      </c>
      <c r="H47" s="16">
        <v>2</v>
      </c>
      <c r="I47" s="16" t="s">
        <v>2780</v>
      </c>
      <c r="J47" s="16" t="s">
        <v>643</v>
      </c>
      <c r="K47" s="16" t="s">
        <v>2413</v>
      </c>
      <c r="L47" s="16" t="s">
        <v>633</v>
      </c>
      <c r="M47" s="16" t="s">
        <v>634</v>
      </c>
      <c r="N47" s="16" t="s">
        <v>644</v>
      </c>
      <c r="O47" s="16" t="s">
        <v>645</v>
      </c>
      <c r="P47" s="16" t="s">
        <v>2672</v>
      </c>
      <c r="Q47" s="16" t="s">
        <v>2671</v>
      </c>
      <c r="R47" s="16" t="s">
        <v>2672</v>
      </c>
      <c r="S47" s="16" t="s">
        <v>76</v>
      </c>
      <c r="T47" s="16" t="s">
        <v>2674</v>
      </c>
      <c r="U47" s="16" t="s">
        <v>2671</v>
      </c>
      <c r="V47" s="16" t="s">
        <v>2681</v>
      </c>
      <c r="W47" s="16" t="s">
        <v>72</v>
      </c>
      <c r="X47" s="16" t="s">
        <v>62</v>
      </c>
      <c r="Y47" s="16"/>
      <c r="Z47" s="16" t="s">
        <v>646</v>
      </c>
      <c r="AA47" s="16" t="s">
        <v>647</v>
      </c>
      <c r="AB47" s="16" t="s">
        <v>2672</v>
      </c>
      <c r="AC47" s="16" t="s">
        <v>2671</v>
      </c>
      <c r="AD47" s="16" t="s">
        <v>2672</v>
      </c>
      <c r="AE47" s="16" t="s">
        <v>76</v>
      </c>
      <c r="AF47" s="16" t="s">
        <v>2674</v>
      </c>
      <c r="AG47" s="16" t="s">
        <v>2671</v>
      </c>
      <c r="AH47" s="16" t="s">
        <v>2681</v>
      </c>
      <c r="AI47" s="16" t="s">
        <v>72</v>
      </c>
      <c r="AJ47" s="16"/>
      <c r="AK47" s="16"/>
      <c r="AL47" s="16" t="s">
        <v>648</v>
      </c>
      <c r="AM47" s="16" t="s">
        <v>649</v>
      </c>
      <c r="AN47" s="16" t="s">
        <v>2672</v>
      </c>
      <c r="AO47" s="16" t="s">
        <v>2671</v>
      </c>
      <c r="AP47" s="16" t="s">
        <v>2672</v>
      </c>
      <c r="AQ47" s="16" t="s">
        <v>76</v>
      </c>
      <c r="AR47" s="16" t="s">
        <v>2674</v>
      </c>
      <c r="AS47" s="16" t="s">
        <v>2671</v>
      </c>
      <c r="AT47" s="16" t="s">
        <v>2681</v>
      </c>
      <c r="AU47" s="16" t="s">
        <v>72</v>
      </c>
      <c r="AV47" s="16"/>
      <c r="AW47" s="53"/>
    </row>
    <row r="48" spans="1:49" ht="121.5">
      <c r="A48" s="27" t="s">
        <v>600</v>
      </c>
      <c r="B48" s="12" t="s">
        <v>612</v>
      </c>
      <c r="C48" s="12" t="s">
        <v>114</v>
      </c>
      <c r="D48" s="12" t="s">
        <v>2694</v>
      </c>
      <c r="E48" s="12" t="s">
        <v>650</v>
      </c>
      <c r="F48" s="12" t="s">
        <v>651</v>
      </c>
      <c r="G48" s="12" t="s">
        <v>652</v>
      </c>
      <c r="H48" s="12">
        <v>1</v>
      </c>
      <c r="I48" s="12" t="s">
        <v>653</v>
      </c>
      <c r="J48" s="12" t="s">
        <v>653</v>
      </c>
      <c r="K48" s="12" t="s">
        <v>2413</v>
      </c>
      <c r="L48" s="12" t="s">
        <v>654</v>
      </c>
      <c r="M48" s="12" t="s">
        <v>655</v>
      </c>
      <c r="N48" s="12" t="s">
        <v>656</v>
      </c>
      <c r="O48" s="12" t="s">
        <v>657</v>
      </c>
      <c r="P48" s="12" t="s">
        <v>2672</v>
      </c>
      <c r="Q48" s="12" t="s">
        <v>2671</v>
      </c>
      <c r="R48" s="12" t="s">
        <v>2672</v>
      </c>
      <c r="S48" s="12" t="s">
        <v>76</v>
      </c>
      <c r="T48" s="12" t="s">
        <v>2674</v>
      </c>
      <c r="U48" s="12" t="s">
        <v>2671</v>
      </c>
      <c r="V48" s="12" t="s">
        <v>2681</v>
      </c>
      <c r="W48" s="12" t="s">
        <v>72</v>
      </c>
      <c r="X48" s="12" t="s">
        <v>62</v>
      </c>
      <c r="Y48" s="12"/>
      <c r="Z48" s="12" t="s">
        <v>659</v>
      </c>
      <c r="AA48" s="12" t="s">
        <v>660</v>
      </c>
      <c r="AB48" s="12" t="s">
        <v>2672</v>
      </c>
      <c r="AC48" s="12" t="s">
        <v>2671</v>
      </c>
      <c r="AD48" s="12" t="s">
        <v>2672</v>
      </c>
      <c r="AE48" s="12" t="s">
        <v>76</v>
      </c>
      <c r="AF48" s="12" t="s">
        <v>2674</v>
      </c>
      <c r="AG48" s="12" t="s">
        <v>2671</v>
      </c>
      <c r="AH48" s="12" t="s">
        <v>2681</v>
      </c>
      <c r="AI48" s="12" t="s">
        <v>72</v>
      </c>
      <c r="AJ48" s="12"/>
      <c r="AK48" s="12"/>
      <c r="AL48" s="12" t="s">
        <v>661</v>
      </c>
      <c r="AM48" s="12" t="s">
        <v>662</v>
      </c>
      <c r="AN48" s="12" t="s">
        <v>2672</v>
      </c>
      <c r="AO48" s="12" t="s">
        <v>2672</v>
      </c>
      <c r="AP48" s="12" t="s">
        <v>2671</v>
      </c>
      <c r="AQ48" s="12"/>
      <c r="AR48" s="12" t="s">
        <v>2765</v>
      </c>
      <c r="AS48" s="12" t="s">
        <v>2671</v>
      </c>
      <c r="AT48" s="12" t="s">
        <v>2765</v>
      </c>
      <c r="AU48" s="12" t="s">
        <v>850</v>
      </c>
      <c r="AV48" s="12"/>
      <c r="AW48" s="52"/>
    </row>
    <row r="49" spans="1:49" ht="121.5">
      <c r="A49" s="26" t="s">
        <v>600</v>
      </c>
      <c r="B49" s="16" t="s">
        <v>612</v>
      </c>
      <c r="C49" s="16" t="s">
        <v>114</v>
      </c>
      <c r="D49" s="16" t="s">
        <v>2694</v>
      </c>
      <c r="E49" s="16" t="s">
        <v>663</v>
      </c>
      <c r="F49" s="16" t="s">
        <v>2782</v>
      </c>
      <c r="G49" s="16" t="s">
        <v>665</v>
      </c>
      <c r="H49" s="16">
        <v>1</v>
      </c>
      <c r="I49" s="16" t="s">
        <v>666</v>
      </c>
      <c r="J49" s="16" t="s">
        <v>666</v>
      </c>
      <c r="K49" s="16" t="s">
        <v>2413</v>
      </c>
      <c r="L49" s="16" t="s">
        <v>667</v>
      </c>
      <c r="M49" s="16" t="s">
        <v>668</v>
      </c>
      <c r="N49" s="16" t="s">
        <v>445</v>
      </c>
      <c r="O49" s="16" t="s">
        <v>669</v>
      </c>
      <c r="P49" s="16" t="s">
        <v>2672</v>
      </c>
      <c r="Q49" s="16" t="s">
        <v>2671</v>
      </c>
      <c r="R49" s="16" t="s">
        <v>2672</v>
      </c>
      <c r="S49" s="16" t="s">
        <v>76</v>
      </c>
      <c r="T49" s="16" t="s">
        <v>2674</v>
      </c>
      <c r="U49" s="16" t="s">
        <v>2671</v>
      </c>
      <c r="V49" s="16" t="s">
        <v>2746</v>
      </c>
      <c r="W49" s="16" t="s">
        <v>72</v>
      </c>
      <c r="X49" s="16" t="s">
        <v>62</v>
      </c>
      <c r="Y49" s="16"/>
      <c r="Z49" s="16" t="s">
        <v>447</v>
      </c>
      <c r="AA49" s="16" t="s">
        <v>670</v>
      </c>
      <c r="AB49" s="16" t="s">
        <v>2672</v>
      </c>
      <c r="AC49" s="16" t="s">
        <v>2671</v>
      </c>
      <c r="AD49" s="16" t="s">
        <v>2672</v>
      </c>
      <c r="AE49" s="16" t="s">
        <v>76</v>
      </c>
      <c r="AF49" s="16" t="s">
        <v>2674</v>
      </c>
      <c r="AG49" s="16" t="s">
        <v>2671</v>
      </c>
      <c r="AH49" s="16" t="s">
        <v>2681</v>
      </c>
      <c r="AI49" s="16" t="s">
        <v>72</v>
      </c>
      <c r="AJ49" s="16"/>
      <c r="AK49" s="16"/>
      <c r="AL49" s="16" t="s">
        <v>452</v>
      </c>
      <c r="AM49" s="16" t="s">
        <v>671</v>
      </c>
      <c r="AN49" s="16" t="s">
        <v>2672</v>
      </c>
      <c r="AO49" s="16" t="s">
        <v>2671</v>
      </c>
      <c r="AP49" s="16" t="s">
        <v>2672</v>
      </c>
      <c r="AQ49" s="16" t="s">
        <v>76</v>
      </c>
      <c r="AR49" s="16" t="s">
        <v>2674</v>
      </c>
      <c r="AS49" s="16" t="s">
        <v>2671</v>
      </c>
      <c r="AT49" s="16" t="s">
        <v>2681</v>
      </c>
      <c r="AU49" s="16" t="s">
        <v>72</v>
      </c>
      <c r="AV49" s="16"/>
      <c r="AW49" s="53"/>
    </row>
    <row r="50" spans="1:49" ht="183">
      <c r="A50" s="27" t="s">
        <v>600</v>
      </c>
      <c r="B50" s="12" t="s">
        <v>612</v>
      </c>
      <c r="C50" s="12" t="s">
        <v>149</v>
      </c>
      <c r="D50" s="12" t="s">
        <v>2704</v>
      </c>
      <c r="E50" s="12" t="s">
        <v>672</v>
      </c>
      <c r="F50" s="12" t="s">
        <v>673</v>
      </c>
      <c r="G50" s="12" t="s">
        <v>674</v>
      </c>
      <c r="H50" s="12">
        <v>1</v>
      </c>
      <c r="I50" s="12" t="s">
        <v>675</v>
      </c>
      <c r="J50" s="12" t="s">
        <v>675</v>
      </c>
      <c r="K50" s="12" t="s">
        <v>2413</v>
      </c>
      <c r="L50" s="12" t="s">
        <v>676</v>
      </c>
      <c r="M50" s="12" t="s">
        <v>677</v>
      </c>
      <c r="N50" s="12" t="s">
        <v>678</v>
      </c>
      <c r="O50" s="12" t="s">
        <v>679</v>
      </c>
      <c r="P50" s="12" t="s">
        <v>2672</v>
      </c>
      <c r="Q50" s="12" t="s">
        <v>2671</v>
      </c>
      <c r="R50" s="12" t="s">
        <v>2672</v>
      </c>
      <c r="S50" s="12" t="s">
        <v>76</v>
      </c>
      <c r="T50" s="12" t="s">
        <v>2674</v>
      </c>
      <c r="U50" s="12" t="s">
        <v>2671</v>
      </c>
      <c r="V50" s="12" t="s">
        <v>2681</v>
      </c>
      <c r="W50" s="12" t="s">
        <v>72</v>
      </c>
      <c r="X50" s="12" t="s">
        <v>62</v>
      </c>
      <c r="Y50" s="12"/>
      <c r="Z50" s="12" t="s">
        <v>682</v>
      </c>
      <c r="AA50" s="12" t="s">
        <v>683</v>
      </c>
      <c r="AB50" s="12" t="s">
        <v>2672</v>
      </c>
      <c r="AC50" s="12">
        <v>1</v>
      </c>
      <c r="AD50" s="12">
        <v>2</v>
      </c>
      <c r="AE50" s="12" t="s">
        <v>76</v>
      </c>
      <c r="AF50" s="12" t="s">
        <v>2674</v>
      </c>
      <c r="AG50" s="12" t="s">
        <v>2671</v>
      </c>
      <c r="AH50" s="12" t="s">
        <v>2681</v>
      </c>
      <c r="AI50" s="12" t="s">
        <v>72</v>
      </c>
      <c r="AJ50" s="12"/>
      <c r="AK50" s="12"/>
      <c r="AL50" s="12" t="s">
        <v>684</v>
      </c>
      <c r="AM50" s="12" t="s">
        <v>685</v>
      </c>
      <c r="AN50" s="12" t="s">
        <v>2672</v>
      </c>
      <c r="AO50" s="12" t="s">
        <v>2671</v>
      </c>
      <c r="AP50" s="12" t="s">
        <v>2672</v>
      </c>
      <c r="AQ50" s="12" t="s">
        <v>76</v>
      </c>
      <c r="AR50" s="12" t="s">
        <v>2674</v>
      </c>
      <c r="AS50" s="12" t="s">
        <v>2671</v>
      </c>
      <c r="AT50" s="12" t="s">
        <v>2681</v>
      </c>
      <c r="AU50" s="12" t="s">
        <v>72</v>
      </c>
      <c r="AV50" s="12"/>
      <c r="AW50" s="52"/>
    </row>
    <row r="51" spans="1:49" ht="121.5">
      <c r="A51" s="26" t="s">
        <v>600</v>
      </c>
      <c r="B51" s="16" t="s">
        <v>612</v>
      </c>
      <c r="C51" s="16" t="s">
        <v>149</v>
      </c>
      <c r="D51" s="16" t="s">
        <v>2704</v>
      </c>
      <c r="E51" s="16" t="s">
        <v>686</v>
      </c>
      <c r="F51" s="16" t="s">
        <v>687</v>
      </c>
      <c r="G51" s="16" t="s">
        <v>688</v>
      </c>
      <c r="H51" s="16">
        <v>1</v>
      </c>
      <c r="I51" s="16" t="s">
        <v>689</v>
      </c>
      <c r="J51" s="16" t="s">
        <v>689</v>
      </c>
      <c r="K51" s="16" t="s">
        <v>2413</v>
      </c>
      <c r="L51" s="16" t="s">
        <v>690</v>
      </c>
      <c r="M51" s="16" t="s">
        <v>691</v>
      </c>
      <c r="N51" s="16" t="s">
        <v>692</v>
      </c>
      <c r="O51" s="16" t="s">
        <v>693</v>
      </c>
      <c r="P51" s="16" t="s">
        <v>2672</v>
      </c>
      <c r="Q51" s="16" t="s">
        <v>2671</v>
      </c>
      <c r="R51" s="16" t="s">
        <v>2672</v>
      </c>
      <c r="S51" s="16" t="s">
        <v>2677</v>
      </c>
      <c r="T51" s="16" t="s">
        <v>2674</v>
      </c>
      <c r="U51" s="16" t="s">
        <v>2671</v>
      </c>
      <c r="V51" s="16" t="s">
        <v>2783</v>
      </c>
      <c r="W51" s="16" t="s">
        <v>72</v>
      </c>
      <c r="X51" s="16" t="s">
        <v>62</v>
      </c>
      <c r="Y51" s="16"/>
      <c r="Z51" s="16" t="s">
        <v>696</v>
      </c>
      <c r="AA51" s="16" t="s">
        <v>697</v>
      </c>
      <c r="AB51" s="16" t="s">
        <v>2672</v>
      </c>
      <c r="AC51" s="16" t="s">
        <v>2671</v>
      </c>
      <c r="AD51" s="16" t="s">
        <v>2672</v>
      </c>
      <c r="AE51" s="16" t="s">
        <v>76</v>
      </c>
      <c r="AF51" s="16" t="s">
        <v>2674</v>
      </c>
      <c r="AG51" s="16" t="s">
        <v>2671</v>
      </c>
      <c r="AH51" s="16" t="s">
        <v>2681</v>
      </c>
      <c r="AI51" s="16" t="s">
        <v>72</v>
      </c>
      <c r="AJ51" s="16"/>
      <c r="AK51" s="16"/>
      <c r="AL51" s="16" t="s">
        <v>698</v>
      </c>
      <c r="AM51" s="16" t="s">
        <v>699</v>
      </c>
      <c r="AN51" s="16" t="s">
        <v>2672</v>
      </c>
      <c r="AO51" s="16" t="s">
        <v>2671</v>
      </c>
      <c r="AP51" s="16" t="s">
        <v>2672</v>
      </c>
      <c r="AQ51" s="16" t="s">
        <v>76</v>
      </c>
      <c r="AR51" s="16" t="s">
        <v>2674</v>
      </c>
      <c r="AS51" s="16" t="s">
        <v>2671</v>
      </c>
      <c r="AT51" s="16" t="s">
        <v>2681</v>
      </c>
      <c r="AU51" s="16" t="s">
        <v>72</v>
      </c>
      <c r="AV51" s="16"/>
      <c r="AW51" s="53"/>
    </row>
    <row r="52" spans="1:49" ht="121.5">
      <c r="A52" s="27" t="s">
        <v>600</v>
      </c>
      <c r="B52" s="12" t="s">
        <v>612</v>
      </c>
      <c r="C52" s="12" t="s">
        <v>305</v>
      </c>
      <c r="D52" s="12" t="s">
        <v>2709</v>
      </c>
      <c r="E52" s="12" t="s">
        <v>700</v>
      </c>
      <c r="F52" s="12" t="s">
        <v>2784</v>
      </c>
      <c r="G52" s="12" t="s">
        <v>702</v>
      </c>
      <c r="H52" s="12">
        <v>1</v>
      </c>
      <c r="I52" s="12" t="s">
        <v>703</v>
      </c>
      <c r="J52" s="12" t="s">
        <v>703</v>
      </c>
      <c r="K52" s="12" t="s">
        <v>2413</v>
      </c>
      <c r="L52" s="12" t="s">
        <v>2785</v>
      </c>
      <c r="M52" s="12" t="s">
        <v>705</v>
      </c>
      <c r="N52" s="12" t="s">
        <v>706</v>
      </c>
      <c r="O52" s="12" t="s">
        <v>707</v>
      </c>
      <c r="P52" s="12" t="s">
        <v>2672</v>
      </c>
      <c r="Q52" s="12" t="s">
        <v>2671</v>
      </c>
      <c r="R52" s="12" t="s">
        <v>2672</v>
      </c>
      <c r="S52" s="12" t="s">
        <v>76</v>
      </c>
      <c r="T52" s="12" t="s">
        <v>2674</v>
      </c>
      <c r="U52" s="12" t="s">
        <v>2671</v>
      </c>
      <c r="V52" s="12" t="s">
        <v>2681</v>
      </c>
      <c r="W52" s="12" t="s">
        <v>72</v>
      </c>
      <c r="X52" s="12" t="s">
        <v>62</v>
      </c>
      <c r="Y52" s="12"/>
      <c r="Z52" s="12" t="s">
        <v>708</v>
      </c>
      <c r="AA52" s="12" t="s">
        <v>709</v>
      </c>
      <c r="AB52" s="12" t="s">
        <v>2672</v>
      </c>
      <c r="AC52" s="12" t="s">
        <v>2671</v>
      </c>
      <c r="AD52" s="12" t="s">
        <v>2672</v>
      </c>
      <c r="AE52" s="12" t="s">
        <v>76</v>
      </c>
      <c r="AF52" s="12" t="s">
        <v>2674</v>
      </c>
      <c r="AG52" s="12" t="s">
        <v>2671</v>
      </c>
      <c r="AH52" s="12" t="s">
        <v>2681</v>
      </c>
      <c r="AI52" s="12" t="s">
        <v>72</v>
      </c>
      <c r="AJ52" s="12"/>
      <c r="AK52" s="12"/>
      <c r="AL52" s="12" t="s">
        <v>710</v>
      </c>
      <c r="AM52" s="12" t="s">
        <v>711</v>
      </c>
      <c r="AN52" s="12" t="s">
        <v>2672</v>
      </c>
      <c r="AO52" s="12" t="s">
        <v>2671</v>
      </c>
      <c r="AP52" s="12" t="s">
        <v>2672</v>
      </c>
      <c r="AQ52" s="12" t="s">
        <v>76</v>
      </c>
      <c r="AR52" s="12" t="s">
        <v>2674</v>
      </c>
      <c r="AS52" s="12" t="s">
        <v>2671</v>
      </c>
      <c r="AT52" s="12" t="s">
        <v>2681</v>
      </c>
      <c r="AU52" s="12" t="s">
        <v>72</v>
      </c>
      <c r="AV52" s="12"/>
      <c r="AW52" s="52"/>
    </row>
    <row r="53" spans="1:49" ht="137.25">
      <c r="A53" s="26" t="s">
        <v>712</v>
      </c>
      <c r="B53" s="16" t="s">
        <v>713</v>
      </c>
      <c r="C53" s="16" t="s">
        <v>80</v>
      </c>
      <c r="D53" s="16" t="s">
        <v>80</v>
      </c>
      <c r="E53" s="16" t="s">
        <v>714</v>
      </c>
      <c r="F53" s="16" t="s">
        <v>715</v>
      </c>
      <c r="G53" s="16" t="s">
        <v>716</v>
      </c>
      <c r="H53" s="16">
        <v>1</v>
      </c>
      <c r="I53" s="16" t="s">
        <v>717</v>
      </c>
      <c r="J53" s="16" t="s">
        <v>717</v>
      </c>
      <c r="K53" s="16" t="s">
        <v>2413</v>
      </c>
      <c r="L53" s="16" t="s">
        <v>718</v>
      </c>
      <c r="M53" s="16" t="s">
        <v>719</v>
      </c>
      <c r="N53" s="16" t="s">
        <v>720</v>
      </c>
      <c r="O53" s="16" t="s">
        <v>721</v>
      </c>
      <c r="P53" s="16" t="s">
        <v>2671</v>
      </c>
      <c r="Q53" s="16" t="s">
        <v>2671</v>
      </c>
      <c r="R53" s="16" t="s">
        <v>2672</v>
      </c>
      <c r="S53" s="16" t="s">
        <v>2786</v>
      </c>
      <c r="T53" s="16" t="s">
        <v>2678</v>
      </c>
      <c r="U53" s="16" t="s">
        <v>2672</v>
      </c>
      <c r="V53" s="16" t="s">
        <v>2787</v>
      </c>
      <c r="W53" s="16" t="s">
        <v>66</v>
      </c>
      <c r="X53" s="16" t="s">
        <v>62</v>
      </c>
      <c r="Y53" s="16"/>
      <c r="Z53" s="16" t="s">
        <v>724</v>
      </c>
      <c r="AA53" s="16" t="s">
        <v>725</v>
      </c>
      <c r="AB53" s="16" t="s">
        <v>2672</v>
      </c>
      <c r="AC53" s="16" t="s">
        <v>2671</v>
      </c>
      <c r="AD53" s="16" t="s">
        <v>2672</v>
      </c>
      <c r="AE53" s="16" t="s">
        <v>2698</v>
      </c>
      <c r="AF53" s="16" t="s">
        <v>2674</v>
      </c>
      <c r="AG53" s="16" t="s">
        <v>2788</v>
      </c>
      <c r="AH53" s="16" t="s">
        <v>2788</v>
      </c>
      <c r="AI53" s="16" t="s">
        <v>72</v>
      </c>
      <c r="AJ53" s="16"/>
      <c r="AK53" s="16"/>
      <c r="AL53" s="16" t="s">
        <v>727</v>
      </c>
      <c r="AM53" s="16" t="s">
        <v>728</v>
      </c>
      <c r="AN53" s="16" t="s">
        <v>2672</v>
      </c>
      <c r="AO53" s="16" t="s">
        <v>2671</v>
      </c>
      <c r="AP53" s="16" t="s">
        <v>2672</v>
      </c>
      <c r="AQ53" s="16" t="s">
        <v>76</v>
      </c>
      <c r="AR53" s="16" t="s">
        <v>2674</v>
      </c>
      <c r="AS53" s="16" t="s">
        <v>2671</v>
      </c>
      <c r="AT53" s="16" t="s">
        <v>2789</v>
      </c>
      <c r="AU53" s="16" t="s">
        <v>72</v>
      </c>
      <c r="AV53" s="16"/>
      <c r="AW53" s="53"/>
    </row>
    <row r="54" spans="1:49" ht="137.25">
      <c r="A54" s="27" t="s">
        <v>712</v>
      </c>
      <c r="B54" s="12" t="s">
        <v>713</v>
      </c>
      <c r="C54" s="12" t="s">
        <v>149</v>
      </c>
      <c r="D54" s="12" t="s">
        <v>2704</v>
      </c>
      <c r="E54" s="12" t="s">
        <v>730</v>
      </c>
      <c r="F54" s="12" t="s">
        <v>2790</v>
      </c>
      <c r="G54" s="12" t="s">
        <v>732</v>
      </c>
      <c r="H54" s="12">
        <v>1</v>
      </c>
      <c r="I54" s="12" t="s">
        <v>717</v>
      </c>
      <c r="J54" s="12" t="s">
        <v>717</v>
      </c>
      <c r="K54" s="12" t="s">
        <v>2413</v>
      </c>
      <c r="L54" s="12" t="s">
        <v>733</v>
      </c>
      <c r="M54" s="12" t="s">
        <v>734</v>
      </c>
      <c r="N54" s="12" t="s">
        <v>720</v>
      </c>
      <c r="O54" s="12" t="s">
        <v>735</v>
      </c>
      <c r="P54" s="12" t="s">
        <v>2671</v>
      </c>
      <c r="Q54" s="12" t="s">
        <v>2671</v>
      </c>
      <c r="R54" s="12" t="s">
        <v>2672</v>
      </c>
      <c r="S54" s="12" t="s">
        <v>2786</v>
      </c>
      <c r="T54" s="12" t="s">
        <v>2678</v>
      </c>
      <c r="U54" s="12" t="s">
        <v>2672</v>
      </c>
      <c r="V54" s="12" t="s">
        <v>2787</v>
      </c>
      <c r="W54" s="12" t="s">
        <v>66</v>
      </c>
      <c r="X54" s="12" t="s">
        <v>62</v>
      </c>
      <c r="Y54" s="12"/>
      <c r="Z54" s="12" t="s">
        <v>724</v>
      </c>
      <c r="AA54" s="12" t="s">
        <v>738</v>
      </c>
      <c r="AB54" s="12" t="s">
        <v>2672</v>
      </c>
      <c r="AC54" s="12" t="s">
        <v>2671</v>
      </c>
      <c r="AD54" s="12" t="s">
        <v>2672</v>
      </c>
      <c r="AE54" s="12" t="s">
        <v>2698</v>
      </c>
      <c r="AF54" s="12" t="s">
        <v>2674</v>
      </c>
      <c r="AG54" s="12" t="s">
        <v>2788</v>
      </c>
      <c r="AH54" s="12" t="s">
        <v>2788</v>
      </c>
      <c r="AI54" s="12" t="s">
        <v>72</v>
      </c>
      <c r="AJ54" s="12"/>
      <c r="AK54" s="12"/>
      <c r="AL54" s="12" t="s">
        <v>727</v>
      </c>
      <c r="AM54" s="12" t="s">
        <v>740</v>
      </c>
      <c r="AN54" s="12" t="s">
        <v>2672</v>
      </c>
      <c r="AO54" s="12" t="s">
        <v>2671</v>
      </c>
      <c r="AP54" s="12" t="s">
        <v>2672</v>
      </c>
      <c r="AQ54" s="12" t="s">
        <v>76</v>
      </c>
      <c r="AR54" s="12" t="s">
        <v>2674</v>
      </c>
      <c r="AS54" s="12" t="s">
        <v>2671</v>
      </c>
      <c r="AT54" s="12" t="s">
        <v>2789</v>
      </c>
      <c r="AU54" s="12" t="s">
        <v>72</v>
      </c>
      <c r="AV54" s="12"/>
      <c r="AW54" s="52"/>
    </row>
    <row r="55" spans="1:49" ht="121.5">
      <c r="A55" s="26" t="s">
        <v>743</v>
      </c>
      <c r="B55" s="16" t="s">
        <v>744</v>
      </c>
      <c r="C55" s="16" t="s">
        <v>51</v>
      </c>
      <c r="D55" s="16" t="s">
        <v>51</v>
      </c>
      <c r="E55" s="16" t="s">
        <v>745</v>
      </c>
      <c r="F55" s="16" t="s">
        <v>746</v>
      </c>
      <c r="G55" s="16" t="s">
        <v>747</v>
      </c>
      <c r="H55" s="16">
        <v>1</v>
      </c>
      <c r="I55" s="16" t="s">
        <v>748</v>
      </c>
      <c r="J55" s="16" t="s">
        <v>748</v>
      </c>
      <c r="K55" s="16" t="s">
        <v>2413</v>
      </c>
      <c r="L55" s="16" t="s">
        <v>749</v>
      </c>
      <c r="M55" s="16" t="s">
        <v>750</v>
      </c>
      <c r="N55" s="16" t="s">
        <v>445</v>
      </c>
      <c r="O55" s="16" t="s">
        <v>751</v>
      </c>
      <c r="P55" s="16" t="s">
        <v>2672</v>
      </c>
      <c r="Q55" s="16" t="s">
        <v>2671</v>
      </c>
      <c r="R55" s="16" t="s">
        <v>2672</v>
      </c>
      <c r="S55" s="16" t="s">
        <v>76</v>
      </c>
      <c r="T55" s="16" t="s">
        <v>2674</v>
      </c>
      <c r="U55" s="16" t="s">
        <v>2671</v>
      </c>
      <c r="V55" s="16" t="s">
        <v>2746</v>
      </c>
      <c r="W55" s="16" t="s">
        <v>72</v>
      </c>
      <c r="X55" s="16" t="s">
        <v>62</v>
      </c>
      <c r="Y55" s="16"/>
      <c r="Z55" s="16" t="s">
        <v>447</v>
      </c>
      <c r="AA55" s="16" t="s">
        <v>752</v>
      </c>
      <c r="AB55" s="16" t="s">
        <v>2672</v>
      </c>
      <c r="AC55" s="16" t="s">
        <v>2671</v>
      </c>
      <c r="AD55" s="16" t="s">
        <v>2672</v>
      </c>
      <c r="AE55" s="16" t="s">
        <v>76</v>
      </c>
      <c r="AF55" s="16" t="s">
        <v>2674</v>
      </c>
      <c r="AG55" s="16" t="s">
        <v>2671</v>
      </c>
      <c r="AH55" s="16" t="s">
        <v>2681</v>
      </c>
      <c r="AI55" s="16" t="s">
        <v>72</v>
      </c>
      <c r="AJ55" s="16"/>
      <c r="AK55" s="16"/>
      <c r="AL55" s="16" t="s">
        <v>452</v>
      </c>
      <c r="AM55" s="16" t="s">
        <v>753</v>
      </c>
      <c r="AN55" s="16" t="s">
        <v>2672</v>
      </c>
      <c r="AO55" s="16" t="s">
        <v>2671</v>
      </c>
      <c r="AP55" s="16" t="s">
        <v>2672</v>
      </c>
      <c r="AQ55" s="16" t="s">
        <v>76</v>
      </c>
      <c r="AR55" s="16" t="s">
        <v>2674</v>
      </c>
      <c r="AS55" s="16" t="s">
        <v>2671</v>
      </c>
      <c r="AT55" s="16" t="s">
        <v>2681</v>
      </c>
      <c r="AU55" s="16" t="s">
        <v>72</v>
      </c>
      <c r="AV55" s="16"/>
      <c r="AW55" s="53"/>
    </row>
    <row r="56" spans="1:49" ht="121.5">
      <c r="A56" s="27" t="s">
        <v>743</v>
      </c>
      <c r="B56" s="12" t="s">
        <v>744</v>
      </c>
      <c r="C56" s="12" t="s">
        <v>51</v>
      </c>
      <c r="D56" s="12" t="s">
        <v>51</v>
      </c>
      <c r="E56" s="12" t="s">
        <v>755</v>
      </c>
      <c r="F56" s="12" t="s">
        <v>756</v>
      </c>
      <c r="G56" s="12" t="s">
        <v>757</v>
      </c>
      <c r="H56" s="12">
        <v>2</v>
      </c>
      <c r="I56" s="12" t="s">
        <v>2791</v>
      </c>
      <c r="J56" s="12" t="s">
        <v>759</v>
      </c>
      <c r="K56" s="12" t="s">
        <v>2413</v>
      </c>
      <c r="L56" s="12" t="s">
        <v>760</v>
      </c>
      <c r="M56" s="12" t="s">
        <v>761</v>
      </c>
      <c r="N56" s="12" t="s">
        <v>762</v>
      </c>
      <c r="O56" s="12" t="s">
        <v>763</v>
      </c>
      <c r="P56" s="12" t="s">
        <v>2672</v>
      </c>
      <c r="Q56" s="12" t="s">
        <v>2671</v>
      </c>
      <c r="R56" s="12" t="s">
        <v>2672</v>
      </c>
      <c r="S56" s="12" t="s">
        <v>76</v>
      </c>
      <c r="T56" s="12" t="s">
        <v>2674</v>
      </c>
      <c r="U56" s="12" t="s">
        <v>2671</v>
      </c>
      <c r="V56" s="12" t="s">
        <v>2681</v>
      </c>
      <c r="W56" s="12" t="s">
        <v>72</v>
      </c>
      <c r="X56" s="12" t="s">
        <v>62</v>
      </c>
      <c r="Y56" s="12"/>
      <c r="Z56" s="12" t="s">
        <v>765</v>
      </c>
      <c r="AA56" s="12" t="s">
        <v>766</v>
      </c>
      <c r="AB56" s="12" t="s">
        <v>2672</v>
      </c>
      <c r="AC56" s="12" t="s">
        <v>2671</v>
      </c>
      <c r="AD56" s="12" t="s">
        <v>2672</v>
      </c>
      <c r="AE56" s="12" t="s">
        <v>76</v>
      </c>
      <c r="AF56" s="12" t="s">
        <v>2674</v>
      </c>
      <c r="AG56" s="12" t="s">
        <v>2671</v>
      </c>
      <c r="AH56" s="12" t="s">
        <v>2792</v>
      </c>
      <c r="AI56" s="12" t="s">
        <v>72</v>
      </c>
      <c r="AJ56" s="12"/>
      <c r="AK56" s="12"/>
      <c r="AL56" s="12" t="s">
        <v>767</v>
      </c>
      <c r="AM56" s="12" t="s">
        <v>768</v>
      </c>
      <c r="AN56" s="12" t="s">
        <v>2672</v>
      </c>
      <c r="AO56" s="12" t="s">
        <v>2671</v>
      </c>
      <c r="AP56" s="12" t="s">
        <v>2672</v>
      </c>
      <c r="AQ56" s="12" t="s">
        <v>76</v>
      </c>
      <c r="AR56" s="12" t="s">
        <v>2674</v>
      </c>
      <c r="AS56" s="12" t="s">
        <v>2671</v>
      </c>
      <c r="AT56" s="12" t="s">
        <v>2793</v>
      </c>
      <c r="AU56" s="12" t="s">
        <v>72</v>
      </c>
      <c r="AV56" s="12"/>
      <c r="AW56" s="52"/>
    </row>
    <row r="57" spans="1:49" ht="121.5">
      <c r="A57" s="26" t="s">
        <v>743</v>
      </c>
      <c r="B57" s="16" t="s">
        <v>744</v>
      </c>
      <c r="C57" s="16" t="s">
        <v>51</v>
      </c>
      <c r="D57" s="16" t="s">
        <v>51</v>
      </c>
      <c r="E57" s="16" t="s">
        <v>755</v>
      </c>
      <c r="F57" s="16" t="s">
        <v>756</v>
      </c>
      <c r="G57" s="16" t="s">
        <v>757</v>
      </c>
      <c r="H57" s="16">
        <v>2</v>
      </c>
      <c r="I57" s="16" t="s">
        <v>2791</v>
      </c>
      <c r="J57" s="16" t="s">
        <v>769</v>
      </c>
      <c r="K57" s="16" t="s">
        <v>2413</v>
      </c>
      <c r="L57" s="16" t="s">
        <v>760</v>
      </c>
      <c r="M57" s="16" t="s">
        <v>761</v>
      </c>
      <c r="N57" s="16" t="s">
        <v>770</v>
      </c>
      <c r="O57" s="16" t="s">
        <v>771</v>
      </c>
      <c r="P57" s="16" t="s">
        <v>2672</v>
      </c>
      <c r="Q57" s="16" t="s">
        <v>2671</v>
      </c>
      <c r="R57" s="16" t="s">
        <v>2672</v>
      </c>
      <c r="S57" s="16" t="s">
        <v>76</v>
      </c>
      <c r="T57" s="16" t="s">
        <v>2674</v>
      </c>
      <c r="U57" s="16" t="s">
        <v>2671</v>
      </c>
      <c r="V57" s="16" t="s">
        <v>2794</v>
      </c>
      <c r="W57" s="16" t="s">
        <v>72</v>
      </c>
      <c r="X57" s="16" t="s">
        <v>62</v>
      </c>
      <c r="Y57" s="16"/>
      <c r="Z57" s="16" t="s">
        <v>773</v>
      </c>
      <c r="AA57" s="16" t="s">
        <v>774</v>
      </c>
      <c r="AB57" s="16" t="s">
        <v>2672</v>
      </c>
      <c r="AC57" s="16" t="s">
        <v>2671</v>
      </c>
      <c r="AD57" s="16" t="s">
        <v>2672</v>
      </c>
      <c r="AE57" s="16" t="s">
        <v>76</v>
      </c>
      <c r="AF57" s="16" t="s">
        <v>2674</v>
      </c>
      <c r="AG57" s="16" t="s">
        <v>2671</v>
      </c>
      <c r="AH57" s="16" t="s">
        <v>2795</v>
      </c>
      <c r="AI57" s="16" t="s">
        <v>72</v>
      </c>
      <c r="AJ57" s="16"/>
      <c r="AK57" s="16"/>
      <c r="AL57" s="16" t="s">
        <v>775</v>
      </c>
      <c r="AM57" s="16" t="s">
        <v>776</v>
      </c>
      <c r="AN57" s="16" t="s">
        <v>2672</v>
      </c>
      <c r="AO57" s="16" t="s">
        <v>2671</v>
      </c>
      <c r="AP57" s="16" t="s">
        <v>2672</v>
      </c>
      <c r="AQ57" s="16" t="s">
        <v>76</v>
      </c>
      <c r="AR57" s="16" t="s">
        <v>2674</v>
      </c>
      <c r="AS57" s="16" t="s">
        <v>2671</v>
      </c>
      <c r="AT57" s="16" t="s">
        <v>2793</v>
      </c>
      <c r="AU57" s="16" t="s">
        <v>72</v>
      </c>
      <c r="AV57" s="16"/>
      <c r="AW57" s="53"/>
    </row>
    <row r="58" spans="1:49" ht="106.5">
      <c r="A58" s="27" t="s">
        <v>743</v>
      </c>
      <c r="B58" s="12" t="s">
        <v>744</v>
      </c>
      <c r="C58" s="12" t="s">
        <v>80</v>
      </c>
      <c r="D58" s="12" t="s">
        <v>80</v>
      </c>
      <c r="E58" s="12" t="s">
        <v>777</v>
      </c>
      <c r="F58" s="12" t="s">
        <v>778</v>
      </c>
      <c r="G58" s="12" t="s">
        <v>779</v>
      </c>
      <c r="H58" s="12">
        <v>2</v>
      </c>
      <c r="I58" s="12" t="s">
        <v>2796</v>
      </c>
      <c r="J58" s="12" t="s">
        <v>781</v>
      </c>
      <c r="K58" s="12" t="s">
        <v>2413</v>
      </c>
      <c r="L58" s="12" t="s">
        <v>782</v>
      </c>
      <c r="M58" s="12" t="s">
        <v>783</v>
      </c>
      <c r="N58" s="12" t="s">
        <v>678</v>
      </c>
      <c r="O58" s="12" t="s">
        <v>784</v>
      </c>
      <c r="P58" s="12" t="s">
        <v>2672</v>
      </c>
      <c r="Q58" s="12" t="s">
        <v>2671</v>
      </c>
      <c r="R58" s="12" t="s">
        <v>2672</v>
      </c>
      <c r="S58" s="12" t="s">
        <v>76</v>
      </c>
      <c r="T58" s="12" t="s">
        <v>2674</v>
      </c>
      <c r="U58" s="12" t="s">
        <v>2671</v>
      </c>
      <c r="V58" s="12" t="s">
        <v>2681</v>
      </c>
      <c r="W58" s="12" t="s">
        <v>72</v>
      </c>
      <c r="X58" s="12" t="s">
        <v>62</v>
      </c>
      <c r="Y58" s="12"/>
      <c r="Z58" s="12" t="s">
        <v>682</v>
      </c>
      <c r="AA58" s="12" t="s">
        <v>786</v>
      </c>
      <c r="AB58" s="12" t="s">
        <v>2672</v>
      </c>
      <c r="AC58" s="12">
        <v>1</v>
      </c>
      <c r="AD58" s="12">
        <v>2</v>
      </c>
      <c r="AE58" s="12" t="s">
        <v>76</v>
      </c>
      <c r="AF58" s="12" t="s">
        <v>2674</v>
      </c>
      <c r="AG58" s="12" t="s">
        <v>2671</v>
      </c>
      <c r="AH58" s="12" t="s">
        <v>2681</v>
      </c>
      <c r="AI58" s="12" t="s">
        <v>72</v>
      </c>
      <c r="AJ58" s="12"/>
      <c r="AK58" s="12"/>
      <c r="AL58" s="12" t="s">
        <v>684</v>
      </c>
      <c r="AM58" s="12" t="s">
        <v>787</v>
      </c>
      <c r="AN58" s="12" t="s">
        <v>2672</v>
      </c>
      <c r="AO58" s="12" t="s">
        <v>2671</v>
      </c>
      <c r="AP58" s="12" t="s">
        <v>2672</v>
      </c>
      <c r="AQ58" s="12" t="s">
        <v>76</v>
      </c>
      <c r="AR58" s="12" t="s">
        <v>2674</v>
      </c>
      <c r="AS58" s="12" t="s">
        <v>2671</v>
      </c>
      <c r="AT58" s="12" t="s">
        <v>2681</v>
      </c>
      <c r="AU58" s="12" t="s">
        <v>72</v>
      </c>
      <c r="AV58" s="12"/>
      <c r="AW58" s="52"/>
    </row>
    <row r="59" spans="1:49" ht="106.5">
      <c r="A59" s="26" t="s">
        <v>743</v>
      </c>
      <c r="B59" s="16" t="s">
        <v>744</v>
      </c>
      <c r="C59" s="16" t="s">
        <v>80</v>
      </c>
      <c r="D59" s="16" t="s">
        <v>80</v>
      </c>
      <c r="E59" s="16" t="s">
        <v>777</v>
      </c>
      <c r="F59" s="16" t="s">
        <v>778</v>
      </c>
      <c r="G59" s="16" t="s">
        <v>779</v>
      </c>
      <c r="H59" s="16">
        <v>2</v>
      </c>
      <c r="I59" s="16" t="s">
        <v>2796</v>
      </c>
      <c r="J59" s="16" t="s">
        <v>759</v>
      </c>
      <c r="K59" s="16" t="s">
        <v>2413</v>
      </c>
      <c r="L59" s="16" t="s">
        <v>782</v>
      </c>
      <c r="M59" s="16" t="s">
        <v>783</v>
      </c>
      <c r="N59" s="16" t="s">
        <v>762</v>
      </c>
      <c r="O59" s="16" t="s">
        <v>788</v>
      </c>
      <c r="P59" s="16" t="s">
        <v>2672</v>
      </c>
      <c r="Q59" s="16" t="s">
        <v>2671</v>
      </c>
      <c r="R59" s="16" t="s">
        <v>2672</v>
      </c>
      <c r="S59" s="16" t="s">
        <v>76</v>
      </c>
      <c r="T59" s="16" t="s">
        <v>2674</v>
      </c>
      <c r="U59" s="16" t="s">
        <v>2671</v>
      </c>
      <c r="V59" s="16" t="s">
        <v>2681</v>
      </c>
      <c r="W59" s="16" t="s">
        <v>72</v>
      </c>
      <c r="X59" s="16" t="s">
        <v>62</v>
      </c>
      <c r="Y59" s="16"/>
      <c r="Z59" s="16" t="s">
        <v>765</v>
      </c>
      <c r="AA59" s="16" t="s">
        <v>789</v>
      </c>
      <c r="AB59" s="16" t="s">
        <v>2672</v>
      </c>
      <c r="AC59" s="16" t="s">
        <v>2671</v>
      </c>
      <c r="AD59" s="16" t="s">
        <v>2672</v>
      </c>
      <c r="AE59" s="16" t="s">
        <v>76</v>
      </c>
      <c r="AF59" s="16" t="s">
        <v>2674</v>
      </c>
      <c r="AG59" s="16" t="s">
        <v>2671</v>
      </c>
      <c r="AH59" s="16" t="s">
        <v>2792</v>
      </c>
      <c r="AI59" s="16" t="s">
        <v>72</v>
      </c>
      <c r="AJ59" s="16"/>
      <c r="AK59" s="16"/>
      <c r="AL59" s="16" t="s">
        <v>767</v>
      </c>
      <c r="AM59" s="16" t="s">
        <v>792</v>
      </c>
      <c r="AN59" s="16" t="s">
        <v>2672</v>
      </c>
      <c r="AO59" s="16" t="s">
        <v>2671</v>
      </c>
      <c r="AP59" s="16" t="s">
        <v>2672</v>
      </c>
      <c r="AQ59" s="16" t="s">
        <v>76</v>
      </c>
      <c r="AR59" s="16" t="s">
        <v>2674</v>
      </c>
      <c r="AS59" s="16" t="s">
        <v>2671</v>
      </c>
      <c r="AT59" s="16" t="s">
        <v>2793</v>
      </c>
      <c r="AU59" s="16" t="s">
        <v>72</v>
      </c>
      <c r="AV59" s="16"/>
      <c r="AW59" s="53"/>
    </row>
    <row r="60" spans="1:49" ht="152.25">
      <c r="A60" s="27" t="s">
        <v>743</v>
      </c>
      <c r="B60" s="12" t="s">
        <v>744</v>
      </c>
      <c r="C60" s="12" t="s">
        <v>114</v>
      </c>
      <c r="D60" s="12" t="s">
        <v>2694</v>
      </c>
      <c r="E60" s="12" t="s">
        <v>793</v>
      </c>
      <c r="F60" s="12" t="s">
        <v>2797</v>
      </c>
      <c r="G60" s="12" t="s">
        <v>795</v>
      </c>
      <c r="H60" s="12">
        <v>1</v>
      </c>
      <c r="I60" s="12" t="s">
        <v>796</v>
      </c>
      <c r="J60" s="12" t="s">
        <v>796</v>
      </c>
      <c r="K60" s="12" t="s">
        <v>2413</v>
      </c>
      <c r="L60" s="12" t="s">
        <v>2798</v>
      </c>
      <c r="M60" s="12" t="s">
        <v>798</v>
      </c>
      <c r="N60" s="12" t="s">
        <v>678</v>
      </c>
      <c r="O60" s="12" t="s">
        <v>799</v>
      </c>
      <c r="P60" s="12" t="s">
        <v>2672</v>
      </c>
      <c r="Q60" s="12" t="s">
        <v>2671</v>
      </c>
      <c r="R60" s="12" t="s">
        <v>2672</v>
      </c>
      <c r="S60" s="12" t="s">
        <v>76</v>
      </c>
      <c r="T60" s="12" t="s">
        <v>2674</v>
      </c>
      <c r="U60" s="12" t="s">
        <v>2671</v>
      </c>
      <c r="V60" s="12" t="s">
        <v>2681</v>
      </c>
      <c r="W60" s="12" t="s">
        <v>72</v>
      </c>
      <c r="X60" s="12" t="s">
        <v>62</v>
      </c>
      <c r="Y60" s="12"/>
      <c r="Z60" s="12" t="s">
        <v>682</v>
      </c>
      <c r="AA60" s="12" t="s">
        <v>801</v>
      </c>
      <c r="AB60" s="12" t="s">
        <v>2672</v>
      </c>
      <c r="AC60" s="12">
        <v>1</v>
      </c>
      <c r="AD60" s="12">
        <v>2</v>
      </c>
      <c r="AE60" s="12" t="s">
        <v>76</v>
      </c>
      <c r="AF60" s="12" t="s">
        <v>2674</v>
      </c>
      <c r="AG60" s="12" t="s">
        <v>2671</v>
      </c>
      <c r="AH60" s="12" t="s">
        <v>2681</v>
      </c>
      <c r="AI60" s="12" t="s">
        <v>72</v>
      </c>
      <c r="AJ60" s="12"/>
      <c r="AK60" s="12"/>
      <c r="AL60" s="12" t="s">
        <v>684</v>
      </c>
      <c r="AM60" s="12" t="s">
        <v>802</v>
      </c>
      <c r="AN60" s="12" t="s">
        <v>2672</v>
      </c>
      <c r="AO60" s="12" t="s">
        <v>2671</v>
      </c>
      <c r="AP60" s="12" t="s">
        <v>2672</v>
      </c>
      <c r="AQ60" s="12" t="s">
        <v>76</v>
      </c>
      <c r="AR60" s="12" t="s">
        <v>2674</v>
      </c>
      <c r="AS60" s="12" t="s">
        <v>2671</v>
      </c>
      <c r="AT60" s="12" t="s">
        <v>2681</v>
      </c>
      <c r="AU60" s="12" t="s">
        <v>72</v>
      </c>
      <c r="AV60" s="12"/>
      <c r="AW60" s="52"/>
    </row>
    <row r="61" spans="1:49" ht="121.5">
      <c r="A61" s="26" t="s">
        <v>743</v>
      </c>
      <c r="B61" s="16" t="s">
        <v>744</v>
      </c>
      <c r="C61" s="16" t="s">
        <v>149</v>
      </c>
      <c r="D61" s="16" t="s">
        <v>2704</v>
      </c>
      <c r="E61" s="16" t="s">
        <v>803</v>
      </c>
      <c r="F61" s="16" t="s">
        <v>804</v>
      </c>
      <c r="G61" s="16">
        <v>5577479</v>
      </c>
      <c r="H61" s="16">
        <v>2</v>
      </c>
      <c r="I61" s="16" t="s">
        <v>2799</v>
      </c>
      <c r="J61" s="16" t="s">
        <v>806</v>
      </c>
      <c r="K61" s="16" t="s">
        <v>2413</v>
      </c>
      <c r="L61" s="16" t="s">
        <v>807</v>
      </c>
      <c r="M61" s="16" t="s">
        <v>808</v>
      </c>
      <c r="N61" s="16" t="s">
        <v>809</v>
      </c>
      <c r="O61" s="16" t="s">
        <v>810</v>
      </c>
      <c r="P61" s="16" t="s">
        <v>2672</v>
      </c>
      <c r="Q61" s="16" t="s">
        <v>2671</v>
      </c>
      <c r="R61" s="16" t="s">
        <v>2672</v>
      </c>
      <c r="S61" s="16" t="s">
        <v>2719</v>
      </c>
      <c r="T61" s="16" t="s">
        <v>2674</v>
      </c>
      <c r="U61" s="16" t="s">
        <v>2671</v>
      </c>
      <c r="V61" s="16" t="s">
        <v>2800</v>
      </c>
      <c r="W61" s="16" t="s">
        <v>72</v>
      </c>
      <c r="X61" s="16" t="s">
        <v>62</v>
      </c>
      <c r="Y61" s="16"/>
      <c r="Z61" s="16" t="s">
        <v>813</v>
      </c>
      <c r="AA61" s="16" t="s">
        <v>814</v>
      </c>
      <c r="AB61" s="16" t="s">
        <v>2672</v>
      </c>
      <c r="AC61" s="16" t="s">
        <v>2671</v>
      </c>
      <c r="AD61" s="16" t="s">
        <v>2672</v>
      </c>
      <c r="AE61" s="16" t="s">
        <v>2719</v>
      </c>
      <c r="AF61" s="16" t="s">
        <v>2674</v>
      </c>
      <c r="AG61" s="16" t="s">
        <v>2800</v>
      </c>
      <c r="AH61" s="16">
        <v>3</v>
      </c>
      <c r="AI61" s="16" t="s">
        <v>72</v>
      </c>
      <c r="AJ61" s="16"/>
      <c r="AK61" s="16"/>
      <c r="AL61" s="16" t="s">
        <v>817</v>
      </c>
      <c r="AM61" s="16" t="s">
        <v>818</v>
      </c>
      <c r="AN61" s="16" t="s">
        <v>2671</v>
      </c>
      <c r="AO61" s="16" t="s">
        <v>2671</v>
      </c>
      <c r="AP61" s="16" t="s">
        <v>2672</v>
      </c>
      <c r="AQ61" s="16" t="s">
        <v>2752</v>
      </c>
      <c r="AR61" s="16" t="s">
        <v>2678</v>
      </c>
      <c r="AS61" s="16" t="s">
        <v>2672</v>
      </c>
      <c r="AT61" s="16" t="s">
        <v>2801</v>
      </c>
      <c r="AU61" s="16" t="s">
        <v>72</v>
      </c>
      <c r="AV61" s="16"/>
      <c r="AW61" s="53"/>
    </row>
    <row r="62" spans="1:49" ht="121.5">
      <c r="A62" s="27" t="s">
        <v>743</v>
      </c>
      <c r="B62" s="12" t="s">
        <v>744</v>
      </c>
      <c r="C62" s="12" t="s">
        <v>149</v>
      </c>
      <c r="D62" s="12" t="s">
        <v>2704</v>
      </c>
      <c r="E62" s="12" t="s">
        <v>803</v>
      </c>
      <c r="F62" s="12" t="s">
        <v>804</v>
      </c>
      <c r="G62" s="12">
        <v>5577479</v>
      </c>
      <c r="H62" s="12">
        <v>2</v>
      </c>
      <c r="I62" s="12" t="s">
        <v>2799</v>
      </c>
      <c r="J62" s="12" t="s">
        <v>822</v>
      </c>
      <c r="K62" s="12" t="s">
        <v>2413</v>
      </c>
      <c r="L62" s="12" t="s">
        <v>807</v>
      </c>
      <c r="M62" s="12" t="s">
        <v>808</v>
      </c>
      <c r="N62" s="12" t="s">
        <v>823</v>
      </c>
      <c r="O62" s="12" t="s">
        <v>824</v>
      </c>
      <c r="P62" s="12" t="s">
        <v>2672</v>
      </c>
      <c r="Q62" s="12" t="s">
        <v>2671</v>
      </c>
      <c r="R62" s="12" t="s">
        <v>2672</v>
      </c>
      <c r="S62" s="12" t="s">
        <v>76</v>
      </c>
      <c r="T62" s="12" t="s">
        <v>2674</v>
      </c>
      <c r="U62" s="12" t="s">
        <v>2671</v>
      </c>
      <c r="V62" s="12" t="s">
        <v>2802</v>
      </c>
      <c r="W62" s="12" t="s">
        <v>72</v>
      </c>
      <c r="X62" s="12" t="s">
        <v>62</v>
      </c>
      <c r="Y62" s="12"/>
      <c r="Z62" s="12" t="s">
        <v>827</v>
      </c>
      <c r="AA62" s="12" t="s">
        <v>828</v>
      </c>
      <c r="AB62" s="12" t="s">
        <v>2672</v>
      </c>
      <c r="AC62" s="12" t="s">
        <v>2671</v>
      </c>
      <c r="AD62" s="12" t="s">
        <v>2672</v>
      </c>
      <c r="AE62" s="12" t="s">
        <v>76</v>
      </c>
      <c r="AF62" s="12" t="s">
        <v>2674</v>
      </c>
      <c r="AG62" s="12" t="s">
        <v>2671</v>
      </c>
      <c r="AH62" s="12" t="s">
        <v>2803</v>
      </c>
      <c r="AI62" s="12" t="s">
        <v>72</v>
      </c>
      <c r="AJ62" s="12"/>
      <c r="AK62" s="12"/>
      <c r="AL62" s="12" t="s">
        <v>831</v>
      </c>
      <c r="AM62" s="12" t="s">
        <v>832</v>
      </c>
      <c r="AN62" s="12" t="s">
        <v>2671</v>
      </c>
      <c r="AO62" s="12" t="s">
        <v>2671</v>
      </c>
      <c r="AP62" s="12" t="s">
        <v>2672</v>
      </c>
      <c r="AQ62" s="12" t="s">
        <v>2752</v>
      </c>
      <c r="AR62" s="12" t="s">
        <v>2678</v>
      </c>
      <c r="AS62" s="12" t="s">
        <v>2672</v>
      </c>
      <c r="AT62" s="12" t="s">
        <v>2804</v>
      </c>
      <c r="AU62" s="12" t="s">
        <v>66</v>
      </c>
      <c r="AV62" s="12"/>
      <c r="AW62" s="52"/>
    </row>
    <row r="63" spans="1:49" ht="106.5">
      <c r="A63" s="26" t="s">
        <v>743</v>
      </c>
      <c r="B63" s="16" t="s">
        <v>744</v>
      </c>
      <c r="C63" s="16" t="s">
        <v>149</v>
      </c>
      <c r="D63" s="16" t="s">
        <v>2704</v>
      </c>
      <c r="E63" s="16" t="s">
        <v>835</v>
      </c>
      <c r="F63" s="16" t="s">
        <v>836</v>
      </c>
      <c r="G63" s="16" t="s">
        <v>837</v>
      </c>
      <c r="H63" s="16">
        <v>1</v>
      </c>
      <c r="I63" s="16" t="s">
        <v>838</v>
      </c>
      <c r="J63" s="16" t="s">
        <v>838</v>
      </c>
      <c r="K63" s="16" t="s">
        <v>2413</v>
      </c>
      <c r="L63" s="16" t="s">
        <v>839</v>
      </c>
      <c r="M63" s="16" t="s">
        <v>840</v>
      </c>
      <c r="N63" s="16" t="s">
        <v>841</v>
      </c>
      <c r="O63" s="16" t="s">
        <v>842</v>
      </c>
      <c r="P63" s="16" t="s">
        <v>2672</v>
      </c>
      <c r="Q63" s="16" t="s">
        <v>2671</v>
      </c>
      <c r="R63" s="16" t="s">
        <v>2672</v>
      </c>
      <c r="S63" s="16" t="s">
        <v>76</v>
      </c>
      <c r="T63" s="16" t="s">
        <v>2674</v>
      </c>
      <c r="U63" s="16" t="s">
        <v>2671</v>
      </c>
      <c r="V63" s="16" t="s">
        <v>2681</v>
      </c>
      <c r="W63" s="16" t="s">
        <v>72</v>
      </c>
      <c r="X63" s="16" t="s">
        <v>62</v>
      </c>
      <c r="Y63" s="16"/>
      <c r="Z63" s="16" t="s">
        <v>843</v>
      </c>
      <c r="AA63" s="16" t="s">
        <v>844</v>
      </c>
      <c r="AB63" s="16" t="s">
        <v>2672</v>
      </c>
      <c r="AC63" s="16" t="s">
        <v>2671</v>
      </c>
      <c r="AD63" s="16" t="s">
        <v>2672</v>
      </c>
      <c r="AE63" s="16" t="s">
        <v>76</v>
      </c>
      <c r="AF63" s="16" t="s">
        <v>2674</v>
      </c>
      <c r="AG63" s="16" t="s">
        <v>2671</v>
      </c>
      <c r="AH63" s="16" t="s">
        <v>2805</v>
      </c>
      <c r="AI63" s="16" t="s">
        <v>72</v>
      </c>
      <c r="AJ63" s="16"/>
      <c r="AK63" s="16"/>
      <c r="AL63" s="16" t="s">
        <v>847</v>
      </c>
      <c r="AM63" s="16" t="s">
        <v>848</v>
      </c>
      <c r="AN63" s="16" t="s">
        <v>2672</v>
      </c>
      <c r="AO63" s="16" t="s">
        <v>2672</v>
      </c>
      <c r="AP63" s="16" t="s">
        <v>2671</v>
      </c>
      <c r="AQ63" s="16"/>
      <c r="AR63" s="16" t="s">
        <v>2765</v>
      </c>
      <c r="AS63" s="16" t="s">
        <v>2671</v>
      </c>
      <c r="AT63" s="16" t="s">
        <v>2765</v>
      </c>
      <c r="AU63" s="16" t="s">
        <v>850</v>
      </c>
      <c r="AV63" s="16"/>
      <c r="AW63" s="53"/>
    </row>
    <row r="64" spans="1:49" ht="121.5">
      <c r="A64" s="27" t="s">
        <v>743</v>
      </c>
      <c r="B64" s="12" t="s">
        <v>744</v>
      </c>
      <c r="C64" s="12" t="s">
        <v>305</v>
      </c>
      <c r="D64" s="12" t="s">
        <v>2709</v>
      </c>
      <c r="E64" s="12" t="s">
        <v>851</v>
      </c>
      <c r="F64" s="12">
        <v>1577601</v>
      </c>
      <c r="G64" s="12" t="s">
        <v>852</v>
      </c>
      <c r="H64" s="12">
        <v>1</v>
      </c>
      <c r="I64" s="12" t="s">
        <v>853</v>
      </c>
      <c r="J64" s="12" t="s">
        <v>853</v>
      </c>
      <c r="K64" s="12" t="s">
        <v>2413</v>
      </c>
      <c r="L64" s="12" t="s">
        <v>854</v>
      </c>
      <c r="M64" s="12" t="s">
        <v>855</v>
      </c>
      <c r="N64" s="12" t="s">
        <v>230</v>
      </c>
      <c r="O64" s="12" t="s">
        <v>856</v>
      </c>
      <c r="P64" s="12" t="s">
        <v>2672</v>
      </c>
      <c r="Q64" s="12" t="s">
        <v>2671</v>
      </c>
      <c r="R64" s="12" t="s">
        <v>2672</v>
      </c>
      <c r="S64" s="12" t="s">
        <v>76</v>
      </c>
      <c r="T64" s="12" t="s">
        <v>2674</v>
      </c>
      <c r="U64" s="12" t="s">
        <v>2671</v>
      </c>
      <c r="V64" s="12" t="s">
        <v>2681</v>
      </c>
      <c r="W64" s="12" t="s">
        <v>72</v>
      </c>
      <c r="X64" s="12" t="s">
        <v>62</v>
      </c>
      <c r="Y64" s="12"/>
      <c r="Z64" s="12" t="s">
        <v>233</v>
      </c>
      <c r="AA64" s="12" t="s">
        <v>857</v>
      </c>
      <c r="AB64" s="12" t="s">
        <v>2672</v>
      </c>
      <c r="AC64" s="12" t="s">
        <v>2671</v>
      </c>
      <c r="AD64" s="12" t="s">
        <v>2672</v>
      </c>
      <c r="AE64" s="12" t="s">
        <v>76</v>
      </c>
      <c r="AF64" s="12" t="s">
        <v>2674</v>
      </c>
      <c r="AG64" s="12" t="s">
        <v>2671</v>
      </c>
      <c r="AH64" s="12" t="s">
        <v>2681</v>
      </c>
      <c r="AI64" s="12" t="s">
        <v>72</v>
      </c>
      <c r="AJ64" s="12"/>
      <c r="AK64" s="12"/>
      <c r="AL64" s="12" t="s">
        <v>235</v>
      </c>
      <c r="AM64" s="12" t="s">
        <v>858</v>
      </c>
      <c r="AN64" s="12" t="s">
        <v>2672</v>
      </c>
      <c r="AO64" s="12" t="s">
        <v>2671</v>
      </c>
      <c r="AP64" s="12" t="s">
        <v>2672</v>
      </c>
      <c r="AQ64" s="12" t="s">
        <v>76</v>
      </c>
      <c r="AR64" s="12" t="s">
        <v>2674</v>
      </c>
      <c r="AS64" s="12" t="s">
        <v>2671</v>
      </c>
      <c r="AT64" s="12" t="s">
        <v>2681</v>
      </c>
      <c r="AU64" s="12" t="s">
        <v>72</v>
      </c>
      <c r="AV64" s="12"/>
      <c r="AW64" s="52"/>
    </row>
    <row r="65" spans="1:49" ht="106.5">
      <c r="A65" s="26" t="s">
        <v>743</v>
      </c>
      <c r="B65" s="16" t="s">
        <v>744</v>
      </c>
      <c r="C65" s="16" t="s">
        <v>305</v>
      </c>
      <c r="D65" s="16" t="s">
        <v>2709</v>
      </c>
      <c r="E65" s="16" t="s">
        <v>859</v>
      </c>
      <c r="F65" s="16" t="s">
        <v>860</v>
      </c>
      <c r="G65" s="16" t="s">
        <v>861</v>
      </c>
      <c r="H65" s="16">
        <v>1</v>
      </c>
      <c r="I65" s="16" t="s">
        <v>862</v>
      </c>
      <c r="J65" s="16" t="s">
        <v>862</v>
      </c>
      <c r="K65" s="16" t="s">
        <v>2413</v>
      </c>
      <c r="L65" s="16" t="s">
        <v>863</v>
      </c>
      <c r="M65" s="16" t="s">
        <v>864</v>
      </c>
      <c r="N65" s="16" t="s">
        <v>230</v>
      </c>
      <c r="O65" s="16" t="s">
        <v>865</v>
      </c>
      <c r="P65" s="16" t="s">
        <v>2672</v>
      </c>
      <c r="Q65" s="16" t="s">
        <v>2671</v>
      </c>
      <c r="R65" s="16" t="s">
        <v>2672</v>
      </c>
      <c r="S65" s="16" t="s">
        <v>76</v>
      </c>
      <c r="T65" s="16" t="s">
        <v>2674</v>
      </c>
      <c r="U65" s="16" t="s">
        <v>2671</v>
      </c>
      <c r="V65" s="16" t="s">
        <v>2681</v>
      </c>
      <c r="W65" s="16" t="s">
        <v>72</v>
      </c>
      <c r="X65" s="16" t="s">
        <v>62</v>
      </c>
      <c r="Y65" s="16"/>
      <c r="Z65" s="16" t="s">
        <v>233</v>
      </c>
      <c r="AA65" s="16" t="s">
        <v>866</v>
      </c>
      <c r="AB65" s="16" t="s">
        <v>2672</v>
      </c>
      <c r="AC65" s="16" t="s">
        <v>2671</v>
      </c>
      <c r="AD65" s="16" t="s">
        <v>2672</v>
      </c>
      <c r="AE65" s="16" t="s">
        <v>76</v>
      </c>
      <c r="AF65" s="16" t="s">
        <v>2674</v>
      </c>
      <c r="AG65" s="16" t="s">
        <v>2671</v>
      </c>
      <c r="AH65" s="16" t="s">
        <v>2681</v>
      </c>
      <c r="AI65" s="16" t="s">
        <v>72</v>
      </c>
      <c r="AJ65" s="16"/>
      <c r="AK65" s="16"/>
      <c r="AL65" s="16" t="s">
        <v>235</v>
      </c>
      <c r="AM65" s="16" t="s">
        <v>867</v>
      </c>
      <c r="AN65" s="16" t="s">
        <v>2672</v>
      </c>
      <c r="AO65" s="16" t="s">
        <v>2671</v>
      </c>
      <c r="AP65" s="16" t="s">
        <v>2672</v>
      </c>
      <c r="AQ65" s="16" t="s">
        <v>76</v>
      </c>
      <c r="AR65" s="16" t="s">
        <v>2674</v>
      </c>
      <c r="AS65" s="16" t="s">
        <v>2671</v>
      </c>
      <c r="AT65" s="16" t="s">
        <v>2681</v>
      </c>
      <c r="AU65" s="16" t="s">
        <v>72</v>
      </c>
      <c r="AV65" s="16"/>
      <c r="AW65" s="53"/>
    </row>
    <row r="66" spans="1:49" ht="121.5">
      <c r="A66" s="27" t="s">
        <v>870</v>
      </c>
      <c r="B66" s="12" t="s">
        <v>871</v>
      </c>
      <c r="C66" s="12" t="s">
        <v>114</v>
      </c>
      <c r="D66" s="12" t="s">
        <v>2694</v>
      </c>
      <c r="E66" s="12" t="s">
        <v>872</v>
      </c>
      <c r="F66" s="12" t="s">
        <v>2806</v>
      </c>
      <c r="G66" s="12" t="s">
        <v>874</v>
      </c>
      <c r="H66" s="12">
        <v>2</v>
      </c>
      <c r="I66" s="12" t="s">
        <v>2807</v>
      </c>
      <c r="J66" s="12" t="s">
        <v>876</v>
      </c>
      <c r="K66" s="12" t="s">
        <v>2413</v>
      </c>
      <c r="L66" s="12" t="s">
        <v>877</v>
      </c>
      <c r="M66" s="12" t="s">
        <v>878</v>
      </c>
      <c r="N66" s="12" t="s">
        <v>879</v>
      </c>
      <c r="O66" s="12" t="s">
        <v>880</v>
      </c>
      <c r="P66" s="12" t="s">
        <v>2672</v>
      </c>
      <c r="Q66" s="12" t="s">
        <v>2671</v>
      </c>
      <c r="R66" s="12" t="s">
        <v>2672</v>
      </c>
      <c r="S66" s="12" t="s">
        <v>2808</v>
      </c>
      <c r="T66" s="12" t="s">
        <v>2678</v>
      </c>
      <c r="U66" s="12" t="s">
        <v>2672</v>
      </c>
      <c r="V66" s="12" t="s">
        <v>2809</v>
      </c>
      <c r="W66" s="12" t="s">
        <v>162</v>
      </c>
      <c r="X66" s="12" t="s">
        <v>62</v>
      </c>
      <c r="Y66" s="12"/>
      <c r="Z66" s="12" t="s">
        <v>883</v>
      </c>
      <c r="AA66" s="12" t="s">
        <v>884</v>
      </c>
      <c r="AB66" s="12" t="s">
        <v>2672</v>
      </c>
      <c r="AC66" s="12" t="s">
        <v>2671</v>
      </c>
      <c r="AD66" s="12" t="s">
        <v>2672</v>
      </c>
      <c r="AE66" s="12" t="s">
        <v>2810</v>
      </c>
      <c r="AF66" s="12" t="s">
        <v>2674</v>
      </c>
      <c r="AG66" s="12" t="s">
        <v>2671</v>
      </c>
      <c r="AH66" s="12" t="s">
        <v>2811</v>
      </c>
      <c r="AI66" s="12" t="s">
        <v>72</v>
      </c>
      <c r="AJ66" s="12"/>
      <c r="AK66" s="12"/>
      <c r="AL66" s="12" t="s">
        <v>887</v>
      </c>
      <c r="AM66" s="12" t="s">
        <v>888</v>
      </c>
      <c r="AN66" s="12" t="s">
        <v>2672</v>
      </c>
      <c r="AO66" s="12" t="s">
        <v>2671</v>
      </c>
      <c r="AP66" s="12" t="s">
        <v>2672</v>
      </c>
      <c r="AQ66" s="12" t="s">
        <v>76</v>
      </c>
      <c r="AR66" s="12" t="s">
        <v>2674</v>
      </c>
      <c r="AS66" s="12" t="s">
        <v>2671</v>
      </c>
      <c r="AT66" s="12" t="s">
        <v>2812</v>
      </c>
      <c r="AU66" s="12" t="s">
        <v>72</v>
      </c>
      <c r="AV66" s="12"/>
      <c r="AW66" s="52"/>
    </row>
    <row r="67" spans="1:49" ht="106.5">
      <c r="A67" s="26" t="s">
        <v>870</v>
      </c>
      <c r="B67" s="16" t="s">
        <v>871</v>
      </c>
      <c r="C67" s="16" t="s">
        <v>114</v>
      </c>
      <c r="D67" s="16" t="s">
        <v>2694</v>
      </c>
      <c r="E67" s="16" t="s">
        <v>872</v>
      </c>
      <c r="F67" s="16" t="s">
        <v>2806</v>
      </c>
      <c r="G67" s="16" t="s">
        <v>874</v>
      </c>
      <c r="H67" s="16">
        <v>2</v>
      </c>
      <c r="I67" s="16" t="s">
        <v>2807</v>
      </c>
      <c r="J67" s="16" t="s">
        <v>892</v>
      </c>
      <c r="K67" s="16" t="s">
        <v>2413</v>
      </c>
      <c r="L67" s="16" t="s">
        <v>877</v>
      </c>
      <c r="M67" s="16" t="s">
        <v>878</v>
      </c>
      <c r="N67" s="16" t="s">
        <v>893</v>
      </c>
      <c r="O67" s="16" t="s">
        <v>894</v>
      </c>
      <c r="P67" s="16"/>
      <c r="Q67" s="16"/>
      <c r="R67" s="16"/>
      <c r="S67" s="16"/>
      <c r="T67" s="16" t="s">
        <v>2765</v>
      </c>
      <c r="U67" s="16"/>
      <c r="V67" s="16"/>
      <c r="W67" s="16" t="s">
        <v>66</v>
      </c>
      <c r="X67" s="16" t="s">
        <v>62</v>
      </c>
      <c r="Y67" s="16"/>
      <c r="Z67" s="16" t="s">
        <v>896</v>
      </c>
      <c r="AA67" s="16" t="s">
        <v>897</v>
      </c>
      <c r="AB67" s="16" t="s">
        <v>2672</v>
      </c>
      <c r="AC67" s="16" t="s">
        <v>2671</v>
      </c>
      <c r="AD67" s="16" t="s">
        <v>2672</v>
      </c>
      <c r="AE67" s="16" t="s">
        <v>2810</v>
      </c>
      <c r="AF67" s="16" t="s">
        <v>2674</v>
      </c>
      <c r="AG67" s="16" t="s">
        <v>2671</v>
      </c>
      <c r="AH67" s="16" t="s">
        <v>2813</v>
      </c>
      <c r="AI67" s="16" t="s">
        <v>72</v>
      </c>
      <c r="AJ67" s="16"/>
      <c r="AK67" s="16"/>
      <c r="AL67" s="16" t="s">
        <v>899</v>
      </c>
      <c r="AM67" s="16" t="s">
        <v>900</v>
      </c>
      <c r="AN67" s="16" t="s">
        <v>2672</v>
      </c>
      <c r="AO67" s="16" t="s">
        <v>2671</v>
      </c>
      <c r="AP67" s="16" t="s">
        <v>2672</v>
      </c>
      <c r="AQ67" s="16" t="s">
        <v>2810</v>
      </c>
      <c r="AR67" s="16" t="s">
        <v>2674</v>
      </c>
      <c r="AS67" s="16" t="s">
        <v>2671</v>
      </c>
      <c r="AT67" s="16" t="s">
        <v>2814</v>
      </c>
      <c r="AU67" s="16" t="s">
        <v>72</v>
      </c>
      <c r="AV67" s="16"/>
      <c r="AW67" s="53"/>
    </row>
    <row r="68" spans="1:49" ht="106.5">
      <c r="A68" s="27" t="s">
        <v>870</v>
      </c>
      <c r="B68" s="12" t="s">
        <v>871</v>
      </c>
      <c r="C68" s="12" t="s">
        <v>149</v>
      </c>
      <c r="D68" s="12" t="s">
        <v>2704</v>
      </c>
      <c r="E68" s="12" t="s">
        <v>903</v>
      </c>
      <c r="F68" s="12" t="s">
        <v>904</v>
      </c>
      <c r="G68" s="12" t="s">
        <v>905</v>
      </c>
      <c r="H68" s="12">
        <v>1</v>
      </c>
      <c r="I68" s="12" t="s">
        <v>906</v>
      </c>
      <c r="J68" s="12" t="s">
        <v>906</v>
      </c>
      <c r="K68" s="12" t="s">
        <v>2413</v>
      </c>
      <c r="L68" s="12" t="s">
        <v>907</v>
      </c>
      <c r="M68" s="12" t="s">
        <v>908</v>
      </c>
      <c r="N68" s="12" t="s">
        <v>230</v>
      </c>
      <c r="O68" s="12" t="s">
        <v>909</v>
      </c>
      <c r="P68" s="12" t="s">
        <v>2672</v>
      </c>
      <c r="Q68" s="12" t="s">
        <v>2671</v>
      </c>
      <c r="R68" s="12" t="s">
        <v>2672</v>
      </c>
      <c r="S68" s="12" t="s">
        <v>76</v>
      </c>
      <c r="T68" s="12" t="s">
        <v>2674</v>
      </c>
      <c r="U68" s="12" t="s">
        <v>2671</v>
      </c>
      <c r="V68" s="12" t="s">
        <v>2681</v>
      </c>
      <c r="W68" s="12" t="s">
        <v>72</v>
      </c>
      <c r="X68" s="12" t="s">
        <v>62</v>
      </c>
      <c r="Y68" s="12"/>
      <c r="Z68" s="12" t="s">
        <v>233</v>
      </c>
      <c r="AA68" s="12" t="s">
        <v>910</v>
      </c>
      <c r="AB68" s="12" t="s">
        <v>2672</v>
      </c>
      <c r="AC68" s="12" t="s">
        <v>2671</v>
      </c>
      <c r="AD68" s="12" t="s">
        <v>2672</v>
      </c>
      <c r="AE68" s="12" t="s">
        <v>76</v>
      </c>
      <c r="AF68" s="12" t="s">
        <v>2674</v>
      </c>
      <c r="AG68" s="12" t="s">
        <v>2671</v>
      </c>
      <c r="AH68" s="12" t="s">
        <v>2681</v>
      </c>
      <c r="AI68" s="12" t="s">
        <v>72</v>
      </c>
      <c r="AJ68" s="12"/>
      <c r="AK68" s="12"/>
      <c r="AL68" s="12" t="s">
        <v>235</v>
      </c>
      <c r="AM68" s="12" t="s">
        <v>911</v>
      </c>
      <c r="AN68" s="12" t="s">
        <v>2672</v>
      </c>
      <c r="AO68" s="12" t="s">
        <v>2671</v>
      </c>
      <c r="AP68" s="12" t="s">
        <v>2672</v>
      </c>
      <c r="AQ68" s="12" t="s">
        <v>76</v>
      </c>
      <c r="AR68" s="12" t="s">
        <v>2674</v>
      </c>
      <c r="AS68" s="12" t="s">
        <v>2671</v>
      </c>
      <c r="AT68" s="12" t="s">
        <v>2681</v>
      </c>
      <c r="AU68" s="12" t="s">
        <v>72</v>
      </c>
      <c r="AV68" s="12"/>
      <c r="AW68" s="52"/>
    </row>
    <row r="69" spans="1:49" ht="121.5">
      <c r="A69" s="26" t="s">
        <v>912</v>
      </c>
      <c r="B69" s="16" t="s">
        <v>913</v>
      </c>
      <c r="C69" s="16" t="s">
        <v>51</v>
      </c>
      <c r="D69" s="16" t="s">
        <v>51</v>
      </c>
      <c r="E69" s="16" t="s">
        <v>914</v>
      </c>
      <c r="F69" s="16" t="s">
        <v>915</v>
      </c>
      <c r="G69" s="16" t="s">
        <v>916</v>
      </c>
      <c r="H69" s="16">
        <v>1</v>
      </c>
      <c r="I69" s="16" t="s">
        <v>917</v>
      </c>
      <c r="J69" s="16" t="s">
        <v>917</v>
      </c>
      <c r="K69" s="16" t="s">
        <v>2413</v>
      </c>
      <c r="L69" s="16" t="s">
        <v>918</v>
      </c>
      <c r="M69" s="16" t="s">
        <v>919</v>
      </c>
      <c r="N69" s="16" t="s">
        <v>920</v>
      </c>
      <c r="O69" s="16" t="s">
        <v>921</v>
      </c>
      <c r="P69" s="16" t="s">
        <v>2672</v>
      </c>
      <c r="Q69" s="16" t="s">
        <v>2671</v>
      </c>
      <c r="R69" s="16" t="s">
        <v>2672</v>
      </c>
      <c r="S69" s="16" t="s">
        <v>76</v>
      </c>
      <c r="T69" s="16" t="s">
        <v>2674</v>
      </c>
      <c r="U69" s="16" t="s">
        <v>2671</v>
      </c>
      <c r="V69" s="16" t="s">
        <v>2681</v>
      </c>
      <c r="W69" s="16" t="s">
        <v>72</v>
      </c>
      <c r="X69" s="16" t="s">
        <v>62</v>
      </c>
      <c r="Y69" s="16"/>
      <c r="Z69" s="16" t="s">
        <v>922</v>
      </c>
      <c r="AA69" s="16" t="s">
        <v>923</v>
      </c>
      <c r="AB69" s="16" t="s">
        <v>2672</v>
      </c>
      <c r="AC69" s="16" t="s">
        <v>2671</v>
      </c>
      <c r="AD69" s="16" t="s">
        <v>2672</v>
      </c>
      <c r="AE69" s="16" t="s">
        <v>76</v>
      </c>
      <c r="AF69" s="16" t="s">
        <v>2674</v>
      </c>
      <c r="AG69" s="16" t="s">
        <v>2681</v>
      </c>
      <c r="AH69" s="16" t="s">
        <v>2681</v>
      </c>
      <c r="AI69" s="16" t="s">
        <v>72</v>
      </c>
      <c r="AJ69" s="16"/>
      <c r="AK69" s="16"/>
      <c r="AL69" s="16" t="s">
        <v>925</v>
      </c>
      <c r="AM69" s="16" t="s">
        <v>926</v>
      </c>
      <c r="AN69" s="16" t="s">
        <v>2672</v>
      </c>
      <c r="AO69" s="16" t="s">
        <v>2671</v>
      </c>
      <c r="AP69" s="16" t="s">
        <v>2672</v>
      </c>
      <c r="AQ69" s="16" t="s">
        <v>76</v>
      </c>
      <c r="AR69" s="16" t="s">
        <v>2674</v>
      </c>
      <c r="AS69" s="16" t="s">
        <v>2671</v>
      </c>
      <c r="AT69" s="16" t="s">
        <v>2681</v>
      </c>
      <c r="AU69" s="16" t="s">
        <v>72</v>
      </c>
      <c r="AV69" s="16"/>
      <c r="AW69" s="53"/>
    </row>
    <row r="70" spans="1:49" ht="121.5">
      <c r="A70" s="27" t="s">
        <v>912</v>
      </c>
      <c r="B70" s="12" t="s">
        <v>913</v>
      </c>
      <c r="C70" s="12" t="s">
        <v>149</v>
      </c>
      <c r="D70" s="12" t="s">
        <v>2704</v>
      </c>
      <c r="E70" s="12" t="s">
        <v>927</v>
      </c>
      <c r="F70" s="12">
        <v>4.72999999999999E+47</v>
      </c>
      <c r="G70" s="12" t="s">
        <v>929</v>
      </c>
      <c r="H70" s="12">
        <v>1</v>
      </c>
      <c r="I70" s="12" t="s">
        <v>930</v>
      </c>
      <c r="J70" s="12" t="s">
        <v>930</v>
      </c>
      <c r="K70" s="12" t="s">
        <v>2413</v>
      </c>
      <c r="L70" s="12" t="s">
        <v>931</v>
      </c>
      <c r="M70" s="12" t="s">
        <v>932</v>
      </c>
      <c r="N70" s="12" t="s">
        <v>933</v>
      </c>
      <c r="O70" s="12" t="s">
        <v>934</v>
      </c>
      <c r="P70" s="12" t="s">
        <v>2672</v>
      </c>
      <c r="Q70" s="12" t="s">
        <v>2671</v>
      </c>
      <c r="R70" s="12" t="s">
        <v>2672</v>
      </c>
      <c r="S70" s="12" t="s">
        <v>76</v>
      </c>
      <c r="T70" s="12" t="s">
        <v>2674</v>
      </c>
      <c r="U70" s="12" t="s">
        <v>2671</v>
      </c>
      <c r="V70" s="12" t="s">
        <v>2681</v>
      </c>
      <c r="W70" s="12" t="s">
        <v>72</v>
      </c>
      <c r="X70" s="12" t="s">
        <v>62</v>
      </c>
      <c r="Y70" s="12"/>
      <c r="Z70" s="12" t="s">
        <v>935</v>
      </c>
      <c r="AA70" s="12" t="s">
        <v>936</v>
      </c>
      <c r="AB70" s="12" t="s">
        <v>2672</v>
      </c>
      <c r="AC70" s="12" t="s">
        <v>2671</v>
      </c>
      <c r="AD70" s="12" t="s">
        <v>2672</v>
      </c>
      <c r="AE70" s="12" t="s">
        <v>76</v>
      </c>
      <c r="AF70" s="12" t="s">
        <v>2674</v>
      </c>
      <c r="AG70" s="12" t="s">
        <v>2671</v>
      </c>
      <c r="AH70" s="12" t="s">
        <v>2681</v>
      </c>
      <c r="AI70" s="12" t="s">
        <v>72</v>
      </c>
      <c r="AJ70" s="12"/>
      <c r="AK70" s="12"/>
      <c r="AL70" s="12" t="s">
        <v>939</v>
      </c>
      <c r="AM70" s="12" t="s">
        <v>940</v>
      </c>
      <c r="AN70" s="12" t="s">
        <v>2672</v>
      </c>
      <c r="AO70" s="12" t="s">
        <v>2671</v>
      </c>
      <c r="AP70" s="12" t="s">
        <v>2672</v>
      </c>
      <c r="AQ70" s="12" t="s">
        <v>76</v>
      </c>
      <c r="AR70" s="12" t="s">
        <v>2674</v>
      </c>
      <c r="AS70" s="12" t="s">
        <v>2671</v>
      </c>
      <c r="AT70" s="12" t="s">
        <v>2681</v>
      </c>
      <c r="AU70" s="12" t="s">
        <v>72</v>
      </c>
      <c r="AV70" s="12"/>
      <c r="AW70" s="52"/>
    </row>
    <row r="71" spans="1:49" ht="106.5">
      <c r="A71" s="26" t="s">
        <v>912</v>
      </c>
      <c r="B71" s="16" t="s">
        <v>913</v>
      </c>
      <c r="C71" s="16" t="s">
        <v>149</v>
      </c>
      <c r="D71" s="16" t="s">
        <v>2704</v>
      </c>
      <c r="E71" s="16" t="s">
        <v>941</v>
      </c>
      <c r="F71" s="16" t="s">
        <v>942</v>
      </c>
      <c r="G71" s="16" t="s">
        <v>943</v>
      </c>
      <c r="H71" s="16">
        <v>1</v>
      </c>
      <c r="I71" s="16" t="s">
        <v>944</v>
      </c>
      <c r="J71" s="16" t="s">
        <v>944</v>
      </c>
      <c r="K71" s="16" t="s">
        <v>2413</v>
      </c>
      <c r="L71" s="16" t="s">
        <v>945</v>
      </c>
      <c r="M71" s="16" t="s">
        <v>946</v>
      </c>
      <c r="N71" s="16" t="s">
        <v>933</v>
      </c>
      <c r="O71" s="16" t="s">
        <v>947</v>
      </c>
      <c r="P71" s="16" t="s">
        <v>2672</v>
      </c>
      <c r="Q71" s="16" t="s">
        <v>2671</v>
      </c>
      <c r="R71" s="16" t="s">
        <v>2672</v>
      </c>
      <c r="S71" s="16" t="s">
        <v>76</v>
      </c>
      <c r="T71" s="16" t="s">
        <v>2674</v>
      </c>
      <c r="U71" s="16" t="s">
        <v>2671</v>
      </c>
      <c r="V71" s="16" t="s">
        <v>2681</v>
      </c>
      <c r="W71" s="16" t="s">
        <v>72</v>
      </c>
      <c r="X71" s="16" t="s">
        <v>62</v>
      </c>
      <c r="Y71" s="16"/>
      <c r="Z71" s="16" t="s">
        <v>935</v>
      </c>
      <c r="AA71" s="16" t="s">
        <v>948</v>
      </c>
      <c r="AB71" s="16" t="s">
        <v>2672</v>
      </c>
      <c r="AC71" s="16" t="s">
        <v>2671</v>
      </c>
      <c r="AD71" s="16" t="s">
        <v>2672</v>
      </c>
      <c r="AE71" s="16" t="s">
        <v>76</v>
      </c>
      <c r="AF71" s="16" t="s">
        <v>2674</v>
      </c>
      <c r="AG71" s="16" t="s">
        <v>2671</v>
      </c>
      <c r="AH71" s="16" t="s">
        <v>2681</v>
      </c>
      <c r="AI71" s="16" t="s">
        <v>72</v>
      </c>
      <c r="AJ71" s="16"/>
      <c r="AK71" s="16"/>
      <c r="AL71" s="16" t="s">
        <v>939</v>
      </c>
      <c r="AM71" s="16" t="s">
        <v>949</v>
      </c>
      <c r="AN71" s="16" t="s">
        <v>2672</v>
      </c>
      <c r="AO71" s="16" t="s">
        <v>2671</v>
      </c>
      <c r="AP71" s="16" t="s">
        <v>2672</v>
      </c>
      <c r="AQ71" s="16" t="s">
        <v>76</v>
      </c>
      <c r="AR71" s="16" t="s">
        <v>2674</v>
      </c>
      <c r="AS71" s="16" t="s">
        <v>2671</v>
      </c>
      <c r="AT71" s="16" t="s">
        <v>2681</v>
      </c>
      <c r="AU71" s="16" t="s">
        <v>72</v>
      </c>
      <c r="AV71" s="16"/>
      <c r="AW71" s="53"/>
    </row>
    <row r="72" spans="1:49" ht="213">
      <c r="A72" s="27" t="s">
        <v>950</v>
      </c>
      <c r="B72" s="12" t="s">
        <v>951</v>
      </c>
      <c r="C72" s="12" t="s">
        <v>114</v>
      </c>
      <c r="D72" s="12" t="s">
        <v>2694</v>
      </c>
      <c r="E72" s="12" t="s">
        <v>952</v>
      </c>
      <c r="F72" s="12" t="s">
        <v>953</v>
      </c>
      <c r="G72" s="12" t="s">
        <v>954</v>
      </c>
      <c r="H72" s="12">
        <v>1</v>
      </c>
      <c r="I72" s="12" t="s">
        <v>955</v>
      </c>
      <c r="J72" s="12" t="s">
        <v>955</v>
      </c>
      <c r="K72" s="12" t="s">
        <v>2413</v>
      </c>
      <c r="L72" s="12" t="s">
        <v>956</v>
      </c>
      <c r="M72" s="12" t="s">
        <v>957</v>
      </c>
      <c r="N72" s="12" t="s">
        <v>958</v>
      </c>
      <c r="O72" s="12" t="s">
        <v>959</v>
      </c>
      <c r="P72" s="12" t="s">
        <v>2672</v>
      </c>
      <c r="Q72" s="12" t="s">
        <v>2671</v>
      </c>
      <c r="R72" s="12" t="s">
        <v>2672</v>
      </c>
      <c r="S72" s="12" t="s">
        <v>76</v>
      </c>
      <c r="T72" s="12" t="s">
        <v>2674</v>
      </c>
      <c r="U72" s="12" t="s">
        <v>2671</v>
      </c>
      <c r="V72" s="12" t="s">
        <v>2681</v>
      </c>
      <c r="W72" s="12" t="s">
        <v>72</v>
      </c>
      <c r="X72" s="12" t="s">
        <v>62</v>
      </c>
      <c r="Y72" s="12"/>
      <c r="Z72" s="12" t="s">
        <v>961</v>
      </c>
      <c r="AA72" s="12" t="s">
        <v>962</v>
      </c>
      <c r="AB72" s="12" t="s">
        <v>2672</v>
      </c>
      <c r="AC72" s="12" t="s">
        <v>2671</v>
      </c>
      <c r="AD72" s="12" t="s">
        <v>2672</v>
      </c>
      <c r="AE72" s="12" t="s">
        <v>76</v>
      </c>
      <c r="AF72" s="12" t="s">
        <v>2674</v>
      </c>
      <c r="AG72" s="12" t="s">
        <v>2671</v>
      </c>
      <c r="AH72" s="12" t="s">
        <v>2681</v>
      </c>
      <c r="AI72" s="12" t="s">
        <v>72</v>
      </c>
      <c r="AJ72" s="12"/>
      <c r="AK72" s="12"/>
      <c r="AL72" s="12" t="s">
        <v>963</v>
      </c>
      <c r="AM72" s="12" t="s">
        <v>964</v>
      </c>
      <c r="AN72" s="12" t="s">
        <v>2672</v>
      </c>
      <c r="AO72" s="12" t="s">
        <v>2671</v>
      </c>
      <c r="AP72" s="12" t="s">
        <v>2672</v>
      </c>
      <c r="AQ72" s="12" t="s">
        <v>76</v>
      </c>
      <c r="AR72" s="12" t="s">
        <v>2674</v>
      </c>
      <c r="AS72" s="12" t="s">
        <v>2671</v>
      </c>
      <c r="AT72" s="12" t="s">
        <v>2681</v>
      </c>
      <c r="AU72" s="12" t="s">
        <v>72</v>
      </c>
      <c r="AV72" s="12"/>
      <c r="AW72" s="52"/>
    </row>
    <row r="73" spans="1:49" ht="106.5">
      <c r="A73" s="26" t="s">
        <v>950</v>
      </c>
      <c r="B73" s="16" t="s">
        <v>951</v>
      </c>
      <c r="C73" s="16" t="s">
        <v>149</v>
      </c>
      <c r="D73" s="16" t="s">
        <v>2704</v>
      </c>
      <c r="E73" s="16" t="s">
        <v>965</v>
      </c>
      <c r="F73" s="16" t="s">
        <v>2815</v>
      </c>
      <c r="G73" s="16" t="s">
        <v>967</v>
      </c>
      <c r="H73" s="16">
        <v>1</v>
      </c>
      <c r="I73" s="16" t="s">
        <v>955</v>
      </c>
      <c r="J73" s="16" t="s">
        <v>955</v>
      </c>
      <c r="K73" s="16" t="s">
        <v>2413</v>
      </c>
      <c r="L73" s="16" t="s">
        <v>968</v>
      </c>
      <c r="M73" s="16" t="s">
        <v>969</v>
      </c>
      <c r="N73" s="16" t="s">
        <v>958</v>
      </c>
      <c r="O73" s="16" t="s">
        <v>970</v>
      </c>
      <c r="P73" s="16" t="s">
        <v>2672</v>
      </c>
      <c r="Q73" s="16" t="s">
        <v>2671</v>
      </c>
      <c r="R73" s="16" t="s">
        <v>2672</v>
      </c>
      <c r="S73" s="16" t="s">
        <v>76</v>
      </c>
      <c r="T73" s="16" t="s">
        <v>2674</v>
      </c>
      <c r="U73" s="16" t="s">
        <v>2671</v>
      </c>
      <c r="V73" s="16" t="s">
        <v>2681</v>
      </c>
      <c r="W73" s="16" t="s">
        <v>72</v>
      </c>
      <c r="X73" s="16" t="s">
        <v>62</v>
      </c>
      <c r="Y73" s="16"/>
      <c r="Z73" s="16" t="s">
        <v>961</v>
      </c>
      <c r="AA73" s="16" t="s">
        <v>972</v>
      </c>
      <c r="AB73" s="16" t="s">
        <v>2672</v>
      </c>
      <c r="AC73" s="16" t="s">
        <v>2671</v>
      </c>
      <c r="AD73" s="16" t="s">
        <v>2672</v>
      </c>
      <c r="AE73" s="16" t="s">
        <v>76</v>
      </c>
      <c r="AF73" s="16" t="s">
        <v>2674</v>
      </c>
      <c r="AG73" s="16" t="s">
        <v>2671</v>
      </c>
      <c r="AH73" s="16" t="s">
        <v>2681</v>
      </c>
      <c r="AI73" s="16" t="s">
        <v>72</v>
      </c>
      <c r="AJ73" s="16"/>
      <c r="AK73" s="16"/>
      <c r="AL73" s="16" t="s">
        <v>963</v>
      </c>
      <c r="AM73" s="16" t="s">
        <v>973</v>
      </c>
      <c r="AN73" s="16" t="s">
        <v>2672</v>
      </c>
      <c r="AO73" s="16" t="s">
        <v>2671</v>
      </c>
      <c r="AP73" s="16" t="s">
        <v>2672</v>
      </c>
      <c r="AQ73" s="16" t="s">
        <v>76</v>
      </c>
      <c r="AR73" s="16" t="s">
        <v>2674</v>
      </c>
      <c r="AS73" s="16" t="s">
        <v>2671</v>
      </c>
      <c r="AT73" s="16" t="s">
        <v>2681</v>
      </c>
      <c r="AU73" s="16" t="s">
        <v>72</v>
      </c>
      <c r="AV73" s="16"/>
      <c r="AW73" s="53"/>
    </row>
    <row r="74" spans="1:49" ht="167.25">
      <c r="A74" s="27" t="s">
        <v>977</v>
      </c>
      <c r="B74" s="12" t="s">
        <v>978</v>
      </c>
      <c r="C74" s="12" t="s">
        <v>149</v>
      </c>
      <c r="D74" s="12" t="s">
        <v>2704</v>
      </c>
      <c r="E74" s="12" t="s">
        <v>979</v>
      </c>
      <c r="F74" s="12" t="s">
        <v>980</v>
      </c>
      <c r="G74" s="12" t="s">
        <v>981</v>
      </c>
      <c r="H74" s="12">
        <v>4</v>
      </c>
      <c r="I74" s="12" t="s">
        <v>2816</v>
      </c>
      <c r="J74" s="12" t="s">
        <v>983</v>
      </c>
      <c r="K74" s="12" t="s">
        <v>2413</v>
      </c>
      <c r="L74" s="12" t="s">
        <v>984</v>
      </c>
      <c r="M74" s="12" t="s">
        <v>985</v>
      </c>
      <c r="N74" s="12" t="s">
        <v>986</v>
      </c>
      <c r="O74" s="12" t="s">
        <v>987</v>
      </c>
      <c r="P74" s="12" t="s">
        <v>2671</v>
      </c>
      <c r="Q74" s="12" t="s">
        <v>2671</v>
      </c>
      <c r="R74" s="12" t="s">
        <v>2672</v>
      </c>
      <c r="S74" s="12" t="s">
        <v>2817</v>
      </c>
      <c r="T74" s="12" t="s">
        <v>2691</v>
      </c>
      <c r="U74" s="12" t="s">
        <v>2672</v>
      </c>
      <c r="V74" s="12" t="s">
        <v>2818</v>
      </c>
      <c r="W74" s="12" t="s">
        <v>66</v>
      </c>
      <c r="X74" s="12" t="s">
        <v>62</v>
      </c>
      <c r="Y74" s="12"/>
      <c r="Z74" s="12" t="s">
        <v>988</v>
      </c>
      <c r="AA74" s="12" t="s">
        <v>989</v>
      </c>
      <c r="AB74" s="12" t="s">
        <v>2672</v>
      </c>
      <c r="AC74" s="12" t="s">
        <v>2671</v>
      </c>
      <c r="AD74" s="12" t="s">
        <v>2672</v>
      </c>
      <c r="AE74" s="12" t="s">
        <v>76</v>
      </c>
      <c r="AF74" s="12" t="s">
        <v>2674</v>
      </c>
      <c r="AG74" s="12" t="s">
        <v>2671</v>
      </c>
      <c r="AH74" s="12" t="s">
        <v>2681</v>
      </c>
      <c r="AI74" s="12" t="s">
        <v>72</v>
      </c>
      <c r="AJ74" s="12"/>
      <c r="AK74" s="12"/>
      <c r="AL74" s="12" t="s">
        <v>991</v>
      </c>
      <c r="AM74" s="12" t="s">
        <v>992</v>
      </c>
      <c r="AN74" s="12" t="s">
        <v>2672</v>
      </c>
      <c r="AO74" s="12" t="s">
        <v>2671</v>
      </c>
      <c r="AP74" s="12" t="s">
        <v>2672</v>
      </c>
      <c r="AQ74" s="12" t="s">
        <v>76</v>
      </c>
      <c r="AR74" s="12" t="s">
        <v>2674</v>
      </c>
      <c r="AS74" s="12" t="s">
        <v>2671</v>
      </c>
      <c r="AT74" s="12" t="s">
        <v>2681</v>
      </c>
      <c r="AU74" s="12" t="s">
        <v>72</v>
      </c>
      <c r="AV74" s="12"/>
      <c r="AW74" s="52"/>
    </row>
    <row r="75" spans="1:49" ht="167.25">
      <c r="A75" s="26" t="s">
        <v>977</v>
      </c>
      <c r="B75" s="16" t="s">
        <v>978</v>
      </c>
      <c r="C75" s="16" t="s">
        <v>149</v>
      </c>
      <c r="D75" s="16" t="s">
        <v>2704</v>
      </c>
      <c r="E75" s="16" t="s">
        <v>979</v>
      </c>
      <c r="F75" s="16" t="s">
        <v>980</v>
      </c>
      <c r="G75" s="16" t="s">
        <v>981</v>
      </c>
      <c r="H75" s="16">
        <v>4</v>
      </c>
      <c r="I75" s="16" t="s">
        <v>2816</v>
      </c>
      <c r="J75" s="16" t="s">
        <v>993</v>
      </c>
      <c r="K75" s="16" t="s">
        <v>2413</v>
      </c>
      <c r="L75" s="16" t="s">
        <v>984</v>
      </c>
      <c r="M75" s="16" t="s">
        <v>985</v>
      </c>
      <c r="N75" s="16" t="s">
        <v>994</v>
      </c>
      <c r="O75" s="16" t="s">
        <v>995</v>
      </c>
      <c r="P75" s="16" t="s">
        <v>2672</v>
      </c>
      <c r="Q75" s="16" t="s">
        <v>2671</v>
      </c>
      <c r="R75" s="16" t="s">
        <v>2672</v>
      </c>
      <c r="S75" s="16" t="s">
        <v>76</v>
      </c>
      <c r="T75" s="16" t="s">
        <v>2674</v>
      </c>
      <c r="U75" s="16" t="s">
        <v>2681</v>
      </c>
      <c r="V75" s="16">
        <v>3</v>
      </c>
      <c r="W75" s="16" t="s">
        <v>72</v>
      </c>
      <c r="X75" s="16" t="s">
        <v>62</v>
      </c>
      <c r="Y75" s="16"/>
      <c r="Z75" s="16" t="s">
        <v>996</v>
      </c>
      <c r="AA75" s="16" t="s">
        <v>997</v>
      </c>
      <c r="AB75" s="16" t="s">
        <v>2672</v>
      </c>
      <c r="AC75" s="16" t="s">
        <v>2671</v>
      </c>
      <c r="AD75" s="16" t="s">
        <v>2672</v>
      </c>
      <c r="AE75" s="16" t="s">
        <v>76</v>
      </c>
      <c r="AF75" s="16" t="s">
        <v>2674</v>
      </c>
      <c r="AG75" s="16" t="s">
        <v>2671</v>
      </c>
      <c r="AH75" s="16" t="s">
        <v>2819</v>
      </c>
      <c r="AI75" s="16" t="s">
        <v>72</v>
      </c>
      <c r="AJ75" s="16"/>
      <c r="AK75" s="16"/>
      <c r="AL75" s="16" t="s">
        <v>999</v>
      </c>
      <c r="AM75" s="16" t="s">
        <v>1000</v>
      </c>
      <c r="AN75" s="16" t="s">
        <v>2672</v>
      </c>
      <c r="AO75" s="16" t="s">
        <v>2671</v>
      </c>
      <c r="AP75" s="16" t="s">
        <v>2672</v>
      </c>
      <c r="AQ75" s="16" t="s">
        <v>76</v>
      </c>
      <c r="AR75" s="16" t="s">
        <v>2674</v>
      </c>
      <c r="AS75" s="16" t="s">
        <v>2671</v>
      </c>
      <c r="AT75" s="16" t="s">
        <v>2681</v>
      </c>
      <c r="AU75" s="16" t="s">
        <v>72</v>
      </c>
      <c r="AV75" s="16"/>
      <c r="AW75" s="53"/>
    </row>
    <row r="76" spans="1:49" ht="167.25">
      <c r="A76" s="27" t="s">
        <v>977</v>
      </c>
      <c r="B76" s="12" t="s">
        <v>978</v>
      </c>
      <c r="C76" s="12" t="s">
        <v>149</v>
      </c>
      <c r="D76" s="12" t="s">
        <v>2704</v>
      </c>
      <c r="E76" s="12" t="s">
        <v>979</v>
      </c>
      <c r="F76" s="12" t="s">
        <v>980</v>
      </c>
      <c r="G76" s="12" t="s">
        <v>981</v>
      </c>
      <c r="H76" s="12">
        <v>4</v>
      </c>
      <c r="I76" s="12" t="s">
        <v>2816</v>
      </c>
      <c r="J76" s="12" t="s">
        <v>1001</v>
      </c>
      <c r="K76" s="12" t="s">
        <v>2413</v>
      </c>
      <c r="L76" s="12" t="s">
        <v>984</v>
      </c>
      <c r="M76" s="12" t="s">
        <v>985</v>
      </c>
      <c r="N76" s="12" t="s">
        <v>1002</v>
      </c>
      <c r="O76" s="12" t="s">
        <v>1003</v>
      </c>
      <c r="P76" s="12" t="s">
        <v>2672</v>
      </c>
      <c r="Q76" s="12" t="s">
        <v>2671</v>
      </c>
      <c r="R76" s="12" t="s">
        <v>2672</v>
      </c>
      <c r="S76" s="12" t="s">
        <v>76</v>
      </c>
      <c r="T76" s="12" t="s">
        <v>2674</v>
      </c>
      <c r="U76" s="12" t="s">
        <v>2671</v>
      </c>
      <c r="V76" s="12" t="s">
        <v>2681</v>
      </c>
      <c r="W76" s="12" t="s">
        <v>72</v>
      </c>
      <c r="X76" s="12" t="s">
        <v>62</v>
      </c>
      <c r="Y76" s="12"/>
      <c r="Z76" s="12" t="s">
        <v>1004</v>
      </c>
      <c r="AA76" s="12" t="s">
        <v>1005</v>
      </c>
      <c r="AB76" s="12" t="s">
        <v>2672</v>
      </c>
      <c r="AC76" s="12" t="s">
        <v>2671</v>
      </c>
      <c r="AD76" s="12" t="s">
        <v>2672</v>
      </c>
      <c r="AE76" s="12" t="s">
        <v>2719</v>
      </c>
      <c r="AF76" s="12" t="s">
        <v>2674</v>
      </c>
      <c r="AG76" s="12" t="s">
        <v>2671</v>
      </c>
      <c r="AH76" s="12" t="s">
        <v>2820</v>
      </c>
      <c r="AI76" s="12" t="s">
        <v>72</v>
      </c>
      <c r="AJ76" s="12"/>
      <c r="AK76" s="12"/>
      <c r="AL76" s="12" t="s">
        <v>1007</v>
      </c>
      <c r="AM76" s="12" t="s">
        <v>1008</v>
      </c>
      <c r="AN76" s="12" t="s">
        <v>2672</v>
      </c>
      <c r="AO76" s="12" t="s">
        <v>2671</v>
      </c>
      <c r="AP76" s="12" t="s">
        <v>2672</v>
      </c>
      <c r="AQ76" s="12" t="s">
        <v>76</v>
      </c>
      <c r="AR76" s="12" t="s">
        <v>2674</v>
      </c>
      <c r="AS76" s="12" t="s">
        <v>2671</v>
      </c>
      <c r="AT76" s="12" t="s">
        <v>2681</v>
      </c>
      <c r="AU76" s="12" t="s">
        <v>72</v>
      </c>
      <c r="AV76" s="12"/>
      <c r="AW76" s="52"/>
    </row>
    <row r="77" spans="1:49" ht="167.25">
      <c r="A77" s="26" t="s">
        <v>977</v>
      </c>
      <c r="B77" s="16" t="s">
        <v>978</v>
      </c>
      <c r="C77" s="16" t="s">
        <v>149</v>
      </c>
      <c r="D77" s="16" t="s">
        <v>2704</v>
      </c>
      <c r="E77" s="16" t="s">
        <v>979</v>
      </c>
      <c r="F77" s="16" t="s">
        <v>980</v>
      </c>
      <c r="G77" s="16" t="s">
        <v>981</v>
      </c>
      <c r="H77" s="16">
        <v>4</v>
      </c>
      <c r="I77" s="16" t="s">
        <v>2816</v>
      </c>
      <c r="J77" s="16" t="s">
        <v>1009</v>
      </c>
      <c r="K77" s="16" t="s">
        <v>2413</v>
      </c>
      <c r="L77" s="16" t="s">
        <v>984</v>
      </c>
      <c r="M77" s="16" t="s">
        <v>985</v>
      </c>
      <c r="N77" s="16" t="s">
        <v>958</v>
      </c>
      <c r="O77" s="16" t="s">
        <v>1010</v>
      </c>
      <c r="P77" s="16" t="s">
        <v>2672</v>
      </c>
      <c r="Q77" s="16" t="s">
        <v>2671</v>
      </c>
      <c r="R77" s="16" t="s">
        <v>2672</v>
      </c>
      <c r="S77" s="16" t="s">
        <v>76</v>
      </c>
      <c r="T77" s="16" t="s">
        <v>2674</v>
      </c>
      <c r="U77" s="16" t="s">
        <v>2671</v>
      </c>
      <c r="V77" s="16" t="s">
        <v>2681</v>
      </c>
      <c r="W77" s="16" t="s">
        <v>72</v>
      </c>
      <c r="X77" s="16" t="s">
        <v>62</v>
      </c>
      <c r="Y77" s="16"/>
      <c r="Z77" s="16" t="s">
        <v>961</v>
      </c>
      <c r="AA77" s="16" t="s">
        <v>1011</v>
      </c>
      <c r="AB77" s="16" t="s">
        <v>2672</v>
      </c>
      <c r="AC77" s="16" t="s">
        <v>2671</v>
      </c>
      <c r="AD77" s="16" t="s">
        <v>2672</v>
      </c>
      <c r="AE77" s="16" t="s">
        <v>76</v>
      </c>
      <c r="AF77" s="16" t="s">
        <v>2674</v>
      </c>
      <c r="AG77" s="16" t="s">
        <v>2671</v>
      </c>
      <c r="AH77" s="16" t="s">
        <v>2681</v>
      </c>
      <c r="AI77" s="16" t="s">
        <v>72</v>
      </c>
      <c r="AJ77" s="16"/>
      <c r="AK77" s="16"/>
      <c r="AL77" s="16" t="s">
        <v>963</v>
      </c>
      <c r="AM77" s="16" t="s">
        <v>1013</v>
      </c>
      <c r="AN77" s="16" t="s">
        <v>2672</v>
      </c>
      <c r="AO77" s="16" t="s">
        <v>2671</v>
      </c>
      <c r="AP77" s="16" t="s">
        <v>2672</v>
      </c>
      <c r="AQ77" s="16" t="s">
        <v>76</v>
      </c>
      <c r="AR77" s="16" t="s">
        <v>2674</v>
      </c>
      <c r="AS77" s="16" t="s">
        <v>2671</v>
      </c>
      <c r="AT77" s="16" t="s">
        <v>2681</v>
      </c>
      <c r="AU77" s="16" t="s">
        <v>72</v>
      </c>
      <c r="AV77" s="16"/>
      <c r="AW77" s="53"/>
    </row>
    <row r="78" spans="1:49" ht="198">
      <c r="A78" s="27" t="s">
        <v>1014</v>
      </c>
      <c r="B78" s="12" t="s">
        <v>1015</v>
      </c>
      <c r="C78" s="12" t="s">
        <v>51</v>
      </c>
      <c r="D78" s="12" t="s">
        <v>51</v>
      </c>
      <c r="E78" s="12" t="s">
        <v>1016</v>
      </c>
      <c r="F78" s="12" t="s">
        <v>2821</v>
      </c>
      <c r="G78" s="12" t="s">
        <v>1018</v>
      </c>
      <c r="H78" s="12">
        <v>1</v>
      </c>
      <c r="I78" s="12" t="s">
        <v>1019</v>
      </c>
      <c r="J78" s="12" t="s">
        <v>1019</v>
      </c>
      <c r="K78" s="12" t="s">
        <v>2413</v>
      </c>
      <c r="L78" s="12" t="s">
        <v>2822</v>
      </c>
      <c r="M78" s="12" t="s">
        <v>1021</v>
      </c>
      <c r="N78" s="12" t="s">
        <v>1022</v>
      </c>
      <c r="O78" s="12" t="s">
        <v>1023</v>
      </c>
      <c r="P78" s="12" t="s">
        <v>2672</v>
      </c>
      <c r="Q78" s="12" t="s">
        <v>2671</v>
      </c>
      <c r="R78" s="12" t="s">
        <v>2672</v>
      </c>
      <c r="S78" s="12" t="s">
        <v>76</v>
      </c>
      <c r="T78" s="12" t="s">
        <v>2674</v>
      </c>
      <c r="U78" s="12" t="s">
        <v>2671</v>
      </c>
      <c r="V78" s="12" t="s">
        <v>2681</v>
      </c>
      <c r="W78" s="12" t="s">
        <v>72</v>
      </c>
      <c r="X78" s="12" t="s">
        <v>62</v>
      </c>
      <c r="Y78" s="12"/>
      <c r="Z78" s="12" t="s">
        <v>1024</v>
      </c>
      <c r="AA78" s="12" t="s">
        <v>1025</v>
      </c>
      <c r="AB78" s="12" t="s">
        <v>2672</v>
      </c>
      <c r="AC78" s="12" t="s">
        <v>2671</v>
      </c>
      <c r="AD78" s="12" t="s">
        <v>2672</v>
      </c>
      <c r="AE78" s="12" t="s">
        <v>76</v>
      </c>
      <c r="AF78" s="12" t="s">
        <v>2674</v>
      </c>
      <c r="AG78" s="12" t="s">
        <v>2671</v>
      </c>
      <c r="AH78" s="12" t="s">
        <v>2681</v>
      </c>
      <c r="AI78" s="12" t="s">
        <v>72</v>
      </c>
      <c r="AJ78" s="12"/>
      <c r="AK78" s="12"/>
      <c r="AL78" s="12" t="s">
        <v>1026</v>
      </c>
      <c r="AM78" s="12" t="s">
        <v>1027</v>
      </c>
      <c r="AN78" s="12" t="s">
        <v>2672</v>
      </c>
      <c r="AO78" s="12" t="s">
        <v>2671</v>
      </c>
      <c r="AP78" s="12" t="s">
        <v>2672</v>
      </c>
      <c r="AQ78" s="12" t="s">
        <v>76</v>
      </c>
      <c r="AR78" s="12" t="s">
        <v>2674</v>
      </c>
      <c r="AS78" s="12" t="s">
        <v>2671</v>
      </c>
      <c r="AT78" s="12" t="s">
        <v>2681</v>
      </c>
      <c r="AU78" s="12" t="s">
        <v>72</v>
      </c>
      <c r="AV78" s="12"/>
      <c r="AW78" s="52"/>
    </row>
    <row r="79" spans="1:49" ht="167.25">
      <c r="A79" s="26" t="s">
        <v>1014</v>
      </c>
      <c r="B79" s="16" t="s">
        <v>1015</v>
      </c>
      <c r="C79" s="16" t="s">
        <v>80</v>
      </c>
      <c r="D79" s="16" t="s">
        <v>80</v>
      </c>
      <c r="E79" s="16" t="s">
        <v>1028</v>
      </c>
      <c r="F79" s="16" t="s">
        <v>1029</v>
      </c>
      <c r="G79" s="16">
        <v>3021209</v>
      </c>
      <c r="H79" s="16">
        <v>1</v>
      </c>
      <c r="I79" s="16" t="s">
        <v>1030</v>
      </c>
      <c r="J79" s="16" t="s">
        <v>1030</v>
      </c>
      <c r="K79" s="16" t="s">
        <v>2413</v>
      </c>
      <c r="L79" s="16" t="s">
        <v>2823</v>
      </c>
      <c r="M79" s="16" t="s">
        <v>1032</v>
      </c>
      <c r="N79" s="16" t="s">
        <v>1033</v>
      </c>
      <c r="O79" s="16" t="s">
        <v>1034</v>
      </c>
      <c r="P79" s="16" t="s">
        <v>2672</v>
      </c>
      <c r="Q79" s="16" t="s">
        <v>2671</v>
      </c>
      <c r="R79" s="16" t="s">
        <v>2672</v>
      </c>
      <c r="S79" s="16" t="s">
        <v>2677</v>
      </c>
      <c r="T79" s="16" t="s">
        <v>2674</v>
      </c>
      <c r="U79" s="16" t="s">
        <v>2671</v>
      </c>
      <c r="V79" s="16" t="s">
        <v>2824</v>
      </c>
      <c r="W79" s="16" t="s">
        <v>72</v>
      </c>
      <c r="X79" s="16" t="s">
        <v>62</v>
      </c>
      <c r="Y79" s="16"/>
      <c r="Z79" s="16" t="s">
        <v>1037</v>
      </c>
      <c r="AA79" s="16" t="s">
        <v>1038</v>
      </c>
      <c r="AB79" s="16" t="s">
        <v>2672</v>
      </c>
      <c r="AC79" s="16" t="s">
        <v>2671</v>
      </c>
      <c r="AD79" s="16" t="s">
        <v>2672</v>
      </c>
      <c r="AE79" s="16" t="s">
        <v>2682</v>
      </c>
      <c r="AF79" s="16" t="s">
        <v>2674</v>
      </c>
      <c r="AG79" s="16" t="s">
        <v>2671</v>
      </c>
      <c r="AH79" s="16" t="s">
        <v>2825</v>
      </c>
      <c r="AI79" s="16" t="s">
        <v>72</v>
      </c>
      <c r="AJ79" s="16"/>
      <c r="AK79" s="16"/>
      <c r="AL79" s="16" t="s">
        <v>1040</v>
      </c>
      <c r="AM79" s="16" t="s">
        <v>1041</v>
      </c>
      <c r="AN79" s="16" t="s">
        <v>2672</v>
      </c>
      <c r="AO79" s="16" t="s">
        <v>2671</v>
      </c>
      <c r="AP79" s="16" t="s">
        <v>2672</v>
      </c>
      <c r="AQ79" s="16" t="s">
        <v>2698</v>
      </c>
      <c r="AR79" s="16" t="s">
        <v>2678</v>
      </c>
      <c r="AS79" s="16" t="s">
        <v>2671</v>
      </c>
      <c r="AT79" s="16" t="s">
        <v>2826</v>
      </c>
      <c r="AU79" s="16" t="s">
        <v>72</v>
      </c>
      <c r="AV79" s="16"/>
      <c r="AW79" s="53"/>
    </row>
    <row r="80" spans="1:49" ht="152.25">
      <c r="A80" s="27" t="s">
        <v>1014</v>
      </c>
      <c r="B80" s="12" t="s">
        <v>1015</v>
      </c>
      <c r="C80" s="12" t="s">
        <v>149</v>
      </c>
      <c r="D80" s="12" t="s">
        <v>2704</v>
      </c>
      <c r="E80" s="12" t="s">
        <v>1044</v>
      </c>
      <c r="F80" s="12" t="s">
        <v>1045</v>
      </c>
      <c r="G80" s="12" t="s">
        <v>1046</v>
      </c>
      <c r="H80" s="12">
        <v>1</v>
      </c>
      <c r="I80" s="12" t="s">
        <v>1047</v>
      </c>
      <c r="J80" s="12" t="s">
        <v>1047</v>
      </c>
      <c r="K80" s="12" t="s">
        <v>2413</v>
      </c>
      <c r="L80" s="12" t="s">
        <v>2827</v>
      </c>
      <c r="M80" s="12" t="s">
        <v>1049</v>
      </c>
      <c r="N80" s="12" t="s">
        <v>1050</v>
      </c>
      <c r="O80" s="12" t="s">
        <v>1051</v>
      </c>
      <c r="P80" s="12" t="s">
        <v>2672</v>
      </c>
      <c r="Q80" s="12" t="s">
        <v>2671</v>
      </c>
      <c r="R80" s="12" t="s">
        <v>2672</v>
      </c>
      <c r="S80" s="12" t="s">
        <v>76</v>
      </c>
      <c r="T80" s="12" t="s">
        <v>2674</v>
      </c>
      <c r="U80" s="12" t="s">
        <v>2828</v>
      </c>
      <c r="V80" s="12" t="s">
        <v>2828</v>
      </c>
      <c r="W80" s="12" t="s">
        <v>72</v>
      </c>
      <c r="X80" s="12" t="s">
        <v>62</v>
      </c>
      <c r="Y80" s="12"/>
      <c r="Z80" s="12" t="s">
        <v>1053</v>
      </c>
      <c r="AA80" s="12" t="s">
        <v>1054</v>
      </c>
      <c r="AB80" s="12" t="s">
        <v>2672</v>
      </c>
      <c r="AC80" s="12" t="s">
        <v>2671</v>
      </c>
      <c r="AD80" s="12" t="s">
        <v>2672</v>
      </c>
      <c r="AE80" s="12" t="s">
        <v>2673</v>
      </c>
      <c r="AF80" s="12" t="s">
        <v>2674</v>
      </c>
      <c r="AG80" s="12" t="s">
        <v>2829</v>
      </c>
      <c r="AH80" s="12" t="s">
        <v>2829</v>
      </c>
      <c r="AI80" s="12" t="s">
        <v>72</v>
      </c>
      <c r="AJ80" s="12"/>
      <c r="AK80" s="12"/>
      <c r="AL80" s="12" t="s">
        <v>1057</v>
      </c>
      <c r="AM80" s="12" t="s">
        <v>1058</v>
      </c>
      <c r="AN80" s="12" t="s">
        <v>2672</v>
      </c>
      <c r="AO80" s="12" t="s">
        <v>2671</v>
      </c>
      <c r="AP80" s="12" t="s">
        <v>2672</v>
      </c>
      <c r="AQ80" s="12" t="s">
        <v>76</v>
      </c>
      <c r="AR80" s="12" t="s">
        <v>2674</v>
      </c>
      <c r="AS80" s="12" t="s">
        <v>2671</v>
      </c>
      <c r="AT80" s="12" t="s">
        <v>2681</v>
      </c>
      <c r="AU80" s="12" t="s">
        <v>72</v>
      </c>
      <c r="AV80" s="12"/>
      <c r="AW80" s="52"/>
    </row>
    <row r="81" spans="1:49" ht="121.5">
      <c r="A81" s="26" t="s">
        <v>1014</v>
      </c>
      <c r="B81" s="16" t="s">
        <v>1015</v>
      </c>
      <c r="C81" s="16" t="s">
        <v>149</v>
      </c>
      <c r="D81" s="16" t="s">
        <v>2704</v>
      </c>
      <c r="E81" s="16" t="s">
        <v>1060</v>
      </c>
      <c r="F81" s="16" t="s">
        <v>1061</v>
      </c>
      <c r="G81" s="16" t="s">
        <v>1062</v>
      </c>
      <c r="H81" s="16">
        <v>1</v>
      </c>
      <c r="I81" s="16" t="s">
        <v>1047</v>
      </c>
      <c r="J81" s="16" t="s">
        <v>1047</v>
      </c>
      <c r="K81" s="16" t="s">
        <v>2413</v>
      </c>
      <c r="L81" s="16" t="s">
        <v>2830</v>
      </c>
      <c r="M81" s="16" t="s">
        <v>1064</v>
      </c>
      <c r="N81" s="16" t="s">
        <v>1050</v>
      </c>
      <c r="O81" s="16" t="s">
        <v>1065</v>
      </c>
      <c r="P81" s="16" t="s">
        <v>2672</v>
      </c>
      <c r="Q81" s="16" t="s">
        <v>2671</v>
      </c>
      <c r="R81" s="16" t="s">
        <v>2672</v>
      </c>
      <c r="S81" s="16" t="s">
        <v>76</v>
      </c>
      <c r="T81" s="16" t="s">
        <v>2674</v>
      </c>
      <c r="U81" s="16" t="s">
        <v>2828</v>
      </c>
      <c r="V81" s="16" t="s">
        <v>2828</v>
      </c>
      <c r="W81" s="16" t="s">
        <v>72</v>
      </c>
      <c r="X81" s="16" t="s">
        <v>61</v>
      </c>
      <c r="Y81" s="16" t="s">
        <v>506</v>
      </c>
      <c r="Z81" s="16" t="s">
        <v>1053</v>
      </c>
      <c r="AA81" s="16" t="s">
        <v>1068</v>
      </c>
      <c r="AB81" s="16" t="s">
        <v>2672</v>
      </c>
      <c r="AC81" s="16" t="s">
        <v>2671</v>
      </c>
      <c r="AD81" s="16" t="s">
        <v>2672</v>
      </c>
      <c r="AE81" s="16" t="s">
        <v>2673</v>
      </c>
      <c r="AF81" s="16" t="s">
        <v>2674</v>
      </c>
      <c r="AG81" s="16" t="s">
        <v>2829</v>
      </c>
      <c r="AH81" s="16" t="s">
        <v>2829</v>
      </c>
      <c r="AI81" s="16" t="s">
        <v>72</v>
      </c>
      <c r="AJ81" s="16"/>
      <c r="AK81" s="16"/>
      <c r="AL81" s="16" t="s">
        <v>1057</v>
      </c>
      <c r="AM81" s="16" t="s">
        <v>1069</v>
      </c>
      <c r="AN81" s="16" t="s">
        <v>2672</v>
      </c>
      <c r="AO81" s="16" t="s">
        <v>2671</v>
      </c>
      <c r="AP81" s="16" t="s">
        <v>2672</v>
      </c>
      <c r="AQ81" s="16" t="s">
        <v>76</v>
      </c>
      <c r="AR81" s="16" t="s">
        <v>2674</v>
      </c>
      <c r="AS81" s="16" t="s">
        <v>2671</v>
      </c>
      <c r="AT81" s="16" t="s">
        <v>2681</v>
      </c>
      <c r="AU81" s="16" t="s">
        <v>72</v>
      </c>
      <c r="AV81" s="16"/>
      <c r="AW81" s="53"/>
    </row>
    <row r="82" spans="1:49" ht="167.25">
      <c r="A82" s="27" t="s">
        <v>1070</v>
      </c>
      <c r="B82" s="12" t="s">
        <v>1071</v>
      </c>
      <c r="C82" s="12" t="s">
        <v>51</v>
      </c>
      <c r="D82" s="12" t="s">
        <v>51</v>
      </c>
      <c r="E82" s="12" t="s">
        <v>1072</v>
      </c>
      <c r="F82" s="12" t="s">
        <v>1073</v>
      </c>
      <c r="G82" s="12" t="s">
        <v>1074</v>
      </c>
      <c r="H82" s="12">
        <v>1</v>
      </c>
      <c r="I82" s="12" t="s">
        <v>1075</v>
      </c>
      <c r="J82" s="12" t="s">
        <v>1075</v>
      </c>
      <c r="K82" s="12" t="s">
        <v>2413</v>
      </c>
      <c r="L82" s="12" t="s">
        <v>2831</v>
      </c>
      <c r="M82" s="12" t="s">
        <v>1077</v>
      </c>
      <c r="N82" s="12" t="s">
        <v>517</v>
      </c>
      <c r="O82" s="12" t="s">
        <v>1078</v>
      </c>
      <c r="P82" s="12" t="s">
        <v>2672</v>
      </c>
      <c r="Q82" s="12" t="s">
        <v>2758</v>
      </c>
      <c r="R82" s="12" t="s">
        <v>2672</v>
      </c>
      <c r="S82" s="12" t="s">
        <v>76</v>
      </c>
      <c r="T82" s="12" t="s">
        <v>2674</v>
      </c>
      <c r="U82" s="12" t="s">
        <v>2671</v>
      </c>
      <c r="V82" s="12" t="s">
        <v>2681</v>
      </c>
      <c r="W82" s="12" t="s">
        <v>72</v>
      </c>
      <c r="X82" s="12" t="s">
        <v>62</v>
      </c>
      <c r="Y82" s="12"/>
      <c r="Z82" s="12" t="s">
        <v>1079</v>
      </c>
      <c r="AA82" s="12" t="s">
        <v>1080</v>
      </c>
      <c r="AB82" s="12" t="s">
        <v>2672</v>
      </c>
      <c r="AC82" s="12" t="s">
        <v>2671</v>
      </c>
      <c r="AD82" s="12" t="s">
        <v>2672</v>
      </c>
      <c r="AE82" s="12" t="s">
        <v>76</v>
      </c>
      <c r="AF82" s="12" t="s">
        <v>2674</v>
      </c>
      <c r="AG82" s="12" t="s">
        <v>2671</v>
      </c>
      <c r="AH82" s="12" t="s">
        <v>2681</v>
      </c>
      <c r="AI82" s="12" t="s">
        <v>72</v>
      </c>
      <c r="AJ82" s="12"/>
      <c r="AK82" s="12"/>
      <c r="AL82" s="12" t="s">
        <v>523</v>
      </c>
      <c r="AM82" s="12" t="s">
        <v>1081</v>
      </c>
      <c r="AN82" s="12" t="s">
        <v>2672</v>
      </c>
      <c r="AO82" s="12" t="s">
        <v>2671</v>
      </c>
      <c r="AP82" s="12" t="s">
        <v>2672</v>
      </c>
      <c r="AQ82" s="12" t="s">
        <v>76</v>
      </c>
      <c r="AR82" s="12" t="s">
        <v>2674</v>
      </c>
      <c r="AS82" s="12" t="s">
        <v>2671</v>
      </c>
      <c r="AT82" s="12" t="s">
        <v>2681</v>
      </c>
      <c r="AU82" s="12" t="s">
        <v>72</v>
      </c>
      <c r="AV82" s="12"/>
      <c r="AW82" s="52"/>
    </row>
    <row r="83" spans="1:49" ht="152.25">
      <c r="A83" s="26" t="s">
        <v>1070</v>
      </c>
      <c r="B83" s="16" t="s">
        <v>1071</v>
      </c>
      <c r="C83" s="16" t="s">
        <v>51</v>
      </c>
      <c r="D83" s="16" t="s">
        <v>51</v>
      </c>
      <c r="E83" s="16" t="s">
        <v>1082</v>
      </c>
      <c r="F83" s="16" t="s">
        <v>1083</v>
      </c>
      <c r="G83" s="16" t="s">
        <v>1084</v>
      </c>
      <c r="H83" s="16">
        <v>1</v>
      </c>
      <c r="I83" s="16" t="s">
        <v>1085</v>
      </c>
      <c r="J83" s="16" t="s">
        <v>1085</v>
      </c>
      <c r="K83" s="16" t="s">
        <v>2413</v>
      </c>
      <c r="L83" s="16" t="s">
        <v>2832</v>
      </c>
      <c r="M83" s="16" t="s">
        <v>1087</v>
      </c>
      <c r="N83" s="16" t="s">
        <v>1088</v>
      </c>
      <c r="O83" s="16" t="s">
        <v>1089</v>
      </c>
      <c r="P83" s="16" t="s">
        <v>2672</v>
      </c>
      <c r="Q83" s="16" t="s">
        <v>2671</v>
      </c>
      <c r="R83" s="16" t="s">
        <v>2672</v>
      </c>
      <c r="S83" s="16" t="s">
        <v>76</v>
      </c>
      <c r="T83" s="16" t="s">
        <v>2674</v>
      </c>
      <c r="U83" s="16" t="s">
        <v>2671</v>
      </c>
      <c r="V83" s="16" t="s">
        <v>2681</v>
      </c>
      <c r="W83" s="16" t="s">
        <v>72</v>
      </c>
      <c r="X83" s="16" t="s">
        <v>62</v>
      </c>
      <c r="Y83" s="16"/>
      <c r="Z83" s="16" t="s">
        <v>1090</v>
      </c>
      <c r="AA83" s="16" t="s">
        <v>1091</v>
      </c>
      <c r="AB83" s="16" t="s">
        <v>2672</v>
      </c>
      <c r="AC83" s="16" t="s">
        <v>2671</v>
      </c>
      <c r="AD83" s="16" t="s">
        <v>2672</v>
      </c>
      <c r="AE83" s="16" t="s">
        <v>76</v>
      </c>
      <c r="AF83" s="16" t="s">
        <v>2674</v>
      </c>
      <c r="AG83" s="16" t="s">
        <v>2671</v>
      </c>
      <c r="AH83" s="16" t="s">
        <v>2681</v>
      </c>
      <c r="AI83" s="16" t="s">
        <v>72</v>
      </c>
      <c r="AJ83" s="16"/>
      <c r="AK83" s="16"/>
      <c r="AL83" s="16" t="s">
        <v>1092</v>
      </c>
      <c r="AM83" s="16" t="s">
        <v>1093</v>
      </c>
      <c r="AN83" s="16" t="s">
        <v>2672</v>
      </c>
      <c r="AO83" s="16" t="s">
        <v>2671</v>
      </c>
      <c r="AP83" s="16" t="s">
        <v>2672</v>
      </c>
      <c r="AQ83" s="16" t="s">
        <v>2719</v>
      </c>
      <c r="AR83" s="16" t="s">
        <v>2691</v>
      </c>
      <c r="AS83" s="16" t="s">
        <v>2671</v>
      </c>
      <c r="AT83" s="16" t="s">
        <v>2833</v>
      </c>
      <c r="AU83" s="16" t="s">
        <v>66</v>
      </c>
      <c r="AV83" s="16"/>
      <c r="AW83" s="53"/>
    </row>
    <row r="84" spans="1:49" ht="121.5">
      <c r="A84" s="27" t="s">
        <v>1070</v>
      </c>
      <c r="B84" s="12" t="s">
        <v>1071</v>
      </c>
      <c r="C84" s="12" t="s">
        <v>114</v>
      </c>
      <c r="D84" s="12" t="s">
        <v>2694</v>
      </c>
      <c r="E84" s="12" t="s">
        <v>1097</v>
      </c>
      <c r="F84" s="12" t="s">
        <v>1098</v>
      </c>
      <c r="G84" s="12" t="s">
        <v>1099</v>
      </c>
      <c r="H84" s="12">
        <v>1</v>
      </c>
      <c r="I84" s="12" t="s">
        <v>1100</v>
      </c>
      <c r="J84" s="12" t="s">
        <v>1100</v>
      </c>
      <c r="K84" s="12" t="s">
        <v>2413</v>
      </c>
      <c r="L84" s="12" t="s">
        <v>2834</v>
      </c>
      <c r="M84" s="12" t="s">
        <v>1102</v>
      </c>
      <c r="N84" s="12" t="s">
        <v>1103</v>
      </c>
      <c r="O84" s="12" t="s">
        <v>1104</v>
      </c>
      <c r="P84" s="12" t="s">
        <v>2672</v>
      </c>
      <c r="Q84" s="12" t="s">
        <v>2671</v>
      </c>
      <c r="R84" s="12" t="s">
        <v>2672</v>
      </c>
      <c r="S84" s="12" t="s">
        <v>76</v>
      </c>
      <c r="T84" s="12" t="s">
        <v>2674</v>
      </c>
      <c r="U84" s="12" t="s">
        <v>2671</v>
      </c>
      <c r="V84" s="12" t="s">
        <v>2681</v>
      </c>
      <c r="W84" s="12" t="s">
        <v>72</v>
      </c>
      <c r="X84" s="12" t="s">
        <v>62</v>
      </c>
      <c r="Y84" s="12"/>
      <c r="Z84" s="12" t="s">
        <v>1107</v>
      </c>
      <c r="AA84" s="12" t="s">
        <v>1108</v>
      </c>
      <c r="AB84" s="12" t="s">
        <v>2672</v>
      </c>
      <c r="AC84" s="12" t="s">
        <v>2671</v>
      </c>
      <c r="AD84" s="12" t="s">
        <v>2672</v>
      </c>
      <c r="AE84" s="12" t="s">
        <v>76</v>
      </c>
      <c r="AF84" s="12" t="s">
        <v>2674</v>
      </c>
      <c r="AG84" s="12" t="s">
        <v>2671</v>
      </c>
      <c r="AH84" s="12" t="s">
        <v>2835</v>
      </c>
      <c r="AI84" s="12" t="s">
        <v>72</v>
      </c>
      <c r="AJ84" s="12"/>
      <c r="AK84" s="12"/>
      <c r="AL84" s="12" t="s">
        <v>1110</v>
      </c>
      <c r="AM84" s="12" t="s">
        <v>1111</v>
      </c>
      <c r="AN84" s="12" t="s">
        <v>2672</v>
      </c>
      <c r="AO84" s="12" t="s">
        <v>2671</v>
      </c>
      <c r="AP84" s="12" t="s">
        <v>2672</v>
      </c>
      <c r="AQ84" s="12" t="s">
        <v>76</v>
      </c>
      <c r="AR84" s="12" t="s">
        <v>2674</v>
      </c>
      <c r="AS84" s="12" t="s">
        <v>2671</v>
      </c>
      <c r="AT84" s="12" t="s">
        <v>2681</v>
      </c>
      <c r="AU84" s="12" t="s">
        <v>72</v>
      </c>
      <c r="AV84" s="12"/>
      <c r="AW84" s="52"/>
    </row>
    <row r="85" spans="1:49" ht="152.25">
      <c r="A85" s="26" t="s">
        <v>1112</v>
      </c>
      <c r="B85" s="16" t="s">
        <v>1113</v>
      </c>
      <c r="C85" s="16" t="s">
        <v>51</v>
      </c>
      <c r="D85" s="16" t="s">
        <v>51</v>
      </c>
      <c r="E85" s="16" t="s">
        <v>1114</v>
      </c>
      <c r="F85" s="16" t="s">
        <v>1115</v>
      </c>
      <c r="G85" s="16" t="s">
        <v>1116</v>
      </c>
      <c r="H85" s="16">
        <v>4</v>
      </c>
      <c r="I85" s="16" t="s">
        <v>2836</v>
      </c>
      <c r="J85" s="16" t="s">
        <v>1118</v>
      </c>
      <c r="K85" s="16" t="s">
        <v>2413</v>
      </c>
      <c r="L85" s="16" t="s">
        <v>2837</v>
      </c>
      <c r="M85" s="16" t="s">
        <v>1120</v>
      </c>
      <c r="N85" s="16" t="s">
        <v>1121</v>
      </c>
      <c r="O85" s="16" t="s">
        <v>1122</v>
      </c>
      <c r="P85" s="16" t="s">
        <v>2672</v>
      </c>
      <c r="Q85" s="16" t="s">
        <v>2671</v>
      </c>
      <c r="R85" s="16" t="s">
        <v>2672</v>
      </c>
      <c r="S85" s="16" t="s">
        <v>76</v>
      </c>
      <c r="T85" s="16" t="s">
        <v>2674</v>
      </c>
      <c r="U85" s="16" t="s">
        <v>2671</v>
      </c>
      <c r="V85" s="16" t="s">
        <v>2681</v>
      </c>
      <c r="W85" s="16" t="s">
        <v>72</v>
      </c>
      <c r="X85" s="16" t="s">
        <v>62</v>
      </c>
      <c r="Y85" s="16"/>
      <c r="Z85" s="16" t="s">
        <v>1123</v>
      </c>
      <c r="AA85" s="16" t="s">
        <v>1124</v>
      </c>
      <c r="AB85" s="16" t="s">
        <v>2672</v>
      </c>
      <c r="AC85" s="16" t="s">
        <v>2671</v>
      </c>
      <c r="AD85" s="16" t="s">
        <v>2672</v>
      </c>
      <c r="AE85" s="16" t="s">
        <v>76</v>
      </c>
      <c r="AF85" s="16" t="s">
        <v>2674</v>
      </c>
      <c r="AG85" s="16" t="s">
        <v>2671</v>
      </c>
      <c r="AH85" s="16" t="s">
        <v>2681</v>
      </c>
      <c r="AI85" s="16" t="s">
        <v>72</v>
      </c>
      <c r="AJ85" s="16"/>
      <c r="AK85" s="16"/>
      <c r="AL85" s="16" t="s">
        <v>1125</v>
      </c>
      <c r="AM85" s="16" t="s">
        <v>1126</v>
      </c>
      <c r="AN85" s="16" t="s">
        <v>2672</v>
      </c>
      <c r="AO85" s="16" t="s">
        <v>2671</v>
      </c>
      <c r="AP85" s="16" t="s">
        <v>2672</v>
      </c>
      <c r="AQ85" s="16" t="s">
        <v>76</v>
      </c>
      <c r="AR85" s="16" t="s">
        <v>2674</v>
      </c>
      <c r="AS85" s="16" t="s">
        <v>2671</v>
      </c>
      <c r="AT85" s="16" t="s">
        <v>2681</v>
      </c>
      <c r="AU85" s="16" t="s">
        <v>72</v>
      </c>
      <c r="AV85" s="16"/>
      <c r="AW85" s="53"/>
    </row>
    <row r="86" spans="1:49" ht="152.25">
      <c r="A86" s="27" t="s">
        <v>1112</v>
      </c>
      <c r="B86" s="12" t="s">
        <v>1113</v>
      </c>
      <c r="C86" s="12" t="s">
        <v>51</v>
      </c>
      <c r="D86" s="12" t="s">
        <v>51</v>
      </c>
      <c r="E86" s="12" t="s">
        <v>1114</v>
      </c>
      <c r="F86" s="12" t="s">
        <v>1115</v>
      </c>
      <c r="G86" s="12" t="s">
        <v>1116</v>
      </c>
      <c r="H86" s="12">
        <v>4</v>
      </c>
      <c r="I86" s="12" t="s">
        <v>2836</v>
      </c>
      <c r="J86" s="12" t="s">
        <v>1127</v>
      </c>
      <c r="K86" s="12" t="s">
        <v>2413</v>
      </c>
      <c r="L86" s="12" t="s">
        <v>2837</v>
      </c>
      <c r="M86" s="12" t="s">
        <v>1120</v>
      </c>
      <c r="N86" s="12" t="s">
        <v>1128</v>
      </c>
      <c r="O86" s="12" t="s">
        <v>1129</v>
      </c>
      <c r="P86" s="12" t="s">
        <v>2672</v>
      </c>
      <c r="Q86" s="12" t="s">
        <v>2671</v>
      </c>
      <c r="R86" s="12" t="s">
        <v>2672</v>
      </c>
      <c r="S86" s="12" t="s">
        <v>76</v>
      </c>
      <c r="T86" s="12" t="s">
        <v>2674</v>
      </c>
      <c r="U86" s="12" t="s">
        <v>2671</v>
      </c>
      <c r="V86" s="12" t="s">
        <v>2681</v>
      </c>
      <c r="W86" s="12" t="s">
        <v>72</v>
      </c>
      <c r="X86" s="12" t="s">
        <v>62</v>
      </c>
      <c r="Y86" s="12"/>
      <c r="Z86" s="12" t="s">
        <v>1130</v>
      </c>
      <c r="AA86" s="12" t="s">
        <v>1131</v>
      </c>
      <c r="AB86" s="12" t="s">
        <v>2672</v>
      </c>
      <c r="AC86" s="12" t="s">
        <v>2671</v>
      </c>
      <c r="AD86" s="12" t="s">
        <v>2672</v>
      </c>
      <c r="AE86" s="12" t="s">
        <v>76</v>
      </c>
      <c r="AF86" s="12" t="s">
        <v>2674</v>
      </c>
      <c r="AG86" s="12" t="s">
        <v>2671</v>
      </c>
      <c r="AH86" s="12" t="s">
        <v>2681</v>
      </c>
      <c r="AI86" s="12" t="s">
        <v>72</v>
      </c>
      <c r="AJ86" s="12"/>
      <c r="AK86" s="12"/>
      <c r="AL86" s="12" t="s">
        <v>1132</v>
      </c>
      <c r="AM86" s="12" t="s">
        <v>1133</v>
      </c>
      <c r="AN86" s="12" t="s">
        <v>2672</v>
      </c>
      <c r="AO86" s="12" t="s">
        <v>2671</v>
      </c>
      <c r="AP86" s="12" t="s">
        <v>2672</v>
      </c>
      <c r="AQ86" s="12" t="s">
        <v>76</v>
      </c>
      <c r="AR86" s="12" t="s">
        <v>2674</v>
      </c>
      <c r="AS86" s="12" t="s">
        <v>2671</v>
      </c>
      <c r="AT86" s="12" t="s">
        <v>2681</v>
      </c>
      <c r="AU86" s="12" t="s">
        <v>72</v>
      </c>
      <c r="AV86" s="12"/>
      <c r="AW86" s="52"/>
    </row>
    <row r="87" spans="1:49" ht="183">
      <c r="A87" s="26" t="s">
        <v>1112</v>
      </c>
      <c r="B87" s="16" t="s">
        <v>1113</v>
      </c>
      <c r="C87" s="16" t="s">
        <v>51</v>
      </c>
      <c r="D87" s="16" t="s">
        <v>51</v>
      </c>
      <c r="E87" s="16" t="s">
        <v>1114</v>
      </c>
      <c r="F87" s="16" t="s">
        <v>1115</v>
      </c>
      <c r="G87" s="16" t="s">
        <v>1116</v>
      </c>
      <c r="H87" s="16">
        <v>4</v>
      </c>
      <c r="I87" s="16" t="s">
        <v>2836</v>
      </c>
      <c r="J87" s="16" t="s">
        <v>1134</v>
      </c>
      <c r="K87" s="16" t="s">
        <v>2413</v>
      </c>
      <c r="L87" s="16" t="s">
        <v>2837</v>
      </c>
      <c r="M87" s="16" t="s">
        <v>1120</v>
      </c>
      <c r="N87" s="16" t="s">
        <v>1135</v>
      </c>
      <c r="O87" s="16" t="s">
        <v>1136</v>
      </c>
      <c r="P87" s="16" t="s">
        <v>2672</v>
      </c>
      <c r="Q87" s="16" t="s">
        <v>2671</v>
      </c>
      <c r="R87" s="16" t="s">
        <v>2672</v>
      </c>
      <c r="S87" s="16" t="s">
        <v>2417</v>
      </c>
      <c r="T87" s="16" t="s">
        <v>2674</v>
      </c>
      <c r="U87" s="16" t="s">
        <v>2838</v>
      </c>
      <c r="V87" s="16" t="s">
        <v>2838</v>
      </c>
      <c r="W87" s="16" t="s">
        <v>72</v>
      </c>
      <c r="X87" s="16" t="s">
        <v>62</v>
      </c>
      <c r="Y87" s="16"/>
      <c r="Z87" s="16" t="s">
        <v>1137</v>
      </c>
      <c r="AA87" s="16" t="s">
        <v>1138</v>
      </c>
      <c r="AB87" s="16" t="s">
        <v>2672</v>
      </c>
      <c r="AC87" s="16" t="s">
        <v>2671</v>
      </c>
      <c r="AD87" s="16" t="s">
        <v>2672</v>
      </c>
      <c r="AE87" s="16" t="s">
        <v>2677</v>
      </c>
      <c r="AF87" s="16" t="s">
        <v>2674</v>
      </c>
      <c r="AG87" s="16" t="s">
        <v>2671</v>
      </c>
      <c r="AH87" s="16" t="s">
        <v>2839</v>
      </c>
      <c r="AI87" s="16" t="s">
        <v>72</v>
      </c>
      <c r="AJ87" s="16"/>
      <c r="AK87" s="16"/>
      <c r="AL87" s="16" t="s">
        <v>1141</v>
      </c>
      <c r="AM87" s="16" t="s">
        <v>1142</v>
      </c>
      <c r="AN87" s="16" t="s">
        <v>2672</v>
      </c>
      <c r="AO87" s="16" t="s">
        <v>2671</v>
      </c>
      <c r="AP87" s="16" t="s">
        <v>2672</v>
      </c>
      <c r="AQ87" s="16" t="s">
        <v>2752</v>
      </c>
      <c r="AR87" s="16" t="s">
        <v>2674</v>
      </c>
      <c r="AS87" s="16" t="s">
        <v>2672</v>
      </c>
      <c r="AT87" s="16" t="s">
        <v>2840</v>
      </c>
      <c r="AU87" s="16" t="s">
        <v>162</v>
      </c>
      <c r="AV87" s="16"/>
      <c r="AW87" s="53"/>
    </row>
    <row r="88" spans="1:49" ht="152.25">
      <c r="A88" s="27" t="s">
        <v>1112</v>
      </c>
      <c r="B88" s="12" t="s">
        <v>1113</v>
      </c>
      <c r="C88" s="12" t="s">
        <v>51</v>
      </c>
      <c r="D88" s="12" t="s">
        <v>51</v>
      </c>
      <c r="E88" s="12" t="s">
        <v>1114</v>
      </c>
      <c r="F88" s="12" t="s">
        <v>1115</v>
      </c>
      <c r="G88" s="12" t="s">
        <v>1116</v>
      </c>
      <c r="H88" s="12">
        <v>4</v>
      </c>
      <c r="I88" s="12" t="s">
        <v>2836</v>
      </c>
      <c r="J88" s="12" t="s">
        <v>1143</v>
      </c>
      <c r="K88" s="12" t="s">
        <v>2413</v>
      </c>
      <c r="L88" s="12" t="s">
        <v>2837</v>
      </c>
      <c r="M88" s="12" t="s">
        <v>1120</v>
      </c>
      <c r="N88" s="12" t="s">
        <v>352</v>
      </c>
      <c r="O88" s="12" t="s">
        <v>1144</v>
      </c>
      <c r="P88" s="12" t="s">
        <v>2672</v>
      </c>
      <c r="Q88" s="12" t="s">
        <v>2671</v>
      </c>
      <c r="R88" s="12" t="s">
        <v>2672</v>
      </c>
      <c r="S88" s="12" t="s">
        <v>76</v>
      </c>
      <c r="T88" s="12" t="s">
        <v>2674</v>
      </c>
      <c r="U88" s="12" t="s">
        <v>2671</v>
      </c>
      <c r="V88" s="12" t="s">
        <v>2681</v>
      </c>
      <c r="W88" s="12" t="s">
        <v>72</v>
      </c>
      <c r="X88" s="12" t="s">
        <v>62</v>
      </c>
      <c r="Y88" s="12"/>
      <c r="Z88" s="12" t="s">
        <v>355</v>
      </c>
      <c r="AA88" s="12" t="s">
        <v>1145</v>
      </c>
      <c r="AB88" s="12" t="s">
        <v>2672</v>
      </c>
      <c r="AC88" s="12" t="s">
        <v>2671</v>
      </c>
      <c r="AD88" s="12" t="s">
        <v>2672</v>
      </c>
      <c r="AE88" s="12" t="s">
        <v>2729</v>
      </c>
      <c r="AF88" s="12" t="s">
        <v>2674</v>
      </c>
      <c r="AG88" s="12" t="s">
        <v>2730</v>
      </c>
      <c r="AH88" s="12" t="s">
        <v>2730</v>
      </c>
      <c r="AI88" s="12" t="s">
        <v>72</v>
      </c>
      <c r="AJ88" s="12"/>
      <c r="AK88" s="12"/>
      <c r="AL88" s="12" t="s">
        <v>357</v>
      </c>
      <c r="AM88" s="12" t="s">
        <v>1148</v>
      </c>
      <c r="AN88" s="12" t="s">
        <v>2672</v>
      </c>
      <c r="AO88" s="12" t="s">
        <v>2671</v>
      </c>
      <c r="AP88" s="12" t="s">
        <v>2672</v>
      </c>
      <c r="AQ88" s="12" t="s">
        <v>76</v>
      </c>
      <c r="AR88" s="12" t="s">
        <v>2674</v>
      </c>
      <c r="AS88" s="12" t="s">
        <v>2671</v>
      </c>
      <c r="AT88" s="12" t="s">
        <v>2681</v>
      </c>
      <c r="AU88" s="12" t="s">
        <v>72</v>
      </c>
      <c r="AV88" s="12"/>
      <c r="AW88" s="52"/>
    </row>
    <row r="89" spans="1:49" ht="183">
      <c r="A89" s="26" t="s">
        <v>1112</v>
      </c>
      <c r="B89" s="16" t="s">
        <v>1113</v>
      </c>
      <c r="C89" s="16" t="s">
        <v>80</v>
      </c>
      <c r="D89" s="16" t="s">
        <v>80</v>
      </c>
      <c r="E89" s="16" t="s">
        <v>1149</v>
      </c>
      <c r="F89" s="16" t="s">
        <v>1150</v>
      </c>
      <c r="G89" s="16" t="s">
        <v>1151</v>
      </c>
      <c r="H89" s="16">
        <v>4</v>
      </c>
      <c r="I89" s="16" t="s">
        <v>2841</v>
      </c>
      <c r="J89" s="16" t="s">
        <v>2842</v>
      </c>
      <c r="K89" s="16" t="s">
        <v>2413</v>
      </c>
      <c r="L89" s="16" t="s">
        <v>1154</v>
      </c>
      <c r="M89" s="16" t="s">
        <v>1155</v>
      </c>
      <c r="N89" s="16" t="s">
        <v>1156</v>
      </c>
      <c r="O89" s="16" t="s">
        <v>1157</v>
      </c>
      <c r="P89" s="16" t="s">
        <v>2672</v>
      </c>
      <c r="Q89" s="16" t="s">
        <v>2671</v>
      </c>
      <c r="R89" s="16" t="s">
        <v>2671</v>
      </c>
      <c r="S89" s="16"/>
      <c r="T89" s="16" t="s">
        <v>2765</v>
      </c>
      <c r="U89" s="16" t="s">
        <v>2671</v>
      </c>
      <c r="V89" s="16" t="s">
        <v>2765</v>
      </c>
      <c r="W89" s="16" t="s">
        <v>850</v>
      </c>
      <c r="X89" s="16" t="s">
        <v>62</v>
      </c>
      <c r="Y89" s="16"/>
      <c r="Z89" s="16" t="s">
        <v>1158</v>
      </c>
      <c r="AA89" s="16" t="s">
        <v>1159</v>
      </c>
      <c r="AB89" s="16" t="s">
        <v>2672</v>
      </c>
      <c r="AC89" s="16" t="s">
        <v>2671</v>
      </c>
      <c r="AD89" s="16" t="s">
        <v>2672</v>
      </c>
      <c r="AE89" s="16" t="s">
        <v>76</v>
      </c>
      <c r="AF89" s="16" t="s">
        <v>2674</v>
      </c>
      <c r="AG89" s="16" t="s">
        <v>2671</v>
      </c>
      <c r="AH89" s="16" t="s">
        <v>2681</v>
      </c>
      <c r="AI89" s="16" t="s">
        <v>72</v>
      </c>
      <c r="AJ89" s="16"/>
      <c r="AK89" s="16"/>
      <c r="AL89" s="16" t="s">
        <v>1160</v>
      </c>
      <c r="AM89" s="16" t="s">
        <v>1161</v>
      </c>
      <c r="AN89" s="16" t="s">
        <v>2672</v>
      </c>
      <c r="AO89" s="16" t="s">
        <v>2671</v>
      </c>
      <c r="AP89" s="16" t="s">
        <v>2672</v>
      </c>
      <c r="AQ89" s="16" t="s">
        <v>76</v>
      </c>
      <c r="AR89" s="16" t="s">
        <v>2674</v>
      </c>
      <c r="AS89" s="16" t="s">
        <v>2671</v>
      </c>
      <c r="AT89" s="16" t="s">
        <v>2681</v>
      </c>
      <c r="AU89" s="16" t="s">
        <v>72</v>
      </c>
      <c r="AV89" s="16"/>
      <c r="AW89" s="53"/>
    </row>
    <row r="90" spans="1:49" ht="183">
      <c r="A90" s="27" t="s">
        <v>1112</v>
      </c>
      <c r="B90" s="12" t="s">
        <v>1113</v>
      </c>
      <c r="C90" s="12" t="s">
        <v>80</v>
      </c>
      <c r="D90" s="12" t="s">
        <v>80</v>
      </c>
      <c r="E90" s="12" t="s">
        <v>1149</v>
      </c>
      <c r="F90" s="12" t="s">
        <v>1150</v>
      </c>
      <c r="G90" s="12" t="s">
        <v>1151</v>
      </c>
      <c r="H90" s="12">
        <v>4</v>
      </c>
      <c r="I90" s="12" t="s">
        <v>2841</v>
      </c>
      <c r="J90" s="12" t="s">
        <v>1162</v>
      </c>
      <c r="K90" s="12" t="s">
        <v>2413</v>
      </c>
      <c r="L90" s="12" t="s">
        <v>1154</v>
      </c>
      <c r="M90" s="12" t="s">
        <v>1155</v>
      </c>
      <c r="N90" s="12" t="s">
        <v>1163</v>
      </c>
      <c r="O90" s="12" t="s">
        <v>1164</v>
      </c>
      <c r="P90" s="12" t="s">
        <v>2672</v>
      </c>
      <c r="Q90" s="12" t="s">
        <v>2671</v>
      </c>
      <c r="R90" s="12" t="s">
        <v>2672</v>
      </c>
      <c r="S90" s="12" t="s">
        <v>76</v>
      </c>
      <c r="T90" s="12" t="s">
        <v>2674</v>
      </c>
      <c r="U90" s="12" t="s">
        <v>2671</v>
      </c>
      <c r="V90" s="12" t="s">
        <v>2681</v>
      </c>
      <c r="W90" s="12" t="s">
        <v>72</v>
      </c>
      <c r="X90" s="12" t="s">
        <v>62</v>
      </c>
      <c r="Y90" s="12"/>
      <c r="Z90" s="12" t="s">
        <v>1165</v>
      </c>
      <c r="AA90" s="12" t="s">
        <v>1166</v>
      </c>
      <c r="AB90" s="12" t="s">
        <v>2672</v>
      </c>
      <c r="AC90" s="12" t="s">
        <v>2671</v>
      </c>
      <c r="AD90" s="12" t="s">
        <v>2672</v>
      </c>
      <c r="AE90" s="12" t="s">
        <v>2677</v>
      </c>
      <c r="AF90" s="12" t="s">
        <v>2674</v>
      </c>
      <c r="AG90" s="12" t="s">
        <v>2671</v>
      </c>
      <c r="AH90" s="12" t="s">
        <v>2843</v>
      </c>
      <c r="AI90" s="12" t="s">
        <v>72</v>
      </c>
      <c r="AJ90" s="12"/>
      <c r="AK90" s="12"/>
      <c r="AL90" s="12" t="s">
        <v>1169</v>
      </c>
      <c r="AM90" s="12" t="s">
        <v>1170</v>
      </c>
      <c r="AN90" s="12" t="s">
        <v>2672</v>
      </c>
      <c r="AO90" s="12" t="s">
        <v>2671</v>
      </c>
      <c r="AP90" s="12" t="s">
        <v>2672</v>
      </c>
      <c r="AQ90" s="12" t="s">
        <v>76</v>
      </c>
      <c r="AR90" s="12" t="s">
        <v>2674</v>
      </c>
      <c r="AS90" s="12" t="s">
        <v>2671</v>
      </c>
      <c r="AT90" s="12" t="s">
        <v>2681</v>
      </c>
      <c r="AU90" s="12" t="s">
        <v>72</v>
      </c>
      <c r="AV90" s="12"/>
      <c r="AW90" s="52"/>
    </row>
    <row r="91" spans="1:49" ht="183">
      <c r="A91" s="26" t="s">
        <v>1112</v>
      </c>
      <c r="B91" s="16" t="s">
        <v>1113</v>
      </c>
      <c r="C91" s="16" t="s">
        <v>80</v>
      </c>
      <c r="D91" s="16" t="s">
        <v>80</v>
      </c>
      <c r="E91" s="16" t="s">
        <v>1149</v>
      </c>
      <c r="F91" s="16" t="s">
        <v>1150</v>
      </c>
      <c r="G91" s="16" t="s">
        <v>1151</v>
      </c>
      <c r="H91" s="16">
        <v>4</v>
      </c>
      <c r="I91" s="16" t="s">
        <v>2841</v>
      </c>
      <c r="J91" s="16" t="s">
        <v>1171</v>
      </c>
      <c r="K91" s="16" t="s">
        <v>2413</v>
      </c>
      <c r="L91" s="16" t="s">
        <v>1154</v>
      </c>
      <c r="M91" s="16" t="s">
        <v>1155</v>
      </c>
      <c r="N91" s="16" t="s">
        <v>1172</v>
      </c>
      <c r="O91" s="16" t="s">
        <v>1173</v>
      </c>
      <c r="P91" s="16" t="s">
        <v>2672</v>
      </c>
      <c r="Q91" s="16" t="s">
        <v>2671</v>
      </c>
      <c r="R91" s="16" t="s">
        <v>2672</v>
      </c>
      <c r="S91" s="16" t="s">
        <v>76</v>
      </c>
      <c r="T91" s="16" t="s">
        <v>2674</v>
      </c>
      <c r="U91" s="16" t="s">
        <v>2671</v>
      </c>
      <c r="V91" s="16" t="s">
        <v>2681</v>
      </c>
      <c r="W91" s="16" t="s">
        <v>72</v>
      </c>
      <c r="X91" s="16" t="s">
        <v>62</v>
      </c>
      <c r="Y91" s="16"/>
      <c r="Z91" s="16" t="s">
        <v>1174</v>
      </c>
      <c r="AA91" s="16" t="s">
        <v>1175</v>
      </c>
      <c r="AB91" s="16" t="s">
        <v>2844</v>
      </c>
      <c r="AC91" s="16" t="s">
        <v>2671</v>
      </c>
      <c r="AD91" s="16" t="s">
        <v>2672</v>
      </c>
      <c r="AE91" s="16" t="s">
        <v>76</v>
      </c>
      <c r="AF91" s="16" t="s">
        <v>2674</v>
      </c>
      <c r="AG91" s="16" t="s">
        <v>2671</v>
      </c>
      <c r="AH91" s="16" t="s">
        <v>2681</v>
      </c>
      <c r="AI91" s="16" t="s">
        <v>72</v>
      </c>
      <c r="AJ91" s="16"/>
      <c r="AK91" s="16"/>
      <c r="AL91" s="16" t="s">
        <v>1176</v>
      </c>
      <c r="AM91" s="16" t="s">
        <v>1177</v>
      </c>
      <c r="AN91" s="16" t="s">
        <v>2672</v>
      </c>
      <c r="AO91" s="16" t="s">
        <v>2671</v>
      </c>
      <c r="AP91" s="16" t="s">
        <v>2672</v>
      </c>
      <c r="AQ91" s="16" t="s">
        <v>76</v>
      </c>
      <c r="AR91" s="16" t="s">
        <v>2674</v>
      </c>
      <c r="AS91" s="16"/>
      <c r="AT91" s="16" t="s">
        <v>2681</v>
      </c>
      <c r="AU91" s="16" t="s">
        <v>72</v>
      </c>
      <c r="AV91" s="16"/>
      <c r="AW91" s="53"/>
    </row>
    <row r="92" spans="1:49" ht="183">
      <c r="A92" s="27" t="s">
        <v>1112</v>
      </c>
      <c r="B92" s="12" t="s">
        <v>1113</v>
      </c>
      <c r="C92" s="12" t="s">
        <v>80</v>
      </c>
      <c r="D92" s="12" t="s">
        <v>80</v>
      </c>
      <c r="E92" s="12" t="s">
        <v>1149</v>
      </c>
      <c r="F92" s="12" t="s">
        <v>1150</v>
      </c>
      <c r="G92" s="12" t="s">
        <v>1151</v>
      </c>
      <c r="H92" s="12">
        <v>4</v>
      </c>
      <c r="I92" s="12" t="s">
        <v>2841</v>
      </c>
      <c r="J92" s="12" t="s">
        <v>1178</v>
      </c>
      <c r="K92" s="12" t="s">
        <v>2413</v>
      </c>
      <c r="L92" s="12" t="s">
        <v>1154</v>
      </c>
      <c r="M92" s="12" t="s">
        <v>1155</v>
      </c>
      <c r="N92" s="12" t="s">
        <v>1179</v>
      </c>
      <c r="O92" s="12" t="s">
        <v>1180</v>
      </c>
      <c r="P92" s="12" t="s">
        <v>2672</v>
      </c>
      <c r="Q92" s="12" t="s">
        <v>2671</v>
      </c>
      <c r="R92" s="12" t="s">
        <v>2672</v>
      </c>
      <c r="S92" s="12" t="s">
        <v>76</v>
      </c>
      <c r="T92" s="12" t="s">
        <v>2674</v>
      </c>
      <c r="U92" s="12" t="s">
        <v>2845</v>
      </c>
      <c r="V92" s="12" t="s">
        <v>2681</v>
      </c>
      <c r="W92" s="12" t="s">
        <v>72</v>
      </c>
      <c r="X92" s="12" t="s">
        <v>62</v>
      </c>
      <c r="Y92" s="12"/>
      <c r="Z92" s="12" t="s">
        <v>1181</v>
      </c>
      <c r="AA92" s="12" t="s">
        <v>1182</v>
      </c>
      <c r="AB92" s="12" t="s">
        <v>2672</v>
      </c>
      <c r="AC92" s="12" t="s">
        <v>2671</v>
      </c>
      <c r="AD92" s="12" t="s">
        <v>2672</v>
      </c>
      <c r="AE92" s="12" t="s">
        <v>2702</v>
      </c>
      <c r="AF92" s="12" t="s">
        <v>2674</v>
      </c>
      <c r="AG92" s="12" t="s">
        <v>2671</v>
      </c>
      <c r="AH92" s="12" t="s">
        <v>2846</v>
      </c>
      <c r="AI92" s="12" t="s">
        <v>72</v>
      </c>
      <c r="AJ92" s="12"/>
      <c r="AK92" s="12"/>
      <c r="AL92" s="12" t="s">
        <v>1184</v>
      </c>
      <c r="AM92" s="12" t="s">
        <v>1185</v>
      </c>
      <c r="AN92" s="12" t="s">
        <v>2672</v>
      </c>
      <c r="AO92" s="12" t="s">
        <v>2671</v>
      </c>
      <c r="AP92" s="12" t="s">
        <v>2672</v>
      </c>
      <c r="AQ92" s="12" t="s">
        <v>76</v>
      </c>
      <c r="AR92" s="12" t="s">
        <v>2674</v>
      </c>
      <c r="AS92" s="12" t="s">
        <v>2671</v>
      </c>
      <c r="AT92" s="12" t="s">
        <v>2681</v>
      </c>
      <c r="AU92" s="12" t="s">
        <v>72</v>
      </c>
      <c r="AV92" s="12"/>
      <c r="AW92" s="52"/>
    </row>
    <row r="93" spans="1:49" ht="213">
      <c r="A93" s="26" t="s">
        <v>1112</v>
      </c>
      <c r="B93" s="16" t="s">
        <v>1113</v>
      </c>
      <c r="C93" s="16" t="s">
        <v>114</v>
      </c>
      <c r="D93" s="16" t="s">
        <v>2694</v>
      </c>
      <c r="E93" s="16" t="s">
        <v>1186</v>
      </c>
      <c r="F93" s="16" t="s">
        <v>1187</v>
      </c>
      <c r="G93" s="16" t="s">
        <v>1188</v>
      </c>
      <c r="H93" s="16">
        <v>2</v>
      </c>
      <c r="I93" s="16" t="s">
        <v>2847</v>
      </c>
      <c r="J93" s="16" t="s">
        <v>1134</v>
      </c>
      <c r="K93" s="16" t="s">
        <v>2413</v>
      </c>
      <c r="L93" s="16" t="s">
        <v>2848</v>
      </c>
      <c r="M93" s="16" t="s">
        <v>1191</v>
      </c>
      <c r="N93" s="16" t="s">
        <v>1192</v>
      </c>
      <c r="O93" s="16" t="s">
        <v>1193</v>
      </c>
      <c r="P93" s="16" t="s">
        <v>2672</v>
      </c>
      <c r="Q93" s="16" t="s">
        <v>2671</v>
      </c>
      <c r="R93" s="16" t="s">
        <v>2672</v>
      </c>
      <c r="S93" s="16" t="s">
        <v>76</v>
      </c>
      <c r="T93" s="16" t="s">
        <v>2674</v>
      </c>
      <c r="U93" s="16" t="s">
        <v>2671</v>
      </c>
      <c r="V93" s="16" t="s">
        <v>2681</v>
      </c>
      <c r="W93" s="16" t="s">
        <v>72</v>
      </c>
      <c r="X93" s="16" t="s">
        <v>62</v>
      </c>
      <c r="Y93" s="16"/>
      <c r="Z93" s="16" t="s">
        <v>1194</v>
      </c>
      <c r="AA93" s="16" t="s">
        <v>1195</v>
      </c>
      <c r="AB93" s="16" t="s">
        <v>2672</v>
      </c>
      <c r="AC93" s="16" t="s">
        <v>2671</v>
      </c>
      <c r="AD93" s="16" t="s">
        <v>2672</v>
      </c>
      <c r="AE93" s="16" t="s">
        <v>2677</v>
      </c>
      <c r="AF93" s="16" t="s">
        <v>2674</v>
      </c>
      <c r="AG93" s="16" t="s">
        <v>2849</v>
      </c>
      <c r="AH93" s="16" t="s">
        <v>2849</v>
      </c>
      <c r="AI93" s="16" t="s">
        <v>72</v>
      </c>
      <c r="AJ93" s="16"/>
      <c r="AK93" s="16"/>
      <c r="AL93" s="16" t="s">
        <v>1198</v>
      </c>
      <c r="AM93" s="16" t="s">
        <v>1199</v>
      </c>
      <c r="AN93" s="16" t="s">
        <v>2672</v>
      </c>
      <c r="AO93" s="16" t="s">
        <v>2671</v>
      </c>
      <c r="AP93" s="16" t="s">
        <v>2672</v>
      </c>
      <c r="AQ93" s="16" t="s">
        <v>76</v>
      </c>
      <c r="AR93" s="16" t="s">
        <v>2674</v>
      </c>
      <c r="AS93" s="16" t="s">
        <v>2681</v>
      </c>
      <c r="AT93" s="16" t="s">
        <v>2681</v>
      </c>
      <c r="AU93" s="16" t="s">
        <v>72</v>
      </c>
      <c r="AV93" s="16"/>
      <c r="AW93" s="53"/>
    </row>
    <row r="94" spans="1:49" ht="213">
      <c r="A94" s="27" t="s">
        <v>1112</v>
      </c>
      <c r="B94" s="12" t="s">
        <v>1113</v>
      </c>
      <c r="C94" s="12" t="s">
        <v>114</v>
      </c>
      <c r="D94" s="12" t="s">
        <v>2694</v>
      </c>
      <c r="E94" s="12" t="s">
        <v>1186</v>
      </c>
      <c r="F94" s="12" t="s">
        <v>1187</v>
      </c>
      <c r="G94" s="12" t="s">
        <v>1188</v>
      </c>
      <c r="H94" s="12">
        <v>2</v>
      </c>
      <c r="I94" s="12" t="s">
        <v>2847</v>
      </c>
      <c r="J94" s="12" t="s">
        <v>1143</v>
      </c>
      <c r="K94" s="12" t="s">
        <v>2413</v>
      </c>
      <c r="L94" s="12" t="s">
        <v>2848</v>
      </c>
      <c r="M94" s="12" t="s">
        <v>1191</v>
      </c>
      <c r="N94" s="12" t="s">
        <v>1200</v>
      </c>
      <c r="O94" s="12" t="s">
        <v>1201</v>
      </c>
      <c r="P94" s="12" t="s">
        <v>2672</v>
      </c>
      <c r="Q94" s="12" t="s">
        <v>2671</v>
      </c>
      <c r="R94" s="12" t="s">
        <v>2672</v>
      </c>
      <c r="S94" s="12" t="s">
        <v>76</v>
      </c>
      <c r="T94" s="12" t="s">
        <v>2674</v>
      </c>
      <c r="U94" s="12" t="s">
        <v>2671</v>
      </c>
      <c r="V94" s="12" t="s">
        <v>2681</v>
      </c>
      <c r="W94" s="12" t="s">
        <v>72</v>
      </c>
      <c r="X94" s="12" t="s">
        <v>62</v>
      </c>
      <c r="Y94" s="12"/>
      <c r="Z94" s="12" t="s">
        <v>1202</v>
      </c>
      <c r="AA94" s="12" t="s">
        <v>1203</v>
      </c>
      <c r="AB94" s="12" t="s">
        <v>2672</v>
      </c>
      <c r="AC94" s="12" t="s">
        <v>2671</v>
      </c>
      <c r="AD94" s="12" t="s">
        <v>2672</v>
      </c>
      <c r="AE94" s="12" t="s">
        <v>76</v>
      </c>
      <c r="AF94" s="12" t="s">
        <v>2674</v>
      </c>
      <c r="AG94" s="12" t="s">
        <v>2671</v>
      </c>
      <c r="AH94" s="12" t="s">
        <v>2850</v>
      </c>
      <c r="AI94" s="12" t="s">
        <v>72</v>
      </c>
      <c r="AJ94" s="12"/>
      <c r="AK94" s="12"/>
      <c r="AL94" s="12" t="s">
        <v>1207</v>
      </c>
      <c r="AM94" s="12" t="s">
        <v>1208</v>
      </c>
      <c r="AN94" s="12" t="s">
        <v>2672</v>
      </c>
      <c r="AO94" s="12" t="s">
        <v>2671</v>
      </c>
      <c r="AP94" s="12" t="s">
        <v>2672</v>
      </c>
      <c r="AQ94" s="12" t="s">
        <v>76</v>
      </c>
      <c r="AR94" s="12" t="s">
        <v>2674</v>
      </c>
      <c r="AS94" s="12" t="s">
        <v>2671</v>
      </c>
      <c r="AT94" s="12" t="s">
        <v>2681</v>
      </c>
      <c r="AU94" s="12" t="s">
        <v>72</v>
      </c>
      <c r="AV94" s="12"/>
      <c r="AW94" s="52"/>
    </row>
    <row r="95" spans="1:49" ht="381.75">
      <c r="A95" s="26" t="s">
        <v>1112</v>
      </c>
      <c r="B95" s="16" t="s">
        <v>1113</v>
      </c>
      <c r="C95" s="16" t="s">
        <v>114</v>
      </c>
      <c r="D95" s="16" t="s">
        <v>2694</v>
      </c>
      <c r="E95" s="16" t="s">
        <v>1209</v>
      </c>
      <c r="F95" s="16" t="s">
        <v>1210</v>
      </c>
      <c r="G95" s="16" t="s">
        <v>1211</v>
      </c>
      <c r="H95" s="16">
        <v>1</v>
      </c>
      <c r="I95" s="16" t="s">
        <v>1143</v>
      </c>
      <c r="J95" s="16" t="s">
        <v>1143</v>
      </c>
      <c r="K95" s="16" t="s">
        <v>2413</v>
      </c>
      <c r="L95" s="16" t="s">
        <v>2851</v>
      </c>
      <c r="M95" s="16" t="s">
        <v>1214</v>
      </c>
      <c r="N95" s="16" t="s">
        <v>1215</v>
      </c>
      <c r="O95" s="16" t="s">
        <v>1216</v>
      </c>
      <c r="P95" s="16" t="s">
        <v>2672</v>
      </c>
      <c r="Q95" s="16" t="s">
        <v>2671</v>
      </c>
      <c r="R95" s="16" t="s">
        <v>2672</v>
      </c>
      <c r="S95" s="16" t="s">
        <v>76</v>
      </c>
      <c r="T95" s="16" t="s">
        <v>2674</v>
      </c>
      <c r="U95" s="16" t="s">
        <v>2671</v>
      </c>
      <c r="V95" s="16" t="s">
        <v>2852</v>
      </c>
      <c r="W95" s="16" t="s">
        <v>72</v>
      </c>
      <c r="X95" s="16" t="s">
        <v>62</v>
      </c>
      <c r="Y95" s="16"/>
      <c r="Z95" s="16" t="s">
        <v>1217</v>
      </c>
      <c r="AA95" s="16" t="s">
        <v>1218</v>
      </c>
      <c r="AB95" s="16" t="s">
        <v>2672</v>
      </c>
      <c r="AC95" s="16" t="s">
        <v>2671</v>
      </c>
      <c r="AD95" s="16" t="s">
        <v>2672</v>
      </c>
      <c r="AE95" s="16" t="s">
        <v>2677</v>
      </c>
      <c r="AF95" s="16" t="s">
        <v>2674</v>
      </c>
      <c r="AG95" s="16" t="s">
        <v>2671</v>
      </c>
      <c r="AH95" s="16" t="s">
        <v>2853</v>
      </c>
      <c r="AI95" s="16" t="s">
        <v>72</v>
      </c>
      <c r="AJ95" s="16"/>
      <c r="AK95" s="16"/>
      <c r="AL95" s="16" t="s">
        <v>1220</v>
      </c>
      <c r="AM95" s="16" t="s">
        <v>1221</v>
      </c>
      <c r="AN95" s="16" t="s">
        <v>2672</v>
      </c>
      <c r="AO95" s="16" t="s">
        <v>2671</v>
      </c>
      <c r="AP95" s="16" t="s">
        <v>2672</v>
      </c>
      <c r="AQ95" s="16" t="s">
        <v>76</v>
      </c>
      <c r="AR95" s="16" t="s">
        <v>2674</v>
      </c>
      <c r="AS95" s="16" t="s">
        <v>2671</v>
      </c>
      <c r="AT95" s="16" t="s">
        <v>2681</v>
      </c>
      <c r="AU95" s="16" t="s">
        <v>72</v>
      </c>
      <c r="AV95" s="16"/>
      <c r="AW95" s="53"/>
    </row>
    <row r="96" spans="1:49" ht="244.5">
      <c r="A96" s="27" t="s">
        <v>1112</v>
      </c>
      <c r="B96" s="12" t="s">
        <v>1113</v>
      </c>
      <c r="C96" s="12" t="s">
        <v>149</v>
      </c>
      <c r="D96" s="12" t="s">
        <v>2704</v>
      </c>
      <c r="E96" s="12" t="s">
        <v>1222</v>
      </c>
      <c r="F96" s="12" t="s">
        <v>1223</v>
      </c>
      <c r="G96" s="12" t="s">
        <v>1224</v>
      </c>
      <c r="H96" s="12">
        <v>1</v>
      </c>
      <c r="I96" s="12" t="s">
        <v>1134</v>
      </c>
      <c r="J96" s="12" t="s">
        <v>1134</v>
      </c>
      <c r="K96" s="12" t="s">
        <v>2413</v>
      </c>
      <c r="L96" s="12" t="s">
        <v>2854</v>
      </c>
      <c r="M96" s="12" t="s">
        <v>1226</v>
      </c>
      <c r="N96" s="12" t="s">
        <v>1192</v>
      </c>
      <c r="O96" s="12" t="s">
        <v>1227</v>
      </c>
      <c r="P96" s="12" t="s">
        <v>2672</v>
      </c>
      <c r="Q96" s="12" t="s">
        <v>2671</v>
      </c>
      <c r="R96" s="12" t="s">
        <v>2672</v>
      </c>
      <c r="S96" s="12" t="s">
        <v>76</v>
      </c>
      <c r="T96" s="12" t="s">
        <v>2674</v>
      </c>
      <c r="U96" s="12" t="s">
        <v>2671</v>
      </c>
      <c r="V96" s="12" t="s">
        <v>2681</v>
      </c>
      <c r="W96" s="12" t="s">
        <v>72</v>
      </c>
      <c r="X96" s="12" t="s">
        <v>62</v>
      </c>
      <c r="Y96" s="12"/>
      <c r="Z96" s="12" t="s">
        <v>1194</v>
      </c>
      <c r="AA96" s="12" t="s">
        <v>1229</v>
      </c>
      <c r="AB96" s="12" t="s">
        <v>2672</v>
      </c>
      <c r="AC96" s="12" t="s">
        <v>2671</v>
      </c>
      <c r="AD96" s="12" t="s">
        <v>2672</v>
      </c>
      <c r="AE96" s="12" t="s">
        <v>2677</v>
      </c>
      <c r="AF96" s="12" t="s">
        <v>2674</v>
      </c>
      <c r="AG96" s="12" t="s">
        <v>2849</v>
      </c>
      <c r="AH96" s="12" t="s">
        <v>2849</v>
      </c>
      <c r="AI96" s="12" t="s">
        <v>72</v>
      </c>
      <c r="AJ96" s="12"/>
      <c r="AK96" s="12"/>
      <c r="AL96" s="12" t="s">
        <v>1198</v>
      </c>
      <c r="AM96" s="12" t="s">
        <v>1231</v>
      </c>
      <c r="AN96" s="12" t="s">
        <v>2672</v>
      </c>
      <c r="AO96" s="12" t="s">
        <v>2671</v>
      </c>
      <c r="AP96" s="12" t="s">
        <v>2672</v>
      </c>
      <c r="AQ96" s="12" t="s">
        <v>76</v>
      </c>
      <c r="AR96" s="12" t="s">
        <v>2674</v>
      </c>
      <c r="AS96" s="12" t="s">
        <v>2681</v>
      </c>
      <c r="AT96" s="12" t="s">
        <v>2681</v>
      </c>
      <c r="AU96" s="12" t="s">
        <v>72</v>
      </c>
      <c r="AV96" s="12"/>
      <c r="AW96" s="52"/>
    </row>
    <row r="97" spans="1:49" ht="106.5">
      <c r="A97" s="26" t="s">
        <v>1112</v>
      </c>
      <c r="B97" s="16" t="s">
        <v>1113</v>
      </c>
      <c r="C97" s="16" t="s">
        <v>305</v>
      </c>
      <c r="D97" s="16" t="s">
        <v>2709</v>
      </c>
      <c r="E97" s="16" t="s">
        <v>1233</v>
      </c>
      <c r="F97" s="16" t="s">
        <v>1234</v>
      </c>
      <c r="G97" s="16" t="s">
        <v>1235</v>
      </c>
      <c r="H97" s="16">
        <v>2</v>
      </c>
      <c r="I97" s="16" t="s">
        <v>2855</v>
      </c>
      <c r="J97" s="16" t="s">
        <v>1237</v>
      </c>
      <c r="K97" s="16" t="s">
        <v>2413</v>
      </c>
      <c r="L97" s="16" t="s">
        <v>2856</v>
      </c>
      <c r="M97" s="16" t="s">
        <v>1239</v>
      </c>
      <c r="N97" s="16" t="s">
        <v>1240</v>
      </c>
      <c r="O97" s="16" t="s">
        <v>1241</v>
      </c>
      <c r="P97" s="16" t="s">
        <v>2672</v>
      </c>
      <c r="Q97" s="16" t="s">
        <v>2671</v>
      </c>
      <c r="R97" s="16" t="s">
        <v>2672</v>
      </c>
      <c r="S97" s="16" t="s">
        <v>2719</v>
      </c>
      <c r="T97" s="16" t="s">
        <v>2674</v>
      </c>
      <c r="U97" s="16" t="s">
        <v>2671</v>
      </c>
      <c r="V97" s="16" t="s">
        <v>2857</v>
      </c>
      <c r="W97" s="16" t="s">
        <v>72</v>
      </c>
      <c r="X97" s="16" t="s">
        <v>62</v>
      </c>
      <c r="Y97" s="16"/>
      <c r="Z97" s="16" t="s">
        <v>1243</v>
      </c>
      <c r="AA97" s="16" t="s">
        <v>1244</v>
      </c>
      <c r="AB97" s="16" t="s">
        <v>2672</v>
      </c>
      <c r="AC97" s="16" t="s">
        <v>2671</v>
      </c>
      <c r="AD97" s="16" t="s">
        <v>2672</v>
      </c>
      <c r="AE97" s="16" t="s">
        <v>2719</v>
      </c>
      <c r="AF97" s="16" t="s">
        <v>2674</v>
      </c>
      <c r="AG97" s="16" t="s">
        <v>2671</v>
      </c>
      <c r="AH97" s="16" t="s">
        <v>2857</v>
      </c>
      <c r="AI97" s="16" t="s">
        <v>72</v>
      </c>
      <c r="AJ97" s="16"/>
      <c r="AK97" s="16"/>
      <c r="AL97" s="16" t="s">
        <v>1245</v>
      </c>
      <c r="AM97" s="16" t="s">
        <v>1246</v>
      </c>
      <c r="AN97" s="16" t="s">
        <v>2672</v>
      </c>
      <c r="AO97" s="16" t="s">
        <v>2671</v>
      </c>
      <c r="AP97" s="16" t="s">
        <v>2672</v>
      </c>
      <c r="AQ97" s="16" t="s">
        <v>2719</v>
      </c>
      <c r="AR97" s="16" t="s">
        <v>2691</v>
      </c>
      <c r="AS97" s="16" t="s">
        <v>2671</v>
      </c>
      <c r="AT97" s="16" t="s">
        <v>2858</v>
      </c>
      <c r="AU97" s="16" t="s">
        <v>72</v>
      </c>
      <c r="AV97" s="16"/>
      <c r="AW97" s="53"/>
    </row>
    <row r="98" spans="1:49" ht="106.5">
      <c r="A98" s="27" t="s">
        <v>1112</v>
      </c>
      <c r="B98" s="12" t="s">
        <v>1113</v>
      </c>
      <c r="C98" s="12" t="s">
        <v>305</v>
      </c>
      <c r="D98" s="12" t="s">
        <v>2709</v>
      </c>
      <c r="E98" s="12" t="s">
        <v>1233</v>
      </c>
      <c r="F98" s="12" t="s">
        <v>1234</v>
      </c>
      <c r="G98" s="12" t="s">
        <v>1235</v>
      </c>
      <c r="H98" s="12">
        <v>2</v>
      </c>
      <c r="I98" s="12" t="s">
        <v>2855</v>
      </c>
      <c r="J98" s="12" t="s">
        <v>1249</v>
      </c>
      <c r="K98" s="12" t="s">
        <v>2413</v>
      </c>
      <c r="L98" s="12" t="s">
        <v>2856</v>
      </c>
      <c r="M98" s="12" t="s">
        <v>1239</v>
      </c>
      <c r="N98" s="12" t="s">
        <v>1250</v>
      </c>
      <c r="O98" s="12" t="s">
        <v>1251</v>
      </c>
      <c r="P98" s="12" t="s">
        <v>2672</v>
      </c>
      <c r="Q98" s="12" t="s">
        <v>2671</v>
      </c>
      <c r="R98" s="12" t="s">
        <v>2672</v>
      </c>
      <c r="S98" s="12" t="s">
        <v>2719</v>
      </c>
      <c r="T98" s="12" t="s">
        <v>2674</v>
      </c>
      <c r="U98" s="12" t="s">
        <v>2671</v>
      </c>
      <c r="V98" s="12" t="s">
        <v>2857</v>
      </c>
      <c r="W98" s="12" t="s">
        <v>72</v>
      </c>
      <c r="X98" s="12" t="s">
        <v>62</v>
      </c>
      <c r="Y98" s="12"/>
      <c r="Z98" s="12" t="s">
        <v>1252</v>
      </c>
      <c r="AA98" s="12" t="s">
        <v>1253</v>
      </c>
      <c r="AB98" s="12" t="s">
        <v>2672</v>
      </c>
      <c r="AC98" s="12" t="s">
        <v>2671</v>
      </c>
      <c r="AD98" s="12" t="s">
        <v>2672</v>
      </c>
      <c r="AE98" s="12" t="s">
        <v>2719</v>
      </c>
      <c r="AF98" s="12" t="s">
        <v>2674</v>
      </c>
      <c r="AG98" s="12" t="s">
        <v>2671</v>
      </c>
      <c r="AH98" s="12" t="s">
        <v>2857</v>
      </c>
      <c r="AI98" s="12" t="s">
        <v>72</v>
      </c>
      <c r="AJ98" s="12"/>
      <c r="AK98" s="12"/>
      <c r="AL98" s="12" t="s">
        <v>1254</v>
      </c>
      <c r="AM98" s="12" t="s">
        <v>1255</v>
      </c>
      <c r="AN98" s="12" t="s">
        <v>2672</v>
      </c>
      <c r="AO98" s="12" t="s">
        <v>2671</v>
      </c>
      <c r="AP98" s="12" t="s">
        <v>2672</v>
      </c>
      <c r="AQ98" s="12" t="s">
        <v>2719</v>
      </c>
      <c r="AR98" s="12" t="s">
        <v>2691</v>
      </c>
      <c r="AS98" s="12" t="s">
        <v>2671</v>
      </c>
      <c r="AT98" s="12" t="s">
        <v>2858</v>
      </c>
      <c r="AU98" s="12" t="s">
        <v>72</v>
      </c>
      <c r="AV98" s="12"/>
      <c r="AW98" s="52"/>
    </row>
    <row r="99" spans="1:49" ht="198">
      <c r="A99" s="26" t="s">
        <v>1258</v>
      </c>
      <c r="B99" s="16" t="s">
        <v>1259</v>
      </c>
      <c r="C99" s="16" t="s">
        <v>149</v>
      </c>
      <c r="D99" s="16" t="s">
        <v>2704</v>
      </c>
      <c r="E99" s="16" t="s">
        <v>1260</v>
      </c>
      <c r="F99" s="16" t="s">
        <v>1261</v>
      </c>
      <c r="G99" s="16" t="s">
        <v>1262</v>
      </c>
      <c r="H99" s="16">
        <v>1</v>
      </c>
      <c r="I99" s="16" t="s">
        <v>1263</v>
      </c>
      <c r="J99" s="16" t="s">
        <v>1263</v>
      </c>
      <c r="K99" s="16" t="s">
        <v>2413</v>
      </c>
      <c r="L99" s="16" t="s">
        <v>2859</v>
      </c>
      <c r="M99" s="16" t="s">
        <v>1265</v>
      </c>
      <c r="N99" s="16" t="s">
        <v>1266</v>
      </c>
      <c r="O99" s="16" t="s">
        <v>1267</v>
      </c>
      <c r="P99" s="16" t="s">
        <v>2672</v>
      </c>
      <c r="Q99" s="16" t="s">
        <v>2671</v>
      </c>
      <c r="R99" s="16" t="s">
        <v>2672</v>
      </c>
      <c r="S99" s="16" t="s">
        <v>2417</v>
      </c>
      <c r="T99" s="16" t="s">
        <v>2674</v>
      </c>
      <c r="U99" s="16" t="s">
        <v>2671</v>
      </c>
      <c r="V99" s="16" t="s">
        <v>2860</v>
      </c>
      <c r="W99" s="16" t="s">
        <v>72</v>
      </c>
      <c r="X99" s="16" t="s">
        <v>62</v>
      </c>
      <c r="Y99" s="16"/>
      <c r="Z99" s="16" t="s">
        <v>1268</v>
      </c>
      <c r="AA99" s="16" t="s">
        <v>1269</v>
      </c>
      <c r="AB99" s="16" t="s">
        <v>2672</v>
      </c>
      <c r="AC99" s="16" t="s">
        <v>2671</v>
      </c>
      <c r="AD99" s="16" t="s">
        <v>2672</v>
      </c>
      <c r="AE99" s="16" t="s">
        <v>2417</v>
      </c>
      <c r="AF99" s="16" t="s">
        <v>2674</v>
      </c>
      <c r="AG99" s="16" t="s">
        <v>2671</v>
      </c>
      <c r="AH99" s="16" t="s">
        <v>2860</v>
      </c>
      <c r="AI99" s="16" t="s">
        <v>72</v>
      </c>
      <c r="AJ99" s="16"/>
      <c r="AK99" s="16"/>
      <c r="AL99" s="16" t="s">
        <v>1270</v>
      </c>
      <c r="AM99" s="16" t="s">
        <v>1271</v>
      </c>
      <c r="AN99" s="16" t="s">
        <v>2672</v>
      </c>
      <c r="AO99" s="16" t="s">
        <v>2671</v>
      </c>
      <c r="AP99" s="16" t="s">
        <v>2672</v>
      </c>
      <c r="AQ99" s="16" t="s">
        <v>76</v>
      </c>
      <c r="AR99" s="16" t="s">
        <v>2691</v>
      </c>
      <c r="AS99" s="16" t="s">
        <v>2671</v>
      </c>
      <c r="AT99" s="16" t="s">
        <v>2861</v>
      </c>
      <c r="AU99" s="16" t="s">
        <v>72</v>
      </c>
      <c r="AV99" s="16"/>
      <c r="AW99" s="53"/>
    </row>
    <row r="100" spans="1:49" ht="198">
      <c r="A100" s="27" t="s">
        <v>1274</v>
      </c>
      <c r="B100" s="12" t="s">
        <v>1275</v>
      </c>
      <c r="C100" s="12" t="s">
        <v>149</v>
      </c>
      <c r="D100" s="12" t="s">
        <v>2704</v>
      </c>
      <c r="E100" s="12" t="s">
        <v>1276</v>
      </c>
      <c r="F100" s="12" t="s">
        <v>1277</v>
      </c>
      <c r="G100" s="12" t="s">
        <v>1278</v>
      </c>
      <c r="H100" s="12">
        <v>2</v>
      </c>
      <c r="I100" s="12" t="s">
        <v>2862</v>
      </c>
      <c r="J100" s="12" t="s">
        <v>1280</v>
      </c>
      <c r="K100" s="12" t="s">
        <v>2413</v>
      </c>
      <c r="L100" s="12" t="s">
        <v>2863</v>
      </c>
      <c r="M100" s="12" t="s">
        <v>1282</v>
      </c>
      <c r="N100" s="12" t="s">
        <v>1283</v>
      </c>
      <c r="O100" s="12" t="s">
        <v>1284</v>
      </c>
      <c r="P100" s="12" t="s">
        <v>2672</v>
      </c>
      <c r="Q100" s="12" t="s">
        <v>2671</v>
      </c>
      <c r="R100" s="12" t="s">
        <v>2672</v>
      </c>
      <c r="S100" s="12" t="s">
        <v>2682</v>
      </c>
      <c r="T100" s="12" t="s">
        <v>2674</v>
      </c>
      <c r="U100" s="12" t="s">
        <v>2671</v>
      </c>
      <c r="V100" s="12" t="s">
        <v>2864</v>
      </c>
      <c r="W100" s="12" t="s">
        <v>72</v>
      </c>
      <c r="X100" s="12" t="s">
        <v>62</v>
      </c>
      <c r="Y100" s="12"/>
      <c r="Z100" s="12" t="s">
        <v>1286</v>
      </c>
      <c r="AA100" s="12" t="s">
        <v>1287</v>
      </c>
      <c r="AB100" s="12" t="s">
        <v>2672</v>
      </c>
      <c r="AC100" s="12" t="s">
        <v>2671</v>
      </c>
      <c r="AD100" s="12" t="s">
        <v>2672</v>
      </c>
      <c r="AE100" s="12" t="s">
        <v>2719</v>
      </c>
      <c r="AF100" s="12" t="s">
        <v>2674</v>
      </c>
      <c r="AG100" s="12" t="s">
        <v>2671</v>
      </c>
      <c r="AH100" s="12" t="s">
        <v>2865</v>
      </c>
      <c r="AI100" s="12" t="s">
        <v>72</v>
      </c>
      <c r="AJ100" s="12"/>
      <c r="AK100" s="12"/>
      <c r="AL100" s="12" t="s">
        <v>1289</v>
      </c>
      <c r="AM100" s="12" t="s">
        <v>1290</v>
      </c>
      <c r="AN100" s="12" t="s">
        <v>2672</v>
      </c>
      <c r="AO100" s="12" t="s">
        <v>2671</v>
      </c>
      <c r="AP100" s="12" t="s">
        <v>2672</v>
      </c>
      <c r="AQ100" s="12" t="s">
        <v>76</v>
      </c>
      <c r="AR100" s="12" t="s">
        <v>2674</v>
      </c>
      <c r="AS100" s="12" t="s">
        <v>2671</v>
      </c>
      <c r="AT100" s="12" t="s">
        <v>2681</v>
      </c>
      <c r="AU100" s="12" t="s">
        <v>72</v>
      </c>
      <c r="AV100" s="12"/>
      <c r="AW100" s="52"/>
    </row>
    <row r="101" spans="1:49" ht="167.25">
      <c r="A101" s="26" t="s">
        <v>1274</v>
      </c>
      <c r="B101" s="16" t="s">
        <v>1275</v>
      </c>
      <c r="C101" s="16" t="s">
        <v>149</v>
      </c>
      <c r="D101" s="16" t="s">
        <v>2704</v>
      </c>
      <c r="E101" s="16" t="s">
        <v>1276</v>
      </c>
      <c r="F101" s="16" t="s">
        <v>1277</v>
      </c>
      <c r="G101" s="16" t="s">
        <v>1278</v>
      </c>
      <c r="H101" s="16">
        <v>2</v>
      </c>
      <c r="I101" s="16" t="s">
        <v>2862</v>
      </c>
      <c r="J101" s="16" t="s">
        <v>1292</v>
      </c>
      <c r="K101" s="16" t="s">
        <v>2413</v>
      </c>
      <c r="L101" s="16" t="s">
        <v>2863</v>
      </c>
      <c r="M101" s="16" t="s">
        <v>1282</v>
      </c>
      <c r="N101" s="16" t="s">
        <v>1293</v>
      </c>
      <c r="O101" s="16" t="s">
        <v>1294</v>
      </c>
      <c r="P101" s="16" t="s">
        <v>2672</v>
      </c>
      <c r="Q101" s="16" t="s">
        <v>2671</v>
      </c>
      <c r="R101" s="16" t="s">
        <v>2672</v>
      </c>
      <c r="S101" s="16" t="s">
        <v>76</v>
      </c>
      <c r="T101" s="16" t="s">
        <v>2674</v>
      </c>
      <c r="U101" s="16" t="s">
        <v>2671</v>
      </c>
      <c r="V101" s="16" t="s">
        <v>2866</v>
      </c>
      <c r="W101" s="16" t="s">
        <v>72</v>
      </c>
      <c r="X101" s="16" t="s">
        <v>62</v>
      </c>
      <c r="Y101" s="16"/>
      <c r="Z101" s="16" t="s">
        <v>1297</v>
      </c>
      <c r="AA101" s="16" t="s">
        <v>1298</v>
      </c>
      <c r="AB101" s="16" t="s">
        <v>2672</v>
      </c>
      <c r="AC101" s="16" t="s">
        <v>2671</v>
      </c>
      <c r="AD101" s="16" t="s">
        <v>2672</v>
      </c>
      <c r="AE101" s="16" t="s">
        <v>2682</v>
      </c>
      <c r="AF101" s="16" t="s">
        <v>2674</v>
      </c>
      <c r="AG101" s="16" t="s">
        <v>2671</v>
      </c>
      <c r="AH101" s="16" t="s">
        <v>2867</v>
      </c>
      <c r="AI101" s="16" t="s">
        <v>72</v>
      </c>
      <c r="AJ101" s="16"/>
      <c r="AK101" s="16"/>
      <c r="AL101" s="16" t="s">
        <v>1300</v>
      </c>
      <c r="AM101" s="16" t="s">
        <v>1301</v>
      </c>
      <c r="AN101" s="16" t="s">
        <v>2672</v>
      </c>
      <c r="AO101" s="16" t="s">
        <v>2671</v>
      </c>
      <c r="AP101" s="16" t="s">
        <v>2672</v>
      </c>
      <c r="AQ101" s="16" t="s">
        <v>2698</v>
      </c>
      <c r="AR101" s="16" t="s">
        <v>2678</v>
      </c>
      <c r="AS101" s="16" t="s">
        <v>2671</v>
      </c>
      <c r="AT101" s="16" t="s">
        <v>2868</v>
      </c>
      <c r="AU101" s="16" t="s">
        <v>72</v>
      </c>
      <c r="AV101" s="16"/>
      <c r="AW101" s="53"/>
    </row>
    <row r="102" spans="1:49" ht="167.25">
      <c r="A102" s="27" t="s">
        <v>1274</v>
      </c>
      <c r="B102" s="12" t="s">
        <v>1275</v>
      </c>
      <c r="C102" s="12" t="s">
        <v>305</v>
      </c>
      <c r="D102" s="12" t="s">
        <v>2709</v>
      </c>
      <c r="E102" s="12" t="s">
        <v>1303</v>
      </c>
      <c r="F102" s="12" t="s">
        <v>1304</v>
      </c>
      <c r="G102" s="12" t="s">
        <v>1305</v>
      </c>
      <c r="H102" s="12">
        <v>1</v>
      </c>
      <c r="I102" s="12" t="s">
        <v>1306</v>
      </c>
      <c r="J102" s="12" t="s">
        <v>1306</v>
      </c>
      <c r="K102" s="12" t="s">
        <v>2413</v>
      </c>
      <c r="L102" s="12" t="s">
        <v>2869</v>
      </c>
      <c r="M102" s="12" t="s">
        <v>1308</v>
      </c>
      <c r="N102" s="12" t="s">
        <v>1293</v>
      </c>
      <c r="O102" s="12" t="s">
        <v>1309</v>
      </c>
      <c r="P102" s="12" t="s">
        <v>2672</v>
      </c>
      <c r="Q102" s="12" t="s">
        <v>2671</v>
      </c>
      <c r="R102" s="12" t="s">
        <v>2672</v>
      </c>
      <c r="S102" s="12" t="s">
        <v>76</v>
      </c>
      <c r="T102" s="12" t="s">
        <v>2674</v>
      </c>
      <c r="U102" s="12" t="s">
        <v>2671</v>
      </c>
      <c r="V102" s="12" t="s">
        <v>2866</v>
      </c>
      <c r="W102" s="12" t="s">
        <v>72</v>
      </c>
      <c r="X102" s="12" t="s">
        <v>62</v>
      </c>
      <c r="Y102" s="12"/>
      <c r="Z102" s="12" t="s">
        <v>1297</v>
      </c>
      <c r="AA102" s="12" t="s">
        <v>1311</v>
      </c>
      <c r="AB102" s="12" t="s">
        <v>2672</v>
      </c>
      <c r="AC102" s="12" t="s">
        <v>2671</v>
      </c>
      <c r="AD102" s="12" t="s">
        <v>2672</v>
      </c>
      <c r="AE102" s="12" t="s">
        <v>2682</v>
      </c>
      <c r="AF102" s="12" t="s">
        <v>2674</v>
      </c>
      <c r="AG102" s="12" t="s">
        <v>2671</v>
      </c>
      <c r="AH102" s="12" t="s">
        <v>2867</v>
      </c>
      <c r="AI102" s="12" t="s">
        <v>72</v>
      </c>
      <c r="AJ102" s="12"/>
      <c r="AK102" s="12"/>
      <c r="AL102" s="12" t="s">
        <v>1300</v>
      </c>
      <c r="AM102" s="12" t="s">
        <v>1313</v>
      </c>
      <c r="AN102" s="12" t="s">
        <v>2672</v>
      </c>
      <c r="AO102" s="12" t="s">
        <v>2671</v>
      </c>
      <c r="AP102" s="12" t="s">
        <v>2672</v>
      </c>
      <c r="AQ102" s="12" t="s">
        <v>2698</v>
      </c>
      <c r="AR102" s="12" t="s">
        <v>2678</v>
      </c>
      <c r="AS102" s="12" t="s">
        <v>2671</v>
      </c>
      <c r="AT102" s="12" t="s">
        <v>2868</v>
      </c>
      <c r="AU102" s="12" t="s">
        <v>72</v>
      </c>
      <c r="AV102" s="12"/>
      <c r="AW102" s="52"/>
    </row>
    <row r="103" spans="1:49" ht="396.75">
      <c r="A103" s="26" t="s">
        <v>1316</v>
      </c>
      <c r="B103" s="16" t="s">
        <v>1317</v>
      </c>
      <c r="C103" s="16" t="s">
        <v>51</v>
      </c>
      <c r="D103" s="16" t="s">
        <v>51</v>
      </c>
      <c r="E103" s="16" t="s">
        <v>1318</v>
      </c>
      <c r="F103" s="16">
        <v>5741160</v>
      </c>
      <c r="G103" s="16" t="s">
        <v>1319</v>
      </c>
      <c r="H103" s="16">
        <v>1</v>
      </c>
      <c r="I103" s="16" t="s">
        <v>1320</v>
      </c>
      <c r="J103" s="16" t="s">
        <v>1320</v>
      </c>
      <c r="K103" s="16" t="s">
        <v>2413</v>
      </c>
      <c r="L103" s="16" t="s">
        <v>2870</v>
      </c>
      <c r="M103" s="16" t="s">
        <v>1322</v>
      </c>
      <c r="N103" s="16" t="s">
        <v>1323</v>
      </c>
      <c r="O103" s="16" t="s">
        <v>1324</v>
      </c>
      <c r="P103" s="16" t="s">
        <v>2672</v>
      </c>
      <c r="Q103" s="16" t="s">
        <v>2671</v>
      </c>
      <c r="R103" s="16" t="s">
        <v>2672</v>
      </c>
      <c r="S103" s="16" t="s">
        <v>76</v>
      </c>
      <c r="T103" s="16" t="s">
        <v>2674</v>
      </c>
      <c r="U103" s="16" t="s">
        <v>2671</v>
      </c>
      <c r="V103" s="16" t="s">
        <v>2871</v>
      </c>
      <c r="W103" s="16" t="s">
        <v>72</v>
      </c>
      <c r="X103" s="16" t="s">
        <v>62</v>
      </c>
      <c r="Y103" s="16"/>
      <c r="Z103" s="16" t="s">
        <v>1326</v>
      </c>
      <c r="AA103" s="16" t="s">
        <v>1327</v>
      </c>
      <c r="AB103" s="16" t="s">
        <v>2672</v>
      </c>
      <c r="AC103" s="16" t="s">
        <v>2671</v>
      </c>
      <c r="AD103" s="16" t="s">
        <v>2672</v>
      </c>
      <c r="AE103" s="16" t="s">
        <v>76</v>
      </c>
      <c r="AF103" s="16" t="s">
        <v>2674</v>
      </c>
      <c r="AG103" s="16" t="s">
        <v>2681</v>
      </c>
      <c r="AH103" s="16" t="s">
        <v>2872</v>
      </c>
      <c r="AI103" s="16" t="s">
        <v>72</v>
      </c>
      <c r="AJ103" s="16"/>
      <c r="AK103" s="16"/>
      <c r="AL103" s="16" t="s">
        <v>1329</v>
      </c>
      <c r="AM103" s="16" t="s">
        <v>1330</v>
      </c>
      <c r="AN103" s="16" t="s">
        <v>2671</v>
      </c>
      <c r="AO103" s="16" t="s">
        <v>2671</v>
      </c>
      <c r="AP103" s="16" t="s">
        <v>2672</v>
      </c>
      <c r="AQ103" s="16" t="s">
        <v>2752</v>
      </c>
      <c r="AR103" s="16" t="s">
        <v>2691</v>
      </c>
      <c r="AS103" s="16" t="s">
        <v>2672</v>
      </c>
      <c r="AT103" s="16" t="s">
        <v>2873</v>
      </c>
      <c r="AU103" s="16" t="s">
        <v>72</v>
      </c>
      <c r="AV103" s="16"/>
      <c r="AW103" s="53"/>
    </row>
    <row r="104" spans="1:49" ht="409.6">
      <c r="A104" s="27" t="s">
        <v>1316</v>
      </c>
      <c r="B104" s="12" t="s">
        <v>1317</v>
      </c>
      <c r="C104" s="12" t="s">
        <v>149</v>
      </c>
      <c r="D104" s="12" t="s">
        <v>2704</v>
      </c>
      <c r="E104" s="12" t="s">
        <v>1332</v>
      </c>
      <c r="F104" s="12" t="s">
        <v>1333</v>
      </c>
      <c r="G104" s="12" t="s">
        <v>1334</v>
      </c>
      <c r="H104" s="12">
        <v>1</v>
      </c>
      <c r="I104" s="12" t="s">
        <v>1335</v>
      </c>
      <c r="J104" s="12" t="s">
        <v>1336</v>
      </c>
      <c r="K104" s="12" t="s">
        <v>2413</v>
      </c>
      <c r="L104" s="12" t="s">
        <v>2874</v>
      </c>
      <c r="M104" s="12" t="s">
        <v>1338</v>
      </c>
      <c r="N104" s="12" t="s">
        <v>1339</v>
      </c>
      <c r="O104" s="12" t="s">
        <v>1340</v>
      </c>
      <c r="P104" s="12" t="s">
        <v>2672</v>
      </c>
      <c r="Q104" s="12" t="s">
        <v>2671</v>
      </c>
      <c r="R104" s="12" t="s">
        <v>2672</v>
      </c>
      <c r="S104" s="12" t="s">
        <v>76</v>
      </c>
      <c r="T104" s="12" t="s">
        <v>2674</v>
      </c>
      <c r="U104" s="12" t="s">
        <v>2671</v>
      </c>
      <c r="V104" s="12" t="s">
        <v>2681</v>
      </c>
      <c r="W104" s="12" t="s">
        <v>72</v>
      </c>
      <c r="X104" s="12" t="s">
        <v>62</v>
      </c>
      <c r="Y104" s="12"/>
      <c r="Z104" s="12" t="s">
        <v>1342</v>
      </c>
      <c r="AA104" s="12" t="s">
        <v>1343</v>
      </c>
      <c r="AB104" s="12" t="s">
        <v>2672</v>
      </c>
      <c r="AC104" s="12" t="s">
        <v>2671</v>
      </c>
      <c r="AD104" s="12" t="s">
        <v>2672</v>
      </c>
      <c r="AE104" s="12" t="s">
        <v>76</v>
      </c>
      <c r="AF104" s="12" t="s">
        <v>2674</v>
      </c>
      <c r="AG104" s="12" t="s">
        <v>2671</v>
      </c>
      <c r="AH104" s="12" t="s">
        <v>2681</v>
      </c>
      <c r="AI104" s="12" t="s">
        <v>72</v>
      </c>
      <c r="AJ104" s="12"/>
      <c r="AK104" s="12"/>
      <c r="AL104" s="12" t="s">
        <v>1346</v>
      </c>
      <c r="AM104" s="12" t="s">
        <v>1347</v>
      </c>
      <c r="AN104" s="12" t="s">
        <v>2672</v>
      </c>
      <c r="AO104" s="12" t="s">
        <v>2671</v>
      </c>
      <c r="AP104" s="12" t="s">
        <v>2672</v>
      </c>
      <c r="AQ104" s="12" t="s">
        <v>76</v>
      </c>
      <c r="AR104" s="12" t="s">
        <v>2691</v>
      </c>
      <c r="AS104" s="12" t="s">
        <v>2671</v>
      </c>
      <c r="AT104" s="12" t="s">
        <v>2875</v>
      </c>
      <c r="AU104" s="12" t="s">
        <v>72</v>
      </c>
      <c r="AV104" s="12"/>
      <c r="AW104" s="52"/>
    </row>
    <row r="105" spans="1:49" ht="152.25">
      <c r="A105" s="26" t="s">
        <v>1351</v>
      </c>
      <c r="B105" s="16" t="s">
        <v>1352</v>
      </c>
      <c r="C105" s="16" t="s">
        <v>51</v>
      </c>
      <c r="D105" s="16" t="s">
        <v>51</v>
      </c>
      <c r="E105" s="16" t="s">
        <v>1353</v>
      </c>
      <c r="F105" s="16" t="s">
        <v>1354</v>
      </c>
      <c r="G105" s="16" t="s">
        <v>1355</v>
      </c>
      <c r="H105" s="16">
        <v>2</v>
      </c>
      <c r="I105" s="16" t="s">
        <v>2876</v>
      </c>
      <c r="J105" s="16" t="s">
        <v>1357</v>
      </c>
      <c r="K105" s="16" t="s">
        <v>2413</v>
      </c>
      <c r="L105" s="16" t="s">
        <v>2877</v>
      </c>
      <c r="M105" s="16" t="s">
        <v>1359</v>
      </c>
      <c r="N105" s="16" t="s">
        <v>1192</v>
      </c>
      <c r="O105" s="16" t="s">
        <v>1360</v>
      </c>
      <c r="P105" s="16" t="s">
        <v>2672</v>
      </c>
      <c r="Q105" s="16" t="s">
        <v>2671</v>
      </c>
      <c r="R105" s="16" t="s">
        <v>2672</v>
      </c>
      <c r="S105" s="16" t="s">
        <v>76</v>
      </c>
      <c r="T105" s="16" t="s">
        <v>2674</v>
      </c>
      <c r="U105" s="16" t="s">
        <v>2671</v>
      </c>
      <c r="V105" s="16" t="s">
        <v>2681</v>
      </c>
      <c r="W105" s="16" t="s">
        <v>72</v>
      </c>
      <c r="X105" s="16" t="s">
        <v>62</v>
      </c>
      <c r="Y105" s="16"/>
      <c r="Z105" s="16" t="s">
        <v>1194</v>
      </c>
      <c r="AA105" s="16" t="s">
        <v>1363</v>
      </c>
      <c r="AB105" s="16" t="s">
        <v>2672</v>
      </c>
      <c r="AC105" s="16" t="s">
        <v>2671</v>
      </c>
      <c r="AD105" s="16" t="s">
        <v>2672</v>
      </c>
      <c r="AE105" s="16" t="s">
        <v>2677</v>
      </c>
      <c r="AF105" s="16" t="s">
        <v>2674</v>
      </c>
      <c r="AG105" s="16" t="s">
        <v>2849</v>
      </c>
      <c r="AH105" s="16" t="s">
        <v>2849</v>
      </c>
      <c r="AI105" s="16" t="s">
        <v>72</v>
      </c>
      <c r="AJ105" s="16"/>
      <c r="AK105" s="16"/>
      <c r="AL105" s="16" t="s">
        <v>1198</v>
      </c>
      <c r="AM105" s="16" t="s">
        <v>1364</v>
      </c>
      <c r="AN105" s="16" t="s">
        <v>2672</v>
      </c>
      <c r="AO105" s="16" t="s">
        <v>2671</v>
      </c>
      <c r="AP105" s="16" t="s">
        <v>2672</v>
      </c>
      <c r="AQ105" s="16" t="s">
        <v>76</v>
      </c>
      <c r="AR105" s="16" t="s">
        <v>2674</v>
      </c>
      <c r="AS105" s="16" t="s">
        <v>2681</v>
      </c>
      <c r="AT105" s="16" t="s">
        <v>2681</v>
      </c>
      <c r="AU105" s="16" t="s">
        <v>72</v>
      </c>
      <c r="AV105" s="16"/>
      <c r="AW105" s="53"/>
    </row>
    <row r="106" spans="1:49" ht="152.25">
      <c r="A106" s="27" t="s">
        <v>1351</v>
      </c>
      <c r="B106" s="12" t="s">
        <v>1352</v>
      </c>
      <c r="C106" s="12" t="s">
        <v>51</v>
      </c>
      <c r="D106" s="12" t="s">
        <v>51</v>
      </c>
      <c r="E106" s="12" t="s">
        <v>1353</v>
      </c>
      <c r="F106" s="12" t="s">
        <v>1354</v>
      </c>
      <c r="G106" s="12" t="s">
        <v>1355</v>
      </c>
      <c r="H106" s="12">
        <v>2</v>
      </c>
      <c r="I106" s="12" t="s">
        <v>2876</v>
      </c>
      <c r="J106" s="12" t="s">
        <v>1365</v>
      </c>
      <c r="K106" s="12" t="s">
        <v>2413</v>
      </c>
      <c r="L106" s="12" t="s">
        <v>2877</v>
      </c>
      <c r="M106" s="12" t="s">
        <v>1359</v>
      </c>
      <c r="N106" s="12" t="s">
        <v>1366</v>
      </c>
      <c r="O106" s="12" t="s">
        <v>1367</v>
      </c>
      <c r="P106" s="12" t="s">
        <v>2672</v>
      </c>
      <c r="Q106" s="12" t="s">
        <v>2671</v>
      </c>
      <c r="R106" s="12" t="s">
        <v>2672</v>
      </c>
      <c r="S106" s="12" t="s">
        <v>76</v>
      </c>
      <c r="T106" s="12" t="s">
        <v>2674</v>
      </c>
      <c r="U106" s="12" t="s">
        <v>2671</v>
      </c>
      <c r="V106" s="12" t="s">
        <v>2681</v>
      </c>
      <c r="W106" s="12" t="s">
        <v>72</v>
      </c>
      <c r="X106" s="12" t="s">
        <v>62</v>
      </c>
      <c r="Y106" s="12"/>
      <c r="Z106" s="12" t="s">
        <v>1369</v>
      </c>
      <c r="AA106" s="12" t="s">
        <v>1370</v>
      </c>
      <c r="AB106" s="12" t="s">
        <v>2672</v>
      </c>
      <c r="AC106" s="12" t="s">
        <v>2671</v>
      </c>
      <c r="AD106" s="12" t="s">
        <v>2672</v>
      </c>
      <c r="AE106" s="12" t="s">
        <v>76</v>
      </c>
      <c r="AF106" s="12" t="s">
        <v>2674</v>
      </c>
      <c r="AG106" s="12" t="s">
        <v>2671</v>
      </c>
      <c r="AH106" s="12" t="s">
        <v>2681</v>
      </c>
      <c r="AI106" s="12" t="s">
        <v>72</v>
      </c>
      <c r="AJ106" s="12"/>
      <c r="AK106" s="12"/>
      <c r="AL106" s="12" t="s">
        <v>1371</v>
      </c>
      <c r="AM106" s="12" t="s">
        <v>1372</v>
      </c>
      <c r="AN106" s="12" t="s">
        <v>2672</v>
      </c>
      <c r="AO106" s="12" t="s">
        <v>2671</v>
      </c>
      <c r="AP106" s="12" t="s">
        <v>2672</v>
      </c>
      <c r="AQ106" s="12" t="s">
        <v>76</v>
      </c>
      <c r="AR106" s="12" t="s">
        <v>2674</v>
      </c>
      <c r="AS106" s="12" t="s">
        <v>2671</v>
      </c>
      <c r="AT106" s="12" t="s">
        <v>2681</v>
      </c>
      <c r="AU106" s="12" t="s">
        <v>72</v>
      </c>
      <c r="AV106" s="12"/>
      <c r="AW106" s="52"/>
    </row>
    <row r="107" spans="1:49" ht="121.5">
      <c r="A107" s="26" t="s">
        <v>1351</v>
      </c>
      <c r="B107" s="16" t="s">
        <v>1352</v>
      </c>
      <c r="C107" s="16" t="s">
        <v>51</v>
      </c>
      <c r="D107" s="16" t="s">
        <v>51</v>
      </c>
      <c r="E107" s="16" t="s">
        <v>1373</v>
      </c>
      <c r="F107" s="16" t="s">
        <v>2878</v>
      </c>
      <c r="G107" s="16" t="s">
        <v>1375</v>
      </c>
      <c r="H107" s="16">
        <v>3</v>
      </c>
      <c r="I107" s="16" t="s">
        <v>2879</v>
      </c>
      <c r="J107" s="16" t="s">
        <v>1377</v>
      </c>
      <c r="K107" s="16" t="s">
        <v>2413</v>
      </c>
      <c r="L107" s="16" t="s">
        <v>2880</v>
      </c>
      <c r="M107" s="16" t="s">
        <v>1379</v>
      </c>
      <c r="N107" s="16" t="s">
        <v>1380</v>
      </c>
      <c r="O107" s="16" t="s">
        <v>1381</v>
      </c>
      <c r="P107" s="16" t="s">
        <v>2672</v>
      </c>
      <c r="Q107" s="16" t="s">
        <v>2671</v>
      </c>
      <c r="R107" s="16" t="s">
        <v>2672</v>
      </c>
      <c r="S107" s="16" t="s">
        <v>76</v>
      </c>
      <c r="T107" s="16" t="s">
        <v>2674</v>
      </c>
      <c r="U107" s="16" t="s">
        <v>2671</v>
      </c>
      <c r="V107" s="16" t="s">
        <v>2681</v>
      </c>
      <c r="W107" s="16" t="s">
        <v>72</v>
      </c>
      <c r="X107" s="16" t="s">
        <v>62</v>
      </c>
      <c r="Y107" s="16"/>
      <c r="Z107" s="16" t="s">
        <v>1382</v>
      </c>
      <c r="AA107" s="16" t="s">
        <v>1383</v>
      </c>
      <c r="AB107" s="16" t="s">
        <v>2672</v>
      </c>
      <c r="AC107" s="16" t="s">
        <v>2671</v>
      </c>
      <c r="AD107" s="16" t="s">
        <v>2672</v>
      </c>
      <c r="AE107" s="16" t="s">
        <v>2752</v>
      </c>
      <c r="AF107" s="16" t="s">
        <v>2678</v>
      </c>
      <c r="AG107" s="16" t="s">
        <v>2672</v>
      </c>
      <c r="AH107" s="16" t="s">
        <v>2881</v>
      </c>
      <c r="AI107" s="16" t="s">
        <v>72</v>
      </c>
      <c r="AJ107" s="16"/>
      <c r="AK107" s="16"/>
      <c r="AL107" s="16" t="s">
        <v>1385</v>
      </c>
      <c r="AM107" s="16" t="s">
        <v>1386</v>
      </c>
      <c r="AN107" s="16" t="s">
        <v>2672</v>
      </c>
      <c r="AO107" s="16" t="s">
        <v>2671</v>
      </c>
      <c r="AP107" s="16" t="s">
        <v>2672</v>
      </c>
      <c r="AQ107" s="16" t="s">
        <v>76</v>
      </c>
      <c r="AR107" s="16" t="s">
        <v>2674</v>
      </c>
      <c r="AS107" s="16" t="s">
        <v>2671</v>
      </c>
      <c r="AT107" s="16" t="s">
        <v>2681</v>
      </c>
      <c r="AU107" s="16" t="s">
        <v>72</v>
      </c>
      <c r="AV107" s="16"/>
      <c r="AW107" s="53"/>
    </row>
    <row r="108" spans="1:49" ht="121.5">
      <c r="A108" s="27" t="s">
        <v>1351</v>
      </c>
      <c r="B108" s="12" t="s">
        <v>1352</v>
      </c>
      <c r="C108" s="12" t="s">
        <v>51</v>
      </c>
      <c r="D108" s="12" t="s">
        <v>51</v>
      </c>
      <c r="E108" s="12" t="s">
        <v>1373</v>
      </c>
      <c r="F108" s="12" t="s">
        <v>2878</v>
      </c>
      <c r="G108" s="12" t="s">
        <v>1375</v>
      </c>
      <c r="H108" s="12">
        <v>3</v>
      </c>
      <c r="I108" s="12" t="s">
        <v>2879</v>
      </c>
      <c r="J108" s="12" t="s">
        <v>1387</v>
      </c>
      <c r="K108" s="12" t="s">
        <v>2413</v>
      </c>
      <c r="L108" s="12" t="s">
        <v>2880</v>
      </c>
      <c r="M108" s="12" t="s">
        <v>1379</v>
      </c>
      <c r="N108" s="12" t="s">
        <v>1388</v>
      </c>
      <c r="O108" s="12" t="s">
        <v>1389</v>
      </c>
      <c r="P108" s="12" t="s">
        <v>2671</v>
      </c>
      <c r="Q108" s="12" t="s">
        <v>2671</v>
      </c>
      <c r="R108" s="12" t="s">
        <v>2672</v>
      </c>
      <c r="S108" s="12" t="s">
        <v>2752</v>
      </c>
      <c r="T108" s="12" t="s">
        <v>2678</v>
      </c>
      <c r="U108" s="12" t="s">
        <v>2672</v>
      </c>
      <c r="V108" s="12" t="s">
        <v>2882</v>
      </c>
      <c r="W108" s="12" t="s">
        <v>66</v>
      </c>
      <c r="X108" s="12" t="s">
        <v>62</v>
      </c>
      <c r="Y108" s="12"/>
      <c r="Z108" s="12" t="s">
        <v>1390</v>
      </c>
      <c r="AA108" s="12" t="s">
        <v>1391</v>
      </c>
      <c r="AB108" s="12" t="s">
        <v>2713</v>
      </c>
      <c r="AC108" s="12" t="s">
        <v>2671</v>
      </c>
      <c r="AD108" s="12" t="s">
        <v>2672</v>
      </c>
      <c r="AE108" s="12" t="s">
        <v>2752</v>
      </c>
      <c r="AF108" s="12" t="s">
        <v>2678</v>
      </c>
      <c r="AG108" s="12" t="s">
        <v>2672</v>
      </c>
      <c r="AH108" s="12" t="s">
        <v>2883</v>
      </c>
      <c r="AI108" s="12" t="s">
        <v>162</v>
      </c>
      <c r="AJ108" s="12"/>
      <c r="AK108" s="12"/>
      <c r="AL108" s="12" t="s">
        <v>1394</v>
      </c>
      <c r="AM108" s="12" t="s">
        <v>1395</v>
      </c>
      <c r="AN108" s="12" t="s">
        <v>2672</v>
      </c>
      <c r="AO108" s="12" t="s">
        <v>2671</v>
      </c>
      <c r="AP108" s="12" t="s">
        <v>2672</v>
      </c>
      <c r="AQ108" s="12" t="s">
        <v>76</v>
      </c>
      <c r="AR108" s="12" t="s">
        <v>2674</v>
      </c>
      <c r="AS108" s="12" t="s">
        <v>2671</v>
      </c>
      <c r="AT108" s="12" t="s">
        <v>2681</v>
      </c>
      <c r="AU108" s="12" t="s">
        <v>72</v>
      </c>
      <c r="AV108" s="12"/>
      <c r="AW108" s="52"/>
    </row>
    <row r="109" spans="1:49" ht="121.5">
      <c r="A109" s="26" t="s">
        <v>1351</v>
      </c>
      <c r="B109" s="16" t="s">
        <v>1352</v>
      </c>
      <c r="C109" s="16" t="s">
        <v>51</v>
      </c>
      <c r="D109" s="16" t="s">
        <v>51</v>
      </c>
      <c r="E109" s="16" t="s">
        <v>1373</v>
      </c>
      <c r="F109" s="16" t="s">
        <v>2878</v>
      </c>
      <c r="G109" s="16" t="s">
        <v>1375</v>
      </c>
      <c r="H109" s="16">
        <v>3</v>
      </c>
      <c r="I109" s="16" t="s">
        <v>2879</v>
      </c>
      <c r="J109" s="16" t="s">
        <v>1396</v>
      </c>
      <c r="K109" s="16" t="s">
        <v>2413</v>
      </c>
      <c r="L109" s="16" t="s">
        <v>2880</v>
      </c>
      <c r="M109" s="16" t="s">
        <v>1379</v>
      </c>
      <c r="N109" s="16" t="s">
        <v>1397</v>
      </c>
      <c r="O109" s="16" t="s">
        <v>1398</v>
      </c>
      <c r="P109" s="16" t="s">
        <v>2672</v>
      </c>
      <c r="Q109" s="16" t="s">
        <v>2671</v>
      </c>
      <c r="R109" s="16" t="s">
        <v>2672</v>
      </c>
      <c r="S109" s="16" t="s">
        <v>76</v>
      </c>
      <c r="T109" s="16" t="s">
        <v>2674</v>
      </c>
      <c r="U109" s="16" t="s">
        <v>2671</v>
      </c>
      <c r="V109" s="16" t="s">
        <v>2681</v>
      </c>
      <c r="W109" s="16" t="s">
        <v>72</v>
      </c>
      <c r="X109" s="16" t="s">
        <v>62</v>
      </c>
      <c r="Y109" s="16"/>
      <c r="Z109" s="16" t="s">
        <v>1399</v>
      </c>
      <c r="AA109" s="16" t="s">
        <v>1400</v>
      </c>
      <c r="AB109" s="16" t="s">
        <v>2672</v>
      </c>
      <c r="AC109" s="16" t="s">
        <v>2671</v>
      </c>
      <c r="AD109" s="16" t="s">
        <v>2672</v>
      </c>
      <c r="AE109" s="16" t="s">
        <v>76</v>
      </c>
      <c r="AF109" s="16" t="s">
        <v>2674</v>
      </c>
      <c r="AG109" s="16" t="s">
        <v>2671</v>
      </c>
      <c r="AH109" s="16" t="s">
        <v>2681</v>
      </c>
      <c r="AI109" s="16" t="s">
        <v>72</v>
      </c>
      <c r="AJ109" s="16"/>
      <c r="AK109" s="16"/>
      <c r="AL109" s="16" t="s">
        <v>1401</v>
      </c>
      <c r="AM109" s="16" t="s">
        <v>1402</v>
      </c>
      <c r="AN109" s="16" t="s">
        <v>2672</v>
      </c>
      <c r="AO109" s="16" t="s">
        <v>2671</v>
      </c>
      <c r="AP109" s="16" t="s">
        <v>2672</v>
      </c>
      <c r="AQ109" s="16" t="s">
        <v>76</v>
      </c>
      <c r="AR109" s="16" t="s">
        <v>2674</v>
      </c>
      <c r="AS109" s="16" t="s">
        <v>2671</v>
      </c>
      <c r="AT109" s="16" t="s">
        <v>2681</v>
      </c>
      <c r="AU109" s="16" t="s">
        <v>72</v>
      </c>
      <c r="AV109" s="16"/>
      <c r="AW109" s="53"/>
    </row>
    <row r="110" spans="1:49" ht="121.5">
      <c r="A110" s="27" t="s">
        <v>1351</v>
      </c>
      <c r="B110" s="12" t="s">
        <v>1352</v>
      </c>
      <c r="C110" s="12" t="s">
        <v>80</v>
      </c>
      <c r="D110" s="12" t="s">
        <v>80</v>
      </c>
      <c r="E110" s="12" t="s">
        <v>1403</v>
      </c>
      <c r="F110" s="12" t="s">
        <v>1404</v>
      </c>
      <c r="G110" s="12">
        <v>3462999</v>
      </c>
      <c r="H110" s="12">
        <v>2</v>
      </c>
      <c r="I110" s="12" t="s">
        <v>2884</v>
      </c>
      <c r="J110" s="12" t="s">
        <v>1406</v>
      </c>
      <c r="K110" s="12" t="s">
        <v>2413</v>
      </c>
      <c r="L110" s="12" t="s">
        <v>1407</v>
      </c>
      <c r="M110" s="12" t="s">
        <v>1408</v>
      </c>
      <c r="N110" s="12" t="s">
        <v>1409</v>
      </c>
      <c r="O110" s="12" t="s">
        <v>1410</v>
      </c>
      <c r="P110" s="12" t="s">
        <v>2672</v>
      </c>
      <c r="Q110" s="12" t="s">
        <v>2671</v>
      </c>
      <c r="R110" s="12" t="s">
        <v>2672</v>
      </c>
      <c r="S110" s="12" t="s">
        <v>76</v>
      </c>
      <c r="T110" s="12" t="s">
        <v>2674</v>
      </c>
      <c r="U110" s="12" t="s">
        <v>2671</v>
      </c>
      <c r="V110" s="12" t="s">
        <v>2681</v>
      </c>
      <c r="W110" s="12" t="s">
        <v>72</v>
      </c>
      <c r="X110" s="12" t="s">
        <v>62</v>
      </c>
      <c r="Y110" s="12"/>
      <c r="Z110" s="12" t="s">
        <v>1411</v>
      </c>
      <c r="AA110" s="12" t="s">
        <v>1412</v>
      </c>
      <c r="AB110" s="12" t="s">
        <v>2672</v>
      </c>
      <c r="AC110" s="12" t="s">
        <v>2671</v>
      </c>
      <c r="AD110" s="12" t="s">
        <v>2672</v>
      </c>
      <c r="AE110" s="12" t="s">
        <v>76</v>
      </c>
      <c r="AF110" s="12" t="s">
        <v>2674</v>
      </c>
      <c r="AG110" s="12" t="s">
        <v>2671</v>
      </c>
      <c r="AH110" s="12" t="s">
        <v>2681</v>
      </c>
      <c r="AI110" s="12" t="s">
        <v>72</v>
      </c>
      <c r="AJ110" s="12"/>
      <c r="AK110" s="12"/>
      <c r="AL110" s="12" t="s">
        <v>1413</v>
      </c>
      <c r="AM110" s="12" t="s">
        <v>1414</v>
      </c>
      <c r="AN110" s="12" t="s">
        <v>2672</v>
      </c>
      <c r="AO110" s="12" t="s">
        <v>2671</v>
      </c>
      <c r="AP110" s="12" t="s">
        <v>2672</v>
      </c>
      <c r="AQ110" s="12" t="s">
        <v>76</v>
      </c>
      <c r="AR110" s="12" t="s">
        <v>2674</v>
      </c>
      <c r="AS110" s="12" t="s">
        <v>2671</v>
      </c>
      <c r="AT110" s="12" t="s">
        <v>2681</v>
      </c>
      <c r="AU110" s="12" t="s">
        <v>72</v>
      </c>
      <c r="AV110" s="12"/>
      <c r="AW110" s="52"/>
    </row>
    <row r="111" spans="1:49" ht="121.5">
      <c r="A111" s="26" t="s">
        <v>1351</v>
      </c>
      <c r="B111" s="16" t="s">
        <v>1352</v>
      </c>
      <c r="C111" s="16" t="s">
        <v>80</v>
      </c>
      <c r="D111" s="16" t="s">
        <v>80</v>
      </c>
      <c r="E111" s="16" t="s">
        <v>1403</v>
      </c>
      <c r="F111" s="16" t="s">
        <v>1404</v>
      </c>
      <c r="G111" s="16">
        <v>3462999</v>
      </c>
      <c r="H111" s="16">
        <v>2</v>
      </c>
      <c r="I111" s="16" t="s">
        <v>2884</v>
      </c>
      <c r="J111" s="16" t="s">
        <v>1415</v>
      </c>
      <c r="K111" s="16" t="s">
        <v>2413</v>
      </c>
      <c r="L111" s="16" t="s">
        <v>1407</v>
      </c>
      <c r="M111" s="16" t="s">
        <v>1408</v>
      </c>
      <c r="N111" s="16" t="s">
        <v>1416</v>
      </c>
      <c r="O111" s="16" t="s">
        <v>1417</v>
      </c>
      <c r="P111" s="16" t="s">
        <v>2672</v>
      </c>
      <c r="Q111" s="16" t="s">
        <v>2671</v>
      </c>
      <c r="R111" s="16" t="s">
        <v>2672</v>
      </c>
      <c r="S111" s="16" t="s">
        <v>76</v>
      </c>
      <c r="T111" s="16" t="s">
        <v>2674</v>
      </c>
      <c r="U111" s="16" t="s">
        <v>2671</v>
      </c>
      <c r="V111" s="16" t="s">
        <v>2681</v>
      </c>
      <c r="W111" s="16" t="s">
        <v>72</v>
      </c>
      <c r="X111" s="16" t="s">
        <v>62</v>
      </c>
      <c r="Y111" s="16"/>
      <c r="Z111" s="16" t="s">
        <v>1418</v>
      </c>
      <c r="AA111" s="16" t="s">
        <v>1419</v>
      </c>
      <c r="AB111" s="16" t="s">
        <v>2672</v>
      </c>
      <c r="AC111" s="16" t="s">
        <v>2885</v>
      </c>
      <c r="AD111" s="16" t="s">
        <v>2672</v>
      </c>
      <c r="AE111" s="16" t="s">
        <v>76</v>
      </c>
      <c r="AF111" s="16" t="s">
        <v>2674</v>
      </c>
      <c r="AG111" s="16" t="s">
        <v>2681</v>
      </c>
      <c r="AH111" s="16">
        <v>3</v>
      </c>
      <c r="AI111" s="16" t="s">
        <v>72</v>
      </c>
      <c r="AJ111" s="16"/>
      <c r="AK111" s="16"/>
      <c r="AL111" s="16" t="s">
        <v>1420</v>
      </c>
      <c r="AM111" s="16" t="s">
        <v>1421</v>
      </c>
      <c r="AN111" s="16" t="s">
        <v>2672</v>
      </c>
      <c r="AO111" s="16" t="s">
        <v>2671</v>
      </c>
      <c r="AP111" s="16" t="s">
        <v>2672</v>
      </c>
      <c r="AQ111" s="16" t="s">
        <v>76</v>
      </c>
      <c r="AR111" s="16" t="s">
        <v>2674</v>
      </c>
      <c r="AS111" s="16" t="s">
        <v>2671</v>
      </c>
      <c r="AT111" s="16" t="s">
        <v>2681</v>
      </c>
      <c r="AU111" s="16" t="s">
        <v>72</v>
      </c>
      <c r="AV111" s="16"/>
      <c r="AW111" s="53"/>
    </row>
    <row r="112" spans="1:49" ht="106.5">
      <c r="A112" s="27" t="s">
        <v>1351</v>
      </c>
      <c r="B112" s="12" t="s">
        <v>1352</v>
      </c>
      <c r="C112" s="12" t="s">
        <v>80</v>
      </c>
      <c r="D112" s="12" t="s">
        <v>80</v>
      </c>
      <c r="E112" s="12" t="s">
        <v>1422</v>
      </c>
      <c r="F112" s="12" t="s">
        <v>1423</v>
      </c>
      <c r="G112" s="12" t="s">
        <v>1404</v>
      </c>
      <c r="H112" s="12">
        <v>1</v>
      </c>
      <c r="I112" s="12" t="s">
        <v>1424</v>
      </c>
      <c r="J112" s="12" t="s">
        <v>1424</v>
      </c>
      <c r="K112" s="12" t="s">
        <v>2413</v>
      </c>
      <c r="L112" s="12" t="s">
        <v>2886</v>
      </c>
      <c r="M112" s="12" t="s">
        <v>1426</v>
      </c>
      <c r="N112" s="12" t="s">
        <v>986</v>
      </c>
      <c r="O112" s="12" t="s">
        <v>1427</v>
      </c>
      <c r="P112" s="12" t="s">
        <v>2671</v>
      </c>
      <c r="Q112" s="12" t="s">
        <v>2671</v>
      </c>
      <c r="R112" s="12" t="s">
        <v>2672</v>
      </c>
      <c r="S112" s="12" t="s">
        <v>2817</v>
      </c>
      <c r="T112" s="12" t="s">
        <v>2691</v>
      </c>
      <c r="U112" s="12" t="s">
        <v>2672</v>
      </c>
      <c r="V112" s="12" t="s">
        <v>2818</v>
      </c>
      <c r="W112" s="12" t="s">
        <v>66</v>
      </c>
      <c r="X112" s="12" t="s">
        <v>61</v>
      </c>
      <c r="Y112" s="12" t="s">
        <v>1430</v>
      </c>
      <c r="Z112" s="12" t="s">
        <v>988</v>
      </c>
      <c r="AA112" s="12" t="s">
        <v>1431</v>
      </c>
      <c r="AB112" s="12" t="s">
        <v>2672</v>
      </c>
      <c r="AC112" s="12" t="s">
        <v>2671</v>
      </c>
      <c r="AD112" s="12" t="s">
        <v>2672</v>
      </c>
      <c r="AE112" s="12" t="s">
        <v>76</v>
      </c>
      <c r="AF112" s="12" t="s">
        <v>2674</v>
      </c>
      <c r="AG112" s="12" t="s">
        <v>2671</v>
      </c>
      <c r="AH112" s="12" t="s">
        <v>2681</v>
      </c>
      <c r="AI112" s="12" t="s">
        <v>72</v>
      </c>
      <c r="AJ112" s="12"/>
      <c r="AK112" s="12"/>
      <c r="AL112" s="12" t="s">
        <v>991</v>
      </c>
      <c r="AM112" s="12" t="s">
        <v>1433</v>
      </c>
      <c r="AN112" s="12" t="s">
        <v>2672</v>
      </c>
      <c r="AO112" s="12" t="s">
        <v>2671</v>
      </c>
      <c r="AP112" s="12" t="s">
        <v>2672</v>
      </c>
      <c r="AQ112" s="12" t="s">
        <v>76</v>
      </c>
      <c r="AR112" s="12" t="s">
        <v>2674</v>
      </c>
      <c r="AS112" s="12" t="s">
        <v>2671</v>
      </c>
      <c r="AT112" s="12" t="s">
        <v>2681</v>
      </c>
      <c r="AU112" s="12" t="s">
        <v>72</v>
      </c>
      <c r="AV112" s="12"/>
      <c r="AW112" s="52"/>
    </row>
    <row r="113" spans="1:49" ht="137.25">
      <c r="A113" s="26" t="s">
        <v>1351</v>
      </c>
      <c r="B113" s="16" t="s">
        <v>1352</v>
      </c>
      <c r="C113" s="16" t="s">
        <v>149</v>
      </c>
      <c r="D113" s="16" t="s">
        <v>2704</v>
      </c>
      <c r="E113" s="16" t="s">
        <v>1437</v>
      </c>
      <c r="F113" s="16" t="s">
        <v>2887</v>
      </c>
      <c r="G113" s="16" t="s">
        <v>1439</v>
      </c>
      <c r="H113" s="16">
        <v>1</v>
      </c>
      <c r="I113" s="16" t="s">
        <v>1440</v>
      </c>
      <c r="J113" s="16" t="s">
        <v>1440</v>
      </c>
      <c r="K113" s="16" t="s">
        <v>2413</v>
      </c>
      <c r="L113" s="16" t="s">
        <v>2888</v>
      </c>
      <c r="M113" s="16" t="s">
        <v>1442</v>
      </c>
      <c r="N113" s="16" t="s">
        <v>1443</v>
      </c>
      <c r="O113" s="16" t="s">
        <v>1444</v>
      </c>
      <c r="P113" s="16" t="s">
        <v>2672</v>
      </c>
      <c r="Q113" s="16" t="s">
        <v>2671</v>
      </c>
      <c r="R113" s="16" t="s">
        <v>2672</v>
      </c>
      <c r="S113" s="16" t="s">
        <v>76</v>
      </c>
      <c r="T113" s="16" t="s">
        <v>2674</v>
      </c>
      <c r="U113" s="16" t="s">
        <v>2671</v>
      </c>
      <c r="V113" s="16" t="s">
        <v>2889</v>
      </c>
      <c r="W113" s="16" t="s">
        <v>72</v>
      </c>
      <c r="X113" s="16" t="s">
        <v>62</v>
      </c>
      <c r="Y113" s="16"/>
      <c r="Z113" s="16" t="s">
        <v>1446</v>
      </c>
      <c r="AA113" s="16" t="s">
        <v>1447</v>
      </c>
      <c r="AB113" s="16" t="s">
        <v>2672</v>
      </c>
      <c r="AC113" s="16" t="s">
        <v>2671</v>
      </c>
      <c r="AD113" s="16" t="s">
        <v>2672</v>
      </c>
      <c r="AE113" s="16" t="s">
        <v>76</v>
      </c>
      <c r="AF113" s="16" t="s">
        <v>2674</v>
      </c>
      <c r="AG113" s="16" t="s">
        <v>2671</v>
      </c>
      <c r="AH113" s="16" t="s">
        <v>2889</v>
      </c>
      <c r="AI113" s="16" t="s">
        <v>72</v>
      </c>
      <c r="AJ113" s="16"/>
      <c r="AK113" s="16"/>
      <c r="AL113" s="16" t="s">
        <v>1449</v>
      </c>
      <c r="AM113" s="16" t="s">
        <v>1450</v>
      </c>
      <c r="AN113" s="16" t="s">
        <v>2671</v>
      </c>
      <c r="AO113" s="16" t="s">
        <v>2671</v>
      </c>
      <c r="AP113" s="16" t="s">
        <v>2672</v>
      </c>
      <c r="AQ113" s="16" t="s">
        <v>2726</v>
      </c>
      <c r="AR113" s="16" t="s">
        <v>2691</v>
      </c>
      <c r="AS113" s="16" t="s">
        <v>2672</v>
      </c>
      <c r="AT113" s="16" t="s">
        <v>2890</v>
      </c>
      <c r="AU113" s="16" t="s">
        <v>66</v>
      </c>
      <c r="AV113" s="16"/>
      <c r="AW113" s="53"/>
    </row>
    <row r="114" spans="1:49" ht="305.25">
      <c r="A114" s="27" t="s">
        <v>1454</v>
      </c>
      <c r="B114" s="12" t="s">
        <v>1455</v>
      </c>
      <c r="C114" s="12" t="s">
        <v>51</v>
      </c>
      <c r="D114" s="12" t="s">
        <v>51</v>
      </c>
      <c r="E114" s="12" t="s">
        <v>1456</v>
      </c>
      <c r="F114" s="12" t="s">
        <v>2891</v>
      </c>
      <c r="G114" s="12" t="s">
        <v>1458</v>
      </c>
      <c r="H114" s="12">
        <v>3</v>
      </c>
      <c r="I114" s="12" t="s">
        <v>2892</v>
      </c>
      <c r="J114" s="12" t="s">
        <v>1460</v>
      </c>
      <c r="K114" s="12" t="s">
        <v>2413</v>
      </c>
      <c r="L114" s="12" t="s">
        <v>2893</v>
      </c>
      <c r="M114" s="12" t="s">
        <v>1462</v>
      </c>
      <c r="N114" s="12" t="s">
        <v>1463</v>
      </c>
      <c r="O114" s="12" t="s">
        <v>1464</v>
      </c>
      <c r="P114" s="12" t="s">
        <v>2672</v>
      </c>
      <c r="Q114" s="12" t="s">
        <v>2671</v>
      </c>
      <c r="R114" s="12" t="s">
        <v>2672</v>
      </c>
      <c r="S114" s="12" t="s">
        <v>76</v>
      </c>
      <c r="T114" s="12" t="s">
        <v>2674</v>
      </c>
      <c r="U114" s="12" t="s">
        <v>2671</v>
      </c>
      <c r="V114" s="12" t="s">
        <v>2681</v>
      </c>
      <c r="W114" s="12" t="s">
        <v>72</v>
      </c>
      <c r="X114" s="12" t="s">
        <v>62</v>
      </c>
      <c r="Y114" s="12"/>
      <c r="Z114" s="12" t="s">
        <v>1466</v>
      </c>
      <c r="AA114" s="12" t="s">
        <v>1467</v>
      </c>
      <c r="AB114" s="12" t="s">
        <v>2672</v>
      </c>
      <c r="AC114" s="12" t="s">
        <v>2671</v>
      </c>
      <c r="AD114" s="12" t="s">
        <v>2672</v>
      </c>
      <c r="AE114" s="12" t="s">
        <v>76</v>
      </c>
      <c r="AF114" s="12" t="s">
        <v>2674</v>
      </c>
      <c r="AG114" s="12" t="s">
        <v>2671</v>
      </c>
      <c r="AH114" s="12" t="s">
        <v>2681</v>
      </c>
      <c r="AI114" s="12" t="s">
        <v>72</v>
      </c>
      <c r="AJ114" s="12"/>
      <c r="AK114" s="12"/>
      <c r="AL114" s="12" t="s">
        <v>1469</v>
      </c>
      <c r="AM114" s="12" t="s">
        <v>1470</v>
      </c>
      <c r="AN114" s="12" t="s">
        <v>2672</v>
      </c>
      <c r="AO114" s="12" t="s">
        <v>2671</v>
      </c>
      <c r="AP114" s="12" t="s">
        <v>2672</v>
      </c>
      <c r="AQ114" s="12" t="s">
        <v>2677</v>
      </c>
      <c r="AR114" s="12" t="s">
        <v>2678</v>
      </c>
      <c r="AS114" s="12" t="s">
        <v>2671</v>
      </c>
      <c r="AT114" s="12" t="s">
        <v>2894</v>
      </c>
      <c r="AU114" s="12" t="s">
        <v>72</v>
      </c>
      <c r="AV114" s="12"/>
      <c r="AW114" s="52"/>
    </row>
    <row r="115" spans="1:49" ht="305.25">
      <c r="A115" s="26" t="s">
        <v>1454</v>
      </c>
      <c r="B115" s="16" t="s">
        <v>1455</v>
      </c>
      <c r="C115" s="16" t="s">
        <v>51</v>
      </c>
      <c r="D115" s="16" t="s">
        <v>51</v>
      </c>
      <c r="E115" s="16" t="s">
        <v>1456</v>
      </c>
      <c r="F115" s="16" t="s">
        <v>2891</v>
      </c>
      <c r="G115" s="16" t="s">
        <v>1458</v>
      </c>
      <c r="H115" s="16">
        <v>3</v>
      </c>
      <c r="I115" s="16" t="s">
        <v>2892</v>
      </c>
      <c r="J115" s="16" t="s">
        <v>1471</v>
      </c>
      <c r="K115" s="16" t="s">
        <v>2413</v>
      </c>
      <c r="L115" s="16" t="s">
        <v>2893</v>
      </c>
      <c r="M115" s="16" t="s">
        <v>1462</v>
      </c>
      <c r="N115" s="16" t="s">
        <v>1472</v>
      </c>
      <c r="O115" s="16" t="s">
        <v>1473</v>
      </c>
      <c r="P115" s="16" t="s">
        <v>2672</v>
      </c>
      <c r="Q115" s="16" t="s">
        <v>2671</v>
      </c>
      <c r="R115" s="16" t="s">
        <v>2672</v>
      </c>
      <c r="S115" s="16" t="s">
        <v>76</v>
      </c>
      <c r="T115" s="16" t="s">
        <v>2674</v>
      </c>
      <c r="U115" s="16" t="s">
        <v>2671</v>
      </c>
      <c r="V115" s="16" t="s">
        <v>2681</v>
      </c>
      <c r="W115" s="16" t="s">
        <v>72</v>
      </c>
      <c r="X115" s="16" t="s">
        <v>62</v>
      </c>
      <c r="Y115" s="16"/>
      <c r="Z115" s="16" t="s">
        <v>1474</v>
      </c>
      <c r="AA115" s="16" t="s">
        <v>1475</v>
      </c>
      <c r="AB115" s="16" t="s">
        <v>2672</v>
      </c>
      <c r="AC115" s="16" t="s">
        <v>2671</v>
      </c>
      <c r="AD115" s="16" t="s">
        <v>2672</v>
      </c>
      <c r="AE115" s="16" t="s">
        <v>76</v>
      </c>
      <c r="AF115" s="16" t="s">
        <v>2674</v>
      </c>
      <c r="AG115" s="16" t="s">
        <v>2671</v>
      </c>
      <c r="AH115" s="16" t="s">
        <v>2895</v>
      </c>
      <c r="AI115" s="16" t="s">
        <v>72</v>
      </c>
      <c r="AJ115" s="16"/>
      <c r="AK115" s="16"/>
      <c r="AL115" s="16" t="s">
        <v>1477</v>
      </c>
      <c r="AM115" s="16" t="s">
        <v>1478</v>
      </c>
      <c r="AN115" s="16" t="s">
        <v>2672</v>
      </c>
      <c r="AO115" s="16" t="s">
        <v>2671</v>
      </c>
      <c r="AP115" s="16" t="s">
        <v>2672</v>
      </c>
      <c r="AQ115" s="16" t="s">
        <v>76</v>
      </c>
      <c r="AR115" s="16" t="s">
        <v>2674</v>
      </c>
      <c r="AS115" s="16" t="s">
        <v>2671</v>
      </c>
      <c r="AT115" s="16" t="s">
        <v>2681</v>
      </c>
      <c r="AU115" s="16" t="s">
        <v>72</v>
      </c>
      <c r="AV115" s="16"/>
      <c r="AW115" s="53"/>
    </row>
    <row r="116" spans="1:49" ht="305.25">
      <c r="A116" s="27" t="s">
        <v>1454</v>
      </c>
      <c r="B116" s="12" t="s">
        <v>1455</v>
      </c>
      <c r="C116" s="12" t="s">
        <v>51</v>
      </c>
      <c r="D116" s="12" t="s">
        <v>51</v>
      </c>
      <c r="E116" s="12" t="s">
        <v>1456</v>
      </c>
      <c r="F116" s="12" t="s">
        <v>2891</v>
      </c>
      <c r="G116" s="12" t="s">
        <v>1458</v>
      </c>
      <c r="H116" s="12">
        <v>3</v>
      </c>
      <c r="I116" s="12" t="s">
        <v>2892</v>
      </c>
      <c r="J116" s="12" t="s">
        <v>1479</v>
      </c>
      <c r="K116" s="12" t="s">
        <v>2413</v>
      </c>
      <c r="L116" s="12" t="s">
        <v>2893</v>
      </c>
      <c r="M116" s="12" t="s">
        <v>1462</v>
      </c>
      <c r="N116" s="12" t="s">
        <v>920</v>
      </c>
      <c r="O116" s="12" t="s">
        <v>1480</v>
      </c>
      <c r="P116" s="12" t="s">
        <v>2672</v>
      </c>
      <c r="Q116" s="12" t="s">
        <v>2671</v>
      </c>
      <c r="R116" s="12" t="s">
        <v>2672</v>
      </c>
      <c r="S116" s="12" t="s">
        <v>76</v>
      </c>
      <c r="T116" s="12" t="s">
        <v>2674</v>
      </c>
      <c r="U116" s="12" t="s">
        <v>2671</v>
      </c>
      <c r="V116" s="12" t="s">
        <v>2681</v>
      </c>
      <c r="W116" s="12" t="s">
        <v>72</v>
      </c>
      <c r="X116" s="12" t="s">
        <v>62</v>
      </c>
      <c r="Y116" s="12"/>
      <c r="Z116" s="12" t="s">
        <v>922</v>
      </c>
      <c r="AA116" s="12" t="s">
        <v>1481</v>
      </c>
      <c r="AB116" s="12" t="s">
        <v>2672</v>
      </c>
      <c r="AC116" s="12" t="s">
        <v>2671</v>
      </c>
      <c r="AD116" s="12" t="s">
        <v>2672</v>
      </c>
      <c r="AE116" s="12" t="s">
        <v>76</v>
      </c>
      <c r="AF116" s="12" t="s">
        <v>2674</v>
      </c>
      <c r="AG116" s="12" t="s">
        <v>2681</v>
      </c>
      <c r="AH116" s="12" t="s">
        <v>2681</v>
      </c>
      <c r="AI116" s="12" t="s">
        <v>72</v>
      </c>
      <c r="AJ116" s="12"/>
      <c r="AK116" s="12"/>
      <c r="AL116" s="12" t="s">
        <v>925</v>
      </c>
      <c r="AM116" s="12" t="s">
        <v>1483</v>
      </c>
      <c r="AN116" s="12" t="s">
        <v>2672</v>
      </c>
      <c r="AO116" s="12" t="s">
        <v>2671</v>
      </c>
      <c r="AP116" s="12" t="s">
        <v>2672</v>
      </c>
      <c r="AQ116" s="12" t="s">
        <v>76</v>
      </c>
      <c r="AR116" s="12" t="s">
        <v>2674</v>
      </c>
      <c r="AS116" s="12" t="s">
        <v>2671</v>
      </c>
      <c r="AT116" s="12" t="s">
        <v>2681</v>
      </c>
      <c r="AU116" s="12" t="s">
        <v>72</v>
      </c>
      <c r="AV116" s="12"/>
      <c r="AW116" s="52"/>
    </row>
    <row r="117" spans="1:49" ht="290.25">
      <c r="A117" s="26" t="s">
        <v>1454</v>
      </c>
      <c r="B117" s="16" t="s">
        <v>1455</v>
      </c>
      <c r="C117" s="16" t="s">
        <v>51</v>
      </c>
      <c r="D117" s="16" t="s">
        <v>51</v>
      </c>
      <c r="E117" s="16" t="s">
        <v>1484</v>
      </c>
      <c r="F117" s="16" t="s">
        <v>2896</v>
      </c>
      <c r="G117" s="16" t="s">
        <v>1486</v>
      </c>
      <c r="H117" s="16">
        <v>2</v>
      </c>
      <c r="I117" s="16" t="s">
        <v>2897</v>
      </c>
      <c r="J117" s="16" t="s">
        <v>1460</v>
      </c>
      <c r="K117" s="16" t="s">
        <v>2413</v>
      </c>
      <c r="L117" s="16" t="s">
        <v>2898</v>
      </c>
      <c r="M117" s="16" t="s">
        <v>1489</v>
      </c>
      <c r="N117" s="16" t="s">
        <v>1463</v>
      </c>
      <c r="O117" s="16" t="s">
        <v>1490</v>
      </c>
      <c r="P117" s="16" t="s">
        <v>2672</v>
      </c>
      <c r="Q117" s="16" t="s">
        <v>2671</v>
      </c>
      <c r="R117" s="16" t="s">
        <v>2672</v>
      </c>
      <c r="S117" s="16" t="s">
        <v>76</v>
      </c>
      <c r="T117" s="16" t="s">
        <v>2674</v>
      </c>
      <c r="U117" s="16" t="s">
        <v>2671</v>
      </c>
      <c r="V117" s="16" t="s">
        <v>2681</v>
      </c>
      <c r="W117" s="16" t="s">
        <v>72</v>
      </c>
      <c r="X117" s="16" t="s">
        <v>62</v>
      </c>
      <c r="Y117" s="16"/>
      <c r="Z117" s="16" t="s">
        <v>1466</v>
      </c>
      <c r="AA117" s="16" t="s">
        <v>1492</v>
      </c>
      <c r="AB117" s="16" t="s">
        <v>2672</v>
      </c>
      <c r="AC117" s="16" t="s">
        <v>2671</v>
      </c>
      <c r="AD117" s="16" t="s">
        <v>2672</v>
      </c>
      <c r="AE117" s="16" t="s">
        <v>76</v>
      </c>
      <c r="AF117" s="16" t="s">
        <v>2674</v>
      </c>
      <c r="AG117" s="16" t="s">
        <v>2671</v>
      </c>
      <c r="AH117" s="16" t="s">
        <v>2681</v>
      </c>
      <c r="AI117" s="16" t="s">
        <v>72</v>
      </c>
      <c r="AJ117" s="16"/>
      <c r="AK117" s="16"/>
      <c r="AL117" s="16" t="s">
        <v>1469</v>
      </c>
      <c r="AM117" s="16" t="s">
        <v>1494</v>
      </c>
      <c r="AN117" s="16" t="s">
        <v>2672</v>
      </c>
      <c r="AO117" s="16" t="s">
        <v>2671</v>
      </c>
      <c r="AP117" s="16" t="s">
        <v>2672</v>
      </c>
      <c r="AQ117" s="16" t="s">
        <v>2677</v>
      </c>
      <c r="AR117" s="16" t="s">
        <v>2678</v>
      </c>
      <c r="AS117" s="16" t="s">
        <v>2671</v>
      </c>
      <c r="AT117" s="16" t="s">
        <v>2894</v>
      </c>
      <c r="AU117" s="16" t="s">
        <v>72</v>
      </c>
      <c r="AV117" s="16"/>
      <c r="AW117" s="53"/>
    </row>
    <row r="118" spans="1:49" ht="121.5">
      <c r="A118" s="27" t="s">
        <v>1454</v>
      </c>
      <c r="B118" s="12" t="s">
        <v>1455</v>
      </c>
      <c r="C118" s="12" t="s">
        <v>80</v>
      </c>
      <c r="D118" s="12" t="s">
        <v>80</v>
      </c>
      <c r="E118" s="12" t="s">
        <v>1496</v>
      </c>
      <c r="F118" s="12" t="s">
        <v>1497</v>
      </c>
      <c r="G118" s="12" t="s">
        <v>1498</v>
      </c>
      <c r="H118" s="12">
        <v>1</v>
      </c>
      <c r="I118" s="12" t="s">
        <v>1499</v>
      </c>
      <c r="J118" s="12" t="s">
        <v>1499</v>
      </c>
      <c r="K118" s="12" t="s">
        <v>2413</v>
      </c>
      <c r="L118" s="12" t="s">
        <v>2899</v>
      </c>
      <c r="M118" s="12" t="s">
        <v>1501</v>
      </c>
      <c r="N118" s="12" t="s">
        <v>1502</v>
      </c>
      <c r="O118" s="12" t="s">
        <v>1503</v>
      </c>
      <c r="P118" s="12" t="s">
        <v>2671</v>
      </c>
      <c r="Q118" s="12" t="s">
        <v>2671</v>
      </c>
      <c r="R118" s="12" t="s">
        <v>2672</v>
      </c>
      <c r="S118" s="12" t="s">
        <v>2752</v>
      </c>
      <c r="T118" s="12" t="s">
        <v>2674</v>
      </c>
      <c r="U118" s="12" t="s">
        <v>2672</v>
      </c>
      <c r="V118" s="12" t="s">
        <v>2900</v>
      </c>
      <c r="W118" s="12" t="s">
        <v>72</v>
      </c>
      <c r="X118" s="12" t="s">
        <v>62</v>
      </c>
      <c r="Y118" s="12"/>
      <c r="Z118" s="12" t="s">
        <v>1505</v>
      </c>
      <c r="AA118" s="12" t="s">
        <v>1506</v>
      </c>
      <c r="AB118" s="12" t="s">
        <v>2672</v>
      </c>
      <c r="AC118" s="12" t="s">
        <v>2671</v>
      </c>
      <c r="AD118" s="12" t="s">
        <v>2672</v>
      </c>
      <c r="AE118" s="12" t="s">
        <v>2677</v>
      </c>
      <c r="AF118" s="12" t="s">
        <v>2674</v>
      </c>
      <c r="AG118" s="12" t="s">
        <v>2671</v>
      </c>
      <c r="AH118" s="12" t="s">
        <v>2901</v>
      </c>
      <c r="AI118" s="12" t="s">
        <v>72</v>
      </c>
      <c r="AJ118" s="12"/>
      <c r="AK118" s="12"/>
      <c r="AL118" s="12" t="s">
        <v>1509</v>
      </c>
      <c r="AM118" s="12" t="s">
        <v>1510</v>
      </c>
      <c r="AN118" s="12" t="s">
        <v>2672</v>
      </c>
      <c r="AO118" s="12" t="s">
        <v>2671</v>
      </c>
      <c r="AP118" s="12" t="s">
        <v>2672</v>
      </c>
      <c r="AQ118" s="12" t="s">
        <v>2677</v>
      </c>
      <c r="AR118" s="12" t="s">
        <v>2678</v>
      </c>
      <c r="AS118" s="12" t="s">
        <v>2902</v>
      </c>
      <c r="AT118" s="12" t="s">
        <v>2902</v>
      </c>
      <c r="AU118" s="12" t="s">
        <v>72</v>
      </c>
      <c r="AV118" s="12"/>
      <c r="AW118" s="52"/>
    </row>
    <row r="119" spans="1:49" ht="290.25">
      <c r="A119" s="26" t="s">
        <v>1454</v>
      </c>
      <c r="B119" s="16" t="s">
        <v>1455</v>
      </c>
      <c r="C119" s="16" t="s">
        <v>51</v>
      </c>
      <c r="D119" s="16" t="s">
        <v>51</v>
      </c>
      <c r="E119" s="16" t="s">
        <v>1484</v>
      </c>
      <c r="F119" s="16" t="s">
        <v>2896</v>
      </c>
      <c r="G119" s="16" t="s">
        <v>1486</v>
      </c>
      <c r="H119" s="16">
        <v>2</v>
      </c>
      <c r="I119" s="16" t="s">
        <v>2897</v>
      </c>
      <c r="J119" s="16" t="s">
        <v>1512</v>
      </c>
      <c r="K119" s="16" t="s">
        <v>2413</v>
      </c>
      <c r="L119" s="16" t="s">
        <v>2898</v>
      </c>
      <c r="M119" s="16" t="s">
        <v>1489</v>
      </c>
      <c r="N119" s="16" t="s">
        <v>1513</v>
      </c>
      <c r="O119" s="16" t="s">
        <v>1514</v>
      </c>
      <c r="P119" s="16" t="s">
        <v>2672</v>
      </c>
      <c r="Q119" s="16" t="s">
        <v>2671</v>
      </c>
      <c r="R119" s="16" t="s">
        <v>2672</v>
      </c>
      <c r="S119" s="16" t="s">
        <v>76</v>
      </c>
      <c r="T119" s="16" t="s">
        <v>2674</v>
      </c>
      <c r="U119" s="16" t="s">
        <v>2903</v>
      </c>
      <c r="V119" s="16" t="s">
        <v>2681</v>
      </c>
      <c r="W119" s="16" t="s">
        <v>72</v>
      </c>
      <c r="X119" s="16" t="s">
        <v>62</v>
      </c>
      <c r="Y119" s="16"/>
      <c r="Z119" s="16" t="s">
        <v>1516</v>
      </c>
      <c r="AA119" s="16" t="s">
        <v>1517</v>
      </c>
      <c r="AB119" s="16" t="s">
        <v>2671</v>
      </c>
      <c r="AC119" s="16" t="s">
        <v>2671</v>
      </c>
      <c r="AD119" s="16" t="s">
        <v>2672</v>
      </c>
      <c r="AE119" s="16" t="s">
        <v>2726</v>
      </c>
      <c r="AF119" s="16" t="s">
        <v>2691</v>
      </c>
      <c r="AG119" s="16" t="s">
        <v>2672</v>
      </c>
      <c r="AH119" s="16" t="s">
        <v>2904</v>
      </c>
      <c r="AI119" s="16" t="s">
        <v>66</v>
      </c>
      <c r="AJ119" s="16"/>
      <c r="AK119" s="16"/>
      <c r="AL119" s="16" t="s">
        <v>1520</v>
      </c>
      <c r="AM119" s="16" t="s">
        <v>1521</v>
      </c>
      <c r="AN119" s="16" t="s">
        <v>2672</v>
      </c>
      <c r="AO119" s="16" t="s">
        <v>2671</v>
      </c>
      <c r="AP119" s="16" t="s">
        <v>2672</v>
      </c>
      <c r="AQ119" s="16" t="s">
        <v>2677</v>
      </c>
      <c r="AR119" s="16" t="s">
        <v>2678</v>
      </c>
      <c r="AS119" s="16" t="s">
        <v>2671</v>
      </c>
      <c r="AT119" s="16" t="s">
        <v>2894</v>
      </c>
      <c r="AU119" s="16" t="s">
        <v>72</v>
      </c>
      <c r="AV119" s="16"/>
      <c r="AW119" s="53"/>
    </row>
    <row r="120" spans="1:49" ht="409.6">
      <c r="A120" s="27" t="s">
        <v>1454</v>
      </c>
      <c r="B120" s="12" t="s">
        <v>1455</v>
      </c>
      <c r="C120" s="12" t="s">
        <v>80</v>
      </c>
      <c r="D120" s="12" t="s">
        <v>80</v>
      </c>
      <c r="E120" s="12" t="s">
        <v>1522</v>
      </c>
      <c r="F120" s="12" t="s">
        <v>1523</v>
      </c>
      <c r="G120" s="12" t="s">
        <v>1524</v>
      </c>
      <c r="H120" s="12">
        <v>4</v>
      </c>
      <c r="I120" s="12" t="s">
        <v>2905</v>
      </c>
      <c r="J120" s="12" t="s">
        <v>1526</v>
      </c>
      <c r="K120" s="12" t="s">
        <v>2413</v>
      </c>
      <c r="L120" s="12" t="s">
        <v>2906</v>
      </c>
      <c r="M120" s="12" t="s">
        <v>1528</v>
      </c>
      <c r="N120" s="12" t="s">
        <v>1529</v>
      </c>
      <c r="O120" s="12" t="s">
        <v>1530</v>
      </c>
      <c r="P120" s="12" t="s">
        <v>2672</v>
      </c>
      <c r="Q120" s="12" t="s">
        <v>2671</v>
      </c>
      <c r="R120" s="12" t="s">
        <v>2700</v>
      </c>
      <c r="S120" s="12" t="s">
        <v>76</v>
      </c>
      <c r="T120" s="12" t="s">
        <v>2674</v>
      </c>
      <c r="U120" s="12" t="s">
        <v>2671</v>
      </c>
      <c r="V120" s="12" t="s">
        <v>2681</v>
      </c>
      <c r="W120" s="12" t="s">
        <v>72</v>
      </c>
      <c r="X120" s="12" t="s">
        <v>62</v>
      </c>
      <c r="Y120" s="12"/>
      <c r="Z120" s="12" t="s">
        <v>1531</v>
      </c>
      <c r="AA120" s="12" t="s">
        <v>1532</v>
      </c>
      <c r="AB120" s="12" t="s">
        <v>2672</v>
      </c>
      <c r="AC120" s="12" t="s">
        <v>2671</v>
      </c>
      <c r="AD120" s="12" t="s">
        <v>2672</v>
      </c>
      <c r="AE120" s="12" t="s">
        <v>76</v>
      </c>
      <c r="AF120" s="12" t="s">
        <v>2674</v>
      </c>
      <c r="AG120" s="12" t="s">
        <v>2671</v>
      </c>
      <c r="AH120" s="12" t="s">
        <v>2681</v>
      </c>
      <c r="AI120" s="12" t="s">
        <v>72</v>
      </c>
      <c r="AJ120" s="12"/>
      <c r="AK120" s="12"/>
      <c r="AL120" s="12" t="s">
        <v>1533</v>
      </c>
      <c r="AM120" s="12" t="s">
        <v>1534</v>
      </c>
      <c r="AN120" s="12" t="s">
        <v>2672</v>
      </c>
      <c r="AO120" s="12" t="s">
        <v>2671</v>
      </c>
      <c r="AP120" s="12" t="s">
        <v>2672</v>
      </c>
      <c r="AQ120" s="12" t="s">
        <v>76</v>
      </c>
      <c r="AR120" s="12" t="s">
        <v>2674</v>
      </c>
      <c r="AS120" s="12" t="s">
        <v>2671</v>
      </c>
      <c r="AT120" s="12" t="s">
        <v>2681</v>
      </c>
      <c r="AU120" s="12" t="s">
        <v>72</v>
      </c>
      <c r="AV120" s="12"/>
      <c r="AW120" s="52"/>
    </row>
    <row r="121" spans="1:49" ht="409.6">
      <c r="A121" s="26" t="s">
        <v>1454</v>
      </c>
      <c r="B121" s="16" t="s">
        <v>1455</v>
      </c>
      <c r="C121" s="16" t="s">
        <v>80</v>
      </c>
      <c r="D121" s="16" t="s">
        <v>80</v>
      </c>
      <c r="E121" s="16" t="s">
        <v>1522</v>
      </c>
      <c r="F121" s="16" t="s">
        <v>1523</v>
      </c>
      <c r="G121" s="16" t="s">
        <v>1524</v>
      </c>
      <c r="H121" s="16">
        <v>4</v>
      </c>
      <c r="I121" s="16" t="s">
        <v>2905</v>
      </c>
      <c r="J121" s="16" t="s">
        <v>1537</v>
      </c>
      <c r="K121" s="16" t="s">
        <v>2413</v>
      </c>
      <c r="L121" s="16" t="s">
        <v>2906</v>
      </c>
      <c r="M121" s="16" t="s">
        <v>1528</v>
      </c>
      <c r="N121" s="16" t="s">
        <v>1538</v>
      </c>
      <c r="O121" s="16" t="s">
        <v>1539</v>
      </c>
      <c r="P121" s="16" t="s">
        <v>2672</v>
      </c>
      <c r="Q121" s="16" t="s">
        <v>2671</v>
      </c>
      <c r="R121" s="16" t="s">
        <v>2672</v>
      </c>
      <c r="S121" s="16" t="s">
        <v>2810</v>
      </c>
      <c r="T121" s="16" t="s">
        <v>2678</v>
      </c>
      <c r="U121" s="16" t="s">
        <v>2671</v>
      </c>
      <c r="V121" s="16" t="s">
        <v>2907</v>
      </c>
      <c r="W121" s="16" t="s">
        <v>72</v>
      </c>
      <c r="X121" s="16" t="s">
        <v>62</v>
      </c>
      <c r="Y121" s="16"/>
      <c r="Z121" s="16" t="s">
        <v>1538</v>
      </c>
      <c r="AA121" s="16" t="s">
        <v>1539</v>
      </c>
      <c r="AB121" s="16"/>
      <c r="AC121" s="16"/>
      <c r="AD121" s="16"/>
      <c r="AE121" s="16"/>
      <c r="AF121" s="16"/>
      <c r="AG121" s="16"/>
      <c r="AH121" s="16"/>
      <c r="AI121" s="16"/>
      <c r="AJ121" s="16"/>
      <c r="AK121" s="16"/>
      <c r="AL121" s="16" t="s">
        <v>1543</v>
      </c>
      <c r="AM121" s="16" t="s">
        <v>1544</v>
      </c>
      <c r="AN121" s="16" t="s">
        <v>2672</v>
      </c>
      <c r="AO121" s="16" t="s">
        <v>2671</v>
      </c>
      <c r="AP121" s="16" t="s">
        <v>2672</v>
      </c>
      <c r="AQ121" s="16" t="s">
        <v>2810</v>
      </c>
      <c r="AR121" s="16" t="s">
        <v>2678</v>
      </c>
      <c r="AS121" s="16" t="s">
        <v>2671</v>
      </c>
      <c r="AT121" s="16" t="s">
        <v>2908</v>
      </c>
      <c r="AU121" s="16" t="s">
        <v>72</v>
      </c>
      <c r="AV121" s="16"/>
      <c r="AW121" s="53"/>
    </row>
    <row r="122" spans="1:49" ht="409.6">
      <c r="A122" s="27" t="s">
        <v>1454</v>
      </c>
      <c r="B122" s="12" t="s">
        <v>1455</v>
      </c>
      <c r="C122" s="12" t="s">
        <v>80</v>
      </c>
      <c r="D122" s="12" t="s">
        <v>80</v>
      </c>
      <c r="E122" s="12" t="s">
        <v>1522</v>
      </c>
      <c r="F122" s="12" t="s">
        <v>1523</v>
      </c>
      <c r="G122" s="12" t="s">
        <v>1524</v>
      </c>
      <c r="H122" s="12">
        <v>4</v>
      </c>
      <c r="I122" s="12" t="s">
        <v>2905</v>
      </c>
      <c r="J122" s="12" t="s">
        <v>1545</v>
      </c>
      <c r="K122" s="12" t="s">
        <v>2413</v>
      </c>
      <c r="L122" s="12" t="s">
        <v>2906</v>
      </c>
      <c r="M122" s="12" t="s">
        <v>1528</v>
      </c>
      <c r="N122" s="12" t="s">
        <v>1546</v>
      </c>
      <c r="O122" s="12" t="s">
        <v>1547</v>
      </c>
      <c r="P122" s="12" t="s">
        <v>2672</v>
      </c>
      <c r="Q122" s="12" t="s">
        <v>2671</v>
      </c>
      <c r="R122" s="12" t="s">
        <v>2672</v>
      </c>
      <c r="S122" s="12" t="s">
        <v>76</v>
      </c>
      <c r="T122" s="12" t="s">
        <v>2674</v>
      </c>
      <c r="U122" s="12" t="s">
        <v>2671</v>
      </c>
      <c r="V122" s="12" t="s">
        <v>2681</v>
      </c>
      <c r="W122" s="12" t="s">
        <v>72</v>
      </c>
      <c r="X122" s="12" t="s">
        <v>62</v>
      </c>
      <c r="Y122" s="12"/>
      <c r="Z122" s="12" t="s">
        <v>1548</v>
      </c>
      <c r="AA122" s="12" t="s">
        <v>1549</v>
      </c>
      <c r="AB122" s="12" t="s">
        <v>2672</v>
      </c>
      <c r="AC122" s="12" t="s">
        <v>2671</v>
      </c>
      <c r="AD122" s="12" t="s">
        <v>2672</v>
      </c>
      <c r="AE122" s="12" t="s">
        <v>2702</v>
      </c>
      <c r="AF122" s="12" t="s">
        <v>2674</v>
      </c>
      <c r="AG122" s="12" t="s">
        <v>2671</v>
      </c>
      <c r="AH122" s="12" t="s">
        <v>2909</v>
      </c>
      <c r="AI122" s="12" t="s">
        <v>72</v>
      </c>
      <c r="AJ122" s="12"/>
      <c r="AK122" s="12"/>
      <c r="AL122" s="12" t="s">
        <v>1551</v>
      </c>
      <c r="AM122" s="12" t="s">
        <v>1552</v>
      </c>
      <c r="AN122" s="12" t="s">
        <v>2672</v>
      </c>
      <c r="AO122" s="12" t="s">
        <v>2671</v>
      </c>
      <c r="AP122" s="12" t="s">
        <v>2672</v>
      </c>
      <c r="AQ122" s="12" t="s">
        <v>76</v>
      </c>
      <c r="AR122" s="12" t="s">
        <v>2674</v>
      </c>
      <c r="AS122" s="12" t="s">
        <v>2671</v>
      </c>
      <c r="AT122" s="12" t="s">
        <v>2681</v>
      </c>
      <c r="AU122" s="12" t="s">
        <v>72</v>
      </c>
      <c r="AV122" s="12"/>
      <c r="AW122" s="52"/>
    </row>
    <row r="123" spans="1:49" ht="409.6">
      <c r="A123" s="26" t="s">
        <v>1454</v>
      </c>
      <c r="B123" s="16" t="s">
        <v>1455</v>
      </c>
      <c r="C123" s="16" t="s">
        <v>80</v>
      </c>
      <c r="D123" s="16" t="s">
        <v>80</v>
      </c>
      <c r="E123" s="16" t="s">
        <v>1522</v>
      </c>
      <c r="F123" s="16" t="s">
        <v>1523</v>
      </c>
      <c r="G123" s="16" t="s">
        <v>1524</v>
      </c>
      <c r="H123" s="16">
        <v>4</v>
      </c>
      <c r="I123" s="16" t="s">
        <v>2905</v>
      </c>
      <c r="J123" s="16" t="s">
        <v>1553</v>
      </c>
      <c r="K123" s="16" t="s">
        <v>2413</v>
      </c>
      <c r="L123" s="16" t="s">
        <v>2906</v>
      </c>
      <c r="M123" s="16" t="s">
        <v>1528</v>
      </c>
      <c r="N123" s="16" t="s">
        <v>245</v>
      </c>
      <c r="O123" s="16" t="s">
        <v>1554</v>
      </c>
      <c r="P123" s="16" t="s">
        <v>2672</v>
      </c>
      <c r="Q123" s="16" t="s">
        <v>2671</v>
      </c>
      <c r="R123" s="16" t="s">
        <v>2672</v>
      </c>
      <c r="S123" s="16" t="s">
        <v>76</v>
      </c>
      <c r="T123" s="16" t="s">
        <v>2674</v>
      </c>
      <c r="U123" s="16" t="s">
        <v>2671</v>
      </c>
      <c r="V123" s="16" t="s">
        <v>2681</v>
      </c>
      <c r="W123" s="16" t="s">
        <v>72</v>
      </c>
      <c r="X123" s="16" t="s">
        <v>62</v>
      </c>
      <c r="Y123" s="16"/>
      <c r="Z123" s="16" t="s">
        <v>247</v>
      </c>
      <c r="AA123" s="16" t="s">
        <v>1555</v>
      </c>
      <c r="AB123" s="16" t="s">
        <v>2672</v>
      </c>
      <c r="AC123" s="16" t="s">
        <v>2671</v>
      </c>
      <c r="AD123" s="16" t="s">
        <v>2672</v>
      </c>
      <c r="AE123" s="16" t="s">
        <v>76</v>
      </c>
      <c r="AF123" s="16" t="s">
        <v>2674</v>
      </c>
      <c r="AG123" s="16" t="s">
        <v>2671</v>
      </c>
      <c r="AH123" s="16" t="s">
        <v>2681</v>
      </c>
      <c r="AI123" s="16" t="s">
        <v>72</v>
      </c>
      <c r="AJ123" s="16"/>
      <c r="AK123" s="16"/>
      <c r="AL123" s="16" t="s">
        <v>249</v>
      </c>
      <c r="AM123" s="16" t="s">
        <v>1556</v>
      </c>
      <c r="AN123" s="16" t="s">
        <v>2672</v>
      </c>
      <c r="AO123" s="16" t="s">
        <v>2671</v>
      </c>
      <c r="AP123" s="16" t="s">
        <v>2672</v>
      </c>
      <c r="AQ123" s="16" t="s">
        <v>76</v>
      </c>
      <c r="AR123" s="16" t="s">
        <v>2674</v>
      </c>
      <c r="AS123" s="16" t="s">
        <v>2671</v>
      </c>
      <c r="AT123" s="16" t="s">
        <v>2681</v>
      </c>
      <c r="AU123" s="16" t="s">
        <v>72</v>
      </c>
      <c r="AV123" s="16"/>
      <c r="AW123" s="53"/>
    </row>
    <row r="124" spans="1:49" ht="409.6">
      <c r="A124" s="27" t="s">
        <v>1454</v>
      </c>
      <c r="B124" s="12" t="s">
        <v>1455</v>
      </c>
      <c r="C124" s="12" t="s">
        <v>114</v>
      </c>
      <c r="D124" s="12" t="s">
        <v>2694</v>
      </c>
      <c r="E124" s="12" t="s">
        <v>1557</v>
      </c>
      <c r="F124" s="12" t="s">
        <v>1558</v>
      </c>
      <c r="G124" s="12" t="s">
        <v>1559</v>
      </c>
      <c r="H124" s="12">
        <v>4</v>
      </c>
      <c r="I124" s="12" t="s">
        <v>2910</v>
      </c>
      <c r="J124" s="12" t="s">
        <v>1561</v>
      </c>
      <c r="K124" s="12" t="s">
        <v>2413</v>
      </c>
      <c r="L124" s="12" t="s">
        <v>2911</v>
      </c>
      <c r="M124" s="12" t="s">
        <v>1563</v>
      </c>
      <c r="N124" s="12" t="s">
        <v>445</v>
      </c>
      <c r="O124" s="12" t="s">
        <v>1564</v>
      </c>
      <c r="P124" s="12" t="s">
        <v>2672</v>
      </c>
      <c r="Q124" s="12" t="s">
        <v>2671</v>
      </c>
      <c r="R124" s="12" t="s">
        <v>2672</v>
      </c>
      <c r="S124" s="12" t="s">
        <v>76</v>
      </c>
      <c r="T124" s="12" t="s">
        <v>2674</v>
      </c>
      <c r="U124" s="12" t="s">
        <v>2671</v>
      </c>
      <c r="V124" s="12" t="s">
        <v>2746</v>
      </c>
      <c r="W124" s="12" t="s">
        <v>72</v>
      </c>
      <c r="X124" s="12" t="s">
        <v>62</v>
      </c>
      <c r="Y124" s="12"/>
      <c r="Z124" s="12" t="s">
        <v>447</v>
      </c>
      <c r="AA124" s="12" t="s">
        <v>1565</v>
      </c>
      <c r="AB124" s="12" t="s">
        <v>2672</v>
      </c>
      <c r="AC124" s="12" t="s">
        <v>2671</v>
      </c>
      <c r="AD124" s="12" t="s">
        <v>2672</v>
      </c>
      <c r="AE124" s="12" t="s">
        <v>76</v>
      </c>
      <c r="AF124" s="12" t="s">
        <v>2674</v>
      </c>
      <c r="AG124" s="12" t="s">
        <v>2671</v>
      </c>
      <c r="AH124" s="12" t="s">
        <v>2681</v>
      </c>
      <c r="AI124" s="12" t="s">
        <v>72</v>
      </c>
      <c r="AJ124" s="12"/>
      <c r="AK124" s="12"/>
      <c r="AL124" s="12" t="s">
        <v>452</v>
      </c>
      <c r="AM124" s="12" t="s">
        <v>1566</v>
      </c>
      <c r="AN124" s="12" t="s">
        <v>2672</v>
      </c>
      <c r="AO124" s="12" t="s">
        <v>2671</v>
      </c>
      <c r="AP124" s="12" t="s">
        <v>2672</v>
      </c>
      <c r="AQ124" s="12" t="s">
        <v>76</v>
      </c>
      <c r="AR124" s="12" t="s">
        <v>2674</v>
      </c>
      <c r="AS124" s="12" t="s">
        <v>2671</v>
      </c>
      <c r="AT124" s="12" t="s">
        <v>2681</v>
      </c>
      <c r="AU124" s="12" t="s">
        <v>72</v>
      </c>
      <c r="AV124" s="12"/>
      <c r="AW124" s="52"/>
    </row>
    <row r="125" spans="1:49" ht="409.6">
      <c r="A125" s="26" t="s">
        <v>1454</v>
      </c>
      <c r="B125" s="16" t="s">
        <v>1455</v>
      </c>
      <c r="C125" s="16" t="s">
        <v>114</v>
      </c>
      <c r="D125" s="16" t="s">
        <v>2694</v>
      </c>
      <c r="E125" s="16" t="s">
        <v>1557</v>
      </c>
      <c r="F125" s="16" t="s">
        <v>1558</v>
      </c>
      <c r="G125" s="16" t="s">
        <v>1559</v>
      </c>
      <c r="H125" s="16">
        <v>4</v>
      </c>
      <c r="I125" s="16" t="s">
        <v>2910</v>
      </c>
      <c r="J125" s="16" t="s">
        <v>1567</v>
      </c>
      <c r="K125" s="16" t="s">
        <v>2413</v>
      </c>
      <c r="L125" s="16" t="s">
        <v>2911</v>
      </c>
      <c r="M125" s="16" t="s">
        <v>1563</v>
      </c>
      <c r="N125" s="16" t="s">
        <v>230</v>
      </c>
      <c r="O125" s="16" t="s">
        <v>1568</v>
      </c>
      <c r="P125" s="16" t="s">
        <v>2672</v>
      </c>
      <c r="Q125" s="16" t="s">
        <v>2671</v>
      </c>
      <c r="R125" s="16" t="s">
        <v>2672</v>
      </c>
      <c r="S125" s="16" t="s">
        <v>76</v>
      </c>
      <c r="T125" s="16" t="s">
        <v>2674</v>
      </c>
      <c r="U125" s="16" t="s">
        <v>2671</v>
      </c>
      <c r="V125" s="16" t="s">
        <v>2681</v>
      </c>
      <c r="W125" s="16" t="s">
        <v>72</v>
      </c>
      <c r="X125" s="16" t="s">
        <v>62</v>
      </c>
      <c r="Y125" s="16"/>
      <c r="Z125" s="16" t="s">
        <v>233</v>
      </c>
      <c r="AA125" s="16" t="s">
        <v>1570</v>
      </c>
      <c r="AB125" s="16" t="s">
        <v>2672</v>
      </c>
      <c r="AC125" s="16" t="s">
        <v>2671</v>
      </c>
      <c r="AD125" s="16" t="s">
        <v>2672</v>
      </c>
      <c r="AE125" s="16" t="s">
        <v>76</v>
      </c>
      <c r="AF125" s="16" t="s">
        <v>2674</v>
      </c>
      <c r="AG125" s="16" t="s">
        <v>2671</v>
      </c>
      <c r="AH125" s="16" t="s">
        <v>2681</v>
      </c>
      <c r="AI125" s="16" t="s">
        <v>72</v>
      </c>
      <c r="AJ125" s="16"/>
      <c r="AK125" s="16"/>
      <c r="AL125" s="16" t="s">
        <v>235</v>
      </c>
      <c r="AM125" s="16" t="s">
        <v>1573</v>
      </c>
      <c r="AN125" s="16" t="s">
        <v>2672</v>
      </c>
      <c r="AO125" s="16" t="s">
        <v>2671</v>
      </c>
      <c r="AP125" s="16" t="s">
        <v>2672</v>
      </c>
      <c r="AQ125" s="16" t="s">
        <v>76</v>
      </c>
      <c r="AR125" s="16" t="s">
        <v>2674</v>
      </c>
      <c r="AS125" s="16" t="s">
        <v>2671</v>
      </c>
      <c r="AT125" s="16" t="s">
        <v>2681</v>
      </c>
      <c r="AU125" s="16" t="s">
        <v>72</v>
      </c>
      <c r="AV125" s="16"/>
      <c r="AW125" s="53"/>
    </row>
    <row r="126" spans="1:49" ht="409.6">
      <c r="A126" s="27" t="s">
        <v>1454</v>
      </c>
      <c r="B126" s="12" t="s">
        <v>1455</v>
      </c>
      <c r="C126" s="12" t="s">
        <v>114</v>
      </c>
      <c r="D126" s="12" t="s">
        <v>2694</v>
      </c>
      <c r="E126" s="12" t="s">
        <v>1557</v>
      </c>
      <c r="F126" s="12" t="s">
        <v>1558</v>
      </c>
      <c r="G126" s="12" t="s">
        <v>1559</v>
      </c>
      <c r="H126" s="12">
        <v>4</v>
      </c>
      <c r="I126" s="12" t="s">
        <v>2910</v>
      </c>
      <c r="J126" s="12" t="s">
        <v>1574</v>
      </c>
      <c r="K126" s="12" t="s">
        <v>2413</v>
      </c>
      <c r="L126" s="12" t="s">
        <v>2911</v>
      </c>
      <c r="M126" s="12" t="s">
        <v>1563</v>
      </c>
      <c r="N126" s="12" t="s">
        <v>1575</v>
      </c>
      <c r="O126" s="12" t="s">
        <v>1576</v>
      </c>
      <c r="P126" s="12" t="s">
        <v>2672</v>
      </c>
      <c r="Q126" s="12" t="s">
        <v>2671</v>
      </c>
      <c r="R126" s="12" t="s">
        <v>2672</v>
      </c>
      <c r="S126" s="12" t="s">
        <v>76</v>
      </c>
      <c r="T126" s="12" t="s">
        <v>2674</v>
      </c>
      <c r="U126" s="12" t="s">
        <v>2671</v>
      </c>
      <c r="V126" s="12" t="s">
        <v>2681</v>
      </c>
      <c r="W126" s="12" t="s">
        <v>72</v>
      </c>
      <c r="X126" s="12" t="s">
        <v>62</v>
      </c>
      <c r="Y126" s="12"/>
      <c r="Z126" s="12" t="s">
        <v>1577</v>
      </c>
      <c r="AA126" s="12" t="s">
        <v>1578</v>
      </c>
      <c r="AB126" s="12" t="s">
        <v>2672</v>
      </c>
      <c r="AC126" s="12" t="s">
        <v>2671</v>
      </c>
      <c r="AD126" s="12" t="s">
        <v>2672</v>
      </c>
      <c r="AE126" s="12" t="s">
        <v>2719</v>
      </c>
      <c r="AF126" s="12" t="s">
        <v>2674</v>
      </c>
      <c r="AG126" s="12" t="s">
        <v>2671</v>
      </c>
      <c r="AH126" s="12" t="s">
        <v>2912</v>
      </c>
      <c r="AI126" s="12" t="s">
        <v>72</v>
      </c>
      <c r="AJ126" s="12"/>
      <c r="AK126" s="12"/>
      <c r="AL126" s="12" t="s">
        <v>1581</v>
      </c>
      <c r="AM126" s="12" t="s">
        <v>1582</v>
      </c>
      <c r="AN126" s="12" t="s">
        <v>2672</v>
      </c>
      <c r="AO126" s="12" t="s">
        <v>2671</v>
      </c>
      <c r="AP126" s="12" t="s">
        <v>2672</v>
      </c>
      <c r="AQ126" s="12" t="s">
        <v>76</v>
      </c>
      <c r="AR126" s="12" t="s">
        <v>2674</v>
      </c>
      <c r="AS126" s="12" t="s">
        <v>2671</v>
      </c>
      <c r="AT126" s="12" t="s">
        <v>2681</v>
      </c>
      <c r="AU126" s="12" t="s">
        <v>72</v>
      </c>
      <c r="AV126" s="12"/>
      <c r="AW126" s="52"/>
    </row>
    <row r="127" spans="1:49" ht="409.6">
      <c r="A127" s="26" t="s">
        <v>1454</v>
      </c>
      <c r="B127" s="16" t="s">
        <v>1455</v>
      </c>
      <c r="C127" s="16" t="s">
        <v>114</v>
      </c>
      <c r="D127" s="16" t="s">
        <v>2694</v>
      </c>
      <c r="E127" s="16" t="s">
        <v>1557</v>
      </c>
      <c r="F127" s="16" t="s">
        <v>1558</v>
      </c>
      <c r="G127" s="16" t="s">
        <v>1559</v>
      </c>
      <c r="H127" s="16">
        <v>4</v>
      </c>
      <c r="I127" s="16" t="s">
        <v>2910</v>
      </c>
      <c r="J127" s="16" t="s">
        <v>1583</v>
      </c>
      <c r="K127" s="16" t="s">
        <v>2413</v>
      </c>
      <c r="L127" s="16" t="s">
        <v>2911</v>
      </c>
      <c r="M127" s="16" t="s">
        <v>1563</v>
      </c>
      <c r="N127" s="16" t="s">
        <v>1584</v>
      </c>
      <c r="O127" s="16" t="s">
        <v>1585</v>
      </c>
      <c r="P127" s="16" t="s">
        <v>2672</v>
      </c>
      <c r="Q127" s="16" t="s">
        <v>2671</v>
      </c>
      <c r="R127" s="16" t="s">
        <v>2672</v>
      </c>
      <c r="S127" s="16" t="s">
        <v>76</v>
      </c>
      <c r="T127" s="16" t="s">
        <v>2674</v>
      </c>
      <c r="U127" s="16" t="s">
        <v>2671</v>
      </c>
      <c r="V127" s="16" t="s">
        <v>2681</v>
      </c>
      <c r="W127" s="16" t="s">
        <v>72</v>
      </c>
      <c r="X127" s="16" t="s">
        <v>62</v>
      </c>
      <c r="Y127" s="16"/>
      <c r="Z127" s="16" t="s">
        <v>1586</v>
      </c>
      <c r="AA127" s="16" t="s">
        <v>1587</v>
      </c>
      <c r="AB127" s="16" t="s">
        <v>2672</v>
      </c>
      <c r="AC127" s="16" t="s">
        <v>2671</v>
      </c>
      <c r="AD127" s="16" t="s">
        <v>2913</v>
      </c>
      <c r="AE127" s="16" t="s">
        <v>2677</v>
      </c>
      <c r="AF127" s="16" t="s">
        <v>2674</v>
      </c>
      <c r="AG127" s="16" t="s">
        <v>2671</v>
      </c>
      <c r="AH127" s="16" t="s">
        <v>2914</v>
      </c>
      <c r="AI127" s="16" t="s">
        <v>72</v>
      </c>
      <c r="AJ127" s="16"/>
      <c r="AK127" s="16"/>
      <c r="AL127" s="16" t="s">
        <v>1589</v>
      </c>
      <c r="AM127" s="16" t="s">
        <v>1590</v>
      </c>
      <c r="AN127" s="16" t="s">
        <v>2672</v>
      </c>
      <c r="AO127" s="16" t="s">
        <v>2671</v>
      </c>
      <c r="AP127" s="16" t="s">
        <v>2672</v>
      </c>
      <c r="AQ127" s="16" t="s">
        <v>76</v>
      </c>
      <c r="AR127" s="16" t="s">
        <v>2674</v>
      </c>
      <c r="AS127" s="16" t="s">
        <v>2671</v>
      </c>
      <c r="AT127" s="16" t="s">
        <v>2681</v>
      </c>
      <c r="AU127" s="16" t="s">
        <v>72</v>
      </c>
      <c r="AV127" s="16"/>
      <c r="AW127" s="53"/>
    </row>
    <row r="128" spans="1:49" ht="106.5">
      <c r="A128" s="27" t="s">
        <v>1454</v>
      </c>
      <c r="B128" s="12" t="s">
        <v>1455</v>
      </c>
      <c r="C128" s="12" t="s">
        <v>114</v>
      </c>
      <c r="D128" s="12" t="s">
        <v>2694</v>
      </c>
      <c r="E128" s="12" t="s">
        <v>1591</v>
      </c>
      <c r="F128" s="12" t="s">
        <v>1592</v>
      </c>
      <c r="G128" s="12" t="s">
        <v>1593</v>
      </c>
      <c r="H128" s="12">
        <v>1</v>
      </c>
      <c r="I128" s="12" t="s">
        <v>1594</v>
      </c>
      <c r="J128" s="12" t="s">
        <v>1594</v>
      </c>
      <c r="K128" s="12" t="s">
        <v>2413</v>
      </c>
      <c r="L128" s="12" t="s">
        <v>2915</v>
      </c>
      <c r="M128" s="12" t="s">
        <v>1596</v>
      </c>
      <c r="N128" s="12" t="s">
        <v>1597</v>
      </c>
      <c r="O128" s="12" t="s">
        <v>1598</v>
      </c>
      <c r="P128" s="12" t="s">
        <v>2672</v>
      </c>
      <c r="Q128" s="12" t="s">
        <v>2671</v>
      </c>
      <c r="R128" s="12" t="s">
        <v>2672</v>
      </c>
      <c r="S128" s="12" t="s">
        <v>76</v>
      </c>
      <c r="T128" s="12" t="s">
        <v>2674</v>
      </c>
      <c r="U128" s="12" t="s">
        <v>2671</v>
      </c>
      <c r="V128" s="12" t="s">
        <v>2681</v>
      </c>
      <c r="W128" s="12" t="s">
        <v>72</v>
      </c>
      <c r="X128" s="12" t="s">
        <v>62</v>
      </c>
      <c r="Y128" s="12"/>
      <c r="Z128" s="12" t="s">
        <v>1599</v>
      </c>
      <c r="AA128" s="12" t="s">
        <v>1600</v>
      </c>
      <c r="AB128" s="12" t="s">
        <v>2672</v>
      </c>
      <c r="AC128" s="12" t="s">
        <v>2671</v>
      </c>
      <c r="AD128" s="12" t="s">
        <v>2672</v>
      </c>
      <c r="AE128" s="12" t="s">
        <v>76</v>
      </c>
      <c r="AF128" s="12" t="s">
        <v>2674</v>
      </c>
      <c r="AG128" s="12" t="s">
        <v>2671</v>
      </c>
      <c r="AH128" s="12" t="s">
        <v>2681</v>
      </c>
      <c r="AI128" s="12" t="s">
        <v>72</v>
      </c>
      <c r="AJ128" s="12"/>
      <c r="AK128" s="12"/>
      <c r="AL128" s="12" t="s">
        <v>1601</v>
      </c>
      <c r="AM128" s="12" t="s">
        <v>1602</v>
      </c>
      <c r="AN128" s="12" t="s">
        <v>2672</v>
      </c>
      <c r="AO128" s="12" t="s">
        <v>2671</v>
      </c>
      <c r="AP128" s="12" t="s">
        <v>2672</v>
      </c>
      <c r="AQ128" s="12" t="s">
        <v>76</v>
      </c>
      <c r="AR128" s="12" t="s">
        <v>2674</v>
      </c>
      <c r="AS128" s="12" t="s">
        <v>2671</v>
      </c>
      <c r="AT128" s="12" t="s">
        <v>2681</v>
      </c>
      <c r="AU128" s="12" t="s">
        <v>72</v>
      </c>
      <c r="AV128" s="12"/>
      <c r="AW128" s="52"/>
    </row>
    <row r="129" spans="1:49" ht="409.6">
      <c r="A129" s="26" t="s">
        <v>1454</v>
      </c>
      <c r="B129" s="16" t="s">
        <v>1455</v>
      </c>
      <c r="C129" s="16" t="s">
        <v>149</v>
      </c>
      <c r="D129" s="16" t="s">
        <v>2704</v>
      </c>
      <c r="E129" s="16" t="s">
        <v>1603</v>
      </c>
      <c r="F129" s="16" t="s">
        <v>1604</v>
      </c>
      <c r="G129" s="16" t="s">
        <v>1605</v>
      </c>
      <c r="H129" s="16">
        <v>2</v>
      </c>
      <c r="I129" s="16" t="s">
        <v>2916</v>
      </c>
      <c r="J129" s="16" t="s">
        <v>1607</v>
      </c>
      <c r="K129" s="16" t="s">
        <v>2413</v>
      </c>
      <c r="L129" s="16" t="s">
        <v>2917</v>
      </c>
      <c r="M129" s="16" t="s">
        <v>1609</v>
      </c>
      <c r="N129" s="16" t="s">
        <v>1463</v>
      </c>
      <c r="O129" s="16" t="s">
        <v>1610</v>
      </c>
      <c r="P129" s="16" t="s">
        <v>2672</v>
      </c>
      <c r="Q129" s="16" t="s">
        <v>2671</v>
      </c>
      <c r="R129" s="16" t="s">
        <v>2672</v>
      </c>
      <c r="S129" s="16" t="s">
        <v>76</v>
      </c>
      <c r="T129" s="16" t="s">
        <v>2674</v>
      </c>
      <c r="U129" s="16" t="s">
        <v>2671</v>
      </c>
      <c r="V129" s="16" t="s">
        <v>2681</v>
      </c>
      <c r="W129" s="16" t="s">
        <v>72</v>
      </c>
      <c r="X129" s="16" t="s">
        <v>62</v>
      </c>
      <c r="Y129" s="16"/>
      <c r="Z129" s="16" t="s">
        <v>1466</v>
      </c>
      <c r="AA129" s="16" t="s">
        <v>1612</v>
      </c>
      <c r="AB129" s="16" t="s">
        <v>2672</v>
      </c>
      <c r="AC129" s="16" t="s">
        <v>2671</v>
      </c>
      <c r="AD129" s="16" t="s">
        <v>2672</v>
      </c>
      <c r="AE129" s="16" t="s">
        <v>76</v>
      </c>
      <c r="AF129" s="16" t="s">
        <v>2674</v>
      </c>
      <c r="AG129" s="16" t="s">
        <v>2671</v>
      </c>
      <c r="AH129" s="16" t="s">
        <v>2681</v>
      </c>
      <c r="AI129" s="16" t="s">
        <v>72</v>
      </c>
      <c r="AJ129" s="16"/>
      <c r="AK129" s="16"/>
      <c r="AL129" s="16" t="s">
        <v>1469</v>
      </c>
      <c r="AM129" s="16" t="s">
        <v>1614</v>
      </c>
      <c r="AN129" s="16" t="s">
        <v>2672</v>
      </c>
      <c r="AO129" s="16" t="s">
        <v>2671</v>
      </c>
      <c r="AP129" s="16" t="s">
        <v>2672</v>
      </c>
      <c r="AQ129" s="16" t="s">
        <v>2677</v>
      </c>
      <c r="AR129" s="16" t="s">
        <v>2678</v>
      </c>
      <c r="AS129" s="16" t="s">
        <v>2671</v>
      </c>
      <c r="AT129" s="16" t="s">
        <v>2894</v>
      </c>
      <c r="AU129" s="16" t="s">
        <v>72</v>
      </c>
      <c r="AV129" s="16"/>
      <c r="AW129" s="53"/>
    </row>
    <row r="130" spans="1:49" ht="409.6">
      <c r="A130" s="27" t="s">
        <v>1454</v>
      </c>
      <c r="B130" s="12" t="s">
        <v>1455</v>
      </c>
      <c r="C130" s="12" t="s">
        <v>149</v>
      </c>
      <c r="D130" s="12" t="s">
        <v>2704</v>
      </c>
      <c r="E130" s="12" t="s">
        <v>1603</v>
      </c>
      <c r="F130" s="12" t="s">
        <v>1604</v>
      </c>
      <c r="G130" s="12" t="s">
        <v>1605</v>
      </c>
      <c r="H130" s="12">
        <v>2</v>
      </c>
      <c r="I130" s="12" t="s">
        <v>2916</v>
      </c>
      <c r="J130" s="12" t="s">
        <v>1616</v>
      </c>
      <c r="K130" s="12" t="s">
        <v>2413</v>
      </c>
      <c r="L130" s="12" t="s">
        <v>2917</v>
      </c>
      <c r="M130" s="12" t="s">
        <v>1609</v>
      </c>
      <c r="N130" s="12" t="s">
        <v>1617</v>
      </c>
      <c r="O130" s="12" t="s">
        <v>1618</v>
      </c>
      <c r="P130" s="12" t="s">
        <v>2672</v>
      </c>
      <c r="Q130" s="12" t="s">
        <v>2671</v>
      </c>
      <c r="R130" s="12" t="s">
        <v>2672</v>
      </c>
      <c r="S130" s="12" t="s">
        <v>76</v>
      </c>
      <c r="T130" s="12" t="s">
        <v>2674</v>
      </c>
      <c r="U130" s="12" t="s">
        <v>2671</v>
      </c>
      <c r="V130" s="12" t="s">
        <v>2918</v>
      </c>
      <c r="W130" s="12" t="s">
        <v>72</v>
      </c>
      <c r="X130" s="12" t="s">
        <v>62</v>
      </c>
      <c r="Y130" s="12"/>
      <c r="Z130" s="12" t="s">
        <v>1620</v>
      </c>
      <c r="AA130" s="12" t="s">
        <v>1621</v>
      </c>
      <c r="AB130" s="12" t="s">
        <v>2672</v>
      </c>
      <c r="AC130" s="12" t="s">
        <v>2671</v>
      </c>
      <c r="AD130" s="12" t="s">
        <v>2672</v>
      </c>
      <c r="AE130" s="12" t="s">
        <v>2719</v>
      </c>
      <c r="AF130" s="12" t="s">
        <v>2674</v>
      </c>
      <c r="AG130" s="12" t="s">
        <v>2671</v>
      </c>
      <c r="AH130" s="12" t="s">
        <v>2919</v>
      </c>
      <c r="AI130" s="12" t="s">
        <v>72</v>
      </c>
      <c r="AJ130" s="12"/>
      <c r="AK130" s="12"/>
      <c r="AL130" s="12" t="s">
        <v>1624</v>
      </c>
      <c r="AM130" s="12" t="s">
        <v>1625</v>
      </c>
      <c r="AN130" s="12" t="s">
        <v>2672</v>
      </c>
      <c r="AO130" s="12" t="s">
        <v>2671</v>
      </c>
      <c r="AP130" s="12" t="s">
        <v>2672</v>
      </c>
      <c r="AQ130" s="12" t="s">
        <v>2719</v>
      </c>
      <c r="AR130" s="12" t="s">
        <v>2674</v>
      </c>
      <c r="AS130" s="12" t="s">
        <v>2671</v>
      </c>
      <c r="AT130" s="12" t="s">
        <v>2920</v>
      </c>
      <c r="AU130" s="12" t="s">
        <v>72</v>
      </c>
      <c r="AV130" s="12"/>
      <c r="AW130" s="52"/>
    </row>
    <row r="131" spans="1:49" ht="229.5">
      <c r="A131" s="26" t="s">
        <v>1454</v>
      </c>
      <c r="B131" s="16" t="s">
        <v>1455</v>
      </c>
      <c r="C131" s="16" t="s">
        <v>180</v>
      </c>
      <c r="D131" s="16" t="s">
        <v>2709</v>
      </c>
      <c r="E131" s="16" t="s">
        <v>1628</v>
      </c>
      <c r="F131" s="16" t="s">
        <v>1629</v>
      </c>
      <c r="G131" s="16" t="s">
        <v>1630</v>
      </c>
      <c r="H131" s="16">
        <v>3</v>
      </c>
      <c r="I131" s="16" t="s">
        <v>2921</v>
      </c>
      <c r="J131" s="16" t="s">
        <v>1632</v>
      </c>
      <c r="K131" s="16" t="s">
        <v>2413</v>
      </c>
      <c r="L131" s="16" t="s">
        <v>2922</v>
      </c>
      <c r="M131" s="16" t="s">
        <v>1634</v>
      </c>
      <c r="N131" s="16" t="s">
        <v>1635</v>
      </c>
      <c r="O131" s="16" t="s">
        <v>1636</v>
      </c>
      <c r="P131" s="16" t="s">
        <v>2672</v>
      </c>
      <c r="Q131" s="16" t="s">
        <v>2671</v>
      </c>
      <c r="R131" s="16" t="s">
        <v>2672</v>
      </c>
      <c r="S131" s="16" t="s">
        <v>76</v>
      </c>
      <c r="T131" s="16" t="s">
        <v>2674</v>
      </c>
      <c r="U131" s="16" t="s">
        <v>2671</v>
      </c>
      <c r="V131" s="16" t="s">
        <v>2681</v>
      </c>
      <c r="W131" s="16" t="s">
        <v>72</v>
      </c>
      <c r="X131" s="16" t="s">
        <v>62</v>
      </c>
      <c r="Y131" s="16"/>
      <c r="Z131" s="16" t="s">
        <v>1637</v>
      </c>
      <c r="AA131" s="16" t="s">
        <v>1638</v>
      </c>
      <c r="AB131" s="16" t="s">
        <v>2672</v>
      </c>
      <c r="AC131" s="16" t="s">
        <v>2671</v>
      </c>
      <c r="AD131" s="16" t="s">
        <v>2672</v>
      </c>
      <c r="AE131" s="16" t="s">
        <v>76</v>
      </c>
      <c r="AF131" s="16" t="s">
        <v>2674</v>
      </c>
      <c r="AG131" s="16" t="s">
        <v>2671</v>
      </c>
      <c r="AH131" s="16" t="s">
        <v>2681</v>
      </c>
      <c r="AI131" s="16" t="s">
        <v>72</v>
      </c>
      <c r="AJ131" s="16"/>
      <c r="AK131" s="16"/>
      <c r="AL131" s="16" t="s">
        <v>1639</v>
      </c>
      <c r="AM131" s="16" t="s">
        <v>1640</v>
      </c>
      <c r="AN131" s="16" t="s">
        <v>2672</v>
      </c>
      <c r="AO131" s="16" t="s">
        <v>2671</v>
      </c>
      <c r="AP131" s="16" t="s">
        <v>2672</v>
      </c>
      <c r="AQ131" s="16" t="s">
        <v>76</v>
      </c>
      <c r="AR131" s="16" t="s">
        <v>2674</v>
      </c>
      <c r="AS131" s="16" t="s">
        <v>2845</v>
      </c>
      <c r="AT131" s="16" t="s">
        <v>2681</v>
      </c>
      <c r="AU131" s="16" t="s">
        <v>72</v>
      </c>
      <c r="AV131" s="16"/>
      <c r="AW131" s="53"/>
    </row>
    <row r="132" spans="1:49" ht="229.5">
      <c r="A132" s="27" t="s">
        <v>1454</v>
      </c>
      <c r="B132" s="12" t="s">
        <v>1455</v>
      </c>
      <c r="C132" s="12" t="s">
        <v>180</v>
      </c>
      <c r="D132" s="12" t="s">
        <v>2709</v>
      </c>
      <c r="E132" s="12" t="s">
        <v>1628</v>
      </c>
      <c r="F132" s="12" t="s">
        <v>1629</v>
      </c>
      <c r="G132" s="12" t="s">
        <v>1630</v>
      </c>
      <c r="H132" s="12">
        <v>3</v>
      </c>
      <c r="I132" s="12" t="s">
        <v>2921</v>
      </c>
      <c r="J132" s="12" t="s">
        <v>1641</v>
      </c>
      <c r="K132" s="12" t="s">
        <v>2413</v>
      </c>
      <c r="L132" s="12" t="s">
        <v>2922</v>
      </c>
      <c r="M132" s="12" t="s">
        <v>1634</v>
      </c>
      <c r="N132" s="12" t="s">
        <v>1642</v>
      </c>
      <c r="O132" s="12" t="s">
        <v>1643</v>
      </c>
      <c r="P132" s="12" t="s">
        <v>2672</v>
      </c>
      <c r="Q132" s="12" t="s">
        <v>2671</v>
      </c>
      <c r="R132" s="12" t="s">
        <v>2672</v>
      </c>
      <c r="S132" s="12" t="s">
        <v>76</v>
      </c>
      <c r="T132" s="12" t="s">
        <v>2674</v>
      </c>
      <c r="U132" s="12" t="s">
        <v>2671</v>
      </c>
      <c r="V132" s="12" t="s">
        <v>2681</v>
      </c>
      <c r="W132" s="12" t="s">
        <v>72</v>
      </c>
      <c r="X132" s="12" t="s">
        <v>62</v>
      </c>
      <c r="Y132" s="12"/>
      <c r="Z132" s="12" t="s">
        <v>1644</v>
      </c>
      <c r="AA132" s="12" t="s">
        <v>1645</v>
      </c>
      <c r="AB132" s="12" t="s">
        <v>2672</v>
      </c>
      <c r="AC132" s="12" t="s">
        <v>2671</v>
      </c>
      <c r="AD132" s="12" t="s">
        <v>2672</v>
      </c>
      <c r="AE132" s="12" t="s">
        <v>76</v>
      </c>
      <c r="AF132" s="12" t="s">
        <v>2674</v>
      </c>
      <c r="AG132" s="12" t="s">
        <v>2671</v>
      </c>
      <c r="AH132" s="12" t="s">
        <v>2681</v>
      </c>
      <c r="AI132" s="12" t="s">
        <v>72</v>
      </c>
      <c r="AJ132" s="12"/>
      <c r="AK132" s="12"/>
      <c r="AL132" s="12" t="s">
        <v>1646</v>
      </c>
      <c r="AM132" s="12" t="s">
        <v>1647</v>
      </c>
      <c r="AN132" s="12" t="s">
        <v>2671</v>
      </c>
      <c r="AO132" s="12" t="s">
        <v>2671</v>
      </c>
      <c r="AP132" s="12" t="s">
        <v>2672</v>
      </c>
      <c r="AQ132" s="12" t="s">
        <v>76</v>
      </c>
      <c r="AR132" s="12" t="s">
        <v>2674</v>
      </c>
      <c r="AS132" s="12" t="s">
        <v>2671</v>
      </c>
      <c r="AT132" s="12" t="s">
        <v>2681</v>
      </c>
      <c r="AU132" s="12" t="s">
        <v>72</v>
      </c>
      <c r="AV132" s="12"/>
      <c r="AW132" s="52"/>
    </row>
    <row r="133" spans="1:49" ht="229.5">
      <c r="A133" s="26" t="s">
        <v>1454</v>
      </c>
      <c r="B133" s="16" t="s">
        <v>1455</v>
      </c>
      <c r="C133" s="16" t="s">
        <v>180</v>
      </c>
      <c r="D133" s="16" t="s">
        <v>2709</v>
      </c>
      <c r="E133" s="16" t="s">
        <v>1628</v>
      </c>
      <c r="F133" s="16" t="s">
        <v>1629</v>
      </c>
      <c r="G133" s="16" t="s">
        <v>1630</v>
      </c>
      <c r="H133" s="16">
        <v>3</v>
      </c>
      <c r="I133" s="16" t="s">
        <v>2921</v>
      </c>
      <c r="J133" s="16" t="s">
        <v>1648</v>
      </c>
      <c r="K133" s="16" t="s">
        <v>2413</v>
      </c>
      <c r="L133" s="16" t="s">
        <v>2922</v>
      </c>
      <c r="M133" s="16" t="s">
        <v>1634</v>
      </c>
      <c r="N133" s="16" t="s">
        <v>1649</v>
      </c>
      <c r="O133" s="16" t="s">
        <v>1650</v>
      </c>
      <c r="P133" s="16" t="s">
        <v>2672</v>
      </c>
      <c r="Q133" s="16" t="s">
        <v>2671</v>
      </c>
      <c r="R133" s="16" t="s">
        <v>2672</v>
      </c>
      <c r="S133" s="16" t="s">
        <v>76</v>
      </c>
      <c r="T133" s="16" t="s">
        <v>2674</v>
      </c>
      <c r="U133" s="16" t="s">
        <v>2671</v>
      </c>
      <c r="V133" s="16" t="s">
        <v>2923</v>
      </c>
      <c r="W133" s="16" t="s">
        <v>72</v>
      </c>
      <c r="X133" s="16" t="s">
        <v>62</v>
      </c>
      <c r="Y133" s="16"/>
      <c r="Z133" s="16" t="s">
        <v>1651</v>
      </c>
      <c r="AA133" s="16" t="s">
        <v>1652</v>
      </c>
      <c r="AB133" s="16" t="s">
        <v>2672</v>
      </c>
      <c r="AC133" s="16" t="s">
        <v>2671</v>
      </c>
      <c r="AD133" s="16" t="s">
        <v>2672</v>
      </c>
      <c r="AE133" s="16" t="s">
        <v>76</v>
      </c>
      <c r="AF133" s="16" t="s">
        <v>2674</v>
      </c>
      <c r="AG133" s="16" t="s">
        <v>2671</v>
      </c>
      <c r="AH133" s="16" t="s">
        <v>2924</v>
      </c>
      <c r="AI133" s="16" t="s">
        <v>72</v>
      </c>
      <c r="AJ133" s="16"/>
      <c r="AK133" s="16"/>
      <c r="AL133" s="16" t="s">
        <v>1653</v>
      </c>
      <c r="AM133" s="16" t="s">
        <v>1654</v>
      </c>
      <c r="AN133" s="16" t="s">
        <v>2672</v>
      </c>
      <c r="AO133" s="16" t="s">
        <v>2671</v>
      </c>
      <c r="AP133" s="16" t="s">
        <v>2672</v>
      </c>
      <c r="AQ133" s="16" t="s">
        <v>76</v>
      </c>
      <c r="AR133" s="16" t="s">
        <v>2674</v>
      </c>
      <c r="AS133" s="16" t="s">
        <v>2671</v>
      </c>
      <c r="AT133" s="16" t="s">
        <v>2681</v>
      </c>
      <c r="AU133" s="16" t="s">
        <v>72</v>
      </c>
      <c r="AV133" s="16"/>
      <c r="AW133" s="53"/>
    </row>
    <row r="134" spans="1:49" ht="321">
      <c r="A134" s="27" t="s">
        <v>1454</v>
      </c>
      <c r="B134" s="12" t="s">
        <v>1455</v>
      </c>
      <c r="C134" s="12" t="s">
        <v>180</v>
      </c>
      <c r="D134" s="12" t="s">
        <v>2709</v>
      </c>
      <c r="E134" s="12" t="s">
        <v>1655</v>
      </c>
      <c r="F134" s="12" t="s">
        <v>1656</v>
      </c>
      <c r="G134" s="12" t="s">
        <v>1657</v>
      </c>
      <c r="H134" s="12">
        <v>3</v>
      </c>
      <c r="I134" s="12" t="s">
        <v>2925</v>
      </c>
      <c r="J134" s="12" t="s">
        <v>1659</v>
      </c>
      <c r="K134" s="12" t="s">
        <v>2413</v>
      </c>
      <c r="L134" s="12" t="s">
        <v>2926</v>
      </c>
      <c r="M134" s="12" t="s">
        <v>1661</v>
      </c>
      <c r="N134" s="12" t="s">
        <v>1662</v>
      </c>
      <c r="O134" s="12" t="s">
        <v>1663</v>
      </c>
      <c r="P134" s="12"/>
      <c r="Q134" s="12"/>
      <c r="R134" s="12"/>
      <c r="S134" s="12"/>
      <c r="T134" s="12"/>
      <c r="U134" s="12"/>
      <c r="V134" s="12"/>
      <c r="W134" s="12"/>
      <c r="X134" s="12" t="s">
        <v>62</v>
      </c>
      <c r="Y134" s="12"/>
      <c r="Z134" s="12" t="s">
        <v>2927</v>
      </c>
      <c r="AA134" s="12" t="s">
        <v>1666</v>
      </c>
      <c r="AB134" s="12"/>
      <c r="AC134" s="12"/>
      <c r="AD134" s="12"/>
      <c r="AE134" s="12"/>
      <c r="AF134" s="12"/>
      <c r="AG134" s="12"/>
      <c r="AH134" s="12"/>
      <c r="AI134" s="12"/>
      <c r="AJ134" s="12"/>
      <c r="AK134" s="12"/>
      <c r="AL134" s="12" t="s">
        <v>1667</v>
      </c>
      <c r="AM134" s="12" t="s">
        <v>2928</v>
      </c>
      <c r="AN134" s="12"/>
      <c r="AO134" s="12"/>
      <c r="AP134" s="12"/>
      <c r="AQ134" s="12"/>
      <c r="AR134" s="12"/>
      <c r="AS134" s="12"/>
      <c r="AT134" s="12"/>
      <c r="AU134" s="12"/>
      <c r="AV134" s="12"/>
      <c r="AW134" s="52"/>
    </row>
    <row r="135" spans="1:49" ht="321">
      <c r="A135" s="26" t="s">
        <v>1454</v>
      </c>
      <c r="B135" s="16" t="s">
        <v>1455</v>
      </c>
      <c r="C135" s="16" t="s">
        <v>180</v>
      </c>
      <c r="D135" s="16" t="s">
        <v>2709</v>
      </c>
      <c r="E135" s="16" t="s">
        <v>1655</v>
      </c>
      <c r="F135" s="16" t="s">
        <v>1656</v>
      </c>
      <c r="G135" s="16" t="s">
        <v>1657</v>
      </c>
      <c r="H135" s="16">
        <v>3</v>
      </c>
      <c r="I135" s="16" t="s">
        <v>2925</v>
      </c>
      <c r="J135" s="16" t="s">
        <v>1670</v>
      </c>
      <c r="K135" s="16" t="s">
        <v>2413</v>
      </c>
      <c r="L135" s="16" t="s">
        <v>2926</v>
      </c>
      <c r="M135" s="16" t="s">
        <v>1661</v>
      </c>
      <c r="N135" s="16" t="s">
        <v>1671</v>
      </c>
      <c r="O135" s="16" t="s">
        <v>1672</v>
      </c>
      <c r="P135" s="16" t="s">
        <v>2672</v>
      </c>
      <c r="Q135" s="16" t="s">
        <v>2671</v>
      </c>
      <c r="R135" s="16" t="s">
        <v>2672</v>
      </c>
      <c r="S135" s="16" t="s">
        <v>2719</v>
      </c>
      <c r="T135" s="16" t="s">
        <v>2674</v>
      </c>
      <c r="U135" s="16" t="s">
        <v>2671</v>
      </c>
      <c r="V135" s="16" t="s">
        <v>2929</v>
      </c>
      <c r="W135" s="16" t="s">
        <v>72</v>
      </c>
      <c r="X135" s="16" t="s">
        <v>62</v>
      </c>
      <c r="Y135" s="16"/>
      <c r="Z135" s="16" t="s">
        <v>1673</v>
      </c>
      <c r="AA135" s="16" t="s">
        <v>1674</v>
      </c>
      <c r="AB135" s="16" t="s">
        <v>2672</v>
      </c>
      <c r="AC135" s="16" t="s">
        <v>2671</v>
      </c>
      <c r="AD135" s="16" t="s">
        <v>2672</v>
      </c>
      <c r="AE135" s="16" t="s">
        <v>2719</v>
      </c>
      <c r="AF135" s="16" t="s">
        <v>2674</v>
      </c>
      <c r="AG135" s="16" t="s">
        <v>2671</v>
      </c>
      <c r="AH135" s="16" t="s">
        <v>2929</v>
      </c>
      <c r="AI135" s="16" t="s">
        <v>72</v>
      </c>
      <c r="AJ135" s="16"/>
      <c r="AK135" s="16"/>
      <c r="AL135" s="16" t="s">
        <v>1675</v>
      </c>
      <c r="AM135" s="16" t="s">
        <v>1676</v>
      </c>
      <c r="AN135" s="16"/>
      <c r="AO135" s="16"/>
      <c r="AP135" s="16"/>
      <c r="AQ135" s="16"/>
      <c r="AR135" s="16"/>
      <c r="AS135" s="16"/>
      <c r="AT135" s="16"/>
      <c r="AU135" s="16"/>
      <c r="AV135" s="16"/>
      <c r="AW135" s="53"/>
    </row>
    <row r="136" spans="1:49" ht="321">
      <c r="A136" s="27" t="s">
        <v>1454</v>
      </c>
      <c r="B136" s="12" t="s">
        <v>1455</v>
      </c>
      <c r="C136" s="12" t="s">
        <v>180</v>
      </c>
      <c r="D136" s="12" t="s">
        <v>2709</v>
      </c>
      <c r="E136" s="12" t="s">
        <v>1655</v>
      </c>
      <c r="F136" s="12" t="s">
        <v>1656</v>
      </c>
      <c r="G136" s="12" t="s">
        <v>1657</v>
      </c>
      <c r="H136" s="12">
        <v>3</v>
      </c>
      <c r="I136" s="12" t="s">
        <v>2925</v>
      </c>
      <c r="J136" s="12" t="s">
        <v>1677</v>
      </c>
      <c r="K136" s="12" t="s">
        <v>2413</v>
      </c>
      <c r="L136" s="12" t="s">
        <v>2926</v>
      </c>
      <c r="M136" s="12" t="s">
        <v>1661</v>
      </c>
      <c r="N136" s="12" t="s">
        <v>1678</v>
      </c>
      <c r="O136" s="12" t="s">
        <v>1679</v>
      </c>
      <c r="P136" s="12" t="s">
        <v>2672</v>
      </c>
      <c r="Q136" s="12" t="s">
        <v>2671</v>
      </c>
      <c r="R136" s="12" t="s">
        <v>2672</v>
      </c>
      <c r="S136" s="12" t="s">
        <v>76</v>
      </c>
      <c r="T136" s="12" t="s">
        <v>2674</v>
      </c>
      <c r="U136" s="12" t="s">
        <v>2671</v>
      </c>
      <c r="V136" s="12" t="s">
        <v>2930</v>
      </c>
      <c r="W136" s="12" t="s">
        <v>72</v>
      </c>
      <c r="X136" s="12" t="s">
        <v>62</v>
      </c>
      <c r="Y136" s="12"/>
      <c r="Z136" s="12" t="s">
        <v>1680</v>
      </c>
      <c r="AA136" s="12" t="s">
        <v>1681</v>
      </c>
      <c r="AB136" s="12" t="s">
        <v>2672</v>
      </c>
      <c r="AC136" s="12" t="s">
        <v>2671</v>
      </c>
      <c r="AD136" s="12" t="s">
        <v>2672</v>
      </c>
      <c r="AE136" s="12" t="s">
        <v>2719</v>
      </c>
      <c r="AF136" s="12" t="s">
        <v>2674</v>
      </c>
      <c r="AG136" s="12" t="s">
        <v>2671</v>
      </c>
      <c r="AH136" s="12" t="s">
        <v>2929</v>
      </c>
      <c r="AI136" s="12" t="s">
        <v>72</v>
      </c>
      <c r="AJ136" s="12"/>
      <c r="AK136" s="12"/>
      <c r="AL136" s="12" t="s">
        <v>1682</v>
      </c>
      <c r="AM136" s="12" t="s">
        <v>1683</v>
      </c>
      <c r="AN136" s="12" t="s">
        <v>2672</v>
      </c>
      <c r="AO136" s="12" t="s">
        <v>2671</v>
      </c>
      <c r="AP136" s="12" t="s">
        <v>2672</v>
      </c>
      <c r="AQ136" s="12" t="s">
        <v>2719</v>
      </c>
      <c r="AR136" s="12" t="s">
        <v>2674</v>
      </c>
      <c r="AS136" s="12" t="s">
        <v>2671</v>
      </c>
      <c r="AT136" s="12" t="s">
        <v>2931</v>
      </c>
      <c r="AU136" s="12" t="s">
        <v>72</v>
      </c>
      <c r="AV136" s="12"/>
      <c r="AW136" s="52"/>
    </row>
    <row r="137" spans="1:49" ht="229.5">
      <c r="A137" s="26" t="s">
        <v>1684</v>
      </c>
      <c r="B137" s="16" t="s">
        <v>1685</v>
      </c>
      <c r="C137" s="16" t="s">
        <v>51</v>
      </c>
      <c r="D137" s="16" t="s">
        <v>51</v>
      </c>
      <c r="E137" s="16" t="s">
        <v>1686</v>
      </c>
      <c r="F137" s="16" t="s">
        <v>2932</v>
      </c>
      <c r="G137" s="16" t="s">
        <v>1688</v>
      </c>
      <c r="H137" s="16">
        <v>1</v>
      </c>
      <c r="I137" s="16" t="s">
        <v>2933</v>
      </c>
      <c r="J137" s="16" t="s">
        <v>2933</v>
      </c>
      <c r="K137" s="16" t="s">
        <v>2413</v>
      </c>
      <c r="L137" s="16" t="s">
        <v>2934</v>
      </c>
      <c r="M137" s="16" t="s">
        <v>1691</v>
      </c>
      <c r="N137" s="16" t="s">
        <v>1692</v>
      </c>
      <c r="O137" s="16" t="s">
        <v>1693</v>
      </c>
      <c r="P137" s="16" t="s">
        <v>2672</v>
      </c>
      <c r="Q137" s="16" t="s">
        <v>2671</v>
      </c>
      <c r="R137" s="16" t="s">
        <v>2672</v>
      </c>
      <c r="S137" s="16" t="s">
        <v>76</v>
      </c>
      <c r="T137" s="16" t="s">
        <v>2674</v>
      </c>
      <c r="U137" s="16" t="s">
        <v>2671</v>
      </c>
      <c r="V137" s="16" t="s">
        <v>2681</v>
      </c>
      <c r="W137" s="16" t="s">
        <v>72</v>
      </c>
      <c r="X137" s="16" t="s">
        <v>62</v>
      </c>
      <c r="Y137" s="16"/>
      <c r="Z137" s="16" t="s">
        <v>1694</v>
      </c>
      <c r="AA137" s="16" t="s">
        <v>1695</v>
      </c>
      <c r="AB137" s="16" t="s">
        <v>2672</v>
      </c>
      <c r="AC137" s="16" t="s">
        <v>2671</v>
      </c>
      <c r="AD137" s="16" t="s">
        <v>2672</v>
      </c>
      <c r="AE137" s="16" t="s">
        <v>76</v>
      </c>
      <c r="AF137" s="16" t="s">
        <v>2674</v>
      </c>
      <c r="AG137" s="16" t="s">
        <v>2671</v>
      </c>
      <c r="AH137" s="16" t="s">
        <v>2681</v>
      </c>
      <c r="AI137" s="16" t="s">
        <v>72</v>
      </c>
      <c r="AJ137" s="16"/>
      <c r="AK137" s="16"/>
      <c r="AL137" s="16" t="s">
        <v>1696</v>
      </c>
      <c r="AM137" s="16" t="s">
        <v>1697</v>
      </c>
      <c r="AN137" s="16" t="s">
        <v>2672</v>
      </c>
      <c r="AO137" s="16" t="s">
        <v>2671</v>
      </c>
      <c r="AP137" s="16" t="s">
        <v>2672</v>
      </c>
      <c r="AQ137" s="16" t="s">
        <v>2673</v>
      </c>
      <c r="AR137" s="16" t="s">
        <v>2678</v>
      </c>
      <c r="AS137" s="16" t="s">
        <v>2671</v>
      </c>
      <c r="AT137" s="16" t="s">
        <v>2935</v>
      </c>
      <c r="AU137" s="16" t="s">
        <v>72</v>
      </c>
      <c r="AV137" s="16"/>
      <c r="AW137" s="53"/>
    </row>
    <row r="138" spans="1:49" ht="106.5">
      <c r="A138" s="27" t="s">
        <v>1684</v>
      </c>
      <c r="B138" s="12" t="s">
        <v>1685</v>
      </c>
      <c r="C138" s="12" t="s">
        <v>114</v>
      </c>
      <c r="D138" s="12" t="s">
        <v>2694</v>
      </c>
      <c r="E138" s="12" t="s">
        <v>1698</v>
      </c>
      <c r="F138" s="12" t="s">
        <v>1699</v>
      </c>
      <c r="G138" s="12" t="s">
        <v>1700</v>
      </c>
      <c r="H138" s="12">
        <v>1</v>
      </c>
      <c r="I138" s="12" t="s">
        <v>1701</v>
      </c>
      <c r="J138" s="12" t="s">
        <v>1701</v>
      </c>
      <c r="K138" s="12" t="s">
        <v>2413</v>
      </c>
      <c r="L138" s="12" t="s">
        <v>2936</v>
      </c>
      <c r="M138" s="12" t="s">
        <v>1703</v>
      </c>
      <c r="N138" s="12" t="s">
        <v>1704</v>
      </c>
      <c r="O138" s="12" t="s">
        <v>1705</v>
      </c>
      <c r="P138" s="12" t="s">
        <v>2672</v>
      </c>
      <c r="Q138" s="12" t="s">
        <v>2671</v>
      </c>
      <c r="R138" s="12" t="s">
        <v>2672</v>
      </c>
      <c r="S138" s="12" t="s">
        <v>76</v>
      </c>
      <c r="T138" s="12" t="s">
        <v>2674</v>
      </c>
      <c r="U138" s="12" t="s">
        <v>2671</v>
      </c>
      <c r="V138" s="12" t="s">
        <v>2681</v>
      </c>
      <c r="W138" s="12" t="s">
        <v>72</v>
      </c>
      <c r="X138" s="12" t="s">
        <v>62</v>
      </c>
      <c r="Y138" s="12"/>
      <c r="Z138" s="12" t="s">
        <v>1706</v>
      </c>
      <c r="AA138" s="12" t="s">
        <v>1707</v>
      </c>
      <c r="AB138" s="12" t="s">
        <v>2672</v>
      </c>
      <c r="AC138" s="12" t="s">
        <v>2671</v>
      </c>
      <c r="AD138" s="12" t="s">
        <v>2672</v>
      </c>
      <c r="AE138" s="12" t="s">
        <v>76</v>
      </c>
      <c r="AF138" s="12" t="s">
        <v>2674</v>
      </c>
      <c r="AG138" s="12" t="s">
        <v>2671</v>
      </c>
      <c r="AH138" s="12" t="s">
        <v>2681</v>
      </c>
      <c r="AI138" s="12" t="s">
        <v>72</v>
      </c>
      <c r="AJ138" s="12"/>
      <c r="AK138" s="12"/>
      <c r="AL138" s="12" t="s">
        <v>1708</v>
      </c>
      <c r="AM138" s="12" t="s">
        <v>1709</v>
      </c>
      <c r="AN138" s="12" t="s">
        <v>2672</v>
      </c>
      <c r="AO138" s="12" t="s">
        <v>2671</v>
      </c>
      <c r="AP138" s="12" t="s">
        <v>2672</v>
      </c>
      <c r="AQ138" s="12" t="s">
        <v>76</v>
      </c>
      <c r="AR138" s="12" t="s">
        <v>2674</v>
      </c>
      <c r="AS138" s="12" t="s">
        <v>2671</v>
      </c>
      <c r="AT138" s="12" t="s">
        <v>2681</v>
      </c>
      <c r="AU138" s="12" t="s">
        <v>72</v>
      </c>
      <c r="AV138" s="12"/>
      <c r="AW138" s="52"/>
    </row>
    <row r="139" spans="1:49" ht="106.5">
      <c r="A139" s="26" t="s">
        <v>1684</v>
      </c>
      <c r="B139" s="16" t="s">
        <v>1685</v>
      </c>
      <c r="C139" s="16" t="s">
        <v>149</v>
      </c>
      <c r="D139" s="16" t="s">
        <v>2704</v>
      </c>
      <c r="E139" s="16" t="s">
        <v>1710</v>
      </c>
      <c r="F139" s="16" t="s">
        <v>1711</v>
      </c>
      <c r="G139" s="16" t="s">
        <v>1712</v>
      </c>
      <c r="H139" s="16">
        <v>1</v>
      </c>
      <c r="I139" s="16" t="s">
        <v>1713</v>
      </c>
      <c r="J139" s="16" t="s">
        <v>1713</v>
      </c>
      <c r="K139" s="16" t="s">
        <v>2413</v>
      </c>
      <c r="L139" s="16" t="s">
        <v>2937</v>
      </c>
      <c r="M139" s="16" t="s">
        <v>1715</v>
      </c>
      <c r="N139" s="16" t="s">
        <v>1692</v>
      </c>
      <c r="O139" s="16" t="s">
        <v>1716</v>
      </c>
      <c r="P139" s="16" t="s">
        <v>2672</v>
      </c>
      <c r="Q139" s="16" t="s">
        <v>2671</v>
      </c>
      <c r="R139" s="16" t="s">
        <v>2672</v>
      </c>
      <c r="S139" s="16" t="s">
        <v>76</v>
      </c>
      <c r="T139" s="16" t="s">
        <v>2674</v>
      </c>
      <c r="U139" s="16" t="s">
        <v>2671</v>
      </c>
      <c r="V139" s="16" t="s">
        <v>2681</v>
      </c>
      <c r="W139" s="16" t="s">
        <v>72</v>
      </c>
      <c r="X139" s="16" t="s">
        <v>62</v>
      </c>
      <c r="Y139" s="16"/>
      <c r="Z139" s="16" t="s">
        <v>1694</v>
      </c>
      <c r="AA139" s="16" t="s">
        <v>1719</v>
      </c>
      <c r="AB139" s="16" t="s">
        <v>2672</v>
      </c>
      <c r="AC139" s="16" t="s">
        <v>2671</v>
      </c>
      <c r="AD139" s="16" t="s">
        <v>2672</v>
      </c>
      <c r="AE139" s="16" t="s">
        <v>76</v>
      </c>
      <c r="AF139" s="16" t="s">
        <v>2674</v>
      </c>
      <c r="AG139" s="16" t="s">
        <v>2671</v>
      </c>
      <c r="AH139" s="16" t="s">
        <v>2681</v>
      </c>
      <c r="AI139" s="16" t="s">
        <v>72</v>
      </c>
      <c r="AJ139" s="16"/>
      <c r="AK139" s="16"/>
      <c r="AL139" s="16" t="s">
        <v>1696</v>
      </c>
      <c r="AM139" s="16" t="s">
        <v>1720</v>
      </c>
      <c r="AN139" s="16" t="s">
        <v>2672</v>
      </c>
      <c r="AO139" s="16" t="s">
        <v>2671</v>
      </c>
      <c r="AP139" s="16" t="s">
        <v>2672</v>
      </c>
      <c r="AQ139" s="16" t="s">
        <v>2673</v>
      </c>
      <c r="AR139" s="16" t="s">
        <v>2678</v>
      </c>
      <c r="AS139" s="16" t="s">
        <v>2671</v>
      </c>
      <c r="AT139" s="16" t="s">
        <v>2935</v>
      </c>
      <c r="AU139" s="16" t="s">
        <v>72</v>
      </c>
      <c r="AV139" s="16"/>
      <c r="AW139" s="53"/>
    </row>
    <row r="140" spans="1:49" ht="244.5">
      <c r="A140" s="27" t="s">
        <v>1721</v>
      </c>
      <c r="B140" s="12" t="s">
        <v>1722</v>
      </c>
      <c r="C140" s="12" t="s">
        <v>51</v>
      </c>
      <c r="D140" s="12" t="s">
        <v>51</v>
      </c>
      <c r="E140" s="12" t="s">
        <v>1723</v>
      </c>
      <c r="F140" s="12" t="s">
        <v>2938</v>
      </c>
      <c r="G140" s="12" t="s">
        <v>1725</v>
      </c>
      <c r="H140" s="12">
        <v>2</v>
      </c>
      <c r="I140" s="12" t="s">
        <v>2939</v>
      </c>
      <c r="J140" s="12" t="s">
        <v>1727</v>
      </c>
      <c r="K140" s="12" t="s">
        <v>2413</v>
      </c>
      <c r="L140" s="12" t="s">
        <v>2940</v>
      </c>
      <c r="M140" s="12" t="s">
        <v>1729</v>
      </c>
      <c r="N140" s="12" t="s">
        <v>1730</v>
      </c>
      <c r="O140" s="12" t="s">
        <v>1731</v>
      </c>
      <c r="P140" s="12" t="s">
        <v>2672</v>
      </c>
      <c r="Q140" s="12" t="s">
        <v>2671</v>
      </c>
      <c r="R140" s="12" t="s">
        <v>2672</v>
      </c>
      <c r="S140" s="12" t="s">
        <v>76</v>
      </c>
      <c r="T140" s="12" t="s">
        <v>2674</v>
      </c>
      <c r="U140" s="12" t="s">
        <v>2671</v>
      </c>
      <c r="V140" s="12" t="s">
        <v>2681</v>
      </c>
      <c r="W140" s="12" t="s">
        <v>72</v>
      </c>
      <c r="X140" s="12" t="s">
        <v>62</v>
      </c>
      <c r="Y140" s="12"/>
      <c r="Z140" s="12" t="s">
        <v>1732</v>
      </c>
      <c r="AA140" s="12" t="s">
        <v>1733</v>
      </c>
      <c r="AB140" s="12" t="s">
        <v>2672</v>
      </c>
      <c r="AC140" s="12" t="s">
        <v>2671</v>
      </c>
      <c r="AD140" s="12" t="s">
        <v>2672</v>
      </c>
      <c r="AE140" s="12" t="s">
        <v>76</v>
      </c>
      <c r="AF140" s="12" t="s">
        <v>2674</v>
      </c>
      <c r="AG140" s="12" t="s">
        <v>2671</v>
      </c>
      <c r="AH140" s="12" t="s">
        <v>2681</v>
      </c>
      <c r="AI140" s="12" t="s">
        <v>72</v>
      </c>
      <c r="AJ140" s="12"/>
      <c r="AK140" s="12"/>
      <c r="AL140" s="12" t="s">
        <v>1734</v>
      </c>
      <c r="AM140" s="12" t="s">
        <v>1735</v>
      </c>
      <c r="AN140" s="12" t="s">
        <v>2671</v>
      </c>
      <c r="AO140" s="12" t="s">
        <v>2671</v>
      </c>
      <c r="AP140" s="12" t="s">
        <v>2672</v>
      </c>
      <c r="AQ140" s="12" t="s">
        <v>2752</v>
      </c>
      <c r="AR140" s="12" t="s">
        <v>2678</v>
      </c>
      <c r="AS140" s="12" t="s">
        <v>2672</v>
      </c>
      <c r="AT140" s="12" t="s">
        <v>2941</v>
      </c>
      <c r="AU140" s="12" t="s">
        <v>72</v>
      </c>
      <c r="AV140" s="12"/>
      <c r="AW140" s="52"/>
    </row>
    <row r="141" spans="1:49" ht="244.5">
      <c r="A141" s="26" t="s">
        <v>1721</v>
      </c>
      <c r="B141" s="16" t="s">
        <v>1722</v>
      </c>
      <c r="C141" s="16" t="s">
        <v>51</v>
      </c>
      <c r="D141" s="16" t="s">
        <v>51</v>
      </c>
      <c r="E141" s="16" t="s">
        <v>1723</v>
      </c>
      <c r="F141" s="16" t="s">
        <v>2938</v>
      </c>
      <c r="G141" s="16" t="s">
        <v>1725</v>
      </c>
      <c r="H141" s="16">
        <v>2</v>
      </c>
      <c r="I141" s="16" t="s">
        <v>2939</v>
      </c>
      <c r="J141" s="16" t="s">
        <v>1736</v>
      </c>
      <c r="K141" s="16" t="s">
        <v>2413</v>
      </c>
      <c r="L141" s="16" t="s">
        <v>2940</v>
      </c>
      <c r="M141" s="16" t="s">
        <v>1729</v>
      </c>
      <c r="N141" s="16" t="s">
        <v>619</v>
      </c>
      <c r="O141" s="16" t="s">
        <v>1737</v>
      </c>
      <c r="P141" s="16" t="s">
        <v>2672</v>
      </c>
      <c r="Q141" s="16" t="s">
        <v>2671</v>
      </c>
      <c r="R141" s="16" t="s">
        <v>2672</v>
      </c>
      <c r="S141" s="16" t="s">
        <v>76</v>
      </c>
      <c r="T141" s="16" t="s">
        <v>2674</v>
      </c>
      <c r="U141" s="16" t="s">
        <v>2671</v>
      </c>
      <c r="V141" s="16" t="s">
        <v>2681</v>
      </c>
      <c r="W141" s="16" t="s">
        <v>72</v>
      </c>
      <c r="X141" s="16" t="s">
        <v>62</v>
      </c>
      <c r="Y141" s="16"/>
      <c r="Z141" s="16" t="s">
        <v>622</v>
      </c>
      <c r="AA141" s="16" t="s">
        <v>1738</v>
      </c>
      <c r="AB141" s="16" t="s">
        <v>2672</v>
      </c>
      <c r="AC141" s="16" t="s">
        <v>2671</v>
      </c>
      <c r="AD141" s="16" t="s">
        <v>2672</v>
      </c>
      <c r="AE141" s="16" t="s">
        <v>76</v>
      </c>
      <c r="AF141" s="16" t="s">
        <v>2674</v>
      </c>
      <c r="AG141" s="16" t="s">
        <v>2671</v>
      </c>
      <c r="AH141" s="16" t="s">
        <v>2681</v>
      </c>
      <c r="AI141" s="16" t="s">
        <v>72</v>
      </c>
      <c r="AJ141" s="16"/>
      <c r="AK141" s="16"/>
      <c r="AL141" s="16" t="s">
        <v>625</v>
      </c>
      <c r="AM141" s="16" t="s">
        <v>1739</v>
      </c>
      <c r="AN141" s="16" t="s">
        <v>2672</v>
      </c>
      <c r="AO141" s="16" t="s">
        <v>2671</v>
      </c>
      <c r="AP141" s="16" t="s">
        <v>2672</v>
      </c>
      <c r="AQ141" s="16" t="s">
        <v>2677</v>
      </c>
      <c r="AR141" s="16" t="s">
        <v>2691</v>
      </c>
      <c r="AS141" s="16" t="s">
        <v>2671</v>
      </c>
      <c r="AT141" s="16" t="s">
        <v>2778</v>
      </c>
      <c r="AU141" s="16" t="s">
        <v>162</v>
      </c>
      <c r="AV141" s="16"/>
      <c r="AW141" s="53"/>
    </row>
    <row r="142" spans="1:49" ht="244.5">
      <c r="A142" s="27" t="s">
        <v>1721</v>
      </c>
      <c r="B142" s="12" t="s">
        <v>1722</v>
      </c>
      <c r="C142" s="12" t="s">
        <v>51</v>
      </c>
      <c r="D142" s="12" t="s">
        <v>51</v>
      </c>
      <c r="E142" s="12" t="s">
        <v>1740</v>
      </c>
      <c r="F142" s="12" t="s">
        <v>2942</v>
      </c>
      <c r="G142" s="12" t="s">
        <v>1742</v>
      </c>
      <c r="H142" s="12">
        <v>2</v>
      </c>
      <c r="I142" s="12" t="s">
        <v>2939</v>
      </c>
      <c r="J142" s="12" t="s">
        <v>1727</v>
      </c>
      <c r="K142" s="12" t="s">
        <v>2413</v>
      </c>
      <c r="L142" s="12" t="s">
        <v>2940</v>
      </c>
      <c r="M142" s="12" t="s">
        <v>1743</v>
      </c>
      <c r="N142" s="12" t="s">
        <v>1730</v>
      </c>
      <c r="O142" s="12" t="s">
        <v>1744</v>
      </c>
      <c r="P142" s="12" t="s">
        <v>2672</v>
      </c>
      <c r="Q142" s="12" t="s">
        <v>2671</v>
      </c>
      <c r="R142" s="12" t="s">
        <v>2672</v>
      </c>
      <c r="S142" s="12" t="s">
        <v>76</v>
      </c>
      <c r="T142" s="12" t="s">
        <v>2674</v>
      </c>
      <c r="U142" s="12" t="s">
        <v>2671</v>
      </c>
      <c r="V142" s="12" t="s">
        <v>2681</v>
      </c>
      <c r="W142" s="12" t="s">
        <v>72</v>
      </c>
      <c r="X142" s="12" t="s">
        <v>62</v>
      </c>
      <c r="Y142" s="12"/>
      <c r="Z142" s="12" t="s">
        <v>1732</v>
      </c>
      <c r="AA142" s="12" t="s">
        <v>1745</v>
      </c>
      <c r="AB142" s="12" t="s">
        <v>2672</v>
      </c>
      <c r="AC142" s="12" t="s">
        <v>2671</v>
      </c>
      <c r="AD142" s="12" t="s">
        <v>2672</v>
      </c>
      <c r="AE142" s="12" t="s">
        <v>76</v>
      </c>
      <c r="AF142" s="12" t="s">
        <v>2674</v>
      </c>
      <c r="AG142" s="12" t="s">
        <v>2671</v>
      </c>
      <c r="AH142" s="12" t="s">
        <v>2681</v>
      </c>
      <c r="AI142" s="12" t="s">
        <v>72</v>
      </c>
      <c r="AJ142" s="12"/>
      <c r="AK142" s="12"/>
      <c r="AL142" s="12" t="s">
        <v>1734</v>
      </c>
      <c r="AM142" s="12" t="s">
        <v>1746</v>
      </c>
      <c r="AN142" s="12" t="s">
        <v>2671</v>
      </c>
      <c r="AO142" s="12" t="s">
        <v>2671</v>
      </c>
      <c r="AP142" s="12" t="s">
        <v>2672</v>
      </c>
      <c r="AQ142" s="12" t="s">
        <v>2752</v>
      </c>
      <c r="AR142" s="12" t="s">
        <v>2678</v>
      </c>
      <c r="AS142" s="12" t="s">
        <v>2672</v>
      </c>
      <c r="AT142" s="12" t="s">
        <v>2941</v>
      </c>
      <c r="AU142" s="12" t="s">
        <v>72</v>
      </c>
      <c r="AV142" s="12"/>
      <c r="AW142" s="52"/>
    </row>
    <row r="143" spans="1:49" ht="244.5">
      <c r="A143" s="26" t="s">
        <v>1721</v>
      </c>
      <c r="B143" s="16" t="s">
        <v>1722</v>
      </c>
      <c r="C143" s="16" t="s">
        <v>51</v>
      </c>
      <c r="D143" s="16" t="s">
        <v>51</v>
      </c>
      <c r="E143" s="16" t="s">
        <v>1740</v>
      </c>
      <c r="F143" s="16" t="s">
        <v>2942</v>
      </c>
      <c r="G143" s="16" t="s">
        <v>1742</v>
      </c>
      <c r="H143" s="16">
        <v>2</v>
      </c>
      <c r="I143" s="16" t="s">
        <v>2939</v>
      </c>
      <c r="J143" s="16" t="s">
        <v>1736</v>
      </c>
      <c r="K143" s="16" t="s">
        <v>2413</v>
      </c>
      <c r="L143" s="16" t="s">
        <v>2940</v>
      </c>
      <c r="M143" s="16" t="s">
        <v>1743</v>
      </c>
      <c r="N143" s="16" t="s">
        <v>619</v>
      </c>
      <c r="O143" s="16" t="s">
        <v>1747</v>
      </c>
      <c r="P143" s="16" t="s">
        <v>2672</v>
      </c>
      <c r="Q143" s="16" t="s">
        <v>2671</v>
      </c>
      <c r="R143" s="16" t="s">
        <v>2672</v>
      </c>
      <c r="S143" s="16" t="s">
        <v>76</v>
      </c>
      <c r="T143" s="16" t="s">
        <v>2674</v>
      </c>
      <c r="U143" s="16" t="s">
        <v>2671</v>
      </c>
      <c r="V143" s="16" t="s">
        <v>2681</v>
      </c>
      <c r="W143" s="16" t="s">
        <v>72</v>
      </c>
      <c r="X143" s="16" t="s">
        <v>62</v>
      </c>
      <c r="Y143" s="16"/>
      <c r="Z143" s="16" t="s">
        <v>622</v>
      </c>
      <c r="AA143" s="16" t="s">
        <v>1748</v>
      </c>
      <c r="AB143" s="16" t="s">
        <v>2672</v>
      </c>
      <c r="AC143" s="16" t="s">
        <v>2671</v>
      </c>
      <c r="AD143" s="16" t="s">
        <v>2672</v>
      </c>
      <c r="AE143" s="16" t="s">
        <v>76</v>
      </c>
      <c r="AF143" s="16" t="s">
        <v>2674</v>
      </c>
      <c r="AG143" s="16" t="s">
        <v>2671</v>
      </c>
      <c r="AH143" s="16" t="s">
        <v>2681</v>
      </c>
      <c r="AI143" s="16" t="s">
        <v>72</v>
      </c>
      <c r="AJ143" s="16"/>
      <c r="AK143" s="16"/>
      <c r="AL143" s="16" t="s">
        <v>625</v>
      </c>
      <c r="AM143" s="16" t="s">
        <v>1749</v>
      </c>
      <c r="AN143" s="16" t="s">
        <v>2672</v>
      </c>
      <c r="AO143" s="16" t="s">
        <v>2671</v>
      </c>
      <c r="AP143" s="16" t="s">
        <v>2672</v>
      </c>
      <c r="AQ143" s="16" t="s">
        <v>2677</v>
      </c>
      <c r="AR143" s="16" t="s">
        <v>2691</v>
      </c>
      <c r="AS143" s="16" t="s">
        <v>2671</v>
      </c>
      <c r="AT143" s="16" t="s">
        <v>2778</v>
      </c>
      <c r="AU143" s="16" t="s">
        <v>162</v>
      </c>
      <c r="AV143" s="16"/>
      <c r="AW143" s="53"/>
    </row>
    <row r="144" spans="1:49" ht="244.5">
      <c r="A144" s="27" t="s">
        <v>1721</v>
      </c>
      <c r="B144" s="12" t="s">
        <v>1722</v>
      </c>
      <c r="C144" s="12" t="s">
        <v>149</v>
      </c>
      <c r="D144" s="12" t="s">
        <v>2704</v>
      </c>
      <c r="E144" s="12" t="s">
        <v>1750</v>
      </c>
      <c r="F144" s="12" t="s">
        <v>1751</v>
      </c>
      <c r="G144" s="12" t="s">
        <v>1752</v>
      </c>
      <c r="H144" s="12">
        <v>1</v>
      </c>
      <c r="I144" s="12" t="s">
        <v>1753</v>
      </c>
      <c r="J144" s="12" t="s">
        <v>1753</v>
      </c>
      <c r="K144" s="12" t="s">
        <v>2413</v>
      </c>
      <c r="L144" s="12" t="s">
        <v>1754</v>
      </c>
      <c r="M144" s="12" t="s">
        <v>1755</v>
      </c>
      <c r="N144" s="12" t="s">
        <v>1756</v>
      </c>
      <c r="O144" s="12" t="s">
        <v>1757</v>
      </c>
      <c r="P144" s="12" t="s">
        <v>2672</v>
      </c>
      <c r="Q144" s="12" t="s">
        <v>2671</v>
      </c>
      <c r="R144" s="12" t="s">
        <v>2672</v>
      </c>
      <c r="S144" s="12" t="s">
        <v>76</v>
      </c>
      <c r="T144" s="12" t="s">
        <v>2674</v>
      </c>
      <c r="U144" s="12" t="s">
        <v>2671</v>
      </c>
      <c r="V144" s="12" t="s">
        <v>2681</v>
      </c>
      <c r="W144" s="12" t="s">
        <v>72</v>
      </c>
      <c r="X144" s="12" t="s">
        <v>62</v>
      </c>
      <c r="Y144" s="12"/>
      <c r="Z144" s="12" t="s">
        <v>1758</v>
      </c>
      <c r="AA144" s="12" t="s">
        <v>1759</v>
      </c>
      <c r="AB144" s="12" t="s">
        <v>2672</v>
      </c>
      <c r="AC144" s="12" t="s">
        <v>2671</v>
      </c>
      <c r="AD144" s="12" t="s">
        <v>2672</v>
      </c>
      <c r="AE144" s="12" t="s">
        <v>2719</v>
      </c>
      <c r="AF144" s="12" t="s">
        <v>2674</v>
      </c>
      <c r="AG144" s="12" t="s">
        <v>2671</v>
      </c>
      <c r="AH144" s="12" t="s">
        <v>2943</v>
      </c>
      <c r="AI144" s="12" t="s">
        <v>72</v>
      </c>
      <c r="AJ144" s="12"/>
      <c r="AK144" s="12"/>
      <c r="AL144" s="12" t="s">
        <v>1762</v>
      </c>
      <c r="AM144" s="12" t="s">
        <v>1763</v>
      </c>
      <c r="AN144" s="12" t="s">
        <v>2672</v>
      </c>
      <c r="AO144" s="12" t="s">
        <v>2671</v>
      </c>
      <c r="AP144" s="12" t="s">
        <v>2672</v>
      </c>
      <c r="AQ144" s="12" t="s">
        <v>76</v>
      </c>
      <c r="AR144" s="12" t="s">
        <v>2674</v>
      </c>
      <c r="AS144" s="12" t="s">
        <v>2671</v>
      </c>
      <c r="AT144" s="12" t="s">
        <v>2944</v>
      </c>
      <c r="AU144" s="12" t="s">
        <v>72</v>
      </c>
      <c r="AV144" s="12"/>
      <c r="AW144" s="52"/>
    </row>
    <row r="145" spans="1:49" ht="244.5">
      <c r="A145" s="26" t="s">
        <v>1721</v>
      </c>
      <c r="B145" s="16" t="s">
        <v>1722</v>
      </c>
      <c r="C145" s="16" t="s">
        <v>149</v>
      </c>
      <c r="D145" s="16" t="s">
        <v>2704</v>
      </c>
      <c r="E145" s="16" t="s">
        <v>1764</v>
      </c>
      <c r="F145" s="16" t="s">
        <v>1765</v>
      </c>
      <c r="G145" s="16" t="s">
        <v>1766</v>
      </c>
      <c r="H145" s="16">
        <v>1</v>
      </c>
      <c r="I145" s="16" t="s">
        <v>1753</v>
      </c>
      <c r="J145" s="16" t="s">
        <v>1753</v>
      </c>
      <c r="K145" s="16" t="s">
        <v>2413</v>
      </c>
      <c r="L145" s="16" t="s">
        <v>1754</v>
      </c>
      <c r="M145" s="16" t="s">
        <v>1768</v>
      </c>
      <c r="N145" s="16" t="s">
        <v>1756</v>
      </c>
      <c r="O145" s="16" t="s">
        <v>1769</v>
      </c>
      <c r="P145" s="16" t="s">
        <v>2672</v>
      </c>
      <c r="Q145" s="16" t="s">
        <v>2671</v>
      </c>
      <c r="R145" s="16" t="s">
        <v>2672</v>
      </c>
      <c r="S145" s="16" t="s">
        <v>76</v>
      </c>
      <c r="T145" s="16" t="s">
        <v>2674</v>
      </c>
      <c r="U145" s="16" t="s">
        <v>2671</v>
      </c>
      <c r="V145" s="16" t="s">
        <v>2681</v>
      </c>
      <c r="W145" s="16" t="s">
        <v>72</v>
      </c>
      <c r="X145" s="16" t="s">
        <v>62</v>
      </c>
      <c r="Y145" s="16"/>
      <c r="Z145" s="16" t="s">
        <v>1758</v>
      </c>
      <c r="AA145" s="16" t="s">
        <v>1771</v>
      </c>
      <c r="AB145" s="16" t="s">
        <v>2672</v>
      </c>
      <c r="AC145" s="16" t="s">
        <v>2671</v>
      </c>
      <c r="AD145" s="16" t="s">
        <v>2672</v>
      </c>
      <c r="AE145" s="16" t="s">
        <v>2719</v>
      </c>
      <c r="AF145" s="16" t="s">
        <v>2674</v>
      </c>
      <c r="AG145" s="16" t="s">
        <v>2671</v>
      </c>
      <c r="AH145" s="16" t="s">
        <v>2943</v>
      </c>
      <c r="AI145" s="16" t="s">
        <v>72</v>
      </c>
      <c r="AJ145" s="16"/>
      <c r="AK145" s="16"/>
      <c r="AL145" s="16" t="s">
        <v>1762</v>
      </c>
      <c r="AM145" s="16" t="s">
        <v>1772</v>
      </c>
      <c r="AN145" s="16" t="s">
        <v>2672</v>
      </c>
      <c r="AO145" s="16" t="s">
        <v>2671</v>
      </c>
      <c r="AP145" s="16" t="s">
        <v>2672</v>
      </c>
      <c r="AQ145" s="16" t="s">
        <v>76</v>
      </c>
      <c r="AR145" s="16" t="s">
        <v>2674</v>
      </c>
      <c r="AS145" s="16" t="s">
        <v>2671</v>
      </c>
      <c r="AT145" s="16" t="s">
        <v>2944</v>
      </c>
      <c r="AU145" s="16" t="s">
        <v>72</v>
      </c>
      <c r="AV145" s="16"/>
      <c r="AW145" s="53"/>
    </row>
    <row r="146" spans="1:49" ht="244.5">
      <c r="A146" s="27" t="s">
        <v>1721</v>
      </c>
      <c r="B146" s="12" t="s">
        <v>1722</v>
      </c>
      <c r="C146" s="12" t="s">
        <v>180</v>
      </c>
      <c r="D146" s="12" t="s">
        <v>2709</v>
      </c>
      <c r="E146" s="12" t="s">
        <v>1773</v>
      </c>
      <c r="F146" s="12" t="s">
        <v>1774</v>
      </c>
      <c r="G146" s="12" t="s">
        <v>1775</v>
      </c>
      <c r="H146" s="12">
        <v>1</v>
      </c>
      <c r="I146" s="12" t="s">
        <v>1776</v>
      </c>
      <c r="J146" s="12" t="s">
        <v>1776</v>
      </c>
      <c r="K146" s="12" t="s">
        <v>2413</v>
      </c>
      <c r="L146" s="12" t="s">
        <v>2945</v>
      </c>
      <c r="M146" s="12" t="s">
        <v>1778</v>
      </c>
      <c r="N146" s="12" t="s">
        <v>1779</v>
      </c>
      <c r="O146" s="12" t="s">
        <v>1780</v>
      </c>
      <c r="P146" s="12" t="s">
        <v>2672</v>
      </c>
      <c r="Q146" s="12" t="s">
        <v>2671</v>
      </c>
      <c r="R146" s="12" t="s">
        <v>2672</v>
      </c>
      <c r="S146" s="12" t="s">
        <v>76</v>
      </c>
      <c r="T146" s="12" t="s">
        <v>2674</v>
      </c>
      <c r="U146" s="12" t="s">
        <v>2671</v>
      </c>
      <c r="V146" s="12" t="s">
        <v>2681</v>
      </c>
      <c r="W146" s="12" t="s">
        <v>72</v>
      </c>
      <c r="X146" s="12" t="s">
        <v>62</v>
      </c>
      <c r="Y146" s="12"/>
      <c r="Z146" s="12" t="s">
        <v>1781</v>
      </c>
      <c r="AA146" s="12" t="s">
        <v>1782</v>
      </c>
      <c r="AB146" s="12" t="s">
        <v>2672</v>
      </c>
      <c r="AC146" s="12" t="s">
        <v>2671</v>
      </c>
      <c r="AD146" s="12" t="s">
        <v>2672</v>
      </c>
      <c r="AE146" s="12" t="s">
        <v>76</v>
      </c>
      <c r="AF146" s="12" t="s">
        <v>2674</v>
      </c>
      <c r="AG146" s="12" t="s">
        <v>2671</v>
      </c>
      <c r="AH146" s="12" t="s">
        <v>2681</v>
      </c>
      <c r="AI146" s="12" t="s">
        <v>72</v>
      </c>
      <c r="AJ146" s="12"/>
      <c r="AK146" s="12"/>
      <c r="AL146" s="12" t="s">
        <v>1783</v>
      </c>
      <c r="AM146" s="12" t="s">
        <v>1784</v>
      </c>
      <c r="AN146" s="12" t="s">
        <v>2672</v>
      </c>
      <c r="AO146" s="12" t="s">
        <v>2671</v>
      </c>
      <c r="AP146" s="12" t="s">
        <v>2672</v>
      </c>
      <c r="AQ146" s="12" t="s">
        <v>76</v>
      </c>
      <c r="AR146" s="12" t="s">
        <v>2674</v>
      </c>
      <c r="AS146" s="12" t="s">
        <v>2671</v>
      </c>
      <c r="AT146" s="12" t="s">
        <v>2681</v>
      </c>
      <c r="AU146" s="12" t="s">
        <v>72</v>
      </c>
      <c r="AV146" s="12"/>
      <c r="AW146" s="52"/>
    </row>
    <row r="147" spans="1:49" ht="152.25">
      <c r="A147" s="26" t="s">
        <v>1785</v>
      </c>
      <c r="B147" s="16" t="s">
        <v>1786</v>
      </c>
      <c r="C147" s="16" t="s">
        <v>149</v>
      </c>
      <c r="D147" s="16" t="s">
        <v>2704</v>
      </c>
      <c r="E147" s="16" t="s">
        <v>1787</v>
      </c>
      <c r="F147" s="16" t="s">
        <v>1788</v>
      </c>
      <c r="G147" s="16" t="s">
        <v>1789</v>
      </c>
      <c r="H147" s="16">
        <v>1</v>
      </c>
      <c r="I147" s="16" t="s">
        <v>1790</v>
      </c>
      <c r="J147" s="16" t="s">
        <v>1790</v>
      </c>
      <c r="K147" s="16" t="s">
        <v>2413</v>
      </c>
      <c r="L147" s="16" t="s">
        <v>2946</v>
      </c>
      <c r="M147" s="16" t="s">
        <v>1792</v>
      </c>
      <c r="N147" s="16" t="s">
        <v>1793</v>
      </c>
      <c r="O147" s="16" t="s">
        <v>1794</v>
      </c>
      <c r="P147" s="16" t="s">
        <v>2672</v>
      </c>
      <c r="Q147" s="16" t="s">
        <v>2671</v>
      </c>
      <c r="R147" s="16" t="s">
        <v>2672</v>
      </c>
      <c r="S147" s="16" t="s">
        <v>76</v>
      </c>
      <c r="T147" s="16" t="s">
        <v>2674</v>
      </c>
      <c r="U147" s="16" t="s">
        <v>2671</v>
      </c>
      <c r="V147" s="16" t="s">
        <v>2681</v>
      </c>
      <c r="W147" s="16" t="s">
        <v>72</v>
      </c>
      <c r="X147" s="16" t="s">
        <v>62</v>
      </c>
      <c r="Y147" s="16"/>
      <c r="Z147" s="16" t="s">
        <v>1796</v>
      </c>
      <c r="AA147" s="16" t="s">
        <v>1797</v>
      </c>
      <c r="AB147" s="16" t="s">
        <v>2672</v>
      </c>
      <c r="AC147" s="16" t="s">
        <v>2671</v>
      </c>
      <c r="AD147" s="16" t="s">
        <v>2672</v>
      </c>
      <c r="AE147" s="16" t="s">
        <v>76</v>
      </c>
      <c r="AF147" s="16" t="s">
        <v>2674</v>
      </c>
      <c r="AG147" s="16" t="s">
        <v>2681</v>
      </c>
      <c r="AH147" s="16">
        <v>3</v>
      </c>
      <c r="AI147" s="16" t="s">
        <v>72</v>
      </c>
      <c r="AJ147" s="16"/>
      <c r="AK147" s="16"/>
      <c r="AL147" s="16" t="s">
        <v>1798</v>
      </c>
      <c r="AM147" s="16" t="s">
        <v>1799</v>
      </c>
      <c r="AN147" s="16" t="s">
        <v>2672</v>
      </c>
      <c r="AO147" s="16" t="s">
        <v>2671</v>
      </c>
      <c r="AP147" s="16" t="s">
        <v>2672</v>
      </c>
      <c r="AQ147" s="16" t="s">
        <v>76</v>
      </c>
      <c r="AR147" s="16" t="s">
        <v>2674</v>
      </c>
      <c r="AS147" s="16" t="s">
        <v>2671</v>
      </c>
      <c r="AT147" s="16" t="s">
        <v>2681</v>
      </c>
      <c r="AU147" s="16" t="s">
        <v>72</v>
      </c>
      <c r="AV147" s="16"/>
      <c r="AW147" s="53"/>
    </row>
    <row r="148" spans="1:49" ht="259.5">
      <c r="A148" s="27" t="s">
        <v>1785</v>
      </c>
      <c r="B148" s="12" t="s">
        <v>1786</v>
      </c>
      <c r="C148" s="12" t="s">
        <v>180</v>
      </c>
      <c r="D148" s="12" t="s">
        <v>2709</v>
      </c>
      <c r="E148" s="12" t="s">
        <v>1800</v>
      </c>
      <c r="F148" s="12" t="s">
        <v>2947</v>
      </c>
      <c r="G148" s="12" t="s">
        <v>1802</v>
      </c>
      <c r="H148" s="12">
        <v>1</v>
      </c>
      <c r="I148" s="12" t="s">
        <v>1803</v>
      </c>
      <c r="J148" s="12" t="s">
        <v>1803</v>
      </c>
      <c r="K148" s="12" t="s">
        <v>2413</v>
      </c>
      <c r="L148" s="12" t="s">
        <v>2948</v>
      </c>
      <c r="M148" s="12" t="s">
        <v>1805</v>
      </c>
      <c r="N148" s="12" t="s">
        <v>1806</v>
      </c>
      <c r="O148" s="12" t="s">
        <v>1807</v>
      </c>
      <c r="P148" s="12" t="s">
        <v>2672</v>
      </c>
      <c r="Q148" s="12" t="s">
        <v>2671</v>
      </c>
      <c r="R148" s="12" t="s">
        <v>2672</v>
      </c>
      <c r="S148" s="12" t="s">
        <v>76</v>
      </c>
      <c r="T148" s="12" t="s">
        <v>2674</v>
      </c>
      <c r="U148" s="12" t="s">
        <v>2671</v>
      </c>
      <c r="V148" s="12" t="s">
        <v>2681</v>
      </c>
      <c r="W148" s="12" t="s">
        <v>72</v>
      </c>
      <c r="X148" s="12" t="s">
        <v>62</v>
      </c>
      <c r="Y148" s="12"/>
      <c r="Z148" s="12" t="s">
        <v>1809</v>
      </c>
      <c r="AA148" s="12" t="s">
        <v>1810</v>
      </c>
      <c r="AB148" s="12" t="s">
        <v>2672</v>
      </c>
      <c r="AC148" s="12" t="s">
        <v>2671</v>
      </c>
      <c r="AD148" s="12" t="s">
        <v>2672</v>
      </c>
      <c r="AE148" s="12" t="s">
        <v>76</v>
      </c>
      <c r="AF148" s="12" t="s">
        <v>2674</v>
      </c>
      <c r="AG148" s="12" t="s">
        <v>2671</v>
      </c>
      <c r="AH148" s="12" t="s">
        <v>2681</v>
      </c>
      <c r="AI148" s="12" t="s">
        <v>72</v>
      </c>
      <c r="AJ148" s="12"/>
      <c r="AK148" s="12"/>
      <c r="AL148" s="12" t="s">
        <v>1811</v>
      </c>
      <c r="AM148" s="12" t="s">
        <v>1812</v>
      </c>
      <c r="AN148" s="12" t="s">
        <v>2672</v>
      </c>
      <c r="AO148" s="12" t="s">
        <v>2671</v>
      </c>
      <c r="AP148" s="12" t="s">
        <v>2672</v>
      </c>
      <c r="AQ148" s="12" t="s">
        <v>76</v>
      </c>
      <c r="AR148" s="12" t="s">
        <v>2674</v>
      </c>
      <c r="AS148" s="12" t="s">
        <v>2671</v>
      </c>
      <c r="AT148" s="12" t="s">
        <v>2681</v>
      </c>
      <c r="AU148" s="12" t="s">
        <v>72</v>
      </c>
      <c r="AV148" s="12"/>
      <c r="AW148" s="52"/>
    </row>
    <row r="149" spans="1:49" ht="152.25">
      <c r="A149" s="26" t="s">
        <v>1813</v>
      </c>
      <c r="B149" s="16" t="s">
        <v>1814</v>
      </c>
      <c r="C149" s="16" t="s">
        <v>180</v>
      </c>
      <c r="D149" s="16" t="s">
        <v>2709</v>
      </c>
      <c r="E149" s="16" t="s">
        <v>1815</v>
      </c>
      <c r="F149" s="16" t="s">
        <v>1816</v>
      </c>
      <c r="G149" s="16" t="s">
        <v>1817</v>
      </c>
      <c r="H149" s="16">
        <v>1</v>
      </c>
      <c r="I149" s="16" t="s">
        <v>1818</v>
      </c>
      <c r="J149" s="16" t="s">
        <v>1818</v>
      </c>
      <c r="K149" s="16" t="s">
        <v>2413</v>
      </c>
      <c r="L149" s="16" t="s">
        <v>2949</v>
      </c>
      <c r="M149" s="16" t="s">
        <v>1820</v>
      </c>
      <c r="N149" s="16" t="s">
        <v>1821</v>
      </c>
      <c r="O149" s="16" t="s">
        <v>1822</v>
      </c>
      <c r="P149" s="16" t="s">
        <v>2672</v>
      </c>
      <c r="Q149" s="16" t="s">
        <v>2671</v>
      </c>
      <c r="R149" s="16" t="s">
        <v>2672</v>
      </c>
      <c r="S149" s="16" t="s">
        <v>76</v>
      </c>
      <c r="T149" s="16" t="s">
        <v>2674</v>
      </c>
      <c r="U149" s="16" t="s">
        <v>2671</v>
      </c>
      <c r="V149" s="16"/>
      <c r="W149" s="16" t="s">
        <v>72</v>
      </c>
      <c r="X149" s="16" t="s">
        <v>62</v>
      </c>
      <c r="Y149" s="16"/>
      <c r="Z149" s="16" t="s">
        <v>1824</v>
      </c>
      <c r="AA149" s="16" t="s">
        <v>1825</v>
      </c>
      <c r="AB149" s="16" t="s">
        <v>2672</v>
      </c>
      <c r="AC149" s="16" t="s">
        <v>2671</v>
      </c>
      <c r="AD149" s="16" t="s">
        <v>2672</v>
      </c>
      <c r="AE149" s="16" t="s">
        <v>2677</v>
      </c>
      <c r="AF149" s="16" t="s">
        <v>2674</v>
      </c>
      <c r="AG149" s="16" t="s">
        <v>2671</v>
      </c>
      <c r="AH149" s="16" t="s">
        <v>2950</v>
      </c>
      <c r="AI149" s="16" t="s">
        <v>72</v>
      </c>
      <c r="AJ149" s="16"/>
      <c r="AK149" s="16"/>
      <c r="AL149" s="16" t="s">
        <v>1828</v>
      </c>
      <c r="AM149" s="16" t="s">
        <v>1829</v>
      </c>
      <c r="AN149" s="16" t="s">
        <v>2672</v>
      </c>
      <c r="AO149" s="16" t="s">
        <v>2671</v>
      </c>
      <c r="AP149" s="16" t="s">
        <v>2672</v>
      </c>
      <c r="AQ149" s="16" t="s">
        <v>76</v>
      </c>
      <c r="AR149" s="16" t="s">
        <v>2674</v>
      </c>
      <c r="AS149" s="16" t="s">
        <v>2671</v>
      </c>
      <c r="AT149" s="16" t="s">
        <v>2681</v>
      </c>
      <c r="AU149" s="16" t="s">
        <v>72</v>
      </c>
      <c r="AV149" s="16"/>
      <c r="AW149" s="53"/>
    </row>
    <row r="150" spans="1:49" ht="137.25">
      <c r="A150" s="27" t="s">
        <v>1830</v>
      </c>
      <c r="B150" s="12" t="s">
        <v>1831</v>
      </c>
      <c r="C150" s="12" t="s">
        <v>149</v>
      </c>
      <c r="D150" s="12" t="s">
        <v>2704</v>
      </c>
      <c r="E150" s="12" t="s">
        <v>1832</v>
      </c>
      <c r="F150" s="12" t="s">
        <v>1833</v>
      </c>
      <c r="G150" s="12" t="s">
        <v>1834</v>
      </c>
      <c r="H150" s="12">
        <v>1</v>
      </c>
      <c r="I150" s="12" t="s">
        <v>1835</v>
      </c>
      <c r="J150" s="12" t="s">
        <v>1835</v>
      </c>
      <c r="K150" s="12" t="s">
        <v>2413</v>
      </c>
      <c r="L150" s="12" t="s">
        <v>2951</v>
      </c>
      <c r="M150" s="12" t="s">
        <v>1837</v>
      </c>
      <c r="N150" s="12" t="s">
        <v>1730</v>
      </c>
      <c r="O150" s="12" t="s">
        <v>1838</v>
      </c>
      <c r="P150" s="12" t="s">
        <v>2672</v>
      </c>
      <c r="Q150" s="12" t="s">
        <v>2671</v>
      </c>
      <c r="R150" s="12" t="s">
        <v>2672</v>
      </c>
      <c r="S150" s="12" t="s">
        <v>76</v>
      </c>
      <c r="T150" s="12" t="s">
        <v>2674</v>
      </c>
      <c r="U150" s="12" t="s">
        <v>2671</v>
      </c>
      <c r="V150" s="12" t="s">
        <v>2681</v>
      </c>
      <c r="W150" s="12" t="s">
        <v>72</v>
      </c>
      <c r="X150" s="12" t="s">
        <v>62</v>
      </c>
      <c r="Y150" s="12"/>
      <c r="Z150" s="12" t="s">
        <v>1732</v>
      </c>
      <c r="AA150" s="12" t="s">
        <v>1840</v>
      </c>
      <c r="AB150" s="12" t="s">
        <v>2672</v>
      </c>
      <c r="AC150" s="12" t="s">
        <v>2671</v>
      </c>
      <c r="AD150" s="12" t="s">
        <v>2672</v>
      </c>
      <c r="AE150" s="12" t="s">
        <v>76</v>
      </c>
      <c r="AF150" s="12" t="s">
        <v>2674</v>
      </c>
      <c r="AG150" s="12" t="s">
        <v>2671</v>
      </c>
      <c r="AH150" s="12" t="s">
        <v>2681</v>
      </c>
      <c r="AI150" s="12" t="s">
        <v>72</v>
      </c>
      <c r="AJ150" s="12"/>
      <c r="AK150" s="12"/>
      <c r="AL150" s="12" t="s">
        <v>1734</v>
      </c>
      <c r="AM150" s="12" t="s">
        <v>1842</v>
      </c>
      <c r="AN150" s="12" t="s">
        <v>2671</v>
      </c>
      <c r="AO150" s="12" t="s">
        <v>2671</v>
      </c>
      <c r="AP150" s="12" t="s">
        <v>2672</v>
      </c>
      <c r="AQ150" s="12" t="s">
        <v>2752</v>
      </c>
      <c r="AR150" s="12" t="s">
        <v>2678</v>
      </c>
      <c r="AS150" s="12" t="s">
        <v>2672</v>
      </c>
      <c r="AT150" s="12" t="s">
        <v>2941</v>
      </c>
      <c r="AU150" s="12" t="s">
        <v>72</v>
      </c>
      <c r="AV150" s="12"/>
      <c r="AW150" s="52"/>
    </row>
    <row r="151" spans="1:49" ht="137.25">
      <c r="A151" s="26" t="s">
        <v>1830</v>
      </c>
      <c r="B151" s="16" t="s">
        <v>1831</v>
      </c>
      <c r="C151" s="16" t="s">
        <v>149</v>
      </c>
      <c r="D151" s="16" t="s">
        <v>2704</v>
      </c>
      <c r="E151" s="16" t="s">
        <v>1843</v>
      </c>
      <c r="F151" s="16" t="s">
        <v>1844</v>
      </c>
      <c r="G151" s="16" t="s">
        <v>1845</v>
      </c>
      <c r="H151" s="16">
        <v>1</v>
      </c>
      <c r="I151" s="16" t="s">
        <v>1835</v>
      </c>
      <c r="J151" s="16" t="s">
        <v>1835</v>
      </c>
      <c r="K151" s="16" t="s">
        <v>2413</v>
      </c>
      <c r="L151" s="16" t="s">
        <v>2952</v>
      </c>
      <c r="M151" s="16" t="s">
        <v>1847</v>
      </c>
      <c r="N151" s="16" t="s">
        <v>1730</v>
      </c>
      <c r="O151" s="16" t="s">
        <v>1848</v>
      </c>
      <c r="P151" s="16" t="s">
        <v>2672</v>
      </c>
      <c r="Q151" s="16" t="s">
        <v>2671</v>
      </c>
      <c r="R151" s="16" t="s">
        <v>2672</v>
      </c>
      <c r="S151" s="16" t="s">
        <v>76</v>
      </c>
      <c r="T151" s="16" t="s">
        <v>2674</v>
      </c>
      <c r="U151" s="16" t="s">
        <v>2671</v>
      </c>
      <c r="V151" s="16" t="s">
        <v>2681</v>
      </c>
      <c r="W151" s="16" t="s">
        <v>72</v>
      </c>
      <c r="X151" s="16" t="s">
        <v>62</v>
      </c>
      <c r="Y151" s="16"/>
      <c r="Z151" s="16" t="s">
        <v>1732</v>
      </c>
      <c r="AA151" s="16" t="s">
        <v>1851</v>
      </c>
      <c r="AB151" s="16" t="s">
        <v>2672</v>
      </c>
      <c r="AC151" s="16" t="s">
        <v>2671</v>
      </c>
      <c r="AD151" s="16" t="s">
        <v>2672</v>
      </c>
      <c r="AE151" s="16" t="s">
        <v>76</v>
      </c>
      <c r="AF151" s="16" t="s">
        <v>2674</v>
      </c>
      <c r="AG151" s="16" t="s">
        <v>2671</v>
      </c>
      <c r="AH151" s="16" t="s">
        <v>2681</v>
      </c>
      <c r="AI151" s="16" t="s">
        <v>72</v>
      </c>
      <c r="AJ151" s="16"/>
      <c r="AK151" s="16"/>
      <c r="AL151" s="16" t="s">
        <v>1734</v>
      </c>
      <c r="AM151" s="16" t="s">
        <v>1853</v>
      </c>
      <c r="AN151" s="16" t="s">
        <v>2671</v>
      </c>
      <c r="AO151" s="16" t="s">
        <v>2671</v>
      </c>
      <c r="AP151" s="16" t="s">
        <v>2672</v>
      </c>
      <c r="AQ151" s="16" t="s">
        <v>2752</v>
      </c>
      <c r="AR151" s="16" t="s">
        <v>2678</v>
      </c>
      <c r="AS151" s="16" t="s">
        <v>2672</v>
      </c>
      <c r="AT151" s="16" t="s">
        <v>2941</v>
      </c>
      <c r="AU151" s="16" t="s">
        <v>72</v>
      </c>
      <c r="AV151" s="16"/>
      <c r="AW151" s="53"/>
    </row>
    <row r="152" spans="1:49" ht="167.25">
      <c r="A152" s="27" t="s">
        <v>1855</v>
      </c>
      <c r="B152" s="12" t="s">
        <v>1856</v>
      </c>
      <c r="C152" s="12" t="s">
        <v>80</v>
      </c>
      <c r="D152" s="12" t="s">
        <v>80</v>
      </c>
      <c r="E152" s="12" t="s">
        <v>1857</v>
      </c>
      <c r="F152" s="12" t="s">
        <v>1858</v>
      </c>
      <c r="G152" s="12" t="s">
        <v>1859</v>
      </c>
      <c r="H152" s="12">
        <v>3</v>
      </c>
      <c r="I152" s="12" t="s">
        <v>2953</v>
      </c>
      <c r="J152" s="12" t="s">
        <v>1861</v>
      </c>
      <c r="K152" s="12" t="s">
        <v>2413</v>
      </c>
      <c r="L152" s="12" t="s">
        <v>2954</v>
      </c>
      <c r="M152" s="12" t="s">
        <v>1863</v>
      </c>
      <c r="N152" s="12" t="s">
        <v>1864</v>
      </c>
      <c r="O152" s="12" t="s">
        <v>1865</v>
      </c>
      <c r="P152" s="12" t="s">
        <v>2672</v>
      </c>
      <c r="Q152" s="12" t="s">
        <v>2671</v>
      </c>
      <c r="R152" s="12" t="s">
        <v>2672</v>
      </c>
      <c r="S152" s="12" t="s">
        <v>76</v>
      </c>
      <c r="T152" s="12" t="s">
        <v>2674</v>
      </c>
      <c r="U152" s="12" t="s">
        <v>2671</v>
      </c>
      <c r="V152" s="12" t="s">
        <v>2681</v>
      </c>
      <c r="W152" s="12" t="s">
        <v>72</v>
      </c>
      <c r="X152" s="12" t="s">
        <v>62</v>
      </c>
      <c r="Y152" s="12"/>
      <c r="Z152" s="12" t="s">
        <v>1866</v>
      </c>
      <c r="AA152" s="12" t="s">
        <v>1867</v>
      </c>
      <c r="AB152" s="12" t="s">
        <v>2672</v>
      </c>
      <c r="AC152" s="12" t="s">
        <v>2671</v>
      </c>
      <c r="AD152" s="12" t="s">
        <v>2672</v>
      </c>
      <c r="AE152" s="12" t="s">
        <v>76</v>
      </c>
      <c r="AF152" s="12" t="s">
        <v>2674</v>
      </c>
      <c r="AG152" s="12" t="s">
        <v>2671</v>
      </c>
      <c r="AH152" s="12" t="s">
        <v>2681</v>
      </c>
      <c r="AI152" s="12" t="s">
        <v>72</v>
      </c>
      <c r="AJ152" s="12"/>
      <c r="AK152" s="12"/>
      <c r="AL152" s="12" t="s">
        <v>1868</v>
      </c>
      <c r="AM152" s="12" t="s">
        <v>1869</v>
      </c>
      <c r="AN152" s="12" t="s">
        <v>2672</v>
      </c>
      <c r="AO152" s="12" t="s">
        <v>2671</v>
      </c>
      <c r="AP152" s="12" t="s">
        <v>2672</v>
      </c>
      <c r="AQ152" s="12" t="s">
        <v>76</v>
      </c>
      <c r="AR152" s="12" t="s">
        <v>2674</v>
      </c>
      <c r="AS152" s="12" t="s">
        <v>2671</v>
      </c>
      <c r="AT152" s="12" t="s">
        <v>2681</v>
      </c>
      <c r="AU152" s="12" t="s">
        <v>72</v>
      </c>
      <c r="AV152" s="12"/>
      <c r="AW152" s="52"/>
    </row>
    <row r="153" spans="1:49" ht="167.25">
      <c r="A153" s="26" t="s">
        <v>1855</v>
      </c>
      <c r="B153" s="16" t="s">
        <v>1856</v>
      </c>
      <c r="C153" s="16" t="s">
        <v>80</v>
      </c>
      <c r="D153" s="16" t="s">
        <v>80</v>
      </c>
      <c r="E153" s="16" t="s">
        <v>1857</v>
      </c>
      <c r="F153" s="16" t="s">
        <v>1858</v>
      </c>
      <c r="G153" s="16" t="s">
        <v>1859</v>
      </c>
      <c r="H153" s="16">
        <v>3</v>
      </c>
      <c r="I153" s="16" t="s">
        <v>2953</v>
      </c>
      <c r="J153" s="16" t="s">
        <v>1870</v>
      </c>
      <c r="K153" s="16" t="s">
        <v>2413</v>
      </c>
      <c r="L153" s="16" t="s">
        <v>2954</v>
      </c>
      <c r="M153" s="16" t="s">
        <v>1863</v>
      </c>
      <c r="N153" s="16" t="s">
        <v>1871</v>
      </c>
      <c r="O153" s="16" t="s">
        <v>1872</v>
      </c>
      <c r="P153" s="16" t="s">
        <v>2672</v>
      </c>
      <c r="Q153" s="16" t="s">
        <v>2671</v>
      </c>
      <c r="R153" s="16" t="s">
        <v>2672</v>
      </c>
      <c r="S153" s="16" t="s">
        <v>76</v>
      </c>
      <c r="T153" s="16" t="s">
        <v>2674</v>
      </c>
      <c r="U153" s="16" t="s">
        <v>2671</v>
      </c>
      <c r="V153" s="16" t="s">
        <v>2681</v>
      </c>
      <c r="W153" s="16" t="s">
        <v>72</v>
      </c>
      <c r="X153" s="16" t="s">
        <v>62</v>
      </c>
      <c r="Y153" s="16"/>
      <c r="Z153" s="16" t="s">
        <v>1873</v>
      </c>
      <c r="AA153" s="16" t="s">
        <v>1874</v>
      </c>
      <c r="AB153" s="16" t="s">
        <v>2672</v>
      </c>
      <c r="AC153" s="16" t="s">
        <v>2671</v>
      </c>
      <c r="AD153" s="16" t="s">
        <v>2672</v>
      </c>
      <c r="AE153" s="16" t="s">
        <v>76</v>
      </c>
      <c r="AF153" s="16" t="s">
        <v>2674</v>
      </c>
      <c r="AG153" s="16" t="s">
        <v>2671</v>
      </c>
      <c r="AH153" s="16" t="s">
        <v>2681</v>
      </c>
      <c r="AI153" s="16" t="s">
        <v>72</v>
      </c>
      <c r="AJ153" s="16"/>
      <c r="AK153" s="16"/>
      <c r="AL153" s="16" t="s">
        <v>1875</v>
      </c>
      <c r="AM153" s="16" t="s">
        <v>1876</v>
      </c>
      <c r="AN153" s="16" t="s">
        <v>2672</v>
      </c>
      <c r="AO153" s="16" t="s">
        <v>2671</v>
      </c>
      <c r="AP153" s="16" t="s">
        <v>2672</v>
      </c>
      <c r="AQ153" s="16" t="s">
        <v>76</v>
      </c>
      <c r="AR153" s="16" t="s">
        <v>2674</v>
      </c>
      <c r="AS153" s="16" t="s">
        <v>2671</v>
      </c>
      <c r="AT153" s="16" t="s">
        <v>2681</v>
      </c>
      <c r="AU153" s="16" t="s">
        <v>72</v>
      </c>
      <c r="AV153" s="16"/>
      <c r="AW153" s="53"/>
    </row>
    <row r="154" spans="1:49" ht="167.25">
      <c r="A154" s="27" t="s">
        <v>1855</v>
      </c>
      <c r="B154" s="12" t="s">
        <v>1856</v>
      </c>
      <c r="C154" s="12" t="s">
        <v>80</v>
      </c>
      <c r="D154" s="12" t="s">
        <v>80</v>
      </c>
      <c r="E154" s="12" t="s">
        <v>1857</v>
      </c>
      <c r="F154" s="12" t="s">
        <v>1858</v>
      </c>
      <c r="G154" s="12" t="s">
        <v>1859</v>
      </c>
      <c r="H154" s="12">
        <v>3</v>
      </c>
      <c r="I154" s="12" t="s">
        <v>2953</v>
      </c>
      <c r="J154" s="12" t="s">
        <v>1877</v>
      </c>
      <c r="K154" s="12" t="s">
        <v>2413</v>
      </c>
      <c r="L154" s="12" t="s">
        <v>2954</v>
      </c>
      <c r="M154" s="12" t="s">
        <v>1863</v>
      </c>
      <c r="N154" s="12" t="s">
        <v>1878</v>
      </c>
      <c r="O154" s="12" t="s">
        <v>1879</v>
      </c>
      <c r="P154" s="12" t="s">
        <v>2672</v>
      </c>
      <c r="Q154" s="12" t="s">
        <v>2671</v>
      </c>
      <c r="R154" s="12" t="s">
        <v>2672</v>
      </c>
      <c r="S154" s="12" t="s">
        <v>76</v>
      </c>
      <c r="T154" s="12" t="s">
        <v>2674</v>
      </c>
      <c r="U154" s="12" t="s">
        <v>2671</v>
      </c>
      <c r="V154" s="12" t="s">
        <v>2681</v>
      </c>
      <c r="W154" s="12" t="s">
        <v>72</v>
      </c>
      <c r="X154" s="12" t="s">
        <v>62</v>
      </c>
      <c r="Y154" s="12"/>
      <c r="Z154" s="12" t="s">
        <v>1880</v>
      </c>
      <c r="AA154" s="12" t="s">
        <v>1881</v>
      </c>
      <c r="AB154" s="12" t="s">
        <v>2672</v>
      </c>
      <c r="AC154" s="12" t="s">
        <v>2671</v>
      </c>
      <c r="AD154" s="12" t="s">
        <v>2672</v>
      </c>
      <c r="AE154" s="12" t="s">
        <v>76</v>
      </c>
      <c r="AF154" s="12" t="s">
        <v>2674</v>
      </c>
      <c r="AG154" s="12" t="s">
        <v>2671</v>
      </c>
      <c r="AH154" s="12" t="s">
        <v>2681</v>
      </c>
      <c r="AI154" s="12" t="s">
        <v>72</v>
      </c>
      <c r="AJ154" s="12"/>
      <c r="AK154" s="12"/>
      <c r="AL154" s="12" t="s">
        <v>1882</v>
      </c>
      <c r="AM154" s="12" t="s">
        <v>1883</v>
      </c>
      <c r="AN154" s="12" t="s">
        <v>2672</v>
      </c>
      <c r="AO154" s="12" t="s">
        <v>2671</v>
      </c>
      <c r="AP154" s="12" t="s">
        <v>2672</v>
      </c>
      <c r="AQ154" s="12" t="s">
        <v>76</v>
      </c>
      <c r="AR154" s="12" t="s">
        <v>2674</v>
      </c>
      <c r="AS154" s="12" t="s">
        <v>2671</v>
      </c>
      <c r="AT154" s="12" t="s">
        <v>2681</v>
      </c>
      <c r="AU154" s="12" t="s">
        <v>72</v>
      </c>
      <c r="AV154" s="12"/>
      <c r="AW154" s="52"/>
    </row>
    <row r="155" spans="1:49" ht="121.5">
      <c r="A155" s="26" t="s">
        <v>1884</v>
      </c>
      <c r="B155" s="16" t="s">
        <v>1885</v>
      </c>
      <c r="C155" s="16" t="s">
        <v>51</v>
      </c>
      <c r="D155" s="16" t="s">
        <v>51</v>
      </c>
      <c r="E155" s="16" t="s">
        <v>1886</v>
      </c>
      <c r="F155" s="16" t="s">
        <v>1887</v>
      </c>
      <c r="G155" s="16" t="s">
        <v>1888</v>
      </c>
      <c r="H155" s="16">
        <v>1</v>
      </c>
      <c r="I155" s="16" t="s">
        <v>1889</v>
      </c>
      <c r="J155" s="16" t="s">
        <v>1889</v>
      </c>
      <c r="K155" s="16" t="s">
        <v>2413</v>
      </c>
      <c r="L155" s="16" t="s">
        <v>2955</v>
      </c>
      <c r="M155" s="16" t="s">
        <v>1891</v>
      </c>
      <c r="N155" s="16" t="s">
        <v>1892</v>
      </c>
      <c r="O155" s="16" t="s">
        <v>1893</v>
      </c>
      <c r="P155" s="16" t="s">
        <v>2672</v>
      </c>
      <c r="Q155" s="16" t="s">
        <v>2671</v>
      </c>
      <c r="R155" s="16" t="s">
        <v>2672</v>
      </c>
      <c r="S155" s="16" t="s">
        <v>76</v>
      </c>
      <c r="T155" s="16" t="s">
        <v>2674</v>
      </c>
      <c r="U155" s="16" t="s">
        <v>2671</v>
      </c>
      <c r="V155" s="16" t="s">
        <v>2852</v>
      </c>
      <c r="W155" s="16" t="s">
        <v>72</v>
      </c>
      <c r="X155" s="16" t="s">
        <v>62</v>
      </c>
      <c r="Y155" s="16"/>
      <c r="Z155" s="16" t="s">
        <v>1892</v>
      </c>
      <c r="AA155" s="16" t="s">
        <v>1893</v>
      </c>
      <c r="AB155" s="16"/>
      <c r="AC155" s="16"/>
      <c r="AD155" s="16"/>
      <c r="AE155" s="16"/>
      <c r="AF155" s="16"/>
      <c r="AG155" s="16"/>
      <c r="AH155" s="16"/>
      <c r="AI155" s="16"/>
      <c r="AJ155" s="16"/>
      <c r="AK155" s="16"/>
      <c r="AL155" s="16" t="s">
        <v>1894</v>
      </c>
      <c r="AM155" s="16" t="s">
        <v>1895</v>
      </c>
      <c r="AN155" s="16" t="s">
        <v>2672</v>
      </c>
      <c r="AO155" s="16" t="s">
        <v>2671</v>
      </c>
      <c r="AP155" s="16" t="s">
        <v>2672</v>
      </c>
      <c r="AQ155" s="16" t="s">
        <v>76</v>
      </c>
      <c r="AR155" s="16" t="s">
        <v>2674</v>
      </c>
      <c r="AS155" s="16" t="s">
        <v>2671</v>
      </c>
      <c r="AT155" s="16" t="s">
        <v>2681</v>
      </c>
      <c r="AU155" s="16" t="s">
        <v>72</v>
      </c>
      <c r="AV155" s="16"/>
      <c r="AW155" s="53"/>
    </row>
    <row r="156" spans="1:49" ht="106.5">
      <c r="A156" s="27" t="s">
        <v>1884</v>
      </c>
      <c r="B156" s="12" t="s">
        <v>1885</v>
      </c>
      <c r="C156" s="12" t="s">
        <v>114</v>
      </c>
      <c r="D156" s="12" t="s">
        <v>2694</v>
      </c>
      <c r="E156" s="12" t="s">
        <v>1896</v>
      </c>
      <c r="F156" s="12" t="s">
        <v>1897</v>
      </c>
      <c r="G156" s="12" t="s">
        <v>1898</v>
      </c>
      <c r="H156" s="12">
        <v>1</v>
      </c>
      <c r="I156" s="12" t="s">
        <v>2956</v>
      </c>
      <c r="J156" s="12" t="s">
        <v>2956</v>
      </c>
      <c r="K156" s="12" t="s">
        <v>2413</v>
      </c>
      <c r="L156" s="12" t="s">
        <v>2957</v>
      </c>
      <c r="M156" s="12" t="s">
        <v>1901</v>
      </c>
      <c r="N156" s="12" t="s">
        <v>1902</v>
      </c>
      <c r="O156" s="12" t="s">
        <v>1903</v>
      </c>
      <c r="P156" s="12" t="s">
        <v>2672</v>
      </c>
      <c r="Q156" s="12" t="s">
        <v>2671</v>
      </c>
      <c r="R156" s="12" t="s">
        <v>2672</v>
      </c>
      <c r="S156" s="12" t="s">
        <v>76</v>
      </c>
      <c r="T156" s="12" t="s">
        <v>2674</v>
      </c>
      <c r="U156" s="12" t="s">
        <v>2671</v>
      </c>
      <c r="V156" s="12" t="s">
        <v>2852</v>
      </c>
      <c r="W156" s="12" t="s">
        <v>72</v>
      </c>
      <c r="X156" s="12" t="s">
        <v>62</v>
      </c>
      <c r="Y156" s="12"/>
      <c r="Z156" s="12" t="s">
        <v>1904</v>
      </c>
      <c r="AA156" s="12" t="s">
        <v>1905</v>
      </c>
      <c r="AB156" s="12" t="s">
        <v>2672</v>
      </c>
      <c r="AC156" s="12" t="s">
        <v>2671</v>
      </c>
      <c r="AD156" s="12" t="s">
        <v>2672</v>
      </c>
      <c r="AE156" s="12" t="s">
        <v>76</v>
      </c>
      <c r="AF156" s="12" t="s">
        <v>2674</v>
      </c>
      <c r="AG156" s="12" t="s">
        <v>2671</v>
      </c>
      <c r="AH156" s="12" t="s">
        <v>2958</v>
      </c>
      <c r="AI156" s="12" t="s">
        <v>72</v>
      </c>
      <c r="AJ156" s="12"/>
      <c r="AK156" s="12"/>
      <c r="AL156" s="12" t="s">
        <v>1908</v>
      </c>
      <c r="AM156" s="12" t="s">
        <v>1909</v>
      </c>
      <c r="AN156" s="12" t="s">
        <v>2672</v>
      </c>
      <c r="AO156" s="12" t="s">
        <v>2671</v>
      </c>
      <c r="AP156" s="12" t="s">
        <v>2672</v>
      </c>
      <c r="AQ156" s="12" t="s">
        <v>76</v>
      </c>
      <c r="AR156" s="12" t="s">
        <v>2674</v>
      </c>
      <c r="AS156" s="12" t="s">
        <v>2671</v>
      </c>
      <c r="AT156" s="12" t="s">
        <v>2681</v>
      </c>
      <c r="AU156" s="12" t="s">
        <v>72</v>
      </c>
      <c r="AV156" s="12"/>
      <c r="AW156" s="52"/>
    </row>
    <row r="157" spans="1:49" ht="121.5">
      <c r="A157" s="26" t="s">
        <v>1884</v>
      </c>
      <c r="B157" s="16" t="s">
        <v>1885</v>
      </c>
      <c r="C157" s="16" t="s">
        <v>149</v>
      </c>
      <c r="D157" s="16" t="s">
        <v>2704</v>
      </c>
      <c r="E157" s="16" t="s">
        <v>1910</v>
      </c>
      <c r="F157" s="16" t="s">
        <v>1911</v>
      </c>
      <c r="G157" s="16" t="s">
        <v>1912</v>
      </c>
      <c r="H157" s="16">
        <v>1</v>
      </c>
      <c r="I157" s="16" t="s">
        <v>1913</v>
      </c>
      <c r="J157" s="16" t="s">
        <v>1913</v>
      </c>
      <c r="K157" s="16" t="s">
        <v>2413</v>
      </c>
      <c r="L157" s="16" t="s">
        <v>1914</v>
      </c>
      <c r="M157" s="16" t="s">
        <v>1915</v>
      </c>
      <c r="N157" s="16" t="s">
        <v>1916</v>
      </c>
      <c r="O157" s="16" t="s">
        <v>1917</v>
      </c>
      <c r="P157" s="16" t="s">
        <v>2672</v>
      </c>
      <c r="Q157" s="16" t="s">
        <v>2671</v>
      </c>
      <c r="R157" s="16" t="s">
        <v>2672</v>
      </c>
      <c r="S157" s="16" t="s">
        <v>76</v>
      </c>
      <c r="T157" s="16" t="s">
        <v>2674</v>
      </c>
      <c r="U157" s="16" t="s">
        <v>2671</v>
      </c>
      <c r="V157" s="16" t="s">
        <v>2681</v>
      </c>
      <c r="W157" s="16" t="s">
        <v>72</v>
      </c>
      <c r="X157" s="16" t="s">
        <v>62</v>
      </c>
      <c r="Y157" s="16"/>
      <c r="Z157" s="16" t="s">
        <v>1918</v>
      </c>
      <c r="AA157" s="16" t="s">
        <v>1919</v>
      </c>
      <c r="AB157" s="16" t="s">
        <v>2672</v>
      </c>
      <c r="AC157" s="16" t="s">
        <v>2671</v>
      </c>
      <c r="AD157" s="16" t="s">
        <v>2672</v>
      </c>
      <c r="AE157" s="16" t="s">
        <v>76</v>
      </c>
      <c r="AF157" s="16" t="s">
        <v>2674</v>
      </c>
      <c r="AG157" s="16" t="s">
        <v>2671</v>
      </c>
      <c r="AH157" s="16" t="s">
        <v>2959</v>
      </c>
      <c r="AI157" s="16" t="s">
        <v>72</v>
      </c>
      <c r="AJ157" s="16"/>
      <c r="AK157" s="16"/>
      <c r="AL157" s="16" t="s">
        <v>1921</v>
      </c>
      <c r="AM157" s="16" t="s">
        <v>1922</v>
      </c>
      <c r="AN157" s="16" t="s">
        <v>2672</v>
      </c>
      <c r="AO157" s="16" t="s">
        <v>2671</v>
      </c>
      <c r="AP157" s="16" t="s">
        <v>2672</v>
      </c>
      <c r="AQ157" s="16" t="s">
        <v>76</v>
      </c>
      <c r="AR157" s="16" t="s">
        <v>2674</v>
      </c>
      <c r="AS157" s="16" t="s">
        <v>2671</v>
      </c>
      <c r="AT157" s="16" t="s">
        <v>2681</v>
      </c>
      <c r="AU157" s="16" t="s">
        <v>72</v>
      </c>
      <c r="AV157" s="16"/>
      <c r="AW157" s="53"/>
    </row>
    <row r="158" spans="1:49" ht="229.5">
      <c r="A158" s="27" t="s">
        <v>1923</v>
      </c>
      <c r="B158" s="12" t="s">
        <v>1924</v>
      </c>
      <c r="C158" s="12" t="s">
        <v>51</v>
      </c>
      <c r="D158" s="12" t="s">
        <v>51</v>
      </c>
      <c r="E158" s="12" t="s">
        <v>1925</v>
      </c>
      <c r="F158" s="12">
        <v>8049384</v>
      </c>
      <c r="G158" s="12" t="s">
        <v>1927</v>
      </c>
      <c r="H158" s="12">
        <v>1</v>
      </c>
      <c r="I158" s="12" t="s">
        <v>1928</v>
      </c>
      <c r="J158" s="12" t="s">
        <v>1928</v>
      </c>
      <c r="K158" s="12" t="s">
        <v>2413</v>
      </c>
      <c r="L158" s="12" t="s">
        <v>2960</v>
      </c>
      <c r="M158" s="12" t="s">
        <v>1930</v>
      </c>
      <c r="N158" s="12" t="s">
        <v>1931</v>
      </c>
      <c r="O158" s="12" t="s">
        <v>1932</v>
      </c>
      <c r="P158" s="12" t="s">
        <v>2672</v>
      </c>
      <c r="Q158" s="12" t="s">
        <v>2671</v>
      </c>
      <c r="R158" s="12" t="s">
        <v>2672</v>
      </c>
      <c r="S158" s="12" t="s">
        <v>76</v>
      </c>
      <c r="T158" s="12" t="s">
        <v>2674</v>
      </c>
      <c r="U158" s="12" t="s">
        <v>2671</v>
      </c>
      <c r="V158" s="12" t="s">
        <v>2852</v>
      </c>
      <c r="W158" s="12" t="s">
        <v>72</v>
      </c>
      <c r="X158" s="12" t="s">
        <v>62</v>
      </c>
      <c r="Y158" s="12"/>
      <c r="Z158" s="12" t="s">
        <v>1933</v>
      </c>
      <c r="AA158" s="12" t="s">
        <v>1934</v>
      </c>
      <c r="AB158" s="12" t="s">
        <v>2672</v>
      </c>
      <c r="AC158" s="12" t="s">
        <v>2671</v>
      </c>
      <c r="AD158" s="12" t="s">
        <v>2672</v>
      </c>
      <c r="AE158" s="12" t="s">
        <v>76</v>
      </c>
      <c r="AF158" s="12" t="s">
        <v>2674</v>
      </c>
      <c r="AG158" s="12" t="s">
        <v>2671</v>
      </c>
      <c r="AH158" s="12" t="s">
        <v>2681</v>
      </c>
      <c r="AI158" s="12" t="s">
        <v>72</v>
      </c>
      <c r="AJ158" s="12"/>
      <c r="AK158" s="12"/>
      <c r="AL158" s="12" t="s">
        <v>1935</v>
      </c>
      <c r="AM158" s="12" t="s">
        <v>1936</v>
      </c>
      <c r="AN158" s="12" t="s">
        <v>2672</v>
      </c>
      <c r="AO158" s="12" t="s">
        <v>2671</v>
      </c>
      <c r="AP158" s="12" t="s">
        <v>2672</v>
      </c>
      <c r="AQ158" s="12" t="s">
        <v>76</v>
      </c>
      <c r="AR158" s="12" t="s">
        <v>2674</v>
      </c>
      <c r="AS158" s="12" t="s">
        <v>2671</v>
      </c>
      <c r="AT158" s="12" t="s">
        <v>2681</v>
      </c>
      <c r="AU158" s="12" t="s">
        <v>72</v>
      </c>
      <c r="AV158" s="12"/>
      <c r="AW158" s="52"/>
    </row>
    <row r="159" spans="1:49" ht="229.5">
      <c r="A159" s="26" t="s">
        <v>1923</v>
      </c>
      <c r="B159" s="16" t="s">
        <v>1924</v>
      </c>
      <c r="C159" s="16" t="s">
        <v>80</v>
      </c>
      <c r="D159" s="16" t="s">
        <v>80</v>
      </c>
      <c r="E159" s="16" t="s">
        <v>1937</v>
      </c>
      <c r="F159" s="16" t="s">
        <v>1938</v>
      </c>
      <c r="G159" s="16" t="s">
        <v>1939</v>
      </c>
      <c r="H159" s="16">
        <v>1</v>
      </c>
      <c r="I159" s="16" t="s">
        <v>1940</v>
      </c>
      <c r="J159" s="16" t="s">
        <v>1940</v>
      </c>
      <c r="K159" s="16" t="s">
        <v>2413</v>
      </c>
      <c r="L159" s="16" t="s">
        <v>2961</v>
      </c>
      <c r="M159" s="16" t="s">
        <v>1942</v>
      </c>
      <c r="N159" s="16" t="s">
        <v>1943</v>
      </c>
      <c r="O159" s="16" t="s">
        <v>1944</v>
      </c>
      <c r="P159" s="16" t="s">
        <v>2672</v>
      </c>
      <c r="Q159" s="16" t="s">
        <v>2671</v>
      </c>
      <c r="R159" s="16" t="s">
        <v>2672</v>
      </c>
      <c r="S159" s="16" t="s">
        <v>76</v>
      </c>
      <c r="T159" s="16" t="s">
        <v>2674</v>
      </c>
      <c r="U159" s="16" t="s">
        <v>2845</v>
      </c>
      <c r="V159" s="16" t="s">
        <v>2852</v>
      </c>
      <c r="W159" s="16" t="s">
        <v>72</v>
      </c>
      <c r="X159" s="16" t="s">
        <v>62</v>
      </c>
      <c r="Y159" s="16"/>
      <c r="Z159" s="16" t="s">
        <v>1945</v>
      </c>
      <c r="AA159" s="16" t="s">
        <v>1946</v>
      </c>
      <c r="AB159" s="16" t="s">
        <v>2672</v>
      </c>
      <c r="AC159" s="16" t="s">
        <v>2671</v>
      </c>
      <c r="AD159" s="16" t="s">
        <v>2672</v>
      </c>
      <c r="AE159" s="16" t="s">
        <v>76</v>
      </c>
      <c r="AF159" s="16" t="s">
        <v>2674</v>
      </c>
      <c r="AG159" s="16" t="s">
        <v>2671</v>
      </c>
      <c r="AH159" s="16" t="s">
        <v>2852</v>
      </c>
      <c r="AI159" s="16" t="s">
        <v>72</v>
      </c>
      <c r="AJ159" s="16"/>
      <c r="AK159" s="16"/>
      <c r="AL159" s="16" t="s">
        <v>1947</v>
      </c>
      <c r="AM159" s="16" t="s">
        <v>1948</v>
      </c>
      <c r="AN159" s="16" t="s">
        <v>2672</v>
      </c>
      <c r="AO159" s="16" t="s">
        <v>2671</v>
      </c>
      <c r="AP159" s="16" t="s">
        <v>2672</v>
      </c>
      <c r="AQ159" s="16" t="s">
        <v>76</v>
      </c>
      <c r="AR159" s="16" t="s">
        <v>2674</v>
      </c>
      <c r="AS159" s="16" t="s">
        <v>2671</v>
      </c>
      <c r="AT159" s="16" t="s">
        <v>2681</v>
      </c>
      <c r="AU159" s="16" t="s">
        <v>72</v>
      </c>
      <c r="AV159" s="16"/>
      <c r="AW159" s="53"/>
    </row>
    <row r="160" spans="1:49" ht="167.25">
      <c r="A160" s="27" t="s">
        <v>1949</v>
      </c>
      <c r="B160" s="12" t="s">
        <v>1950</v>
      </c>
      <c r="C160" s="12" t="s">
        <v>149</v>
      </c>
      <c r="D160" s="12" t="s">
        <v>2704</v>
      </c>
      <c r="E160" s="12" t="s">
        <v>1951</v>
      </c>
      <c r="F160" s="12">
        <v>1442154</v>
      </c>
      <c r="G160" s="12" t="s">
        <v>1952</v>
      </c>
      <c r="H160" s="12">
        <v>1</v>
      </c>
      <c r="I160" s="12" t="s">
        <v>1953</v>
      </c>
      <c r="J160" s="12" t="s">
        <v>1953</v>
      </c>
      <c r="K160" s="12" t="s">
        <v>2413</v>
      </c>
      <c r="L160" s="12" t="s">
        <v>1954</v>
      </c>
      <c r="M160" s="12" t="s">
        <v>1955</v>
      </c>
      <c r="N160" s="12" t="s">
        <v>1956</v>
      </c>
      <c r="O160" s="12" t="s">
        <v>1957</v>
      </c>
      <c r="P160" s="12" t="s">
        <v>2672</v>
      </c>
      <c r="Q160" s="12" t="s">
        <v>2671</v>
      </c>
      <c r="R160" s="12" t="s">
        <v>2672</v>
      </c>
      <c r="S160" s="12" t="s">
        <v>76</v>
      </c>
      <c r="T160" s="12" t="s">
        <v>2674</v>
      </c>
      <c r="U160" s="12" t="s">
        <v>2671</v>
      </c>
      <c r="V160" s="12" t="s">
        <v>2681</v>
      </c>
      <c r="W160" s="12" t="s">
        <v>72</v>
      </c>
      <c r="X160" s="12" t="s">
        <v>62</v>
      </c>
      <c r="Y160" s="12"/>
      <c r="Z160" s="12" t="s">
        <v>1958</v>
      </c>
      <c r="AA160" s="12" t="s">
        <v>1959</v>
      </c>
      <c r="AB160" s="12" t="s">
        <v>2672</v>
      </c>
      <c r="AC160" s="12" t="s">
        <v>2671</v>
      </c>
      <c r="AD160" s="12" t="s">
        <v>2672</v>
      </c>
      <c r="AE160" s="12" t="s">
        <v>76</v>
      </c>
      <c r="AF160" s="12" t="s">
        <v>2674</v>
      </c>
      <c r="AG160" s="12" t="s">
        <v>2671</v>
      </c>
      <c r="AH160" s="12" t="s">
        <v>2681</v>
      </c>
      <c r="AI160" s="12" t="s">
        <v>72</v>
      </c>
      <c r="AJ160" s="12"/>
      <c r="AK160" s="12"/>
      <c r="AL160" s="12" t="s">
        <v>1960</v>
      </c>
      <c r="AM160" s="12" t="s">
        <v>1961</v>
      </c>
      <c r="AN160" s="12" t="s">
        <v>2672</v>
      </c>
      <c r="AO160" s="12" t="s">
        <v>2671</v>
      </c>
      <c r="AP160" s="12" t="s">
        <v>2672</v>
      </c>
      <c r="AQ160" s="12" t="s">
        <v>76</v>
      </c>
      <c r="AR160" s="12" t="s">
        <v>2674</v>
      </c>
      <c r="AS160" s="12" t="s">
        <v>2671</v>
      </c>
      <c r="AT160" s="12" t="s">
        <v>2681</v>
      </c>
      <c r="AU160" s="12" t="s">
        <v>72</v>
      </c>
      <c r="AV160" s="12"/>
      <c r="AW160" s="52"/>
    </row>
    <row r="161" spans="1:49" ht="152.25">
      <c r="A161" s="26" t="s">
        <v>1962</v>
      </c>
      <c r="B161" s="16" t="s">
        <v>1963</v>
      </c>
      <c r="C161" s="16" t="s">
        <v>51</v>
      </c>
      <c r="D161" s="16" t="s">
        <v>51</v>
      </c>
      <c r="E161" s="16" t="s">
        <v>1964</v>
      </c>
      <c r="F161" s="16" t="s">
        <v>1965</v>
      </c>
      <c r="G161" s="16" t="s">
        <v>1966</v>
      </c>
      <c r="H161" s="16">
        <v>1</v>
      </c>
      <c r="I161" s="16" t="s">
        <v>1967</v>
      </c>
      <c r="J161" s="16" t="s">
        <v>1967</v>
      </c>
      <c r="K161" s="16" t="s">
        <v>2413</v>
      </c>
      <c r="L161" s="16" t="s">
        <v>1968</v>
      </c>
      <c r="M161" s="16" t="s">
        <v>1969</v>
      </c>
      <c r="N161" s="16" t="s">
        <v>1970</v>
      </c>
      <c r="O161" s="16" t="s">
        <v>1971</v>
      </c>
      <c r="P161" s="16" t="s">
        <v>2672</v>
      </c>
      <c r="Q161" s="16" t="s">
        <v>2671</v>
      </c>
      <c r="R161" s="16" t="s">
        <v>2672</v>
      </c>
      <c r="S161" s="16" t="s">
        <v>2702</v>
      </c>
      <c r="T161" s="16" t="s">
        <v>2674</v>
      </c>
      <c r="U161" s="16" t="s">
        <v>2962</v>
      </c>
      <c r="V161" s="16" t="s">
        <v>2962</v>
      </c>
      <c r="W161" s="16" t="s">
        <v>72</v>
      </c>
      <c r="X161" s="16" t="s">
        <v>62</v>
      </c>
      <c r="Y161" s="16"/>
      <c r="Z161" s="16" t="s">
        <v>1974</v>
      </c>
      <c r="AA161" s="16" t="s">
        <v>1975</v>
      </c>
      <c r="AB161" s="16" t="s">
        <v>2672</v>
      </c>
      <c r="AC161" s="16" t="s">
        <v>2671</v>
      </c>
      <c r="AD161" s="16" t="s">
        <v>2672</v>
      </c>
      <c r="AE161" s="16" t="s">
        <v>2688</v>
      </c>
      <c r="AF161" s="16" t="s">
        <v>2674</v>
      </c>
      <c r="AG161" s="16" t="s">
        <v>2671</v>
      </c>
      <c r="AH161" s="16" t="s">
        <v>2852</v>
      </c>
      <c r="AI161" s="16" t="s">
        <v>72</v>
      </c>
      <c r="AJ161" s="16"/>
      <c r="AK161" s="16"/>
      <c r="AL161" s="16" t="s">
        <v>1976</v>
      </c>
      <c r="AM161" s="16" t="s">
        <v>1977</v>
      </c>
      <c r="AN161" s="16" t="s">
        <v>2713</v>
      </c>
      <c r="AO161" s="16" t="s">
        <v>2671</v>
      </c>
      <c r="AP161" s="16" t="s">
        <v>2672</v>
      </c>
      <c r="AQ161" s="16" t="s">
        <v>2752</v>
      </c>
      <c r="AR161" s="16" t="s">
        <v>2678</v>
      </c>
      <c r="AS161" s="16" t="s">
        <v>2672</v>
      </c>
      <c r="AT161" s="16" t="s">
        <v>2963</v>
      </c>
      <c r="AU161" s="16" t="s">
        <v>162</v>
      </c>
      <c r="AV161" s="16"/>
      <c r="AW161" s="53"/>
    </row>
    <row r="162" spans="1:49" ht="152.25">
      <c r="A162" s="27" t="s">
        <v>1962</v>
      </c>
      <c r="B162" s="12" t="s">
        <v>1963</v>
      </c>
      <c r="C162" s="12" t="s">
        <v>114</v>
      </c>
      <c r="D162" s="12" t="s">
        <v>2694</v>
      </c>
      <c r="E162" s="12" t="s">
        <v>1978</v>
      </c>
      <c r="F162" s="12" t="s">
        <v>1979</v>
      </c>
      <c r="G162" s="12" t="s">
        <v>1980</v>
      </c>
      <c r="H162" s="12">
        <v>1</v>
      </c>
      <c r="I162" s="12" t="s">
        <v>1981</v>
      </c>
      <c r="J162" s="12" t="s">
        <v>1981</v>
      </c>
      <c r="K162" s="12" t="s">
        <v>2413</v>
      </c>
      <c r="L162" s="12" t="s">
        <v>1982</v>
      </c>
      <c r="M162" s="12" t="s">
        <v>1983</v>
      </c>
      <c r="N162" s="12" t="s">
        <v>1984</v>
      </c>
      <c r="O162" s="12" t="s">
        <v>1985</v>
      </c>
      <c r="P162" s="12" t="s">
        <v>2672</v>
      </c>
      <c r="Q162" s="12" t="s">
        <v>2671</v>
      </c>
      <c r="R162" s="12" t="s">
        <v>2672</v>
      </c>
      <c r="S162" s="12" t="s">
        <v>2688</v>
      </c>
      <c r="T162" s="12" t="s">
        <v>2674</v>
      </c>
      <c r="U162" s="12" t="s">
        <v>2671</v>
      </c>
      <c r="V162" s="12" t="s">
        <v>2681</v>
      </c>
      <c r="W162" s="12" t="s">
        <v>72</v>
      </c>
      <c r="X162" s="12" t="s">
        <v>62</v>
      </c>
      <c r="Y162" s="12"/>
      <c r="Z162" s="12" t="s">
        <v>1986</v>
      </c>
      <c r="AA162" s="12" t="s">
        <v>1987</v>
      </c>
      <c r="AB162" s="12" t="s">
        <v>2672</v>
      </c>
      <c r="AC162" s="12" t="s">
        <v>2671</v>
      </c>
      <c r="AD162" s="12" t="s">
        <v>2672</v>
      </c>
      <c r="AE162" s="12" t="s">
        <v>76</v>
      </c>
      <c r="AF162" s="12" t="s">
        <v>2674</v>
      </c>
      <c r="AG162" s="12" t="s">
        <v>2671</v>
      </c>
      <c r="AH162" s="12" t="s">
        <v>2681</v>
      </c>
      <c r="AI162" s="12" t="s">
        <v>72</v>
      </c>
      <c r="AJ162" s="12"/>
      <c r="AK162" s="12"/>
      <c r="AL162" s="12" t="s">
        <v>1988</v>
      </c>
      <c r="AM162" s="12" t="s">
        <v>1989</v>
      </c>
      <c r="AN162" s="12" t="s">
        <v>2672</v>
      </c>
      <c r="AO162" s="12" t="s">
        <v>2671</v>
      </c>
      <c r="AP162" s="12" t="s">
        <v>2672</v>
      </c>
      <c r="AQ162" s="12" t="s">
        <v>76</v>
      </c>
      <c r="AR162" s="12" t="s">
        <v>2674</v>
      </c>
      <c r="AS162" s="12" t="s">
        <v>2671</v>
      </c>
      <c r="AT162" s="12" t="s">
        <v>2681</v>
      </c>
      <c r="AU162" s="12" t="s">
        <v>72</v>
      </c>
      <c r="AV162" s="12"/>
      <c r="AW162" s="52"/>
    </row>
    <row r="163" spans="1:49" ht="396.75">
      <c r="A163" s="26" t="s">
        <v>1962</v>
      </c>
      <c r="B163" s="16" t="s">
        <v>1963</v>
      </c>
      <c r="C163" s="16" t="s">
        <v>149</v>
      </c>
      <c r="D163" s="16" t="s">
        <v>2704</v>
      </c>
      <c r="E163" s="16" t="s">
        <v>1990</v>
      </c>
      <c r="F163" s="16" t="s">
        <v>1991</v>
      </c>
      <c r="G163" s="16" t="s">
        <v>1992</v>
      </c>
      <c r="H163" s="16">
        <v>1</v>
      </c>
      <c r="I163" s="16" t="s">
        <v>1993</v>
      </c>
      <c r="J163" s="16" t="s">
        <v>1993</v>
      </c>
      <c r="K163" s="16" t="s">
        <v>2413</v>
      </c>
      <c r="L163" s="16" t="s">
        <v>1994</v>
      </c>
      <c r="M163" s="16" t="s">
        <v>1995</v>
      </c>
      <c r="N163" s="16" t="s">
        <v>1996</v>
      </c>
      <c r="O163" s="16" t="s">
        <v>1997</v>
      </c>
      <c r="P163" s="16" t="s">
        <v>2672</v>
      </c>
      <c r="Q163" s="16" t="s">
        <v>2671</v>
      </c>
      <c r="R163" s="16" t="s">
        <v>2672</v>
      </c>
      <c r="S163" s="16" t="s">
        <v>2719</v>
      </c>
      <c r="T163" s="16" t="s">
        <v>2674</v>
      </c>
      <c r="U163" s="16" t="s">
        <v>2671</v>
      </c>
      <c r="V163" s="16" t="s">
        <v>2964</v>
      </c>
      <c r="W163" s="16" t="s">
        <v>72</v>
      </c>
      <c r="X163" s="16" t="s">
        <v>62</v>
      </c>
      <c r="Y163" s="16"/>
      <c r="Z163" s="16" t="s">
        <v>1999</v>
      </c>
      <c r="AA163" s="16" t="s">
        <v>2000</v>
      </c>
      <c r="AB163" s="16" t="s">
        <v>2671</v>
      </c>
      <c r="AC163" s="16" t="s">
        <v>2671</v>
      </c>
      <c r="AD163" s="16" t="s">
        <v>2672</v>
      </c>
      <c r="AE163" s="16" t="s">
        <v>2719</v>
      </c>
      <c r="AF163" s="16" t="s">
        <v>2674</v>
      </c>
      <c r="AG163" s="16" t="s">
        <v>2672</v>
      </c>
      <c r="AH163" s="16" t="s">
        <v>2965</v>
      </c>
      <c r="AI163" s="16" t="s">
        <v>72</v>
      </c>
      <c r="AJ163" s="16"/>
      <c r="AK163" s="16"/>
      <c r="AL163" s="16" t="s">
        <v>2002</v>
      </c>
      <c r="AM163" s="16" t="s">
        <v>2003</v>
      </c>
      <c r="AN163" s="16" t="s">
        <v>2672</v>
      </c>
      <c r="AO163" s="16" t="s">
        <v>2671</v>
      </c>
      <c r="AP163" s="16" t="s">
        <v>2672</v>
      </c>
      <c r="AQ163" s="16" t="s">
        <v>2719</v>
      </c>
      <c r="AR163" s="16" t="s">
        <v>2674</v>
      </c>
      <c r="AS163" s="16" t="s">
        <v>2671</v>
      </c>
      <c r="AT163" s="16" t="s">
        <v>2966</v>
      </c>
      <c r="AU163" s="16" t="s">
        <v>72</v>
      </c>
      <c r="AV163" s="16"/>
      <c r="AW163" s="53"/>
    </row>
    <row r="164" spans="1:49" ht="137.25">
      <c r="A164" s="27" t="s">
        <v>2004</v>
      </c>
      <c r="B164" s="12" t="s">
        <v>2005</v>
      </c>
      <c r="C164" s="12" t="s">
        <v>149</v>
      </c>
      <c r="D164" s="12" t="s">
        <v>2704</v>
      </c>
      <c r="E164" s="12" t="s">
        <v>2006</v>
      </c>
      <c r="F164" s="12" t="s">
        <v>2007</v>
      </c>
      <c r="G164" s="12">
        <v>9079508</v>
      </c>
      <c r="H164" s="12">
        <v>2</v>
      </c>
      <c r="I164" s="12" t="s">
        <v>2967</v>
      </c>
      <c r="J164" s="12" t="s">
        <v>2968</v>
      </c>
      <c r="K164" s="12" t="s">
        <v>2413</v>
      </c>
      <c r="L164" s="12" t="s">
        <v>2969</v>
      </c>
      <c r="M164" s="12" t="s">
        <v>2011</v>
      </c>
      <c r="N164" s="12" t="s">
        <v>2012</v>
      </c>
      <c r="O164" s="12" t="s">
        <v>2013</v>
      </c>
      <c r="P164" s="12" t="s">
        <v>2672</v>
      </c>
      <c r="Q164" s="12" t="s">
        <v>2671</v>
      </c>
      <c r="R164" s="12" t="s">
        <v>2672</v>
      </c>
      <c r="S164" s="12" t="s">
        <v>76</v>
      </c>
      <c r="T164" s="12" t="s">
        <v>2674</v>
      </c>
      <c r="U164" s="12" t="s">
        <v>2671</v>
      </c>
      <c r="V164" s="12" t="s">
        <v>2970</v>
      </c>
      <c r="W164" s="12" t="s">
        <v>72</v>
      </c>
      <c r="X164" s="12" t="s">
        <v>62</v>
      </c>
      <c r="Y164" s="12"/>
      <c r="Z164" s="12" t="s">
        <v>2015</v>
      </c>
      <c r="AA164" s="12" t="s">
        <v>2016</v>
      </c>
      <c r="AB164" s="12" t="s">
        <v>2672</v>
      </c>
      <c r="AC164" s="12" t="s">
        <v>2671</v>
      </c>
      <c r="AD164" s="12" t="s">
        <v>2672</v>
      </c>
      <c r="AE164" s="12" t="s">
        <v>76</v>
      </c>
      <c r="AF164" s="12" t="s">
        <v>2674</v>
      </c>
      <c r="AG164" s="12" t="s">
        <v>2671</v>
      </c>
      <c r="AH164" s="12" t="s">
        <v>2971</v>
      </c>
      <c r="AI164" s="12" t="s">
        <v>72</v>
      </c>
      <c r="AJ164" s="12"/>
      <c r="AK164" s="12"/>
      <c r="AL164" s="12" t="s">
        <v>2017</v>
      </c>
      <c r="AM164" s="12" t="s">
        <v>2018</v>
      </c>
      <c r="AN164" s="12" t="s">
        <v>2672</v>
      </c>
      <c r="AO164" s="12" t="s">
        <v>2671</v>
      </c>
      <c r="AP164" s="12" t="s">
        <v>2672</v>
      </c>
      <c r="AQ164" s="12" t="s">
        <v>76</v>
      </c>
      <c r="AR164" s="12" t="s">
        <v>2674</v>
      </c>
      <c r="AS164" s="12" t="s">
        <v>2671</v>
      </c>
      <c r="AT164" s="12" t="s">
        <v>2972</v>
      </c>
      <c r="AU164" s="12" t="s">
        <v>72</v>
      </c>
      <c r="AV164" s="12"/>
      <c r="AW164" s="52"/>
    </row>
    <row r="165" spans="1:49" ht="137.25">
      <c r="A165" s="26" t="s">
        <v>2004</v>
      </c>
      <c r="B165" s="16" t="s">
        <v>2005</v>
      </c>
      <c r="C165" s="16" t="s">
        <v>149</v>
      </c>
      <c r="D165" s="16" t="s">
        <v>2704</v>
      </c>
      <c r="E165" s="16" t="s">
        <v>2006</v>
      </c>
      <c r="F165" s="16" t="s">
        <v>2007</v>
      </c>
      <c r="G165" s="16">
        <v>9079508</v>
      </c>
      <c r="H165" s="16">
        <v>2</v>
      </c>
      <c r="I165" s="16" t="s">
        <v>2973</v>
      </c>
      <c r="J165" s="16" t="s">
        <v>2020</v>
      </c>
      <c r="K165" s="16" t="s">
        <v>2413</v>
      </c>
      <c r="L165" s="16" t="s">
        <v>2969</v>
      </c>
      <c r="M165" s="16" t="s">
        <v>2011</v>
      </c>
      <c r="N165" s="16" t="s">
        <v>2021</v>
      </c>
      <c r="O165" s="16" t="s">
        <v>2022</v>
      </c>
      <c r="P165" s="16" t="s">
        <v>2672</v>
      </c>
      <c r="Q165" s="16" t="s">
        <v>2671</v>
      </c>
      <c r="R165" s="16" t="s">
        <v>2672</v>
      </c>
      <c r="S165" s="16" t="s">
        <v>76</v>
      </c>
      <c r="T165" s="16" t="s">
        <v>2674</v>
      </c>
      <c r="U165" s="16" t="s">
        <v>2671</v>
      </c>
      <c r="V165" s="16" t="s">
        <v>2974</v>
      </c>
      <c r="W165" s="16" t="s">
        <v>72</v>
      </c>
      <c r="X165" s="16" t="s">
        <v>62</v>
      </c>
      <c r="Y165" s="16"/>
      <c r="Z165" s="16" t="s">
        <v>2024</v>
      </c>
      <c r="AA165" s="16" t="s">
        <v>2025</v>
      </c>
      <c r="AB165" s="16" t="s">
        <v>2672</v>
      </c>
      <c r="AC165" s="16" t="s">
        <v>2671</v>
      </c>
      <c r="AD165" s="16" t="s">
        <v>2672</v>
      </c>
      <c r="AE165" s="16" t="s">
        <v>76</v>
      </c>
      <c r="AF165" s="16" t="s">
        <v>2674</v>
      </c>
      <c r="AG165" s="16" t="s">
        <v>2671</v>
      </c>
      <c r="AH165" s="16" t="s">
        <v>2974</v>
      </c>
      <c r="AI165" s="16" t="s">
        <v>72</v>
      </c>
      <c r="AJ165" s="16"/>
      <c r="AK165" s="16"/>
      <c r="AL165" s="16" t="s">
        <v>2026</v>
      </c>
      <c r="AM165" s="16" t="s">
        <v>2027</v>
      </c>
      <c r="AN165" s="16" t="s">
        <v>2672</v>
      </c>
      <c r="AO165" s="16" t="s">
        <v>2671</v>
      </c>
      <c r="AP165" s="16" t="s">
        <v>2672</v>
      </c>
      <c r="AQ165" s="16" t="s">
        <v>76</v>
      </c>
      <c r="AR165" s="16" t="s">
        <v>2674</v>
      </c>
      <c r="AS165" s="16" t="s">
        <v>2671</v>
      </c>
      <c r="AT165" s="16" t="s">
        <v>2975</v>
      </c>
      <c r="AU165" s="16" t="s">
        <v>72</v>
      </c>
      <c r="AV165" s="16"/>
      <c r="AW165" s="53"/>
    </row>
    <row r="166" spans="1:49" ht="121.5">
      <c r="A166" s="27" t="s">
        <v>2004</v>
      </c>
      <c r="B166" s="12" t="s">
        <v>2005</v>
      </c>
      <c r="C166" s="12" t="s">
        <v>149</v>
      </c>
      <c r="D166" s="12" t="s">
        <v>2704</v>
      </c>
      <c r="E166" s="12" t="s">
        <v>2028</v>
      </c>
      <c r="F166" s="12" t="s">
        <v>2029</v>
      </c>
      <c r="G166" s="12" t="s">
        <v>2030</v>
      </c>
      <c r="H166" s="12">
        <v>2</v>
      </c>
      <c r="I166" s="12" t="s">
        <v>2976</v>
      </c>
      <c r="J166" s="12" t="s">
        <v>2032</v>
      </c>
      <c r="K166" s="12" t="s">
        <v>2413</v>
      </c>
      <c r="L166" s="12" t="s">
        <v>2977</v>
      </c>
      <c r="M166" s="12" t="s">
        <v>2034</v>
      </c>
      <c r="N166" s="12" t="s">
        <v>445</v>
      </c>
      <c r="O166" s="12" t="s">
        <v>2035</v>
      </c>
      <c r="P166" s="12" t="s">
        <v>2672</v>
      </c>
      <c r="Q166" s="12" t="s">
        <v>2671</v>
      </c>
      <c r="R166" s="12" t="s">
        <v>2672</v>
      </c>
      <c r="S166" s="12" t="s">
        <v>76</v>
      </c>
      <c r="T166" s="12" t="s">
        <v>2674</v>
      </c>
      <c r="U166" s="12" t="s">
        <v>2671</v>
      </c>
      <c r="V166" s="12" t="s">
        <v>2746</v>
      </c>
      <c r="W166" s="12" t="s">
        <v>72</v>
      </c>
      <c r="X166" s="12" t="s">
        <v>62</v>
      </c>
      <c r="Y166" s="12"/>
      <c r="Z166" s="12" t="s">
        <v>447</v>
      </c>
      <c r="AA166" s="12" t="s">
        <v>2037</v>
      </c>
      <c r="AB166" s="12" t="s">
        <v>2672</v>
      </c>
      <c r="AC166" s="12" t="s">
        <v>2671</v>
      </c>
      <c r="AD166" s="12" t="s">
        <v>2672</v>
      </c>
      <c r="AE166" s="12" t="s">
        <v>76</v>
      </c>
      <c r="AF166" s="12" t="s">
        <v>2674</v>
      </c>
      <c r="AG166" s="12" t="s">
        <v>2671</v>
      </c>
      <c r="AH166" s="12" t="s">
        <v>2681</v>
      </c>
      <c r="AI166" s="12" t="s">
        <v>72</v>
      </c>
      <c r="AJ166" s="12"/>
      <c r="AK166" s="12"/>
      <c r="AL166" s="12" t="s">
        <v>452</v>
      </c>
      <c r="AM166" s="12" t="s">
        <v>2038</v>
      </c>
      <c r="AN166" s="12" t="s">
        <v>2672</v>
      </c>
      <c r="AO166" s="12" t="s">
        <v>2671</v>
      </c>
      <c r="AP166" s="12" t="s">
        <v>2672</v>
      </c>
      <c r="AQ166" s="12" t="s">
        <v>76</v>
      </c>
      <c r="AR166" s="12" t="s">
        <v>2674</v>
      </c>
      <c r="AS166" s="12" t="s">
        <v>2671</v>
      </c>
      <c r="AT166" s="12" t="s">
        <v>2681</v>
      </c>
      <c r="AU166" s="12" t="s">
        <v>72</v>
      </c>
      <c r="AV166" s="12"/>
      <c r="AW166" s="52"/>
    </row>
    <row r="167" spans="1:49" ht="121.5">
      <c r="A167" s="26" t="s">
        <v>2004</v>
      </c>
      <c r="B167" s="16" t="s">
        <v>2005</v>
      </c>
      <c r="C167" s="16" t="s">
        <v>149</v>
      </c>
      <c r="D167" s="16" t="s">
        <v>2704</v>
      </c>
      <c r="E167" s="16" t="s">
        <v>2028</v>
      </c>
      <c r="F167" s="16" t="s">
        <v>2029</v>
      </c>
      <c r="G167" s="16" t="s">
        <v>2030</v>
      </c>
      <c r="H167" s="16">
        <v>2</v>
      </c>
      <c r="I167" s="16" t="s">
        <v>2976</v>
      </c>
      <c r="J167" s="16" t="s">
        <v>2039</v>
      </c>
      <c r="K167" s="16" t="s">
        <v>2413</v>
      </c>
      <c r="L167" s="16" t="s">
        <v>2977</v>
      </c>
      <c r="M167" s="16" t="s">
        <v>2034</v>
      </c>
      <c r="N167" s="16" t="s">
        <v>2040</v>
      </c>
      <c r="O167" s="16" t="s">
        <v>2041</v>
      </c>
      <c r="P167" s="16" t="s">
        <v>2672</v>
      </c>
      <c r="Q167" s="16" t="s">
        <v>2671</v>
      </c>
      <c r="R167" s="16" t="s">
        <v>2672</v>
      </c>
      <c r="S167" s="16" t="s">
        <v>76</v>
      </c>
      <c r="T167" s="16" t="s">
        <v>2674</v>
      </c>
      <c r="U167" s="16" t="s">
        <v>2671</v>
      </c>
      <c r="V167" s="16" t="s">
        <v>2681</v>
      </c>
      <c r="W167" s="16" t="s">
        <v>72</v>
      </c>
      <c r="X167" s="16" t="s">
        <v>62</v>
      </c>
      <c r="Y167" s="16"/>
      <c r="Z167" s="16" t="s">
        <v>2042</v>
      </c>
      <c r="AA167" s="16" t="s">
        <v>2043</v>
      </c>
      <c r="AB167" s="16" t="s">
        <v>2672</v>
      </c>
      <c r="AC167" s="16" t="s">
        <v>2671</v>
      </c>
      <c r="AD167" s="16" t="s">
        <v>2672</v>
      </c>
      <c r="AE167" s="16" t="s">
        <v>76</v>
      </c>
      <c r="AF167" s="16" t="s">
        <v>2674</v>
      </c>
      <c r="AG167" s="16" t="s">
        <v>2671</v>
      </c>
      <c r="AH167" s="16" t="s">
        <v>2681</v>
      </c>
      <c r="AI167" s="16" t="s">
        <v>72</v>
      </c>
      <c r="AJ167" s="16"/>
      <c r="AK167" s="16"/>
      <c r="AL167" s="16" t="s">
        <v>2044</v>
      </c>
      <c r="AM167" s="16" t="s">
        <v>2045</v>
      </c>
      <c r="AN167" s="16" t="s">
        <v>2672</v>
      </c>
      <c r="AO167" s="16" t="s">
        <v>2671</v>
      </c>
      <c r="AP167" s="16" t="s">
        <v>2672</v>
      </c>
      <c r="AQ167" s="16" t="s">
        <v>76</v>
      </c>
      <c r="AR167" s="16" t="s">
        <v>2674</v>
      </c>
      <c r="AS167" s="16" t="s">
        <v>2671</v>
      </c>
      <c r="AT167" s="16" t="s">
        <v>2681</v>
      </c>
      <c r="AU167" s="16" t="s">
        <v>72</v>
      </c>
      <c r="AV167" s="16"/>
      <c r="AW167" s="53"/>
    </row>
    <row r="168" spans="1:49" ht="213">
      <c r="A168" s="27" t="s">
        <v>2046</v>
      </c>
      <c r="B168" s="12" t="s">
        <v>2047</v>
      </c>
      <c r="C168" s="12" t="s">
        <v>149</v>
      </c>
      <c r="D168" s="12" t="s">
        <v>2704</v>
      </c>
      <c r="E168" s="12" t="s">
        <v>2048</v>
      </c>
      <c r="F168" s="12" t="s">
        <v>2049</v>
      </c>
      <c r="G168" s="12" t="s">
        <v>2050</v>
      </c>
      <c r="H168" s="12">
        <v>1</v>
      </c>
      <c r="I168" s="12" t="s">
        <v>2051</v>
      </c>
      <c r="J168" s="12" t="s">
        <v>2051</v>
      </c>
      <c r="K168" s="12" t="s">
        <v>2413</v>
      </c>
      <c r="L168" s="12" t="s">
        <v>2978</v>
      </c>
      <c r="M168" s="12" t="s">
        <v>2053</v>
      </c>
      <c r="N168" s="12" t="s">
        <v>2054</v>
      </c>
      <c r="O168" s="12" t="s">
        <v>2055</v>
      </c>
      <c r="P168" s="12" t="s">
        <v>2672</v>
      </c>
      <c r="Q168" s="12" t="s">
        <v>2671</v>
      </c>
      <c r="R168" s="12" t="s">
        <v>2672</v>
      </c>
      <c r="S168" s="12" t="s">
        <v>76</v>
      </c>
      <c r="T168" s="12" t="s">
        <v>2674</v>
      </c>
      <c r="U168" s="12" t="s">
        <v>2671</v>
      </c>
      <c r="V168" s="12" t="s">
        <v>2681</v>
      </c>
      <c r="W168" s="12" t="s">
        <v>72</v>
      </c>
      <c r="X168" s="12" t="s">
        <v>62</v>
      </c>
      <c r="Y168" s="12"/>
      <c r="Z168" s="12" t="s">
        <v>2056</v>
      </c>
      <c r="AA168" s="12" t="s">
        <v>2057</v>
      </c>
      <c r="AB168" s="12" t="s">
        <v>2672</v>
      </c>
      <c r="AC168" s="12" t="s">
        <v>2671</v>
      </c>
      <c r="AD168" s="12" t="s">
        <v>2672</v>
      </c>
      <c r="AE168" s="12" t="s">
        <v>76</v>
      </c>
      <c r="AF168" s="12" t="s">
        <v>2674</v>
      </c>
      <c r="AG168" s="12" t="s">
        <v>2671</v>
      </c>
      <c r="AH168" s="12" t="s">
        <v>2681</v>
      </c>
      <c r="AI168" s="12" t="s">
        <v>72</v>
      </c>
      <c r="AJ168" s="12"/>
      <c r="AK168" s="12"/>
      <c r="AL168" s="12" t="s">
        <v>2058</v>
      </c>
      <c r="AM168" s="12" t="s">
        <v>2059</v>
      </c>
      <c r="AN168" s="12" t="s">
        <v>2672</v>
      </c>
      <c r="AO168" s="12" t="s">
        <v>2671</v>
      </c>
      <c r="AP168" s="12" t="s">
        <v>2672</v>
      </c>
      <c r="AQ168" s="12" t="s">
        <v>76</v>
      </c>
      <c r="AR168" s="12" t="s">
        <v>2674</v>
      </c>
      <c r="AS168" s="12" t="s">
        <v>2671</v>
      </c>
      <c r="AT168" s="12" t="s">
        <v>2681</v>
      </c>
      <c r="AU168" s="12" t="s">
        <v>72</v>
      </c>
      <c r="AV168" s="12"/>
      <c r="AW168" s="52"/>
    </row>
    <row r="169" spans="1:49" ht="213">
      <c r="A169" s="26" t="s">
        <v>2046</v>
      </c>
      <c r="B169" s="16" t="s">
        <v>2047</v>
      </c>
      <c r="C169" s="16" t="s">
        <v>149</v>
      </c>
      <c r="D169" s="16" t="s">
        <v>2704</v>
      </c>
      <c r="E169" s="16" t="s">
        <v>2060</v>
      </c>
      <c r="F169" s="16" t="s">
        <v>2061</v>
      </c>
      <c r="G169" s="16" t="s">
        <v>2062</v>
      </c>
      <c r="H169" s="16">
        <v>2</v>
      </c>
      <c r="I169" s="16" t="s">
        <v>2979</v>
      </c>
      <c r="J169" s="16" t="s">
        <v>2064</v>
      </c>
      <c r="K169" s="16" t="s">
        <v>2413</v>
      </c>
      <c r="L169" s="16" t="s">
        <v>2065</v>
      </c>
      <c r="M169" s="16" t="s">
        <v>2066</v>
      </c>
      <c r="N169" s="16" t="s">
        <v>2067</v>
      </c>
      <c r="O169" s="16" t="s">
        <v>2068</v>
      </c>
      <c r="P169" s="16" t="s">
        <v>2672</v>
      </c>
      <c r="Q169" s="16" t="s">
        <v>2671</v>
      </c>
      <c r="R169" s="16" t="s">
        <v>2672</v>
      </c>
      <c r="S169" s="16" t="s">
        <v>76</v>
      </c>
      <c r="T169" s="16" t="s">
        <v>2674</v>
      </c>
      <c r="U169" s="16" t="s">
        <v>2671</v>
      </c>
      <c r="V169" s="16" t="s">
        <v>2681</v>
      </c>
      <c r="W169" s="16" t="s">
        <v>72</v>
      </c>
      <c r="X169" s="16" t="s">
        <v>62</v>
      </c>
      <c r="Y169" s="16"/>
      <c r="Z169" s="16" t="s">
        <v>2069</v>
      </c>
      <c r="AA169" s="16" t="s">
        <v>2070</v>
      </c>
      <c r="AB169" s="16" t="s">
        <v>2672</v>
      </c>
      <c r="AC169" s="16" t="s">
        <v>2671</v>
      </c>
      <c r="AD169" s="16" t="s">
        <v>2672</v>
      </c>
      <c r="AE169" s="16" t="s">
        <v>76</v>
      </c>
      <c r="AF169" s="16" t="s">
        <v>2674</v>
      </c>
      <c r="AG169" s="16" t="s">
        <v>2671</v>
      </c>
      <c r="AH169" s="16" t="s">
        <v>2681</v>
      </c>
      <c r="AI169" s="16" t="s">
        <v>72</v>
      </c>
      <c r="AJ169" s="16"/>
      <c r="AK169" s="16"/>
      <c r="AL169" s="16" t="s">
        <v>2071</v>
      </c>
      <c r="AM169" s="16" t="s">
        <v>2072</v>
      </c>
      <c r="AN169" s="16" t="s">
        <v>2672</v>
      </c>
      <c r="AO169" s="16" t="s">
        <v>2671</v>
      </c>
      <c r="AP169" s="16" t="s">
        <v>2672</v>
      </c>
      <c r="AQ169" s="16" t="s">
        <v>76</v>
      </c>
      <c r="AR169" s="16" t="s">
        <v>2674</v>
      </c>
      <c r="AS169" s="16" t="s">
        <v>2671</v>
      </c>
      <c r="AT169" s="16" t="s">
        <v>2681</v>
      </c>
      <c r="AU169" s="16" t="s">
        <v>72</v>
      </c>
      <c r="AV169" s="16"/>
      <c r="AW169" s="53"/>
    </row>
    <row r="170" spans="1:49" ht="213">
      <c r="A170" s="27" t="s">
        <v>2046</v>
      </c>
      <c r="B170" s="12" t="s">
        <v>2047</v>
      </c>
      <c r="C170" s="12" t="s">
        <v>149</v>
      </c>
      <c r="D170" s="12" t="s">
        <v>2704</v>
      </c>
      <c r="E170" s="12" t="s">
        <v>2060</v>
      </c>
      <c r="F170" s="12" t="s">
        <v>2061</v>
      </c>
      <c r="G170" s="12" t="s">
        <v>2062</v>
      </c>
      <c r="H170" s="12">
        <v>2</v>
      </c>
      <c r="I170" s="12" t="s">
        <v>2979</v>
      </c>
      <c r="J170" s="12" t="s">
        <v>2073</v>
      </c>
      <c r="K170" s="12" t="s">
        <v>2413</v>
      </c>
      <c r="L170" s="12" t="s">
        <v>2065</v>
      </c>
      <c r="M170" s="12" t="s">
        <v>2066</v>
      </c>
      <c r="N170" s="12" t="s">
        <v>2074</v>
      </c>
      <c r="O170" s="12" t="s">
        <v>2075</v>
      </c>
      <c r="P170" s="12" t="s">
        <v>2672</v>
      </c>
      <c r="Q170" s="12" t="s">
        <v>2671</v>
      </c>
      <c r="R170" s="12" t="s">
        <v>2672</v>
      </c>
      <c r="S170" s="12" t="s">
        <v>76</v>
      </c>
      <c r="T170" s="12" t="s">
        <v>2674</v>
      </c>
      <c r="U170" s="12" t="s">
        <v>2671</v>
      </c>
      <c r="V170" s="12" t="s">
        <v>2681</v>
      </c>
      <c r="W170" s="12" t="s">
        <v>72</v>
      </c>
      <c r="X170" s="12" t="s">
        <v>62</v>
      </c>
      <c r="Y170" s="12"/>
      <c r="Z170" s="12" t="s">
        <v>2076</v>
      </c>
      <c r="AA170" s="12" t="s">
        <v>2077</v>
      </c>
      <c r="AB170" s="12" t="s">
        <v>2672</v>
      </c>
      <c r="AC170" s="12" t="s">
        <v>2671</v>
      </c>
      <c r="AD170" s="12" t="s">
        <v>2672</v>
      </c>
      <c r="AE170" s="12" t="s">
        <v>76</v>
      </c>
      <c r="AF170" s="12" t="s">
        <v>2674</v>
      </c>
      <c r="AG170" s="12" t="s">
        <v>2671</v>
      </c>
      <c r="AH170" s="12" t="s">
        <v>2681</v>
      </c>
      <c r="AI170" s="12" t="s">
        <v>72</v>
      </c>
      <c r="AJ170" s="12"/>
      <c r="AK170" s="12"/>
      <c r="AL170" s="12" t="s">
        <v>2078</v>
      </c>
      <c r="AM170" s="12" t="s">
        <v>2079</v>
      </c>
      <c r="AN170" s="12" t="s">
        <v>2672</v>
      </c>
      <c r="AO170" s="12" t="s">
        <v>2671</v>
      </c>
      <c r="AP170" s="12" t="s">
        <v>2672</v>
      </c>
      <c r="AQ170" s="12" t="s">
        <v>76</v>
      </c>
      <c r="AR170" s="12" t="s">
        <v>2674</v>
      </c>
      <c r="AS170" s="12" t="s">
        <v>2671</v>
      </c>
      <c r="AT170" s="12" t="s">
        <v>2681</v>
      </c>
      <c r="AU170" s="12" t="s">
        <v>72</v>
      </c>
      <c r="AV170" s="12"/>
      <c r="AW170" s="52"/>
    </row>
    <row r="171" spans="1:49" ht="213">
      <c r="A171" s="26" t="s">
        <v>2046</v>
      </c>
      <c r="B171" s="16" t="s">
        <v>2047</v>
      </c>
      <c r="C171" s="16" t="s">
        <v>180</v>
      </c>
      <c r="D171" s="16" t="s">
        <v>2709</v>
      </c>
      <c r="E171" s="16" t="s">
        <v>2080</v>
      </c>
      <c r="F171" s="16" t="s">
        <v>2081</v>
      </c>
      <c r="G171" s="16" t="s">
        <v>2082</v>
      </c>
      <c r="H171" s="16">
        <v>1</v>
      </c>
      <c r="I171" s="16" t="s">
        <v>1263</v>
      </c>
      <c r="J171" s="16" t="s">
        <v>1263</v>
      </c>
      <c r="K171" s="16" t="s">
        <v>2413</v>
      </c>
      <c r="L171" s="16" t="s">
        <v>2083</v>
      </c>
      <c r="M171" s="16" t="s">
        <v>2084</v>
      </c>
      <c r="N171" s="16" t="s">
        <v>1266</v>
      </c>
      <c r="O171" s="16" t="s">
        <v>2085</v>
      </c>
      <c r="P171" s="16" t="s">
        <v>2672</v>
      </c>
      <c r="Q171" s="16" t="s">
        <v>2671</v>
      </c>
      <c r="R171" s="16" t="s">
        <v>2672</v>
      </c>
      <c r="S171" s="16" t="s">
        <v>2417</v>
      </c>
      <c r="T171" s="16" t="s">
        <v>2674</v>
      </c>
      <c r="U171" s="16" t="s">
        <v>2671</v>
      </c>
      <c r="V171" s="16" t="s">
        <v>2860</v>
      </c>
      <c r="W171" s="16" t="s">
        <v>72</v>
      </c>
      <c r="X171" s="16" t="s">
        <v>62</v>
      </c>
      <c r="Y171" s="16"/>
      <c r="Z171" s="16" t="s">
        <v>1268</v>
      </c>
      <c r="AA171" s="16" t="s">
        <v>2086</v>
      </c>
      <c r="AB171" s="16" t="s">
        <v>2672</v>
      </c>
      <c r="AC171" s="16" t="s">
        <v>2671</v>
      </c>
      <c r="AD171" s="16" t="s">
        <v>2672</v>
      </c>
      <c r="AE171" s="16" t="s">
        <v>2417</v>
      </c>
      <c r="AF171" s="16" t="s">
        <v>2674</v>
      </c>
      <c r="AG171" s="16" t="s">
        <v>2671</v>
      </c>
      <c r="AH171" s="16" t="s">
        <v>2860</v>
      </c>
      <c r="AI171" s="16" t="s">
        <v>72</v>
      </c>
      <c r="AJ171" s="16"/>
      <c r="AK171" s="16"/>
      <c r="AL171" s="16" t="s">
        <v>1270</v>
      </c>
      <c r="AM171" s="16" t="s">
        <v>2087</v>
      </c>
      <c r="AN171" s="16" t="s">
        <v>2672</v>
      </c>
      <c r="AO171" s="16" t="s">
        <v>2671</v>
      </c>
      <c r="AP171" s="16" t="s">
        <v>2672</v>
      </c>
      <c r="AQ171" s="16" t="s">
        <v>76</v>
      </c>
      <c r="AR171" s="16" t="s">
        <v>2691</v>
      </c>
      <c r="AS171" s="16" t="s">
        <v>2671</v>
      </c>
      <c r="AT171" s="16" t="s">
        <v>2861</v>
      </c>
      <c r="AU171" s="16" t="s">
        <v>72</v>
      </c>
      <c r="AV171" s="16"/>
      <c r="AW171" s="53"/>
    </row>
    <row r="172" spans="1:49" ht="137.25">
      <c r="A172" s="27" t="s">
        <v>2088</v>
      </c>
      <c r="B172" s="12" t="s">
        <v>2089</v>
      </c>
      <c r="C172" s="12" t="s">
        <v>149</v>
      </c>
      <c r="D172" s="12" t="s">
        <v>2704</v>
      </c>
      <c r="E172" s="12" t="s">
        <v>2090</v>
      </c>
      <c r="F172" s="12" t="s">
        <v>2091</v>
      </c>
      <c r="G172" s="12">
        <v>315081</v>
      </c>
      <c r="H172" s="12">
        <v>1</v>
      </c>
      <c r="I172" s="12" t="s">
        <v>2092</v>
      </c>
      <c r="J172" s="12" t="s">
        <v>2092</v>
      </c>
      <c r="K172" s="12" t="s">
        <v>2413</v>
      </c>
      <c r="L172" s="12" t="s">
        <v>2980</v>
      </c>
      <c r="M172" s="12" t="s">
        <v>2094</v>
      </c>
      <c r="N172" s="12" t="s">
        <v>2095</v>
      </c>
      <c r="O172" s="12" t="s">
        <v>2096</v>
      </c>
      <c r="P172" s="12" t="s">
        <v>2672</v>
      </c>
      <c r="Q172" s="12" t="s">
        <v>2671</v>
      </c>
      <c r="R172" s="12" t="s">
        <v>2684</v>
      </c>
      <c r="S172" s="12" t="s">
        <v>2677</v>
      </c>
      <c r="T172" s="12" t="s">
        <v>2674</v>
      </c>
      <c r="U172" s="12" t="s">
        <v>2671</v>
      </c>
      <c r="V172" s="12" t="s">
        <v>2981</v>
      </c>
      <c r="W172" s="12" t="s">
        <v>72</v>
      </c>
      <c r="X172" s="12" t="s">
        <v>62</v>
      </c>
      <c r="Y172" s="12"/>
      <c r="Z172" s="12" t="s">
        <v>2099</v>
      </c>
      <c r="AA172" s="12" t="s">
        <v>2100</v>
      </c>
      <c r="AB172" s="12" t="s">
        <v>2672</v>
      </c>
      <c r="AC172" s="12" t="s">
        <v>2671</v>
      </c>
      <c r="AD172" s="12" t="s">
        <v>2672</v>
      </c>
      <c r="AE172" s="12" t="s">
        <v>2677</v>
      </c>
      <c r="AF172" s="12" t="s">
        <v>2674</v>
      </c>
      <c r="AG172" s="12" t="s">
        <v>2671</v>
      </c>
      <c r="AH172" s="12" t="s">
        <v>2982</v>
      </c>
      <c r="AI172" s="12" t="s">
        <v>72</v>
      </c>
      <c r="AJ172" s="12"/>
      <c r="AK172" s="12"/>
      <c r="AL172" s="12" t="s">
        <v>2103</v>
      </c>
      <c r="AM172" s="12" t="s">
        <v>2104</v>
      </c>
      <c r="AN172" s="12" t="s">
        <v>2672</v>
      </c>
      <c r="AO172" s="12" t="s">
        <v>2671</v>
      </c>
      <c r="AP172" s="12" t="s">
        <v>2672</v>
      </c>
      <c r="AQ172" s="12" t="s">
        <v>2673</v>
      </c>
      <c r="AR172" s="12" t="s">
        <v>2674</v>
      </c>
      <c r="AS172" s="12" t="s">
        <v>2671</v>
      </c>
      <c r="AT172" s="12" t="s">
        <v>2983</v>
      </c>
      <c r="AU172" s="12" t="s">
        <v>72</v>
      </c>
      <c r="AV172" s="12"/>
      <c r="AW172" s="52"/>
    </row>
    <row r="173" spans="1:49" ht="137.25">
      <c r="A173" s="26" t="s">
        <v>2088</v>
      </c>
      <c r="B173" s="16" t="s">
        <v>2089</v>
      </c>
      <c r="C173" s="16" t="s">
        <v>149</v>
      </c>
      <c r="D173" s="16" t="s">
        <v>2704</v>
      </c>
      <c r="E173" s="16" t="s">
        <v>2107</v>
      </c>
      <c r="F173" s="16" t="s">
        <v>2108</v>
      </c>
      <c r="G173" s="16" t="s">
        <v>2109</v>
      </c>
      <c r="H173" s="16">
        <v>1</v>
      </c>
      <c r="I173" s="16" t="s">
        <v>2110</v>
      </c>
      <c r="J173" s="16" t="s">
        <v>2092</v>
      </c>
      <c r="K173" s="16" t="s">
        <v>2413</v>
      </c>
      <c r="L173" s="16" t="s">
        <v>2111</v>
      </c>
      <c r="M173" s="16" t="s">
        <v>2112</v>
      </c>
      <c r="N173" s="16" t="s">
        <v>2113</v>
      </c>
      <c r="O173" s="16" t="s">
        <v>2114</v>
      </c>
      <c r="P173" s="16" t="s">
        <v>2672</v>
      </c>
      <c r="Q173" s="16" t="s">
        <v>2671</v>
      </c>
      <c r="R173" s="16" t="s">
        <v>2672</v>
      </c>
      <c r="S173" s="16" t="s">
        <v>76</v>
      </c>
      <c r="T173" s="16" t="s">
        <v>2674</v>
      </c>
      <c r="U173" s="16" t="s">
        <v>2671</v>
      </c>
      <c r="V173" s="16" t="s">
        <v>2984</v>
      </c>
      <c r="W173" s="16" t="s">
        <v>72</v>
      </c>
      <c r="X173" s="16" t="s">
        <v>62</v>
      </c>
      <c r="Y173" s="16"/>
      <c r="Z173" s="16" t="s">
        <v>2116</v>
      </c>
      <c r="AA173" s="16" t="s">
        <v>2117</v>
      </c>
      <c r="AB173" s="16" t="s">
        <v>2672</v>
      </c>
      <c r="AC173" s="16" t="s">
        <v>2671</v>
      </c>
      <c r="AD173" s="16" t="s">
        <v>2672</v>
      </c>
      <c r="AE173" s="16" t="s">
        <v>76</v>
      </c>
      <c r="AF173" s="16" t="s">
        <v>2674</v>
      </c>
      <c r="AG173" s="16" t="s">
        <v>2671</v>
      </c>
      <c r="AH173" s="16" t="s">
        <v>2681</v>
      </c>
      <c r="AI173" s="16" t="s">
        <v>72</v>
      </c>
      <c r="AJ173" s="16"/>
      <c r="AK173" s="16"/>
      <c r="AL173" s="16" t="s">
        <v>2118</v>
      </c>
      <c r="AM173" s="16" t="s">
        <v>2119</v>
      </c>
      <c r="AN173" s="16"/>
      <c r="AO173" s="16"/>
      <c r="AP173" s="16"/>
      <c r="AQ173" s="16"/>
      <c r="AR173" s="16"/>
      <c r="AS173" s="16"/>
      <c r="AT173" s="16"/>
      <c r="AU173" s="16"/>
      <c r="AV173" s="16"/>
      <c r="AW173" s="53"/>
    </row>
    <row r="174" spans="1:49" ht="183">
      <c r="A174" s="27" t="s">
        <v>2120</v>
      </c>
      <c r="B174" s="12" t="s">
        <v>2121</v>
      </c>
      <c r="C174" s="12" t="s">
        <v>80</v>
      </c>
      <c r="D174" s="12" t="s">
        <v>80</v>
      </c>
      <c r="E174" s="12" t="s">
        <v>2122</v>
      </c>
      <c r="F174" s="12" t="s">
        <v>2123</v>
      </c>
      <c r="G174" s="12" t="s">
        <v>2124</v>
      </c>
      <c r="H174" s="12">
        <v>2</v>
      </c>
      <c r="I174" s="12" t="s">
        <v>2985</v>
      </c>
      <c r="J174" s="12" t="s">
        <v>2126</v>
      </c>
      <c r="K174" s="12" t="s">
        <v>2413</v>
      </c>
      <c r="L174" s="12" t="s">
        <v>2986</v>
      </c>
      <c r="M174" s="12" t="s">
        <v>2128</v>
      </c>
      <c r="N174" s="12" t="s">
        <v>2129</v>
      </c>
      <c r="O174" s="12" t="s">
        <v>2130</v>
      </c>
      <c r="P174" s="12" t="s">
        <v>2671</v>
      </c>
      <c r="Q174" s="12" t="s">
        <v>2671</v>
      </c>
      <c r="R174" s="12" t="s">
        <v>2672</v>
      </c>
      <c r="S174" s="12" t="s">
        <v>76</v>
      </c>
      <c r="T174" s="12" t="s">
        <v>2674</v>
      </c>
      <c r="U174" s="12" t="s">
        <v>2672</v>
      </c>
      <c r="V174" s="12" t="s">
        <v>2987</v>
      </c>
      <c r="W174" s="12" t="s">
        <v>66</v>
      </c>
      <c r="X174" s="12" t="s">
        <v>62</v>
      </c>
      <c r="Y174" s="12"/>
      <c r="Z174" s="12" t="s">
        <v>2133</v>
      </c>
      <c r="AA174" s="12" t="s">
        <v>2134</v>
      </c>
      <c r="AB174" s="12" t="s">
        <v>2671</v>
      </c>
      <c r="AC174" s="12" t="s">
        <v>2671</v>
      </c>
      <c r="AD174" s="12" t="s">
        <v>2672</v>
      </c>
      <c r="AE174" s="12" t="s">
        <v>76</v>
      </c>
      <c r="AF174" s="12" t="s">
        <v>2674</v>
      </c>
      <c r="AG174" s="12" t="s">
        <v>2672</v>
      </c>
      <c r="AH174" s="12" t="s">
        <v>2988</v>
      </c>
      <c r="AI174" s="12" t="s">
        <v>66</v>
      </c>
      <c r="AJ174" s="12"/>
      <c r="AK174" s="12"/>
      <c r="AL174" s="12" t="s">
        <v>2137</v>
      </c>
      <c r="AM174" s="12" t="s">
        <v>2138</v>
      </c>
      <c r="AN174" s="12" t="s">
        <v>2672</v>
      </c>
      <c r="AO174" s="12" t="s">
        <v>2671</v>
      </c>
      <c r="AP174" s="12" t="s">
        <v>2672</v>
      </c>
      <c r="AQ174" s="12" t="s">
        <v>76</v>
      </c>
      <c r="AR174" s="12" t="s">
        <v>2674</v>
      </c>
      <c r="AS174" s="12" t="s">
        <v>2671</v>
      </c>
      <c r="AT174" s="12" t="s">
        <v>2681</v>
      </c>
      <c r="AU174" s="12" t="s">
        <v>72</v>
      </c>
      <c r="AV174" s="12"/>
      <c r="AW174" s="52"/>
    </row>
    <row r="175" spans="1:49" ht="183">
      <c r="A175" s="26" t="s">
        <v>2120</v>
      </c>
      <c r="B175" s="16" t="s">
        <v>2121</v>
      </c>
      <c r="C175" s="16" t="s">
        <v>80</v>
      </c>
      <c r="D175" s="16" t="s">
        <v>80</v>
      </c>
      <c r="E175" s="16" t="s">
        <v>2122</v>
      </c>
      <c r="F175" s="16" t="s">
        <v>2123</v>
      </c>
      <c r="G175" s="16" t="s">
        <v>2124</v>
      </c>
      <c r="H175" s="16">
        <v>2</v>
      </c>
      <c r="I175" s="16" t="s">
        <v>2985</v>
      </c>
      <c r="J175" s="16" t="s">
        <v>2141</v>
      </c>
      <c r="K175" s="16" t="s">
        <v>2413</v>
      </c>
      <c r="L175" s="16" t="s">
        <v>2986</v>
      </c>
      <c r="M175" s="16" t="s">
        <v>2128</v>
      </c>
      <c r="N175" s="16" t="s">
        <v>2142</v>
      </c>
      <c r="O175" s="16" t="s">
        <v>2143</v>
      </c>
      <c r="P175" s="16" t="s">
        <v>2671</v>
      </c>
      <c r="Q175" s="16" t="s">
        <v>2671</v>
      </c>
      <c r="R175" s="16" t="s">
        <v>2672</v>
      </c>
      <c r="S175" s="16" t="s">
        <v>76</v>
      </c>
      <c r="T175" s="16" t="s">
        <v>2674</v>
      </c>
      <c r="U175" s="16" t="s">
        <v>2672</v>
      </c>
      <c r="V175" s="16" t="s">
        <v>2987</v>
      </c>
      <c r="W175" s="16" t="s">
        <v>66</v>
      </c>
      <c r="X175" s="16" t="s">
        <v>62</v>
      </c>
      <c r="Y175" s="16"/>
      <c r="Z175" s="16" t="s">
        <v>2145</v>
      </c>
      <c r="AA175" s="16" t="s">
        <v>2146</v>
      </c>
      <c r="AB175" s="16" t="s">
        <v>2671</v>
      </c>
      <c r="AC175" s="16" t="s">
        <v>2671</v>
      </c>
      <c r="AD175" s="16" t="s">
        <v>2672</v>
      </c>
      <c r="AE175" s="16" t="s">
        <v>76</v>
      </c>
      <c r="AF175" s="16" t="s">
        <v>2674</v>
      </c>
      <c r="AG175" s="16" t="s">
        <v>2672</v>
      </c>
      <c r="AH175" s="16" t="s">
        <v>2988</v>
      </c>
      <c r="AI175" s="16" t="s">
        <v>66</v>
      </c>
      <c r="AJ175" s="16"/>
      <c r="AK175" s="16"/>
      <c r="AL175" s="16" t="s">
        <v>2147</v>
      </c>
      <c r="AM175" s="16" t="s">
        <v>2148</v>
      </c>
      <c r="AN175" s="16" t="s">
        <v>2672</v>
      </c>
      <c r="AO175" s="16" t="s">
        <v>2671</v>
      </c>
      <c r="AP175" s="16" t="s">
        <v>2672</v>
      </c>
      <c r="AQ175" s="16" t="s">
        <v>2810</v>
      </c>
      <c r="AR175" s="16" t="s">
        <v>2678</v>
      </c>
      <c r="AS175" s="16" t="s">
        <v>2671</v>
      </c>
      <c r="AT175" s="16" t="s">
        <v>2989</v>
      </c>
      <c r="AU175" s="16" t="s">
        <v>72</v>
      </c>
      <c r="AV175" s="16"/>
      <c r="AW175" s="53"/>
    </row>
    <row r="176" spans="1:49" ht="106.5">
      <c r="A176" s="27" t="s">
        <v>2120</v>
      </c>
      <c r="B176" s="12" t="s">
        <v>2121</v>
      </c>
      <c r="C176" s="12" t="s">
        <v>80</v>
      </c>
      <c r="D176" s="12" t="s">
        <v>80</v>
      </c>
      <c r="E176" s="12" t="s">
        <v>2150</v>
      </c>
      <c r="F176" s="12" t="s">
        <v>2990</v>
      </c>
      <c r="G176" s="12" t="s">
        <v>2152</v>
      </c>
      <c r="H176" s="12">
        <v>1</v>
      </c>
      <c r="I176" s="12" t="s">
        <v>2153</v>
      </c>
      <c r="J176" s="12" t="s">
        <v>2153</v>
      </c>
      <c r="K176" s="12" t="s">
        <v>2413</v>
      </c>
      <c r="L176" s="12" t="s">
        <v>2154</v>
      </c>
      <c r="M176" s="12" t="s">
        <v>2155</v>
      </c>
      <c r="N176" s="12" t="s">
        <v>2129</v>
      </c>
      <c r="O176" s="12" t="s">
        <v>2156</v>
      </c>
      <c r="P176" s="12" t="s">
        <v>2671</v>
      </c>
      <c r="Q176" s="12" t="s">
        <v>2671</v>
      </c>
      <c r="R176" s="12" t="s">
        <v>2672</v>
      </c>
      <c r="S176" s="12" t="s">
        <v>76</v>
      </c>
      <c r="T176" s="12" t="s">
        <v>2674</v>
      </c>
      <c r="U176" s="12" t="s">
        <v>2672</v>
      </c>
      <c r="V176" s="12" t="s">
        <v>2987</v>
      </c>
      <c r="W176" s="12" t="s">
        <v>66</v>
      </c>
      <c r="X176" s="12" t="s">
        <v>62</v>
      </c>
      <c r="Y176" s="12"/>
      <c r="Z176" s="12" t="s">
        <v>2133</v>
      </c>
      <c r="AA176" s="12" t="s">
        <v>2158</v>
      </c>
      <c r="AB176" s="12" t="s">
        <v>2671</v>
      </c>
      <c r="AC176" s="12" t="s">
        <v>2671</v>
      </c>
      <c r="AD176" s="12" t="s">
        <v>2672</v>
      </c>
      <c r="AE176" s="12" t="s">
        <v>76</v>
      </c>
      <c r="AF176" s="12" t="s">
        <v>2674</v>
      </c>
      <c r="AG176" s="12" t="s">
        <v>2672</v>
      </c>
      <c r="AH176" s="12" t="s">
        <v>2988</v>
      </c>
      <c r="AI176" s="12" t="s">
        <v>66</v>
      </c>
      <c r="AJ176" s="12"/>
      <c r="AK176" s="12"/>
      <c r="AL176" s="12" t="s">
        <v>2137</v>
      </c>
      <c r="AM176" s="12" t="s">
        <v>2159</v>
      </c>
      <c r="AN176" s="12" t="s">
        <v>2672</v>
      </c>
      <c r="AO176" s="12" t="s">
        <v>2671</v>
      </c>
      <c r="AP176" s="12" t="s">
        <v>2672</v>
      </c>
      <c r="AQ176" s="12" t="s">
        <v>76</v>
      </c>
      <c r="AR176" s="12" t="s">
        <v>2674</v>
      </c>
      <c r="AS176" s="12" t="s">
        <v>2671</v>
      </c>
      <c r="AT176" s="12" t="s">
        <v>2681</v>
      </c>
      <c r="AU176" s="12" t="s">
        <v>72</v>
      </c>
      <c r="AV176" s="12"/>
      <c r="AW176" s="52"/>
    </row>
    <row r="177" spans="1:49" ht="137.25">
      <c r="A177" s="26" t="s">
        <v>2120</v>
      </c>
      <c r="B177" s="16" t="s">
        <v>2121</v>
      </c>
      <c r="C177" s="16" t="s">
        <v>149</v>
      </c>
      <c r="D177" s="16" t="s">
        <v>2704</v>
      </c>
      <c r="E177" s="16" t="s">
        <v>2160</v>
      </c>
      <c r="F177" s="16" t="s">
        <v>2161</v>
      </c>
      <c r="G177" s="16" t="s">
        <v>2162</v>
      </c>
      <c r="H177" s="16">
        <v>1</v>
      </c>
      <c r="I177" s="16" t="s">
        <v>1263</v>
      </c>
      <c r="J177" s="16" t="s">
        <v>1263</v>
      </c>
      <c r="K177" s="16" t="s">
        <v>2413</v>
      </c>
      <c r="L177" s="16" t="s">
        <v>2991</v>
      </c>
      <c r="M177" s="16" t="s">
        <v>2164</v>
      </c>
      <c r="N177" s="16" t="s">
        <v>1266</v>
      </c>
      <c r="O177" s="16" t="s">
        <v>2165</v>
      </c>
      <c r="P177" s="16" t="s">
        <v>2672</v>
      </c>
      <c r="Q177" s="16" t="s">
        <v>2671</v>
      </c>
      <c r="R177" s="16" t="s">
        <v>2672</v>
      </c>
      <c r="S177" s="16" t="s">
        <v>2417</v>
      </c>
      <c r="T177" s="16" t="s">
        <v>2674</v>
      </c>
      <c r="U177" s="16" t="s">
        <v>2671</v>
      </c>
      <c r="V177" s="16" t="s">
        <v>2860</v>
      </c>
      <c r="W177" s="16" t="s">
        <v>72</v>
      </c>
      <c r="X177" s="16" t="s">
        <v>62</v>
      </c>
      <c r="Y177" s="16"/>
      <c r="Z177" s="16" t="s">
        <v>1268</v>
      </c>
      <c r="AA177" s="16" t="s">
        <v>2166</v>
      </c>
      <c r="AB177" s="16" t="s">
        <v>2672</v>
      </c>
      <c r="AC177" s="16" t="s">
        <v>2671</v>
      </c>
      <c r="AD177" s="16" t="s">
        <v>2672</v>
      </c>
      <c r="AE177" s="16" t="s">
        <v>2417</v>
      </c>
      <c r="AF177" s="16" t="s">
        <v>2674</v>
      </c>
      <c r="AG177" s="16" t="s">
        <v>2671</v>
      </c>
      <c r="AH177" s="16" t="s">
        <v>2860</v>
      </c>
      <c r="AI177" s="16" t="s">
        <v>72</v>
      </c>
      <c r="AJ177" s="16"/>
      <c r="AK177" s="16"/>
      <c r="AL177" s="16" t="s">
        <v>1270</v>
      </c>
      <c r="AM177" s="16" t="s">
        <v>2167</v>
      </c>
      <c r="AN177" s="16" t="s">
        <v>2672</v>
      </c>
      <c r="AO177" s="16" t="s">
        <v>2671</v>
      </c>
      <c r="AP177" s="16" t="s">
        <v>2672</v>
      </c>
      <c r="AQ177" s="16" t="s">
        <v>76</v>
      </c>
      <c r="AR177" s="16" t="s">
        <v>2691</v>
      </c>
      <c r="AS177" s="16" t="s">
        <v>2671</v>
      </c>
      <c r="AT177" s="16" t="s">
        <v>2861</v>
      </c>
      <c r="AU177" s="16" t="s">
        <v>72</v>
      </c>
      <c r="AV177" s="16"/>
      <c r="AW177" s="53"/>
    </row>
    <row r="178" spans="1:49" ht="121.5">
      <c r="A178" s="27" t="s">
        <v>2120</v>
      </c>
      <c r="B178" s="12" t="s">
        <v>2121</v>
      </c>
      <c r="C178" s="12" t="s">
        <v>149</v>
      </c>
      <c r="D178" s="12" t="s">
        <v>2704</v>
      </c>
      <c r="E178" s="12" t="s">
        <v>2168</v>
      </c>
      <c r="F178" s="12" t="s">
        <v>2169</v>
      </c>
      <c r="G178" s="12" t="s">
        <v>2170</v>
      </c>
      <c r="H178" s="12">
        <v>1</v>
      </c>
      <c r="I178" s="12" t="s">
        <v>2153</v>
      </c>
      <c r="J178" s="12" t="s">
        <v>2153</v>
      </c>
      <c r="K178" s="12" t="s">
        <v>2413</v>
      </c>
      <c r="L178" s="12" t="s">
        <v>2992</v>
      </c>
      <c r="M178" s="12" t="s">
        <v>2172</v>
      </c>
      <c r="N178" s="12" t="s">
        <v>2129</v>
      </c>
      <c r="O178" s="12" t="s">
        <v>2173</v>
      </c>
      <c r="P178" s="12" t="s">
        <v>2671</v>
      </c>
      <c r="Q178" s="12" t="s">
        <v>2671</v>
      </c>
      <c r="R178" s="12" t="s">
        <v>2672</v>
      </c>
      <c r="S178" s="12" t="s">
        <v>76</v>
      </c>
      <c r="T178" s="12" t="s">
        <v>2674</v>
      </c>
      <c r="U178" s="12" t="s">
        <v>2672</v>
      </c>
      <c r="V178" s="12" t="s">
        <v>2987</v>
      </c>
      <c r="W178" s="12" t="s">
        <v>66</v>
      </c>
      <c r="X178" s="12" t="s">
        <v>62</v>
      </c>
      <c r="Y178" s="12"/>
      <c r="Z178" s="12" t="s">
        <v>2133</v>
      </c>
      <c r="AA178" s="12" t="s">
        <v>2174</v>
      </c>
      <c r="AB178" s="12" t="s">
        <v>2671</v>
      </c>
      <c r="AC178" s="12" t="s">
        <v>2671</v>
      </c>
      <c r="AD178" s="12" t="s">
        <v>2672</v>
      </c>
      <c r="AE178" s="12" t="s">
        <v>76</v>
      </c>
      <c r="AF178" s="12" t="s">
        <v>2674</v>
      </c>
      <c r="AG178" s="12" t="s">
        <v>2672</v>
      </c>
      <c r="AH178" s="12" t="s">
        <v>2988</v>
      </c>
      <c r="AI178" s="12" t="s">
        <v>66</v>
      </c>
      <c r="AJ178" s="12"/>
      <c r="AK178" s="12"/>
      <c r="AL178" s="12" t="s">
        <v>2137</v>
      </c>
      <c r="AM178" s="12" t="s">
        <v>2177</v>
      </c>
      <c r="AN178" s="12" t="s">
        <v>2672</v>
      </c>
      <c r="AO178" s="12" t="s">
        <v>2671</v>
      </c>
      <c r="AP178" s="12" t="s">
        <v>2672</v>
      </c>
      <c r="AQ178" s="12" t="s">
        <v>76</v>
      </c>
      <c r="AR178" s="12" t="s">
        <v>2674</v>
      </c>
      <c r="AS178" s="12" t="s">
        <v>2671</v>
      </c>
      <c r="AT178" s="12" t="s">
        <v>2681</v>
      </c>
      <c r="AU178" s="12" t="s">
        <v>72</v>
      </c>
      <c r="AV178" s="12"/>
      <c r="AW178" s="52"/>
    </row>
    <row r="179" spans="1:49" ht="198">
      <c r="A179" s="26" t="s">
        <v>2178</v>
      </c>
      <c r="B179" s="16" t="s">
        <v>2179</v>
      </c>
      <c r="C179" s="16" t="s">
        <v>51</v>
      </c>
      <c r="D179" s="16" t="s">
        <v>51</v>
      </c>
      <c r="E179" s="16" t="s">
        <v>2180</v>
      </c>
      <c r="F179" s="16" t="s">
        <v>2181</v>
      </c>
      <c r="G179" s="16">
        <v>8379368</v>
      </c>
      <c r="H179" s="16">
        <v>5</v>
      </c>
      <c r="I179" s="16" t="s">
        <v>2993</v>
      </c>
      <c r="J179" s="16" t="s">
        <v>2183</v>
      </c>
      <c r="K179" s="16" t="s">
        <v>2413</v>
      </c>
      <c r="L179" s="16" t="s">
        <v>2184</v>
      </c>
      <c r="M179" s="16" t="s">
        <v>2185</v>
      </c>
      <c r="N179" s="16" t="s">
        <v>2186</v>
      </c>
      <c r="O179" s="16" t="s">
        <v>2994</v>
      </c>
      <c r="P179" s="16" t="s">
        <v>2672</v>
      </c>
      <c r="Q179" s="16" t="s">
        <v>2671</v>
      </c>
      <c r="R179" s="16" t="s">
        <v>2672</v>
      </c>
      <c r="S179" s="16" t="s">
        <v>76</v>
      </c>
      <c r="T179" s="16" t="s">
        <v>2674</v>
      </c>
      <c r="U179" s="16" t="s">
        <v>2671</v>
      </c>
      <c r="V179" s="16" t="s">
        <v>2681</v>
      </c>
      <c r="W179" s="16" t="s">
        <v>72</v>
      </c>
      <c r="X179" s="16" t="s">
        <v>62</v>
      </c>
      <c r="Y179" s="16"/>
      <c r="Z179" s="16" t="s">
        <v>2188</v>
      </c>
      <c r="AA179" s="16" t="s">
        <v>2995</v>
      </c>
      <c r="AB179" s="16" t="s">
        <v>2672</v>
      </c>
      <c r="AC179" s="16" t="s">
        <v>2671</v>
      </c>
      <c r="AD179" s="16" t="s">
        <v>2672</v>
      </c>
      <c r="AE179" s="16" t="s">
        <v>76</v>
      </c>
      <c r="AF179" s="16" t="s">
        <v>2674</v>
      </c>
      <c r="AG179" s="16" t="s">
        <v>2671</v>
      </c>
      <c r="AH179" s="16" t="s">
        <v>2681</v>
      </c>
      <c r="AI179" s="16" t="s">
        <v>72</v>
      </c>
      <c r="AJ179" s="16"/>
      <c r="AK179" s="16"/>
      <c r="AL179" s="16" t="s">
        <v>2190</v>
      </c>
      <c r="AM179" s="16" t="s">
        <v>2996</v>
      </c>
      <c r="AN179" s="16" t="s">
        <v>2672</v>
      </c>
      <c r="AO179" s="16" t="s">
        <v>2671</v>
      </c>
      <c r="AP179" s="16" t="s">
        <v>2672</v>
      </c>
      <c r="AQ179" s="16" t="s">
        <v>76</v>
      </c>
      <c r="AR179" s="16" t="s">
        <v>2674</v>
      </c>
      <c r="AS179" s="16" t="s">
        <v>2671</v>
      </c>
      <c r="AT179" s="16" t="s">
        <v>2681</v>
      </c>
      <c r="AU179" s="16" t="s">
        <v>72</v>
      </c>
      <c r="AV179" s="16"/>
      <c r="AW179" s="53"/>
    </row>
    <row r="180" spans="1:49" ht="198">
      <c r="A180" s="27" t="s">
        <v>2178</v>
      </c>
      <c r="B180" s="12" t="s">
        <v>2179</v>
      </c>
      <c r="C180" s="12" t="s">
        <v>51</v>
      </c>
      <c r="D180" s="12" t="s">
        <v>51</v>
      </c>
      <c r="E180" s="12" t="s">
        <v>2180</v>
      </c>
      <c r="F180" s="12" t="s">
        <v>2181</v>
      </c>
      <c r="G180" s="12">
        <v>8379368</v>
      </c>
      <c r="H180" s="12">
        <v>5</v>
      </c>
      <c r="I180" s="12" t="s">
        <v>2993</v>
      </c>
      <c r="J180" s="12" t="s">
        <v>2194</v>
      </c>
      <c r="K180" s="12" t="s">
        <v>2413</v>
      </c>
      <c r="L180" s="12" t="s">
        <v>2184</v>
      </c>
      <c r="M180" s="12" t="s">
        <v>2185</v>
      </c>
      <c r="N180" s="12" t="s">
        <v>2195</v>
      </c>
      <c r="O180" s="12" t="s">
        <v>2997</v>
      </c>
      <c r="P180" s="12" t="s">
        <v>2672</v>
      </c>
      <c r="Q180" s="12" t="s">
        <v>2671</v>
      </c>
      <c r="R180" s="12" t="s">
        <v>2672</v>
      </c>
      <c r="S180" s="12" t="s">
        <v>76</v>
      </c>
      <c r="T180" s="12" t="s">
        <v>2674</v>
      </c>
      <c r="U180" s="12" t="s">
        <v>2671</v>
      </c>
      <c r="V180" s="12" t="s">
        <v>2681</v>
      </c>
      <c r="W180" s="12" t="s">
        <v>72</v>
      </c>
      <c r="X180" s="12" t="s">
        <v>62</v>
      </c>
      <c r="Y180" s="12"/>
      <c r="Z180" s="12" t="s">
        <v>2197</v>
      </c>
      <c r="AA180" s="12" t="s">
        <v>2998</v>
      </c>
      <c r="AB180" s="12" t="s">
        <v>2672</v>
      </c>
      <c r="AC180" s="12" t="s">
        <v>2671</v>
      </c>
      <c r="AD180" s="12" t="s">
        <v>2672</v>
      </c>
      <c r="AE180" s="12" t="s">
        <v>76</v>
      </c>
      <c r="AF180" s="12" t="s">
        <v>2674</v>
      </c>
      <c r="AG180" s="12" t="s">
        <v>2671</v>
      </c>
      <c r="AH180" s="12" t="s">
        <v>2681</v>
      </c>
      <c r="AI180" s="12" t="s">
        <v>72</v>
      </c>
      <c r="AJ180" s="12"/>
      <c r="AK180" s="12"/>
      <c r="AL180" s="12" t="s">
        <v>2199</v>
      </c>
      <c r="AM180" s="12" t="s">
        <v>2999</v>
      </c>
      <c r="AN180" s="12"/>
      <c r="AO180" s="12"/>
      <c r="AP180" s="12"/>
      <c r="AQ180" s="12"/>
      <c r="AR180" s="12"/>
      <c r="AS180" s="12"/>
      <c r="AT180" s="12"/>
      <c r="AU180" s="12"/>
      <c r="AV180" s="12"/>
      <c r="AW180" s="52"/>
    </row>
    <row r="181" spans="1:49" ht="198">
      <c r="A181" s="26" t="s">
        <v>2178</v>
      </c>
      <c r="B181" s="16" t="s">
        <v>2179</v>
      </c>
      <c r="C181" s="16" t="s">
        <v>51</v>
      </c>
      <c r="D181" s="16" t="s">
        <v>51</v>
      </c>
      <c r="E181" s="16" t="s">
        <v>2180</v>
      </c>
      <c r="F181" s="16" t="s">
        <v>2181</v>
      </c>
      <c r="G181" s="16">
        <v>8379368</v>
      </c>
      <c r="H181" s="16">
        <v>5</v>
      </c>
      <c r="I181" s="16" t="s">
        <v>2993</v>
      </c>
      <c r="J181" s="16" t="s">
        <v>2202</v>
      </c>
      <c r="K181" s="16" t="s">
        <v>2413</v>
      </c>
      <c r="L181" s="16" t="s">
        <v>2184</v>
      </c>
      <c r="M181" s="16" t="s">
        <v>2185</v>
      </c>
      <c r="N181" s="16" t="s">
        <v>591</v>
      </c>
      <c r="O181" s="16" t="s">
        <v>3000</v>
      </c>
      <c r="P181" s="16" t="s">
        <v>2672</v>
      </c>
      <c r="Q181" s="16" t="s">
        <v>2671</v>
      </c>
      <c r="R181" s="16" t="s">
        <v>2672</v>
      </c>
      <c r="S181" s="16" t="s">
        <v>76</v>
      </c>
      <c r="T181" s="16" t="s">
        <v>2765</v>
      </c>
      <c r="U181" s="16" t="s">
        <v>2671</v>
      </c>
      <c r="V181" s="16" t="s">
        <v>2775</v>
      </c>
      <c r="W181" s="16" t="s">
        <v>72</v>
      </c>
      <c r="X181" s="16" t="s">
        <v>62</v>
      </c>
      <c r="Y181" s="16"/>
      <c r="Z181" s="16" t="s">
        <v>594</v>
      </c>
      <c r="AA181" s="16" t="s">
        <v>3001</v>
      </c>
      <c r="AB181" s="16">
        <v>1</v>
      </c>
      <c r="AC181" s="16" t="s">
        <v>2671</v>
      </c>
      <c r="AD181" s="16" t="s">
        <v>2672</v>
      </c>
      <c r="AE181" s="16" t="s">
        <v>76</v>
      </c>
      <c r="AF181" s="16" t="s">
        <v>2674</v>
      </c>
      <c r="AG181" s="16" t="s">
        <v>2671</v>
      </c>
      <c r="AH181" s="16" t="s">
        <v>2776</v>
      </c>
      <c r="AI181" s="16" t="s">
        <v>72</v>
      </c>
      <c r="AJ181" s="16"/>
      <c r="AK181" s="16"/>
      <c r="AL181" s="16" t="s">
        <v>597</v>
      </c>
      <c r="AM181" s="16" t="s">
        <v>3002</v>
      </c>
      <c r="AN181" s="16" t="s">
        <v>2713</v>
      </c>
      <c r="AO181" s="16" t="s">
        <v>2671</v>
      </c>
      <c r="AP181" s="16" t="s">
        <v>2672</v>
      </c>
      <c r="AQ181" s="16" t="s">
        <v>2752</v>
      </c>
      <c r="AR181" s="16" t="s">
        <v>2678</v>
      </c>
      <c r="AS181" s="16" t="s">
        <v>2672</v>
      </c>
      <c r="AT181" s="16" t="s">
        <v>2777</v>
      </c>
      <c r="AU181" s="16" t="s">
        <v>72</v>
      </c>
      <c r="AV181" s="16"/>
      <c r="AW181" s="53"/>
    </row>
    <row r="182" spans="1:49" ht="213">
      <c r="A182" s="27" t="s">
        <v>2178</v>
      </c>
      <c r="B182" s="12" t="s">
        <v>2179</v>
      </c>
      <c r="C182" s="12" t="s">
        <v>51</v>
      </c>
      <c r="D182" s="12" t="s">
        <v>51</v>
      </c>
      <c r="E182" s="12" t="s">
        <v>2180</v>
      </c>
      <c r="F182" s="12" t="s">
        <v>2181</v>
      </c>
      <c r="G182" s="12">
        <v>8379368</v>
      </c>
      <c r="H182" s="12">
        <v>5</v>
      </c>
      <c r="I182" s="12" t="s">
        <v>2993</v>
      </c>
      <c r="J182" s="12" t="s">
        <v>2207</v>
      </c>
      <c r="K182" s="12" t="s">
        <v>2413</v>
      </c>
      <c r="L182" s="12" t="s">
        <v>2184</v>
      </c>
      <c r="M182" s="12" t="s">
        <v>2185</v>
      </c>
      <c r="N182" s="12" t="s">
        <v>2208</v>
      </c>
      <c r="O182" s="12" t="s">
        <v>3003</v>
      </c>
      <c r="P182" s="12" t="s">
        <v>2672</v>
      </c>
      <c r="Q182" s="12" t="s">
        <v>2671</v>
      </c>
      <c r="R182" s="12" t="s">
        <v>2672</v>
      </c>
      <c r="S182" s="12" t="s">
        <v>76</v>
      </c>
      <c r="T182" s="12" t="s">
        <v>2674</v>
      </c>
      <c r="U182" s="12" t="s">
        <v>2845</v>
      </c>
      <c r="V182" s="12" t="s">
        <v>2681</v>
      </c>
      <c r="W182" s="12" t="s">
        <v>72</v>
      </c>
      <c r="X182" s="12" t="s">
        <v>62</v>
      </c>
      <c r="Y182" s="12"/>
      <c r="Z182" s="12" t="s">
        <v>2210</v>
      </c>
      <c r="AA182" s="12" t="s">
        <v>3004</v>
      </c>
      <c r="AB182" s="12" t="s">
        <v>2672</v>
      </c>
      <c r="AC182" s="12" t="s">
        <v>2671</v>
      </c>
      <c r="AD182" s="12" t="s">
        <v>2672</v>
      </c>
      <c r="AE182" s="12" t="s">
        <v>76</v>
      </c>
      <c r="AF182" s="12" t="s">
        <v>2674</v>
      </c>
      <c r="AG182" s="12" t="s">
        <v>2671</v>
      </c>
      <c r="AH182" s="12" t="s">
        <v>2681</v>
      </c>
      <c r="AI182" s="12" t="s">
        <v>72</v>
      </c>
      <c r="AJ182" s="12"/>
      <c r="AK182" s="12"/>
      <c r="AL182" s="12" t="s">
        <v>2212</v>
      </c>
      <c r="AM182" s="12" t="s">
        <v>3005</v>
      </c>
      <c r="AN182" s="12" t="s">
        <v>2671</v>
      </c>
      <c r="AO182" s="12" t="s">
        <v>2671</v>
      </c>
      <c r="AP182" s="12" t="s">
        <v>2672</v>
      </c>
      <c r="AQ182" s="12" t="s">
        <v>2752</v>
      </c>
      <c r="AR182" s="12" t="s">
        <v>2691</v>
      </c>
      <c r="AS182" s="12" t="s">
        <v>3006</v>
      </c>
      <c r="AT182" s="12" t="s">
        <v>3006</v>
      </c>
      <c r="AU182" s="12" t="s">
        <v>162</v>
      </c>
      <c r="AV182" s="12"/>
      <c r="AW182" s="52"/>
    </row>
    <row r="183" spans="1:49" ht="213">
      <c r="A183" s="26" t="s">
        <v>2178</v>
      </c>
      <c r="B183" s="16" t="s">
        <v>2179</v>
      </c>
      <c r="C183" s="16" t="s">
        <v>51</v>
      </c>
      <c r="D183" s="16" t="s">
        <v>51</v>
      </c>
      <c r="E183" s="16" t="s">
        <v>2180</v>
      </c>
      <c r="F183" s="16" t="s">
        <v>2181</v>
      </c>
      <c r="G183" s="16">
        <v>8379368</v>
      </c>
      <c r="H183" s="16">
        <v>5</v>
      </c>
      <c r="I183" s="16" t="s">
        <v>2993</v>
      </c>
      <c r="J183" s="16" t="s">
        <v>2215</v>
      </c>
      <c r="K183" s="16" t="s">
        <v>2413</v>
      </c>
      <c r="L183" s="16" t="s">
        <v>2184</v>
      </c>
      <c r="M183" s="16" t="s">
        <v>2185</v>
      </c>
      <c r="N183" s="16" t="s">
        <v>2216</v>
      </c>
      <c r="O183" s="16" t="s">
        <v>3007</v>
      </c>
      <c r="P183" s="16" t="s">
        <v>2672</v>
      </c>
      <c r="Q183" s="16" t="s">
        <v>2671</v>
      </c>
      <c r="R183" s="16" t="s">
        <v>2672</v>
      </c>
      <c r="S183" s="16" t="s">
        <v>76</v>
      </c>
      <c r="T183" s="16" t="s">
        <v>2674</v>
      </c>
      <c r="U183" s="16" t="s">
        <v>2671</v>
      </c>
      <c r="V183" s="16" t="s">
        <v>2681</v>
      </c>
      <c r="W183" s="16" t="s">
        <v>72</v>
      </c>
      <c r="X183" s="16" t="s">
        <v>62</v>
      </c>
      <c r="Y183" s="16"/>
      <c r="Z183" s="16" t="s">
        <v>2218</v>
      </c>
      <c r="AA183" s="16" t="s">
        <v>3008</v>
      </c>
      <c r="AB183" s="16" t="s">
        <v>2672</v>
      </c>
      <c r="AC183" s="16" t="s">
        <v>2671</v>
      </c>
      <c r="AD183" s="16" t="s">
        <v>2672</v>
      </c>
      <c r="AE183" s="16" t="s">
        <v>76</v>
      </c>
      <c r="AF183" s="16" t="s">
        <v>2674</v>
      </c>
      <c r="AG183" s="16" t="s">
        <v>2671</v>
      </c>
      <c r="AH183" s="16" t="s">
        <v>2681</v>
      </c>
      <c r="AI183" s="16" t="s">
        <v>72</v>
      </c>
      <c r="AJ183" s="16"/>
      <c r="AK183" s="16"/>
      <c r="AL183" s="16" t="s">
        <v>2220</v>
      </c>
      <c r="AM183" s="16" t="s">
        <v>3009</v>
      </c>
      <c r="AN183" s="16" t="s">
        <v>2671</v>
      </c>
      <c r="AO183" s="16" t="s">
        <v>2671</v>
      </c>
      <c r="AP183" s="16" t="s">
        <v>2672</v>
      </c>
      <c r="AQ183" s="16" t="s">
        <v>2752</v>
      </c>
      <c r="AR183" s="16" t="s">
        <v>2691</v>
      </c>
      <c r="AS183" s="16" t="s">
        <v>3006</v>
      </c>
      <c r="AT183" s="16" t="s">
        <v>3006</v>
      </c>
      <c r="AU183" s="16" t="s">
        <v>162</v>
      </c>
      <c r="AV183" s="16"/>
      <c r="AW183" s="53"/>
    </row>
    <row r="184" spans="1:49" ht="167.25">
      <c r="A184" s="27" t="s">
        <v>2178</v>
      </c>
      <c r="B184" s="12" t="s">
        <v>2179</v>
      </c>
      <c r="C184" s="12" t="s">
        <v>51</v>
      </c>
      <c r="D184" s="12" t="s">
        <v>51</v>
      </c>
      <c r="E184" s="12" t="s">
        <v>2223</v>
      </c>
      <c r="F184" s="12" t="s">
        <v>3010</v>
      </c>
      <c r="G184" s="12" t="s">
        <v>2225</v>
      </c>
      <c r="H184" s="12">
        <v>1</v>
      </c>
      <c r="I184" s="12" t="s">
        <v>2183</v>
      </c>
      <c r="J184" s="12" t="s">
        <v>2183</v>
      </c>
      <c r="K184" s="12" t="s">
        <v>2413</v>
      </c>
      <c r="L184" s="12" t="s">
        <v>2226</v>
      </c>
      <c r="M184" s="12" t="s">
        <v>2227</v>
      </c>
      <c r="N184" s="12" t="s">
        <v>2186</v>
      </c>
      <c r="O184" s="12" t="s">
        <v>3011</v>
      </c>
      <c r="P184" s="12" t="s">
        <v>2672</v>
      </c>
      <c r="Q184" s="12" t="s">
        <v>2671</v>
      </c>
      <c r="R184" s="12" t="s">
        <v>2672</v>
      </c>
      <c r="S184" s="12" t="s">
        <v>76</v>
      </c>
      <c r="T184" s="12" t="s">
        <v>2674</v>
      </c>
      <c r="U184" s="12" t="s">
        <v>2671</v>
      </c>
      <c r="V184" s="12" t="s">
        <v>2681</v>
      </c>
      <c r="W184" s="12" t="s">
        <v>72</v>
      </c>
      <c r="X184" s="12" t="s">
        <v>62</v>
      </c>
      <c r="Y184" s="12"/>
      <c r="Z184" s="12" t="s">
        <v>2188</v>
      </c>
      <c r="AA184" s="12" t="s">
        <v>3012</v>
      </c>
      <c r="AB184" s="12" t="s">
        <v>2672</v>
      </c>
      <c r="AC184" s="12" t="s">
        <v>2671</v>
      </c>
      <c r="AD184" s="12" t="s">
        <v>2672</v>
      </c>
      <c r="AE184" s="12" t="s">
        <v>76</v>
      </c>
      <c r="AF184" s="12" t="s">
        <v>2674</v>
      </c>
      <c r="AG184" s="12" t="s">
        <v>2671</v>
      </c>
      <c r="AH184" s="12" t="s">
        <v>2681</v>
      </c>
      <c r="AI184" s="12" t="s">
        <v>72</v>
      </c>
      <c r="AJ184" s="12"/>
      <c r="AK184" s="12"/>
      <c r="AL184" s="12" t="s">
        <v>2190</v>
      </c>
      <c r="AM184" s="12" t="s">
        <v>3013</v>
      </c>
      <c r="AN184" s="12" t="s">
        <v>2672</v>
      </c>
      <c r="AO184" s="12" t="s">
        <v>2671</v>
      </c>
      <c r="AP184" s="12" t="s">
        <v>2672</v>
      </c>
      <c r="AQ184" s="12" t="s">
        <v>76</v>
      </c>
      <c r="AR184" s="12" t="s">
        <v>2674</v>
      </c>
      <c r="AS184" s="12" t="s">
        <v>2671</v>
      </c>
      <c r="AT184" s="12" t="s">
        <v>2681</v>
      </c>
      <c r="AU184" s="12" t="s">
        <v>72</v>
      </c>
      <c r="AV184" s="12"/>
      <c r="AW184" s="52"/>
    </row>
    <row r="185" spans="1:49" ht="167.25">
      <c r="A185" s="26" t="s">
        <v>2178</v>
      </c>
      <c r="B185" s="16" t="s">
        <v>2179</v>
      </c>
      <c r="C185" s="16" t="s">
        <v>80</v>
      </c>
      <c r="D185" s="16" t="s">
        <v>80</v>
      </c>
      <c r="E185" s="16" t="s">
        <v>2231</v>
      </c>
      <c r="F185" s="16" t="s">
        <v>2232</v>
      </c>
      <c r="G185" s="16" t="s">
        <v>2233</v>
      </c>
      <c r="H185" s="16">
        <v>1</v>
      </c>
      <c r="I185" s="16" t="s">
        <v>3014</v>
      </c>
      <c r="J185" s="16" t="s">
        <v>3014</v>
      </c>
      <c r="K185" s="16" t="s">
        <v>2413</v>
      </c>
      <c r="L185" s="16" t="s">
        <v>2235</v>
      </c>
      <c r="M185" s="16" t="s">
        <v>2236</v>
      </c>
      <c r="N185" s="16" t="s">
        <v>2237</v>
      </c>
      <c r="O185" s="16" t="s">
        <v>3015</v>
      </c>
      <c r="P185" s="16" t="s">
        <v>2672</v>
      </c>
      <c r="Q185" s="16" t="s">
        <v>2671</v>
      </c>
      <c r="R185" s="16" t="s">
        <v>2672</v>
      </c>
      <c r="S185" s="16" t="s">
        <v>76</v>
      </c>
      <c r="T185" s="16" t="s">
        <v>2674</v>
      </c>
      <c r="U185" s="16" t="s">
        <v>2671</v>
      </c>
      <c r="V185" s="16" t="s">
        <v>2681</v>
      </c>
      <c r="W185" s="16" t="s">
        <v>72</v>
      </c>
      <c r="X185" s="16" t="s">
        <v>62</v>
      </c>
      <c r="Y185" s="16"/>
      <c r="Z185" s="16" t="s">
        <v>2239</v>
      </c>
      <c r="AA185" s="16" t="s">
        <v>3016</v>
      </c>
      <c r="AB185" s="16" t="s">
        <v>2700</v>
      </c>
      <c r="AC185" s="16" t="s">
        <v>2671</v>
      </c>
      <c r="AD185" s="16" t="s">
        <v>2672</v>
      </c>
      <c r="AE185" s="16" t="s">
        <v>76</v>
      </c>
      <c r="AF185" s="16" t="s">
        <v>2674</v>
      </c>
      <c r="AG185" s="16" t="s">
        <v>2671</v>
      </c>
      <c r="AH185" s="16" t="s">
        <v>2681</v>
      </c>
      <c r="AI185" s="16" t="s">
        <v>72</v>
      </c>
      <c r="AJ185" s="16"/>
      <c r="AK185" s="16"/>
      <c r="AL185" s="16" t="s">
        <v>2241</v>
      </c>
      <c r="AM185" s="16" t="s">
        <v>3017</v>
      </c>
      <c r="AN185" s="16" t="s">
        <v>2672</v>
      </c>
      <c r="AO185" s="16" t="s">
        <v>2671</v>
      </c>
      <c r="AP185" s="16" t="s">
        <v>2672</v>
      </c>
      <c r="AQ185" s="16" t="s">
        <v>76</v>
      </c>
      <c r="AR185" s="16" t="s">
        <v>2674</v>
      </c>
      <c r="AS185" s="16" t="s">
        <v>2671</v>
      </c>
      <c r="AT185" s="16" t="s">
        <v>2681</v>
      </c>
      <c r="AU185" s="16" t="s">
        <v>72</v>
      </c>
      <c r="AV185" s="16"/>
      <c r="AW185" s="53"/>
    </row>
    <row r="186" spans="1:49" ht="167.25">
      <c r="A186" s="27" t="s">
        <v>2178</v>
      </c>
      <c r="B186" s="12" t="s">
        <v>2179</v>
      </c>
      <c r="C186" s="12" t="s">
        <v>80</v>
      </c>
      <c r="D186" s="12" t="s">
        <v>80</v>
      </c>
      <c r="E186" s="12" t="s">
        <v>2243</v>
      </c>
      <c r="F186" s="12" t="s">
        <v>2244</v>
      </c>
      <c r="G186" s="12" t="s">
        <v>2245</v>
      </c>
      <c r="H186" s="12">
        <v>2</v>
      </c>
      <c r="I186" s="12" t="s">
        <v>3018</v>
      </c>
      <c r="J186" s="12" t="s">
        <v>2247</v>
      </c>
      <c r="K186" s="12" t="s">
        <v>2413</v>
      </c>
      <c r="L186" s="12" t="s">
        <v>3019</v>
      </c>
      <c r="M186" s="12" t="s">
        <v>2249</v>
      </c>
      <c r="N186" s="12" t="s">
        <v>2250</v>
      </c>
      <c r="O186" s="12" t="s">
        <v>3020</v>
      </c>
      <c r="P186" s="12" t="s">
        <v>2672</v>
      </c>
      <c r="Q186" s="12" t="s">
        <v>2671</v>
      </c>
      <c r="R186" s="12" t="s">
        <v>2672</v>
      </c>
      <c r="S186" s="12" t="s">
        <v>76</v>
      </c>
      <c r="T186" s="12" t="s">
        <v>2674</v>
      </c>
      <c r="U186" s="12" t="s">
        <v>2671</v>
      </c>
      <c r="V186" s="12" t="s">
        <v>2681</v>
      </c>
      <c r="W186" s="12" t="s">
        <v>72</v>
      </c>
      <c r="X186" s="12" t="s">
        <v>62</v>
      </c>
      <c r="Y186" s="12"/>
      <c r="Z186" s="12" t="s">
        <v>2252</v>
      </c>
      <c r="AA186" s="12" t="s">
        <v>3021</v>
      </c>
      <c r="AB186" s="12" t="s">
        <v>2672</v>
      </c>
      <c r="AC186" s="12" t="s">
        <v>2671</v>
      </c>
      <c r="AD186" s="12" t="s">
        <v>2672</v>
      </c>
      <c r="AE186" s="12" t="s">
        <v>76</v>
      </c>
      <c r="AF186" s="12" t="s">
        <v>2674</v>
      </c>
      <c r="AG186" s="12" t="s">
        <v>2671</v>
      </c>
      <c r="AH186" s="12" t="s">
        <v>2681</v>
      </c>
      <c r="AI186" s="12" t="s">
        <v>72</v>
      </c>
      <c r="AJ186" s="12"/>
      <c r="AK186" s="12"/>
      <c r="AL186" s="12" t="s">
        <v>2254</v>
      </c>
      <c r="AM186" s="12" t="s">
        <v>3022</v>
      </c>
      <c r="AN186" s="12" t="s">
        <v>2672</v>
      </c>
      <c r="AO186" s="12" t="s">
        <v>2671</v>
      </c>
      <c r="AP186" s="12" t="s">
        <v>2672</v>
      </c>
      <c r="AQ186" s="12" t="s">
        <v>76</v>
      </c>
      <c r="AR186" s="12" t="s">
        <v>2674</v>
      </c>
      <c r="AS186" s="12" t="s">
        <v>2671</v>
      </c>
      <c r="AT186" s="12" t="s">
        <v>2681</v>
      </c>
      <c r="AU186" s="12" t="s">
        <v>72</v>
      </c>
      <c r="AV186" s="12"/>
      <c r="AW186" s="52"/>
    </row>
    <row r="187" spans="1:49" ht="167.25">
      <c r="A187" s="26" t="s">
        <v>2178</v>
      </c>
      <c r="B187" s="16" t="s">
        <v>2179</v>
      </c>
      <c r="C187" s="16" t="s">
        <v>80</v>
      </c>
      <c r="D187" s="16" t="s">
        <v>80</v>
      </c>
      <c r="E187" s="16" t="s">
        <v>2243</v>
      </c>
      <c r="F187" s="16" t="s">
        <v>2244</v>
      </c>
      <c r="G187" s="16" t="s">
        <v>2245</v>
      </c>
      <c r="H187" s="16">
        <v>2</v>
      </c>
      <c r="I187" s="16" t="s">
        <v>3018</v>
      </c>
      <c r="J187" s="16" t="s">
        <v>2256</v>
      </c>
      <c r="K187" s="16" t="s">
        <v>2413</v>
      </c>
      <c r="L187" s="16" t="s">
        <v>3019</v>
      </c>
      <c r="M187" s="16" t="s">
        <v>2249</v>
      </c>
      <c r="N187" s="16" t="s">
        <v>230</v>
      </c>
      <c r="O187" s="16" t="s">
        <v>3023</v>
      </c>
      <c r="P187" s="16" t="s">
        <v>2672</v>
      </c>
      <c r="Q187" s="16" t="s">
        <v>2671</v>
      </c>
      <c r="R187" s="16" t="s">
        <v>2672</v>
      </c>
      <c r="S187" s="16" t="s">
        <v>76</v>
      </c>
      <c r="T187" s="16" t="s">
        <v>2674</v>
      </c>
      <c r="U187" s="16" t="s">
        <v>2671</v>
      </c>
      <c r="V187" s="16" t="s">
        <v>2681</v>
      </c>
      <c r="W187" s="16" t="s">
        <v>72</v>
      </c>
      <c r="X187" s="16" t="s">
        <v>62</v>
      </c>
      <c r="Y187" s="16"/>
      <c r="Z187" s="16" t="s">
        <v>233</v>
      </c>
      <c r="AA187" s="16" t="s">
        <v>3024</v>
      </c>
      <c r="AB187" s="16" t="s">
        <v>2672</v>
      </c>
      <c r="AC187" s="16" t="s">
        <v>2671</v>
      </c>
      <c r="AD187" s="16" t="s">
        <v>2672</v>
      </c>
      <c r="AE187" s="16" t="s">
        <v>76</v>
      </c>
      <c r="AF187" s="16" t="s">
        <v>2674</v>
      </c>
      <c r="AG187" s="16" t="s">
        <v>2671</v>
      </c>
      <c r="AH187" s="16" t="s">
        <v>2681</v>
      </c>
      <c r="AI187" s="16" t="s">
        <v>72</v>
      </c>
      <c r="AJ187" s="16"/>
      <c r="AK187" s="16"/>
      <c r="AL187" s="16" t="s">
        <v>235</v>
      </c>
      <c r="AM187" s="16" t="s">
        <v>3025</v>
      </c>
      <c r="AN187" s="16" t="s">
        <v>2672</v>
      </c>
      <c r="AO187" s="16" t="s">
        <v>2671</v>
      </c>
      <c r="AP187" s="16" t="s">
        <v>2672</v>
      </c>
      <c r="AQ187" s="16" t="s">
        <v>76</v>
      </c>
      <c r="AR187" s="16" t="s">
        <v>2674</v>
      </c>
      <c r="AS187" s="16" t="s">
        <v>2671</v>
      </c>
      <c r="AT187" s="16" t="s">
        <v>2681</v>
      </c>
      <c r="AU187" s="16" t="s">
        <v>72</v>
      </c>
      <c r="AV187" s="16"/>
      <c r="AW187" s="53"/>
    </row>
    <row r="188" spans="1:49" ht="167.25">
      <c r="A188" s="27" t="s">
        <v>2178</v>
      </c>
      <c r="B188" s="12" t="s">
        <v>2179</v>
      </c>
      <c r="C188" s="12" t="s">
        <v>114</v>
      </c>
      <c r="D188" s="12" t="s">
        <v>2694</v>
      </c>
      <c r="E188" s="12" t="s">
        <v>2260</v>
      </c>
      <c r="F188" s="12" t="s">
        <v>3026</v>
      </c>
      <c r="G188" s="12" t="s">
        <v>2262</v>
      </c>
      <c r="H188" s="12">
        <v>1</v>
      </c>
      <c r="I188" s="12" t="s">
        <v>2263</v>
      </c>
      <c r="J188" s="12" t="s">
        <v>2263</v>
      </c>
      <c r="K188" s="12" t="s">
        <v>2413</v>
      </c>
      <c r="L188" s="12" t="s">
        <v>2264</v>
      </c>
      <c r="M188" s="12" t="s">
        <v>2265</v>
      </c>
      <c r="N188" s="12" t="s">
        <v>2266</v>
      </c>
      <c r="O188" s="12" t="s">
        <v>3027</v>
      </c>
      <c r="P188" s="12" t="s">
        <v>2672</v>
      </c>
      <c r="Q188" s="12" t="s">
        <v>2671</v>
      </c>
      <c r="R188" s="12" t="s">
        <v>2672</v>
      </c>
      <c r="S188" s="12" t="s">
        <v>76</v>
      </c>
      <c r="T188" s="12" t="s">
        <v>2674</v>
      </c>
      <c r="U188" s="12" t="s">
        <v>2671</v>
      </c>
      <c r="V188" s="12" t="s">
        <v>2681</v>
      </c>
      <c r="W188" s="12" t="s">
        <v>72</v>
      </c>
      <c r="X188" s="12" t="s">
        <v>62</v>
      </c>
      <c r="Y188" s="12"/>
      <c r="Z188" s="12" t="s">
        <v>2268</v>
      </c>
      <c r="AA188" s="12" t="s">
        <v>3028</v>
      </c>
      <c r="AB188" s="12" t="s">
        <v>2672</v>
      </c>
      <c r="AC188" s="12" t="s">
        <v>2671</v>
      </c>
      <c r="AD188" s="12" t="s">
        <v>2672</v>
      </c>
      <c r="AE188" s="12" t="s">
        <v>76</v>
      </c>
      <c r="AF188" s="12" t="s">
        <v>2674</v>
      </c>
      <c r="AG188" s="12" t="s">
        <v>2671</v>
      </c>
      <c r="AH188" s="12" t="s">
        <v>2681</v>
      </c>
      <c r="AI188" s="12" t="s">
        <v>72</v>
      </c>
      <c r="AJ188" s="12"/>
      <c r="AK188" s="12"/>
      <c r="AL188" s="12" t="s">
        <v>2270</v>
      </c>
      <c r="AM188" s="12" t="s">
        <v>3029</v>
      </c>
      <c r="AN188" s="12" t="s">
        <v>2672</v>
      </c>
      <c r="AO188" s="12"/>
      <c r="AP188" s="12" t="s">
        <v>2672</v>
      </c>
      <c r="AQ188" s="12" t="s">
        <v>76</v>
      </c>
      <c r="AR188" s="12" t="s">
        <v>2674</v>
      </c>
      <c r="AS188" s="12" t="s">
        <v>2671</v>
      </c>
      <c r="AT188" s="12" t="s">
        <v>2681</v>
      </c>
      <c r="AU188" s="12" t="s">
        <v>72</v>
      </c>
      <c r="AV188" s="12"/>
      <c r="AW188" s="52"/>
    </row>
    <row r="189" spans="1:49" ht="167.25">
      <c r="A189" s="26" t="s">
        <v>2178</v>
      </c>
      <c r="B189" s="16" t="s">
        <v>2179</v>
      </c>
      <c r="C189" s="16" t="s">
        <v>149</v>
      </c>
      <c r="D189" s="16" t="s">
        <v>2704</v>
      </c>
      <c r="E189" s="16" t="s">
        <v>2272</v>
      </c>
      <c r="F189" s="16" t="s">
        <v>2273</v>
      </c>
      <c r="G189" s="16" t="s">
        <v>2274</v>
      </c>
      <c r="H189" s="16">
        <v>1</v>
      </c>
      <c r="I189" s="16" t="s">
        <v>2202</v>
      </c>
      <c r="J189" s="16" t="s">
        <v>2202</v>
      </c>
      <c r="K189" s="16" t="s">
        <v>2413</v>
      </c>
      <c r="L189" s="16" t="s">
        <v>2275</v>
      </c>
      <c r="M189" s="16" t="s">
        <v>2276</v>
      </c>
      <c r="N189" s="16" t="s">
        <v>591</v>
      </c>
      <c r="O189" s="16" t="s">
        <v>3030</v>
      </c>
      <c r="P189" s="16" t="s">
        <v>2672</v>
      </c>
      <c r="Q189" s="16" t="s">
        <v>2671</v>
      </c>
      <c r="R189" s="16" t="s">
        <v>2672</v>
      </c>
      <c r="S189" s="16" t="s">
        <v>76</v>
      </c>
      <c r="T189" s="16" t="s">
        <v>2765</v>
      </c>
      <c r="U189" s="16" t="s">
        <v>2671</v>
      </c>
      <c r="V189" s="16" t="s">
        <v>2775</v>
      </c>
      <c r="W189" s="16" t="s">
        <v>72</v>
      </c>
      <c r="X189" s="16" t="s">
        <v>62</v>
      </c>
      <c r="Y189" s="16"/>
      <c r="Z189" s="16" t="s">
        <v>594</v>
      </c>
      <c r="AA189" s="16" t="s">
        <v>3031</v>
      </c>
      <c r="AB189" s="16">
        <v>1</v>
      </c>
      <c r="AC189" s="16" t="s">
        <v>2671</v>
      </c>
      <c r="AD189" s="16" t="s">
        <v>2672</v>
      </c>
      <c r="AE189" s="16" t="s">
        <v>76</v>
      </c>
      <c r="AF189" s="16" t="s">
        <v>2674</v>
      </c>
      <c r="AG189" s="16" t="s">
        <v>2671</v>
      </c>
      <c r="AH189" s="16" t="s">
        <v>2776</v>
      </c>
      <c r="AI189" s="16" t="s">
        <v>72</v>
      </c>
      <c r="AJ189" s="16"/>
      <c r="AK189" s="16"/>
      <c r="AL189" s="16" t="s">
        <v>597</v>
      </c>
      <c r="AM189" s="16" t="s">
        <v>3032</v>
      </c>
      <c r="AN189" s="16" t="s">
        <v>2713</v>
      </c>
      <c r="AO189" s="16" t="s">
        <v>2671</v>
      </c>
      <c r="AP189" s="16" t="s">
        <v>2672</v>
      </c>
      <c r="AQ189" s="16" t="s">
        <v>2752</v>
      </c>
      <c r="AR189" s="16" t="s">
        <v>2678</v>
      </c>
      <c r="AS189" s="16" t="s">
        <v>2672</v>
      </c>
      <c r="AT189" s="16" t="s">
        <v>2777</v>
      </c>
      <c r="AU189" s="16" t="s">
        <v>72</v>
      </c>
      <c r="AV189" s="16"/>
      <c r="AW189" s="53"/>
    </row>
    <row r="190" spans="1:49" ht="106.5">
      <c r="A190" s="27" t="s">
        <v>2282</v>
      </c>
      <c r="B190" s="12" t="s">
        <v>2283</v>
      </c>
      <c r="C190" s="12" t="s">
        <v>80</v>
      </c>
      <c r="D190" s="12" t="s">
        <v>80</v>
      </c>
      <c r="E190" s="12" t="s">
        <v>2284</v>
      </c>
      <c r="F190" s="12" t="s">
        <v>2285</v>
      </c>
      <c r="G190" s="12" t="s">
        <v>2286</v>
      </c>
      <c r="H190" s="12">
        <v>1</v>
      </c>
      <c r="I190" s="12" t="s">
        <v>2287</v>
      </c>
      <c r="J190" s="12" t="s">
        <v>2287</v>
      </c>
      <c r="K190" s="12" t="s">
        <v>2413</v>
      </c>
      <c r="L190" s="12" t="s">
        <v>2288</v>
      </c>
      <c r="M190" s="12" t="s">
        <v>2289</v>
      </c>
      <c r="N190" s="12" t="s">
        <v>2290</v>
      </c>
      <c r="O190" s="12" t="s">
        <v>3033</v>
      </c>
      <c r="P190" s="12" t="s">
        <v>2672</v>
      </c>
      <c r="Q190" s="12" t="s">
        <v>2671</v>
      </c>
      <c r="R190" s="12" t="s">
        <v>2672</v>
      </c>
      <c r="S190" s="12" t="s">
        <v>76</v>
      </c>
      <c r="T190" s="12" t="s">
        <v>2674</v>
      </c>
      <c r="U190" s="12" t="s">
        <v>2671</v>
      </c>
      <c r="V190" s="12" t="s">
        <v>2681</v>
      </c>
      <c r="W190" s="12" t="s">
        <v>72</v>
      </c>
      <c r="X190" s="12" t="s">
        <v>62</v>
      </c>
      <c r="Y190" s="12"/>
      <c r="Z190" s="12" t="s">
        <v>2292</v>
      </c>
      <c r="AA190" s="12" t="s">
        <v>3034</v>
      </c>
      <c r="AB190" s="12" t="s">
        <v>2672</v>
      </c>
      <c r="AC190" s="12" t="s">
        <v>2671</v>
      </c>
      <c r="AD190" s="12" t="s">
        <v>2672</v>
      </c>
      <c r="AE190" s="12" t="s">
        <v>76</v>
      </c>
      <c r="AF190" s="12" t="s">
        <v>2674</v>
      </c>
      <c r="AG190" s="12" t="s">
        <v>2671</v>
      </c>
      <c r="AH190" s="12" t="s">
        <v>2681</v>
      </c>
      <c r="AI190" s="12" t="s">
        <v>72</v>
      </c>
      <c r="AJ190" s="12"/>
      <c r="AK190" s="12"/>
      <c r="AL190" s="12" t="s">
        <v>2294</v>
      </c>
      <c r="AM190" s="12" t="s">
        <v>3035</v>
      </c>
      <c r="AN190" s="12" t="s">
        <v>2672</v>
      </c>
      <c r="AO190" s="12" t="s">
        <v>2671</v>
      </c>
      <c r="AP190" s="12" t="s">
        <v>2672</v>
      </c>
      <c r="AQ190" s="12" t="s">
        <v>76</v>
      </c>
      <c r="AR190" s="12" t="s">
        <v>2674</v>
      </c>
      <c r="AS190" s="12" t="s">
        <v>2671</v>
      </c>
      <c r="AT190" s="12" t="s">
        <v>2681</v>
      </c>
      <c r="AU190" s="12" t="s">
        <v>72</v>
      </c>
      <c r="AV190" s="12"/>
      <c r="AW190" s="52"/>
    </row>
    <row r="191" spans="1:49" ht="106.5">
      <c r="A191" s="26" t="s">
        <v>2282</v>
      </c>
      <c r="B191" s="16" t="s">
        <v>2283</v>
      </c>
      <c r="C191" s="16" t="s">
        <v>149</v>
      </c>
      <c r="D191" s="16" t="s">
        <v>2704</v>
      </c>
      <c r="E191" s="16" t="s">
        <v>2296</v>
      </c>
      <c r="F191" s="16" t="s">
        <v>2297</v>
      </c>
      <c r="G191" s="16" t="s">
        <v>2298</v>
      </c>
      <c r="H191" s="16">
        <v>1</v>
      </c>
      <c r="I191" s="16" t="s">
        <v>2299</v>
      </c>
      <c r="J191" s="16" t="s">
        <v>2299</v>
      </c>
      <c r="K191" s="16" t="s">
        <v>2413</v>
      </c>
      <c r="L191" s="16" t="s">
        <v>2300</v>
      </c>
      <c r="M191" s="16" t="s">
        <v>2301</v>
      </c>
      <c r="N191" s="16" t="s">
        <v>2302</v>
      </c>
      <c r="O191" s="16" t="s">
        <v>3036</v>
      </c>
      <c r="P191" s="16" t="s">
        <v>2672</v>
      </c>
      <c r="Q191" s="16" t="s">
        <v>2671</v>
      </c>
      <c r="R191" s="16" t="s">
        <v>2672</v>
      </c>
      <c r="S191" s="16" t="s">
        <v>76</v>
      </c>
      <c r="T191" s="16" t="s">
        <v>2674</v>
      </c>
      <c r="U191" s="16" t="s">
        <v>2671</v>
      </c>
      <c r="V191" s="16" t="s">
        <v>2681</v>
      </c>
      <c r="W191" s="16" t="s">
        <v>72</v>
      </c>
      <c r="X191" s="16" t="s">
        <v>62</v>
      </c>
      <c r="Y191" s="16"/>
      <c r="Z191" s="16" t="s">
        <v>2304</v>
      </c>
      <c r="AA191" s="16" t="s">
        <v>3037</v>
      </c>
      <c r="AB191" s="16" t="s">
        <v>2672</v>
      </c>
      <c r="AC191" s="16" t="s">
        <v>2671</v>
      </c>
      <c r="AD191" s="16" t="s">
        <v>2672</v>
      </c>
      <c r="AE191" s="16" t="s">
        <v>76</v>
      </c>
      <c r="AF191" s="16" t="s">
        <v>2674</v>
      </c>
      <c r="AG191" s="16" t="s">
        <v>2671</v>
      </c>
      <c r="AH191" s="16" t="s">
        <v>2681</v>
      </c>
      <c r="AI191" s="16" t="s">
        <v>72</v>
      </c>
      <c r="AJ191" s="16"/>
      <c r="AK191" s="16"/>
      <c r="AL191" s="16" t="s">
        <v>2306</v>
      </c>
      <c r="AM191" s="16" t="s">
        <v>3038</v>
      </c>
      <c r="AN191" s="16" t="s">
        <v>2672</v>
      </c>
      <c r="AO191" s="16" t="s">
        <v>2671</v>
      </c>
      <c r="AP191" s="16" t="s">
        <v>2672</v>
      </c>
      <c r="AQ191" s="16" t="s">
        <v>76</v>
      </c>
      <c r="AR191" s="16" t="s">
        <v>2674</v>
      </c>
      <c r="AS191" s="16" t="s">
        <v>2671</v>
      </c>
      <c r="AT191" s="16" t="s">
        <v>2681</v>
      </c>
      <c r="AU191" s="16" t="s">
        <v>72</v>
      </c>
      <c r="AV191" s="16"/>
      <c r="AW191" s="53"/>
    </row>
    <row r="192" spans="1:49" ht="183">
      <c r="A192" s="27" t="s">
        <v>2282</v>
      </c>
      <c r="B192" s="12" t="s">
        <v>2283</v>
      </c>
      <c r="C192" s="12" t="s">
        <v>149</v>
      </c>
      <c r="D192" s="12" t="s">
        <v>2704</v>
      </c>
      <c r="E192" s="12" t="s">
        <v>2308</v>
      </c>
      <c r="F192" s="12" t="s">
        <v>2309</v>
      </c>
      <c r="G192" s="12" t="s">
        <v>2310</v>
      </c>
      <c r="H192" s="12">
        <v>6</v>
      </c>
      <c r="I192" s="12" t="s">
        <v>3039</v>
      </c>
      <c r="J192" s="12" t="s">
        <v>2312</v>
      </c>
      <c r="K192" s="12" t="s">
        <v>2413</v>
      </c>
      <c r="L192" s="12" t="s">
        <v>3040</v>
      </c>
      <c r="M192" s="12" t="s">
        <v>2314</v>
      </c>
      <c r="N192" s="12" t="s">
        <v>2315</v>
      </c>
      <c r="O192" s="12" t="s">
        <v>3041</v>
      </c>
      <c r="P192" s="12" t="s">
        <v>2672</v>
      </c>
      <c r="Q192" s="12" t="s">
        <v>2671</v>
      </c>
      <c r="R192" s="12" t="s">
        <v>2672</v>
      </c>
      <c r="S192" s="12" t="s">
        <v>76</v>
      </c>
      <c r="T192" s="12" t="s">
        <v>2674</v>
      </c>
      <c r="U192" s="12" t="s">
        <v>2671</v>
      </c>
      <c r="V192" s="12" t="s">
        <v>3042</v>
      </c>
      <c r="W192" s="12" t="s">
        <v>72</v>
      </c>
      <c r="X192" s="12" t="s">
        <v>62</v>
      </c>
      <c r="Y192" s="12"/>
      <c r="Z192" s="12" t="s">
        <v>2318</v>
      </c>
      <c r="AA192" s="12" t="s">
        <v>3043</v>
      </c>
      <c r="AB192" s="12" t="s">
        <v>2672</v>
      </c>
      <c r="AC192" s="12" t="s">
        <v>2671</v>
      </c>
      <c r="AD192" s="12" t="s">
        <v>2672</v>
      </c>
      <c r="AE192" s="12" t="s">
        <v>76</v>
      </c>
      <c r="AF192" s="12" t="s">
        <v>2674</v>
      </c>
      <c r="AG192" s="12" t="s">
        <v>2671</v>
      </c>
      <c r="AH192" s="12" t="s">
        <v>3044</v>
      </c>
      <c r="AI192" s="12" t="s">
        <v>72</v>
      </c>
      <c r="AJ192" s="12"/>
      <c r="AK192" s="12"/>
      <c r="AL192" s="12" t="s">
        <v>2321</v>
      </c>
      <c r="AM192" s="12" t="s">
        <v>3045</v>
      </c>
      <c r="AN192" s="12" t="s">
        <v>2672</v>
      </c>
      <c r="AO192" s="12" t="s">
        <v>2671</v>
      </c>
      <c r="AP192" s="12" t="s">
        <v>2672</v>
      </c>
      <c r="AQ192" s="12" t="s">
        <v>76</v>
      </c>
      <c r="AR192" s="12" t="s">
        <v>2674</v>
      </c>
      <c r="AS192" s="12" t="s">
        <v>2671</v>
      </c>
      <c r="AT192" s="12" t="s">
        <v>2681</v>
      </c>
      <c r="AU192" s="12" t="s">
        <v>72</v>
      </c>
      <c r="AV192" s="12"/>
      <c r="AW192" s="52"/>
    </row>
    <row r="193" spans="1:49" ht="183">
      <c r="A193" s="26" t="s">
        <v>2282</v>
      </c>
      <c r="B193" s="16" t="s">
        <v>2283</v>
      </c>
      <c r="C193" s="16" t="s">
        <v>149</v>
      </c>
      <c r="D193" s="16" t="s">
        <v>2704</v>
      </c>
      <c r="E193" s="16" t="s">
        <v>2308</v>
      </c>
      <c r="F193" s="16" t="s">
        <v>2309</v>
      </c>
      <c r="G193" s="16" t="s">
        <v>2310</v>
      </c>
      <c r="H193" s="16">
        <v>6</v>
      </c>
      <c r="I193" s="16" t="s">
        <v>3039</v>
      </c>
      <c r="J193" s="16" t="s">
        <v>2324</v>
      </c>
      <c r="K193" s="16" t="s">
        <v>2413</v>
      </c>
      <c r="L193" s="16" t="s">
        <v>3040</v>
      </c>
      <c r="M193" s="16" t="s">
        <v>2314</v>
      </c>
      <c r="N193" s="16" t="s">
        <v>2325</v>
      </c>
      <c r="O193" s="16" t="s">
        <v>3046</v>
      </c>
      <c r="P193" s="16" t="s">
        <v>2672</v>
      </c>
      <c r="Q193" s="16" t="s">
        <v>2671</v>
      </c>
      <c r="R193" s="16" t="s">
        <v>2672</v>
      </c>
      <c r="S193" s="16" t="s">
        <v>76</v>
      </c>
      <c r="T193" s="16" t="s">
        <v>2674</v>
      </c>
      <c r="U193" s="16" t="s">
        <v>2671</v>
      </c>
      <c r="V193" s="16" t="s">
        <v>3047</v>
      </c>
      <c r="W193" s="16" t="s">
        <v>72</v>
      </c>
      <c r="X193" s="16" t="s">
        <v>62</v>
      </c>
      <c r="Y193" s="16"/>
      <c r="Z193" s="16" t="s">
        <v>2328</v>
      </c>
      <c r="AA193" s="16" t="s">
        <v>3048</v>
      </c>
      <c r="AB193" s="16" t="s">
        <v>2672</v>
      </c>
      <c r="AC193" s="16" t="s">
        <v>2671</v>
      </c>
      <c r="AD193" s="16" t="s">
        <v>2672</v>
      </c>
      <c r="AE193" s="16" t="s">
        <v>76</v>
      </c>
      <c r="AF193" s="16" t="s">
        <v>2674</v>
      </c>
      <c r="AG193" s="16" t="s">
        <v>2671</v>
      </c>
      <c r="AH193" s="16" t="s">
        <v>3049</v>
      </c>
      <c r="AI193" s="16" t="s">
        <v>72</v>
      </c>
      <c r="AJ193" s="16"/>
      <c r="AK193" s="16"/>
      <c r="AL193" s="16" t="s">
        <v>2331</v>
      </c>
      <c r="AM193" s="16" t="s">
        <v>3050</v>
      </c>
      <c r="AN193" s="16" t="s">
        <v>2672</v>
      </c>
      <c r="AO193" s="16" t="s">
        <v>2671</v>
      </c>
      <c r="AP193" s="16" t="s">
        <v>2672</v>
      </c>
      <c r="AQ193" s="16" t="s">
        <v>2673</v>
      </c>
      <c r="AR193" s="16" t="s">
        <v>2678</v>
      </c>
      <c r="AS193" s="16" t="s">
        <v>2671</v>
      </c>
      <c r="AT193" s="16" t="s">
        <v>3051</v>
      </c>
      <c r="AU193" s="16" t="s">
        <v>72</v>
      </c>
      <c r="AV193" s="16"/>
      <c r="AW193" s="53"/>
    </row>
    <row r="194" spans="1:49" ht="183">
      <c r="A194" s="27" t="s">
        <v>2282</v>
      </c>
      <c r="B194" s="12" t="s">
        <v>2283</v>
      </c>
      <c r="C194" s="12" t="s">
        <v>149</v>
      </c>
      <c r="D194" s="12" t="s">
        <v>2704</v>
      </c>
      <c r="E194" s="12" t="s">
        <v>2308</v>
      </c>
      <c r="F194" s="12" t="s">
        <v>2309</v>
      </c>
      <c r="G194" s="12" t="s">
        <v>2310</v>
      </c>
      <c r="H194" s="12">
        <v>6</v>
      </c>
      <c r="I194" s="12" t="s">
        <v>3039</v>
      </c>
      <c r="J194" s="12" t="s">
        <v>2333</v>
      </c>
      <c r="K194" s="12" t="s">
        <v>2413</v>
      </c>
      <c r="L194" s="12" t="s">
        <v>3040</v>
      </c>
      <c r="M194" s="12" t="s">
        <v>2314</v>
      </c>
      <c r="N194" s="12" t="s">
        <v>2334</v>
      </c>
      <c r="O194" s="12" t="s">
        <v>3052</v>
      </c>
      <c r="P194" s="12" t="s">
        <v>2672</v>
      </c>
      <c r="Q194" s="12" t="s">
        <v>2671</v>
      </c>
      <c r="R194" s="12" t="s">
        <v>2672</v>
      </c>
      <c r="S194" s="12" t="s">
        <v>76</v>
      </c>
      <c r="T194" s="12" t="s">
        <v>2674</v>
      </c>
      <c r="U194" s="12" t="s">
        <v>2671</v>
      </c>
      <c r="V194" s="12" t="s">
        <v>3053</v>
      </c>
      <c r="W194" s="12" t="s">
        <v>72</v>
      </c>
      <c r="X194" s="12" t="s">
        <v>62</v>
      </c>
      <c r="Y194" s="12"/>
      <c r="Z194" s="12" t="s">
        <v>2337</v>
      </c>
      <c r="AA194" s="12" t="s">
        <v>3054</v>
      </c>
      <c r="AB194" s="12" t="s">
        <v>2672</v>
      </c>
      <c r="AC194" s="12" t="s">
        <v>2671</v>
      </c>
      <c r="AD194" s="12" t="s">
        <v>2672</v>
      </c>
      <c r="AE194" s="12" t="s">
        <v>76</v>
      </c>
      <c r="AF194" s="12" t="s">
        <v>2674</v>
      </c>
      <c r="AG194" s="12" t="s">
        <v>2671</v>
      </c>
      <c r="AH194" s="12" t="s">
        <v>3055</v>
      </c>
      <c r="AI194" s="12" t="s">
        <v>72</v>
      </c>
      <c r="AJ194" s="12"/>
      <c r="AK194" s="12"/>
      <c r="AL194" s="12" t="s">
        <v>2339</v>
      </c>
      <c r="AM194" s="12" t="s">
        <v>3056</v>
      </c>
      <c r="AN194" s="12" t="s">
        <v>2672</v>
      </c>
      <c r="AO194" s="12" t="s">
        <v>2671</v>
      </c>
      <c r="AP194" s="12" t="s">
        <v>2672</v>
      </c>
      <c r="AQ194" s="12" t="s">
        <v>76</v>
      </c>
      <c r="AR194" s="12" t="s">
        <v>2674</v>
      </c>
      <c r="AS194" s="12" t="s">
        <v>2671</v>
      </c>
      <c r="AT194" s="12" t="s">
        <v>3057</v>
      </c>
      <c r="AU194" s="12" t="s">
        <v>72</v>
      </c>
      <c r="AV194" s="12"/>
      <c r="AW194" s="52"/>
    </row>
    <row r="195" spans="1:49" ht="183">
      <c r="A195" s="26" t="s">
        <v>2282</v>
      </c>
      <c r="B195" s="16" t="s">
        <v>2283</v>
      </c>
      <c r="C195" s="16" t="s">
        <v>149</v>
      </c>
      <c r="D195" s="16" t="s">
        <v>2704</v>
      </c>
      <c r="E195" s="16" t="s">
        <v>2308</v>
      </c>
      <c r="F195" s="16" t="s">
        <v>2309</v>
      </c>
      <c r="G195" s="16" t="s">
        <v>2310</v>
      </c>
      <c r="H195" s="16">
        <v>6</v>
      </c>
      <c r="I195" s="16" t="s">
        <v>3039</v>
      </c>
      <c r="J195" s="16" t="s">
        <v>2342</v>
      </c>
      <c r="K195" s="16" t="s">
        <v>2413</v>
      </c>
      <c r="L195" s="16" t="s">
        <v>3040</v>
      </c>
      <c r="M195" s="16" t="s">
        <v>2314</v>
      </c>
      <c r="N195" s="16" t="s">
        <v>2343</v>
      </c>
      <c r="O195" s="16" t="s">
        <v>3058</v>
      </c>
      <c r="P195" s="16" t="s">
        <v>2672</v>
      </c>
      <c r="Q195" s="16" t="s">
        <v>2671</v>
      </c>
      <c r="R195" s="16" t="s">
        <v>2672</v>
      </c>
      <c r="S195" s="16" t="s">
        <v>76</v>
      </c>
      <c r="T195" s="16" t="s">
        <v>2674</v>
      </c>
      <c r="U195" s="16" t="s">
        <v>3059</v>
      </c>
      <c r="V195" s="16" t="s">
        <v>3059</v>
      </c>
      <c r="W195" s="16" t="s">
        <v>72</v>
      </c>
      <c r="X195" s="16" t="s">
        <v>62</v>
      </c>
      <c r="Y195" s="16"/>
      <c r="Z195" s="16" t="s">
        <v>2346</v>
      </c>
      <c r="AA195" s="16" t="s">
        <v>3060</v>
      </c>
      <c r="AB195" s="16" t="s">
        <v>2672</v>
      </c>
      <c r="AC195" s="16" t="s">
        <v>2671</v>
      </c>
      <c r="AD195" s="16" t="s">
        <v>2672</v>
      </c>
      <c r="AE195" s="16" t="s">
        <v>76</v>
      </c>
      <c r="AF195" s="16" t="s">
        <v>2674</v>
      </c>
      <c r="AG195" s="16" t="s">
        <v>2671</v>
      </c>
      <c r="AH195" s="16" t="s">
        <v>2681</v>
      </c>
      <c r="AI195" s="16" t="s">
        <v>72</v>
      </c>
      <c r="AJ195" s="16"/>
      <c r="AK195" s="16"/>
      <c r="AL195" s="16" t="s">
        <v>2348</v>
      </c>
      <c r="AM195" s="16" t="s">
        <v>3061</v>
      </c>
      <c r="AN195" s="16" t="s">
        <v>2672</v>
      </c>
      <c r="AO195" s="16" t="s">
        <v>2671</v>
      </c>
      <c r="AP195" s="16" t="s">
        <v>2672</v>
      </c>
      <c r="AQ195" s="16" t="s">
        <v>76</v>
      </c>
      <c r="AR195" s="16" t="s">
        <v>2674</v>
      </c>
      <c r="AS195" s="16" t="s">
        <v>2671</v>
      </c>
      <c r="AT195" s="16" t="s">
        <v>2681</v>
      </c>
      <c r="AU195" s="16" t="s">
        <v>72</v>
      </c>
      <c r="AV195" s="16"/>
      <c r="AW195" s="53"/>
    </row>
    <row r="196" spans="1:49" ht="183">
      <c r="A196" s="27" t="s">
        <v>2282</v>
      </c>
      <c r="B196" s="12" t="s">
        <v>2283</v>
      </c>
      <c r="C196" s="12" t="s">
        <v>149</v>
      </c>
      <c r="D196" s="12" t="s">
        <v>2704</v>
      </c>
      <c r="E196" s="12" t="s">
        <v>2308</v>
      </c>
      <c r="F196" s="12" t="s">
        <v>2309</v>
      </c>
      <c r="G196" s="12" t="s">
        <v>2310</v>
      </c>
      <c r="H196" s="12">
        <v>6</v>
      </c>
      <c r="I196" s="12" t="s">
        <v>3039</v>
      </c>
      <c r="J196" s="12" t="s">
        <v>2312</v>
      </c>
      <c r="K196" s="12" t="s">
        <v>2413</v>
      </c>
      <c r="L196" s="12" t="s">
        <v>3040</v>
      </c>
      <c r="M196" s="12" t="s">
        <v>2314</v>
      </c>
      <c r="N196" s="12" t="s">
        <v>2350</v>
      </c>
      <c r="O196" s="12" t="s">
        <v>3062</v>
      </c>
      <c r="P196" s="12" t="s">
        <v>2672</v>
      </c>
      <c r="Q196" s="12" t="s">
        <v>2671</v>
      </c>
      <c r="R196" s="12" t="s">
        <v>2672</v>
      </c>
      <c r="S196" s="12" t="s">
        <v>76</v>
      </c>
      <c r="T196" s="12" t="s">
        <v>2674</v>
      </c>
      <c r="U196" s="12" t="s">
        <v>2671</v>
      </c>
      <c r="V196" s="12" t="s">
        <v>3063</v>
      </c>
      <c r="W196" s="12" t="s">
        <v>72</v>
      </c>
      <c r="X196" s="12" t="s">
        <v>62</v>
      </c>
      <c r="Y196" s="12"/>
      <c r="Z196" s="12" t="s">
        <v>2353</v>
      </c>
      <c r="AA196" s="12" t="s">
        <v>3064</v>
      </c>
      <c r="AB196" s="12" t="s">
        <v>2672</v>
      </c>
      <c r="AC196" s="12" t="s">
        <v>2671</v>
      </c>
      <c r="AD196" s="12" t="s">
        <v>2672</v>
      </c>
      <c r="AE196" s="12" t="s">
        <v>76</v>
      </c>
      <c r="AF196" s="12" t="s">
        <v>2674</v>
      </c>
      <c r="AG196" s="12" t="s">
        <v>2671</v>
      </c>
      <c r="AH196" s="12" t="s">
        <v>2681</v>
      </c>
      <c r="AI196" s="12" t="s">
        <v>72</v>
      </c>
      <c r="AJ196" s="12"/>
      <c r="AK196" s="12"/>
      <c r="AL196" s="12" t="s">
        <v>2355</v>
      </c>
      <c r="AM196" s="12" t="s">
        <v>3065</v>
      </c>
      <c r="AN196" s="12"/>
      <c r="AO196" s="12"/>
      <c r="AP196" s="12"/>
      <c r="AQ196" s="12"/>
      <c r="AR196" s="12"/>
      <c r="AS196" s="12"/>
      <c r="AT196" s="12"/>
      <c r="AU196" s="12"/>
      <c r="AV196" s="12"/>
      <c r="AW196" s="52"/>
    </row>
    <row r="197" spans="1:49" ht="183">
      <c r="A197" s="26" t="s">
        <v>2282</v>
      </c>
      <c r="B197" s="16" t="s">
        <v>2283</v>
      </c>
      <c r="C197" s="16" t="s">
        <v>149</v>
      </c>
      <c r="D197" s="16" t="s">
        <v>2704</v>
      </c>
      <c r="E197" s="16" t="s">
        <v>2308</v>
      </c>
      <c r="F197" s="16" t="s">
        <v>2309</v>
      </c>
      <c r="G197" s="16" t="s">
        <v>2310</v>
      </c>
      <c r="H197" s="16">
        <v>6</v>
      </c>
      <c r="I197" s="16" t="s">
        <v>3039</v>
      </c>
      <c r="J197" s="16" t="s">
        <v>2357</v>
      </c>
      <c r="K197" s="16" t="s">
        <v>2413</v>
      </c>
      <c r="L197" s="16" t="s">
        <v>3040</v>
      </c>
      <c r="M197" s="16" t="s">
        <v>2314</v>
      </c>
      <c r="N197" s="16" t="s">
        <v>2358</v>
      </c>
      <c r="O197" s="16" t="s">
        <v>3066</v>
      </c>
      <c r="P197" s="16" t="s">
        <v>2672</v>
      </c>
      <c r="Q197" s="16" t="s">
        <v>2671</v>
      </c>
      <c r="R197" s="16" t="s">
        <v>2672</v>
      </c>
      <c r="S197" s="16" t="s">
        <v>76</v>
      </c>
      <c r="T197" s="16" t="s">
        <v>2674</v>
      </c>
      <c r="U197" s="16" t="s">
        <v>2671</v>
      </c>
      <c r="V197" s="16" t="s">
        <v>2681</v>
      </c>
      <c r="W197" s="16" t="s">
        <v>72</v>
      </c>
      <c r="X197" s="16" t="s">
        <v>62</v>
      </c>
      <c r="Y197" s="16"/>
      <c r="Z197" s="16" t="s">
        <v>2361</v>
      </c>
      <c r="AA197" s="16" t="s">
        <v>3067</v>
      </c>
      <c r="AB197" s="16" t="s">
        <v>2672</v>
      </c>
      <c r="AC197" s="16" t="s">
        <v>2671</v>
      </c>
      <c r="AD197" s="16" t="s">
        <v>2672</v>
      </c>
      <c r="AE197" s="16" t="s">
        <v>76</v>
      </c>
      <c r="AF197" s="16" t="s">
        <v>2674</v>
      </c>
      <c r="AG197" s="16" t="s">
        <v>2671</v>
      </c>
      <c r="AH197" s="16" t="s">
        <v>3068</v>
      </c>
      <c r="AI197" s="16" t="s">
        <v>72</v>
      </c>
      <c r="AJ197" s="16"/>
      <c r="AK197" s="16"/>
      <c r="AL197" s="16" t="s">
        <v>2364</v>
      </c>
      <c r="AM197" s="16" t="s">
        <v>3069</v>
      </c>
      <c r="AN197" s="16" t="s">
        <v>2672</v>
      </c>
      <c r="AO197" s="16" t="s">
        <v>2671</v>
      </c>
      <c r="AP197" s="16" t="s">
        <v>2672</v>
      </c>
      <c r="AQ197" s="16" t="s">
        <v>76</v>
      </c>
      <c r="AR197" s="16" t="s">
        <v>2674</v>
      </c>
      <c r="AS197" s="16" t="s">
        <v>2671</v>
      </c>
      <c r="AT197" s="16" t="s">
        <v>3070</v>
      </c>
      <c r="AU197" s="16" t="s">
        <v>72</v>
      </c>
      <c r="AV197" s="16"/>
      <c r="AW197" s="53"/>
    </row>
    <row r="198" spans="1:49" ht="106.5">
      <c r="A198" s="27" t="s">
        <v>2282</v>
      </c>
      <c r="B198" s="12" t="s">
        <v>2283</v>
      </c>
      <c r="C198" s="12" t="s">
        <v>180</v>
      </c>
      <c r="D198" s="12" t="s">
        <v>2709</v>
      </c>
      <c r="E198" s="12" t="s">
        <v>2366</v>
      </c>
      <c r="F198" s="12" t="s">
        <v>2367</v>
      </c>
      <c r="G198" s="12" t="s">
        <v>2368</v>
      </c>
      <c r="H198" s="12">
        <v>1</v>
      </c>
      <c r="I198" s="12" t="s">
        <v>2357</v>
      </c>
      <c r="J198" s="12" t="s">
        <v>2357</v>
      </c>
      <c r="K198" s="12" t="s">
        <v>2413</v>
      </c>
      <c r="L198" s="12" t="s">
        <v>3071</v>
      </c>
      <c r="M198" s="12" t="s">
        <v>2370</v>
      </c>
      <c r="N198" s="12" t="s">
        <v>2358</v>
      </c>
      <c r="O198" s="12" t="s">
        <v>3072</v>
      </c>
      <c r="P198" s="12" t="s">
        <v>2672</v>
      </c>
      <c r="Q198" s="12" t="s">
        <v>2671</v>
      </c>
      <c r="R198" s="12" t="s">
        <v>2672</v>
      </c>
      <c r="S198" s="12" t="s">
        <v>76</v>
      </c>
      <c r="T198" s="12" t="s">
        <v>2674</v>
      </c>
      <c r="U198" s="12" t="s">
        <v>2671</v>
      </c>
      <c r="V198" s="12" t="s">
        <v>2681</v>
      </c>
      <c r="W198" s="12" t="s">
        <v>72</v>
      </c>
      <c r="X198" s="12" t="s">
        <v>62</v>
      </c>
      <c r="Y198" s="12"/>
      <c r="Z198" s="12" t="s">
        <v>2361</v>
      </c>
      <c r="AA198" s="12" t="s">
        <v>3073</v>
      </c>
      <c r="AB198" s="12" t="s">
        <v>2672</v>
      </c>
      <c r="AC198" s="12" t="s">
        <v>2671</v>
      </c>
      <c r="AD198" s="12" t="s">
        <v>2672</v>
      </c>
      <c r="AE198" s="12" t="s">
        <v>76</v>
      </c>
      <c r="AF198" s="12" t="s">
        <v>2674</v>
      </c>
      <c r="AG198" s="12" t="s">
        <v>2671</v>
      </c>
      <c r="AH198" s="12" t="s">
        <v>3068</v>
      </c>
      <c r="AI198" s="12" t="s">
        <v>72</v>
      </c>
      <c r="AJ198" s="12"/>
      <c r="AK198" s="12"/>
      <c r="AL198" s="12" t="s">
        <v>2364</v>
      </c>
      <c r="AM198" s="12" t="s">
        <v>3074</v>
      </c>
      <c r="AN198" s="12" t="s">
        <v>2672</v>
      </c>
      <c r="AO198" s="12" t="s">
        <v>2671</v>
      </c>
      <c r="AP198" s="12" t="s">
        <v>2672</v>
      </c>
      <c r="AQ198" s="12" t="s">
        <v>76</v>
      </c>
      <c r="AR198" s="12" t="s">
        <v>2674</v>
      </c>
      <c r="AS198" s="12" t="s">
        <v>2671</v>
      </c>
      <c r="AT198" s="12" t="s">
        <v>3070</v>
      </c>
      <c r="AU198" s="12" t="s">
        <v>72</v>
      </c>
      <c r="AV198" s="12"/>
      <c r="AW198" s="52"/>
    </row>
    <row r="199" spans="1:49" ht="106.5">
      <c r="A199" s="26" t="s">
        <v>2375</v>
      </c>
      <c r="B199" s="16" t="s">
        <v>2376</v>
      </c>
      <c r="C199" s="16" t="s">
        <v>51</v>
      </c>
      <c r="D199" s="16" t="s">
        <v>51</v>
      </c>
      <c r="E199" s="16" t="s">
        <v>2377</v>
      </c>
      <c r="F199" s="16" t="s">
        <v>2378</v>
      </c>
      <c r="G199" s="16" t="s">
        <v>2379</v>
      </c>
      <c r="H199" s="16">
        <v>2</v>
      </c>
      <c r="I199" s="16" t="s">
        <v>3075</v>
      </c>
      <c r="J199" s="16" t="s">
        <v>2381</v>
      </c>
      <c r="K199" s="16" t="s">
        <v>2413</v>
      </c>
      <c r="L199" s="16" t="s">
        <v>2382</v>
      </c>
      <c r="M199" s="16" t="s">
        <v>2383</v>
      </c>
      <c r="N199" s="16" t="s">
        <v>2384</v>
      </c>
      <c r="O199" s="16" t="s">
        <v>3076</v>
      </c>
      <c r="P199" s="12" t="s">
        <v>2672</v>
      </c>
      <c r="Q199" s="12" t="s">
        <v>2671</v>
      </c>
      <c r="R199" s="12" t="s">
        <v>2672</v>
      </c>
      <c r="S199" s="12" t="s">
        <v>76</v>
      </c>
      <c r="T199" s="12" t="s">
        <v>2674</v>
      </c>
      <c r="U199" s="12" t="s">
        <v>2671</v>
      </c>
      <c r="V199" s="12" t="s">
        <v>2681</v>
      </c>
      <c r="W199" s="12" t="s">
        <v>72</v>
      </c>
      <c r="X199" s="16" t="s">
        <v>62</v>
      </c>
      <c r="Y199" s="16"/>
      <c r="Z199" s="16" t="s">
        <v>2386</v>
      </c>
      <c r="AA199" s="16" t="s">
        <v>3077</v>
      </c>
      <c r="AB199" s="12" t="s">
        <v>2672</v>
      </c>
      <c r="AC199" s="12" t="s">
        <v>2671</v>
      </c>
      <c r="AD199" s="12" t="s">
        <v>2672</v>
      </c>
      <c r="AE199" s="12" t="s">
        <v>76</v>
      </c>
      <c r="AF199" s="12" t="s">
        <v>2674</v>
      </c>
      <c r="AG199" s="12" t="s">
        <v>2671</v>
      </c>
      <c r="AH199" s="12" t="s">
        <v>2681</v>
      </c>
      <c r="AI199" s="12" t="s">
        <v>72</v>
      </c>
      <c r="AJ199" s="16"/>
      <c r="AK199" s="16"/>
      <c r="AL199" s="16" t="s">
        <v>2388</v>
      </c>
      <c r="AM199" s="16" t="s">
        <v>3078</v>
      </c>
      <c r="AN199" s="16" t="s">
        <v>2671</v>
      </c>
      <c r="AO199" s="16" t="s">
        <v>2671</v>
      </c>
      <c r="AP199" s="16" t="s">
        <v>2672</v>
      </c>
      <c r="AQ199" s="16" t="s">
        <v>2677</v>
      </c>
      <c r="AR199" s="16" t="s">
        <v>2678</v>
      </c>
      <c r="AS199" s="16" t="s">
        <v>2672</v>
      </c>
      <c r="AT199" s="16" t="s">
        <v>3079</v>
      </c>
      <c r="AU199" s="16" t="s">
        <v>66</v>
      </c>
      <c r="AV199" s="16"/>
      <c r="AW199" s="53"/>
    </row>
    <row r="200" spans="1:49" ht="106.5">
      <c r="A200" s="27" t="s">
        <v>2375</v>
      </c>
      <c r="B200" s="12" t="s">
        <v>2376</v>
      </c>
      <c r="C200" s="12" t="s">
        <v>51</v>
      </c>
      <c r="D200" s="12" t="s">
        <v>51</v>
      </c>
      <c r="E200" s="12" t="s">
        <v>2377</v>
      </c>
      <c r="F200" s="12" t="s">
        <v>2378</v>
      </c>
      <c r="G200" s="12" t="s">
        <v>2379</v>
      </c>
      <c r="H200" s="12">
        <v>2</v>
      </c>
      <c r="I200" s="12" t="s">
        <v>3075</v>
      </c>
      <c r="J200" s="12" t="s">
        <v>2392</v>
      </c>
      <c r="K200" s="12" t="s">
        <v>2413</v>
      </c>
      <c r="L200" s="12" t="s">
        <v>2382</v>
      </c>
      <c r="M200" s="12" t="s">
        <v>2383</v>
      </c>
      <c r="N200" s="12" t="s">
        <v>2393</v>
      </c>
      <c r="O200" s="12" t="s">
        <v>3080</v>
      </c>
      <c r="P200" s="12" t="s">
        <v>2672</v>
      </c>
      <c r="Q200" s="12" t="s">
        <v>2671</v>
      </c>
      <c r="R200" s="12" t="s">
        <v>2672</v>
      </c>
      <c r="S200" s="12" t="s">
        <v>76</v>
      </c>
      <c r="T200" s="12" t="s">
        <v>2674</v>
      </c>
      <c r="U200" s="12" t="s">
        <v>2671</v>
      </c>
      <c r="V200" s="12" t="s">
        <v>2681</v>
      </c>
      <c r="W200" s="12" t="s">
        <v>72</v>
      </c>
      <c r="X200" s="12" t="s">
        <v>62</v>
      </c>
      <c r="Y200" s="12"/>
      <c r="Z200" s="12" t="s">
        <v>2395</v>
      </c>
      <c r="AA200" s="12" t="s">
        <v>3081</v>
      </c>
      <c r="AB200" s="12" t="s">
        <v>2672</v>
      </c>
      <c r="AC200" s="12" t="s">
        <v>2671</v>
      </c>
      <c r="AD200" s="12" t="s">
        <v>2672</v>
      </c>
      <c r="AE200" s="12" t="s">
        <v>76</v>
      </c>
      <c r="AF200" s="12" t="s">
        <v>2674</v>
      </c>
      <c r="AG200" s="12" t="s">
        <v>2671</v>
      </c>
      <c r="AH200" s="12" t="s">
        <v>2681</v>
      </c>
      <c r="AI200" s="12" t="s">
        <v>72</v>
      </c>
      <c r="AJ200" s="12"/>
      <c r="AK200" s="12"/>
      <c r="AL200" s="12" t="s">
        <v>2397</v>
      </c>
      <c r="AM200" s="12" t="s">
        <v>3082</v>
      </c>
      <c r="AN200" s="12" t="s">
        <v>2672</v>
      </c>
      <c r="AO200" s="12" t="s">
        <v>2671</v>
      </c>
      <c r="AP200" s="12" t="s">
        <v>2672</v>
      </c>
      <c r="AQ200" s="12" t="s">
        <v>76</v>
      </c>
      <c r="AR200" s="12" t="s">
        <v>2674</v>
      </c>
      <c r="AS200" s="12" t="s">
        <v>2845</v>
      </c>
      <c r="AT200" s="12" t="s">
        <v>2681</v>
      </c>
      <c r="AU200" s="12" t="s">
        <v>72</v>
      </c>
      <c r="AV200" s="12"/>
      <c r="AW200" s="52"/>
    </row>
    <row r="201" spans="1:49" ht="106.5">
      <c r="A201" s="26" t="s">
        <v>2375</v>
      </c>
      <c r="B201" s="16" t="s">
        <v>2376</v>
      </c>
      <c r="C201" s="16" t="s">
        <v>180</v>
      </c>
      <c r="D201" s="16" t="s">
        <v>2709</v>
      </c>
      <c r="E201" s="16" t="s">
        <v>2399</v>
      </c>
      <c r="F201" s="16" t="s">
        <v>2400</v>
      </c>
      <c r="G201" s="16" t="s">
        <v>2401</v>
      </c>
      <c r="H201" s="16">
        <v>1</v>
      </c>
      <c r="I201" s="16" t="s">
        <v>2402</v>
      </c>
      <c r="J201" s="16" t="s">
        <v>2402</v>
      </c>
      <c r="K201" s="16" t="s">
        <v>2413</v>
      </c>
      <c r="L201" s="16" t="s">
        <v>3083</v>
      </c>
      <c r="M201" s="16" t="s">
        <v>2404</v>
      </c>
      <c r="N201" s="16" t="s">
        <v>2393</v>
      </c>
      <c r="O201" s="16" t="s">
        <v>3084</v>
      </c>
      <c r="P201" s="12" t="s">
        <v>2672</v>
      </c>
      <c r="Q201" s="12" t="s">
        <v>2671</v>
      </c>
      <c r="R201" s="12" t="s">
        <v>2672</v>
      </c>
      <c r="S201" s="12" t="s">
        <v>76</v>
      </c>
      <c r="T201" s="12" t="s">
        <v>2674</v>
      </c>
      <c r="U201" s="12" t="s">
        <v>2671</v>
      </c>
      <c r="V201" s="12" t="s">
        <v>2681</v>
      </c>
      <c r="W201" s="12" t="s">
        <v>72</v>
      </c>
      <c r="X201" s="16" t="s">
        <v>62</v>
      </c>
      <c r="Y201" s="16"/>
      <c r="Z201" s="16" t="s">
        <v>2395</v>
      </c>
      <c r="AA201" s="16" t="s">
        <v>3085</v>
      </c>
      <c r="AB201" s="12" t="s">
        <v>2672</v>
      </c>
      <c r="AC201" s="12" t="s">
        <v>2671</v>
      </c>
      <c r="AD201" s="12" t="s">
        <v>2672</v>
      </c>
      <c r="AE201" s="12" t="s">
        <v>76</v>
      </c>
      <c r="AF201" s="12" t="s">
        <v>2674</v>
      </c>
      <c r="AG201" s="12" t="s">
        <v>2671</v>
      </c>
      <c r="AH201" s="12" t="s">
        <v>2681</v>
      </c>
      <c r="AI201" s="12" t="s">
        <v>72</v>
      </c>
      <c r="AJ201" s="16"/>
      <c r="AK201" s="16"/>
      <c r="AL201" s="16" t="s">
        <v>2397</v>
      </c>
      <c r="AM201" s="16" t="s">
        <v>3086</v>
      </c>
      <c r="AN201" s="16" t="s">
        <v>2672</v>
      </c>
      <c r="AO201" s="16" t="s">
        <v>2671</v>
      </c>
      <c r="AP201" s="16" t="s">
        <v>2672</v>
      </c>
      <c r="AQ201" s="16" t="s">
        <v>76</v>
      </c>
      <c r="AR201" s="16" t="s">
        <v>2674</v>
      </c>
      <c r="AS201" s="16" t="s">
        <v>2845</v>
      </c>
      <c r="AT201" s="16" t="s">
        <v>2681</v>
      </c>
      <c r="AU201" s="16" t="s">
        <v>72</v>
      </c>
      <c r="AV201" s="16"/>
      <c r="AW201" s="53"/>
    </row>
    <row r="202" spans="1:49" ht="229.5">
      <c r="A202" s="27" t="s">
        <v>2408</v>
      </c>
      <c r="B202" s="12" t="s">
        <v>2409</v>
      </c>
      <c r="C202" s="12" t="s">
        <v>51</v>
      </c>
      <c r="D202" s="12" t="s">
        <v>51</v>
      </c>
      <c r="E202" s="12" t="s">
        <v>2410</v>
      </c>
      <c r="F202" s="12" t="s">
        <v>2411</v>
      </c>
      <c r="G202" s="12" t="s">
        <v>2412</v>
      </c>
      <c r="H202" s="12">
        <v>1</v>
      </c>
      <c r="I202" s="12" t="s">
        <v>1263</v>
      </c>
      <c r="J202" s="12" t="s">
        <v>1263</v>
      </c>
      <c r="K202" s="12" t="s">
        <v>2413</v>
      </c>
      <c r="L202" s="12" t="s">
        <v>2414</v>
      </c>
      <c r="M202" s="12" t="s">
        <v>2415</v>
      </c>
      <c r="N202" s="12" t="s">
        <v>1266</v>
      </c>
      <c r="O202" s="12" t="s">
        <v>3087</v>
      </c>
      <c r="P202" s="12" t="s">
        <v>2672</v>
      </c>
      <c r="Q202" s="12" t="s">
        <v>2671</v>
      </c>
      <c r="R202" s="12" t="s">
        <v>2672</v>
      </c>
      <c r="S202" s="12" t="s">
        <v>2417</v>
      </c>
      <c r="T202" s="12" t="s">
        <v>2674</v>
      </c>
      <c r="U202" s="12" t="s">
        <v>2671</v>
      </c>
      <c r="V202" s="12" t="s">
        <v>2860</v>
      </c>
      <c r="W202" s="12" t="s">
        <v>72</v>
      </c>
      <c r="X202" s="12" t="s">
        <v>62</v>
      </c>
      <c r="Y202" s="12"/>
      <c r="Z202" s="12" t="s">
        <v>1268</v>
      </c>
      <c r="AA202" s="12" t="s">
        <v>3088</v>
      </c>
      <c r="AB202" s="12" t="s">
        <v>2672</v>
      </c>
      <c r="AC202" s="12" t="s">
        <v>2671</v>
      </c>
      <c r="AD202" s="12" t="s">
        <v>2672</v>
      </c>
      <c r="AE202" s="12" t="s">
        <v>2417</v>
      </c>
      <c r="AF202" s="12" t="s">
        <v>2674</v>
      </c>
      <c r="AG202" s="12" t="s">
        <v>2671</v>
      </c>
      <c r="AH202" s="12" t="s">
        <v>2860</v>
      </c>
      <c r="AI202" s="12" t="s">
        <v>72</v>
      </c>
      <c r="AJ202" s="12"/>
      <c r="AK202" s="12"/>
      <c r="AL202" s="12" t="s">
        <v>1270</v>
      </c>
      <c r="AM202" s="12" t="s">
        <v>3089</v>
      </c>
      <c r="AN202" s="12" t="s">
        <v>2672</v>
      </c>
      <c r="AO202" s="12" t="s">
        <v>2671</v>
      </c>
      <c r="AP202" s="12" t="s">
        <v>2672</v>
      </c>
      <c r="AQ202" s="12" t="s">
        <v>76</v>
      </c>
      <c r="AR202" s="12" t="s">
        <v>2691</v>
      </c>
      <c r="AS202" s="12" t="s">
        <v>2671</v>
      </c>
      <c r="AT202" s="12" t="s">
        <v>2861</v>
      </c>
      <c r="AU202" s="12" t="s">
        <v>72</v>
      </c>
      <c r="AV202" s="12"/>
      <c r="AW202" s="52"/>
    </row>
    <row r="203" spans="1:49" ht="121.5">
      <c r="A203" s="26" t="s">
        <v>2408</v>
      </c>
      <c r="B203" s="16" t="s">
        <v>2409</v>
      </c>
      <c r="C203" s="16" t="s">
        <v>80</v>
      </c>
      <c r="D203" s="16" t="s">
        <v>80</v>
      </c>
      <c r="E203" s="16" t="s">
        <v>2422</v>
      </c>
      <c r="F203" s="16" t="s">
        <v>2423</v>
      </c>
      <c r="G203" s="16" t="s">
        <v>2424</v>
      </c>
      <c r="H203" s="16">
        <v>2</v>
      </c>
      <c r="I203" s="16" t="s">
        <v>3090</v>
      </c>
      <c r="J203" s="16" t="s">
        <v>2426</v>
      </c>
      <c r="K203" s="16" t="s">
        <v>2413</v>
      </c>
      <c r="L203" s="16" t="s">
        <v>2427</v>
      </c>
      <c r="M203" s="16" t="s">
        <v>2428</v>
      </c>
      <c r="N203" s="16" t="s">
        <v>2429</v>
      </c>
      <c r="O203" s="16" t="s">
        <v>3091</v>
      </c>
      <c r="P203" s="16" t="s">
        <v>2671</v>
      </c>
      <c r="Q203" s="16" t="s">
        <v>2671</v>
      </c>
      <c r="R203" s="16" t="s">
        <v>2672</v>
      </c>
      <c r="S203" s="16" t="s">
        <v>3092</v>
      </c>
      <c r="T203" s="16" t="s">
        <v>2691</v>
      </c>
      <c r="U203" s="16" t="s">
        <v>2672</v>
      </c>
      <c r="V203" s="16" t="s">
        <v>3093</v>
      </c>
      <c r="W203" s="16" t="s">
        <v>66</v>
      </c>
      <c r="X203" s="16" t="s">
        <v>62</v>
      </c>
      <c r="Y203" s="16"/>
      <c r="Z203" s="16" t="s">
        <v>2433</v>
      </c>
      <c r="AA203" s="16" t="s">
        <v>3094</v>
      </c>
      <c r="AB203" s="16" t="s">
        <v>2671</v>
      </c>
      <c r="AC203" s="16" t="s">
        <v>2671</v>
      </c>
      <c r="AD203" s="16" t="s">
        <v>2672</v>
      </c>
      <c r="AE203" s="16" t="s">
        <v>3095</v>
      </c>
      <c r="AF203" s="16" t="s">
        <v>2691</v>
      </c>
      <c r="AG203" s="16" t="s">
        <v>2672</v>
      </c>
      <c r="AH203" s="16" t="s">
        <v>3096</v>
      </c>
      <c r="AI203" s="16" t="s">
        <v>72</v>
      </c>
      <c r="AJ203" s="16"/>
      <c r="AK203" s="16"/>
      <c r="AL203" s="16" t="s">
        <v>2437</v>
      </c>
      <c r="AM203" s="16" t="s">
        <v>3097</v>
      </c>
      <c r="AN203" s="16" t="s">
        <v>2671</v>
      </c>
      <c r="AO203" s="16" t="s">
        <v>2671</v>
      </c>
      <c r="AP203" s="16" t="s">
        <v>2672</v>
      </c>
      <c r="AQ203" s="16" t="s">
        <v>3098</v>
      </c>
      <c r="AR203" s="16" t="s">
        <v>2691</v>
      </c>
      <c r="AS203" s="16" t="s">
        <v>2672</v>
      </c>
      <c r="AT203" s="16" t="s">
        <v>3099</v>
      </c>
      <c r="AU203" s="16" t="s">
        <v>66</v>
      </c>
      <c r="AV203" s="16"/>
      <c r="AW203" s="53"/>
    </row>
    <row r="204" spans="1:49" ht="121.5">
      <c r="A204" s="27" t="s">
        <v>2408</v>
      </c>
      <c r="B204" s="12" t="s">
        <v>2409</v>
      </c>
      <c r="C204" s="12" t="s">
        <v>80</v>
      </c>
      <c r="D204" s="12" t="s">
        <v>80</v>
      </c>
      <c r="E204" s="12" t="s">
        <v>2422</v>
      </c>
      <c r="F204" s="12" t="s">
        <v>2423</v>
      </c>
      <c r="G204" s="12" t="s">
        <v>2424</v>
      </c>
      <c r="H204" s="12">
        <v>2</v>
      </c>
      <c r="I204" s="12" t="s">
        <v>3090</v>
      </c>
      <c r="J204" s="12" t="s">
        <v>2439</v>
      </c>
      <c r="K204" s="12" t="s">
        <v>2413</v>
      </c>
      <c r="L204" s="12" t="s">
        <v>2427</v>
      </c>
      <c r="M204" s="12" t="s">
        <v>2428</v>
      </c>
      <c r="N204" s="12" t="s">
        <v>352</v>
      </c>
      <c r="O204" s="12" t="s">
        <v>3100</v>
      </c>
      <c r="P204" s="12" t="s">
        <v>2672</v>
      </c>
      <c r="Q204" s="12" t="s">
        <v>2671</v>
      </c>
      <c r="R204" s="12" t="s">
        <v>2672</v>
      </c>
      <c r="S204" s="12" t="s">
        <v>76</v>
      </c>
      <c r="T204" s="12" t="s">
        <v>2674</v>
      </c>
      <c r="U204" s="12" t="s">
        <v>2671</v>
      </c>
      <c r="V204" s="12" t="s">
        <v>2681</v>
      </c>
      <c r="W204" s="12" t="s">
        <v>72</v>
      </c>
      <c r="X204" s="12" t="s">
        <v>62</v>
      </c>
      <c r="Y204" s="12"/>
      <c r="Z204" s="12" t="s">
        <v>355</v>
      </c>
      <c r="AA204" s="12" t="s">
        <v>3101</v>
      </c>
      <c r="AB204" s="12" t="s">
        <v>2672</v>
      </c>
      <c r="AC204" s="12" t="s">
        <v>2671</v>
      </c>
      <c r="AD204" s="12" t="s">
        <v>2672</v>
      </c>
      <c r="AE204" s="12" t="s">
        <v>2729</v>
      </c>
      <c r="AF204" s="12" t="s">
        <v>2674</v>
      </c>
      <c r="AG204" s="12" t="s">
        <v>2730</v>
      </c>
      <c r="AH204" s="12" t="s">
        <v>2730</v>
      </c>
      <c r="AI204" s="12" t="s">
        <v>72</v>
      </c>
      <c r="AJ204" s="12"/>
      <c r="AK204" s="12"/>
      <c r="AL204" s="12" t="s">
        <v>357</v>
      </c>
      <c r="AM204" s="12" t="s">
        <v>3102</v>
      </c>
      <c r="AN204" s="12" t="s">
        <v>2672</v>
      </c>
      <c r="AO204" s="12" t="s">
        <v>2671</v>
      </c>
      <c r="AP204" s="12" t="s">
        <v>2672</v>
      </c>
      <c r="AQ204" s="12" t="s">
        <v>76</v>
      </c>
      <c r="AR204" s="12" t="s">
        <v>2674</v>
      </c>
      <c r="AS204" s="12" t="s">
        <v>2671</v>
      </c>
      <c r="AT204" s="12" t="s">
        <v>2681</v>
      </c>
      <c r="AU204" s="12" t="s">
        <v>72</v>
      </c>
      <c r="AV204" s="12"/>
      <c r="AW204" s="52"/>
    </row>
    <row r="205" spans="1:49" ht="121.5">
      <c r="A205" s="26" t="s">
        <v>2408</v>
      </c>
      <c r="B205" s="16" t="s">
        <v>2409</v>
      </c>
      <c r="C205" s="16" t="s">
        <v>114</v>
      </c>
      <c r="D205" s="16" t="s">
        <v>2694</v>
      </c>
      <c r="E205" s="16" t="s">
        <v>2444</v>
      </c>
      <c r="F205" s="16" t="s">
        <v>2445</v>
      </c>
      <c r="G205" s="16" t="s">
        <v>2446</v>
      </c>
      <c r="H205" s="16">
        <v>1</v>
      </c>
      <c r="I205" s="16" t="s">
        <v>2447</v>
      </c>
      <c r="J205" s="16" t="s">
        <v>2447</v>
      </c>
      <c r="K205" s="16" t="s">
        <v>2413</v>
      </c>
      <c r="L205" s="16" t="s">
        <v>2448</v>
      </c>
      <c r="M205" s="16" t="s">
        <v>2449</v>
      </c>
      <c r="N205" s="16" t="s">
        <v>352</v>
      </c>
      <c r="O205" s="16" t="s">
        <v>3103</v>
      </c>
      <c r="P205" s="16" t="s">
        <v>2672</v>
      </c>
      <c r="Q205" s="16" t="s">
        <v>2671</v>
      </c>
      <c r="R205" s="16" t="s">
        <v>2672</v>
      </c>
      <c r="S205" s="16" t="s">
        <v>76</v>
      </c>
      <c r="T205" s="16" t="s">
        <v>2674</v>
      </c>
      <c r="U205" s="16" t="s">
        <v>2671</v>
      </c>
      <c r="V205" s="16" t="s">
        <v>2681</v>
      </c>
      <c r="W205" s="16" t="s">
        <v>72</v>
      </c>
      <c r="X205" s="16" t="s">
        <v>62</v>
      </c>
      <c r="Y205" s="16"/>
      <c r="Z205" s="16" t="s">
        <v>355</v>
      </c>
      <c r="AA205" s="16" t="s">
        <v>3104</v>
      </c>
      <c r="AB205" s="16" t="s">
        <v>2672</v>
      </c>
      <c r="AC205" s="16" t="s">
        <v>2671</v>
      </c>
      <c r="AD205" s="16" t="s">
        <v>2672</v>
      </c>
      <c r="AE205" s="16" t="s">
        <v>2729</v>
      </c>
      <c r="AF205" s="16" t="s">
        <v>2674</v>
      </c>
      <c r="AG205" s="16" t="s">
        <v>2730</v>
      </c>
      <c r="AH205" s="16" t="s">
        <v>2730</v>
      </c>
      <c r="AI205" s="16" t="s">
        <v>72</v>
      </c>
      <c r="AJ205" s="16"/>
      <c r="AK205" s="16"/>
      <c r="AL205" s="16" t="s">
        <v>357</v>
      </c>
      <c r="AM205" s="16" t="s">
        <v>3105</v>
      </c>
      <c r="AN205" s="16" t="s">
        <v>2672</v>
      </c>
      <c r="AO205" s="16" t="s">
        <v>2671</v>
      </c>
      <c r="AP205" s="16" t="s">
        <v>2672</v>
      </c>
      <c r="AQ205" s="16" t="s">
        <v>76</v>
      </c>
      <c r="AR205" s="16" t="s">
        <v>2674</v>
      </c>
      <c r="AS205" s="16" t="s">
        <v>2671</v>
      </c>
      <c r="AT205" s="16" t="s">
        <v>2681</v>
      </c>
      <c r="AU205" s="16" t="s">
        <v>72</v>
      </c>
      <c r="AV205" s="16"/>
      <c r="AW205" s="53"/>
    </row>
    <row r="206" spans="1:49" ht="121.5">
      <c r="A206" s="27" t="s">
        <v>2408</v>
      </c>
      <c r="B206" s="12" t="s">
        <v>2409</v>
      </c>
      <c r="C206" s="12" t="s">
        <v>149</v>
      </c>
      <c r="D206" s="12" t="s">
        <v>2704</v>
      </c>
      <c r="E206" s="12" t="s">
        <v>2453</v>
      </c>
      <c r="F206" s="12" t="s">
        <v>2454</v>
      </c>
      <c r="G206" s="12" t="s">
        <v>2455</v>
      </c>
      <c r="H206" s="12">
        <v>1</v>
      </c>
      <c r="I206" s="12" t="s">
        <v>2456</v>
      </c>
      <c r="J206" s="12" t="s">
        <v>2456</v>
      </c>
      <c r="K206" s="12" t="s">
        <v>2413</v>
      </c>
      <c r="L206" s="12" t="s">
        <v>2457</v>
      </c>
      <c r="M206" s="12" t="s">
        <v>2458</v>
      </c>
      <c r="N206" s="12" t="s">
        <v>2459</v>
      </c>
      <c r="O206" s="12" t="s">
        <v>3106</v>
      </c>
      <c r="P206" s="12" t="s">
        <v>2672</v>
      </c>
      <c r="Q206" s="12" t="s">
        <v>2671</v>
      </c>
      <c r="R206" s="12" t="s">
        <v>2672</v>
      </c>
      <c r="S206" s="12" t="s">
        <v>2677</v>
      </c>
      <c r="T206" s="12" t="s">
        <v>2674</v>
      </c>
      <c r="U206" s="12" t="s">
        <v>2671</v>
      </c>
      <c r="V206" s="12" t="s">
        <v>3107</v>
      </c>
      <c r="W206" s="12" t="s">
        <v>72</v>
      </c>
      <c r="X206" s="12" t="s">
        <v>62</v>
      </c>
      <c r="Y206" s="12"/>
      <c r="Z206" s="12" t="s">
        <v>2463</v>
      </c>
      <c r="AA206" s="12" t="s">
        <v>3108</v>
      </c>
      <c r="AB206" s="12" t="s">
        <v>2672</v>
      </c>
      <c r="AC206" s="12" t="s">
        <v>2671</v>
      </c>
      <c r="AD206" s="12" t="s">
        <v>2672</v>
      </c>
      <c r="AE206" s="12" t="s">
        <v>2677</v>
      </c>
      <c r="AF206" s="12" t="s">
        <v>2674</v>
      </c>
      <c r="AG206" s="12" t="s">
        <v>2671</v>
      </c>
      <c r="AH206" s="12" t="s">
        <v>3109</v>
      </c>
      <c r="AI206" s="12" t="s">
        <v>72</v>
      </c>
      <c r="AJ206" s="12"/>
      <c r="AK206" s="12"/>
      <c r="AL206" s="12" t="s">
        <v>2466</v>
      </c>
      <c r="AM206" s="12" t="s">
        <v>3110</v>
      </c>
      <c r="AN206" s="12" t="s">
        <v>2672</v>
      </c>
      <c r="AO206" s="12" t="s">
        <v>2671</v>
      </c>
      <c r="AP206" s="12" t="s">
        <v>2672</v>
      </c>
      <c r="AQ206" s="12" t="s">
        <v>76</v>
      </c>
      <c r="AR206" s="12" t="s">
        <v>2674</v>
      </c>
      <c r="AS206" s="12" t="s">
        <v>2671</v>
      </c>
      <c r="AT206" s="12" t="s">
        <v>2681</v>
      </c>
      <c r="AU206" s="12" t="s">
        <v>72</v>
      </c>
      <c r="AV206" s="12"/>
      <c r="AW206" s="52"/>
    </row>
    <row r="207" spans="1:49" ht="244.5">
      <c r="A207" s="26" t="s">
        <v>2408</v>
      </c>
      <c r="B207" s="16" t="s">
        <v>2409</v>
      </c>
      <c r="C207" s="16" t="s">
        <v>149</v>
      </c>
      <c r="D207" s="16" t="s">
        <v>2704</v>
      </c>
      <c r="E207" s="16" t="s">
        <v>2470</v>
      </c>
      <c r="F207" s="16" t="s">
        <v>2471</v>
      </c>
      <c r="G207" s="16" t="s">
        <v>2472</v>
      </c>
      <c r="H207" s="16">
        <v>1</v>
      </c>
      <c r="I207" s="16" t="s">
        <v>2473</v>
      </c>
      <c r="J207" s="16" t="s">
        <v>2473</v>
      </c>
      <c r="K207" s="16" t="s">
        <v>2413</v>
      </c>
      <c r="L207" s="16" t="s">
        <v>2474</v>
      </c>
      <c r="M207" s="16" t="s">
        <v>2475</v>
      </c>
      <c r="N207" s="16" t="s">
        <v>352</v>
      </c>
      <c r="O207" s="16" t="s">
        <v>3111</v>
      </c>
      <c r="P207" s="16" t="s">
        <v>2672</v>
      </c>
      <c r="Q207" s="16" t="s">
        <v>2671</v>
      </c>
      <c r="R207" s="16" t="s">
        <v>2672</v>
      </c>
      <c r="S207" s="16" t="s">
        <v>76</v>
      </c>
      <c r="T207" s="16" t="s">
        <v>2674</v>
      </c>
      <c r="U207" s="16" t="s">
        <v>2671</v>
      </c>
      <c r="V207" s="16" t="s">
        <v>2681</v>
      </c>
      <c r="W207" s="16" t="s">
        <v>72</v>
      </c>
      <c r="X207" s="16" t="s">
        <v>62</v>
      </c>
      <c r="Y207" s="16"/>
      <c r="Z207" s="16" t="s">
        <v>355</v>
      </c>
      <c r="AA207" s="16" t="s">
        <v>3112</v>
      </c>
      <c r="AB207" s="16" t="s">
        <v>2672</v>
      </c>
      <c r="AC207" s="16" t="s">
        <v>2671</v>
      </c>
      <c r="AD207" s="16" t="s">
        <v>2672</v>
      </c>
      <c r="AE207" s="16" t="s">
        <v>2729</v>
      </c>
      <c r="AF207" s="16" t="s">
        <v>2674</v>
      </c>
      <c r="AG207" s="16" t="s">
        <v>2730</v>
      </c>
      <c r="AH207" s="16" t="s">
        <v>2730</v>
      </c>
      <c r="AI207" s="16" t="s">
        <v>72</v>
      </c>
      <c r="AJ207" s="16"/>
      <c r="AK207" s="16"/>
      <c r="AL207" s="16" t="s">
        <v>357</v>
      </c>
      <c r="AM207" s="16" t="s">
        <v>3113</v>
      </c>
      <c r="AN207" s="16" t="s">
        <v>2672</v>
      </c>
      <c r="AO207" s="16" t="s">
        <v>2671</v>
      </c>
      <c r="AP207" s="16" t="s">
        <v>2672</v>
      </c>
      <c r="AQ207" s="16" t="s">
        <v>76</v>
      </c>
      <c r="AR207" s="16" t="s">
        <v>2674</v>
      </c>
      <c r="AS207" s="16" t="s">
        <v>2671</v>
      </c>
      <c r="AT207" s="16" t="s">
        <v>2681</v>
      </c>
      <c r="AU207" s="16" t="s">
        <v>72</v>
      </c>
      <c r="AV207" s="16"/>
      <c r="AW207" s="53"/>
    </row>
    <row r="208" spans="1:49" ht="198">
      <c r="A208" s="27" t="s">
        <v>2479</v>
      </c>
      <c r="B208" s="12" t="s">
        <v>2480</v>
      </c>
      <c r="C208" s="12" t="s">
        <v>149</v>
      </c>
      <c r="D208" s="12" t="s">
        <v>2704</v>
      </c>
      <c r="E208" s="12" t="s">
        <v>2481</v>
      </c>
      <c r="F208" s="12" t="s">
        <v>2482</v>
      </c>
      <c r="G208" s="12" t="s">
        <v>2483</v>
      </c>
      <c r="H208" s="12">
        <v>1</v>
      </c>
      <c r="I208" s="12" t="s">
        <v>2484</v>
      </c>
      <c r="J208" s="12" t="s">
        <v>2484</v>
      </c>
      <c r="K208" s="12" t="s">
        <v>2413</v>
      </c>
      <c r="L208" s="12" t="s">
        <v>2485</v>
      </c>
      <c r="M208" s="12" t="s">
        <v>2486</v>
      </c>
      <c r="N208" s="12" t="s">
        <v>2487</v>
      </c>
      <c r="O208" s="12" t="s">
        <v>3114</v>
      </c>
      <c r="P208" s="12" t="s">
        <v>2672</v>
      </c>
      <c r="Q208" s="12" t="s">
        <v>2672</v>
      </c>
      <c r="R208" s="12" t="s">
        <v>2671</v>
      </c>
      <c r="S208" s="12"/>
      <c r="T208" s="12" t="s">
        <v>2765</v>
      </c>
      <c r="U208" s="12" t="s">
        <v>2671</v>
      </c>
      <c r="V208" s="12" t="s">
        <v>2765</v>
      </c>
      <c r="W208" s="12" t="s">
        <v>850</v>
      </c>
      <c r="X208" s="12" t="s">
        <v>62</v>
      </c>
      <c r="Y208" s="12"/>
      <c r="Z208" s="12" t="s">
        <v>2491</v>
      </c>
      <c r="AA208" s="12" t="s">
        <v>3115</v>
      </c>
      <c r="AB208" s="12" t="s">
        <v>2672</v>
      </c>
      <c r="AC208" s="12" t="s">
        <v>2671</v>
      </c>
      <c r="AD208" s="12" t="s">
        <v>2672</v>
      </c>
      <c r="AE208" s="12" t="s">
        <v>2810</v>
      </c>
      <c r="AF208" s="12" t="s">
        <v>2674</v>
      </c>
      <c r="AG208" s="12" t="s">
        <v>3116</v>
      </c>
      <c r="AH208" s="12" t="s">
        <v>3116</v>
      </c>
      <c r="AI208" s="12" t="s">
        <v>72</v>
      </c>
      <c r="AJ208" s="12"/>
      <c r="AK208" s="12"/>
      <c r="AL208" s="12" t="s">
        <v>2493</v>
      </c>
      <c r="AM208" s="12" t="s">
        <v>3117</v>
      </c>
      <c r="AN208" s="12" t="s">
        <v>3118</v>
      </c>
      <c r="AO208" s="12" t="s">
        <v>2671</v>
      </c>
      <c r="AP208" s="12" t="s">
        <v>2672</v>
      </c>
      <c r="AQ208" s="12" t="s">
        <v>2677</v>
      </c>
      <c r="AR208" s="12" t="s">
        <v>2678</v>
      </c>
      <c r="AS208" s="12" t="s">
        <v>3119</v>
      </c>
      <c r="AT208" s="12">
        <v>3</v>
      </c>
      <c r="AU208" s="12" t="s">
        <v>72</v>
      </c>
      <c r="AV208" s="12"/>
      <c r="AW208" s="52"/>
    </row>
    <row r="209" spans="1:49" ht="167.25">
      <c r="A209" s="26" t="s">
        <v>2495</v>
      </c>
      <c r="B209" s="16" t="s">
        <v>2496</v>
      </c>
      <c r="C209" s="16" t="s">
        <v>51</v>
      </c>
      <c r="D209" s="16" t="s">
        <v>51</v>
      </c>
      <c r="E209" s="16" t="s">
        <v>2497</v>
      </c>
      <c r="F209" s="16" t="s">
        <v>2498</v>
      </c>
      <c r="G209" s="16" t="s">
        <v>2499</v>
      </c>
      <c r="H209" s="16">
        <v>1</v>
      </c>
      <c r="I209" s="16" t="s">
        <v>2500</v>
      </c>
      <c r="J209" s="16" t="s">
        <v>2500</v>
      </c>
      <c r="K209" s="16" t="s">
        <v>2413</v>
      </c>
      <c r="L209" s="16" t="s">
        <v>2501</v>
      </c>
      <c r="M209" s="16" t="s">
        <v>2502</v>
      </c>
      <c r="N209" s="16" t="s">
        <v>2503</v>
      </c>
      <c r="O209" s="16" t="s">
        <v>3120</v>
      </c>
      <c r="P209" s="16" t="s">
        <v>2672</v>
      </c>
      <c r="Q209" s="16" t="s">
        <v>2672</v>
      </c>
      <c r="R209" s="16" t="s">
        <v>2671</v>
      </c>
      <c r="S209" s="16"/>
      <c r="T209" s="16" t="s">
        <v>2765</v>
      </c>
      <c r="U209" s="16" t="s">
        <v>2671</v>
      </c>
      <c r="V209" s="16" t="s">
        <v>2765</v>
      </c>
      <c r="W209" s="16" t="s">
        <v>850</v>
      </c>
      <c r="X209" s="16" t="s">
        <v>62</v>
      </c>
      <c r="Y209" s="16"/>
      <c r="Z209" s="16" t="s">
        <v>2505</v>
      </c>
      <c r="AA209" s="16" t="s">
        <v>3121</v>
      </c>
      <c r="AB209" s="16" t="s">
        <v>2672</v>
      </c>
      <c r="AC209" s="16" t="s">
        <v>2671</v>
      </c>
      <c r="AD209" s="16" t="s">
        <v>2672</v>
      </c>
      <c r="AE209" s="16" t="s">
        <v>76</v>
      </c>
      <c r="AF209" s="16" t="s">
        <v>2674</v>
      </c>
      <c r="AG209" s="16" t="s">
        <v>2671</v>
      </c>
      <c r="AH209" s="16" t="s">
        <v>2681</v>
      </c>
      <c r="AI209" s="16" t="s">
        <v>72</v>
      </c>
      <c r="AJ209" s="16"/>
      <c r="AK209" s="16"/>
      <c r="AL209" s="16" t="s">
        <v>2508</v>
      </c>
      <c r="AM209" s="16" t="s">
        <v>3122</v>
      </c>
      <c r="AN209" s="16" t="s">
        <v>2672</v>
      </c>
      <c r="AO209" s="16" t="s">
        <v>2671</v>
      </c>
      <c r="AP209" s="16" t="s">
        <v>2672</v>
      </c>
      <c r="AQ209" s="16" t="s">
        <v>76</v>
      </c>
      <c r="AR209" s="16" t="s">
        <v>2674</v>
      </c>
      <c r="AS209" s="16" t="s">
        <v>2671</v>
      </c>
      <c r="AT209" s="16" t="s">
        <v>2681</v>
      </c>
      <c r="AU209" s="16" t="s">
        <v>72</v>
      </c>
      <c r="AV209" s="16"/>
      <c r="AW209" s="53"/>
    </row>
    <row r="210" spans="1:49" ht="198">
      <c r="A210" s="27" t="s">
        <v>2495</v>
      </c>
      <c r="B210" s="12" t="s">
        <v>2496</v>
      </c>
      <c r="C210" s="12" t="s">
        <v>51</v>
      </c>
      <c r="D210" s="12" t="s">
        <v>51</v>
      </c>
      <c r="E210" s="12" t="s">
        <v>2510</v>
      </c>
      <c r="F210" s="12" t="s">
        <v>2511</v>
      </c>
      <c r="G210" s="12" t="s">
        <v>2512</v>
      </c>
      <c r="H210" s="12">
        <v>1</v>
      </c>
      <c r="I210" s="12" t="s">
        <v>2513</v>
      </c>
      <c r="J210" s="12" t="s">
        <v>2513</v>
      </c>
      <c r="K210" s="12" t="s">
        <v>2413</v>
      </c>
      <c r="L210" s="12" t="s">
        <v>2514</v>
      </c>
      <c r="M210" s="12" t="s">
        <v>2515</v>
      </c>
      <c r="N210" s="12" t="s">
        <v>2516</v>
      </c>
      <c r="O210" s="12" t="s">
        <v>3123</v>
      </c>
      <c r="P210" s="12" t="s">
        <v>2672</v>
      </c>
      <c r="Q210" s="12" t="s">
        <v>2671</v>
      </c>
      <c r="R210" s="12" t="s">
        <v>2672</v>
      </c>
      <c r="S210" s="12" t="s">
        <v>76</v>
      </c>
      <c r="T210" s="12" t="s">
        <v>2674</v>
      </c>
      <c r="U210" s="12" t="s">
        <v>2671</v>
      </c>
      <c r="V210" s="12" t="s">
        <v>3124</v>
      </c>
      <c r="W210" s="12" t="s">
        <v>72</v>
      </c>
      <c r="X210" s="12" t="s">
        <v>62</v>
      </c>
      <c r="Y210" s="12"/>
      <c r="Z210" s="12" t="s">
        <v>2519</v>
      </c>
      <c r="AA210" s="12" t="s">
        <v>3125</v>
      </c>
      <c r="AB210" s="12" t="s">
        <v>2672</v>
      </c>
      <c r="AC210" s="12" t="s">
        <v>2671</v>
      </c>
      <c r="AD210" s="12" t="s">
        <v>2672</v>
      </c>
      <c r="AE210" s="12" t="s">
        <v>76</v>
      </c>
      <c r="AF210" s="12" t="s">
        <v>2674</v>
      </c>
      <c r="AG210" s="12" t="s">
        <v>2671</v>
      </c>
      <c r="AH210" s="12" t="s">
        <v>2681</v>
      </c>
      <c r="AI210" s="12" t="s">
        <v>72</v>
      </c>
      <c r="AJ210" s="12"/>
      <c r="AK210" s="12"/>
      <c r="AL210" s="12" t="s">
        <v>2521</v>
      </c>
      <c r="AM210" s="12" t="s">
        <v>3126</v>
      </c>
      <c r="AN210" s="12" t="s">
        <v>2672</v>
      </c>
      <c r="AO210" s="12" t="s">
        <v>2671</v>
      </c>
      <c r="AP210" s="12" t="s">
        <v>2672</v>
      </c>
      <c r="AQ210" s="12" t="s">
        <v>76</v>
      </c>
      <c r="AR210" s="12" t="s">
        <v>2674</v>
      </c>
      <c r="AS210" s="12" t="s">
        <v>2671</v>
      </c>
      <c r="AT210" s="12" t="s">
        <v>2681</v>
      </c>
      <c r="AU210" s="12" t="s">
        <v>72</v>
      </c>
      <c r="AV210" s="12"/>
      <c r="AW210" s="52"/>
    </row>
    <row r="211" spans="1:49" ht="152.25">
      <c r="A211" s="26" t="s">
        <v>2495</v>
      </c>
      <c r="B211" s="16" t="s">
        <v>2496</v>
      </c>
      <c r="C211" s="16" t="s">
        <v>114</v>
      </c>
      <c r="D211" s="16" t="s">
        <v>2694</v>
      </c>
      <c r="E211" s="16" t="s">
        <v>2523</v>
      </c>
      <c r="F211" s="16" t="s">
        <v>2524</v>
      </c>
      <c r="G211" s="16" t="s">
        <v>2525</v>
      </c>
      <c r="H211" s="16">
        <v>1</v>
      </c>
      <c r="I211" s="16" t="s">
        <v>2526</v>
      </c>
      <c r="J211" s="16" t="s">
        <v>2526</v>
      </c>
      <c r="K211" s="16" t="s">
        <v>2413</v>
      </c>
      <c r="L211" s="16" t="s">
        <v>2527</v>
      </c>
      <c r="M211" s="16" t="s">
        <v>2528</v>
      </c>
      <c r="N211" s="16" t="s">
        <v>2529</v>
      </c>
      <c r="O211" s="16" t="s">
        <v>3127</v>
      </c>
      <c r="P211" s="16" t="s">
        <v>2672</v>
      </c>
      <c r="Q211" s="16" t="s">
        <v>2671</v>
      </c>
      <c r="R211" s="16" t="s">
        <v>2672</v>
      </c>
      <c r="S211" s="16"/>
      <c r="T211" s="16" t="s">
        <v>2765</v>
      </c>
      <c r="U211" s="16" t="s">
        <v>2671</v>
      </c>
      <c r="V211" s="16" t="s">
        <v>2765</v>
      </c>
      <c r="W211" s="16" t="s">
        <v>850</v>
      </c>
      <c r="X211" s="16" t="s">
        <v>62</v>
      </c>
      <c r="Y211" s="16"/>
      <c r="Z211" s="16" t="s">
        <v>2531</v>
      </c>
      <c r="AA211" s="16" t="s">
        <v>3128</v>
      </c>
      <c r="AB211" s="16" t="s">
        <v>2672</v>
      </c>
      <c r="AC211" s="16" t="s">
        <v>2671</v>
      </c>
      <c r="AD211" s="16" t="s">
        <v>2672</v>
      </c>
      <c r="AE211" s="16" t="s">
        <v>76</v>
      </c>
      <c r="AF211" s="16" t="s">
        <v>2674</v>
      </c>
      <c r="AG211" s="16" t="s">
        <v>2671</v>
      </c>
      <c r="AH211" s="16" t="s">
        <v>2681</v>
      </c>
      <c r="AI211" s="16" t="s">
        <v>72</v>
      </c>
      <c r="AJ211" s="16"/>
      <c r="AK211" s="16"/>
      <c r="AL211" s="16" t="s">
        <v>2533</v>
      </c>
      <c r="AM211" s="16" t="s">
        <v>3129</v>
      </c>
      <c r="AN211" s="16" t="s">
        <v>2672</v>
      </c>
      <c r="AO211" s="16" t="s">
        <v>2671</v>
      </c>
      <c r="AP211" s="16" t="s">
        <v>2672</v>
      </c>
      <c r="AQ211" s="16" t="s">
        <v>76</v>
      </c>
      <c r="AR211" s="16" t="s">
        <v>2674</v>
      </c>
      <c r="AS211" s="16" t="s">
        <v>2671</v>
      </c>
      <c r="AT211" s="16" t="s">
        <v>2681</v>
      </c>
      <c r="AU211" s="16" t="s">
        <v>72</v>
      </c>
      <c r="AV211" s="16"/>
      <c r="AW211" s="53"/>
    </row>
    <row r="212" spans="1:49" ht="137.25">
      <c r="A212" s="27" t="s">
        <v>2495</v>
      </c>
      <c r="B212" s="12" t="s">
        <v>2496</v>
      </c>
      <c r="C212" s="12" t="s">
        <v>114</v>
      </c>
      <c r="D212" s="12" t="s">
        <v>2694</v>
      </c>
      <c r="E212" s="12" t="s">
        <v>2535</v>
      </c>
      <c r="F212" s="12" t="s">
        <v>2536</v>
      </c>
      <c r="G212" s="12" t="s">
        <v>2537</v>
      </c>
      <c r="H212" s="12">
        <v>1</v>
      </c>
      <c r="I212" s="12" t="s">
        <v>2538</v>
      </c>
      <c r="J212" s="12" t="s">
        <v>2538</v>
      </c>
      <c r="K212" s="12" t="s">
        <v>2413</v>
      </c>
      <c r="L212" s="12" t="s">
        <v>2539</v>
      </c>
      <c r="M212" s="12" t="s">
        <v>2540</v>
      </c>
      <c r="N212" s="12" t="s">
        <v>2541</v>
      </c>
      <c r="O212" s="12" t="s">
        <v>3130</v>
      </c>
      <c r="P212" s="12" t="s">
        <v>2672</v>
      </c>
      <c r="Q212" s="12" t="s">
        <v>2671</v>
      </c>
      <c r="R212" s="12" t="s">
        <v>2672</v>
      </c>
      <c r="S212" s="12" t="s">
        <v>76</v>
      </c>
      <c r="T212" s="12" t="s">
        <v>2674</v>
      </c>
      <c r="U212" s="12" t="s">
        <v>2671</v>
      </c>
      <c r="V212" s="12" t="s">
        <v>3131</v>
      </c>
      <c r="W212" s="12" t="s">
        <v>72</v>
      </c>
      <c r="X212" s="12" t="s">
        <v>62</v>
      </c>
      <c r="Y212" s="12"/>
      <c r="Z212" s="12" t="s">
        <v>2544</v>
      </c>
      <c r="AA212" s="12" t="s">
        <v>3132</v>
      </c>
      <c r="AB212" s="12" t="s">
        <v>2672</v>
      </c>
      <c r="AC212" s="12" t="s">
        <v>2671</v>
      </c>
      <c r="AD212" s="12" t="s">
        <v>2672</v>
      </c>
      <c r="AE212" s="12" t="s">
        <v>76</v>
      </c>
      <c r="AF212" s="12" t="s">
        <v>2674</v>
      </c>
      <c r="AG212" s="12" t="s">
        <v>2671</v>
      </c>
      <c r="AH212" s="12" t="s">
        <v>2681</v>
      </c>
      <c r="AI212" s="12" t="s">
        <v>72</v>
      </c>
      <c r="AJ212" s="12"/>
      <c r="AK212" s="12"/>
      <c r="AL212" s="12" t="s">
        <v>2547</v>
      </c>
      <c r="AM212" s="12" t="s">
        <v>3133</v>
      </c>
      <c r="AN212" s="12" t="s">
        <v>2672</v>
      </c>
      <c r="AO212" s="12" t="s">
        <v>2671</v>
      </c>
      <c r="AP212" s="12" t="s">
        <v>2672</v>
      </c>
      <c r="AQ212" s="12" t="s">
        <v>76</v>
      </c>
      <c r="AR212" s="12" t="s">
        <v>2674</v>
      </c>
      <c r="AS212" s="12" t="s">
        <v>2671</v>
      </c>
      <c r="AT212" s="12" t="s">
        <v>2681</v>
      </c>
      <c r="AU212" s="12" t="s">
        <v>72</v>
      </c>
      <c r="AV212" s="12"/>
      <c r="AW212" s="52"/>
    </row>
    <row r="213" spans="1:49" ht="121.5">
      <c r="A213" s="26" t="s">
        <v>2495</v>
      </c>
      <c r="B213" s="16" t="s">
        <v>2496</v>
      </c>
      <c r="C213" s="16" t="s">
        <v>149</v>
      </c>
      <c r="D213" s="16" t="s">
        <v>2704</v>
      </c>
      <c r="E213" s="16" t="s">
        <v>2549</v>
      </c>
      <c r="F213" s="16" t="s">
        <v>2550</v>
      </c>
      <c r="G213" s="16">
        <v>8.3800000000000007E+87</v>
      </c>
      <c r="H213" s="16">
        <v>2</v>
      </c>
      <c r="I213" s="16" t="s">
        <v>3134</v>
      </c>
      <c r="J213" s="16" t="s">
        <v>2553</v>
      </c>
      <c r="K213" s="16" t="s">
        <v>2413</v>
      </c>
      <c r="L213" s="16" t="s">
        <v>3135</v>
      </c>
      <c r="M213" s="16" t="s">
        <v>2555</v>
      </c>
      <c r="N213" s="16" t="s">
        <v>2556</v>
      </c>
      <c r="O213" s="16" t="s">
        <v>3136</v>
      </c>
      <c r="P213" s="16" t="s">
        <v>2672</v>
      </c>
      <c r="Q213" s="16" t="s">
        <v>2672</v>
      </c>
      <c r="R213" s="16" t="s">
        <v>2671</v>
      </c>
      <c r="S213" s="16"/>
      <c r="T213" s="16" t="s">
        <v>2765</v>
      </c>
      <c r="U213" s="16" t="s">
        <v>2671</v>
      </c>
      <c r="V213" s="16" t="s">
        <v>2765</v>
      </c>
      <c r="W213" s="16" t="s">
        <v>850</v>
      </c>
      <c r="X213" s="16" t="s">
        <v>62</v>
      </c>
      <c r="Y213" s="16"/>
      <c r="Z213" s="16" t="s">
        <v>2558</v>
      </c>
      <c r="AA213" s="16" t="s">
        <v>3137</v>
      </c>
      <c r="AB213" s="16"/>
      <c r="AC213" s="16"/>
      <c r="AD213" s="16"/>
      <c r="AE213" s="16"/>
      <c r="AF213" s="16"/>
      <c r="AG213" s="16"/>
      <c r="AH213" s="16"/>
      <c r="AI213" s="16"/>
      <c r="AJ213" s="16"/>
      <c r="AK213" s="16"/>
      <c r="AL213" s="16" t="s">
        <v>2560</v>
      </c>
      <c r="AM213" s="16" t="s">
        <v>3138</v>
      </c>
      <c r="AN213" s="16" t="s">
        <v>2672</v>
      </c>
      <c r="AO213" s="16" t="s">
        <v>2672</v>
      </c>
      <c r="AP213" s="16" t="s">
        <v>2671</v>
      </c>
      <c r="AQ213" s="16"/>
      <c r="AR213" s="16" t="s">
        <v>2765</v>
      </c>
      <c r="AS213" s="16" t="s">
        <v>2671</v>
      </c>
      <c r="AT213" s="16" t="s">
        <v>2765</v>
      </c>
      <c r="AU213" s="16" t="s">
        <v>850</v>
      </c>
      <c r="AV213" s="16"/>
      <c r="AW213" s="53"/>
    </row>
    <row r="214" spans="1:49" ht="121.5">
      <c r="A214" s="27" t="s">
        <v>2495</v>
      </c>
      <c r="B214" s="12" t="s">
        <v>2496</v>
      </c>
      <c r="C214" s="12" t="s">
        <v>149</v>
      </c>
      <c r="D214" s="12" t="s">
        <v>2704</v>
      </c>
      <c r="E214" s="12" t="s">
        <v>2549</v>
      </c>
      <c r="F214" s="12" t="s">
        <v>2550</v>
      </c>
      <c r="G214" s="12">
        <v>8.3800000000000007E+87</v>
      </c>
      <c r="H214" s="12">
        <v>2</v>
      </c>
      <c r="I214" s="12" t="s">
        <v>3134</v>
      </c>
      <c r="J214" s="12" t="s">
        <v>2562</v>
      </c>
      <c r="K214" s="12" t="s">
        <v>2413</v>
      </c>
      <c r="L214" s="12" t="s">
        <v>3135</v>
      </c>
      <c r="M214" s="12" t="s">
        <v>2555</v>
      </c>
      <c r="N214" s="12" t="s">
        <v>762</v>
      </c>
      <c r="O214" s="12" t="s">
        <v>3139</v>
      </c>
      <c r="P214" s="12" t="s">
        <v>2672</v>
      </c>
      <c r="Q214" s="12" t="s">
        <v>2671</v>
      </c>
      <c r="R214" s="12" t="s">
        <v>2672</v>
      </c>
      <c r="S214" s="12" t="s">
        <v>76</v>
      </c>
      <c r="T214" s="12" t="s">
        <v>2674</v>
      </c>
      <c r="U214" s="12" t="s">
        <v>2671</v>
      </c>
      <c r="V214" s="12" t="s">
        <v>2681</v>
      </c>
      <c r="W214" s="12" t="s">
        <v>72</v>
      </c>
      <c r="X214" s="12" t="s">
        <v>62</v>
      </c>
      <c r="Y214" s="12"/>
      <c r="Z214" s="12" t="s">
        <v>765</v>
      </c>
      <c r="AA214" s="12" t="s">
        <v>3140</v>
      </c>
      <c r="AB214" s="12" t="s">
        <v>2672</v>
      </c>
      <c r="AC214" s="12" t="s">
        <v>2671</v>
      </c>
      <c r="AD214" s="12" t="s">
        <v>2672</v>
      </c>
      <c r="AE214" s="12" t="s">
        <v>76</v>
      </c>
      <c r="AF214" s="12" t="s">
        <v>2674</v>
      </c>
      <c r="AG214" s="12" t="s">
        <v>2671</v>
      </c>
      <c r="AH214" s="12" t="s">
        <v>2792</v>
      </c>
      <c r="AI214" s="12" t="s">
        <v>72</v>
      </c>
      <c r="AJ214" s="12"/>
      <c r="AK214" s="12"/>
      <c r="AL214" s="12" t="s">
        <v>767</v>
      </c>
      <c r="AM214" s="12" t="s">
        <v>3141</v>
      </c>
      <c r="AN214" s="12" t="s">
        <v>2672</v>
      </c>
      <c r="AO214" s="12" t="s">
        <v>2671</v>
      </c>
      <c r="AP214" s="12" t="s">
        <v>2672</v>
      </c>
      <c r="AQ214" s="12" t="s">
        <v>76</v>
      </c>
      <c r="AR214" s="12" t="s">
        <v>2674</v>
      </c>
      <c r="AS214" s="12" t="s">
        <v>2671</v>
      </c>
      <c r="AT214" s="12" t="s">
        <v>2793</v>
      </c>
      <c r="AU214" s="12" t="s">
        <v>72</v>
      </c>
      <c r="AV214" s="12"/>
      <c r="AW214" s="52"/>
    </row>
    <row r="215" spans="1:49" ht="121.5">
      <c r="A215" s="26" t="s">
        <v>2495</v>
      </c>
      <c r="B215" s="16" t="s">
        <v>2496</v>
      </c>
      <c r="C215" s="16" t="s">
        <v>149</v>
      </c>
      <c r="D215" s="16" t="s">
        <v>2704</v>
      </c>
      <c r="E215" s="16" t="s">
        <v>2568</v>
      </c>
      <c r="F215" s="16" t="s">
        <v>2569</v>
      </c>
      <c r="G215" s="16" t="s">
        <v>2570</v>
      </c>
      <c r="H215" s="16">
        <v>1</v>
      </c>
      <c r="I215" s="16" t="s">
        <v>2571</v>
      </c>
      <c r="J215" s="16" t="s">
        <v>2571</v>
      </c>
      <c r="K215" s="16" t="s">
        <v>2413</v>
      </c>
      <c r="L215" s="16" t="s">
        <v>3142</v>
      </c>
      <c r="M215" s="16" t="s">
        <v>2573</v>
      </c>
      <c r="N215" s="16" t="s">
        <v>1649</v>
      </c>
      <c r="O215" s="16" t="s">
        <v>3143</v>
      </c>
      <c r="P215" s="16" t="s">
        <v>2672</v>
      </c>
      <c r="Q215" s="16" t="s">
        <v>2671</v>
      </c>
      <c r="R215" s="16" t="s">
        <v>2672</v>
      </c>
      <c r="S215" s="16" t="s">
        <v>76</v>
      </c>
      <c r="T215" s="16" t="s">
        <v>2674</v>
      </c>
      <c r="U215" s="16" t="s">
        <v>2671</v>
      </c>
      <c r="V215" s="16" t="s">
        <v>2923</v>
      </c>
      <c r="W215" s="16" t="s">
        <v>72</v>
      </c>
      <c r="X215" s="16" t="s">
        <v>62</v>
      </c>
      <c r="Y215" s="16"/>
      <c r="Z215" s="16" t="s">
        <v>1651</v>
      </c>
      <c r="AA215" s="16" t="s">
        <v>3144</v>
      </c>
      <c r="AB215" s="16" t="s">
        <v>2672</v>
      </c>
      <c r="AC215" s="16" t="s">
        <v>2671</v>
      </c>
      <c r="AD215" s="16" t="s">
        <v>2672</v>
      </c>
      <c r="AE215" s="16" t="s">
        <v>76</v>
      </c>
      <c r="AF215" s="16" t="s">
        <v>2674</v>
      </c>
      <c r="AG215" s="16" t="s">
        <v>2671</v>
      </c>
      <c r="AH215" s="16" t="s">
        <v>2924</v>
      </c>
      <c r="AI215" s="16" t="s">
        <v>72</v>
      </c>
      <c r="AJ215" s="16"/>
      <c r="AK215" s="16"/>
      <c r="AL215" s="16" t="s">
        <v>1653</v>
      </c>
      <c r="AM215" s="16" t="s">
        <v>3145</v>
      </c>
      <c r="AN215" s="16" t="s">
        <v>2672</v>
      </c>
      <c r="AO215" s="16" t="s">
        <v>2671</v>
      </c>
      <c r="AP215" s="16" t="s">
        <v>2672</v>
      </c>
      <c r="AQ215" s="16" t="s">
        <v>76</v>
      </c>
      <c r="AR215" s="16" t="s">
        <v>2674</v>
      </c>
      <c r="AS215" s="16" t="s">
        <v>2671</v>
      </c>
      <c r="AT215" s="16" t="s">
        <v>2681</v>
      </c>
      <c r="AU215" s="16" t="s">
        <v>72</v>
      </c>
      <c r="AV215" s="16"/>
      <c r="AW215" s="53"/>
    </row>
    <row r="216" spans="1:49" ht="152.25">
      <c r="A216" s="27" t="s">
        <v>2495</v>
      </c>
      <c r="B216" s="12" t="s">
        <v>2496</v>
      </c>
      <c r="C216" s="12" t="s">
        <v>305</v>
      </c>
      <c r="D216" s="12" t="s">
        <v>2709</v>
      </c>
      <c r="E216" s="12" t="s">
        <v>2579</v>
      </c>
      <c r="F216" s="12" t="s">
        <v>2580</v>
      </c>
      <c r="G216" s="12" t="s">
        <v>2581</v>
      </c>
      <c r="H216" s="12">
        <v>1</v>
      </c>
      <c r="I216" s="12" t="s">
        <v>2582</v>
      </c>
      <c r="J216" s="12" t="s">
        <v>2582</v>
      </c>
      <c r="K216" s="12" t="s">
        <v>2413</v>
      </c>
      <c r="L216" s="12" t="s">
        <v>2583</v>
      </c>
      <c r="M216" s="12" t="s">
        <v>2584</v>
      </c>
      <c r="N216" s="12" t="s">
        <v>2585</v>
      </c>
      <c r="O216" s="12" t="s">
        <v>3146</v>
      </c>
      <c r="P216" s="12" t="s">
        <v>2671</v>
      </c>
      <c r="Q216" s="12" t="s">
        <v>2671</v>
      </c>
      <c r="R216" s="12" t="s">
        <v>2672</v>
      </c>
      <c r="S216" s="12" t="s">
        <v>76</v>
      </c>
      <c r="T216" s="12" t="s">
        <v>2674</v>
      </c>
      <c r="U216" s="12" t="s">
        <v>2671</v>
      </c>
      <c r="V216" s="12" t="s">
        <v>2681</v>
      </c>
      <c r="W216" s="12" t="s">
        <v>72</v>
      </c>
      <c r="X216" s="12" t="s">
        <v>62</v>
      </c>
      <c r="Y216" s="12"/>
      <c r="Z216" s="12" t="s">
        <v>2587</v>
      </c>
      <c r="AA216" s="12" t="s">
        <v>3147</v>
      </c>
      <c r="AB216" s="12" t="s">
        <v>2672</v>
      </c>
      <c r="AC216" s="12" t="s">
        <v>2671</v>
      </c>
      <c r="AD216" s="12" t="s">
        <v>2672</v>
      </c>
      <c r="AE216" s="12" t="s">
        <v>76</v>
      </c>
      <c r="AF216" s="12" t="s">
        <v>2674</v>
      </c>
      <c r="AG216" s="12" t="s">
        <v>2671</v>
      </c>
      <c r="AH216" s="12" t="s">
        <v>2681</v>
      </c>
      <c r="AI216" s="12" t="s">
        <v>72</v>
      </c>
      <c r="AJ216" s="12"/>
      <c r="AK216" s="12"/>
      <c r="AL216" s="12" t="s">
        <v>2589</v>
      </c>
      <c r="AM216" s="12" t="s">
        <v>3148</v>
      </c>
      <c r="AN216" s="12" t="s">
        <v>2672</v>
      </c>
      <c r="AO216" s="12" t="s">
        <v>2671</v>
      </c>
      <c r="AP216" s="12" t="s">
        <v>2672</v>
      </c>
      <c r="AQ216" s="12" t="s">
        <v>76</v>
      </c>
      <c r="AR216" s="12" t="s">
        <v>2674</v>
      </c>
      <c r="AS216" s="12" t="s">
        <v>2671</v>
      </c>
      <c r="AT216" s="12" t="s">
        <v>2681</v>
      </c>
      <c r="AU216" s="12" t="s">
        <v>72</v>
      </c>
      <c r="AV216" s="12"/>
      <c r="AW216" s="52"/>
    </row>
    <row r="217" spans="1:49" ht="167.25">
      <c r="A217" s="26" t="s">
        <v>2591</v>
      </c>
      <c r="B217" s="16" t="s">
        <v>2592</v>
      </c>
      <c r="C217" s="16" t="s">
        <v>149</v>
      </c>
      <c r="D217" s="16" t="s">
        <v>2704</v>
      </c>
      <c r="E217" s="16" t="s">
        <v>2593</v>
      </c>
      <c r="F217" s="16" t="s">
        <v>2594</v>
      </c>
      <c r="G217" s="16" t="s">
        <v>2595</v>
      </c>
      <c r="H217" s="16">
        <v>1</v>
      </c>
      <c r="I217" s="16" t="s">
        <v>2596</v>
      </c>
      <c r="J217" s="16" t="s">
        <v>2596</v>
      </c>
      <c r="K217" s="16" t="s">
        <v>2413</v>
      </c>
      <c r="L217" s="16" t="s">
        <v>3149</v>
      </c>
      <c r="M217" s="16" t="s">
        <v>2598</v>
      </c>
      <c r="N217" s="16" t="s">
        <v>591</v>
      </c>
      <c r="O217" s="16" t="s">
        <v>3150</v>
      </c>
      <c r="P217" s="16" t="s">
        <v>2672</v>
      </c>
      <c r="Q217" s="16" t="s">
        <v>2671</v>
      </c>
      <c r="R217" s="16" t="s">
        <v>2672</v>
      </c>
      <c r="S217" s="16" t="s">
        <v>76</v>
      </c>
      <c r="T217" s="16" t="s">
        <v>2765</v>
      </c>
      <c r="U217" s="16" t="s">
        <v>2671</v>
      </c>
      <c r="V217" s="16" t="s">
        <v>2775</v>
      </c>
      <c r="W217" s="16" t="s">
        <v>72</v>
      </c>
      <c r="X217" s="16" t="s">
        <v>62</v>
      </c>
      <c r="Y217" s="16"/>
      <c r="Z217" s="16" t="s">
        <v>594</v>
      </c>
      <c r="AA217" s="16" t="s">
        <v>3151</v>
      </c>
      <c r="AB217" s="16">
        <v>1</v>
      </c>
      <c r="AC217" s="16" t="s">
        <v>2671</v>
      </c>
      <c r="AD217" s="16" t="s">
        <v>2672</v>
      </c>
      <c r="AE217" s="16" t="s">
        <v>76</v>
      </c>
      <c r="AF217" s="16" t="s">
        <v>2674</v>
      </c>
      <c r="AG217" s="16" t="s">
        <v>2671</v>
      </c>
      <c r="AH217" s="16" t="s">
        <v>2776</v>
      </c>
      <c r="AI217" s="16" t="s">
        <v>72</v>
      </c>
      <c r="AJ217" s="16"/>
      <c r="AK217" s="16"/>
      <c r="AL217" s="16" t="s">
        <v>597</v>
      </c>
      <c r="AM217" s="16" t="s">
        <v>3152</v>
      </c>
      <c r="AN217" s="16" t="s">
        <v>2713</v>
      </c>
      <c r="AO217" s="16" t="s">
        <v>2671</v>
      </c>
      <c r="AP217" s="16" t="s">
        <v>2672</v>
      </c>
      <c r="AQ217" s="16" t="s">
        <v>2752</v>
      </c>
      <c r="AR217" s="16" t="s">
        <v>2678</v>
      </c>
      <c r="AS217" s="16" t="s">
        <v>2672</v>
      </c>
      <c r="AT217" s="16" t="s">
        <v>2777</v>
      </c>
      <c r="AU217" s="16" t="s">
        <v>72</v>
      </c>
      <c r="AV217" s="16"/>
      <c r="AW217" s="53"/>
    </row>
    <row r="218" spans="1:49" ht="167.25">
      <c r="A218" s="27" t="s">
        <v>2591</v>
      </c>
      <c r="B218" s="12" t="s">
        <v>2592</v>
      </c>
      <c r="C218" s="12" t="s">
        <v>305</v>
      </c>
      <c r="D218" s="12" t="s">
        <v>2709</v>
      </c>
      <c r="E218" s="12" t="s">
        <v>2604</v>
      </c>
      <c r="F218" s="12" t="s">
        <v>2605</v>
      </c>
      <c r="G218" s="12" t="s">
        <v>2606</v>
      </c>
      <c r="H218" s="12">
        <v>1</v>
      </c>
      <c r="I218" s="12" t="s">
        <v>2607</v>
      </c>
      <c r="J218" s="12" t="s">
        <v>2607</v>
      </c>
      <c r="K218" s="12" t="s">
        <v>2413</v>
      </c>
      <c r="L218" s="12" t="s">
        <v>2608</v>
      </c>
      <c r="M218" s="12" t="s">
        <v>2609</v>
      </c>
      <c r="N218" s="12" t="s">
        <v>2610</v>
      </c>
      <c r="O218" s="12" t="s">
        <v>3153</v>
      </c>
      <c r="P218" s="12" t="s">
        <v>2672</v>
      </c>
      <c r="Q218" s="12" t="s">
        <v>2672</v>
      </c>
      <c r="R218" s="12" t="s">
        <v>2671</v>
      </c>
      <c r="S218" s="12"/>
      <c r="T218" s="12" t="s">
        <v>2765</v>
      </c>
      <c r="U218" s="12" t="s">
        <v>2671</v>
      </c>
      <c r="V218" s="12" t="s">
        <v>2765</v>
      </c>
      <c r="W218" s="12" t="s">
        <v>850</v>
      </c>
      <c r="X218" s="12" t="s">
        <v>62</v>
      </c>
      <c r="Y218" s="12"/>
      <c r="Z218" s="12" t="s">
        <v>2612</v>
      </c>
      <c r="AA218" s="12" t="s">
        <v>3154</v>
      </c>
      <c r="AB218" s="12" t="s">
        <v>2672</v>
      </c>
      <c r="AC218" s="12" t="s">
        <v>2671</v>
      </c>
      <c r="AD218" s="12" t="s">
        <v>2672</v>
      </c>
      <c r="AE218" s="12" t="s">
        <v>76</v>
      </c>
      <c r="AF218" s="12" t="s">
        <v>2765</v>
      </c>
      <c r="AG218" s="12" t="s">
        <v>2671</v>
      </c>
      <c r="AH218" s="12" t="s">
        <v>3155</v>
      </c>
      <c r="AI218" s="12" t="s">
        <v>72</v>
      </c>
      <c r="AJ218" s="12"/>
      <c r="AK218" s="12"/>
      <c r="AL218" s="12" t="s">
        <v>2615</v>
      </c>
      <c r="AM218" s="12" t="s">
        <v>3156</v>
      </c>
      <c r="AN218" s="12" t="s">
        <v>2672</v>
      </c>
      <c r="AO218" s="12" t="s">
        <v>2671</v>
      </c>
      <c r="AP218" s="12" t="s">
        <v>2672</v>
      </c>
      <c r="AQ218" s="12" t="s">
        <v>76</v>
      </c>
      <c r="AR218" s="12" t="s">
        <v>2674</v>
      </c>
      <c r="AS218" s="12" t="s">
        <v>2671</v>
      </c>
      <c r="AT218" s="12" t="s">
        <v>2681</v>
      </c>
      <c r="AU218" s="12" t="s">
        <v>72</v>
      </c>
      <c r="AV218" s="12"/>
      <c r="AW218" s="52"/>
    </row>
    <row r="219" spans="1:49" ht="321">
      <c r="A219" s="26" t="s">
        <v>2617</v>
      </c>
      <c r="B219" s="16" t="s">
        <v>2618</v>
      </c>
      <c r="C219" s="16" t="s">
        <v>51</v>
      </c>
      <c r="D219" s="16" t="s">
        <v>51</v>
      </c>
      <c r="E219" s="16" t="s">
        <v>2619</v>
      </c>
      <c r="F219" s="16" t="s">
        <v>3157</v>
      </c>
      <c r="G219" s="16" t="s">
        <v>2621</v>
      </c>
      <c r="H219" s="16">
        <v>2</v>
      </c>
      <c r="I219" s="16" t="s">
        <v>2622</v>
      </c>
      <c r="J219" s="16" t="s">
        <v>2623</v>
      </c>
      <c r="K219" s="16" t="s">
        <v>2413</v>
      </c>
      <c r="L219" s="16" t="s">
        <v>2624</v>
      </c>
      <c r="M219" s="16" t="s">
        <v>2625</v>
      </c>
      <c r="N219" s="16" t="s">
        <v>2626</v>
      </c>
      <c r="O219" s="16" t="s">
        <v>3158</v>
      </c>
      <c r="P219" s="16" t="s">
        <v>2672</v>
      </c>
      <c r="Q219" s="16" t="s">
        <v>2671</v>
      </c>
      <c r="R219" s="16" t="s">
        <v>2672</v>
      </c>
      <c r="S219" s="16" t="s">
        <v>2702</v>
      </c>
      <c r="T219" s="16" t="s">
        <v>2674</v>
      </c>
      <c r="U219" s="16" t="s">
        <v>2671</v>
      </c>
      <c r="V219" s="16" t="s">
        <v>3159</v>
      </c>
      <c r="W219" s="16" t="s">
        <v>72</v>
      </c>
      <c r="X219" s="16" t="s">
        <v>62</v>
      </c>
      <c r="Y219" s="16"/>
      <c r="Z219" s="16" t="s">
        <v>2630</v>
      </c>
      <c r="AA219" s="16" t="s">
        <v>3160</v>
      </c>
      <c r="AB219" s="16" t="s">
        <v>2672</v>
      </c>
      <c r="AC219" s="16" t="s">
        <v>2671</v>
      </c>
      <c r="AD219" s="16" t="s">
        <v>2672</v>
      </c>
      <c r="AE219" s="16" t="s">
        <v>2702</v>
      </c>
      <c r="AF219" s="16" t="s">
        <v>2674</v>
      </c>
      <c r="AG219" s="16" t="s">
        <v>3161</v>
      </c>
      <c r="AH219" s="16" t="s">
        <v>3161</v>
      </c>
      <c r="AI219" s="16" t="s">
        <v>72</v>
      </c>
      <c r="AJ219" s="16"/>
      <c r="AK219" s="16"/>
      <c r="AL219" s="16" t="s">
        <v>2634</v>
      </c>
      <c r="AM219" s="16" t="s">
        <v>3162</v>
      </c>
      <c r="AN219" s="12" t="s">
        <v>2672</v>
      </c>
      <c r="AO219" s="12" t="s">
        <v>2671</v>
      </c>
      <c r="AP219" s="12" t="s">
        <v>2672</v>
      </c>
      <c r="AQ219" s="12" t="s">
        <v>76</v>
      </c>
      <c r="AR219" s="12" t="s">
        <v>2678</v>
      </c>
      <c r="AS219" s="12" t="s">
        <v>2671</v>
      </c>
      <c r="AT219" s="12" t="s">
        <v>2679</v>
      </c>
      <c r="AU219" s="12" t="s">
        <v>72</v>
      </c>
      <c r="AV219" s="16"/>
      <c r="AW219" s="53"/>
    </row>
    <row r="220" spans="1:49" ht="321">
      <c r="A220" s="27" t="s">
        <v>2617</v>
      </c>
      <c r="B220" s="12" t="s">
        <v>2618</v>
      </c>
      <c r="C220" s="12" t="s">
        <v>51</v>
      </c>
      <c r="D220" s="12" t="s">
        <v>51</v>
      </c>
      <c r="E220" s="12" t="s">
        <v>2619</v>
      </c>
      <c r="F220" s="12" t="s">
        <v>3157</v>
      </c>
      <c r="G220" s="12" t="s">
        <v>2621</v>
      </c>
      <c r="H220" s="12">
        <v>2</v>
      </c>
      <c r="I220" s="12" t="s">
        <v>2622</v>
      </c>
      <c r="J220" s="12" t="s">
        <v>2636</v>
      </c>
      <c r="K220" s="12" t="s">
        <v>2413</v>
      </c>
      <c r="L220" s="12" t="s">
        <v>2624</v>
      </c>
      <c r="M220" s="12" t="s">
        <v>2625</v>
      </c>
      <c r="N220" s="12" t="s">
        <v>2637</v>
      </c>
      <c r="O220" s="12" t="s">
        <v>3163</v>
      </c>
      <c r="P220" s="12" t="s">
        <v>2672</v>
      </c>
      <c r="Q220" s="12" t="s">
        <v>2671</v>
      </c>
      <c r="R220" s="12" t="s">
        <v>2672</v>
      </c>
      <c r="S220" s="12" t="s">
        <v>76</v>
      </c>
      <c r="T220" s="12" t="s">
        <v>2674</v>
      </c>
      <c r="U220" s="12" t="s">
        <v>2671</v>
      </c>
      <c r="V220" s="12" t="s">
        <v>2681</v>
      </c>
      <c r="W220" s="12" t="s">
        <v>72</v>
      </c>
      <c r="X220" s="12" t="s">
        <v>62</v>
      </c>
      <c r="Y220" s="12"/>
      <c r="Z220" s="12" t="s">
        <v>2639</v>
      </c>
      <c r="AA220" s="12" t="s">
        <v>3164</v>
      </c>
      <c r="AB220" s="12" t="s">
        <v>2672</v>
      </c>
      <c r="AC220" s="12" t="s">
        <v>2671</v>
      </c>
      <c r="AD220" s="12" t="s">
        <v>2672</v>
      </c>
      <c r="AE220" s="12" t="s">
        <v>76</v>
      </c>
      <c r="AF220" s="12" t="s">
        <v>2674</v>
      </c>
      <c r="AG220" s="12" t="s">
        <v>2671</v>
      </c>
      <c r="AH220" s="12" t="s">
        <v>3165</v>
      </c>
      <c r="AI220" s="12" t="s">
        <v>72</v>
      </c>
      <c r="AJ220" s="12"/>
      <c r="AK220" s="12"/>
      <c r="AL220" s="12" t="s">
        <v>2642</v>
      </c>
      <c r="AM220" s="12" t="s">
        <v>3166</v>
      </c>
      <c r="AN220" s="12" t="s">
        <v>2672</v>
      </c>
      <c r="AO220" s="12" t="s">
        <v>2671</v>
      </c>
      <c r="AP220" s="12" t="s">
        <v>2672</v>
      </c>
      <c r="AQ220" s="12" t="s">
        <v>76</v>
      </c>
      <c r="AR220" s="12" t="s">
        <v>2674</v>
      </c>
      <c r="AS220" s="12" t="s">
        <v>2671</v>
      </c>
      <c r="AT220" s="12" t="s">
        <v>2681</v>
      </c>
      <c r="AU220" s="12" t="s">
        <v>72</v>
      </c>
      <c r="AV220" s="12"/>
      <c r="AW220" s="52"/>
    </row>
    <row r="221" spans="1:49" ht="213">
      <c r="A221" s="26" t="s">
        <v>2617</v>
      </c>
      <c r="B221" s="16" t="s">
        <v>2618</v>
      </c>
      <c r="C221" s="16" t="s">
        <v>149</v>
      </c>
      <c r="D221" s="16" t="s">
        <v>2704</v>
      </c>
      <c r="E221" s="16" t="s">
        <v>2644</v>
      </c>
      <c r="F221" s="16" t="s">
        <v>2645</v>
      </c>
      <c r="G221" s="16" t="s">
        <v>2646</v>
      </c>
      <c r="H221" s="16">
        <v>1</v>
      </c>
      <c r="I221" s="16" t="s">
        <v>2647</v>
      </c>
      <c r="J221" s="16" t="s">
        <v>2647</v>
      </c>
      <c r="K221" s="16" t="s">
        <v>2413</v>
      </c>
      <c r="L221" s="16" t="s">
        <v>2648</v>
      </c>
      <c r="M221" s="16" t="s">
        <v>2649</v>
      </c>
      <c r="N221" s="16" t="s">
        <v>2637</v>
      </c>
      <c r="O221" s="16" t="s">
        <v>3167</v>
      </c>
      <c r="P221" s="16" t="s">
        <v>2672</v>
      </c>
      <c r="Q221" s="16" t="s">
        <v>2671</v>
      </c>
      <c r="R221" s="16" t="s">
        <v>2672</v>
      </c>
      <c r="S221" s="16" t="s">
        <v>76</v>
      </c>
      <c r="T221" s="16" t="s">
        <v>2674</v>
      </c>
      <c r="U221" s="16" t="s">
        <v>2671</v>
      </c>
      <c r="V221" s="16" t="s">
        <v>2681</v>
      </c>
      <c r="W221" s="16" t="s">
        <v>72</v>
      </c>
      <c r="X221" s="16" t="s">
        <v>62</v>
      </c>
      <c r="Y221" s="16"/>
      <c r="Z221" s="16" t="s">
        <v>2639</v>
      </c>
      <c r="AA221" s="16" t="s">
        <v>3168</v>
      </c>
      <c r="AB221" s="16" t="s">
        <v>2672</v>
      </c>
      <c r="AC221" s="16" t="s">
        <v>2671</v>
      </c>
      <c r="AD221" s="16" t="s">
        <v>2672</v>
      </c>
      <c r="AE221" s="16" t="s">
        <v>76</v>
      </c>
      <c r="AF221" s="16" t="s">
        <v>2674</v>
      </c>
      <c r="AG221" s="16" t="s">
        <v>2671</v>
      </c>
      <c r="AH221" s="16" t="s">
        <v>3165</v>
      </c>
      <c r="AI221" s="16" t="s">
        <v>72</v>
      </c>
      <c r="AJ221" s="16"/>
      <c r="AK221" s="16"/>
      <c r="AL221" s="16" t="s">
        <v>2642</v>
      </c>
      <c r="AM221" s="16" t="s">
        <v>3169</v>
      </c>
      <c r="AN221" s="12" t="s">
        <v>2672</v>
      </c>
      <c r="AO221" s="12" t="s">
        <v>2671</v>
      </c>
      <c r="AP221" s="12" t="s">
        <v>2672</v>
      </c>
      <c r="AQ221" s="12" t="s">
        <v>76</v>
      </c>
      <c r="AR221" s="12" t="s">
        <v>2674</v>
      </c>
      <c r="AS221" s="12" t="s">
        <v>2671</v>
      </c>
      <c r="AT221" s="12" t="s">
        <v>2681</v>
      </c>
      <c r="AU221" s="12" t="s">
        <v>72</v>
      </c>
      <c r="AV221" s="16"/>
      <c r="AW221" s="53"/>
    </row>
    <row r="222" spans="1:49" ht="183">
      <c r="A222" s="27" t="s">
        <v>2617</v>
      </c>
      <c r="B222" s="12" t="s">
        <v>2618</v>
      </c>
      <c r="C222" s="12" t="s">
        <v>149</v>
      </c>
      <c r="D222" s="12" t="s">
        <v>2704</v>
      </c>
      <c r="E222" s="12" t="s">
        <v>2654</v>
      </c>
      <c r="F222" s="12" t="s">
        <v>2655</v>
      </c>
      <c r="G222" s="12" t="s">
        <v>2656</v>
      </c>
      <c r="H222" s="12">
        <v>1</v>
      </c>
      <c r="I222" s="12" t="s">
        <v>2657</v>
      </c>
      <c r="J222" s="12" t="s">
        <v>2657</v>
      </c>
      <c r="K222" s="12" t="s">
        <v>2413</v>
      </c>
      <c r="L222" s="12" t="s">
        <v>3170</v>
      </c>
      <c r="M222" s="12" t="s">
        <v>2659</v>
      </c>
      <c r="N222" s="12" t="s">
        <v>2660</v>
      </c>
      <c r="O222" s="12" t="s">
        <v>3171</v>
      </c>
      <c r="P222" s="12" t="s">
        <v>2672</v>
      </c>
      <c r="Q222" s="12" t="s">
        <v>2671</v>
      </c>
      <c r="R222" s="12" t="s">
        <v>2672</v>
      </c>
      <c r="S222" s="12" t="s">
        <v>76</v>
      </c>
      <c r="T222" s="12" t="s">
        <v>2674</v>
      </c>
      <c r="U222" s="12" t="s">
        <v>2671</v>
      </c>
      <c r="V222" s="12" t="s">
        <v>3172</v>
      </c>
      <c r="W222" s="12" t="s">
        <v>72</v>
      </c>
      <c r="X222" s="12" t="s">
        <v>62</v>
      </c>
      <c r="Y222" s="12"/>
      <c r="Z222" s="12" t="s">
        <v>2663</v>
      </c>
      <c r="AA222" s="12" t="s">
        <v>3173</v>
      </c>
      <c r="AB222" s="12" t="s">
        <v>2672</v>
      </c>
      <c r="AC222" s="12" t="s">
        <v>2671</v>
      </c>
      <c r="AD222" s="12" t="s">
        <v>2684</v>
      </c>
      <c r="AE222" s="12" t="s">
        <v>76</v>
      </c>
      <c r="AF222" s="12" t="s">
        <v>2674</v>
      </c>
      <c r="AG222" s="12" t="s">
        <v>2671</v>
      </c>
      <c r="AH222" s="12" t="s">
        <v>3174</v>
      </c>
      <c r="AI222" s="12" t="s">
        <v>72</v>
      </c>
      <c r="AJ222" s="12"/>
      <c r="AK222" s="12"/>
      <c r="AL222" s="12" t="s">
        <v>2667</v>
      </c>
      <c r="AM222" s="12" t="s">
        <v>3175</v>
      </c>
      <c r="AN222" s="12" t="s">
        <v>2672</v>
      </c>
      <c r="AO222" s="12" t="s">
        <v>2671</v>
      </c>
      <c r="AP222" s="12" t="s">
        <v>2672</v>
      </c>
      <c r="AQ222" s="12" t="s">
        <v>76</v>
      </c>
      <c r="AR222" s="12" t="s">
        <v>2674</v>
      </c>
      <c r="AS222" s="12" t="s">
        <v>2671</v>
      </c>
      <c r="AT222" s="12" t="s">
        <v>2681</v>
      </c>
      <c r="AU222" s="12" t="s">
        <v>72</v>
      </c>
      <c r="AV222" s="12"/>
      <c r="AW222" s="52"/>
    </row>
  </sheetData>
  <hyperlinks>
    <hyperlink ref="B2" r:id="rId1" xr:uid="{6799856D-32EA-4A16-A02B-B09A6EBA5F8D}"/>
    <hyperlink ref="E2" r:id="rId2" xr:uid="{6C96D541-825C-417F-9CA4-C6C516E2B200}"/>
    <hyperlink ref="B3" r:id="rId3" xr:uid="{F81AD647-EE13-433C-A601-7ADBEADAF6D8}"/>
    <hyperlink ref="E3" r:id="rId4" xr:uid="{5BA766D9-43EE-41F0-97E5-E4BDB6863412}"/>
    <hyperlink ref="B4" r:id="rId5" xr:uid="{0BBC24D2-AB90-4381-90A7-43D45185ADF2}"/>
    <hyperlink ref="E4" r:id="rId6" xr:uid="{C909E374-E2E2-4779-936B-3E0F75433888}"/>
    <hyperlink ref="B5" r:id="rId7" xr:uid="{DEE1C6A6-FF1E-46FA-82C6-1CE3FEEED193}"/>
    <hyperlink ref="E5" r:id="rId8" xr:uid="{40FB0712-EB07-4BBB-9FA0-D2358F7ED72D}"/>
    <hyperlink ref="B6" r:id="rId9" xr:uid="{810D0186-A354-4E7A-841D-1B803D6695E0}"/>
    <hyperlink ref="E6" r:id="rId10" xr:uid="{A66B4450-1401-482E-98CD-27F515BAD956}"/>
    <hyperlink ref="B7" r:id="rId11" xr:uid="{1ABE741D-5204-4395-91A8-66092E545DF5}"/>
    <hyperlink ref="E7" r:id="rId12" xr:uid="{DD6DD8FA-D04E-4A11-A6F9-980CBE9C0F0C}"/>
    <hyperlink ref="B8" r:id="rId13" xr:uid="{43B7DB6A-E81F-44B0-B542-6CF606D99DAC}"/>
    <hyperlink ref="E8" r:id="rId14" xr:uid="{493E90F5-8F43-4B8F-8E6A-25B4106B8661}"/>
    <hyperlink ref="B9" r:id="rId15" xr:uid="{1958C827-7621-4B25-AA77-89C0ED4F598D}"/>
    <hyperlink ref="E9" r:id="rId16" xr:uid="{A9E0FF73-6908-4F07-A9FD-55A09AE8FDC3}"/>
    <hyperlink ref="B10" r:id="rId17" xr:uid="{1FAAE05D-58D1-4203-A44C-2D6CC52A5A35}"/>
    <hyperlink ref="E10" r:id="rId18" xr:uid="{181B55F1-3FEA-4A97-98B9-C22C91B1CEE0}"/>
    <hyperlink ref="B11" r:id="rId19" xr:uid="{808BED02-92E3-4533-8C8C-B3FBF612B8DF}"/>
    <hyperlink ref="E11" r:id="rId20" xr:uid="{58ADE4E4-C4E1-4F4E-8EEC-49D2EC3135DF}"/>
    <hyperlink ref="B12" r:id="rId21" xr:uid="{0650CB33-4D4F-4D5C-A3FA-6E872B06EE58}"/>
    <hyperlink ref="E12" r:id="rId22" xr:uid="{A0D60E28-7A15-4231-97B5-C4CC05BEE50E}"/>
    <hyperlink ref="B13" r:id="rId23" xr:uid="{B51BB83D-0A5E-49A6-ADFF-59C58B531FB4}"/>
    <hyperlink ref="E13" r:id="rId24" xr:uid="{707D78EF-67DC-457C-9D73-8D75BE8CE1DB}"/>
    <hyperlink ref="B14" r:id="rId25" xr:uid="{BD12A7D7-BE9C-4B68-A972-1798E865D9D7}"/>
    <hyperlink ref="E14" r:id="rId26" xr:uid="{73D3C138-D570-415D-B8C9-26B409C7CE68}"/>
    <hyperlink ref="B15" r:id="rId27" xr:uid="{342B9206-635D-4AE7-BEC1-98C6EA91C654}"/>
    <hyperlink ref="E15" r:id="rId28" xr:uid="{42BB8766-3A10-4C04-9C85-D7A29D8592DC}"/>
    <hyperlink ref="B16" r:id="rId29" xr:uid="{60908E92-BA9E-4DA5-B63B-D88709814EFE}"/>
    <hyperlink ref="E16" r:id="rId30" xr:uid="{058BCBA5-689E-4AF8-8374-D47C18B21466}"/>
    <hyperlink ref="B17" r:id="rId31" xr:uid="{5732905A-9296-42F6-945C-CA924EAF9975}"/>
    <hyperlink ref="E17" r:id="rId32" xr:uid="{98B643B2-F96A-498D-8503-E409B866FD6D}"/>
    <hyperlink ref="B18" r:id="rId33" xr:uid="{E7D87F61-5066-4D8A-B3FA-F584823475A9}"/>
    <hyperlink ref="E18" r:id="rId34" xr:uid="{39EC9815-32E4-4973-8BB9-080E7469E33D}"/>
    <hyperlink ref="B19" r:id="rId35" xr:uid="{A7E3E1FA-62CA-4D95-BB7F-7588ADD79C94}"/>
    <hyperlink ref="E19" r:id="rId36" xr:uid="{0CCC9F9D-95B6-45BA-8028-D25F0ECEA073}"/>
    <hyperlink ref="B20" r:id="rId37" xr:uid="{0FF9DDC7-1A11-4FF7-BA34-6EA4B86B1E62}"/>
    <hyperlink ref="E20" r:id="rId38" xr:uid="{52C84C4E-D816-48D5-8101-6F1494428A72}"/>
    <hyperlink ref="B21" r:id="rId39" xr:uid="{60CC1879-37C5-4668-B15B-F4FFF7748347}"/>
    <hyperlink ref="E21" r:id="rId40" xr:uid="{4E72F947-6833-4F72-8CEC-C9575B5D4EC6}"/>
    <hyperlink ref="B22" r:id="rId41" xr:uid="{35188059-4CA3-41B5-8775-5A7440E05DCE}"/>
    <hyperlink ref="E22" r:id="rId42" xr:uid="{B755CB26-C00E-4D21-BCB1-983CB740AABD}"/>
    <hyperlink ref="E23" r:id="rId43" xr:uid="{84EE33F1-3848-48A1-BCA0-D04E53232752}"/>
    <hyperlink ref="E24" r:id="rId44" xr:uid="{92ADF7EC-23BB-45DF-B8AA-D33678FF6F80}"/>
    <hyperlink ref="E25" r:id="rId45" xr:uid="{7B437AD1-7BAC-4AE6-8CE8-BFF5C0B2419D}"/>
    <hyperlink ref="E26" r:id="rId46" xr:uid="{CB2E34AE-8252-4EAA-AD37-844EF30423AE}"/>
    <hyperlink ref="B27" r:id="rId47" xr:uid="{A19FD648-5810-425D-A271-6A3C13DEBD10}"/>
    <hyperlink ref="E27" r:id="rId48" xr:uid="{294C2842-12D8-45B0-8286-7D9329A38F69}"/>
    <hyperlink ref="B28" r:id="rId49" xr:uid="{67DEA451-6502-432F-977B-C0163204E879}"/>
    <hyperlink ref="E28" r:id="rId50" xr:uid="{CCD20F71-D153-4A20-B5AC-FBFA0EED7F81}"/>
    <hyperlink ref="B29" r:id="rId51" xr:uid="{11176B64-E43E-4160-B0A3-7A6B958F9BD3}"/>
    <hyperlink ref="E29" r:id="rId52" xr:uid="{A9F1DD8A-101C-4E51-9087-7E42A5C8CC84}"/>
    <hyperlink ref="B30" r:id="rId53" xr:uid="{229BDFAF-3829-45BE-AC2A-283C78585360}"/>
    <hyperlink ref="E30" r:id="rId54" xr:uid="{F9F553EE-D062-46AF-937D-53ACA6DC16E8}"/>
    <hyperlink ref="B31" r:id="rId55" xr:uid="{DD3E7154-DE43-43BA-A926-B3C42E36BD30}"/>
    <hyperlink ref="E31" r:id="rId56" xr:uid="{B3E7F8E9-D054-4A90-92A7-2F7A6ED54610}"/>
    <hyperlink ref="E32" r:id="rId57" xr:uid="{5E3AD9DC-1248-44DE-A609-039454AAC34D}"/>
    <hyperlink ref="E33" r:id="rId58" xr:uid="{BE389C12-A1AF-4419-B893-F3D33941F55A}"/>
    <hyperlink ref="E34" r:id="rId59" xr:uid="{5DE452FF-017A-4B2D-B537-BA663A1F2CD3}"/>
    <hyperlink ref="E35" r:id="rId60" xr:uid="{8250DEEB-E604-432A-B498-EC85E1F17FF3}"/>
    <hyperlink ref="E36" r:id="rId61" xr:uid="{D1CDD7A5-F611-481D-8D3F-0CD708BD8586}"/>
    <hyperlink ref="E37" r:id="rId62" xr:uid="{0F600B09-99EC-4F11-9C3A-4D11079827C9}"/>
    <hyperlink ref="E38" r:id="rId63" xr:uid="{A5FBC339-D56C-45A2-8C68-464B4AB5A7F1}"/>
    <hyperlink ref="E39" r:id="rId64" xr:uid="{0C2B51D6-FAF7-43FB-8B77-18C81F1266FC}"/>
    <hyperlink ref="E40" r:id="rId65" xr:uid="{E619A248-6AFB-418C-AB05-04CDA77D8055}"/>
    <hyperlink ref="B41" r:id="rId66" xr:uid="{805EE077-2620-4BFA-A06D-8BB967785B86}"/>
    <hyperlink ref="E41" r:id="rId67" xr:uid="{D48147AE-33EB-4BB1-AE41-016A340DCAC0}"/>
    <hyperlink ref="B42" r:id="rId68" xr:uid="{7220B22B-95AD-40CE-8252-B665A6D5A59F}"/>
    <hyperlink ref="E42" r:id="rId69" xr:uid="{14CE3210-1F2C-4F67-AC9D-B2ECCE5E573E}"/>
    <hyperlink ref="B43" r:id="rId70" xr:uid="{916D472E-C0FE-46F1-A4DB-820712546E74}"/>
    <hyperlink ref="E43" r:id="rId71" xr:uid="{B8B07748-4D4A-4194-B8CF-34EF818932E4}"/>
    <hyperlink ref="E44" r:id="rId72" xr:uid="{9CB851AC-16E3-48EA-A353-277A71E5B165}"/>
    <hyperlink ref="B45" r:id="rId73" xr:uid="{87BB2D2A-81D6-4B53-B527-A46F77553A01}"/>
    <hyperlink ref="E45" r:id="rId74" xr:uid="{A8B90BC0-FA37-470B-9016-E302FA43D777}"/>
    <hyperlink ref="B46" r:id="rId75" xr:uid="{31D28065-701D-4251-80E1-0DEDCA6ADAA6}"/>
    <hyperlink ref="E46" r:id="rId76" xr:uid="{C5BA86C1-F13D-402E-B01E-A4A6250761A1}"/>
    <hyperlink ref="B47" r:id="rId77" xr:uid="{256CB0EB-A7C7-4A89-990D-EECB74FEC760}"/>
    <hyperlink ref="E47" r:id="rId78" xr:uid="{58417D24-DA07-4F03-9F42-51656372F5AA}"/>
    <hyperlink ref="B48" r:id="rId79" xr:uid="{848CB318-DB74-4296-9376-04A60FFD04D3}"/>
    <hyperlink ref="E48" r:id="rId80" xr:uid="{CF771317-DD92-4CDC-B2BB-3894C1BC324D}"/>
    <hyperlink ref="B49" r:id="rId81" xr:uid="{E9E8984C-0E60-4033-B2D5-D315A7C7BE9B}"/>
    <hyperlink ref="E49" r:id="rId82" xr:uid="{D96927E3-D75E-4332-828D-71B0AC3C3E36}"/>
    <hyperlink ref="B50" r:id="rId83" xr:uid="{0F49D27F-A07C-4B6A-BA7F-ADB0A5ED34B4}"/>
    <hyperlink ref="E50" r:id="rId84" xr:uid="{D6FC0A9A-ED72-4ABB-9B47-0211C5B12E50}"/>
    <hyperlink ref="B51" r:id="rId85" xr:uid="{255C80B0-6375-42FA-90A1-5D9F63759839}"/>
    <hyperlink ref="E51" r:id="rId86" xr:uid="{5208B974-4DD5-4DBB-B4EC-E8FCBAB2926E}"/>
    <hyperlink ref="B52" r:id="rId87" xr:uid="{A55FA2E9-E8D3-4C10-84F1-1461AA3DCA71}"/>
    <hyperlink ref="E52" r:id="rId88" xr:uid="{40EF60FE-27D2-4EC3-B826-B67AC3FC78CA}"/>
    <hyperlink ref="E53" r:id="rId89" xr:uid="{A56BFE22-C256-46F9-A137-6CB9EDBF0708}"/>
    <hyperlink ref="E54" r:id="rId90" xr:uid="{4ECA6785-4115-40D6-9DF8-3EF92BF69120}"/>
    <hyperlink ref="B55" r:id="rId91" xr:uid="{E2A74396-21EB-4D1C-AE41-05EDE88C118B}"/>
    <hyperlink ref="E55" r:id="rId92" xr:uid="{15415DBF-529B-4562-9AE6-46981A0A560A}"/>
    <hyperlink ref="B56" r:id="rId93" xr:uid="{26AF211E-8ED5-4403-80FE-4A97CC33C02E}"/>
    <hyperlink ref="E56" r:id="rId94" xr:uid="{BA337828-08FB-4D77-A36F-700EBB2D3AD1}"/>
    <hyperlink ref="B57" r:id="rId95" xr:uid="{FE77539C-F1D6-490E-A632-23781B30472D}"/>
    <hyperlink ref="E57" r:id="rId96" xr:uid="{316757E1-5013-4F44-8088-BB44346D8714}"/>
    <hyperlink ref="B58" r:id="rId97" xr:uid="{E7A64CA0-EC7B-4E54-B4FE-2C97F2B416EC}"/>
    <hyperlink ref="E58" r:id="rId98" xr:uid="{6807F53C-8EC8-4009-BF61-F3FF6ED3C458}"/>
    <hyperlink ref="B59" r:id="rId99" xr:uid="{1377038D-CC32-4812-961C-416668F85A58}"/>
    <hyperlink ref="E59" r:id="rId100" xr:uid="{BCF352AC-511B-4D2E-AB3B-809B952D8A6B}"/>
    <hyperlink ref="B60" r:id="rId101" xr:uid="{3D84DC42-26D4-4D7B-A6D1-B8E1EA4F0E63}"/>
    <hyperlink ref="E60" r:id="rId102" xr:uid="{EE8334EA-CD17-43D5-9F2E-1608DC058B9C}"/>
    <hyperlink ref="B61" r:id="rId103" xr:uid="{B38A9649-D74C-40BF-BFF8-2059DFD3056D}"/>
    <hyperlink ref="E61" r:id="rId104" xr:uid="{3751A812-E112-4A82-9709-BE06C6A80F23}"/>
    <hyperlink ref="B62" r:id="rId105" xr:uid="{771CCD8D-C42D-40A2-953F-1FB81C51CC7E}"/>
    <hyperlink ref="E62" r:id="rId106" xr:uid="{18627C6D-3EAB-4847-856E-7E9683E74198}"/>
    <hyperlink ref="B63" r:id="rId107" xr:uid="{8EF3F119-FE4F-4C45-8FDA-0224DE9A5667}"/>
    <hyperlink ref="E63" r:id="rId108" xr:uid="{84368AD0-0672-4A34-82BB-785C181D91AE}"/>
    <hyperlink ref="B64" r:id="rId109" xr:uid="{51C5E968-A33C-4405-9149-1C80D95859D4}"/>
    <hyperlink ref="E64" r:id="rId110" xr:uid="{AB7B0831-63B5-47BA-BB95-AB1A12DEE4FB}"/>
    <hyperlink ref="B65" r:id="rId111" xr:uid="{4EE9F126-E858-4118-BC6E-021988C0E1B6}"/>
    <hyperlink ref="E65" r:id="rId112" xr:uid="{8F5389FD-2FBA-4575-B9A9-3A3172195708}"/>
    <hyperlink ref="E66" r:id="rId113" xr:uid="{C1846C94-8341-42A0-9015-C7D48CF9EE27}"/>
    <hyperlink ref="E67" r:id="rId114" xr:uid="{07A4A0F3-DE92-455A-B00F-7F0FBE7EB14B}"/>
    <hyperlink ref="E68" r:id="rId115" xr:uid="{F97944E4-2371-46ED-B99B-AAA4135705E1}"/>
    <hyperlink ref="E69" r:id="rId116" xr:uid="{8157B3E5-0A1B-4A33-BC9C-670E48B36791}"/>
    <hyperlink ref="E70" r:id="rId117" xr:uid="{18038690-3DF0-4483-AFFB-F45FC3827CB6}"/>
    <hyperlink ref="E71" r:id="rId118" xr:uid="{F83E96FF-FB7F-471C-A083-B64EB7D8B7CE}"/>
    <hyperlink ref="E72" r:id="rId119" xr:uid="{B11D3271-A06A-447B-BD40-8AA8C15BE46C}"/>
    <hyperlink ref="E73" r:id="rId120" xr:uid="{DE331D0C-2559-4300-9D21-B4C365CE4CFC}"/>
    <hyperlink ref="E74" r:id="rId121" xr:uid="{D7672B03-10B0-4DD1-A891-A6EB0C7CB573}"/>
    <hyperlink ref="E75" r:id="rId122" xr:uid="{6ACCCB52-169E-44C0-B6FF-06EBAAB16563}"/>
    <hyperlink ref="E76" r:id="rId123" xr:uid="{61FD1371-6457-4730-933E-7C5C81A31BE9}"/>
    <hyperlink ref="E77" r:id="rId124" xr:uid="{ACFAE307-C207-4C3D-B742-42DA26E6D7A2}"/>
    <hyperlink ref="B78" r:id="rId125" xr:uid="{EAA0D05A-878F-4415-B09E-9950D717B9C4}"/>
    <hyperlink ref="E78" r:id="rId126" xr:uid="{CEF618FB-951A-4872-8518-A4F8B8C60BA1}"/>
    <hyperlink ref="B79" r:id="rId127" xr:uid="{7D110A03-AC00-4F1A-9FA6-2D27B349BB8D}"/>
    <hyperlink ref="E79" r:id="rId128" xr:uid="{11EA5AFC-A2EE-421E-A046-A344D96AA678}"/>
    <hyperlink ref="B80" r:id="rId129" xr:uid="{624590C9-C9FA-4313-8F3E-5DC7AD5C7E57}"/>
    <hyperlink ref="E80" r:id="rId130" xr:uid="{C072B15A-90A9-426C-BF50-03809DF6DEEF}"/>
    <hyperlink ref="B81" r:id="rId131" xr:uid="{80E1A126-53A9-4B10-BC4B-624A551FECB1}"/>
    <hyperlink ref="E81" r:id="rId132" xr:uid="{5DD23D19-D544-48FB-B0E7-3F5946CE892C}"/>
    <hyperlink ref="B82" r:id="rId133" xr:uid="{E353BAEA-9864-42CB-9A1E-1DEA1C3A928A}"/>
    <hyperlink ref="B83" r:id="rId134" xr:uid="{5D46BD2D-7ACF-47F7-AA03-ED53BBAEBF8D}"/>
    <hyperlink ref="B84" r:id="rId135" xr:uid="{90A2DF35-ACA0-4861-B616-1B6618C6D3FB}"/>
    <hyperlink ref="B85" r:id="rId136" xr:uid="{33C076FA-1351-47F5-9A1B-B5BBEA1C905B}"/>
    <hyperlink ref="B86" r:id="rId137" xr:uid="{72AF9703-8D7B-4B06-87A2-8DC752B325D3}"/>
    <hyperlink ref="B87" r:id="rId138" xr:uid="{79A6E1BF-210C-412C-A01F-F541D18C431B}"/>
    <hyperlink ref="B88" r:id="rId139" xr:uid="{3B8D06E6-B0F2-42C2-BB3F-D0E88D82E775}"/>
    <hyperlink ref="B89" r:id="rId140" xr:uid="{215B35C9-777A-4187-ABE0-A40D99B0576A}"/>
    <hyperlink ref="B90" r:id="rId141" xr:uid="{8BBE4B7C-ED53-4703-ADD6-5E4A835DEF52}"/>
    <hyperlink ref="B91" r:id="rId142" xr:uid="{07BBEBCB-D085-46AA-8746-C3476F087A07}"/>
    <hyperlink ref="B92" r:id="rId143" xr:uid="{309ECC63-1BF7-4D11-9EB7-512946103F4D}"/>
    <hyperlink ref="B93" r:id="rId144" xr:uid="{5A6B6393-D609-4892-8134-8327AD5767F9}"/>
    <hyperlink ref="B94" r:id="rId145" xr:uid="{B917F163-5347-4833-B50A-E07BD052601D}"/>
    <hyperlink ref="B95" r:id="rId146" xr:uid="{F5684130-BE95-4241-9D93-0BF71AE24E7E}"/>
    <hyperlink ref="B96" r:id="rId147" xr:uid="{C61E38E4-29A4-4EF8-ADE1-25385A59B4BD}"/>
    <hyperlink ref="B97" r:id="rId148" xr:uid="{F056BAAD-85C0-4B8A-AE9F-C9247ED8006D}"/>
    <hyperlink ref="E97" r:id="rId149" xr:uid="{B7C2748F-FECA-455E-B577-B52A6E298E20}"/>
    <hyperlink ref="B98" r:id="rId150" xr:uid="{E1954137-F47A-4C52-BE43-2FDA4E38D341}"/>
    <hyperlink ref="E98" r:id="rId151" xr:uid="{D311A3B1-3C55-41C5-9E4A-94D559CE2785}"/>
    <hyperlink ref="B99" r:id="rId152" xr:uid="{C411ABA2-FC4C-4DA3-8695-8B02EC8ADD1D}"/>
    <hyperlink ref="B100" r:id="rId153" xr:uid="{8F23D336-C02B-4552-AB59-CF4F36E5DB9C}"/>
    <hyperlink ref="E100" r:id="rId154" xr:uid="{EB972883-6787-47D9-B97E-78987B638884}"/>
    <hyperlink ref="B101" r:id="rId155" xr:uid="{08C89CE8-266F-4FE2-B6FB-C7264A17F0A4}"/>
    <hyperlink ref="E101" r:id="rId156" xr:uid="{6E1D067D-D0B0-4C47-9A6C-A8024FB8022C}"/>
    <hyperlink ref="B102" r:id="rId157" xr:uid="{5709C6E5-1665-454B-A3A1-E73DC976CDF0}"/>
    <hyperlink ref="B103" r:id="rId158" xr:uid="{7F94FB44-E087-4B3E-B19F-29D1297465B9}"/>
    <hyperlink ref="E103" r:id="rId159" xr:uid="{E27FC015-09CC-4E6C-80F4-DDB483AF6983}"/>
    <hyperlink ref="B104" r:id="rId160" xr:uid="{1932997D-3EC6-4946-9942-3482B75E0274}"/>
    <hyperlink ref="E104" r:id="rId161" xr:uid="{D6E18A00-806E-4A27-B829-E84E2869471C}"/>
    <hyperlink ref="B105" r:id="rId162" xr:uid="{F3C5F6CA-ED32-4A50-B3D5-AF77AD173225}"/>
    <hyperlink ref="E105" r:id="rId163" xr:uid="{3113A5D1-9405-4676-994E-7E10CC026DBE}"/>
    <hyperlink ref="B106" r:id="rId164" xr:uid="{C9484CC6-A555-47D6-B948-6C08CFC777FF}"/>
    <hyperlink ref="E106" r:id="rId165" xr:uid="{7EBEBA08-D22E-4BCF-9AD6-AA7F30B4A117}"/>
    <hyperlink ref="B107" r:id="rId166" xr:uid="{9CDC3C4E-0DA6-4CDB-B7C2-436B32D2E1C1}"/>
    <hyperlink ref="E107" r:id="rId167" xr:uid="{D8927CC3-2353-46AA-8BF2-53DEE11AEA1F}"/>
    <hyperlink ref="B108" r:id="rId168" xr:uid="{83C38E79-C5B2-466A-979B-8D0EE88512B2}"/>
    <hyperlink ref="E108" r:id="rId169" xr:uid="{4178ED91-1B18-4E3E-8324-13DB3CFDFEC3}"/>
    <hyperlink ref="B109" r:id="rId170" xr:uid="{0C862022-2FA1-491B-9612-CD92D2F287FA}"/>
    <hyperlink ref="E109" r:id="rId171" xr:uid="{7F6EE5BF-E6D7-4206-9984-EA383DF334B0}"/>
    <hyperlink ref="B110" r:id="rId172" xr:uid="{33FFB112-3FCF-4135-83B6-9858ECDAD337}"/>
    <hyperlink ref="E110" r:id="rId173" xr:uid="{855B5D44-6299-4B44-8C48-93D576231ECC}"/>
    <hyperlink ref="B111" r:id="rId174" xr:uid="{10168524-C78C-455D-8036-36696EFB8206}"/>
    <hyperlink ref="E111" r:id="rId175" xr:uid="{E1AC1F58-C865-46D8-BB7B-81E85B92E39F}"/>
    <hyperlink ref="B112" r:id="rId176" xr:uid="{3632A649-5C64-4D20-BC02-A3B45605D96D}"/>
    <hyperlink ref="E112" r:id="rId177" xr:uid="{AFD5232D-5185-4210-B9A7-537E4E089330}"/>
    <hyperlink ref="B113" r:id="rId178" xr:uid="{1CE94CB1-0DDD-4033-90AF-368F96104A44}"/>
    <hyperlink ref="E113" r:id="rId179" xr:uid="{7D131DE4-782C-4C84-8EFF-DF212EDD6CF4}"/>
    <hyperlink ref="B114" r:id="rId180" xr:uid="{6FF42B31-7CFA-45DA-88FC-52634EFC78FF}"/>
    <hyperlink ref="E114" r:id="rId181" xr:uid="{4AC96733-8517-4240-9AF0-4D3FB79ED40E}"/>
    <hyperlink ref="B115" r:id="rId182" xr:uid="{4528D860-8C09-4B59-AA55-56D87B433364}"/>
    <hyperlink ref="E115" r:id="rId183" xr:uid="{C4EE32E0-596E-44EA-BC03-CEE07B89FB09}"/>
    <hyperlink ref="B116" r:id="rId184" xr:uid="{72338B0B-D88D-465E-9FF4-71FC3CE599CA}"/>
    <hyperlink ref="E116" r:id="rId185" xr:uid="{B9B7A560-BAE6-43BB-8EE4-FEB0B3E8972D}"/>
    <hyperlink ref="B117" r:id="rId186" xr:uid="{9B3E84A2-BB29-4436-811B-BF92E5030E73}"/>
    <hyperlink ref="E117" r:id="rId187" xr:uid="{C8468905-302F-4E66-902B-9BB5CBE93664}"/>
    <hyperlink ref="B118" r:id="rId188" xr:uid="{F4222497-F87E-43EB-9206-61145703D31C}"/>
    <hyperlink ref="E118" r:id="rId189" xr:uid="{16AC36FB-8E1D-48A4-9F26-941E9B1D5B25}"/>
    <hyperlink ref="B119" r:id="rId190" xr:uid="{C02C6684-0997-498E-8BBD-C9E4C3B7D776}"/>
    <hyperlink ref="E119" r:id="rId191" xr:uid="{8E3E052B-F318-44D4-8547-F05D8442D702}"/>
    <hyperlink ref="B120" r:id="rId192" xr:uid="{FD8C8E9D-6BEA-450D-8BFF-19BBBA82765F}"/>
    <hyperlink ref="E120" r:id="rId193" xr:uid="{8C1DBD0A-760F-4F39-BF4A-B87A76071963}"/>
    <hyperlink ref="B121" r:id="rId194" xr:uid="{C61B5B5A-F8D6-4D01-8B11-57D061683B2B}"/>
    <hyperlink ref="E121" r:id="rId195" xr:uid="{BCD70226-A737-43E6-8781-EEAF234E2A62}"/>
    <hyperlink ref="B122" r:id="rId196" xr:uid="{F04FB940-0BD7-4DC9-981D-BC93D951E85B}"/>
    <hyperlink ref="E122" r:id="rId197" xr:uid="{59C4DF47-45D7-4A93-9BEC-B19ED926CBB3}"/>
    <hyperlink ref="B123" r:id="rId198" xr:uid="{34572252-6F5E-4125-9BFD-C49B919E92AE}"/>
    <hyperlink ref="E123" r:id="rId199" xr:uid="{A9141B4C-97AD-41F9-8727-1C558152E593}"/>
    <hyperlink ref="B124" r:id="rId200" xr:uid="{F6671F7D-9AF8-406C-8FE2-3209A0E96E71}"/>
    <hyperlink ref="E124" r:id="rId201" xr:uid="{D1DCE500-1CFA-44F0-80E0-9DFA1C36E964}"/>
    <hyperlink ref="B125" r:id="rId202" xr:uid="{B8D72C57-D898-42E5-874B-32BEA8CF4F14}"/>
    <hyperlink ref="E125" r:id="rId203" xr:uid="{2023A3D3-A908-47D6-AE85-CC3F9CAFD849}"/>
    <hyperlink ref="B126" r:id="rId204" xr:uid="{4330927D-3029-4A85-8267-BFC2EFBEA336}"/>
    <hyperlink ref="E126" r:id="rId205" xr:uid="{6B4023EA-9C25-4088-A43C-44D8A5EF28C4}"/>
    <hyperlink ref="B127" r:id="rId206" xr:uid="{C0D0A9D8-46FC-42CF-9A79-29445E86C8F5}"/>
    <hyperlink ref="E127" r:id="rId207" xr:uid="{B388802E-745A-4AFD-9195-9BB61C7D9CBA}"/>
    <hyperlink ref="B128" r:id="rId208" xr:uid="{D3B5DB32-1CB4-4A29-82CD-A043D874E2CE}"/>
    <hyperlink ref="E128" r:id="rId209" xr:uid="{07C59222-3E63-4D75-94BA-B479A13FC827}"/>
    <hyperlink ref="B129" r:id="rId210" xr:uid="{584CB3AC-B17C-45CD-A49D-26EEDBE0AE68}"/>
    <hyperlink ref="E129" r:id="rId211" xr:uid="{D3BA0BCF-B5A7-4694-924E-A204A66BDDED}"/>
    <hyperlink ref="B130" r:id="rId212" xr:uid="{43D03809-2DE4-44D7-AFD7-E7FB7F8B39CE}"/>
    <hyperlink ref="E130" r:id="rId213" xr:uid="{8462A048-2C7E-4F80-96E5-6093F3CB3FD8}"/>
    <hyperlink ref="B131" r:id="rId214" xr:uid="{6121DB05-F956-4B8D-8692-4F32FB10F31B}"/>
    <hyperlink ref="E131" r:id="rId215" xr:uid="{E3EB06DE-D47E-46BF-898D-CD9678D16ED9}"/>
    <hyperlink ref="B132" r:id="rId216" xr:uid="{5EA5D3A4-91D9-456B-9BAE-D262828F1CBC}"/>
    <hyperlink ref="E132" r:id="rId217" xr:uid="{919CDA2F-C748-4FB3-B307-303C9FABEBCE}"/>
    <hyperlink ref="B133" r:id="rId218" xr:uid="{DA3DA2FF-F545-4A7D-84BF-1581D977D422}"/>
    <hyperlink ref="E133" r:id="rId219" xr:uid="{2A764E9A-10C6-418A-AF0E-C594318BE58E}"/>
    <hyperlink ref="B134" r:id="rId220" xr:uid="{E92A54E3-D87A-4DCE-8A0D-023C5E3507B6}"/>
    <hyperlink ref="E134" r:id="rId221" xr:uid="{056B3576-7FB2-4742-9D96-63B3494FCF3A}"/>
    <hyperlink ref="B135" r:id="rId222" xr:uid="{A0A0F55C-F18B-4229-9A32-42971E8EE783}"/>
    <hyperlink ref="E135" r:id="rId223" xr:uid="{9C97F562-54A1-4E7F-AE6C-D2610A8D9A58}"/>
    <hyperlink ref="B136" r:id="rId224" xr:uid="{35934AAB-F7CC-4AF8-A51F-92126259D8E3}"/>
    <hyperlink ref="E136" r:id="rId225" xr:uid="{71379691-0F3C-45B4-9E45-A3477E6D0B17}"/>
    <hyperlink ref="E137" r:id="rId226" xr:uid="{D74C6169-0CD4-4A46-B5F6-36D14ACF9E1C}"/>
    <hyperlink ref="E138" r:id="rId227" xr:uid="{5CD9D2CE-5AB6-4883-8DD8-1E0473838F26}"/>
    <hyperlink ref="E139" r:id="rId228" xr:uid="{8EEE5C96-1C88-43F1-AF1B-C5D29FD57754}"/>
    <hyperlink ref="E140" r:id="rId229" xr:uid="{C629B5D6-8CFD-449E-AD44-1E4951055FB6}"/>
    <hyperlink ref="E141" r:id="rId230" xr:uid="{F3541B35-E1D2-4166-A601-A850BEE5757B}"/>
    <hyperlink ref="E142" r:id="rId231" xr:uid="{D4CD95E8-866C-4C9D-A62E-2129952092C1}"/>
    <hyperlink ref="E143" r:id="rId232" xr:uid="{92814873-1313-4662-9D7D-5CFF8F9454A3}"/>
    <hyperlink ref="E144" r:id="rId233" xr:uid="{8A793A47-CC3B-423A-A641-C802172544C0}"/>
    <hyperlink ref="E145" r:id="rId234" xr:uid="{2461F0FA-D2DF-4871-9AFC-2D615B07CD9A}"/>
    <hyperlink ref="E146" r:id="rId235" xr:uid="{AEF90459-ADC0-4D4C-87E3-A766390D094C}"/>
    <hyperlink ref="E147" r:id="rId236" xr:uid="{0D3C4230-78AE-4B34-926E-0AC90219C470}"/>
    <hyperlink ref="E148" r:id="rId237" xr:uid="{89A24C63-4D82-43F9-BD91-2B776B59D507}"/>
    <hyperlink ref="E149" r:id="rId238" xr:uid="{BEFD00CB-91A7-41A1-A870-2345C3491A99}"/>
    <hyperlink ref="E150" r:id="rId239" xr:uid="{8DFE6CC3-1CC2-4900-B08E-7AC268888C1B}"/>
    <hyperlink ref="E151" r:id="rId240" xr:uid="{FFE1FC4E-3EA6-4E38-AF84-2783C858A4EB}"/>
    <hyperlink ref="E152" r:id="rId241" xr:uid="{0832F4E6-DAC3-4692-8231-38857941E410}"/>
    <hyperlink ref="E153" r:id="rId242" xr:uid="{18119236-765F-4C9E-808F-394802E5615E}"/>
    <hyperlink ref="E154" r:id="rId243" xr:uid="{619A9E23-AF64-4177-97A6-E884DF9BDAB9}"/>
    <hyperlink ref="E155" r:id="rId244" xr:uid="{A08B721A-F64D-4AC0-B4E3-B446929DF854}"/>
    <hyperlink ref="E156" r:id="rId245" xr:uid="{5CAD468A-DC53-48D2-902A-B10078CFC56B}"/>
    <hyperlink ref="E158" r:id="rId246" xr:uid="{4BDCAD85-DBC6-45CB-9AE2-54D1018F3C81}"/>
    <hyperlink ref="E160" r:id="rId247" xr:uid="{56DDE973-082A-4880-8666-40B3C9FC66B1}"/>
    <hyperlink ref="E161" r:id="rId248" xr:uid="{118CB7F4-2C1D-4454-AEB7-BBC9DD8C6B79}"/>
    <hyperlink ref="E162" r:id="rId249" xr:uid="{7EFB6EE9-D1DB-41F2-BF17-3F3509922F84}"/>
    <hyperlink ref="E163" r:id="rId250" xr:uid="{B01A71DE-13FE-42D3-9910-AB459779F74F}"/>
    <hyperlink ref="E164" r:id="rId251" xr:uid="{795F58A4-1F4C-4CE5-B066-7CBDEC7062C9}"/>
    <hyperlink ref="E165" r:id="rId252" xr:uid="{2F6A61F0-37AD-4CFB-A7E4-97707DF7721E}"/>
    <hyperlink ref="E166" r:id="rId253" xr:uid="{FD9A163B-9121-481C-B7E4-F6298DD7CBAC}"/>
    <hyperlink ref="E167" r:id="rId254" xr:uid="{984D72BA-CE10-4F30-BDB4-5E98226A36F2}"/>
    <hyperlink ref="E168" r:id="rId255" xr:uid="{3AEF7ECF-8C23-4E6E-BC78-5E5E5AD6A6A7}"/>
    <hyperlink ref="E169" r:id="rId256" xr:uid="{1FE9FC30-BA63-479C-8406-CA8303923293}"/>
    <hyperlink ref="E170" r:id="rId257" xr:uid="{0F261876-286B-48FF-961F-EAE4969F9570}"/>
    <hyperlink ref="E171" r:id="rId258" xr:uid="{DA6F8FA6-9455-4281-A66A-098908940005}"/>
    <hyperlink ref="E172" r:id="rId259" xr:uid="{07C294E6-B3F7-441F-92F1-A42305B74B05}"/>
    <hyperlink ref="E173" r:id="rId260" xr:uid="{AFA6ECCF-E45C-4DEA-9E49-05BA95B01EF5}"/>
    <hyperlink ref="E176" r:id="rId261" xr:uid="{F3FFD9E1-E90E-4A6D-834B-9BF9EA13C359}"/>
    <hyperlink ref="E177" r:id="rId262" xr:uid="{B53FE063-3FFD-42D3-9FC1-09C2CFE47C51}"/>
    <hyperlink ref="E178" r:id="rId263" xr:uid="{4DBF26D1-97C4-409C-8450-2FD16CC10D22}"/>
    <hyperlink ref="E179" r:id="rId264" xr:uid="{F8467A40-3916-4AD5-A867-C55DD8F86935}"/>
    <hyperlink ref="E180" r:id="rId265" xr:uid="{36BA3C2A-33D0-4F64-8482-AB88AE5E50F6}"/>
    <hyperlink ref="E181" r:id="rId266" xr:uid="{B0C24C5C-EE13-4B3B-A3E7-3D21F1FC4C99}"/>
    <hyperlink ref="E182" r:id="rId267" xr:uid="{27FE884E-BFA0-4FF1-9B96-5412C3544F0E}"/>
    <hyperlink ref="E183" r:id="rId268" xr:uid="{9C8E266A-DF28-4314-98F9-4E6070DEC6CE}"/>
    <hyperlink ref="E184" r:id="rId269" xr:uid="{1ABFE6C2-DC87-4D9B-9EF4-388281915903}"/>
    <hyperlink ref="E185" r:id="rId270" xr:uid="{26F6ADC9-877C-4BF0-B78B-868FAB563130}"/>
    <hyperlink ref="E186" r:id="rId271" xr:uid="{03E67DC6-3A59-45E6-A754-75EFB1F09D0A}"/>
    <hyperlink ref="E187" r:id="rId272" xr:uid="{12B10995-58C8-4EC7-A83E-9549AF675548}"/>
    <hyperlink ref="E188" r:id="rId273" xr:uid="{9589AAF1-BC79-4793-9293-8A23B0DF7339}"/>
    <hyperlink ref="E189" r:id="rId274" xr:uid="{12372AA3-3402-4EFE-99B1-E114589E966D}"/>
    <hyperlink ref="E190" r:id="rId275" xr:uid="{4EBB3611-BD16-42FD-A601-588C6F8E2DE4}"/>
    <hyperlink ref="E191" r:id="rId276" xr:uid="{EF28838C-CAE1-4365-B3E1-52E6560B8690}"/>
    <hyperlink ref="E192" r:id="rId277" xr:uid="{C395A57D-3A4F-43F3-86B1-D41C4B914B01}"/>
    <hyperlink ref="E193" r:id="rId278" xr:uid="{B4983ABE-9686-41C3-92D3-660A81D95D2C}"/>
    <hyperlink ref="E194" r:id="rId279" xr:uid="{47C2CEDB-D6AC-4CAA-BC27-276EF1ACF45F}"/>
    <hyperlink ref="E195" r:id="rId280" xr:uid="{93DA600B-FBA1-4B06-88E1-A1A8E79FE295}"/>
    <hyperlink ref="E196" r:id="rId281" xr:uid="{1AB0A3D3-98D6-45D6-B8E0-045C12975986}"/>
    <hyperlink ref="E197" r:id="rId282" xr:uid="{A286FEB7-8CF5-4113-B53B-6F3AAB5A4281}"/>
    <hyperlink ref="E198" r:id="rId283" xr:uid="{F4F46B60-B9B8-473D-BE55-5380DA104F84}"/>
    <hyperlink ref="E199" r:id="rId284" xr:uid="{99ECDA8C-FE64-4FEC-B493-C61B7D01E75D}"/>
    <hyperlink ref="E200" r:id="rId285" xr:uid="{866E4B1F-1AE7-4A3E-86AE-BF0D71431D08}"/>
    <hyperlink ref="E201" r:id="rId286" xr:uid="{36EF8344-9E62-48D1-B74F-2297F7E56EEE}"/>
    <hyperlink ref="B202" r:id="rId287" xr:uid="{9B7D0CAC-8A99-40C0-8110-8AF04B38B28E}"/>
    <hyperlink ref="B203" r:id="rId288" xr:uid="{98DB933E-BF7B-4300-9B54-51127FB6F97C}"/>
    <hyperlink ref="B204" r:id="rId289" xr:uid="{C1ABFA9F-84E6-45EB-A505-FFDD10EA0C8C}"/>
    <hyperlink ref="B205" r:id="rId290" xr:uid="{3133FCFE-C04F-49B5-84D5-6E3E62BFA700}"/>
    <hyperlink ref="B206" r:id="rId291" xr:uid="{D3D94E92-B8F7-43DE-A234-3F65D4066CFA}"/>
    <hyperlink ref="B207" r:id="rId292" xr:uid="{D8438275-4702-44CC-9041-530424523DE0}"/>
    <hyperlink ref="B208" r:id="rId293" xr:uid="{C93DB1B5-EFA8-45DF-BB37-A19D7BD5A2EE}"/>
    <hyperlink ref="B209" r:id="rId294" xr:uid="{6206A859-B372-446F-8816-2D92E311F482}"/>
    <hyperlink ref="B210" r:id="rId295" xr:uid="{2112BEBA-9D3B-4CFE-B075-26138B3901DD}"/>
    <hyperlink ref="B211" r:id="rId296" xr:uid="{652A9960-9B3E-4E2A-9E54-4F1A7DB8A4C1}"/>
    <hyperlink ref="B212" r:id="rId297" xr:uid="{D7E598AD-725C-4D08-97A2-1F2EA9B71E60}"/>
    <hyperlink ref="B213" r:id="rId298" xr:uid="{11616DF3-D9CB-42AB-A015-F332A9125959}"/>
    <hyperlink ref="E213" r:id="rId299" xr:uid="{0659B671-F2A1-4E50-A23F-7E1745AE8CEB}"/>
    <hyperlink ref="B214" r:id="rId300" xr:uid="{2B815C63-15D5-4246-A6B5-D09BB3368CC3}"/>
    <hyperlink ref="E214" r:id="rId301" xr:uid="{74E67573-AE4F-4BE6-AB9C-8E8F875B9211}"/>
    <hyperlink ref="B215" r:id="rId302" xr:uid="{DFB67C0E-AEA7-40B1-8AF0-8636A13A50DD}"/>
    <hyperlink ref="E215" r:id="rId303" xr:uid="{0EC1970B-C37E-4F29-BDC6-A207704A5103}"/>
    <hyperlink ref="B216" r:id="rId304" xr:uid="{63C79DEC-3D1E-4B3A-9222-705331537A55}"/>
    <hyperlink ref="E216" r:id="rId305" xr:uid="{8C941318-AEB7-4844-8455-7A68266407BD}"/>
    <hyperlink ref="E217" r:id="rId306" xr:uid="{625880AE-2673-4D00-BACE-821A4CC5F650}"/>
    <hyperlink ref="E218" r:id="rId307" xr:uid="{B6382821-BDBD-4DB3-A68A-F19C34818041}"/>
    <hyperlink ref="E219" r:id="rId308" xr:uid="{C645C8B7-9444-45CB-9E99-78EA0D1F5FD6}"/>
    <hyperlink ref="E220" r:id="rId309" xr:uid="{F284061F-0590-43E4-9374-AA198EAF27A4}"/>
    <hyperlink ref="E221" r:id="rId310" xr:uid="{CA95981E-A2A4-4BAE-913C-C952A7FB2B57}"/>
    <hyperlink ref="E222" r:id="rId311" xr:uid="{386EFC86-FBF5-4B2B-A37C-0A1D8303D57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5E0BA-198E-4A08-83CB-CF04140B6E73}">
  <dimension ref="A1:AH664"/>
  <sheetViews>
    <sheetView topLeftCell="Q396" workbookViewId="0">
      <selection activeCell="AA399" sqref="AA399"/>
    </sheetView>
  </sheetViews>
  <sheetFormatPr defaultRowHeight="15"/>
  <cols>
    <col min="1" max="1" width="13.85546875" bestFit="1" customWidth="1"/>
    <col min="2" max="2" width="22.140625" customWidth="1"/>
    <col min="3" max="3" width="13.140625" customWidth="1"/>
    <col min="4" max="4" width="22.42578125" customWidth="1"/>
    <col min="5" max="5" width="14.7109375" customWidth="1"/>
    <col min="6" max="6" width="12.5703125" customWidth="1"/>
    <col min="7" max="7" width="13.28515625" bestFit="1" customWidth="1"/>
    <col min="8" max="8" width="6.7109375" customWidth="1"/>
    <col min="9" max="10" width="30.7109375" bestFit="1" customWidth="1"/>
    <col min="11" max="11" width="17.85546875" customWidth="1"/>
    <col min="12" max="12" width="39.85546875" customWidth="1"/>
    <col min="13" max="13" width="15.140625" customWidth="1"/>
    <col min="14" max="14" width="11.5703125" customWidth="1"/>
    <col min="15" max="15" width="16.140625" customWidth="1"/>
    <col min="16" max="16" width="14.7109375" bestFit="1" customWidth="1"/>
    <col min="17" max="17" width="14.85546875" bestFit="1" customWidth="1"/>
    <col min="18" max="18" width="12.85546875" customWidth="1"/>
    <col min="19" max="19" width="26.7109375" bestFit="1" customWidth="1"/>
    <col min="20" max="20" width="11.28515625" customWidth="1"/>
    <col min="21" max="21" width="14.28515625" customWidth="1"/>
    <col min="22" max="22" width="26.140625" customWidth="1"/>
    <col min="23" max="23" width="17" customWidth="1"/>
    <col min="24" max="24" width="15.7109375" customWidth="1"/>
    <col min="25" max="25" width="24" bestFit="1" customWidth="1"/>
    <col min="26" max="34" width="14.42578125" customWidth="1"/>
  </cols>
  <sheetData>
    <row r="1" spans="1:34">
      <c r="A1" t="s">
        <v>0</v>
      </c>
      <c r="B1" t="s">
        <v>1</v>
      </c>
      <c r="C1" t="s">
        <v>2</v>
      </c>
      <c r="D1" t="s">
        <v>3</v>
      </c>
      <c r="E1" t="s">
        <v>4</v>
      </c>
      <c r="F1" t="s">
        <v>5</v>
      </c>
      <c r="G1" t="s">
        <v>2669</v>
      </c>
      <c r="H1" t="s">
        <v>7</v>
      </c>
      <c r="I1" t="s">
        <v>8</v>
      </c>
      <c r="J1" t="s">
        <v>9</v>
      </c>
      <c r="K1" t="s">
        <v>10</v>
      </c>
      <c r="L1" t="s">
        <v>11</v>
      </c>
      <c r="M1" t="s">
        <v>12</v>
      </c>
      <c r="N1" t="s">
        <v>13</v>
      </c>
      <c r="O1" t="s">
        <v>14</v>
      </c>
      <c r="P1" t="s">
        <v>15</v>
      </c>
      <c r="Q1" t="s">
        <v>16</v>
      </c>
      <c r="R1" t="s">
        <v>17</v>
      </c>
      <c r="S1" t="s">
        <v>18</v>
      </c>
      <c r="T1" t="s">
        <v>19</v>
      </c>
      <c r="U1" t="s">
        <v>20</v>
      </c>
      <c r="V1" t="s">
        <v>21</v>
      </c>
      <c r="W1" t="s">
        <v>3176</v>
      </c>
      <c r="X1" t="s">
        <v>23</v>
      </c>
      <c r="Y1" t="s">
        <v>24</v>
      </c>
      <c r="Z1" t="s">
        <v>3177</v>
      </c>
      <c r="AA1" t="s">
        <v>3178</v>
      </c>
      <c r="AB1" t="s">
        <v>3179</v>
      </c>
      <c r="AC1" t="s">
        <v>3180</v>
      </c>
      <c r="AD1" t="s">
        <v>3181</v>
      </c>
      <c r="AE1" t="s">
        <v>3182</v>
      </c>
      <c r="AF1" t="s">
        <v>3183</v>
      </c>
      <c r="AG1" t="s">
        <v>3184</v>
      </c>
      <c r="AH1" t="s">
        <v>3185</v>
      </c>
    </row>
    <row r="2" spans="1:34" ht="91.5">
      <c r="A2" s="10" t="s">
        <v>49</v>
      </c>
      <c r="B2" s="11" t="s">
        <v>50</v>
      </c>
      <c r="C2" s="12" t="s">
        <v>51</v>
      </c>
      <c r="D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 s="11" t="s">
        <v>52</v>
      </c>
      <c r="F2" s="12" t="s">
        <v>53</v>
      </c>
      <c r="G2" s="12" t="s">
        <v>54</v>
      </c>
      <c r="H2" s="12">
        <v>1</v>
      </c>
      <c r="I2" s="12" t="s">
        <v>55</v>
      </c>
      <c r="J2" s="12" t="s">
        <v>55</v>
      </c>
      <c r="K2" s="13" t="s">
        <v>56</v>
      </c>
      <c r="L2" s="12" t="s">
        <v>57</v>
      </c>
      <c r="M2" s="12" t="s">
        <v>58</v>
      </c>
      <c r="N2" s="12" t="s">
        <v>59</v>
      </c>
      <c r="O2" s="12" t="s">
        <v>60</v>
      </c>
      <c r="P2" s="12" t="s">
        <v>2671</v>
      </c>
      <c r="Q2" s="12" t="s">
        <v>2671</v>
      </c>
      <c r="R2" s="12" t="s">
        <v>2672</v>
      </c>
      <c r="S2" s="12" t="s">
        <v>2673</v>
      </c>
      <c r="T2" s="12" t="s">
        <v>2674</v>
      </c>
      <c r="U2" s="12" t="s">
        <v>2675</v>
      </c>
      <c r="V2" s="12" t="s">
        <v>2675</v>
      </c>
      <c r="W2" s="12" t="s">
        <v>66</v>
      </c>
      <c r="X2" s="12" t="s">
        <v>61</v>
      </c>
      <c r="Y2" s="12" t="s">
        <v>67</v>
      </c>
      <c r="Z2" t="s">
        <v>3186</v>
      </c>
      <c r="AA2" s="44" t="str">
        <f>Table14[[#This Row],[case_id]]&amp;"__"&amp;Table14[[#This Row],[filename]]&amp;"__"&amp;Table14[[#This Row],[Model]]</f>
        <v>repo_a55aa59_4311b2c__cmdmod_llm_vs_gt.diff__ChatGPT 5.4</v>
      </c>
      <c r="AB2" s="44">
        <f>IF(Table14[[#This Row],[task_success]]="Yes",1,0)</f>
        <v>0</v>
      </c>
      <c r="AC2" s="44">
        <f>IF(Table14[[#This Row],[task_success]]="Partial",1,0)</f>
        <v>0</v>
      </c>
      <c r="AD2" s="44">
        <f>IF(Table14[[#This Row],[task_success]]="No",1,0)</f>
        <v>1</v>
      </c>
      <c r="AE2" s="44">
        <f>IF(Table14[[#This Row],[exact_match]]="Yes",1,0)</f>
        <v>0</v>
      </c>
      <c r="AF2" s="44">
        <f>IF(Table14[[#This Row],[unintended_change_present]]="Yes",1,0)</f>
        <v>1</v>
      </c>
      <c r="AG2" s="44">
        <f>IF(Table14[[#This Row],[missed_required_change]]="Yes",1,0)</f>
        <v>0</v>
      </c>
      <c r="AH2" s="44">
        <f>IF(OR(Table14[[#This Row],[severity]]="Medium",Table14[[#This Row],[severity]]="High"),1,0)</f>
        <v>0</v>
      </c>
    </row>
    <row r="3" spans="1:34" ht="137.25">
      <c r="A3" s="14" t="s">
        <v>49</v>
      </c>
      <c r="B3" s="15" t="s">
        <v>79</v>
      </c>
      <c r="C3" s="16" t="s">
        <v>80</v>
      </c>
      <c r="D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3" s="15" t="s">
        <v>81</v>
      </c>
      <c r="F3" s="16" t="s">
        <v>82</v>
      </c>
      <c r="G3" s="16" t="s">
        <v>83</v>
      </c>
      <c r="H3" s="16">
        <v>1</v>
      </c>
      <c r="I3" s="17" t="s">
        <v>84</v>
      </c>
      <c r="J3" s="17" t="s">
        <v>84</v>
      </c>
      <c r="K3" s="18" t="s">
        <v>56</v>
      </c>
      <c r="L3" s="16" t="s">
        <v>85</v>
      </c>
      <c r="M3" s="16" t="s">
        <v>86</v>
      </c>
      <c r="N3" s="16" t="s">
        <v>87</v>
      </c>
      <c r="O3" s="16" t="s">
        <v>88</v>
      </c>
      <c r="P3" s="16" t="s">
        <v>2672</v>
      </c>
      <c r="Q3" s="16" t="s">
        <v>2671</v>
      </c>
      <c r="R3" s="16" t="s">
        <v>2672</v>
      </c>
      <c r="S3" s="16" t="s">
        <v>76</v>
      </c>
      <c r="T3" s="16" t="s">
        <v>2674</v>
      </c>
      <c r="U3" s="16" t="s">
        <v>2671</v>
      </c>
      <c r="V3" s="16" t="s">
        <v>2681</v>
      </c>
      <c r="W3" s="16" t="s">
        <v>72</v>
      </c>
      <c r="X3" s="16" t="s">
        <v>62</v>
      </c>
      <c r="Y3" s="16" t="s">
        <v>73</v>
      </c>
      <c r="Z3" t="s">
        <v>3186</v>
      </c>
      <c r="AA3" s="12" t="str">
        <f>Table14[[#This Row],[case_id]]&amp;"__"&amp;Table14[[#This Row],[filename]]&amp;"__"&amp;Table14[[#This Row],[Model]]</f>
        <v>repo_625da0d_9d458bb__pkg_llm_vs_gt.diff__ChatGPT 5.4</v>
      </c>
      <c r="AB3" s="12">
        <f>IF(Table14[[#This Row],[task_success]]="Yes",1,0)</f>
        <v>1</v>
      </c>
      <c r="AC3" s="12">
        <f>IF(Table14[[#This Row],[task_success]]="Partial",1,0)</f>
        <v>0</v>
      </c>
      <c r="AD3" s="12">
        <f>IF(Table14[[#This Row],[task_success]]="No",1,0)</f>
        <v>0</v>
      </c>
      <c r="AE3" s="12">
        <f>IF(Table14[[#This Row],[exact_match]]="Yes",1,0)</f>
        <v>0</v>
      </c>
      <c r="AF3" s="12">
        <f>IF(Table14[[#This Row],[unintended_change_present]]="Yes",1,0)</f>
        <v>1</v>
      </c>
      <c r="AG3" s="12">
        <f>IF(Table14[[#This Row],[missed_required_change]]="Yes",1,0)</f>
        <v>0</v>
      </c>
      <c r="AH3" s="12">
        <f>IF(OR(Table14[[#This Row],[severity]]="Medium",Table14[[#This Row],[severity]]="High"),1,0)</f>
        <v>0</v>
      </c>
    </row>
    <row r="4" spans="1:34" ht="91.5">
      <c r="A4" s="10" t="s">
        <v>49</v>
      </c>
      <c r="B4" s="11" t="s">
        <v>79</v>
      </c>
      <c r="C4" s="12" t="s">
        <v>80</v>
      </c>
      <c r="D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4" s="11" t="s">
        <v>94</v>
      </c>
      <c r="F4" s="12" t="s">
        <v>95</v>
      </c>
      <c r="G4" s="12" t="s">
        <v>96</v>
      </c>
      <c r="H4" s="12">
        <v>1</v>
      </c>
      <c r="I4" s="19" t="s">
        <v>97</v>
      </c>
      <c r="J4" s="19" t="s">
        <v>97</v>
      </c>
      <c r="K4" s="13" t="s">
        <v>56</v>
      </c>
      <c r="L4" s="12" t="s">
        <v>98</v>
      </c>
      <c r="M4" s="12" t="s">
        <v>99</v>
      </c>
      <c r="N4" s="12" t="s">
        <v>100</v>
      </c>
      <c r="O4" s="12" t="s">
        <v>101</v>
      </c>
      <c r="P4" s="12" t="s">
        <v>2672</v>
      </c>
      <c r="Q4" s="12" t="s">
        <v>2671</v>
      </c>
      <c r="R4" s="12" t="s">
        <v>2672</v>
      </c>
      <c r="S4" s="12" t="s">
        <v>2688</v>
      </c>
      <c r="T4" s="12" t="s">
        <v>2674</v>
      </c>
      <c r="U4" s="12" t="s">
        <v>2671</v>
      </c>
      <c r="V4" s="12" t="s">
        <v>2689</v>
      </c>
      <c r="W4" s="12" t="s">
        <v>72</v>
      </c>
      <c r="X4" s="12" t="s">
        <v>61</v>
      </c>
      <c r="Y4" s="12" t="s">
        <v>105</v>
      </c>
      <c r="Z4" t="s">
        <v>3186</v>
      </c>
      <c r="AA4" s="12" t="str">
        <f>Table14[[#This Row],[case_id]]&amp;"__"&amp;Table14[[#This Row],[filename]]&amp;"__"&amp;Table14[[#This Row],[Model]]</f>
        <v>repo_b4db08e_d18e5c4__event_llm_vs_gt.diff__ChatGPT 5.4</v>
      </c>
      <c r="AB4" s="12">
        <f>IF(Table14[[#This Row],[task_success]]="Yes",1,0)</f>
        <v>1</v>
      </c>
      <c r="AC4" s="12">
        <f>IF(Table14[[#This Row],[task_success]]="Partial",1,0)</f>
        <v>0</v>
      </c>
      <c r="AD4" s="12">
        <f>IF(Table14[[#This Row],[task_success]]="No",1,0)</f>
        <v>0</v>
      </c>
      <c r="AE4" s="12">
        <f>IF(Table14[[#This Row],[exact_match]]="Yes",1,0)</f>
        <v>0</v>
      </c>
      <c r="AF4" s="12">
        <f>IF(Table14[[#This Row],[unintended_change_present]]="Yes",1,0)</f>
        <v>1</v>
      </c>
      <c r="AG4" s="12">
        <f>IF(Table14[[#This Row],[missed_required_change]]="Yes",1,0)</f>
        <v>0</v>
      </c>
      <c r="AH4" s="12">
        <f>IF(OR(Table14[[#This Row],[severity]]="Medium",Table14[[#This Row],[severity]]="High"),1,0)</f>
        <v>0</v>
      </c>
    </row>
    <row r="5" spans="1:34" ht="91.5">
      <c r="A5" s="14" t="s">
        <v>49</v>
      </c>
      <c r="B5" s="15" t="s">
        <v>79</v>
      </c>
      <c r="C5" s="16" t="s">
        <v>114</v>
      </c>
      <c r="D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5" s="15" t="s">
        <v>115</v>
      </c>
      <c r="F5" s="16" t="s">
        <v>116</v>
      </c>
      <c r="G5" s="16" t="s">
        <v>117</v>
      </c>
      <c r="H5" s="16">
        <v>3</v>
      </c>
      <c r="I5" s="16" t="s">
        <v>118</v>
      </c>
      <c r="J5" s="16" t="s">
        <v>119</v>
      </c>
      <c r="K5" s="18" t="s">
        <v>56</v>
      </c>
      <c r="L5" s="16" t="s">
        <v>120</v>
      </c>
      <c r="M5" s="16" t="s">
        <v>121</v>
      </c>
      <c r="N5" s="16" t="s">
        <v>122</v>
      </c>
      <c r="O5" s="16" t="s">
        <v>123</v>
      </c>
      <c r="P5" s="16" t="s">
        <v>2672</v>
      </c>
      <c r="Q5" s="16" t="s">
        <v>2671</v>
      </c>
      <c r="R5" s="16" t="s">
        <v>2672</v>
      </c>
      <c r="S5" s="16" t="s">
        <v>2698</v>
      </c>
      <c r="T5" s="16" t="s">
        <v>2674</v>
      </c>
      <c r="U5" s="16" t="s">
        <v>2671</v>
      </c>
      <c r="V5" s="16" t="s">
        <v>2699</v>
      </c>
      <c r="W5" s="16" t="s">
        <v>72</v>
      </c>
      <c r="X5" s="16" t="s">
        <v>62</v>
      </c>
      <c r="Y5" s="16" t="s">
        <v>73</v>
      </c>
      <c r="Z5" t="s">
        <v>3186</v>
      </c>
      <c r="AA5" s="12" t="str">
        <f>Table14[[#This Row],[case_id]]&amp;"__"&amp;Table14[[#This Row],[filename]]&amp;"__"&amp;Table14[[#This Row],[Model]]</f>
        <v>repo_8b7a575_d92abc6__eval_llm_vs_gt.diff__ChatGPT 5.4</v>
      </c>
      <c r="AB5" s="12">
        <f>IF(Table14[[#This Row],[task_success]]="Yes",1,0)</f>
        <v>1</v>
      </c>
      <c r="AC5" s="12">
        <f>IF(Table14[[#This Row],[task_success]]="Partial",1,0)</f>
        <v>0</v>
      </c>
      <c r="AD5" s="12">
        <f>IF(Table14[[#This Row],[task_success]]="No",1,0)</f>
        <v>0</v>
      </c>
      <c r="AE5" s="12">
        <f>IF(Table14[[#This Row],[exact_match]]="Yes",1,0)</f>
        <v>0</v>
      </c>
      <c r="AF5" s="12">
        <f>IF(Table14[[#This Row],[unintended_change_present]]="Yes",1,0)</f>
        <v>1</v>
      </c>
      <c r="AG5" s="12">
        <f>IF(Table14[[#This Row],[missed_required_change]]="Yes",1,0)</f>
        <v>0</v>
      </c>
      <c r="AH5" s="12">
        <f>IF(OR(Table14[[#This Row],[severity]]="Medium",Table14[[#This Row],[severity]]="High"),1,0)</f>
        <v>0</v>
      </c>
    </row>
    <row r="6" spans="1:34" ht="91.5">
      <c r="A6" s="10" t="s">
        <v>49</v>
      </c>
      <c r="B6" s="11" t="s">
        <v>79</v>
      </c>
      <c r="C6" s="12" t="s">
        <v>114</v>
      </c>
      <c r="D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6" s="11" t="s">
        <v>115</v>
      </c>
      <c r="F6" s="12" t="s">
        <v>116</v>
      </c>
      <c r="G6" s="12" t="s">
        <v>117</v>
      </c>
      <c r="H6" s="12">
        <v>3</v>
      </c>
      <c r="I6" s="12" t="s">
        <v>118</v>
      </c>
      <c r="J6" s="12" t="s">
        <v>131</v>
      </c>
      <c r="K6" s="13" t="s">
        <v>56</v>
      </c>
      <c r="L6" s="12" t="s">
        <v>120</v>
      </c>
      <c r="M6" s="12" t="s">
        <v>121</v>
      </c>
      <c r="N6" s="12" t="s">
        <v>132</v>
      </c>
      <c r="O6" s="12" t="s">
        <v>133</v>
      </c>
      <c r="P6" s="12" t="s">
        <v>2672</v>
      </c>
      <c r="Q6" s="12" t="s">
        <v>2671</v>
      </c>
      <c r="R6" s="12" t="s">
        <v>2672</v>
      </c>
      <c r="S6" s="12" t="s">
        <v>2698</v>
      </c>
      <c r="T6" s="12" t="s">
        <v>2674</v>
      </c>
      <c r="U6" s="12" t="s">
        <v>2671</v>
      </c>
      <c r="V6" s="12" t="s">
        <v>2701</v>
      </c>
      <c r="W6" s="12" t="s">
        <v>72</v>
      </c>
      <c r="X6" s="12" t="s">
        <v>62</v>
      </c>
      <c r="Y6" s="12" t="s">
        <v>73</v>
      </c>
      <c r="Z6" t="s">
        <v>3186</v>
      </c>
      <c r="AA6" s="12" t="str">
        <f>Table14[[#This Row],[case_id]]&amp;"__"&amp;Table14[[#This Row],[filename]]&amp;"__"&amp;Table14[[#This Row],[Model]]</f>
        <v>repo_8b7a575_d92abc6__postpone_llm_vs_gt.diff__ChatGPT 5.4</v>
      </c>
      <c r="AB6" s="12">
        <f>IF(Table14[[#This Row],[task_success]]="Yes",1,0)</f>
        <v>1</v>
      </c>
      <c r="AC6" s="12">
        <f>IF(Table14[[#This Row],[task_success]]="Partial",1,0)</f>
        <v>0</v>
      </c>
      <c r="AD6" s="12">
        <f>IF(Table14[[#This Row],[task_success]]="No",1,0)</f>
        <v>0</v>
      </c>
      <c r="AE6" s="12">
        <f>IF(Table14[[#This Row],[exact_match]]="Yes",1,0)</f>
        <v>0</v>
      </c>
      <c r="AF6" s="12">
        <f>IF(Table14[[#This Row],[unintended_change_present]]="Yes",1,0)</f>
        <v>1</v>
      </c>
      <c r="AG6" s="12">
        <f>IF(Table14[[#This Row],[missed_required_change]]="Yes",1,0)</f>
        <v>0</v>
      </c>
      <c r="AH6" s="12">
        <f>IF(OR(Table14[[#This Row],[severity]]="Medium",Table14[[#This Row],[severity]]="High"),1,0)</f>
        <v>0</v>
      </c>
    </row>
    <row r="7" spans="1:34" ht="91.5">
      <c r="A7" s="14" t="s">
        <v>49</v>
      </c>
      <c r="B7" s="15" t="s">
        <v>79</v>
      </c>
      <c r="C7" s="16" t="s">
        <v>114</v>
      </c>
      <c r="D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7" s="15" t="s">
        <v>115</v>
      </c>
      <c r="F7" s="16" t="s">
        <v>116</v>
      </c>
      <c r="G7" s="16" t="s">
        <v>117</v>
      </c>
      <c r="H7" s="16">
        <v>3</v>
      </c>
      <c r="I7" s="16" t="s">
        <v>118</v>
      </c>
      <c r="J7" s="16" t="s">
        <v>140</v>
      </c>
      <c r="K7" s="18" t="s">
        <v>56</v>
      </c>
      <c r="L7" s="16" t="s">
        <v>120</v>
      </c>
      <c r="M7" s="16" t="s">
        <v>121</v>
      </c>
      <c r="N7" s="16" t="s">
        <v>141</v>
      </c>
      <c r="O7" s="16" t="s">
        <v>142</v>
      </c>
      <c r="P7" s="16" t="s">
        <v>2672</v>
      </c>
      <c r="Q7" s="16" t="s">
        <v>2671</v>
      </c>
      <c r="R7" s="16" t="s">
        <v>2672</v>
      </c>
      <c r="S7" s="16" t="s">
        <v>2698</v>
      </c>
      <c r="T7" s="16" t="s">
        <v>2674</v>
      </c>
      <c r="U7" s="16" t="s">
        <v>2671</v>
      </c>
      <c r="V7" s="16" t="s">
        <v>2701</v>
      </c>
      <c r="W7" s="16" t="s">
        <v>72</v>
      </c>
      <c r="X7" s="16" t="s">
        <v>62</v>
      </c>
      <c r="Y7" s="16" t="s">
        <v>73</v>
      </c>
      <c r="Z7" t="s">
        <v>3186</v>
      </c>
      <c r="AA7" s="12" t="str">
        <f>Table14[[#This Row],[case_id]]&amp;"__"&amp;Table14[[#This Row],[filename]]&amp;"__"&amp;Table14[[#This Row],[Model]]</f>
        <v>repo_8b7a575_d92abc6__skip_llm_vs_gt.diff__ChatGPT 5.4</v>
      </c>
      <c r="AB7" s="12">
        <f>IF(Table14[[#This Row],[task_success]]="Yes",1,0)</f>
        <v>1</v>
      </c>
      <c r="AC7" s="12">
        <f>IF(Table14[[#This Row],[task_success]]="Partial",1,0)</f>
        <v>0</v>
      </c>
      <c r="AD7" s="12">
        <f>IF(Table14[[#This Row],[task_success]]="No",1,0)</f>
        <v>0</v>
      </c>
      <c r="AE7" s="12">
        <f>IF(Table14[[#This Row],[exact_match]]="Yes",1,0)</f>
        <v>0</v>
      </c>
      <c r="AF7" s="12">
        <f>IF(Table14[[#This Row],[unintended_change_present]]="Yes",1,0)</f>
        <v>1</v>
      </c>
      <c r="AG7" s="12">
        <f>IF(Table14[[#This Row],[missed_required_change]]="Yes",1,0)</f>
        <v>0</v>
      </c>
      <c r="AH7" s="12">
        <f>IF(OR(Table14[[#This Row],[severity]]="Medium",Table14[[#This Row],[severity]]="High"),1,0)</f>
        <v>0</v>
      </c>
    </row>
    <row r="8" spans="1:34" ht="106.5">
      <c r="A8" s="10" t="s">
        <v>49</v>
      </c>
      <c r="B8" s="11" t="s">
        <v>79</v>
      </c>
      <c r="C8" s="12" t="s">
        <v>149</v>
      </c>
      <c r="D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8" s="11" t="s">
        <v>150</v>
      </c>
      <c r="F8" s="12" t="s">
        <v>151</v>
      </c>
      <c r="G8" s="12" t="s">
        <v>152</v>
      </c>
      <c r="H8" s="12">
        <v>1</v>
      </c>
      <c r="I8" s="12" t="s">
        <v>153</v>
      </c>
      <c r="J8" s="12" t="s">
        <v>153</v>
      </c>
      <c r="K8" s="13" t="s">
        <v>56</v>
      </c>
      <c r="L8" s="12" t="s">
        <v>154</v>
      </c>
      <c r="M8" s="12" t="s">
        <v>155</v>
      </c>
      <c r="N8" s="12" t="s">
        <v>87</v>
      </c>
      <c r="O8" s="12" t="s">
        <v>156</v>
      </c>
      <c r="P8" s="12" t="s">
        <v>2672</v>
      </c>
      <c r="Q8" s="12" t="s">
        <v>2671</v>
      </c>
      <c r="R8" s="12" t="s">
        <v>2672</v>
      </c>
      <c r="S8" s="12" t="s">
        <v>76</v>
      </c>
      <c r="T8" s="12" t="s">
        <v>2674</v>
      </c>
      <c r="U8" s="12" t="s">
        <v>2671</v>
      </c>
      <c r="V8" s="12" t="s">
        <v>2681</v>
      </c>
      <c r="W8" s="12" t="s">
        <v>72</v>
      </c>
      <c r="X8" s="12" t="s">
        <v>62</v>
      </c>
      <c r="Y8" s="12" t="s">
        <v>73</v>
      </c>
      <c r="Z8" t="s">
        <v>3186</v>
      </c>
      <c r="AA8" s="12" t="str">
        <f>Table14[[#This Row],[case_id]]&amp;"__"&amp;Table14[[#This Row],[filename]]&amp;"__"&amp;Table14[[#This Row],[Model]]</f>
        <v>repo_d76bd40_aeff594__pkg_llm_vs_gt.diff__ChatGPT 5.4</v>
      </c>
      <c r="AB8" s="12">
        <f>IF(Table14[[#This Row],[task_success]]="Yes",1,0)</f>
        <v>1</v>
      </c>
      <c r="AC8" s="12">
        <f>IF(Table14[[#This Row],[task_success]]="Partial",1,0)</f>
        <v>0</v>
      </c>
      <c r="AD8" s="12">
        <f>IF(Table14[[#This Row],[task_success]]="No",1,0)</f>
        <v>0</v>
      </c>
      <c r="AE8" s="12">
        <f>IF(Table14[[#This Row],[exact_match]]="Yes",1,0)</f>
        <v>0</v>
      </c>
      <c r="AF8" s="12">
        <f>IF(Table14[[#This Row],[unintended_change_present]]="Yes",1,0)</f>
        <v>1</v>
      </c>
      <c r="AG8" s="12">
        <f>IF(Table14[[#This Row],[missed_required_change]]="Yes",1,0)</f>
        <v>0</v>
      </c>
      <c r="AH8" s="12">
        <f>IF(OR(Table14[[#This Row],[severity]]="Medium",Table14[[#This Row],[severity]]="High"),1,0)</f>
        <v>0</v>
      </c>
    </row>
    <row r="9" spans="1:34" ht="106.5">
      <c r="A9" s="14" t="s">
        <v>49</v>
      </c>
      <c r="B9" s="15" t="s">
        <v>79</v>
      </c>
      <c r="C9" s="20" t="s">
        <v>149</v>
      </c>
      <c r="D9"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9" s="15" t="s">
        <v>167</v>
      </c>
      <c r="F9" s="16" t="s">
        <v>168</v>
      </c>
      <c r="G9" s="16">
        <v>5300156</v>
      </c>
      <c r="H9" s="16">
        <v>1</v>
      </c>
      <c r="I9" s="17" t="s">
        <v>169</v>
      </c>
      <c r="J9" s="17" t="s">
        <v>169</v>
      </c>
      <c r="K9" s="18" t="s">
        <v>56</v>
      </c>
      <c r="L9" s="16" t="s">
        <v>170</v>
      </c>
      <c r="M9" s="16" t="s">
        <v>171</v>
      </c>
      <c r="N9" s="16" t="s">
        <v>172</v>
      </c>
      <c r="O9" s="16" t="s">
        <v>173</v>
      </c>
      <c r="P9" s="16" t="s">
        <v>2672</v>
      </c>
      <c r="Q9" s="16" t="s">
        <v>2671</v>
      </c>
      <c r="R9" s="16" t="s">
        <v>2672</v>
      </c>
      <c r="S9" s="16" t="s">
        <v>76</v>
      </c>
      <c r="T9" s="16" t="s">
        <v>2674</v>
      </c>
      <c r="U9" s="16" t="s">
        <v>2671</v>
      </c>
      <c r="V9" s="16" t="s">
        <v>2681</v>
      </c>
      <c r="W9" s="16" t="s">
        <v>72</v>
      </c>
      <c r="X9" s="16" t="s">
        <v>62</v>
      </c>
      <c r="Y9" s="16" t="s">
        <v>73</v>
      </c>
      <c r="Z9" t="s">
        <v>3186</v>
      </c>
      <c r="AA9" s="12" t="str">
        <f>Table14[[#This Row],[case_id]]&amp;"__"&amp;Table14[[#This Row],[filename]]&amp;"__"&amp;Table14[[#This Row],[Model]]</f>
        <v>repo_522d1d8_5300156__saltutil_llm_vs_gt.diff__ChatGPT 5.4</v>
      </c>
      <c r="AB9" s="12">
        <f>IF(Table14[[#This Row],[task_success]]="Yes",1,0)</f>
        <v>1</v>
      </c>
      <c r="AC9" s="12">
        <f>IF(Table14[[#This Row],[task_success]]="Partial",1,0)</f>
        <v>0</v>
      </c>
      <c r="AD9" s="12">
        <f>IF(Table14[[#This Row],[task_success]]="No",1,0)</f>
        <v>0</v>
      </c>
      <c r="AE9" s="12">
        <f>IF(Table14[[#This Row],[exact_match]]="Yes",1,0)</f>
        <v>0</v>
      </c>
      <c r="AF9" s="12">
        <f>IF(Table14[[#This Row],[unintended_change_present]]="Yes",1,0)</f>
        <v>1</v>
      </c>
      <c r="AG9" s="12">
        <f>IF(Table14[[#This Row],[missed_required_change]]="Yes",1,0)</f>
        <v>0</v>
      </c>
      <c r="AH9" s="12">
        <f>IF(OR(Table14[[#This Row],[severity]]="Medium",Table14[[#This Row],[severity]]="High"),1,0)</f>
        <v>0</v>
      </c>
    </row>
    <row r="10" spans="1:34" ht="91.5">
      <c r="A10" s="10" t="s">
        <v>49</v>
      </c>
      <c r="B10" s="11" t="s">
        <v>79</v>
      </c>
      <c r="C10" s="12" t="s">
        <v>180</v>
      </c>
      <c r="D1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0" s="11" t="s">
        <v>181</v>
      </c>
      <c r="F10" s="12" t="s">
        <v>182</v>
      </c>
      <c r="G10" s="12" t="s">
        <v>183</v>
      </c>
      <c r="H10" s="12">
        <v>1</v>
      </c>
      <c r="I10" s="12" t="s">
        <v>184</v>
      </c>
      <c r="J10" s="12" t="s">
        <v>184</v>
      </c>
      <c r="K10" s="13" t="s">
        <v>56</v>
      </c>
      <c r="L10" s="12" t="s">
        <v>185</v>
      </c>
      <c r="M10" s="12" t="s">
        <v>186</v>
      </c>
      <c r="N10" s="12" t="s">
        <v>187</v>
      </c>
      <c r="O10" s="12" t="s">
        <v>188</v>
      </c>
      <c r="P10" s="12" t="s">
        <v>2672</v>
      </c>
      <c r="Q10" s="12" t="s">
        <v>2671</v>
      </c>
      <c r="R10" s="12" t="s">
        <v>2672</v>
      </c>
      <c r="S10" s="12" t="s">
        <v>76</v>
      </c>
      <c r="T10" s="12" t="s">
        <v>2674</v>
      </c>
      <c r="U10" s="12" t="s">
        <v>2671</v>
      </c>
      <c r="V10" s="12" t="s">
        <v>2681</v>
      </c>
      <c r="W10" s="12" t="s">
        <v>72</v>
      </c>
      <c r="X10" s="12" t="s">
        <v>62</v>
      </c>
      <c r="Y10" s="12" t="s">
        <v>73</v>
      </c>
      <c r="Z10" t="s">
        <v>3186</v>
      </c>
      <c r="AA10" s="12" t="str">
        <f>Table14[[#This Row],[case_id]]&amp;"__"&amp;Table14[[#This Row],[filename]]&amp;"__"&amp;Table14[[#This Row],[Model]]</f>
        <v>repo_9805bde_5ca7e72__gitfs_llm_vs_gt.diff__ChatGPT 5.4</v>
      </c>
      <c r="AB10" s="12">
        <f>IF(Table14[[#This Row],[task_success]]="Yes",1,0)</f>
        <v>1</v>
      </c>
      <c r="AC10" s="12">
        <f>IF(Table14[[#This Row],[task_success]]="Partial",1,0)</f>
        <v>0</v>
      </c>
      <c r="AD10" s="12">
        <f>IF(Table14[[#This Row],[task_success]]="No",1,0)</f>
        <v>0</v>
      </c>
      <c r="AE10" s="12">
        <f>IF(Table14[[#This Row],[exact_match]]="Yes",1,0)</f>
        <v>0</v>
      </c>
      <c r="AF10" s="12">
        <f>IF(Table14[[#This Row],[unintended_change_present]]="Yes",1,0)</f>
        <v>1</v>
      </c>
      <c r="AG10" s="12">
        <f>IF(Table14[[#This Row],[missed_required_change]]="Yes",1,0)</f>
        <v>0</v>
      </c>
      <c r="AH10" s="12">
        <f>IF(OR(Table14[[#This Row],[severity]]="Medium",Table14[[#This Row],[severity]]="High"),1,0)</f>
        <v>0</v>
      </c>
    </row>
    <row r="11" spans="1:34" ht="76.5">
      <c r="A11" s="14" t="s">
        <v>195</v>
      </c>
      <c r="B11" s="15" t="s">
        <v>196</v>
      </c>
      <c r="C11" s="16" t="s">
        <v>80</v>
      </c>
      <c r="D1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 s="15" t="s">
        <v>197</v>
      </c>
      <c r="F11" s="21">
        <v>5992898</v>
      </c>
      <c r="G11" s="16" t="s">
        <v>198</v>
      </c>
      <c r="H11" s="16">
        <v>2</v>
      </c>
      <c r="I11" s="16" t="s">
        <v>199</v>
      </c>
      <c r="J11" s="22" t="s">
        <v>200</v>
      </c>
      <c r="K11" s="18" t="s">
        <v>56</v>
      </c>
      <c r="L11" s="16" t="s">
        <v>201</v>
      </c>
      <c r="M11" s="16" t="s">
        <v>202</v>
      </c>
      <c r="N11" s="16" t="s">
        <v>203</v>
      </c>
      <c r="O11" s="16" t="s">
        <v>204</v>
      </c>
      <c r="P11" s="16" t="s">
        <v>2713</v>
      </c>
      <c r="Q11" s="16" t="s">
        <v>2671</v>
      </c>
      <c r="R11" s="16" t="s">
        <v>2672</v>
      </c>
      <c r="S11" s="16" t="s">
        <v>2714</v>
      </c>
      <c r="T11" s="16" t="s">
        <v>2678</v>
      </c>
      <c r="U11" s="16" t="s">
        <v>2672</v>
      </c>
      <c r="V11" s="16" t="s">
        <v>2715</v>
      </c>
      <c r="W11" s="16" t="s">
        <v>162</v>
      </c>
      <c r="X11" s="16" t="s">
        <v>62</v>
      </c>
      <c r="Y11" s="16" t="s">
        <v>73</v>
      </c>
      <c r="Z11" t="s">
        <v>3186</v>
      </c>
      <c r="AA11" s="12" t="str">
        <f>Table14[[#This Row],[case_id]]&amp;"__"&amp;Table14[[#This Row],[filename]]&amp;"__"&amp;Table14[[#This Row],[Model]]</f>
        <v>repo_5992898_7c7c0aa__helpertrigger_llm_vs_gt.diff__ChatGPT 5.4</v>
      </c>
      <c r="AB11" s="12">
        <f>IF(Table14[[#This Row],[task_success]]="Yes",1,0)</f>
        <v>0</v>
      </c>
      <c r="AC11" s="12">
        <f>IF(Table14[[#This Row],[task_success]]="Partial",1,0)</f>
        <v>1</v>
      </c>
      <c r="AD11" s="12">
        <f>IF(Table14[[#This Row],[task_success]]="No",1,0)</f>
        <v>0</v>
      </c>
      <c r="AE11" s="12">
        <f>IF(Table14[[#This Row],[exact_match]]="Yes",1,0)</f>
        <v>0</v>
      </c>
      <c r="AF11" s="12">
        <f>IF(Table14[[#This Row],[unintended_change_present]]="Yes",1,0)</f>
        <v>1</v>
      </c>
      <c r="AG11" s="12">
        <f>IF(Table14[[#This Row],[missed_required_change]]="Yes",1,0)</f>
        <v>1</v>
      </c>
      <c r="AH11" s="12">
        <f>IF(OR(Table14[[#This Row],[severity]]="Medium",Table14[[#This Row],[severity]]="High"),1,0)</f>
        <v>1</v>
      </c>
    </row>
    <row r="12" spans="1:34" ht="76.5">
      <c r="A12" s="10" t="s">
        <v>195</v>
      </c>
      <c r="B12" s="11" t="s">
        <v>196</v>
      </c>
      <c r="C12" s="12" t="s">
        <v>80</v>
      </c>
      <c r="D1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 s="11" t="s">
        <v>197</v>
      </c>
      <c r="F12" s="23">
        <v>5992898</v>
      </c>
      <c r="G12" s="12" t="s">
        <v>198</v>
      </c>
      <c r="H12" s="12">
        <v>2</v>
      </c>
      <c r="I12" s="12" t="s">
        <v>199</v>
      </c>
      <c r="J12" s="12" t="s">
        <v>212</v>
      </c>
      <c r="K12" s="13" t="s">
        <v>56</v>
      </c>
      <c r="L12" s="12" t="s">
        <v>201</v>
      </c>
      <c r="M12" s="12" t="s">
        <v>202</v>
      </c>
      <c r="N12" s="12" t="s">
        <v>213</v>
      </c>
      <c r="O12" s="12" t="s">
        <v>214</v>
      </c>
      <c r="P12" s="12" t="s">
        <v>2672</v>
      </c>
      <c r="Q12" s="12" t="s">
        <v>2671</v>
      </c>
      <c r="R12" s="12" t="s">
        <v>2672</v>
      </c>
      <c r="S12" s="12" t="s">
        <v>2719</v>
      </c>
      <c r="T12" s="12" t="s">
        <v>2678</v>
      </c>
      <c r="U12" s="12" t="s">
        <v>62</v>
      </c>
      <c r="V12" s="12" t="s">
        <v>2720</v>
      </c>
      <c r="W12" s="12" t="s">
        <v>72</v>
      </c>
      <c r="X12" s="12" t="s">
        <v>62</v>
      </c>
      <c r="Y12" s="12" t="s">
        <v>73</v>
      </c>
      <c r="Z12" t="s">
        <v>3186</v>
      </c>
      <c r="AA12" s="12" t="str">
        <f>Table14[[#This Row],[case_id]]&amp;"__"&amp;Table14[[#This Row],[filename]]&amp;"__"&amp;Table14[[#This Row],[Model]]</f>
        <v>repo_5992898_7c7c0aa__texttrigger_llm_vs_gt.diff__ChatGPT 5.4</v>
      </c>
      <c r="AB12" s="12">
        <f>IF(Table14[[#This Row],[task_success]]="Yes",1,0)</f>
        <v>1</v>
      </c>
      <c r="AC12" s="12">
        <f>IF(Table14[[#This Row],[task_success]]="Partial",1,0)</f>
        <v>0</v>
      </c>
      <c r="AD12" s="12">
        <f>IF(Table14[[#This Row],[task_success]]="No",1,0)</f>
        <v>0</v>
      </c>
      <c r="AE12" s="12">
        <f>IF(Table14[[#This Row],[exact_match]]="Yes",1,0)</f>
        <v>0</v>
      </c>
      <c r="AF12" s="12">
        <f>IF(Table14[[#This Row],[unintended_change_present]]="Yes",1,0)</f>
        <v>1</v>
      </c>
      <c r="AG12" s="12">
        <f>IF(Table14[[#This Row],[missed_required_change]]="Yes",1,0)</f>
        <v>1</v>
      </c>
      <c r="AH12" s="12">
        <f>IF(OR(Table14[[#This Row],[severity]]="Medium",Table14[[#This Row],[severity]]="High"),1,0)</f>
        <v>1</v>
      </c>
    </row>
    <row r="13" spans="1:34" ht="76.5">
      <c r="A13" s="14" t="s">
        <v>195</v>
      </c>
      <c r="B13" s="15" t="s">
        <v>196</v>
      </c>
      <c r="C13" s="16" t="s">
        <v>80</v>
      </c>
      <c r="D1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3" s="15" t="s">
        <v>224</v>
      </c>
      <c r="F13" s="16" t="s">
        <v>225</v>
      </c>
      <c r="G13" s="16" t="s">
        <v>226</v>
      </c>
      <c r="H13" s="16">
        <v>1</v>
      </c>
      <c r="I13" s="16" t="s">
        <v>227</v>
      </c>
      <c r="J13" s="16" t="s">
        <v>227</v>
      </c>
      <c r="K13" s="18" t="s">
        <v>56</v>
      </c>
      <c r="L13" s="16" t="s">
        <v>228</v>
      </c>
      <c r="M13" s="16" t="s">
        <v>229</v>
      </c>
      <c r="N13" s="16" t="s">
        <v>230</v>
      </c>
      <c r="O13" s="16" t="s">
        <v>231</v>
      </c>
      <c r="P13" s="16" t="s">
        <v>2672</v>
      </c>
      <c r="Q13" s="16" t="s">
        <v>2671</v>
      </c>
      <c r="R13" s="16" t="s">
        <v>2672</v>
      </c>
      <c r="S13" s="16" t="s">
        <v>76</v>
      </c>
      <c r="T13" s="16" t="s">
        <v>2674</v>
      </c>
      <c r="U13" s="16" t="s">
        <v>2671</v>
      </c>
      <c r="V13" s="16" t="s">
        <v>2681</v>
      </c>
      <c r="W13" s="16" t="s">
        <v>72</v>
      </c>
      <c r="X13" s="16" t="s">
        <v>62</v>
      </c>
      <c r="Y13" s="16" t="s">
        <v>73</v>
      </c>
      <c r="Z13" t="s">
        <v>3186</v>
      </c>
      <c r="AA13" s="12" t="str">
        <f>Table14[[#This Row],[case_id]]&amp;"__"&amp;Table14[[#This Row],[filename]]&amp;"__"&amp;Table14[[#This Row],[Model]]</f>
        <v>repo_5cc9e01_042a0f7__init_llm_vs_gt.diff__ChatGPT 5.4</v>
      </c>
      <c r="AB13" s="12">
        <f>IF(Table14[[#This Row],[task_success]]="Yes",1,0)</f>
        <v>1</v>
      </c>
      <c r="AC13" s="12">
        <f>IF(Table14[[#This Row],[task_success]]="Partial",1,0)</f>
        <v>0</v>
      </c>
      <c r="AD13" s="12">
        <f>IF(Table14[[#This Row],[task_success]]="No",1,0)</f>
        <v>0</v>
      </c>
      <c r="AE13" s="12">
        <f>IF(Table14[[#This Row],[exact_match]]="Yes",1,0)</f>
        <v>0</v>
      </c>
      <c r="AF13" s="12">
        <f>IF(Table14[[#This Row],[unintended_change_present]]="Yes",1,0)</f>
        <v>1</v>
      </c>
      <c r="AG13" s="12">
        <f>IF(Table14[[#This Row],[missed_required_change]]="Yes",1,0)</f>
        <v>0</v>
      </c>
      <c r="AH13" s="12">
        <f>IF(OR(Table14[[#This Row],[severity]]="Medium",Table14[[#This Row],[severity]]="High"),1,0)</f>
        <v>0</v>
      </c>
    </row>
    <row r="14" spans="1:34" ht="183">
      <c r="A14" s="10" t="s">
        <v>195</v>
      </c>
      <c r="B14" s="11" t="s">
        <v>196</v>
      </c>
      <c r="C14" s="12" t="s">
        <v>149</v>
      </c>
      <c r="D1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4" s="11" t="s">
        <v>238</v>
      </c>
      <c r="F14" s="12" t="s">
        <v>239</v>
      </c>
      <c r="G14" s="12" t="s">
        <v>240</v>
      </c>
      <c r="H14" s="12">
        <v>6</v>
      </c>
      <c r="I14" s="12" t="s">
        <v>241</v>
      </c>
      <c r="J14" s="12" t="s">
        <v>242</v>
      </c>
      <c r="K14" s="13" t="s">
        <v>56</v>
      </c>
      <c r="L14" s="12" t="s">
        <v>243</v>
      </c>
      <c r="M14" s="12" t="s">
        <v>244</v>
      </c>
      <c r="N14" s="12" t="s">
        <v>245</v>
      </c>
      <c r="O14" s="12" t="s">
        <v>246</v>
      </c>
      <c r="P14" s="12" t="s">
        <v>2672</v>
      </c>
      <c r="Q14" s="12" t="s">
        <v>2671</v>
      </c>
      <c r="R14" s="12" t="s">
        <v>2672</v>
      </c>
      <c r="S14" s="12" t="s">
        <v>76</v>
      </c>
      <c r="T14" s="12" t="s">
        <v>2674</v>
      </c>
      <c r="U14" s="12" t="s">
        <v>2671</v>
      </c>
      <c r="V14" s="12" t="s">
        <v>2681</v>
      </c>
      <c r="W14" s="12" t="s">
        <v>72</v>
      </c>
      <c r="X14" s="12" t="s">
        <v>62</v>
      </c>
      <c r="Y14" s="12" t="s">
        <v>73</v>
      </c>
      <c r="Z14" t="s">
        <v>3186</v>
      </c>
      <c r="AA14" s="12" t="str">
        <f>Table14[[#This Row],[case_id]]&amp;"__"&amp;Table14[[#This Row],[filename]]&amp;"__"&amp;Table14[[#This Row],[Model]]</f>
        <v>repo_2d308aa_866cd52__sensor_llm_vs_gt.diff__ChatGPT 5.4</v>
      </c>
      <c r="AB14" s="12">
        <f>IF(Table14[[#This Row],[task_success]]="Yes",1,0)</f>
        <v>1</v>
      </c>
      <c r="AC14" s="12">
        <f>IF(Table14[[#This Row],[task_success]]="Partial",1,0)</f>
        <v>0</v>
      </c>
      <c r="AD14" s="12">
        <f>IF(Table14[[#This Row],[task_success]]="No",1,0)</f>
        <v>0</v>
      </c>
      <c r="AE14" s="12">
        <f>IF(Table14[[#This Row],[exact_match]]="Yes",1,0)</f>
        <v>0</v>
      </c>
      <c r="AF14" s="12">
        <f>IF(Table14[[#This Row],[unintended_change_present]]="Yes",1,0)</f>
        <v>1</v>
      </c>
      <c r="AG14" s="12">
        <f>IF(Table14[[#This Row],[missed_required_change]]="Yes",1,0)</f>
        <v>0</v>
      </c>
      <c r="AH14" s="12">
        <f>IF(OR(Table14[[#This Row],[severity]]="Medium",Table14[[#This Row],[severity]]="High"),1,0)</f>
        <v>0</v>
      </c>
    </row>
    <row r="15" spans="1:34" ht="183">
      <c r="A15" s="14" t="s">
        <v>195</v>
      </c>
      <c r="B15" s="15" t="s">
        <v>196</v>
      </c>
      <c r="C15" s="16" t="s">
        <v>149</v>
      </c>
      <c r="D1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5" s="15" t="s">
        <v>238</v>
      </c>
      <c r="F15" s="16" t="s">
        <v>239</v>
      </c>
      <c r="G15" s="16" t="s">
        <v>240</v>
      </c>
      <c r="H15" s="16">
        <v>6</v>
      </c>
      <c r="I15" s="16" t="s">
        <v>241</v>
      </c>
      <c r="J15" s="16" t="s">
        <v>251</v>
      </c>
      <c r="K15" s="18" t="s">
        <v>56</v>
      </c>
      <c r="L15" s="16" t="s">
        <v>243</v>
      </c>
      <c r="M15" s="16" t="s">
        <v>244</v>
      </c>
      <c r="N15" s="16" t="s">
        <v>252</v>
      </c>
      <c r="O15" s="16" t="s">
        <v>253</v>
      </c>
      <c r="P15" s="16" t="s">
        <v>2672</v>
      </c>
      <c r="Q15" s="16" t="s">
        <v>2671</v>
      </c>
      <c r="R15" s="16" t="s">
        <v>2672</v>
      </c>
      <c r="S15" s="16" t="s">
        <v>76</v>
      </c>
      <c r="T15" s="16" t="s">
        <v>2674</v>
      </c>
      <c r="U15" s="16" t="s">
        <v>2671</v>
      </c>
      <c r="V15" s="16" t="s">
        <v>2681</v>
      </c>
      <c r="W15" s="16" t="s">
        <v>72</v>
      </c>
      <c r="X15" s="16" t="s">
        <v>62</v>
      </c>
      <c r="Y15" s="16" t="s">
        <v>73</v>
      </c>
      <c r="Z15" t="s">
        <v>3186</v>
      </c>
      <c r="AA15" s="12" t="str">
        <f>Table14[[#This Row],[case_id]]&amp;"__"&amp;Table14[[#This Row],[filename]]&amp;"__"&amp;Table14[[#This Row],[Model]]</f>
        <v>repo_2d308aa_866cd52__binary_llm_vs_gt.diff__ChatGPT 5.4</v>
      </c>
      <c r="AB15" s="12">
        <f>IF(Table14[[#This Row],[task_success]]="Yes",1,0)</f>
        <v>1</v>
      </c>
      <c r="AC15" s="12">
        <f>IF(Table14[[#This Row],[task_success]]="Partial",1,0)</f>
        <v>0</v>
      </c>
      <c r="AD15" s="12">
        <f>IF(Table14[[#This Row],[task_success]]="No",1,0)</f>
        <v>0</v>
      </c>
      <c r="AE15" s="12">
        <f>IF(Table14[[#This Row],[exact_match]]="Yes",1,0)</f>
        <v>0</v>
      </c>
      <c r="AF15" s="12">
        <f>IF(Table14[[#This Row],[unintended_change_present]]="Yes",1,0)</f>
        <v>1</v>
      </c>
      <c r="AG15" s="12">
        <f>IF(Table14[[#This Row],[missed_required_change]]="Yes",1,0)</f>
        <v>0</v>
      </c>
      <c r="AH15" s="12">
        <f>IF(OR(Table14[[#This Row],[severity]]="Medium",Table14[[#This Row],[severity]]="High"),1,0)</f>
        <v>0</v>
      </c>
    </row>
    <row r="16" spans="1:34" ht="183">
      <c r="A16" s="10" t="s">
        <v>195</v>
      </c>
      <c r="B16" s="11" t="s">
        <v>196</v>
      </c>
      <c r="C16" s="12" t="s">
        <v>149</v>
      </c>
      <c r="D1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 s="11" t="s">
        <v>238</v>
      </c>
      <c r="F16" s="12" t="s">
        <v>239</v>
      </c>
      <c r="G16" s="12" t="s">
        <v>240</v>
      </c>
      <c r="H16" s="12">
        <v>6</v>
      </c>
      <c r="I16" s="12" t="s">
        <v>241</v>
      </c>
      <c r="J16" s="12" t="s">
        <v>259</v>
      </c>
      <c r="K16" s="13" t="s">
        <v>56</v>
      </c>
      <c r="L16" s="12" t="s">
        <v>243</v>
      </c>
      <c r="M16" s="12" t="s">
        <v>244</v>
      </c>
      <c r="N16" s="12" t="s">
        <v>260</v>
      </c>
      <c r="O16" s="12" t="s">
        <v>261</v>
      </c>
      <c r="P16" s="12" t="s">
        <v>2671</v>
      </c>
      <c r="Q16" s="12" t="s">
        <v>2671</v>
      </c>
      <c r="R16" s="12" t="s">
        <v>2672</v>
      </c>
      <c r="S16" s="12" t="s">
        <v>2724</v>
      </c>
      <c r="T16" s="12" t="s">
        <v>2691</v>
      </c>
      <c r="U16" s="12" t="s">
        <v>2672</v>
      </c>
      <c r="V16" s="12" t="s">
        <v>2725</v>
      </c>
      <c r="W16" s="12" t="s">
        <v>66</v>
      </c>
      <c r="X16" s="12" t="s">
        <v>62</v>
      </c>
      <c r="Y16" s="12" t="s">
        <v>73</v>
      </c>
      <c r="Z16" t="s">
        <v>3186</v>
      </c>
      <c r="AA16" s="12" t="str">
        <f>Table14[[#This Row],[case_id]]&amp;"__"&amp;Table14[[#This Row],[filename]]&amp;"__"&amp;Table14[[#This Row],[Model]]</f>
        <v>repo_2d308aa_866cd52__climate_llm_vs_gt.diff__ChatGPT 5.4</v>
      </c>
      <c r="AB16" s="12">
        <f>IF(Table14[[#This Row],[task_success]]="Yes",1,0)</f>
        <v>0</v>
      </c>
      <c r="AC16" s="12">
        <f>IF(Table14[[#This Row],[task_success]]="Partial",1,0)</f>
        <v>0</v>
      </c>
      <c r="AD16" s="12">
        <f>IF(Table14[[#This Row],[task_success]]="No",1,0)</f>
        <v>1</v>
      </c>
      <c r="AE16" s="12">
        <f>IF(Table14[[#This Row],[exact_match]]="Yes",1,0)</f>
        <v>0</v>
      </c>
      <c r="AF16" s="12">
        <f>IF(Table14[[#This Row],[unintended_change_present]]="Yes",1,0)</f>
        <v>1</v>
      </c>
      <c r="AG16" s="12">
        <f>IF(Table14[[#This Row],[missed_required_change]]="Yes",1,0)</f>
        <v>1</v>
      </c>
      <c r="AH16" s="12">
        <f>IF(OR(Table14[[#This Row],[severity]]="Medium",Table14[[#This Row],[severity]]="High"),1,0)</f>
        <v>1</v>
      </c>
    </row>
    <row r="17" spans="1:34" ht="183">
      <c r="A17" s="14" t="s">
        <v>195</v>
      </c>
      <c r="B17" s="15" t="s">
        <v>196</v>
      </c>
      <c r="C17" s="16" t="s">
        <v>149</v>
      </c>
      <c r="D1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 s="15" t="s">
        <v>238</v>
      </c>
      <c r="F17" s="16" t="s">
        <v>239</v>
      </c>
      <c r="G17" s="16" t="s">
        <v>240</v>
      </c>
      <c r="H17" s="16">
        <v>6</v>
      </c>
      <c r="I17" s="16" t="s">
        <v>241</v>
      </c>
      <c r="J17" s="16" t="s">
        <v>270</v>
      </c>
      <c r="K17" s="18" t="s">
        <v>56</v>
      </c>
      <c r="L17" s="16" t="s">
        <v>243</v>
      </c>
      <c r="M17" s="16" t="s">
        <v>244</v>
      </c>
      <c r="N17" s="16" t="s">
        <v>271</v>
      </c>
      <c r="O17" s="16" t="s">
        <v>272</v>
      </c>
      <c r="P17" s="16" t="s">
        <v>2672</v>
      </c>
      <c r="Q17" s="16" t="s">
        <v>2671</v>
      </c>
      <c r="R17" s="16" t="s">
        <v>2672</v>
      </c>
      <c r="S17" s="16" t="s">
        <v>76</v>
      </c>
      <c r="T17" s="16" t="s">
        <v>2674</v>
      </c>
      <c r="U17" s="16" t="s">
        <v>2671</v>
      </c>
      <c r="V17" s="16" t="s">
        <v>2681</v>
      </c>
      <c r="W17" s="16" t="s">
        <v>72</v>
      </c>
      <c r="X17" s="16" t="s">
        <v>62</v>
      </c>
      <c r="Y17" s="16" t="s">
        <v>73</v>
      </c>
      <c r="Z17" t="s">
        <v>3186</v>
      </c>
      <c r="AA17" s="12" t="str">
        <f>Table14[[#This Row],[case_id]]&amp;"__"&amp;Table14[[#This Row],[filename]]&amp;"__"&amp;Table14[[#This Row],[Model]]</f>
        <v>repo_2d308aa_866cd52__parsers_llm_vs_gt.diff__ChatGPT 5.4</v>
      </c>
      <c r="AB17" s="12">
        <f>IF(Table14[[#This Row],[task_success]]="Yes",1,0)</f>
        <v>1</v>
      </c>
      <c r="AC17" s="12">
        <f>IF(Table14[[#This Row],[task_success]]="Partial",1,0)</f>
        <v>0</v>
      </c>
      <c r="AD17" s="12">
        <f>IF(Table14[[#This Row],[task_success]]="No",1,0)</f>
        <v>0</v>
      </c>
      <c r="AE17" s="12">
        <f>IF(Table14[[#This Row],[exact_match]]="Yes",1,0)</f>
        <v>0</v>
      </c>
      <c r="AF17" s="12">
        <f>IF(Table14[[#This Row],[unintended_change_present]]="Yes",1,0)</f>
        <v>1</v>
      </c>
      <c r="AG17" s="12">
        <f>IF(Table14[[#This Row],[missed_required_change]]="Yes",1,0)</f>
        <v>0</v>
      </c>
      <c r="AH17" s="12">
        <f>IF(OR(Table14[[#This Row],[severity]]="Medium",Table14[[#This Row],[severity]]="High"),1,0)</f>
        <v>0</v>
      </c>
    </row>
    <row r="18" spans="1:34" ht="183">
      <c r="A18" s="10" t="s">
        <v>195</v>
      </c>
      <c r="B18" s="11" t="s">
        <v>196</v>
      </c>
      <c r="C18" s="12" t="s">
        <v>149</v>
      </c>
      <c r="D1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8" s="11" t="s">
        <v>238</v>
      </c>
      <c r="F18" s="12" t="s">
        <v>239</v>
      </c>
      <c r="G18" s="12" t="s">
        <v>240</v>
      </c>
      <c r="H18" s="12">
        <v>6</v>
      </c>
      <c r="I18" s="12" t="s">
        <v>241</v>
      </c>
      <c r="J18" s="12" t="s">
        <v>277</v>
      </c>
      <c r="K18" s="13" t="s">
        <v>56</v>
      </c>
      <c r="L18" s="12" t="s">
        <v>243</v>
      </c>
      <c r="M18" s="12" t="s">
        <v>244</v>
      </c>
      <c r="N18" s="12" t="s">
        <v>278</v>
      </c>
      <c r="O18" s="12" t="s">
        <v>279</v>
      </c>
      <c r="P18" s="12" t="s">
        <v>2672</v>
      </c>
      <c r="Q18" s="12" t="s">
        <v>2671</v>
      </c>
      <c r="R18" s="12" t="s">
        <v>2672</v>
      </c>
      <c r="S18" s="12" t="s">
        <v>76</v>
      </c>
      <c r="T18" s="12" t="s">
        <v>2674</v>
      </c>
      <c r="U18" s="12" t="s">
        <v>2671</v>
      </c>
      <c r="V18" s="12" t="s">
        <v>2681</v>
      </c>
      <c r="W18" s="12" t="s">
        <v>72</v>
      </c>
      <c r="X18" s="12" t="s">
        <v>62</v>
      </c>
      <c r="Y18" s="12" t="s">
        <v>73</v>
      </c>
      <c r="Z18" t="s">
        <v>3186</v>
      </c>
      <c r="AA18" s="12" t="str">
        <f>Table14[[#This Row],[case_id]]&amp;"__"&amp;Table14[[#This Row],[filename]]&amp;"__"&amp;Table14[[#This Row],[Model]]</f>
        <v>repo_2d308aa_866cd52__vicareclimate_llm_vs_gt.diff__ChatGPT 5.4</v>
      </c>
      <c r="AB18" s="12">
        <f>IF(Table14[[#This Row],[task_success]]="Yes",1,0)</f>
        <v>1</v>
      </c>
      <c r="AC18" s="12">
        <f>IF(Table14[[#This Row],[task_success]]="Partial",1,0)</f>
        <v>0</v>
      </c>
      <c r="AD18" s="12">
        <f>IF(Table14[[#This Row],[task_success]]="No",1,0)</f>
        <v>0</v>
      </c>
      <c r="AE18" s="12">
        <f>IF(Table14[[#This Row],[exact_match]]="Yes",1,0)</f>
        <v>0</v>
      </c>
      <c r="AF18" s="12">
        <f>IF(Table14[[#This Row],[unintended_change_present]]="Yes",1,0)</f>
        <v>1</v>
      </c>
      <c r="AG18" s="12">
        <f>IF(Table14[[#This Row],[missed_required_change]]="Yes",1,0)</f>
        <v>0</v>
      </c>
      <c r="AH18" s="12">
        <f>IF(OR(Table14[[#This Row],[severity]]="Medium",Table14[[#This Row],[severity]]="High"),1,0)</f>
        <v>0</v>
      </c>
    </row>
    <row r="19" spans="1:34" ht="183">
      <c r="A19" s="14" t="s">
        <v>195</v>
      </c>
      <c r="B19" s="15" t="s">
        <v>196</v>
      </c>
      <c r="C19" s="16" t="s">
        <v>149</v>
      </c>
      <c r="D1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 s="15" t="s">
        <v>238</v>
      </c>
      <c r="F19" s="16" t="s">
        <v>239</v>
      </c>
      <c r="G19" s="16" t="s">
        <v>240</v>
      </c>
      <c r="H19" s="16">
        <v>6</v>
      </c>
      <c r="I19" s="16" t="s">
        <v>241</v>
      </c>
      <c r="J19" s="16" t="s">
        <v>284</v>
      </c>
      <c r="K19" s="18" t="s">
        <v>56</v>
      </c>
      <c r="L19" s="16" t="s">
        <v>243</v>
      </c>
      <c r="M19" s="16" t="s">
        <v>244</v>
      </c>
      <c r="N19" s="16" t="s">
        <v>285</v>
      </c>
      <c r="O19" s="16" t="s">
        <v>286</v>
      </c>
      <c r="P19" s="16" t="s">
        <v>2672</v>
      </c>
      <c r="Q19" s="16" t="s">
        <v>2671</v>
      </c>
      <c r="R19" s="16" t="s">
        <v>2672</v>
      </c>
      <c r="S19" s="16" t="s">
        <v>76</v>
      </c>
      <c r="T19" s="16" t="s">
        <v>2674</v>
      </c>
      <c r="U19" s="16" t="s">
        <v>2671</v>
      </c>
      <c r="V19" s="16" t="s">
        <v>2681</v>
      </c>
      <c r="W19" s="16" t="s">
        <v>72</v>
      </c>
      <c r="X19" s="16" t="s">
        <v>62</v>
      </c>
      <c r="Y19" s="16" t="s">
        <v>73</v>
      </c>
      <c r="Z19" t="s">
        <v>3186</v>
      </c>
      <c r="AA19" s="12" t="str">
        <f>Table14[[#This Row],[case_id]]&amp;"__"&amp;Table14[[#This Row],[filename]]&amp;"__"&amp;Table14[[#This Row],[Model]]</f>
        <v>repo_2d308aa_866cd52__heater_llm_vs_gt.diff__ChatGPT 5.4</v>
      </c>
      <c r="AB19" s="12">
        <f>IF(Table14[[#This Row],[task_success]]="Yes",1,0)</f>
        <v>1</v>
      </c>
      <c r="AC19" s="12">
        <f>IF(Table14[[#This Row],[task_success]]="Partial",1,0)</f>
        <v>0</v>
      </c>
      <c r="AD19" s="12">
        <f>IF(Table14[[#This Row],[task_success]]="No",1,0)</f>
        <v>0</v>
      </c>
      <c r="AE19" s="12">
        <f>IF(Table14[[#This Row],[exact_match]]="Yes",1,0)</f>
        <v>0</v>
      </c>
      <c r="AF19" s="12">
        <f>IF(Table14[[#This Row],[unintended_change_present]]="Yes",1,0)</f>
        <v>1</v>
      </c>
      <c r="AG19" s="12">
        <f>IF(Table14[[#This Row],[missed_required_change]]="Yes",1,0)</f>
        <v>0</v>
      </c>
      <c r="AH19" s="12">
        <f>IF(OR(Table14[[#This Row],[severity]]="Medium",Table14[[#This Row],[severity]]="High"),1,0)</f>
        <v>0</v>
      </c>
    </row>
    <row r="20" spans="1:34" ht="106.5">
      <c r="A20" s="10" t="s">
        <v>195</v>
      </c>
      <c r="B20" s="11" t="s">
        <v>196</v>
      </c>
      <c r="C20" s="24" t="s">
        <v>149</v>
      </c>
      <c r="D20"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0" s="11" t="s">
        <v>291</v>
      </c>
      <c r="F20" s="12" t="s">
        <v>292</v>
      </c>
      <c r="G20" s="12" t="s">
        <v>293</v>
      </c>
      <c r="H20" s="12">
        <v>1</v>
      </c>
      <c r="I20" s="12" t="s">
        <v>294</v>
      </c>
      <c r="J20" s="12" t="s">
        <v>294</v>
      </c>
      <c r="K20" s="13" t="s">
        <v>56</v>
      </c>
      <c r="L20" s="12" t="s">
        <v>295</v>
      </c>
      <c r="M20" s="12" t="s">
        <v>296</v>
      </c>
      <c r="N20" s="12" t="s">
        <v>297</v>
      </c>
      <c r="O20" s="12" t="s">
        <v>298</v>
      </c>
      <c r="P20" s="12" t="s">
        <v>2672</v>
      </c>
      <c r="Q20" s="12" t="s">
        <v>2671</v>
      </c>
      <c r="R20" s="12" t="s">
        <v>2672</v>
      </c>
      <c r="S20" s="12" t="s">
        <v>76</v>
      </c>
      <c r="T20" s="12" t="s">
        <v>2674</v>
      </c>
      <c r="U20" s="12" t="s">
        <v>2671</v>
      </c>
      <c r="V20" s="12" t="s">
        <v>2681</v>
      </c>
      <c r="W20" s="12" t="s">
        <v>72</v>
      </c>
      <c r="X20" s="12" t="s">
        <v>62</v>
      </c>
      <c r="Y20" s="12" t="s">
        <v>73</v>
      </c>
      <c r="Z20" t="s">
        <v>3186</v>
      </c>
      <c r="AA20" s="12" t="str">
        <f>Table14[[#This Row],[case_id]]&amp;"__"&amp;Table14[[#This Row],[filename]]&amp;"__"&amp;Table14[[#This Row],[Model]]</f>
        <v>repo_a554cb8_9bc1c4c__button_llm_vs_gt.diff__ChatGPT 5.4</v>
      </c>
      <c r="AB20" s="12">
        <f>IF(Table14[[#This Row],[task_success]]="Yes",1,0)</f>
        <v>1</v>
      </c>
      <c r="AC20" s="12">
        <f>IF(Table14[[#This Row],[task_success]]="Partial",1,0)</f>
        <v>0</v>
      </c>
      <c r="AD20" s="12">
        <f>IF(Table14[[#This Row],[task_success]]="No",1,0)</f>
        <v>0</v>
      </c>
      <c r="AE20" s="12">
        <f>IF(Table14[[#This Row],[exact_match]]="Yes",1,0)</f>
        <v>0</v>
      </c>
      <c r="AF20" s="12">
        <f>IF(Table14[[#This Row],[unintended_change_present]]="Yes",1,0)</f>
        <v>1</v>
      </c>
      <c r="AG20" s="12">
        <f>IF(Table14[[#This Row],[missed_required_change]]="Yes",1,0)</f>
        <v>0</v>
      </c>
      <c r="AH20" s="12">
        <f>IF(OR(Table14[[#This Row],[severity]]="Medium",Table14[[#This Row],[severity]]="High"),1,0)</f>
        <v>0</v>
      </c>
    </row>
    <row r="21" spans="1:34" ht="91.5">
      <c r="A21" s="14" t="s">
        <v>195</v>
      </c>
      <c r="B21" s="15" t="s">
        <v>196</v>
      </c>
      <c r="C21" s="16" t="s">
        <v>305</v>
      </c>
      <c r="D2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1" s="15" t="s">
        <v>306</v>
      </c>
      <c r="F21" s="16" t="s">
        <v>307</v>
      </c>
      <c r="G21" s="16" t="s">
        <v>308</v>
      </c>
      <c r="H21" s="16">
        <v>1</v>
      </c>
      <c r="I21" s="16" t="s">
        <v>309</v>
      </c>
      <c r="J21" s="16" t="s">
        <v>309</v>
      </c>
      <c r="K21" s="18" t="s">
        <v>56</v>
      </c>
      <c r="L21" s="16" t="s">
        <v>310</v>
      </c>
      <c r="M21" s="16" t="s">
        <v>311</v>
      </c>
      <c r="N21" s="16" t="s">
        <v>312</v>
      </c>
      <c r="O21" s="16" t="s">
        <v>313</v>
      </c>
      <c r="P21" s="16" t="s">
        <v>2672</v>
      </c>
      <c r="Q21" s="16" t="s">
        <v>2671</v>
      </c>
      <c r="R21" s="16" t="s">
        <v>2672</v>
      </c>
      <c r="S21" s="16" t="s">
        <v>76</v>
      </c>
      <c r="T21" s="16" t="s">
        <v>2674</v>
      </c>
      <c r="U21" s="16" t="s">
        <v>2671</v>
      </c>
      <c r="V21" s="16" t="s">
        <v>2681</v>
      </c>
      <c r="W21" s="16" t="s">
        <v>72</v>
      </c>
      <c r="X21" s="16" t="s">
        <v>62</v>
      </c>
      <c r="Y21" s="16" t="s">
        <v>73</v>
      </c>
      <c r="Z21" t="s">
        <v>3186</v>
      </c>
      <c r="AA21" s="12" t="str">
        <f>Table14[[#This Row],[case_id]]&amp;"__"&amp;Table14[[#This Row],[filename]]&amp;"__"&amp;Table14[[#This Row],[Model]]</f>
        <v>repo_98ca948_0661374__light_llm_vs_gt.diff__ChatGPT 5.4</v>
      </c>
      <c r="AB21" s="12">
        <f>IF(Table14[[#This Row],[task_success]]="Yes",1,0)</f>
        <v>1</v>
      </c>
      <c r="AC21" s="12">
        <f>IF(Table14[[#This Row],[task_success]]="Partial",1,0)</f>
        <v>0</v>
      </c>
      <c r="AD21" s="12">
        <f>IF(Table14[[#This Row],[task_success]]="No",1,0)</f>
        <v>0</v>
      </c>
      <c r="AE21" s="12">
        <f>IF(Table14[[#This Row],[exact_match]]="Yes",1,0)</f>
        <v>0</v>
      </c>
      <c r="AF21" s="12">
        <f>IF(Table14[[#This Row],[unintended_change_present]]="Yes",1,0)</f>
        <v>1</v>
      </c>
      <c r="AG21" s="12">
        <f>IF(Table14[[#This Row],[missed_required_change]]="Yes",1,0)</f>
        <v>0</v>
      </c>
      <c r="AH21" s="12">
        <f>IF(OR(Table14[[#This Row],[severity]]="Medium",Table14[[#This Row],[severity]]="High"),1,0)</f>
        <v>0</v>
      </c>
    </row>
    <row r="22" spans="1:34" ht="91.5">
      <c r="A22" s="10" t="s">
        <v>195</v>
      </c>
      <c r="B22" s="11" t="s">
        <v>196</v>
      </c>
      <c r="C22" s="12" t="s">
        <v>305</v>
      </c>
      <c r="D2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2" s="11" t="s">
        <v>318</v>
      </c>
      <c r="F22" s="12" t="s">
        <v>319</v>
      </c>
      <c r="G22" s="12" t="s">
        <v>320</v>
      </c>
      <c r="H22" s="12">
        <v>1</v>
      </c>
      <c r="I22" s="12" t="s">
        <v>321</v>
      </c>
      <c r="J22" s="12" t="s">
        <v>321</v>
      </c>
      <c r="K22" s="13" t="s">
        <v>56</v>
      </c>
      <c r="L22" s="12" t="s">
        <v>322</v>
      </c>
      <c r="M22" s="12" t="s">
        <v>323</v>
      </c>
      <c r="N22" s="12" t="s">
        <v>245</v>
      </c>
      <c r="O22" s="12" t="s">
        <v>324</v>
      </c>
      <c r="P22" s="12" t="s">
        <v>2672</v>
      </c>
      <c r="Q22" s="12" t="s">
        <v>2671</v>
      </c>
      <c r="R22" s="12" t="s">
        <v>2672</v>
      </c>
      <c r="S22" s="12" t="s">
        <v>76</v>
      </c>
      <c r="T22" s="12" t="s">
        <v>2674</v>
      </c>
      <c r="U22" s="12" t="s">
        <v>2671</v>
      </c>
      <c r="V22" s="12" t="s">
        <v>2681</v>
      </c>
      <c r="W22" s="12" t="s">
        <v>72</v>
      </c>
      <c r="X22" s="12" t="s">
        <v>62</v>
      </c>
      <c r="Y22" s="12" t="s">
        <v>73</v>
      </c>
      <c r="Z22" t="s">
        <v>3186</v>
      </c>
      <c r="AA22" s="12" t="str">
        <f>Table14[[#This Row],[case_id]]&amp;"__"&amp;Table14[[#This Row],[filename]]&amp;"__"&amp;Table14[[#This Row],[Model]]</f>
        <v>repo_b7a7b7b_bb40659__sensor_llm_vs_gt.diff__ChatGPT 5.4</v>
      </c>
      <c r="AB22" s="12">
        <f>IF(Table14[[#This Row],[task_success]]="Yes",1,0)</f>
        <v>1</v>
      </c>
      <c r="AC22" s="12">
        <f>IF(Table14[[#This Row],[task_success]]="Partial",1,0)</f>
        <v>0</v>
      </c>
      <c r="AD22" s="12">
        <f>IF(Table14[[#This Row],[task_success]]="No",1,0)</f>
        <v>0</v>
      </c>
      <c r="AE22" s="12">
        <f>IF(Table14[[#This Row],[exact_match]]="Yes",1,0)</f>
        <v>0</v>
      </c>
      <c r="AF22" s="12">
        <f>IF(Table14[[#This Row],[unintended_change_present]]="Yes",1,0)</f>
        <v>1</v>
      </c>
      <c r="AG22" s="12">
        <f>IF(Table14[[#This Row],[missed_required_change]]="Yes",1,0)</f>
        <v>0</v>
      </c>
      <c r="AH22" s="12">
        <f>IF(OR(Table14[[#This Row],[severity]]="Medium",Table14[[#This Row],[severity]]="High"),1,0)</f>
        <v>0</v>
      </c>
    </row>
    <row r="23" spans="1:34" ht="91.5">
      <c r="A23" s="26" t="s">
        <v>329</v>
      </c>
      <c r="B23" s="15" t="s">
        <v>330</v>
      </c>
      <c r="C23" s="16" t="s">
        <v>51</v>
      </c>
      <c r="D2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3" s="15" t="s">
        <v>331</v>
      </c>
      <c r="F23" s="16" t="s">
        <v>332</v>
      </c>
      <c r="G23" s="16" t="s">
        <v>333</v>
      </c>
      <c r="H23" s="16">
        <v>4</v>
      </c>
      <c r="I23" s="16" t="s">
        <v>334</v>
      </c>
      <c r="J23" s="16" t="s">
        <v>335</v>
      </c>
      <c r="K23" s="18" t="s">
        <v>56</v>
      </c>
      <c r="L23" s="16" t="s">
        <v>336</v>
      </c>
      <c r="M23" s="16" t="s">
        <v>337</v>
      </c>
      <c r="N23" s="16" t="s">
        <v>338</v>
      </c>
      <c r="O23" s="16" t="s">
        <v>339</v>
      </c>
      <c r="P23" s="16" t="s">
        <v>2672</v>
      </c>
      <c r="Q23" s="16" t="s">
        <v>2671</v>
      </c>
      <c r="R23" s="16" t="s">
        <v>2672</v>
      </c>
      <c r="S23" s="16" t="s">
        <v>76</v>
      </c>
      <c r="T23" s="16" t="s">
        <v>2674</v>
      </c>
      <c r="U23" s="16" t="s">
        <v>2671</v>
      </c>
      <c r="V23" s="16" t="s">
        <v>2681</v>
      </c>
      <c r="W23" s="16" t="s">
        <v>72</v>
      </c>
      <c r="X23" s="16" t="s">
        <v>62</v>
      </c>
      <c r="Y23" s="16" t="s">
        <v>73</v>
      </c>
      <c r="Z23" t="s">
        <v>3186</v>
      </c>
      <c r="AA23" s="12" t="str">
        <f>Table14[[#This Row],[case_id]]&amp;"__"&amp;Table14[[#This Row],[filename]]&amp;"__"&amp;Table14[[#This Row],[Model]]</f>
        <v>repo_62a3366_8d65452__rpc_llm_vs_gt.diff__ChatGPT 5.4</v>
      </c>
      <c r="AB23" s="12">
        <f>IF(Table14[[#This Row],[task_success]]="Yes",1,0)</f>
        <v>1</v>
      </c>
      <c r="AC23" s="12">
        <f>IF(Table14[[#This Row],[task_success]]="Partial",1,0)</f>
        <v>0</v>
      </c>
      <c r="AD23" s="12">
        <f>IF(Table14[[#This Row],[task_success]]="No",1,0)</f>
        <v>0</v>
      </c>
      <c r="AE23" s="12">
        <f>IF(Table14[[#This Row],[exact_match]]="Yes",1,0)</f>
        <v>0</v>
      </c>
      <c r="AF23" s="12">
        <f>IF(Table14[[#This Row],[unintended_change_present]]="Yes",1,0)</f>
        <v>1</v>
      </c>
      <c r="AG23" s="12">
        <f>IF(Table14[[#This Row],[missed_required_change]]="Yes",1,0)</f>
        <v>0</v>
      </c>
      <c r="AH23" s="12">
        <f>IF(OR(Table14[[#This Row],[severity]]="Medium",Table14[[#This Row],[severity]]="High"),1,0)</f>
        <v>0</v>
      </c>
    </row>
    <row r="24" spans="1:34" ht="91.5">
      <c r="A24" s="27" t="s">
        <v>329</v>
      </c>
      <c r="B24" s="11" t="s">
        <v>330</v>
      </c>
      <c r="C24" s="12" t="s">
        <v>51</v>
      </c>
      <c r="D2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4" s="11" t="s">
        <v>331</v>
      </c>
      <c r="F24" s="12" t="s">
        <v>332</v>
      </c>
      <c r="G24" s="12" t="s">
        <v>333</v>
      </c>
      <c r="H24" s="12">
        <v>4</v>
      </c>
      <c r="I24" s="12" t="s">
        <v>334</v>
      </c>
      <c r="J24" s="12" t="s">
        <v>344</v>
      </c>
      <c r="K24" s="13" t="s">
        <v>56</v>
      </c>
      <c r="L24" s="12" t="s">
        <v>336</v>
      </c>
      <c r="M24" s="12" t="s">
        <v>337</v>
      </c>
      <c r="N24" s="12" t="s">
        <v>345</v>
      </c>
      <c r="O24" s="12" t="s">
        <v>346</v>
      </c>
      <c r="P24" s="12" t="s">
        <v>2672</v>
      </c>
      <c r="Q24" s="12" t="s">
        <v>2671</v>
      </c>
      <c r="R24" s="12" t="s">
        <v>2672</v>
      </c>
      <c r="S24" s="12" t="s">
        <v>76</v>
      </c>
      <c r="T24" s="12" t="s">
        <v>2674</v>
      </c>
      <c r="U24" s="12" t="s">
        <v>2671</v>
      </c>
      <c r="V24" s="12" t="s">
        <v>2681</v>
      </c>
      <c r="W24" s="12" t="s">
        <v>72</v>
      </c>
      <c r="X24" s="12" t="s">
        <v>62</v>
      </c>
      <c r="Y24" s="12" t="s">
        <v>73</v>
      </c>
      <c r="Z24" t="s">
        <v>3186</v>
      </c>
      <c r="AA24" s="12" t="str">
        <f>Table14[[#This Row],[case_id]]&amp;"__"&amp;Table14[[#This Row],[filename]]&amp;"__"&amp;Table14[[#This Row],[Model]]</f>
        <v>repo_62a3366_8d65452__telegram_llm_vs_gt.diff__ChatGPT 5.4</v>
      </c>
      <c r="AB24" s="12">
        <f>IF(Table14[[#This Row],[task_success]]="Yes",1,0)</f>
        <v>1</v>
      </c>
      <c r="AC24" s="12">
        <f>IF(Table14[[#This Row],[task_success]]="Partial",1,0)</f>
        <v>0</v>
      </c>
      <c r="AD24" s="12">
        <f>IF(Table14[[#This Row],[task_success]]="No",1,0)</f>
        <v>0</v>
      </c>
      <c r="AE24" s="12">
        <f>IF(Table14[[#This Row],[exact_match]]="Yes",1,0)</f>
        <v>0</v>
      </c>
      <c r="AF24" s="12">
        <f>IF(Table14[[#This Row],[unintended_change_present]]="Yes",1,0)</f>
        <v>1</v>
      </c>
      <c r="AG24" s="12">
        <f>IF(Table14[[#This Row],[missed_required_change]]="Yes",1,0)</f>
        <v>0</v>
      </c>
      <c r="AH24" s="12">
        <f>IF(OR(Table14[[#This Row],[severity]]="Medium",Table14[[#This Row],[severity]]="High"),1,0)</f>
        <v>0</v>
      </c>
    </row>
    <row r="25" spans="1:34" ht="91.5">
      <c r="A25" s="26" t="s">
        <v>329</v>
      </c>
      <c r="B25" s="15" t="s">
        <v>330</v>
      </c>
      <c r="C25" s="16" t="s">
        <v>51</v>
      </c>
      <c r="D2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5" s="15" t="s">
        <v>331</v>
      </c>
      <c r="F25" s="16" t="s">
        <v>332</v>
      </c>
      <c r="G25" s="16" t="s">
        <v>333</v>
      </c>
      <c r="H25" s="16">
        <v>4</v>
      </c>
      <c r="I25" s="16" t="s">
        <v>334</v>
      </c>
      <c r="J25" s="16" t="s">
        <v>351</v>
      </c>
      <c r="K25" s="18" t="s">
        <v>56</v>
      </c>
      <c r="L25" s="16" t="s">
        <v>336</v>
      </c>
      <c r="M25" s="16" t="s">
        <v>337</v>
      </c>
      <c r="N25" s="16" t="s">
        <v>352</v>
      </c>
      <c r="O25" s="16" t="s">
        <v>353</v>
      </c>
      <c r="P25" s="16" t="s">
        <v>2672</v>
      </c>
      <c r="Q25" s="16" t="s">
        <v>2671</v>
      </c>
      <c r="R25" s="16" t="s">
        <v>2672</v>
      </c>
      <c r="S25" s="16" t="s">
        <v>76</v>
      </c>
      <c r="T25" s="16" t="s">
        <v>2674</v>
      </c>
      <c r="U25" s="16" t="s">
        <v>2671</v>
      </c>
      <c r="V25" s="16" t="s">
        <v>2681</v>
      </c>
      <c r="W25" s="16" t="s">
        <v>72</v>
      </c>
      <c r="X25" s="16" t="s">
        <v>62</v>
      </c>
      <c r="Y25" s="16" t="s">
        <v>73</v>
      </c>
      <c r="Z25" t="s">
        <v>3186</v>
      </c>
      <c r="AA25" s="12" t="str">
        <f>Table14[[#This Row],[case_id]]&amp;"__"&amp;Table14[[#This Row],[filename]]&amp;"__"&amp;Table14[[#This Row],[Model]]</f>
        <v>repo_62a3366_8d65452__test_llm_vs_gt.diff__ChatGPT 5.4</v>
      </c>
      <c r="AB25" s="12">
        <f>IF(Table14[[#This Row],[task_success]]="Yes",1,0)</f>
        <v>1</v>
      </c>
      <c r="AC25" s="12">
        <f>IF(Table14[[#This Row],[task_success]]="Partial",1,0)</f>
        <v>0</v>
      </c>
      <c r="AD25" s="12">
        <f>IF(Table14[[#This Row],[task_success]]="No",1,0)</f>
        <v>0</v>
      </c>
      <c r="AE25" s="12">
        <f>IF(Table14[[#This Row],[exact_match]]="Yes",1,0)</f>
        <v>0</v>
      </c>
      <c r="AF25" s="12">
        <f>IF(Table14[[#This Row],[unintended_change_present]]="Yes",1,0)</f>
        <v>1</v>
      </c>
      <c r="AG25" s="12">
        <f>IF(Table14[[#This Row],[missed_required_change]]="Yes",1,0)</f>
        <v>0</v>
      </c>
      <c r="AH25" s="12">
        <f>IF(OR(Table14[[#This Row],[severity]]="Medium",Table14[[#This Row],[severity]]="High"),1,0)</f>
        <v>0</v>
      </c>
    </row>
    <row r="26" spans="1:34" ht="91.5">
      <c r="A26" s="27" t="s">
        <v>329</v>
      </c>
      <c r="B26" s="11" t="s">
        <v>330</v>
      </c>
      <c r="C26" s="12" t="s">
        <v>51</v>
      </c>
      <c r="D2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6" s="11" t="s">
        <v>331</v>
      </c>
      <c r="F26" s="12" t="s">
        <v>332</v>
      </c>
      <c r="G26" s="12" t="s">
        <v>333</v>
      </c>
      <c r="H26" s="12">
        <v>4</v>
      </c>
      <c r="I26" s="12" t="s">
        <v>334</v>
      </c>
      <c r="J26" s="12" t="s">
        <v>359</v>
      </c>
      <c r="K26" s="13" t="s">
        <v>56</v>
      </c>
      <c r="L26" s="12" t="s">
        <v>336</v>
      </c>
      <c r="M26" s="12" t="s">
        <v>337</v>
      </c>
      <c r="N26" s="12" t="s">
        <v>360</v>
      </c>
      <c r="O26" s="12" t="s">
        <v>361</v>
      </c>
      <c r="P26" s="12" t="s">
        <v>2672</v>
      </c>
      <c r="Q26" s="12" t="s">
        <v>2671</v>
      </c>
      <c r="R26" s="12" t="s">
        <v>2672</v>
      </c>
      <c r="S26" s="12" t="s">
        <v>76</v>
      </c>
      <c r="T26" s="12" t="s">
        <v>2674</v>
      </c>
      <c r="U26" s="12" t="s">
        <v>2671</v>
      </c>
      <c r="V26" s="12" t="s">
        <v>2681</v>
      </c>
      <c r="W26" s="12" t="s">
        <v>72</v>
      </c>
      <c r="X26" s="12" t="s">
        <v>62</v>
      </c>
      <c r="Y26" s="12" t="s">
        <v>73</v>
      </c>
      <c r="Z26" t="s">
        <v>3186</v>
      </c>
      <c r="AA26" s="12" t="str">
        <f>Table14[[#This Row],[case_id]]&amp;"__"&amp;Table14[[#This Row],[filename]]&amp;"__"&amp;Table14[[#This Row],[Model]]</f>
        <v>repo_62a3366_8d65452__testrpc_llm_vs_gt.diff__ChatGPT 5.4</v>
      </c>
      <c r="AB26" s="12">
        <f>IF(Table14[[#This Row],[task_success]]="Yes",1,0)</f>
        <v>1</v>
      </c>
      <c r="AC26" s="12">
        <f>IF(Table14[[#This Row],[task_success]]="Partial",1,0)</f>
        <v>0</v>
      </c>
      <c r="AD26" s="12">
        <f>IF(Table14[[#This Row],[task_success]]="No",1,0)</f>
        <v>0</v>
      </c>
      <c r="AE26" s="12">
        <f>IF(Table14[[#This Row],[exact_match]]="Yes",1,0)</f>
        <v>0</v>
      </c>
      <c r="AF26" s="12">
        <f>IF(Table14[[#This Row],[unintended_change_present]]="Yes",1,0)</f>
        <v>1</v>
      </c>
      <c r="AG26" s="12">
        <f>IF(Table14[[#This Row],[missed_required_change]]="Yes",1,0)</f>
        <v>0</v>
      </c>
      <c r="AH26" s="12">
        <f>IF(OR(Table14[[#This Row],[severity]]="Medium",Table14[[#This Row],[severity]]="High"),1,0)</f>
        <v>0</v>
      </c>
    </row>
    <row r="27" spans="1:34" ht="91.5">
      <c r="A27" s="26" t="s">
        <v>329</v>
      </c>
      <c r="B27" s="15" t="s">
        <v>366</v>
      </c>
      <c r="C27" s="16" t="s">
        <v>80</v>
      </c>
      <c r="D2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27" s="15" t="s">
        <v>367</v>
      </c>
      <c r="F27" s="16" t="s">
        <v>368</v>
      </c>
      <c r="G27" s="16" t="s">
        <v>369</v>
      </c>
      <c r="H27" s="16">
        <v>1</v>
      </c>
      <c r="I27" s="16" t="s">
        <v>370</v>
      </c>
      <c r="J27" s="16" t="s">
        <v>370</v>
      </c>
      <c r="K27" s="18" t="s">
        <v>56</v>
      </c>
      <c r="L27" s="16" t="s">
        <v>371</v>
      </c>
      <c r="M27" s="16" t="s">
        <v>372</v>
      </c>
      <c r="N27" s="16" t="s">
        <v>373</v>
      </c>
      <c r="O27" s="16" t="s">
        <v>374</v>
      </c>
      <c r="P27" s="16" t="s">
        <v>62</v>
      </c>
      <c r="Q27" s="16" t="s">
        <v>2671</v>
      </c>
      <c r="R27" s="16" t="s">
        <v>2672</v>
      </c>
      <c r="S27" s="16" t="s">
        <v>2682</v>
      </c>
      <c r="T27" s="16" t="s">
        <v>2674</v>
      </c>
      <c r="U27" s="16" t="s">
        <v>2733</v>
      </c>
      <c r="V27" s="16" t="s">
        <v>2733</v>
      </c>
      <c r="W27" s="16" t="s">
        <v>72</v>
      </c>
      <c r="X27" s="16" t="s">
        <v>62</v>
      </c>
      <c r="Y27" s="16" t="s">
        <v>73</v>
      </c>
      <c r="Z27" t="s">
        <v>3186</v>
      </c>
      <c r="AA27" s="12" t="str">
        <f>Table14[[#This Row],[case_id]]&amp;"__"&amp;Table14[[#This Row],[filename]]&amp;"__"&amp;Table14[[#This Row],[Model]]</f>
        <v>repo_a0cdc63_79ae3c2__freq_llm_vs_gt.diff__ChatGPT 5.4</v>
      </c>
      <c r="AB27" s="12">
        <f>IF(Table14[[#This Row],[task_success]]="Yes",1,0)</f>
        <v>1</v>
      </c>
      <c r="AC27" s="12">
        <f>IF(Table14[[#This Row],[task_success]]="Partial",1,0)</f>
        <v>0</v>
      </c>
      <c r="AD27" s="12">
        <f>IF(Table14[[#This Row],[task_success]]="No",1,0)</f>
        <v>0</v>
      </c>
      <c r="AE27" s="12">
        <f>IF(Table14[[#This Row],[exact_match]]="Yes",1,0)</f>
        <v>0</v>
      </c>
      <c r="AF27" s="12">
        <f>IF(Table14[[#This Row],[unintended_change_present]]="Yes",1,0)</f>
        <v>1</v>
      </c>
      <c r="AG27" s="12">
        <f>IF(Table14[[#This Row],[missed_required_change]]="Yes",1,0)</f>
        <v>0</v>
      </c>
      <c r="AH27" s="12">
        <f>IF(OR(Table14[[#This Row],[severity]]="Medium",Table14[[#This Row],[severity]]="High"),1,0)</f>
        <v>0</v>
      </c>
    </row>
    <row r="28" spans="1:34" ht="91.5">
      <c r="A28" s="27" t="s">
        <v>329</v>
      </c>
      <c r="B28" s="11" t="s">
        <v>366</v>
      </c>
      <c r="C28" s="12" t="s">
        <v>114</v>
      </c>
      <c r="D2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28" s="11" t="s">
        <v>384</v>
      </c>
      <c r="F28" s="12" t="s">
        <v>385</v>
      </c>
      <c r="G28" s="12" t="s">
        <v>386</v>
      </c>
      <c r="H28" s="12">
        <v>1</v>
      </c>
      <c r="I28" s="12" t="s">
        <v>387</v>
      </c>
      <c r="J28" s="12" t="s">
        <v>387</v>
      </c>
      <c r="K28" s="13" t="s">
        <v>56</v>
      </c>
      <c r="L28" s="12" t="s">
        <v>388</v>
      </c>
      <c r="M28" s="12" t="s">
        <v>389</v>
      </c>
      <c r="N28" s="12" t="s">
        <v>230</v>
      </c>
      <c r="O28" s="12" t="s">
        <v>390</v>
      </c>
      <c r="P28" s="12" t="s">
        <v>2672</v>
      </c>
      <c r="Q28" s="12" t="s">
        <v>2671</v>
      </c>
      <c r="R28" s="12" t="s">
        <v>2672</v>
      </c>
      <c r="S28" s="12" t="s">
        <v>76</v>
      </c>
      <c r="T28" s="12" t="s">
        <v>2674</v>
      </c>
      <c r="U28" s="12" t="s">
        <v>2671</v>
      </c>
      <c r="V28" s="12" t="s">
        <v>2681</v>
      </c>
      <c r="W28" s="12" t="s">
        <v>72</v>
      </c>
      <c r="X28" s="12" t="s">
        <v>62</v>
      </c>
      <c r="Y28" s="12" t="s">
        <v>73</v>
      </c>
      <c r="Z28" t="s">
        <v>3186</v>
      </c>
      <c r="AA28" s="12" t="str">
        <f>Table14[[#This Row],[case_id]]&amp;"__"&amp;Table14[[#This Row],[filename]]&amp;"__"&amp;Table14[[#This Row],[Model]]</f>
        <v>repo_595309c_795df94__init_llm_vs_gt.diff__ChatGPT 5.4</v>
      </c>
      <c r="AB28" s="12">
        <f>IF(Table14[[#This Row],[task_success]]="Yes",1,0)</f>
        <v>1</v>
      </c>
      <c r="AC28" s="12">
        <f>IF(Table14[[#This Row],[task_success]]="Partial",1,0)</f>
        <v>0</v>
      </c>
      <c r="AD28" s="12">
        <f>IF(Table14[[#This Row],[task_success]]="No",1,0)</f>
        <v>0</v>
      </c>
      <c r="AE28" s="12">
        <f>IF(Table14[[#This Row],[exact_match]]="Yes",1,0)</f>
        <v>0</v>
      </c>
      <c r="AF28" s="12">
        <f>IF(Table14[[#This Row],[unintended_change_present]]="Yes",1,0)</f>
        <v>1</v>
      </c>
      <c r="AG28" s="12">
        <f>IF(Table14[[#This Row],[missed_required_change]]="Yes",1,0)</f>
        <v>0</v>
      </c>
      <c r="AH28" s="12">
        <f>IF(OR(Table14[[#This Row],[severity]]="Medium",Table14[[#This Row],[severity]]="High"),1,0)</f>
        <v>0</v>
      </c>
    </row>
    <row r="29" spans="1:34" ht="106.5">
      <c r="A29" s="26" t="s">
        <v>329</v>
      </c>
      <c r="B29" s="15" t="s">
        <v>366</v>
      </c>
      <c r="C29" s="16" t="s">
        <v>149</v>
      </c>
      <c r="D2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9" s="15" t="s">
        <v>399</v>
      </c>
      <c r="F29" s="16" t="s">
        <v>400</v>
      </c>
      <c r="G29" s="16" t="s">
        <v>401</v>
      </c>
      <c r="H29" s="16">
        <v>2</v>
      </c>
      <c r="I29" s="16" t="s">
        <v>402</v>
      </c>
      <c r="J29" s="16" t="s">
        <v>403</v>
      </c>
      <c r="K29" s="18" t="s">
        <v>56</v>
      </c>
      <c r="L29" s="16" t="s">
        <v>404</v>
      </c>
      <c r="M29" s="16" t="s">
        <v>405</v>
      </c>
      <c r="N29" s="16" t="s">
        <v>406</v>
      </c>
      <c r="O29" s="16" t="s">
        <v>407</v>
      </c>
      <c r="P29" s="16" t="s">
        <v>2672</v>
      </c>
      <c r="Q29" s="16" t="s">
        <v>2671</v>
      </c>
      <c r="R29" s="16" t="s">
        <v>2672</v>
      </c>
      <c r="S29" s="16" t="s">
        <v>76</v>
      </c>
      <c r="T29" s="16" t="s">
        <v>2674</v>
      </c>
      <c r="U29" s="16" t="s">
        <v>2671</v>
      </c>
      <c r="V29" s="16" t="s">
        <v>2681</v>
      </c>
      <c r="W29" s="16" t="s">
        <v>72</v>
      </c>
      <c r="X29" s="16" t="s">
        <v>62</v>
      </c>
      <c r="Y29" s="16" t="s">
        <v>73</v>
      </c>
      <c r="Z29" t="s">
        <v>3186</v>
      </c>
      <c r="AA29" s="12" t="str">
        <f>Table14[[#This Row],[case_id]]&amp;"__"&amp;Table14[[#This Row],[filename]]&amp;"__"&amp;Table14[[#This Row],[Model]]</f>
        <v>repo_cfbfe90_371ee1e__misc_llm_vs_gt.diff__ChatGPT 5.4</v>
      </c>
      <c r="AB29" s="12">
        <f>IF(Table14[[#This Row],[task_success]]="Yes",1,0)</f>
        <v>1</v>
      </c>
      <c r="AC29" s="12">
        <f>IF(Table14[[#This Row],[task_success]]="Partial",1,0)</f>
        <v>0</v>
      </c>
      <c r="AD29" s="12">
        <f>IF(Table14[[#This Row],[task_success]]="No",1,0)</f>
        <v>0</v>
      </c>
      <c r="AE29" s="12">
        <f>IF(Table14[[#This Row],[exact_match]]="Yes",1,0)</f>
        <v>0</v>
      </c>
      <c r="AF29" s="12">
        <f>IF(Table14[[#This Row],[unintended_change_present]]="Yes",1,0)</f>
        <v>1</v>
      </c>
      <c r="AG29" s="12">
        <f>IF(Table14[[#This Row],[missed_required_change]]="Yes",1,0)</f>
        <v>0</v>
      </c>
      <c r="AH29" s="12">
        <f>IF(OR(Table14[[#This Row],[severity]]="Medium",Table14[[#This Row],[severity]]="High"),1,0)</f>
        <v>0</v>
      </c>
    </row>
    <row r="30" spans="1:34" ht="106.5">
      <c r="A30" s="27" t="s">
        <v>329</v>
      </c>
      <c r="B30" s="11" t="s">
        <v>366</v>
      </c>
      <c r="C30" s="12" t="s">
        <v>149</v>
      </c>
      <c r="D3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30" s="11" t="s">
        <v>399</v>
      </c>
      <c r="F30" s="12" t="s">
        <v>400</v>
      </c>
      <c r="G30" s="12" t="s">
        <v>401</v>
      </c>
      <c r="H30" s="12">
        <v>2</v>
      </c>
      <c r="I30" s="12" t="s">
        <v>402</v>
      </c>
      <c r="J30" s="12" t="s">
        <v>413</v>
      </c>
      <c r="K30" s="13" t="s">
        <v>56</v>
      </c>
      <c r="L30" s="12" t="s">
        <v>404</v>
      </c>
      <c r="M30" s="12" t="s">
        <v>405</v>
      </c>
      <c r="N30" s="12" t="s">
        <v>414</v>
      </c>
      <c r="O30" s="12" t="s">
        <v>415</v>
      </c>
      <c r="P30" s="12" t="s">
        <v>2672</v>
      </c>
      <c r="Q30" s="12" t="s">
        <v>2671</v>
      </c>
      <c r="R30" s="12" t="s">
        <v>2672</v>
      </c>
      <c r="S30" s="12" t="s">
        <v>2698</v>
      </c>
      <c r="T30" s="12" t="s">
        <v>2674</v>
      </c>
      <c r="U30" s="12" t="s">
        <v>2671</v>
      </c>
      <c r="V30" s="12" t="s">
        <v>2741</v>
      </c>
      <c r="W30" s="12" t="s">
        <v>72</v>
      </c>
      <c r="X30" s="12" t="s">
        <v>62</v>
      </c>
      <c r="Y30" s="12" t="s">
        <v>73</v>
      </c>
      <c r="Z30" t="s">
        <v>3186</v>
      </c>
      <c r="AA30" s="12" t="str">
        <f>Table14[[#This Row],[case_id]]&amp;"__"&amp;Table14[[#This Row],[filename]]&amp;"__"&amp;Table14[[#This Row],[Model]]</f>
        <v>repo_cfbfe90_371ee1e__testmisc_llm_vs_gt.diff__ChatGPT 5.4</v>
      </c>
      <c r="AB30" s="12">
        <f>IF(Table14[[#This Row],[task_success]]="Yes",1,0)</f>
        <v>1</v>
      </c>
      <c r="AC30" s="12">
        <f>IF(Table14[[#This Row],[task_success]]="Partial",1,0)</f>
        <v>0</v>
      </c>
      <c r="AD30" s="12">
        <f>IF(Table14[[#This Row],[task_success]]="No",1,0)</f>
        <v>0</v>
      </c>
      <c r="AE30" s="12">
        <f>IF(Table14[[#This Row],[exact_match]]="Yes",1,0)</f>
        <v>0</v>
      </c>
      <c r="AF30" s="12">
        <f>IF(Table14[[#This Row],[unintended_change_present]]="Yes",1,0)</f>
        <v>1</v>
      </c>
      <c r="AG30" s="12">
        <f>IF(Table14[[#This Row],[missed_required_change]]="Yes",1,0)</f>
        <v>0</v>
      </c>
      <c r="AH30" s="12">
        <f>IF(OR(Table14[[#This Row],[severity]]="Medium",Table14[[#This Row],[severity]]="High"),1,0)</f>
        <v>0</v>
      </c>
    </row>
    <row r="31" spans="1:34" ht="106.5">
      <c r="A31" s="26" t="s">
        <v>329</v>
      </c>
      <c r="B31" s="15" t="s">
        <v>366</v>
      </c>
      <c r="C31" s="20" t="s">
        <v>149</v>
      </c>
      <c r="D31"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31" s="15" t="s">
        <v>422</v>
      </c>
      <c r="F31" s="16" t="s">
        <v>423</v>
      </c>
      <c r="G31" s="16" t="s">
        <v>424</v>
      </c>
      <c r="H31" s="16">
        <v>1</v>
      </c>
      <c r="I31" s="16" t="s">
        <v>425</v>
      </c>
      <c r="J31" s="16" t="s">
        <v>425</v>
      </c>
      <c r="K31" s="18" t="s">
        <v>56</v>
      </c>
      <c r="L31" s="16" t="s">
        <v>426</v>
      </c>
      <c r="M31" s="16" t="s">
        <v>427</v>
      </c>
      <c r="N31" s="16" t="s">
        <v>428</v>
      </c>
      <c r="O31" s="16" t="s">
        <v>429</v>
      </c>
      <c r="P31" s="16" t="s">
        <v>2672</v>
      </c>
      <c r="Q31" s="16" t="s">
        <v>2671</v>
      </c>
      <c r="R31" s="16" t="s">
        <v>2672</v>
      </c>
      <c r="S31" s="16" t="s">
        <v>76</v>
      </c>
      <c r="T31" s="16" t="s">
        <v>2674</v>
      </c>
      <c r="U31" s="16" t="s">
        <v>2671</v>
      </c>
      <c r="V31" s="16" t="s">
        <v>2742</v>
      </c>
      <c r="W31" s="16" t="s">
        <v>72</v>
      </c>
      <c r="X31" s="16" t="s">
        <v>62</v>
      </c>
      <c r="Y31" s="16" t="s">
        <v>73</v>
      </c>
      <c r="Z31" t="s">
        <v>3186</v>
      </c>
      <c r="AA31" s="12" t="str">
        <f>Table14[[#This Row],[case_id]]&amp;"__"&amp;Table14[[#This Row],[filename]]&amp;"__"&amp;Table14[[#This Row],[Model]]</f>
        <v>repo_b77fad6_77023c0__backtesting_llm_vs_gt.diff__ChatGPT 5.4</v>
      </c>
      <c r="AB31" s="12">
        <f>IF(Table14[[#This Row],[task_success]]="Yes",1,0)</f>
        <v>1</v>
      </c>
      <c r="AC31" s="12">
        <f>IF(Table14[[#This Row],[task_success]]="Partial",1,0)</f>
        <v>0</v>
      </c>
      <c r="AD31" s="12">
        <f>IF(Table14[[#This Row],[task_success]]="No",1,0)</f>
        <v>0</v>
      </c>
      <c r="AE31" s="12">
        <f>IF(Table14[[#This Row],[exact_match]]="Yes",1,0)</f>
        <v>0</v>
      </c>
      <c r="AF31" s="12">
        <f>IF(Table14[[#This Row],[unintended_change_present]]="Yes",1,0)</f>
        <v>1</v>
      </c>
      <c r="AG31" s="12">
        <f>IF(Table14[[#This Row],[missed_required_change]]="Yes",1,0)</f>
        <v>0</v>
      </c>
      <c r="AH31" s="12">
        <f>IF(OR(Table14[[#This Row],[severity]]="Medium",Table14[[#This Row],[severity]]="High"),1,0)</f>
        <v>0</v>
      </c>
    </row>
    <row r="32" spans="1:34" ht="106.5">
      <c r="A32" s="27" t="s">
        <v>436</v>
      </c>
      <c r="B32" s="11" t="s">
        <v>437</v>
      </c>
      <c r="C32" s="12" t="s">
        <v>51</v>
      </c>
      <c r="D3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32" s="11" t="s">
        <v>438</v>
      </c>
      <c r="F32" s="12" t="s">
        <v>439</v>
      </c>
      <c r="G32" s="12" t="s">
        <v>440</v>
      </c>
      <c r="H32" s="12">
        <v>3</v>
      </c>
      <c r="I32" s="12" t="s">
        <v>441</v>
      </c>
      <c r="J32" s="12" t="s">
        <v>442</v>
      </c>
      <c r="K32" s="13" t="s">
        <v>56</v>
      </c>
      <c r="L32" s="12" t="s">
        <v>443</v>
      </c>
      <c r="M32" s="12" t="s">
        <v>444</v>
      </c>
      <c r="N32" s="12" t="s">
        <v>445</v>
      </c>
      <c r="O32" s="12" t="s">
        <v>446</v>
      </c>
      <c r="P32" s="12" t="s">
        <v>2672</v>
      </c>
      <c r="Q32" s="12" t="s">
        <v>2671</v>
      </c>
      <c r="R32" s="12" t="s">
        <v>2672</v>
      </c>
      <c r="S32" s="12" t="s">
        <v>76</v>
      </c>
      <c r="T32" s="12" t="s">
        <v>2674</v>
      </c>
      <c r="U32" s="12" t="s">
        <v>2671</v>
      </c>
      <c r="V32" s="12" t="s">
        <v>2746</v>
      </c>
      <c r="W32" s="12" t="s">
        <v>72</v>
      </c>
      <c r="X32" s="12" t="s">
        <v>62</v>
      </c>
      <c r="Y32" s="12" t="s">
        <v>73</v>
      </c>
      <c r="Z32" t="s">
        <v>3186</v>
      </c>
      <c r="AA32" s="12" t="str">
        <f>Table14[[#This Row],[case_id]]&amp;"__"&amp;Table14[[#This Row],[filename]]&amp;"__"&amp;Table14[[#This Row],[Model]]</f>
        <v>repo_b87b726_c38aeb8__base_llm_vs_gt.diff__ChatGPT 5.4</v>
      </c>
      <c r="AB32" s="12">
        <f>IF(Table14[[#This Row],[task_success]]="Yes",1,0)</f>
        <v>1</v>
      </c>
      <c r="AC32" s="12">
        <f>IF(Table14[[#This Row],[task_success]]="Partial",1,0)</f>
        <v>0</v>
      </c>
      <c r="AD32" s="12">
        <f>IF(Table14[[#This Row],[task_success]]="No",1,0)</f>
        <v>0</v>
      </c>
      <c r="AE32" s="12">
        <f>IF(Table14[[#This Row],[exact_match]]="Yes",1,0)</f>
        <v>0</v>
      </c>
      <c r="AF32" s="12">
        <f>IF(Table14[[#This Row],[unintended_change_present]]="Yes",1,0)</f>
        <v>1</v>
      </c>
      <c r="AG32" s="12">
        <f>IF(Table14[[#This Row],[missed_required_change]]="Yes",1,0)</f>
        <v>0</v>
      </c>
      <c r="AH32" s="12">
        <f>IF(OR(Table14[[#This Row],[severity]]="Medium",Table14[[#This Row],[severity]]="High"),1,0)</f>
        <v>0</v>
      </c>
    </row>
    <row r="33" spans="1:34" ht="106.5">
      <c r="A33" s="26" t="s">
        <v>436</v>
      </c>
      <c r="B33" s="15" t="s">
        <v>437</v>
      </c>
      <c r="C33" s="16" t="s">
        <v>51</v>
      </c>
      <c r="D3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33" s="15" t="s">
        <v>438</v>
      </c>
      <c r="F33" s="16" t="s">
        <v>439</v>
      </c>
      <c r="G33" s="16" t="s">
        <v>440</v>
      </c>
      <c r="H33" s="16">
        <v>3</v>
      </c>
      <c r="I33" s="16" t="s">
        <v>441</v>
      </c>
      <c r="J33" s="16" t="s">
        <v>454</v>
      </c>
      <c r="K33" s="18" t="s">
        <v>56</v>
      </c>
      <c r="L33" s="16" t="s">
        <v>443</v>
      </c>
      <c r="M33" s="16" t="s">
        <v>444</v>
      </c>
      <c r="N33" s="16" t="s">
        <v>455</v>
      </c>
      <c r="O33" s="16" t="s">
        <v>456</v>
      </c>
      <c r="P33" s="16" t="s">
        <v>2672</v>
      </c>
      <c r="Q33" s="16" t="s">
        <v>2671</v>
      </c>
      <c r="R33" s="16" t="s">
        <v>2672</v>
      </c>
      <c r="S33" s="16" t="s">
        <v>76</v>
      </c>
      <c r="T33" s="16" t="s">
        <v>2674</v>
      </c>
      <c r="U33" s="16" t="s">
        <v>2671</v>
      </c>
      <c r="V33" s="16" t="s">
        <v>2681</v>
      </c>
      <c r="W33" s="16" t="s">
        <v>72</v>
      </c>
      <c r="X33" s="16" t="s">
        <v>62</v>
      </c>
      <c r="Y33" s="16" t="s">
        <v>73</v>
      </c>
      <c r="Z33" t="s">
        <v>3186</v>
      </c>
      <c r="AA33" s="12" t="str">
        <f>Table14[[#This Row],[case_id]]&amp;"__"&amp;Table14[[#This Row],[filename]]&amp;"__"&amp;Table14[[#This Row],[Model]]</f>
        <v>repo_b87b726_c38aeb8__rsi_llm_vs_gt.diff__ChatGPT 5.4</v>
      </c>
      <c r="AB33" s="12">
        <f>IF(Table14[[#This Row],[task_success]]="Yes",1,0)</f>
        <v>1</v>
      </c>
      <c r="AC33" s="12">
        <f>IF(Table14[[#This Row],[task_success]]="Partial",1,0)</f>
        <v>0</v>
      </c>
      <c r="AD33" s="12">
        <f>IF(Table14[[#This Row],[task_success]]="No",1,0)</f>
        <v>0</v>
      </c>
      <c r="AE33" s="12">
        <f>IF(Table14[[#This Row],[exact_match]]="Yes",1,0)</f>
        <v>0</v>
      </c>
      <c r="AF33" s="12">
        <f>IF(Table14[[#This Row],[unintended_change_present]]="Yes",1,0)</f>
        <v>1</v>
      </c>
      <c r="AG33" s="12">
        <f>IF(Table14[[#This Row],[missed_required_change]]="Yes",1,0)</f>
        <v>0</v>
      </c>
      <c r="AH33" s="12">
        <f>IF(OR(Table14[[#This Row],[severity]]="Medium",Table14[[#This Row],[severity]]="High"),1,0)</f>
        <v>0</v>
      </c>
    </row>
    <row r="34" spans="1:34" ht="106.5">
      <c r="A34" s="27" t="s">
        <v>436</v>
      </c>
      <c r="B34" s="11" t="s">
        <v>437</v>
      </c>
      <c r="C34" s="12" t="s">
        <v>51</v>
      </c>
      <c r="D3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34" s="11" t="s">
        <v>438</v>
      </c>
      <c r="F34" s="12" t="s">
        <v>439</v>
      </c>
      <c r="G34" s="12" t="s">
        <v>440</v>
      </c>
      <c r="H34" s="12">
        <v>3</v>
      </c>
      <c r="I34" s="12" t="s">
        <v>441</v>
      </c>
      <c r="J34" s="12" t="s">
        <v>462</v>
      </c>
      <c r="K34" s="13" t="s">
        <v>56</v>
      </c>
      <c r="L34" s="12" t="s">
        <v>443</v>
      </c>
      <c r="M34" s="12" t="s">
        <v>444</v>
      </c>
      <c r="N34" s="12" t="s">
        <v>463</v>
      </c>
      <c r="O34" s="12" t="s">
        <v>464</v>
      </c>
      <c r="P34" s="12" t="s">
        <v>2672</v>
      </c>
      <c r="Q34" s="12" t="s">
        <v>2671</v>
      </c>
      <c r="R34" s="12" t="s">
        <v>2672</v>
      </c>
      <c r="S34" s="12" t="s">
        <v>76</v>
      </c>
      <c r="T34" s="12" t="s">
        <v>2674</v>
      </c>
      <c r="U34" s="12" t="s">
        <v>2671</v>
      </c>
      <c r="V34" s="12" t="s">
        <v>2681</v>
      </c>
      <c r="W34" s="12" t="s">
        <v>72</v>
      </c>
      <c r="X34" s="12" t="s">
        <v>62</v>
      </c>
      <c r="Y34" s="12" t="s">
        <v>73</v>
      </c>
      <c r="Z34" t="s">
        <v>3186</v>
      </c>
      <c r="AA34" s="12" t="str">
        <f>Table14[[#This Row],[case_id]]&amp;"__"&amp;Table14[[#This Row],[filename]]&amp;"__"&amp;Table14[[#This Row],[Model]]</f>
        <v>repo_b87b726_c38aeb8__testbase_llm_vs_gt.diff__ChatGPT 5.4</v>
      </c>
      <c r="AB34" s="12">
        <f>IF(Table14[[#This Row],[task_success]]="Yes",1,0)</f>
        <v>1</v>
      </c>
      <c r="AC34" s="12">
        <f>IF(Table14[[#This Row],[task_success]]="Partial",1,0)</f>
        <v>0</v>
      </c>
      <c r="AD34" s="12">
        <f>IF(Table14[[#This Row],[task_success]]="No",1,0)</f>
        <v>0</v>
      </c>
      <c r="AE34" s="12">
        <f>IF(Table14[[#This Row],[exact_match]]="Yes",1,0)</f>
        <v>0</v>
      </c>
      <c r="AF34" s="12">
        <f>IF(Table14[[#This Row],[unintended_change_present]]="Yes",1,0)</f>
        <v>1</v>
      </c>
      <c r="AG34" s="12">
        <f>IF(Table14[[#This Row],[missed_required_change]]="Yes",1,0)</f>
        <v>0</v>
      </c>
      <c r="AH34" s="12">
        <f>IF(OR(Table14[[#This Row],[severity]]="Medium",Table14[[#This Row],[severity]]="High"),1,0)</f>
        <v>0</v>
      </c>
    </row>
    <row r="35" spans="1:34" ht="91.5">
      <c r="A35" s="26" t="s">
        <v>436</v>
      </c>
      <c r="B35" s="15" t="s">
        <v>437</v>
      </c>
      <c r="C35" s="16" t="s">
        <v>80</v>
      </c>
      <c r="D3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35" s="15" t="s">
        <v>469</v>
      </c>
      <c r="F35" s="16" t="s">
        <v>470</v>
      </c>
      <c r="G35" s="16" t="s">
        <v>471</v>
      </c>
      <c r="H35" s="16">
        <v>1</v>
      </c>
      <c r="I35" s="17" t="s">
        <v>472</v>
      </c>
      <c r="J35" s="17" t="s">
        <v>472</v>
      </c>
      <c r="K35" s="18" t="s">
        <v>56</v>
      </c>
      <c r="L35" s="16" t="s">
        <v>388</v>
      </c>
      <c r="M35" s="16" t="s">
        <v>473</v>
      </c>
      <c r="N35" s="16" t="s">
        <v>352</v>
      </c>
      <c r="O35" s="16" t="s">
        <v>474</v>
      </c>
      <c r="P35" s="16" t="s">
        <v>2672</v>
      </c>
      <c r="Q35" s="16" t="s">
        <v>2671</v>
      </c>
      <c r="R35" s="16" t="s">
        <v>2672</v>
      </c>
      <c r="S35" s="16" t="s">
        <v>76</v>
      </c>
      <c r="T35" s="16" t="s">
        <v>2674</v>
      </c>
      <c r="U35" s="16" t="s">
        <v>2671</v>
      </c>
      <c r="V35" s="16" t="s">
        <v>2681</v>
      </c>
      <c r="W35" s="16" t="s">
        <v>72</v>
      </c>
      <c r="X35" s="16" t="s">
        <v>62</v>
      </c>
      <c r="Y35" s="16" t="s">
        <v>73</v>
      </c>
      <c r="Z35" t="s">
        <v>3186</v>
      </c>
      <c r="AA35" s="12" t="str">
        <f>Table14[[#This Row],[case_id]]&amp;"__"&amp;Table14[[#This Row],[filename]]&amp;"__"&amp;Table14[[#This Row],[Model]]</f>
        <v>repo_13a7f7f_830a3d2__test_llm_vs_gt.diff__ChatGPT 5.4</v>
      </c>
      <c r="AB35" s="12">
        <f>IF(Table14[[#This Row],[task_success]]="Yes",1,0)</f>
        <v>1</v>
      </c>
      <c r="AC35" s="12">
        <f>IF(Table14[[#This Row],[task_success]]="Partial",1,0)</f>
        <v>0</v>
      </c>
      <c r="AD35" s="12">
        <f>IF(Table14[[#This Row],[task_success]]="No",1,0)</f>
        <v>0</v>
      </c>
      <c r="AE35" s="12">
        <f>IF(Table14[[#This Row],[exact_match]]="Yes",1,0)</f>
        <v>0</v>
      </c>
      <c r="AF35" s="12">
        <f>IF(Table14[[#This Row],[unintended_change_present]]="Yes",1,0)</f>
        <v>1</v>
      </c>
      <c r="AG35" s="12">
        <f>IF(Table14[[#This Row],[missed_required_change]]="Yes",1,0)</f>
        <v>0</v>
      </c>
      <c r="AH35" s="12">
        <f>IF(OR(Table14[[#This Row],[severity]]="Medium",Table14[[#This Row],[severity]]="High"),1,0)</f>
        <v>0</v>
      </c>
    </row>
    <row r="36" spans="1:34" ht="91.5">
      <c r="A36" s="27" t="s">
        <v>436</v>
      </c>
      <c r="B36" s="11" t="s">
        <v>437</v>
      </c>
      <c r="C36" s="12" t="s">
        <v>80</v>
      </c>
      <c r="D3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36" s="11" t="s">
        <v>482</v>
      </c>
      <c r="F36" s="12" t="s">
        <v>483</v>
      </c>
      <c r="G36" s="12" t="s">
        <v>484</v>
      </c>
      <c r="H36" s="12">
        <v>1</v>
      </c>
      <c r="I36" s="12" t="s">
        <v>485</v>
      </c>
      <c r="J36" s="12" t="s">
        <v>485</v>
      </c>
      <c r="K36" s="13" t="s">
        <v>56</v>
      </c>
      <c r="L36" s="12" t="s">
        <v>486</v>
      </c>
      <c r="M36" s="12" t="s">
        <v>487</v>
      </c>
      <c r="N36" s="12" t="s">
        <v>488</v>
      </c>
      <c r="O36" s="12" t="s">
        <v>489</v>
      </c>
      <c r="P36" s="12" t="s">
        <v>2671</v>
      </c>
      <c r="Q36" s="12" t="s">
        <v>2671</v>
      </c>
      <c r="R36" s="12" t="s">
        <v>2672</v>
      </c>
      <c r="S36" s="12" t="s">
        <v>2702</v>
      </c>
      <c r="T36" s="12" t="s">
        <v>2674</v>
      </c>
      <c r="U36" s="12" t="s">
        <v>2672</v>
      </c>
      <c r="V36" s="12" t="s">
        <v>2750</v>
      </c>
      <c r="W36" s="12" t="s">
        <v>66</v>
      </c>
      <c r="X36" s="12" t="s">
        <v>62</v>
      </c>
      <c r="Y36" s="12" t="s">
        <v>73</v>
      </c>
      <c r="Z36" t="s">
        <v>3186</v>
      </c>
      <c r="AA36" s="12" t="str">
        <f>Table14[[#This Row],[case_id]]&amp;"__"&amp;Table14[[#This Row],[filename]]&amp;"__"&amp;Table14[[#This Row],[Model]]</f>
        <v>repo_e798854_52c9d19__handler_llm_vs_gt.diff__ChatGPT 5.4</v>
      </c>
      <c r="AB36" s="12">
        <f>IF(Table14[[#This Row],[task_success]]="Yes",1,0)</f>
        <v>0</v>
      </c>
      <c r="AC36" s="12">
        <f>IF(Table14[[#This Row],[task_success]]="Partial",1,0)</f>
        <v>0</v>
      </c>
      <c r="AD36" s="12">
        <f>IF(Table14[[#This Row],[task_success]]="No",1,0)</f>
        <v>1</v>
      </c>
      <c r="AE36" s="12">
        <f>IF(Table14[[#This Row],[exact_match]]="Yes",1,0)</f>
        <v>0</v>
      </c>
      <c r="AF36" s="12">
        <f>IF(Table14[[#This Row],[unintended_change_present]]="Yes",1,0)</f>
        <v>1</v>
      </c>
      <c r="AG36" s="12">
        <f>IF(Table14[[#This Row],[missed_required_change]]="Yes",1,0)</f>
        <v>1</v>
      </c>
      <c r="AH36" s="12">
        <f>IF(OR(Table14[[#This Row],[severity]]="Medium",Table14[[#This Row],[severity]]="High"),1,0)</f>
        <v>0</v>
      </c>
    </row>
    <row r="37" spans="1:34" ht="91.5">
      <c r="A37" s="26" t="s">
        <v>436</v>
      </c>
      <c r="B37" s="15" t="s">
        <v>437</v>
      </c>
      <c r="C37" s="16" t="s">
        <v>114</v>
      </c>
      <c r="D3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37" s="15" t="s">
        <v>497</v>
      </c>
      <c r="F37" s="16" t="s">
        <v>498</v>
      </c>
      <c r="G37" s="16" t="s">
        <v>499</v>
      </c>
      <c r="H37" s="16">
        <v>1</v>
      </c>
      <c r="I37" s="16" t="s">
        <v>500</v>
      </c>
      <c r="J37" s="16" t="s">
        <v>500</v>
      </c>
      <c r="K37" s="18" t="s">
        <v>56</v>
      </c>
      <c r="L37" s="16" t="s">
        <v>501</v>
      </c>
      <c r="M37" s="16" t="s">
        <v>502</v>
      </c>
      <c r="N37" s="16" t="s">
        <v>503</v>
      </c>
      <c r="O37" s="16" t="s">
        <v>504</v>
      </c>
      <c r="P37" s="16" t="s">
        <v>2671</v>
      </c>
      <c r="Q37" s="16" t="s">
        <v>2671</v>
      </c>
      <c r="R37" s="16" t="s">
        <v>2672</v>
      </c>
      <c r="S37" s="16" t="s">
        <v>76</v>
      </c>
      <c r="T37" s="16" t="s">
        <v>2674</v>
      </c>
      <c r="U37" s="16" t="s">
        <v>2672</v>
      </c>
      <c r="V37" s="16" t="s">
        <v>2755</v>
      </c>
      <c r="W37" s="16" t="s">
        <v>66</v>
      </c>
      <c r="X37" s="16" t="s">
        <v>61</v>
      </c>
      <c r="Y37" s="16" t="s">
        <v>506</v>
      </c>
      <c r="Z37" t="s">
        <v>3186</v>
      </c>
      <c r="AA37" s="12" t="str">
        <f>Table14[[#This Row],[case_id]]&amp;"__"&amp;Table14[[#This Row],[filename]]&amp;"__"&amp;Table14[[#This Row],[Model]]</f>
        <v>repo_95fb7e6_4b90e78__market_llm_vs_gt.diff__ChatGPT 5.4</v>
      </c>
      <c r="AB37" s="12">
        <f>IF(Table14[[#This Row],[task_success]]="Yes",1,0)</f>
        <v>0</v>
      </c>
      <c r="AC37" s="12">
        <f>IF(Table14[[#This Row],[task_success]]="Partial",1,0)</f>
        <v>0</v>
      </c>
      <c r="AD37" s="12">
        <f>IF(Table14[[#This Row],[task_success]]="No",1,0)</f>
        <v>1</v>
      </c>
      <c r="AE37" s="12">
        <f>IF(Table14[[#This Row],[exact_match]]="Yes",1,0)</f>
        <v>0</v>
      </c>
      <c r="AF37" s="12">
        <f>IF(Table14[[#This Row],[unintended_change_present]]="Yes",1,0)</f>
        <v>1</v>
      </c>
      <c r="AG37" s="12">
        <f>IF(Table14[[#This Row],[missed_required_change]]="Yes",1,0)</f>
        <v>1</v>
      </c>
      <c r="AH37" s="12">
        <f>IF(OR(Table14[[#This Row],[severity]]="Medium",Table14[[#This Row],[severity]]="High"),1,0)</f>
        <v>0</v>
      </c>
    </row>
    <row r="38" spans="1:34" ht="106.5">
      <c r="A38" s="27" t="s">
        <v>436</v>
      </c>
      <c r="B38" s="11" t="s">
        <v>437</v>
      </c>
      <c r="C38" s="12" t="s">
        <v>149</v>
      </c>
      <c r="D3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38" s="11" t="s">
        <v>511</v>
      </c>
      <c r="F38" s="12" t="s">
        <v>512</v>
      </c>
      <c r="G38" s="12" t="s">
        <v>513</v>
      </c>
      <c r="H38" s="12">
        <v>1</v>
      </c>
      <c r="I38" s="12" t="s">
        <v>514</v>
      </c>
      <c r="J38" s="12" t="s">
        <v>514</v>
      </c>
      <c r="K38" s="13" t="s">
        <v>56</v>
      </c>
      <c r="L38" s="12" t="s">
        <v>515</v>
      </c>
      <c r="M38" s="12" t="s">
        <v>516</v>
      </c>
      <c r="N38" s="28" t="s">
        <v>517</v>
      </c>
      <c r="O38" s="12" t="s">
        <v>518</v>
      </c>
      <c r="P38" s="12" t="s">
        <v>2672</v>
      </c>
      <c r="Q38" s="12" t="s">
        <v>2758</v>
      </c>
      <c r="R38" s="12" t="s">
        <v>2672</v>
      </c>
      <c r="S38" s="12" t="s">
        <v>76</v>
      </c>
      <c r="T38" s="12" t="s">
        <v>2674</v>
      </c>
      <c r="U38" s="12" t="s">
        <v>2671</v>
      </c>
      <c r="V38" s="12" t="s">
        <v>2681</v>
      </c>
      <c r="W38" s="12" t="s">
        <v>72</v>
      </c>
      <c r="X38" s="12" t="s">
        <v>62</v>
      </c>
      <c r="Y38" s="12" t="s">
        <v>73</v>
      </c>
      <c r="Z38" t="s">
        <v>3186</v>
      </c>
      <c r="AA38" s="12" t="str">
        <f>Table14[[#This Row],[case_id]]&amp;"__"&amp;Table14[[#This Row],[filename]]&amp;"__"&amp;Table14[[#This Row],[Model]]</f>
        <v>repo_ec9dec5_f8acb67__parser_llm_vs_gt.diff__ChatGPT 5.4</v>
      </c>
      <c r="AB38" s="12">
        <f>IF(Table14[[#This Row],[task_success]]="Yes",1,0)</f>
        <v>1</v>
      </c>
      <c r="AC38" s="12">
        <f>IF(Table14[[#This Row],[task_success]]="Partial",1,0)</f>
        <v>0</v>
      </c>
      <c r="AD38" s="12">
        <f>IF(Table14[[#This Row],[task_success]]="No",1,0)</f>
        <v>0</v>
      </c>
      <c r="AE38" s="12">
        <f>IF(Table14[[#This Row],[exact_match]]="Yes",1,0)</f>
        <v>0</v>
      </c>
      <c r="AF38" s="12">
        <f>IF(Table14[[#This Row],[unintended_change_present]]="Yes",1,0)</f>
        <v>1</v>
      </c>
      <c r="AG38" s="12">
        <f>IF(Table14[[#This Row],[missed_required_change]]="Yes",1,0)</f>
        <v>0</v>
      </c>
      <c r="AH38" s="12">
        <f>IF(OR(Table14[[#This Row],[severity]]="Medium",Table14[[#This Row],[severity]]="High"),1,0)</f>
        <v>0</v>
      </c>
    </row>
    <row r="39" spans="1:34" ht="106.5">
      <c r="A39" s="26" t="s">
        <v>436</v>
      </c>
      <c r="B39" s="15" t="s">
        <v>437</v>
      </c>
      <c r="C39" s="20" t="s">
        <v>149</v>
      </c>
      <c r="D39"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39" s="15" t="s">
        <v>525</v>
      </c>
      <c r="F39" s="16" t="s">
        <v>526</v>
      </c>
      <c r="G39" s="16" t="s">
        <v>527</v>
      </c>
      <c r="H39" s="16">
        <v>1</v>
      </c>
      <c r="I39" s="17" t="s">
        <v>528</v>
      </c>
      <c r="J39" s="17" t="s">
        <v>528</v>
      </c>
      <c r="K39" s="18" t="s">
        <v>56</v>
      </c>
      <c r="L39" s="29" t="s">
        <v>529</v>
      </c>
      <c r="M39" s="16" t="s">
        <v>530</v>
      </c>
      <c r="N39" s="30" t="s">
        <v>531</v>
      </c>
      <c r="O39" s="16" t="s">
        <v>532</v>
      </c>
      <c r="P39" s="16" t="s">
        <v>2672</v>
      </c>
      <c r="Q39" s="16" t="s">
        <v>2671</v>
      </c>
      <c r="R39" s="16" t="s">
        <v>2672</v>
      </c>
      <c r="S39" s="16" t="s">
        <v>76</v>
      </c>
      <c r="T39" s="16" t="s">
        <v>2674</v>
      </c>
      <c r="U39" s="16" t="s">
        <v>2671</v>
      </c>
      <c r="V39" s="16" t="s">
        <v>2681</v>
      </c>
      <c r="W39" s="16" t="s">
        <v>72</v>
      </c>
      <c r="X39" s="16" t="s">
        <v>62</v>
      </c>
      <c r="Y39" s="16" t="s">
        <v>73</v>
      </c>
      <c r="Z39" t="s">
        <v>3186</v>
      </c>
      <c r="AA39" s="12" t="str">
        <f>Table14[[#This Row],[case_id]]&amp;"__"&amp;Table14[[#This Row],[filename]]&amp;"__"&amp;Table14[[#This Row],[Model]]</f>
        <v>repo_da7ca5a_320cf98__command_llm_vs_gt.diff__ChatGPT 5.4</v>
      </c>
      <c r="AB39" s="12">
        <f>IF(Table14[[#This Row],[task_success]]="Yes",1,0)</f>
        <v>1</v>
      </c>
      <c r="AC39" s="12">
        <f>IF(Table14[[#This Row],[task_success]]="Partial",1,0)</f>
        <v>0</v>
      </c>
      <c r="AD39" s="12">
        <f>IF(Table14[[#This Row],[task_success]]="No",1,0)</f>
        <v>0</v>
      </c>
      <c r="AE39" s="12">
        <f>IF(Table14[[#This Row],[exact_match]]="Yes",1,0)</f>
        <v>0</v>
      </c>
      <c r="AF39" s="12">
        <f>IF(Table14[[#This Row],[unintended_change_present]]="Yes",1,0)</f>
        <v>1</v>
      </c>
      <c r="AG39" s="12">
        <f>IF(Table14[[#This Row],[missed_required_change]]="Yes",1,0)</f>
        <v>0</v>
      </c>
      <c r="AH39" s="12">
        <f>IF(OR(Table14[[#This Row],[severity]]="Medium",Table14[[#This Row],[severity]]="High"),1,0)</f>
        <v>0</v>
      </c>
    </row>
    <row r="40" spans="1:34" ht="106.5">
      <c r="A40" s="27" t="s">
        <v>540</v>
      </c>
      <c r="B40" s="11" t="s">
        <v>541</v>
      </c>
      <c r="C40" s="12" t="s">
        <v>149</v>
      </c>
      <c r="D4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40" s="11" t="s">
        <v>542</v>
      </c>
      <c r="F40" s="12" t="s">
        <v>543</v>
      </c>
      <c r="G40" s="25" t="s">
        <v>544</v>
      </c>
      <c r="H40" s="12">
        <v>1</v>
      </c>
      <c r="I40" s="12" t="s">
        <v>545</v>
      </c>
      <c r="J40" s="12" t="s">
        <v>545</v>
      </c>
      <c r="K40" s="13" t="s">
        <v>56</v>
      </c>
      <c r="L40" s="12" t="s">
        <v>546</v>
      </c>
      <c r="M40" s="12" t="s">
        <v>547</v>
      </c>
      <c r="N40" s="28" t="s">
        <v>548</v>
      </c>
      <c r="O40" s="12" t="s">
        <v>549</v>
      </c>
      <c r="P40" s="12" t="s">
        <v>2672</v>
      </c>
      <c r="Q40" s="12" t="s">
        <v>2671</v>
      </c>
      <c r="R40" s="12" t="s">
        <v>2672</v>
      </c>
      <c r="S40" s="12" t="s">
        <v>76</v>
      </c>
      <c r="T40" s="12" t="s">
        <v>2765</v>
      </c>
      <c r="U40" s="12" t="s">
        <v>2671</v>
      </c>
      <c r="V40" s="12" t="s">
        <v>2766</v>
      </c>
      <c r="W40" s="12" t="s">
        <v>72</v>
      </c>
      <c r="X40" s="12" t="s">
        <v>62</v>
      </c>
      <c r="Y40" s="12" t="s">
        <v>73</v>
      </c>
      <c r="Z40" t="s">
        <v>3186</v>
      </c>
      <c r="AA40" s="12" t="str">
        <f>Table14[[#This Row],[case_id]]&amp;"__"&amp;Table14[[#This Row],[filename]]&amp;"__"&amp;Table14[[#This Row],[Model]]</f>
        <v>repo_1866432_aa5d9a7__ffmpeg_llm_vs_gt.diff__ChatGPT 5.4</v>
      </c>
      <c r="AB40" s="12">
        <f>IF(Table14[[#This Row],[task_success]]="Yes",1,0)</f>
        <v>1</v>
      </c>
      <c r="AC40" s="12">
        <f>IF(Table14[[#This Row],[task_success]]="Partial",1,0)</f>
        <v>0</v>
      </c>
      <c r="AD40" s="12">
        <f>IF(Table14[[#This Row],[task_success]]="No",1,0)</f>
        <v>0</v>
      </c>
      <c r="AE40" s="12">
        <f>IF(Table14[[#This Row],[exact_match]]="Yes",1,0)</f>
        <v>0</v>
      </c>
      <c r="AF40" s="12">
        <f>IF(Table14[[#This Row],[unintended_change_present]]="Yes",1,0)</f>
        <v>1</v>
      </c>
      <c r="AG40" s="12">
        <f>IF(Table14[[#This Row],[missed_required_change]]="Yes",1,0)</f>
        <v>0</v>
      </c>
      <c r="AH40" s="12">
        <f>IF(OR(Table14[[#This Row],[severity]]="Medium",Table14[[#This Row],[severity]]="High"),1,0)</f>
        <v>0</v>
      </c>
    </row>
    <row r="41" spans="1:34" ht="91.5">
      <c r="A41" s="26" t="s">
        <v>556</v>
      </c>
      <c r="B41" s="15" t="s">
        <v>557</v>
      </c>
      <c r="C41" s="16" t="s">
        <v>51</v>
      </c>
      <c r="D4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41" s="15" t="s">
        <v>558</v>
      </c>
      <c r="F41" s="16" t="s">
        <v>559</v>
      </c>
      <c r="G41" s="16" t="s">
        <v>560</v>
      </c>
      <c r="H41" s="16">
        <v>1</v>
      </c>
      <c r="I41" s="16" t="s">
        <v>561</v>
      </c>
      <c r="J41" s="16" t="s">
        <v>561</v>
      </c>
      <c r="K41" s="18" t="s">
        <v>56</v>
      </c>
      <c r="L41" s="16" t="s">
        <v>562</v>
      </c>
      <c r="M41" s="16" t="s">
        <v>563</v>
      </c>
      <c r="N41" s="30" t="s">
        <v>564</v>
      </c>
      <c r="O41" s="16" t="s">
        <v>565</v>
      </c>
      <c r="P41" s="16" t="s">
        <v>2671</v>
      </c>
      <c r="Q41" s="16" t="s">
        <v>2671</v>
      </c>
      <c r="R41" s="16" t="s">
        <v>2672</v>
      </c>
      <c r="S41" s="16" t="s">
        <v>2752</v>
      </c>
      <c r="T41" s="16" t="s">
        <v>2678</v>
      </c>
      <c r="U41" s="16" t="s">
        <v>2672</v>
      </c>
      <c r="V41" s="16" t="s">
        <v>2770</v>
      </c>
      <c r="W41" s="16" t="s">
        <v>66</v>
      </c>
      <c r="X41" s="16" t="s">
        <v>62</v>
      </c>
      <c r="Y41" s="16" t="s">
        <v>73</v>
      </c>
      <c r="Z41" t="s">
        <v>3186</v>
      </c>
      <c r="AA41" s="12" t="str">
        <f>Table14[[#This Row],[case_id]]&amp;"__"&amp;Table14[[#This Row],[filename]]&amp;"__"&amp;Table14[[#This Row],[Model]]</f>
        <v>repo_a72c8d9_584795d__worker_llm_vs_gt.diff__ChatGPT 5.4</v>
      </c>
      <c r="AB41" s="12">
        <f>IF(Table14[[#This Row],[task_success]]="Yes",1,0)</f>
        <v>0</v>
      </c>
      <c r="AC41" s="12">
        <f>IF(Table14[[#This Row],[task_success]]="Partial",1,0)</f>
        <v>0</v>
      </c>
      <c r="AD41" s="12">
        <f>IF(Table14[[#This Row],[task_success]]="No",1,0)</f>
        <v>1</v>
      </c>
      <c r="AE41" s="12">
        <f>IF(Table14[[#This Row],[exact_match]]="Yes",1,0)</f>
        <v>0</v>
      </c>
      <c r="AF41" s="12">
        <f>IF(Table14[[#This Row],[unintended_change_present]]="Yes",1,0)</f>
        <v>1</v>
      </c>
      <c r="AG41" s="12">
        <f>IF(Table14[[#This Row],[missed_required_change]]="Yes",1,0)</f>
        <v>1</v>
      </c>
      <c r="AH41" s="12">
        <f>IF(OR(Table14[[#This Row],[severity]]="Medium",Table14[[#This Row],[severity]]="High"),1,0)</f>
        <v>1</v>
      </c>
    </row>
    <row r="42" spans="1:34" ht="91.5">
      <c r="A42" s="27" t="s">
        <v>556</v>
      </c>
      <c r="B42" s="11" t="s">
        <v>557</v>
      </c>
      <c r="C42" s="12" t="s">
        <v>51</v>
      </c>
      <c r="D4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42" s="11" t="s">
        <v>573</v>
      </c>
      <c r="F42" s="12" t="s">
        <v>574</v>
      </c>
      <c r="G42" s="12" t="s">
        <v>575</v>
      </c>
      <c r="H42" s="12">
        <v>1</v>
      </c>
      <c r="I42" s="12" t="s">
        <v>576</v>
      </c>
      <c r="J42" s="12" t="s">
        <v>576</v>
      </c>
      <c r="K42" s="13" t="s">
        <v>56</v>
      </c>
      <c r="L42" s="12" t="s">
        <v>577</v>
      </c>
      <c r="M42" s="12" t="s">
        <v>578</v>
      </c>
      <c r="N42" s="12" t="s">
        <v>252</v>
      </c>
      <c r="O42" s="12" t="s">
        <v>579</v>
      </c>
      <c r="P42" s="12" t="s">
        <v>2672</v>
      </c>
      <c r="Q42" s="12" t="s">
        <v>2671</v>
      </c>
      <c r="R42" s="12" t="s">
        <v>2672</v>
      </c>
      <c r="S42" s="12" t="s">
        <v>76</v>
      </c>
      <c r="T42" s="12" t="s">
        <v>2674</v>
      </c>
      <c r="U42" s="12" t="s">
        <v>2671</v>
      </c>
      <c r="V42" s="12" t="s">
        <v>2681</v>
      </c>
      <c r="W42" s="12" t="s">
        <v>72</v>
      </c>
      <c r="X42" s="12" t="s">
        <v>61</v>
      </c>
      <c r="Y42" s="12" t="s">
        <v>506</v>
      </c>
      <c r="Z42" t="s">
        <v>3186</v>
      </c>
      <c r="AA42" s="12" t="str">
        <f>Table14[[#This Row],[case_id]]&amp;"__"&amp;Table14[[#This Row],[filename]]&amp;"__"&amp;Table14[[#This Row],[Model]]</f>
        <v>repo_38f7325_14b7aa5__binary_llm_vs_gt.diff__ChatGPT 5.4</v>
      </c>
      <c r="AB42" s="12">
        <f>IF(Table14[[#This Row],[task_success]]="Yes",1,0)</f>
        <v>1</v>
      </c>
      <c r="AC42" s="12">
        <f>IF(Table14[[#This Row],[task_success]]="Partial",1,0)</f>
        <v>0</v>
      </c>
      <c r="AD42" s="12">
        <f>IF(Table14[[#This Row],[task_success]]="No",1,0)</f>
        <v>0</v>
      </c>
      <c r="AE42" s="12">
        <f>IF(Table14[[#This Row],[exact_match]]="Yes",1,0)</f>
        <v>0</v>
      </c>
      <c r="AF42" s="12">
        <f>IF(Table14[[#This Row],[unintended_change_present]]="Yes",1,0)</f>
        <v>1</v>
      </c>
      <c r="AG42" s="12">
        <f>IF(Table14[[#This Row],[missed_required_change]]="Yes",1,0)</f>
        <v>0</v>
      </c>
      <c r="AH42" s="12">
        <f>IF(OR(Table14[[#This Row],[severity]]="Medium",Table14[[#This Row],[severity]]="High"),1,0)</f>
        <v>0</v>
      </c>
    </row>
    <row r="43" spans="1:34" ht="91.5">
      <c r="A43" s="26" t="s">
        <v>556</v>
      </c>
      <c r="B43" s="15" t="s">
        <v>557</v>
      </c>
      <c r="C43" s="16" t="s">
        <v>80</v>
      </c>
      <c r="D4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43" s="15" t="s">
        <v>585</v>
      </c>
      <c r="F43" s="16" t="s">
        <v>586</v>
      </c>
      <c r="G43" s="16" t="s">
        <v>587</v>
      </c>
      <c r="H43" s="16">
        <v>1</v>
      </c>
      <c r="I43" s="16" t="s">
        <v>588</v>
      </c>
      <c r="J43" s="16" t="s">
        <v>588</v>
      </c>
      <c r="K43" s="18" t="s">
        <v>56</v>
      </c>
      <c r="L43" s="16" t="s">
        <v>589</v>
      </c>
      <c r="M43" s="16" t="s">
        <v>590</v>
      </c>
      <c r="N43" s="30" t="s">
        <v>591</v>
      </c>
      <c r="O43" s="16" t="s">
        <v>592</v>
      </c>
      <c r="P43" s="16" t="s">
        <v>2672</v>
      </c>
      <c r="Q43" s="16" t="s">
        <v>2671</v>
      </c>
      <c r="R43" s="16" t="s">
        <v>2672</v>
      </c>
      <c r="S43" s="16" t="s">
        <v>76</v>
      </c>
      <c r="T43" s="16" t="s">
        <v>2765</v>
      </c>
      <c r="U43" s="16" t="s">
        <v>2671</v>
      </c>
      <c r="V43" s="16" t="s">
        <v>2775</v>
      </c>
      <c r="W43" s="16" t="s">
        <v>72</v>
      </c>
      <c r="X43" s="16" t="s">
        <v>62</v>
      </c>
      <c r="Y43" s="16" t="s">
        <v>73</v>
      </c>
      <c r="Z43" t="s">
        <v>3186</v>
      </c>
      <c r="AA43" s="12" t="str">
        <f>Table14[[#This Row],[case_id]]&amp;"__"&amp;Table14[[#This Row],[filename]]&amp;"__"&amp;Table14[[#This Row],[Model]]</f>
        <v>repo_582dec9_0a5e14c__main_llm_vs_gt.diff__ChatGPT 5.4</v>
      </c>
      <c r="AB43" s="12">
        <f>IF(Table14[[#This Row],[task_success]]="Yes",1,0)</f>
        <v>1</v>
      </c>
      <c r="AC43" s="12">
        <f>IF(Table14[[#This Row],[task_success]]="Partial",1,0)</f>
        <v>0</v>
      </c>
      <c r="AD43" s="12">
        <f>IF(Table14[[#This Row],[task_success]]="No",1,0)</f>
        <v>0</v>
      </c>
      <c r="AE43" s="12">
        <f>IF(Table14[[#This Row],[exact_match]]="Yes",1,0)</f>
        <v>0</v>
      </c>
      <c r="AF43" s="12">
        <f>IF(Table14[[#This Row],[unintended_change_present]]="Yes",1,0)</f>
        <v>1</v>
      </c>
      <c r="AG43" s="12">
        <f>IF(Table14[[#This Row],[missed_required_change]]="Yes",1,0)</f>
        <v>0</v>
      </c>
      <c r="AH43" s="12">
        <f>IF(OR(Table14[[#This Row],[severity]]="Medium",Table14[[#This Row],[severity]]="High"),1,0)</f>
        <v>0</v>
      </c>
    </row>
    <row r="44" spans="1:34" ht="91.5">
      <c r="A44" s="27" t="s">
        <v>600</v>
      </c>
      <c r="B44" s="11" t="s">
        <v>601</v>
      </c>
      <c r="C44" s="12" t="s">
        <v>51</v>
      </c>
      <c r="D4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44" s="11" t="s">
        <v>602</v>
      </c>
      <c r="F44" s="12" t="s">
        <v>603</v>
      </c>
      <c r="G44" s="12" t="s">
        <v>604</v>
      </c>
      <c r="H44" s="12">
        <v>1</v>
      </c>
      <c r="I44" s="12" t="s">
        <v>605</v>
      </c>
      <c r="J44" s="12" t="s">
        <v>605</v>
      </c>
      <c r="K44" s="13" t="s">
        <v>56</v>
      </c>
      <c r="L44" s="12" t="s">
        <v>606</v>
      </c>
      <c r="M44" s="12" t="s">
        <v>607</v>
      </c>
      <c r="N44" s="28" t="s">
        <v>352</v>
      </c>
      <c r="O44" s="12" t="s">
        <v>608</v>
      </c>
      <c r="P44" s="12" t="s">
        <v>2672</v>
      </c>
      <c r="Q44" s="12" t="s">
        <v>2671</v>
      </c>
      <c r="R44" s="12" t="s">
        <v>2672</v>
      </c>
      <c r="S44" s="12" t="s">
        <v>76</v>
      </c>
      <c r="T44" s="12" t="s">
        <v>2674</v>
      </c>
      <c r="U44" s="12" t="s">
        <v>2671</v>
      </c>
      <c r="V44" s="12" t="s">
        <v>2681</v>
      </c>
      <c r="W44" s="12" t="s">
        <v>72</v>
      </c>
      <c r="X44" s="12" t="s">
        <v>62</v>
      </c>
      <c r="Y44" s="12" t="s">
        <v>73</v>
      </c>
      <c r="Z44" t="s">
        <v>3186</v>
      </c>
      <c r="AA44" s="12" t="str">
        <f>Table14[[#This Row],[case_id]]&amp;"__"&amp;Table14[[#This Row],[filename]]&amp;"__"&amp;Table14[[#This Row],[Model]]</f>
        <v>repo_780f526_d7676c1__test_llm_vs_gt.diff__ChatGPT 5.4</v>
      </c>
      <c r="AB44" s="12">
        <f>IF(Table14[[#This Row],[task_success]]="Yes",1,0)</f>
        <v>1</v>
      </c>
      <c r="AC44" s="12">
        <f>IF(Table14[[#This Row],[task_success]]="Partial",1,0)</f>
        <v>0</v>
      </c>
      <c r="AD44" s="12">
        <f>IF(Table14[[#This Row],[task_success]]="No",1,0)</f>
        <v>0</v>
      </c>
      <c r="AE44" s="12">
        <f>IF(Table14[[#This Row],[exact_match]]="Yes",1,0)</f>
        <v>0</v>
      </c>
      <c r="AF44" s="12">
        <f>IF(Table14[[#This Row],[unintended_change_present]]="Yes",1,0)</f>
        <v>1</v>
      </c>
      <c r="AG44" s="12">
        <f>IF(Table14[[#This Row],[missed_required_change]]="Yes",1,0)</f>
        <v>0</v>
      </c>
      <c r="AH44" s="12">
        <f>IF(OR(Table14[[#This Row],[severity]]="Medium",Table14[[#This Row],[severity]]="High"),1,0)</f>
        <v>0</v>
      </c>
    </row>
    <row r="45" spans="1:34" ht="91.5">
      <c r="A45" s="26" t="s">
        <v>600</v>
      </c>
      <c r="B45" s="15" t="s">
        <v>612</v>
      </c>
      <c r="C45" s="16" t="s">
        <v>51</v>
      </c>
      <c r="D4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45" s="15" t="s">
        <v>613</v>
      </c>
      <c r="F45" s="16" t="s">
        <v>614</v>
      </c>
      <c r="G45" s="16" t="s">
        <v>615</v>
      </c>
      <c r="H45" s="16">
        <v>1</v>
      </c>
      <c r="I45" s="16" t="s">
        <v>616</v>
      </c>
      <c r="J45" s="16" t="s">
        <v>616</v>
      </c>
      <c r="K45" s="18" t="s">
        <v>56</v>
      </c>
      <c r="L45" s="16" t="s">
        <v>617</v>
      </c>
      <c r="M45" s="16" t="s">
        <v>618</v>
      </c>
      <c r="N45" s="30" t="s">
        <v>619</v>
      </c>
      <c r="O45" s="16" t="s">
        <v>620</v>
      </c>
      <c r="P45" s="16" t="s">
        <v>2672</v>
      </c>
      <c r="Q45" s="16" t="s">
        <v>2671</v>
      </c>
      <c r="R45" s="16" t="s">
        <v>2672</v>
      </c>
      <c r="S45" s="16" t="s">
        <v>76</v>
      </c>
      <c r="T45" s="16" t="s">
        <v>2674</v>
      </c>
      <c r="U45" s="16" t="s">
        <v>2671</v>
      </c>
      <c r="V45" s="16" t="s">
        <v>2681</v>
      </c>
      <c r="W45" s="16" t="s">
        <v>72</v>
      </c>
      <c r="X45" s="16" t="s">
        <v>62</v>
      </c>
      <c r="Y45" s="16" t="s">
        <v>73</v>
      </c>
      <c r="Z45" t="s">
        <v>3186</v>
      </c>
      <c r="AA45" s="12" t="str">
        <f>Table14[[#This Row],[case_id]]&amp;"__"&amp;Table14[[#This Row],[filename]]&amp;"__"&amp;Table14[[#This Row],[Model]]</f>
        <v>repo_71e106f_d4ae8d1__train_llm_vs_gt.diff__ChatGPT 5.4</v>
      </c>
      <c r="AB45" s="12">
        <f>IF(Table14[[#This Row],[task_success]]="Yes",1,0)</f>
        <v>1</v>
      </c>
      <c r="AC45" s="12">
        <f>IF(Table14[[#This Row],[task_success]]="Partial",1,0)</f>
        <v>0</v>
      </c>
      <c r="AD45" s="12">
        <f>IF(Table14[[#This Row],[task_success]]="No",1,0)</f>
        <v>0</v>
      </c>
      <c r="AE45" s="12">
        <f>IF(Table14[[#This Row],[exact_match]]="Yes",1,0)</f>
        <v>0</v>
      </c>
      <c r="AF45" s="12">
        <f>IF(Table14[[#This Row],[unintended_change_present]]="Yes",1,0)</f>
        <v>1</v>
      </c>
      <c r="AG45" s="12">
        <f>IF(Table14[[#This Row],[missed_required_change]]="Yes",1,0)</f>
        <v>0</v>
      </c>
      <c r="AH45" s="12">
        <f>IF(OR(Table14[[#This Row],[severity]]="Medium",Table14[[#This Row],[severity]]="High"),1,0)</f>
        <v>0</v>
      </c>
    </row>
    <row r="46" spans="1:34" ht="91.5">
      <c r="A46" s="27" t="s">
        <v>600</v>
      </c>
      <c r="B46" s="11" t="s">
        <v>612</v>
      </c>
      <c r="C46" s="12" t="s">
        <v>80</v>
      </c>
      <c r="D4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46" s="11" t="s">
        <v>628</v>
      </c>
      <c r="F46" s="12" t="s">
        <v>629</v>
      </c>
      <c r="G46" s="12" t="s">
        <v>630</v>
      </c>
      <c r="H46" s="12">
        <v>2</v>
      </c>
      <c r="I46" s="12" t="s">
        <v>631</v>
      </c>
      <c r="J46" s="12" t="s">
        <v>632</v>
      </c>
      <c r="K46" s="13" t="s">
        <v>56</v>
      </c>
      <c r="L46" s="12" t="s">
        <v>633</v>
      </c>
      <c r="M46" s="12" t="s">
        <v>634</v>
      </c>
      <c r="N46" s="28" t="s">
        <v>635</v>
      </c>
      <c r="O46" s="12" t="s">
        <v>636</v>
      </c>
      <c r="P46" s="12" t="s">
        <v>2672</v>
      </c>
      <c r="Q46" s="12" t="s">
        <v>2671</v>
      </c>
      <c r="R46" s="12" t="s">
        <v>2672</v>
      </c>
      <c r="S46" s="12" t="s">
        <v>76</v>
      </c>
      <c r="T46" s="12" t="s">
        <v>2674</v>
      </c>
      <c r="U46" s="12" t="s">
        <v>2671</v>
      </c>
      <c r="V46" s="12" t="s">
        <v>2681</v>
      </c>
      <c r="W46" s="12" t="s">
        <v>72</v>
      </c>
      <c r="X46" s="12" t="s">
        <v>61</v>
      </c>
      <c r="Y46" s="12" t="s">
        <v>637</v>
      </c>
      <c r="Z46" t="s">
        <v>3186</v>
      </c>
      <c r="AA46" s="12" t="str">
        <f>Table14[[#This Row],[case_id]]&amp;"__"&amp;Table14[[#This Row],[filename]]&amp;"__"&amp;Table14[[#This Row],[Model]]</f>
        <v>repo_057203e_f305d2d__data_llm_vs_gt.diff__ChatGPT 5.4</v>
      </c>
      <c r="AB46" s="12">
        <f>IF(Table14[[#This Row],[task_success]]="Yes",1,0)</f>
        <v>1</v>
      </c>
      <c r="AC46" s="12">
        <f>IF(Table14[[#This Row],[task_success]]="Partial",1,0)</f>
        <v>0</v>
      </c>
      <c r="AD46" s="12">
        <f>IF(Table14[[#This Row],[task_success]]="No",1,0)</f>
        <v>0</v>
      </c>
      <c r="AE46" s="12">
        <f>IF(Table14[[#This Row],[exact_match]]="Yes",1,0)</f>
        <v>0</v>
      </c>
      <c r="AF46" s="12">
        <f>IF(Table14[[#This Row],[unintended_change_present]]="Yes",1,0)</f>
        <v>1</v>
      </c>
      <c r="AG46" s="12">
        <f>IF(Table14[[#This Row],[missed_required_change]]="Yes",1,0)</f>
        <v>0</v>
      </c>
      <c r="AH46" s="12">
        <f>IF(OR(Table14[[#This Row],[severity]]="Medium",Table14[[#This Row],[severity]]="High"),1,0)</f>
        <v>0</v>
      </c>
    </row>
    <row r="47" spans="1:34" ht="91.5">
      <c r="A47" s="26" t="s">
        <v>600</v>
      </c>
      <c r="B47" s="15" t="s">
        <v>612</v>
      </c>
      <c r="C47" s="16" t="s">
        <v>80</v>
      </c>
      <c r="D4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47" s="15" t="s">
        <v>628</v>
      </c>
      <c r="F47" s="16" t="s">
        <v>629</v>
      </c>
      <c r="G47" s="16" t="s">
        <v>630</v>
      </c>
      <c r="H47" s="16">
        <v>2</v>
      </c>
      <c r="I47" s="16" t="s">
        <v>631</v>
      </c>
      <c r="J47" s="16" t="s">
        <v>643</v>
      </c>
      <c r="K47" s="18" t="s">
        <v>56</v>
      </c>
      <c r="L47" s="16" t="s">
        <v>633</v>
      </c>
      <c r="M47" s="16" t="s">
        <v>634</v>
      </c>
      <c r="N47" s="30" t="s">
        <v>644</v>
      </c>
      <c r="O47" s="16" t="s">
        <v>645</v>
      </c>
      <c r="P47" s="16" t="s">
        <v>2672</v>
      </c>
      <c r="Q47" s="16" t="s">
        <v>2671</v>
      </c>
      <c r="R47" s="16" t="s">
        <v>2672</v>
      </c>
      <c r="S47" s="16" t="s">
        <v>76</v>
      </c>
      <c r="T47" s="16" t="s">
        <v>2674</v>
      </c>
      <c r="U47" s="16" t="s">
        <v>2671</v>
      </c>
      <c r="V47" s="16" t="s">
        <v>2681</v>
      </c>
      <c r="W47" s="16" t="s">
        <v>72</v>
      </c>
      <c r="X47" s="16" t="s">
        <v>62</v>
      </c>
      <c r="Y47" s="16" t="s">
        <v>73</v>
      </c>
      <c r="Z47" t="s">
        <v>3186</v>
      </c>
      <c r="AA47" s="12" t="str">
        <f>Table14[[#This Row],[case_id]]&amp;"__"&amp;Table14[[#This Row],[filename]]&amp;"__"&amp;Table14[[#This Row],[Model]]</f>
        <v>repo_057203e_f305d2d__lstm_llm_vs_gt.diff__ChatGPT 5.4</v>
      </c>
      <c r="AB47" s="12">
        <f>IF(Table14[[#This Row],[task_success]]="Yes",1,0)</f>
        <v>1</v>
      </c>
      <c r="AC47" s="12">
        <f>IF(Table14[[#This Row],[task_success]]="Partial",1,0)</f>
        <v>0</v>
      </c>
      <c r="AD47" s="12">
        <f>IF(Table14[[#This Row],[task_success]]="No",1,0)</f>
        <v>0</v>
      </c>
      <c r="AE47" s="12">
        <f>IF(Table14[[#This Row],[exact_match]]="Yes",1,0)</f>
        <v>0</v>
      </c>
      <c r="AF47" s="12">
        <f>IF(Table14[[#This Row],[unintended_change_present]]="Yes",1,0)</f>
        <v>1</v>
      </c>
      <c r="AG47" s="12">
        <f>IF(Table14[[#This Row],[missed_required_change]]="Yes",1,0)</f>
        <v>0</v>
      </c>
      <c r="AH47" s="12">
        <f>IF(OR(Table14[[#This Row],[severity]]="Medium",Table14[[#This Row],[severity]]="High"),1,0)</f>
        <v>0</v>
      </c>
    </row>
    <row r="48" spans="1:34" ht="91.5">
      <c r="A48" s="27" t="s">
        <v>600</v>
      </c>
      <c r="B48" s="11" t="s">
        <v>612</v>
      </c>
      <c r="C48" s="12" t="s">
        <v>114</v>
      </c>
      <c r="D4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48" s="11" t="s">
        <v>650</v>
      </c>
      <c r="F48" s="12" t="s">
        <v>651</v>
      </c>
      <c r="G48" s="12" t="s">
        <v>652</v>
      </c>
      <c r="H48" s="12">
        <v>1</v>
      </c>
      <c r="I48" s="12" t="s">
        <v>653</v>
      </c>
      <c r="J48" s="12" t="s">
        <v>653</v>
      </c>
      <c r="K48" s="13" t="s">
        <v>56</v>
      </c>
      <c r="L48" s="12" t="s">
        <v>654</v>
      </c>
      <c r="M48" s="12" t="s">
        <v>655</v>
      </c>
      <c r="N48" s="28" t="s">
        <v>656</v>
      </c>
      <c r="O48" s="12" t="s">
        <v>657</v>
      </c>
      <c r="P48" s="12" t="s">
        <v>2672</v>
      </c>
      <c r="Q48" s="12" t="s">
        <v>2671</v>
      </c>
      <c r="R48" s="12" t="s">
        <v>2672</v>
      </c>
      <c r="S48" s="12" t="s">
        <v>76</v>
      </c>
      <c r="T48" s="12" t="s">
        <v>2674</v>
      </c>
      <c r="U48" s="12" t="s">
        <v>2671</v>
      </c>
      <c r="V48" s="12" t="s">
        <v>2681</v>
      </c>
      <c r="W48" s="12" t="s">
        <v>72</v>
      </c>
      <c r="X48" s="12" t="s">
        <v>62</v>
      </c>
      <c r="Y48" s="12" t="s">
        <v>73</v>
      </c>
      <c r="Z48" t="s">
        <v>3186</v>
      </c>
      <c r="AA48" s="12" t="str">
        <f>Table14[[#This Row],[case_id]]&amp;"__"&amp;Table14[[#This Row],[filename]]&amp;"__"&amp;Table14[[#This Row],[Model]]</f>
        <v>repo_320db20_7c42a17__classifier_llm_vs_gt.diff__ChatGPT 5.4</v>
      </c>
      <c r="AB48" s="12">
        <f>IF(Table14[[#This Row],[task_success]]="Yes",1,0)</f>
        <v>1</v>
      </c>
      <c r="AC48" s="12">
        <f>IF(Table14[[#This Row],[task_success]]="Partial",1,0)</f>
        <v>0</v>
      </c>
      <c r="AD48" s="12">
        <f>IF(Table14[[#This Row],[task_success]]="No",1,0)</f>
        <v>0</v>
      </c>
      <c r="AE48" s="12">
        <f>IF(Table14[[#This Row],[exact_match]]="Yes",1,0)</f>
        <v>0</v>
      </c>
      <c r="AF48" s="12">
        <f>IF(Table14[[#This Row],[unintended_change_present]]="Yes",1,0)</f>
        <v>1</v>
      </c>
      <c r="AG48" s="12">
        <f>IF(Table14[[#This Row],[missed_required_change]]="Yes",1,0)</f>
        <v>0</v>
      </c>
      <c r="AH48" s="12">
        <f>IF(OR(Table14[[#This Row],[severity]]="Medium",Table14[[#This Row],[severity]]="High"),1,0)</f>
        <v>0</v>
      </c>
    </row>
    <row r="49" spans="1:34" ht="91.5">
      <c r="A49" s="26" t="s">
        <v>600</v>
      </c>
      <c r="B49" s="15" t="s">
        <v>612</v>
      </c>
      <c r="C49" s="16" t="s">
        <v>114</v>
      </c>
      <c r="D4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49" s="15" t="s">
        <v>663</v>
      </c>
      <c r="F49" s="16" t="s">
        <v>664</v>
      </c>
      <c r="G49" s="16" t="s">
        <v>665</v>
      </c>
      <c r="H49" s="16">
        <v>1</v>
      </c>
      <c r="I49" s="16" t="s">
        <v>666</v>
      </c>
      <c r="J49" s="16" t="s">
        <v>666</v>
      </c>
      <c r="K49" s="18" t="s">
        <v>56</v>
      </c>
      <c r="L49" s="16" t="s">
        <v>667</v>
      </c>
      <c r="M49" s="16" t="s">
        <v>668</v>
      </c>
      <c r="N49" s="30" t="s">
        <v>445</v>
      </c>
      <c r="O49" s="16" t="s">
        <v>669</v>
      </c>
      <c r="P49" s="16" t="s">
        <v>2672</v>
      </c>
      <c r="Q49" s="16" t="s">
        <v>2671</v>
      </c>
      <c r="R49" s="16" t="s">
        <v>2672</v>
      </c>
      <c r="S49" s="16" t="s">
        <v>76</v>
      </c>
      <c r="T49" s="16" t="s">
        <v>2674</v>
      </c>
      <c r="U49" s="16" t="s">
        <v>2671</v>
      </c>
      <c r="V49" s="16" t="s">
        <v>2746</v>
      </c>
      <c r="W49" s="16" t="s">
        <v>72</v>
      </c>
      <c r="X49" s="16" t="s">
        <v>62</v>
      </c>
      <c r="Y49" s="16" t="s">
        <v>73</v>
      </c>
      <c r="Z49" t="s">
        <v>3186</v>
      </c>
      <c r="AA49" s="12" t="str">
        <f>Table14[[#This Row],[case_id]]&amp;"__"&amp;Table14[[#This Row],[filename]]&amp;"__"&amp;Table14[[#This Row],[Model]]</f>
        <v>repo_70b894b_325609e__base_llm_vs_gt.diff__ChatGPT 5.4</v>
      </c>
      <c r="AB49" s="12">
        <f>IF(Table14[[#This Row],[task_success]]="Yes",1,0)</f>
        <v>1</v>
      </c>
      <c r="AC49" s="12">
        <f>IF(Table14[[#This Row],[task_success]]="Partial",1,0)</f>
        <v>0</v>
      </c>
      <c r="AD49" s="12">
        <f>IF(Table14[[#This Row],[task_success]]="No",1,0)</f>
        <v>0</v>
      </c>
      <c r="AE49" s="12">
        <f>IF(Table14[[#This Row],[exact_match]]="Yes",1,0)</f>
        <v>0</v>
      </c>
      <c r="AF49" s="12">
        <f>IF(Table14[[#This Row],[unintended_change_present]]="Yes",1,0)</f>
        <v>1</v>
      </c>
      <c r="AG49" s="12">
        <f>IF(Table14[[#This Row],[missed_required_change]]="Yes",1,0)</f>
        <v>0</v>
      </c>
      <c r="AH49" s="12">
        <f>IF(OR(Table14[[#This Row],[severity]]="Medium",Table14[[#This Row],[severity]]="High"),1,0)</f>
        <v>0</v>
      </c>
    </row>
    <row r="50" spans="1:34" ht="106.5">
      <c r="A50" s="27" t="s">
        <v>600</v>
      </c>
      <c r="B50" s="11" t="s">
        <v>612</v>
      </c>
      <c r="C50" s="12" t="s">
        <v>149</v>
      </c>
      <c r="D5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50" s="11" t="s">
        <v>672</v>
      </c>
      <c r="F50" s="12" t="s">
        <v>673</v>
      </c>
      <c r="G50" s="12" t="s">
        <v>674</v>
      </c>
      <c r="H50" s="12">
        <v>1</v>
      </c>
      <c r="I50" s="12" t="s">
        <v>675</v>
      </c>
      <c r="J50" s="12" t="s">
        <v>675</v>
      </c>
      <c r="K50" s="13" t="s">
        <v>56</v>
      </c>
      <c r="L50" s="12" t="s">
        <v>676</v>
      </c>
      <c r="M50" s="12" t="s">
        <v>677</v>
      </c>
      <c r="N50" s="28" t="s">
        <v>678</v>
      </c>
      <c r="O50" s="12" t="s">
        <v>679</v>
      </c>
      <c r="P50" s="12" t="s">
        <v>2672</v>
      </c>
      <c r="Q50" s="12" t="s">
        <v>2671</v>
      </c>
      <c r="R50" s="12" t="s">
        <v>2672</v>
      </c>
      <c r="S50" s="12" t="s">
        <v>76</v>
      </c>
      <c r="T50" s="12" t="s">
        <v>2674</v>
      </c>
      <c r="U50" s="12" t="s">
        <v>2671</v>
      </c>
      <c r="V50" s="12" t="s">
        <v>2681</v>
      </c>
      <c r="W50" s="12" t="s">
        <v>72</v>
      </c>
      <c r="X50" s="12" t="s">
        <v>62</v>
      </c>
      <c r="Y50" s="12" t="s">
        <v>73</v>
      </c>
      <c r="Z50" t="s">
        <v>3186</v>
      </c>
      <c r="AA50" s="12" t="str">
        <f>Table14[[#This Row],[case_id]]&amp;"__"&amp;Table14[[#This Row],[filename]]&amp;"__"&amp;Table14[[#This Row],[Model]]</f>
        <v>repo_e4cbe9e_f7cea8d__model_llm_vs_gt.diff__ChatGPT 5.4</v>
      </c>
      <c r="AB50" s="12">
        <f>IF(Table14[[#This Row],[task_success]]="Yes",1,0)</f>
        <v>1</v>
      </c>
      <c r="AC50" s="12">
        <f>IF(Table14[[#This Row],[task_success]]="Partial",1,0)</f>
        <v>0</v>
      </c>
      <c r="AD50" s="12">
        <f>IF(Table14[[#This Row],[task_success]]="No",1,0)</f>
        <v>0</v>
      </c>
      <c r="AE50" s="12">
        <f>IF(Table14[[#This Row],[exact_match]]="Yes",1,0)</f>
        <v>0</v>
      </c>
      <c r="AF50" s="12">
        <f>IF(Table14[[#This Row],[unintended_change_present]]="Yes",1,0)</f>
        <v>1</v>
      </c>
      <c r="AG50" s="12">
        <f>IF(Table14[[#This Row],[missed_required_change]]="Yes",1,0)</f>
        <v>0</v>
      </c>
      <c r="AH50" s="12">
        <f>IF(OR(Table14[[#This Row],[severity]]="Medium",Table14[[#This Row],[severity]]="High"),1,0)</f>
        <v>0</v>
      </c>
    </row>
    <row r="51" spans="1:34" ht="106.5">
      <c r="A51" s="26" t="s">
        <v>600</v>
      </c>
      <c r="B51" s="15" t="s">
        <v>612</v>
      </c>
      <c r="C51" s="20" t="s">
        <v>149</v>
      </c>
      <c r="D51"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51" s="15" t="s">
        <v>686</v>
      </c>
      <c r="F51" s="16" t="s">
        <v>687</v>
      </c>
      <c r="G51" s="16" t="s">
        <v>688</v>
      </c>
      <c r="H51" s="16">
        <v>1</v>
      </c>
      <c r="I51" s="16" t="s">
        <v>689</v>
      </c>
      <c r="J51" s="16" t="s">
        <v>689</v>
      </c>
      <c r="K51" s="18" t="s">
        <v>56</v>
      </c>
      <c r="L51" s="16" t="s">
        <v>690</v>
      </c>
      <c r="M51" s="16" t="s">
        <v>691</v>
      </c>
      <c r="N51" s="30" t="s">
        <v>692</v>
      </c>
      <c r="O51" s="16" t="s">
        <v>693</v>
      </c>
      <c r="P51" s="16" t="s">
        <v>2672</v>
      </c>
      <c r="Q51" s="16" t="s">
        <v>2671</v>
      </c>
      <c r="R51" s="16" t="s">
        <v>2672</v>
      </c>
      <c r="S51" s="16" t="s">
        <v>2677</v>
      </c>
      <c r="T51" s="16" t="s">
        <v>2674</v>
      </c>
      <c r="U51" s="16" t="s">
        <v>2671</v>
      </c>
      <c r="V51" s="16" t="s">
        <v>2783</v>
      </c>
      <c r="W51" s="16" t="s">
        <v>72</v>
      </c>
      <c r="X51" s="16" t="s">
        <v>62</v>
      </c>
      <c r="Y51" s="16" t="s">
        <v>73</v>
      </c>
      <c r="Z51" t="s">
        <v>3186</v>
      </c>
      <c r="AA51" s="12" t="str">
        <f>Table14[[#This Row],[case_id]]&amp;"__"&amp;Table14[[#This Row],[filename]]&amp;"__"&amp;Table14[[#This Row],[Model]]</f>
        <v>repo_7d8a2c0_363d5e1__far10_llm_vs_gt.diff__ChatGPT 5.4</v>
      </c>
      <c r="AB51" s="12">
        <f>IF(Table14[[#This Row],[task_success]]="Yes",1,0)</f>
        <v>1</v>
      </c>
      <c r="AC51" s="12">
        <f>IF(Table14[[#This Row],[task_success]]="Partial",1,0)</f>
        <v>0</v>
      </c>
      <c r="AD51" s="12">
        <f>IF(Table14[[#This Row],[task_success]]="No",1,0)</f>
        <v>0</v>
      </c>
      <c r="AE51" s="12">
        <f>IF(Table14[[#This Row],[exact_match]]="Yes",1,0)</f>
        <v>0</v>
      </c>
      <c r="AF51" s="12">
        <f>IF(Table14[[#This Row],[unintended_change_present]]="Yes",1,0)</f>
        <v>1</v>
      </c>
      <c r="AG51" s="12">
        <f>IF(Table14[[#This Row],[missed_required_change]]="Yes",1,0)</f>
        <v>0</v>
      </c>
      <c r="AH51" s="12">
        <f>IF(OR(Table14[[#This Row],[severity]]="Medium",Table14[[#This Row],[severity]]="High"),1,0)</f>
        <v>0</v>
      </c>
    </row>
    <row r="52" spans="1:34" ht="91.5">
      <c r="A52" s="27" t="s">
        <v>600</v>
      </c>
      <c r="B52" s="11" t="s">
        <v>612</v>
      </c>
      <c r="C52" s="12" t="s">
        <v>305</v>
      </c>
      <c r="D5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52" s="11" t="s">
        <v>700</v>
      </c>
      <c r="F52" s="12" t="s">
        <v>701</v>
      </c>
      <c r="G52" s="12" t="s">
        <v>702</v>
      </c>
      <c r="H52" s="12">
        <v>1</v>
      </c>
      <c r="I52" s="12" t="s">
        <v>703</v>
      </c>
      <c r="J52" s="12" t="s">
        <v>703</v>
      </c>
      <c r="K52" s="13" t="s">
        <v>56</v>
      </c>
      <c r="L52" s="12" t="s">
        <v>704</v>
      </c>
      <c r="M52" s="12" t="s">
        <v>705</v>
      </c>
      <c r="N52" s="28" t="s">
        <v>706</v>
      </c>
      <c r="O52" s="12" t="s">
        <v>707</v>
      </c>
      <c r="P52" s="12" t="s">
        <v>2672</v>
      </c>
      <c r="Q52" s="12" t="s">
        <v>2671</v>
      </c>
      <c r="R52" s="12" t="s">
        <v>2672</v>
      </c>
      <c r="S52" s="12" t="s">
        <v>76</v>
      </c>
      <c r="T52" s="12" t="s">
        <v>2674</v>
      </c>
      <c r="U52" s="12" t="s">
        <v>2671</v>
      </c>
      <c r="V52" s="12" t="s">
        <v>2681</v>
      </c>
      <c r="W52" s="12" t="s">
        <v>72</v>
      </c>
      <c r="X52" s="12" t="s">
        <v>62</v>
      </c>
      <c r="Y52" s="12" t="s">
        <v>73</v>
      </c>
      <c r="Z52" t="s">
        <v>3186</v>
      </c>
      <c r="AA52" s="12" t="str">
        <f>Table14[[#This Row],[case_id]]&amp;"__"&amp;Table14[[#This Row],[filename]]&amp;"__"&amp;Table14[[#This Row],[Model]]</f>
        <v>repo_861390b_6a5c66a__download_llm_vs_gt.diff__ChatGPT 5.4</v>
      </c>
      <c r="AB52" s="12">
        <f>IF(Table14[[#This Row],[task_success]]="Yes",1,0)</f>
        <v>1</v>
      </c>
      <c r="AC52" s="12">
        <f>IF(Table14[[#This Row],[task_success]]="Partial",1,0)</f>
        <v>0</v>
      </c>
      <c r="AD52" s="12">
        <f>IF(Table14[[#This Row],[task_success]]="No",1,0)</f>
        <v>0</v>
      </c>
      <c r="AE52" s="12">
        <f>IF(Table14[[#This Row],[exact_match]]="Yes",1,0)</f>
        <v>0</v>
      </c>
      <c r="AF52" s="12">
        <f>IF(Table14[[#This Row],[unintended_change_present]]="Yes",1,0)</f>
        <v>1</v>
      </c>
      <c r="AG52" s="12">
        <f>IF(Table14[[#This Row],[missed_required_change]]="Yes",1,0)</f>
        <v>0</v>
      </c>
      <c r="AH52" s="12">
        <f>IF(OR(Table14[[#This Row],[severity]]="Medium",Table14[[#This Row],[severity]]="High"),1,0)</f>
        <v>0</v>
      </c>
    </row>
    <row r="53" spans="1:34" ht="91.5">
      <c r="A53" s="26" t="s">
        <v>712</v>
      </c>
      <c r="B53" s="15" t="s">
        <v>713</v>
      </c>
      <c r="C53" s="16" t="s">
        <v>80</v>
      </c>
      <c r="D5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53" s="15" t="s">
        <v>714</v>
      </c>
      <c r="F53" s="16" t="s">
        <v>715</v>
      </c>
      <c r="G53" s="31" t="s">
        <v>716</v>
      </c>
      <c r="H53" s="16">
        <v>1</v>
      </c>
      <c r="I53" s="16" t="s">
        <v>717</v>
      </c>
      <c r="J53" s="16" t="s">
        <v>717</v>
      </c>
      <c r="K53" s="18" t="s">
        <v>56</v>
      </c>
      <c r="L53" s="16" t="s">
        <v>718</v>
      </c>
      <c r="M53" s="16" t="s">
        <v>719</v>
      </c>
      <c r="N53" s="30" t="s">
        <v>720</v>
      </c>
      <c r="O53" s="16" t="s">
        <v>721</v>
      </c>
      <c r="P53" s="16" t="s">
        <v>2671</v>
      </c>
      <c r="Q53" s="16" t="s">
        <v>2671</v>
      </c>
      <c r="R53" s="16" t="s">
        <v>2672</v>
      </c>
      <c r="S53" s="16" t="s">
        <v>2786</v>
      </c>
      <c r="T53" s="16" t="s">
        <v>2678</v>
      </c>
      <c r="U53" s="16" t="s">
        <v>2672</v>
      </c>
      <c r="V53" s="16" t="s">
        <v>2787</v>
      </c>
      <c r="W53" s="16" t="s">
        <v>66</v>
      </c>
      <c r="X53" s="16" t="s">
        <v>62</v>
      </c>
      <c r="Y53" s="16" t="s">
        <v>73</v>
      </c>
      <c r="Z53" t="s">
        <v>3186</v>
      </c>
      <c r="AA53" s="12" t="str">
        <f>Table14[[#This Row],[case_id]]&amp;"__"&amp;Table14[[#This Row],[filename]]&amp;"__"&amp;Table14[[#This Row],[Model]]</f>
        <v>repo_88a3153_a3d7af6__tiktok_llm_vs_gt.diff__ChatGPT 5.4</v>
      </c>
      <c r="AB53" s="12">
        <f>IF(Table14[[#This Row],[task_success]]="Yes",1,0)</f>
        <v>0</v>
      </c>
      <c r="AC53" s="12">
        <f>IF(Table14[[#This Row],[task_success]]="Partial",1,0)</f>
        <v>0</v>
      </c>
      <c r="AD53" s="12">
        <f>IF(Table14[[#This Row],[task_success]]="No",1,0)</f>
        <v>1</v>
      </c>
      <c r="AE53" s="12">
        <f>IF(Table14[[#This Row],[exact_match]]="Yes",1,0)</f>
        <v>0</v>
      </c>
      <c r="AF53" s="12">
        <f>IF(Table14[[#This Row],[unintended_change_present]]="Yes",1,0)</f>
        <v>1</v>
      </c>
      <c r="AG53" s="12">
        <f>IF(Table14[[#This Row],[missed_required_change]]="Yes",1,0)</f>
        <v>1</v>
      </c>
      <c r="AH53" s="12">
        <f>IF(OR(Table14[[#This Row],[severity]]="Medium",Table14[[#This Row],[severity]]="High"),1,0)</f>
        <v>1</v>
      </c>
    </row>
    <row r="54" spans="1:34" ht="106.5">
      <c r="A54" s="27" t="s">
        <v>712</v>
      </c>
      <c r="B54" s="11" t="s">
        <v>713</v>
      </c>
      <c r="C54" s="24" t="s">
        <v>149</v>
      </c>
      <c r="D54"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54" s="11" t="s">
        <v>730</v>
      </c>
      <c r="F54" s="12" t="s">
        <v>731</v>
      </c>
      <c r="G54" s="12" t="s">
        <v>732</v>
      </c>
      <c r="H54" s="12">
        <v>1</v>
      </c>
      <c r="I54" s="12" t="s">
        <v>717</v>
      </c>
      <c r="J54" s="12" t="s">
        <v>717</v>
      </c>
      <c r="K54" s="13" t="s">
        <v>56</v>
      </c>
      <c r="L54" s="12" t="s">
        <v>733</v>
      </c>
      <c r="M54" s="12" t="s">
        <v>734</v>
      </c>
      <c r="N54" s="28" t="s">
        <v>720</v>
      </c>
      <c r="O54" s="12" t="s">
        <v>735</v>
      </c>
      <c r="P54" s="12" t="s">
        <v>2671</v>
      </c>
      <c r="Q54" s="12" t="s">
        <v>2671</v>
      </c>
      <c r="R54" s="12" t="s">
        <v>2672</v>
      </c>
      <c r="S54" s="12" t="s">
        <v>2786</v>
      </c>
      <c r="T54" s="12" t="s">
        <v>2678</v>
      </c>
      <c r="U54" s="12" t="s">
        <v>2672</v>
      </c>
      <c r="V54" s="12" t="s">
        <v>2787</v>
      </c>
      <c r="W54" s="12" t="s">
        <v>66</v>
      </c>
      <c r="X54" s="12" t="s">
        <v>62</v>
      </c>
      <c r="Y54" s="12" t="s">
        <v>73</v>
      </c>
      <c r="Z54" t="s">
        <v>3186</v>
      </c>
      <c r="AA54" s="12" t="str">
        <f>Table14[[#This Row],[case_id]]&amp;"__"&amp;Table14[[#This Row],[filename]]&amp;"__"&amp;Table14[[#This Row],[Model]]</f>
        <v>repo_9a10203_4fab8e0__tiktok_llm_vs_gt.diff__ChatGPT 5.4</v>
      </c>
      <c r="AB54" s="12">
        <f>IF(Table14[[#This Row],[task_success]]="Yes",1,0)</f>
        <v>0</v>
      </c>
      <c r="AC54" s="12">
        <f>IF(Table14[[#This Row],[task_success]]="Partial",1,0)</f>
        <v>0</v>
      </c>
      <c r="AD54" s="12">
        <f>IF(Table14[[#This Row],[task_success]]="No",1,0)</f>
        <v>1</v>
      </c>
      <c r="AE54" s="12">
        <f>IF(Table14[[#This Row],[exact_match]]="Yes",1,0)</f>
        <v>0</v>
      </c>
      <c r="AF54" s="12">
        <f>IF(Table14[[#This Row],[unintended_change_present]]="Yes",1,0)</f>
        <v>1</v>
      </c>
      <c r="AG54" s="12">
        <f>IF(Table14[[#This Row],[missed_required_change]]="Yes",1,0)</f>
        <v>1</v>
      </c>
      <c r="AH54" s="12">
        <f>IF(OR(Table14[[#This Row],[severity]]="Medium",Table14[[#This Row],[severity]]="High"),1,0)</f>
        <v>1</v>
      </c>
    </row>
    <row r="55" spans="1:34" ht="91.5">
      <c r="A55" s="26" t="s">
        <v>743</v>
      </c>
      <c r="B55" s="15" t="s">
        <v>744</v>
      </c>
      <c r="C55" s="16" t="s">
        <v>51</v>
      </c>
      <c r="D5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55" s="15" t="s">
        <v>745</v>
      </c>
      <c r="F55" s="16" t="s">
        <v>746</v>
      </c>
      <c r="G55" s="16" t="s">
        <v>747</v>
      </c>
      <c r="H55" s="16">
        <v>1</v>
      </c>
      <c r="I55" s="16" t="s">
        <v>748</v>
      </c>
      <c r="J55" s="16" t="s">
        <v>748</v>
      </c>
      <c r="K55" s="18" t="s">
        <v>56</v>
      </c>
      <c r="L55" s="16" t="s">
        <v>749</v>
      </c>
      <c r="M55" s="16" t="s">
        <v>750</v>
      </c>
      <c r="N55" s="30" t="s">
        <v>445</v>
      </c>
      <c r="O55" s="16" t="s">
        <v>751</v>
      </c>
      <c r="P55" s="16" t="s">
        <v>2672</v>
      </c>
      <c r="Q55" s="16" t="s">
        <v>2671</v>
      </c>
      <c r="R55" s="16" t="s">
        <v>2672</v>
      </c>
      <c r="S55" s="16" t="s">
        <v>76</v>
      </c>
      <c r="T55" s="16" t="s">
        <v>2674</v>
      </c>
      <c r="U55" s="16" t="s">
        <v>2671</v>
      </c>
      <c r="V55" s="16" t="s">
        <v>2746</v>
      </c>
      <c r="W55" s="16" t="s">
        <v>72</v>
      </c>
      <c r="X55" s="16" t="s">
        <v>62</v>
      </c>
      <c r="Y55" s="16" t="s">
        <v>73</v>
      </c>
      <c r="Z55" t="s">
        <v>3186</v>
      </c>
      <c r="AA55" s="12" t="str">
        <f>Table14[[#This Row],[case_id]]&amp;"__"&amp;Table14[[#This Row],[filename]]&amp;"__"&amp;Table14[[#This Row],[Model]]</f>
        <v>repo_2b09404_8aa86b6__base_llm_vs_gt.diff__ChatGPT 5.4</v>
      </c>
      <c r="AB55" s="12">
        <f>IF(Table14[[#This Row],[task_success]]="Yes",1,0)</f>
        <v>1</v>
      </c>
      <c r="AC55" s="12">
        <f>IF(Table14[[#This Row],[task_success]]="Partial",1,0)</f>
        <v>0</v>
      </c>
      <c r="AD55" s="12">
        <f>IF(Table14[[#This Row],[task_success]]="No",1,0)</f>
        <v>0</v>
      </c>
      <c r="AE55" s="12">
        <f>IF(Table14[[#This Row],[exact_match]]="Yes",1,0)</f>
        <v>0</v>
      </c>
      <c r="AF55" s="12">
        <f>IF(Table14[[#This Row],[unintended_change_present]]="Yes",1,0)</f>
        <v>1</v>
      </c>
      <c r="AG55" s="12">
        <f>IF(Table14[[#This Row],[missed_required_change]]="Yes",1,0)</f>
        <v>0</v>
      </c>
      <c r="AH55" s="12">
        <f>IF(OR(Table14[[#This Row],[severity]]="Medium",Table14[[#This Row],[severity]]="High"),1,0)</f>
        <v>0</v>
      </c>
    </row>
    <row r="56" spans="1:34" ht="91.5">
      <c r="A56" s="27" t="s">
        <v>743</v>
      </c>
      <c r="B56" s="11" t="s">
        <v>744</v>
      </c>
      <c r="C56" s="12" t="s">
        <v>51</v>
      </c>
      <c r="D5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56" s="11" t="s">
        <v>755</v>
      </c>
      <c r="F56" s="12" t="s">
        <v>756</v>
      </c>
      <c r="G56" s="12" t="s">
        <v>757</v>
      </c>
      <c r="H56" s="12">
        <v>2</v>
      </c>
      <c r="I56" s="12" t="s">
        <v>758</v>
      </c>
      <c r="J56" s="12" t="s">
        <v>759</v>
      </c>
      <c r="K56" s="13" t="s">
        <v>56</v>
      </c>
      <c r="L56" s="12" t="s">
        <v>760</v>
      </c>
      <c r="M56" s="12" t="s">
        <v>761</v>
      </c>
      <c r="N56" s="28" t="s">
        <v>762</v>
      </c>
      <c r="O56" s="12" t="s">
        <v>763</v>
      </c>
      <c r="P56" s="12" t="s">
        <v>2672</v>
      </c>
      <c r="Q56" s="12" t="s">
        <v>2671</v>
      </c>
      <c r="R56" s="12" t="s">
        <v>2672</v>
      </c>
      <c r="S56" s="12" t="s">
        <v>76</v>
      </c>
      <c r="T56" s="12" t="s">
        <v>2674</v>
      </c>
      <c r="U56" s="12" t="s">
        <v>2671</v>
      </c>
      <c r="V56" s="12" t="s">
        <v>2681</v>
      </c>
      <c r="W56" s="12" t="s">
        <v>72</v>
      </c>
      <c r="X56" s="12" t="s">
        <v>62</v>
      </c>
      <c r="Y56" s="12" t="s">
        <v>73</v>
      </c>
      <c r="Z56" t="s">
        <v>3186</v>
      </c>
      <c r="AA56" s="12" t="str">
        <f>Table14[[#This Row],[case_id]]&amp;"__"&amp;Table14[[#This Row],[filename]]&amp;"__"&amp;Table14[[#This Row],[Model]]</f>
        <v>repo_1d98531_4756d4c__trainer_llm_vs_gt.diff__ChatGPT 5.4</v>
      </c>
      <c r="AB56" s="12">
        <f>IF(Table14[[#This Row],[task_success]]="Yes",1,0)</f>
        <v>1</v>
      </c>
      <c r="AC56" s="12">
        <f>IF(Table14[[#This Row],[task_success]]="Partial",1,0)</f>
        <v>0</v>
      </c>
      <c r="AD56" s="12">
        <f>IF(Table14[[#This Row],[task_success]]="No",1,0)</f>
        <v>0</v>
      </c>
      <c r="AE56" s="12">
        <f>IF(Table14[[#This Row],[exact_match]]="Yes",1,0)</f>
        <v>0</v>
      </c>
      <c r="AF56" s="12">
        <f>IF(Table14[[#This Row],[unintended_change_present]]="Yes",1,0)</f>
        <v>1</v>
      </c>
      <c r="AG56" s="12">
        <f>IF(Table14[[#This Row],[missed_required_change]]="Yes",1,0)</f>
        <v>0</v>
      </c>
      <c r="AH56" s="12">
        <f>IF(OR(Table14[[#This Row],[severity]]="Medium",Table14[[#This Row],[severity]]="High"),1,0)</f>
        <v>0</v>
      </c>
    </row>
    <row r="57" spans="1:34" ht="91.5">
      <c r="A57" s="26" t="s">
        <v>743</v>
      </c>
      <c r="B57" s="15" t="s">
        <v>744</v>
      </c>
      <c r="C57" s="16" t="s">
        <v>51</v>
      </c>
      <c r="D5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57" s="15" t="s">
        <v>755</v>
      </c>
      <c r="F57" s="16" t="s">
        <v>756</v>
      </c>
      <c r="G57" s="16" t="s">
        <v>757</v>
      </c>
      <c r="H57" s="16">
        <v>2</v>
      </c>
      <c r="I57" s="16" t="s">
        <v>758</v>
      </c>
      <c r="J57" s="16" t="s">
        <v>769</v>
      </c>
      <c r="K57" s="18" t="s">
        <v>56</v>
      </c>
      <c r="L57" s="16" t="s">
        <v>760</v>
      </c>
      <c r="M57" s="16" t="s">
        <v>761</v>
      </c>
      <c r="N57" s="30" t="s">
        <v>770</v>
      </c>
      <c r="O57" s="16" t="s">
        <v>771</v>
      </c>
      <c r="P57" s="16" t="s">
        <v>2672</v>
      </c>
      <c r="Q57" s="16" t="s">
        <v>2671</v>
      </c>
      <c r="R57" s="16" t="s">
        <v>2672</v>
      </c>
      <c r="S57" s="16" t="s">
        <v>76</v>
      </c>
      <c r="T57" s="16" t="s">
        <v>2674</v>
      </c>
      <c r="U57" s="16" t="s">
        <v>2671</v>
      </c>
      <c r="V57" s="16" t="s">
        <v>2794</v>
      </c>
      <c r="W57" s="16" t="s">
        <v>72</v>
      </c>
      <c r="X57" s="16" t="s">
        <v>62</v>
      </c>
      <c r="Y57" s="16" t="s">
        <v>73</v>
      </c>
      <c r="Z57" t="s">
        <v>3186</v>
      </c>
      <c r="AA57" s="12" t="str">
        <f>Table14[[#This Row],[case_id]]&amp;"__"&amp;Table14[[#This Row],[filename]]&amp;"__"&amp;Table14[[#This Row],[Model]]</f>
        <v>repo_1d98531_4756d4c__trainer2_llm_vs_gt.diff__ChatGPT 5.4</v>
      </c>
      <c r="AB57" s="12">
        <f>IF(Table14[[#This Row],[task_success]]="Yes",1,0)</f>
        <v>1</v>
      </c>
      <c r="AC57" s="12">
        <f>IF(Table14[[#This Row],[task_success]]="Partial",1,0)</f>
        <v>0</v>
      </c>
      <c r="AD57" s="12">
        <f>IF(Table14[[#This Row],[task_success]]="No",1,0)</f>
        <v>0</v>
      </c>
      <c r="AE57" s="12">
        <f>IF(Table14[[#This Row],[exact_match]]="Yes",1,0)</f>
        <v>0</v>
      </c>
      <c r="AF57" s="12">
        <f>IF(Table14[[#This Row],[unintended_change_present]]="Yes",1,0)</f>
        <v>1</v>
      </c>
      <c r="AG57" s="12">
        <f>IF(Table14[[#This Row],[missed_required_change]]="Yes",1,0)</f>
        <v>0</v>
      </c>
      <c r="AH57" s="12">
        <f>IF(OR(Table14[[#This Row],[severity]]="Medium",Table14[[#This Row],[severity]]="High"),1,0)</f>
        <v>0</v>
      </c>
    </row>
    <row r="58" spans="1:34" ht="76.5">
      <c r="A58" s="27" t="s">
        <v>743</v>
      </c>
      <c r="B58" s="11" t="s">
        <v>744</v>
      </c>
      <c r="C58" s="12" t="s">
        <v>80</v>
      </c>
      <c r="D5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58" s="11" t="s">
        <v>777</v>
      </c>
      <c r="F58" s="12" t="s">
        <v>778</v>
      </c>
      <c r="G58" s="12" t="s">
        <v>779</v>
      </c>
      <c r="H58" s="12">
        <v>2</v>
      </c>
      <c r="I58" s="12" t="s">
        <v>780</v>
      </c>
      <c r="J58" s="12" t="s">
        <v>781</v>
      </c>
      <c r="K58" s="13" t="s">
        <v>56</v>
      </c>
      <c r="L58" s="12" t="s">
        <v>782</v>
      </c>
      <c r="M58" s="12" t="s">
        <v>783</v>
      </c>
      <c r="N58" s="28" t="s">
        <v>678</v>
      </c>
      <c r="O58" s="12" t="s">
        <v>784</v>
      </c>
      <c r="P58" s="12" t="s">
        <v>2672</v>
      </c>
      <c r="Q58" s="12" t="s">
        <v>2671</v>
      </c>
      <c r="R58" s="12" t="s">
        <v>2672</v>
      </c>
      <c r="S58" s="12" t="s">
        <v>76</v>
      </c>
      <c r="T58" s="12" t="s">
        <v>2674</v>
      </c>
      <c r="U58" s="12" t="s">
        <v>2671</v>
      </c>
      <c r="V58" s="12" t="s">
        <v>2681</v>
      </c>
      <c r="W58" s="12" t="s">
        <v>72</v>
      </c>
      <c r="X58" s="12" t="s">
        <v>62</v>
      </c>
      <c r="Y58" s="12" t="s">
        <v>73</v>
      </c>
      <c r="Z58" t="s">
        <v>3186</v>
      </c>
      <c r="AA58" s="12" t="str">
        <f>Table14[[#This Row],[case_id]]&amp;"__"&amp;Table14[[#This Row],[filename]]&amp;"__"&amp;Table14[[#This Row],[Model]]</f>
        <v>repo_fbe88ff_9da916e__model_llm_vs_gt.diff__ChatGPT 5.4</v>
      </c>
      <c r="AB58" s="12">
        <f>IF(Table14[[#This Row],[task_success]]="Yes",1,0)</f>
        <v>1</v>
      </c>
      <c r="AC58" s="12">
        <f>IF(Table14[[#This Row],[task_success]]="Partial",1,0)</f>
        <v>0</v>
      </c>
      <c r="AD58" s="12">
        <f>IF(Table14[[#This Row],[task_success]]="No",1,0)</f>
        <v>0</v>
      </c>
      <c r="AE58" s="12">
        <f>IF(Table14[[#This Row],[exact_match]]="Yes",1,0)</f>
        <v>0</v>
      </c>
      <c r="AF58" s="12">
        <f>IF(Table14[[#This Row],[unintended_change_present]]="Yes",1,0)</f>
        <v>1</v>
      </c>
      <c r="AG58" s="12">
        <f>IF(Table14[[#This Row],[missed_required_change]]="Yes",1,0)</f>
        <v>0</v>
      </c>
      <c r="AH58" s="12">
        <f>IF(OR(Table14[[#This Row],[severity]]="Medium",Table14[[#This Row],[severity]]="High"),1,0)</f>
        <v>0</v>
      </c>
    </row>
    <row r="59" spans="1:34" ht="76.5">
      <c r="A59" s="26" t="s">
        <v>743</v>
      </c>
      <c r="B59" s="15" t="s">
        <v>744</v>
      </c>
      <c r="C59" s="16" t="s">
        <v>80</v>
      </c>
      <c r="D5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59" s="15" t="s">
        <v>777</v>
      </c>
      <c r="F59" s="16" t="s">
        <v>778</v>
      </c>
      <c r="G59" s="16" t="s">
        <v>779</v>
      </c>
      <c r="H59" s="16">
        <v>2</v>
      </c>
      <c r="I59" s="16" t="s">
        <v>780</v>
      </c>
      <c r="J59" s="16" t="s">
        <v>759</v>
      </c>
      <c r="K59" s="18" t="s">
        <v>56</v>
      </c>
      <c r="L59" s="16" t="s">
        <v>782</v>
      </c>
      <c r="M59" s="16" t="s">
        <v>783</v>
      </c>
      <c r="N59" s="30" t="s">
        <v>762</v>
      </c>
      <c r="O59" s="16" t="s">
        <v>788</v>
      </c>
      <c r="P59" s="16" t="s">
        <v>2672</v>
      </c>
      <c r="Q59" s="16" t="s">
        <v>2671</v>
      </c>
      <c r="R59" s="16" t="s">
        <v>2672</v>
      </c>
      <c r="S59" s="16" t="s">
        <v>76</v>
      </c>
      <c r="T59" s="16" t="s">
        <v>2674</v>
      </c>
      <c r="U59" s="16" t="s">
        <v>2671</v>
      </c>
      <c r="V59" s="16" t="s">
        <v>2681</v>
      </c>
      <c r="W59" s="16" t="s">
        <v>72</v>
      </c>
      <c r="X59" s="16" t="s">
        <v>62</v>
      </c>
      <c r="Y59" s="16" t="s">
        <v>73</v>
      </c>
      <c r="Z59" t="s">
        <v>3186</v>
      </c>
      <c r="AA59" s="12" t="str">
        <f>Table14[[#This Row],[case_id]]&amp;"__"&amp;Table14[[#This Row],[filename]]&amp;"__"&amp;Table14[[#This Row],[Model]]</f>
        <v>repo_fbe88ff_9da916e__trainer_llm_vs_gt.diff__ChatGPT 5.4</v>
      </c>
      <c r="AB59" s="12">
        <f>IF(Table14[[#This Row],[task_success]]="Yes",1,0)</f>
        <v>1</v>
      </c>
      <c r="AC59" s="12">
        <f>IF(Table14[[#This Row],[task_success]]="Partial",1,0)</f>
        <v>0</v>
      </c>
      <c r="AD59" s="12">
        <f>IF(Table14[[#This Row],[task_success]]="No",1,0)</f>
        <v>0</v>
      </c>
      <c r="AE59" s="12">
        <f>IF(Table14[[#This Row],[exact_match]]="Yes",1,0)</f>
        <v>0</v>
      </c>
      <c r="AF59" s="12">
        <f>IF(Table14[[#This Row],[unintended_change_present]]="Yes",1,0)</f>
        <v>1</v>
      </c>
      <c r="AG59" s="12">
        <f>IF(Table14[[#This Row],[missed_required_change]]="Yes",1,0)</f>
        <v>0</v>
      </c>
      <c r="AH59" s="12">
        <f>IF(OR(Table14[[#This Row],[severity]]="Medium",Table14[[#This Row],[severity]]="High"),1,0)</f>
        <v>0</v>
      </c>
    </row>
    <row r="60" spans="1:34" ht="91.5">
      <c r="A60" s="27" t="s">
        <v>743</v>
      </c>
      <c r="B60" s="11" t="s">
        <v>744</v>
      </c>
      <c r="C60" s="12" t="s">
        <v>114</v>
      </c>
      <c r="D6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60" s="11" t="s">
        <v>793</v>
      </c>
      <c r="F60" s="12" t="s">
        <v>794</v>
      </c>
      <c r="G60" s="12" t="s">
        <v>795</v>
      </c>
      <c r="H60" s="12">
        <v>1</v>
      </c>
      <c r="I60" s="12" t="s">
        <v>796</v>
      </c>
      <c r="J60" s="12" t="s">
        <v>796</v>
      </c>
      <c r="K60" s="13" t="s">
        <v>56</v>
      </c>
      <c r="L60" s="12" t="s">
        <v>797</v>
      </c>
      <c r="M60" s="12" t="s">
        <v>798</v>
      </c>
      <c r="N60" s="28" t="s">
        <v>678</v>
      </c>
      <c r="O60" s="12" t="s">
        <v>799</v>
      </c>
      <c r="P60" s="12" t="s">
        <v>2672</v>
      </c>
      <c r="Q60" s="12" t="s">
        <v>2671</v>
      </c>
      <c r="R60" s="12" t="s">
        <v>2672</v>
      </c>
      <c r="S60" s="12" t="s">
        <v>76</v>
      </c>
      <c r="T60" s="12" t="s">
        <v>2674</v>
      </c>
      <c r="U60" s="12" t="s">
        <v>2671</v>
      </c>
      <c r="V60" s="12" t="s">
        <v>2681</v>
      </c>
      <c r="W60" s="12" t="s">
        <v>72</v>
      </c>
      <c r="X60" s="12" t="s">
        <v>62</v>
      </c>
      <c r="Y60" s="12" t="s">
        <v>73</v>
      </c>
      <c r="Z60" t="s">
        <v>3186</v>
      </c>
      <c r="AA60" s="12" t="str">
        <f>Table14[[#This Row],[case_id]]&amp;"__"&amp;Table14[[#This Row],[filename]]&amp;"__"&amp;Table14[[#This Row],[Model]]</f>
        <v>repo_288f7ce_31963ca__model_llm_vs_gt.diff__ChatGPT 5.4</v>
      </c>
      <c r="AB60" s="12">
        <f>IF(Table14[[#This Row],[task_success]]="Yes",1,0)</f>
        <v>1</v>
      </c>
      <c r="AC60" s="12">
        <f>IF(Table14[[#This Row],[task_success]]="Partial",1,0)</f>
        <v>0</v>
      </c>
      <c r="AD60" s="12">
        <f>IF(Table14[[#This Row],[task_success]]="No",1,0)</f>
        <v>0</v>
      </c>
      <c r="AE60" s="12">
        <f>IF(Table14[[#This Row],[exact_match]]="Yes",1,0)</f>
        <v>0</v>
      </c>
      <c r="AF60" s="12">
        <f>IF(Table14[[#This Row],[unintended_change_present]]="Yes",1,0)</f>
        <v>1</v>
      </c>
      <c r="AG60" s="12">
        <f>IF(Table14[[#This Row],[missed_required_change]]="Yes",1,0)</f>
        <v>0</v>
      </c>
      <c r="AH60" s="12">
        <f>IF(OR(Table14[[#This Row],[severity]]="Medium",Table14[[#This Row],[severity]]="High"),1,0)</f>
        <v>0</v>
      </c>
    </row>
    <row r="61" spans="1:34" ht="106.5">
      <c r="A61" s="26" t="s">
        <v>743</v>
      </c>
      <c r="B61" s="15" t="s">
        <v>744</v>
      </c>
      <c r="C61" s="16" t="s">
        <v>149</v>
      </c>
      <c r="D6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61" s="15" t="s">
        <v>803</v>
      </c>
      <c r="F61" s="16" t="s">
        <v>804</v>
      </c>
      <c r="G61" s="16">
        <v>5577479</v>
      </c>
      <c r="H61" s="16">
        <v>2</v>
      </c>
      <c r="I61" s="16" t="s">
        <v>805</v>
      </c>
      <c r="J61" s="16" t="s">
        <v>806</v>
      </c>
      <c r="K61" s="18" t="s">
        <v>56</v>
      </c>
      <c r="L61" s="16" t="s">
        <v>807</v>
      </c>
      <c r="M61" s="16" t="s">
        <v>808</v>
      </c>
      <c r="N61" s="30" t="s">
        <v>809</v>
      </c>
      <c r="O61" s="16" t="s">
        <v>810</v>
      </c>
      <c r="P61" s="16" t="s">
        <v>2672</v>
      </c>
      <c r="Q61" s="16" t="s">
        <v>2671</v>
      </c>
      <c r="R61" s="16" t="s">
        <v>2672</v>
      </c>
      <c r="S61" s="16" t="s">
        <v>2719</v>
      </c>
      <c r="T61" s="16" t="s">
        <v>2674</v>
      </c>
      <c r="U61" s="16" t="s">
        <v>2671</v>
      </c>
      <c r="V61" s="16" t="s">
        <v>2800</v>
      </c>
      <c r="W61" s="16" t="s">
        <v>72</v>
      </c>
      <c r="X61" s="16" t="s">
        <v>62</v>
      </c>
      <c r="Y61" s="16" t="s">
        <v>73</v>
      </c>
      <c r="Z61" t="s">
        <v>3186</v>
      </c>
      <c r="AA61" s="12" t="str">
        <f>Table14[[#This Row],[case_id]]&amp;"__"&amp;Table14[[#This Row],[filename]]&amp;"__"&amp;Table14[[#This Row],[Model]]</f>
        <v>repo_41d48d9_5577479__label_llm_vs_gt.diff__ChatGPT 5.4</v>
      </c>
      <c r="AB61" s="12">
        <f>IF(Table14[[#This Row],[task_success]]="Yes",1,0)</f>
        <v>1</v>
      </c>
      <c r="AC61" s="12">
        <f>IF(Table14[[#This Row],[task_success]]="Partial",1,0)</f>
        <v>0</v>
      </c>
      <c r="AD61" s="12">
        <f>IF(Table14[[#This Row],[task_success]]="No",1,0)</f>
        <v>0</v>
      </c>
      <c r="AE61" s="12">
        <f>IF(Table14[[#This Row],[exact_match]]="Yes",1,0)</f>
        <v>0</v>
      </c>
      <c r="AF61" s="12">
        <f>IF(Table14[[#This Row],[unintended_change_present]]="Yes",1,0)</f>
        <v>1</v>
      </c>
      <c r="AG61" s="12">
        <f>IF(Table14[[#This Row],[missed_required_change]]="Yes",1,0)</f>
        <v>0</v>
      </c>
      <c r="AH61" s="12">
        <f>IF(OR(Table14[[#This Row],[severity]]="Medium",Table14[[#This Row],[severity]]="High"),1,0)</f>
        <v>0</v>
      </c>
    </row>
    <row r="62" spans="1:34" ht="106.5">
      <c r="A62" s="27" t="s">
        <v>743</v>
      </c>
      <c r="B62" s="11" t="s">
        <v>744</v>
      </c>
      <c r="C62" s="12" t="s">
        <v>149</v>
      </c>
      <c r="D6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62" s="11" t="s">
        <v>803</v>
      </c>
      <c r="F62" s="12" t="s">
        <v>804</v>
      </c>
      <c r="G62" s="12">
        <v>5577479</v>
      </c>
      <c r="H62" s="12">
        <v>2</v>
      </c>
      <c r="I62" s="12" t="s">
        <v>805</v>
      </c>
      <c r="J62" s="12" t="s">
        <v>822</v>
      </c>
      <c r="K62" s="13" t="s">
        <v>56</v>
      </c>
      <c r="L62" s="12" t="s">
        <v>807</v>
      </c>
      <c r="M62" s="12" t="s">
        <v>808</v>
      </c>
      <c r="N62" s="28" t="s">
        <v>823</v>
      </c>
      <c r="O62" s="12" t="s">
        <v>824</v>
      </c>
      <c r="P62" s="12" t="s">
        <v>2672</v>
      </c>
      <c r="Q62" s="12" t="s">
        <v>2671</v>
      </c>
      <c r="R62" s="12" t="s">
        <v>2672</v>
      </c>
      <c r="S62" s="12" t="s">
        <v>76</v>
      </c>
      <c r="T62" s="12" t="s">
        <v>2674</v>
      </c>
      <c r="U62" s="12" t="s">
        <v>2671</v>
      </c>
      <c r="V62" s="12" t="s">
        <v>2802</v>
      </c>
      <c r="W62" s="12" t="s">
        <v>72</v>
      </c>
      <c r="X62" s="12" t="s">
        <v>62</v>
      </c>
      <c r="Y62" s="12" t="s">
        <v>73</v>
      </c>
      <c r="Z62" t="s">
        <v>3186</v>
      </c>
      <c r="AA62" s="12" t="str">
        <f>Table14[[#This Row],[case_id]]&amp;"__"&amp;Table14[[#This Row],[filename]]&amp;"__"&amp;Table14[[#This Row],[Model]]</f>
        <v>repo_41d48d9_5577479__link_llm_vs_gt.diff__ChatGPT 5.4</v>
      </c>
      <c r="AB62" s="12">
        <f>IF(Table14[[#This Row],[task_success]]="Yes",1,0)</f>
        <v>1</v>
      </c>
      <c r="AC62" s="12">
        <f>IF(Table14[[#This Row],[task_success]]="Partial",1,0)</f>
        <v>0</v>
      </c>
      <c r="AD62" s="12">
        <f>IF(Table14[[#This Row],[task_success]]="No",1,0)</f>
        <v>0</v>
      </c>
      <c r="AE62" s="12">
        <f>IF(Table14[[#This Row],[exact_match]]="Yes",1,0)</f>
        <v>0</v>
      </c>
      <c r="AF62" s="12">
        <f>IF(Table14[[#This Row],[unintended_change_present]]="Yes",1,0)</f>
        <v>1</v>
      </c>
      <c r="AG62" s="12">
        <f>IF(Table14[[#This Row],[missed_required_change]]="Yes",1,0)</f>
        <v>0</v>
      </c>
      <c r="AH62" s="12">
        <f>IF(OR(Table14[[#This Row],[severity]]="Medium",Table14[[#This Row],[severity]]="High"),1,0)</f>
        <v>0</v>
      </c>
    </row>
    <row r="63" spans="1:34" ht="106.5">
      <c r="A63" s="26" t="s">
        <v>743</v>
      </c>
      <c r="B63" s="15" t="s">
        <v>744</v>
      </c>
      <c r="C63" s="20" t="s">
        <v>149</v>
      </c>
      <c r="D63"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63" s="15" t="s">
        <v>835</v>
      </c>
      <c r="F63" s="16" t="s">
        <v>836</v>
      </c>
      <c r="G63" s="16" t="s">
        <v>837</v>
      </c>
      <c r="H63" s="16">
        <v>1</v>
      </c>
      <c r="I63" s="16" t="s">
        <v>838</v>
      </c>
      <c r="J63" s="16" t="s">
        <v>838</v>
      </c>
      <c r="K63" s="18" t="s">
        <v>56</v>
      </c>
      <c r="L63" s="16" t="s">
        <v>839</v>
      </c>
      <c r="M63" s="16" t="s">
        <v>840</v>
      </c>
      <c r="N63" s="30" t="s">
        <v>841</v>
      </c>
      <c r="O63" s="16" t="s">
        <v>842</v>
      </c>
      <c r="P63" s="16" t="s">
        <v>2672</v>
      </c>
      <c r="Q63" s="16" t="s">
        <v>2671</v>
      </c>
      <c r="R63" s="16" t="s">
        <v>2672</v>
      </c>
      <c r="S63" s="16" t="s">
        <v>76</v>
      </c>
      <c r="T63" s="16" t="s">
        <v>2674</v>
      </c>
      <c r="U63" s="16" t="s">
        <v>2671</v>
      </c>
      <c r="V63" s="16" t="s">
        <v>2681</v>
      </c>
      <c r="W63" s="16" t="s">
        <v>72</v>
      </c>
      <c r="X63" s="16" t="s">
        <v>62</v>
      </c>
      <c r="Y63" s="16" t="s">
        <v>73</v>
      </c>
      <c r="Z63" t="s">
        <v>3186</v>
      </c>
      <c r="AA63" s="12" t="str">
        <f>Table14[[#This Row],[case_id]]&amp;"__"&amp;Table14[[#This Row],[filename]]&amp;"__"&amp;Table14[[#This Row],[Model]]</f>
        <v>repo_e2865f7_005ec45__doc_llm_vs_gt.diff__ChatGPT 5.4</v>
      </c>
      <c r="AB63" s="12">
        <f>IF(Table14[[#This Row],[task_success]]="Yes",1,0)</f>
        <v>1</v>
      </c>
      <c r="AC63" s="12">
        <f>IF(Table14[[#This Row],[task_success]]="Partial",1,0)</f>
        <v>0</v>
      </c>
      <c r="AD63" s="12">
        <f>IF(Table14[[#This Row],[task_success]]="No",1,0)</f>
        <v>0</v>
      </c>
      <c r="AE63" s="12">
        <f>IF(Table14[[#This Row],[exact_match]]="Yes",1,0)</f>
        <v>0</v>
      </c>
      <c r="AF63" s="12">
        <f>IF(Table14[[#This Row],[unintended_change_present]]="Yes",1,0)</f>
        <v>1</v>
      </c>
      <c r="AG63" s="12">
        <f>IF(Table14[[#This Row],[missed_required_change]]="Yes",1,0)</f>
        <v>0</v>
      </c>
      <c r="AH63" s="12">
        <f>IF(OR(Table14[[#This Row],[severity]]="Medium",Table14[[#This Row],[severity]]="High"),1,0)</f>
        <v>0</v>
      </c>
    </row>
    <row r="64" spans="1:34" ht="91.5">
      <c r="A64" s="27" t="s">
        <v>743</v>
      </c>
      <c r="B64" s="11" t="s">
        <v>744</v>
      </c>
      <c r="C64" s="12" t="s">
        <v>305</v>
      </c>
      <c r="D6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64" s="11" t="s">
        <v>851</v>
      </c>
      <c r="F64" s="12">
        <v>1577601</v>
      </c>
      <c r="G64" s="12" t="s">
        <v>852</v>
      </c>
      <c r="H64" s="12">
        <v>1</v>
      </c>
      <c r="I64" s="12" t="s">
        <v>853</v>
      </c>
      <c r="J64" s="12" t="s">
        <v>853</v>
      </c>
      <c r="K64" s="13" t="s">
        <v>56</v>
      </c>
      <c r="L64" s="12" t="s">
        <v>854</v>
      </c>
      <c r="M64" s="12" t="s">
        <v>855</v>
      </c>
      <c r="N64" s="28" t="s">
        <v>230</v>
      </c>
      <c r="O64" s="12" t="s">
        <v>856</v>
      </c>
      <c r="P64" s="12" t="s">
        <v>2672</v>
      </c>
      <c r="Q64" s="12" t="s">
        <v>2671</v>
      </c>
      <c r="R64" s="12" t="s">
        <v>2672</v>
      </c>
      <c r="S64" s="12" t="s">
        <v>76</v>
      </c>
      <c r="T64" s="12" t="s">
        <v>2674</v>
      </c>
      <c r="U64" s="12" t="s">
        <v>2671</v>
      </c>
      <c r="V64" s="12" t="s">
        <v>2681</v>
      </c>
      <c r="W64" s="12" t="s">
        <v>72</v>
      </c>
      <c r="X64" s="12" t="s">
        <v>62</v>
      </c>
      <c r="Y64" s="12" t="s">
        <v>73</v>
      </c>
      <c r="Z64" t="s">
        <v>3186</v>
      </c>
      <c r="AA64" s="12" t="str">
        <f>Table14[[#This Row],[case_id]]&amp;"__"&amp;Table14[[#This Row],[filename]]&amp;"__"&amp;Table14[[#This Row],[Model]]</f>
        <v>repo_1577601_74754c6__init_llm_vs_gt.diff__ChatGPT 5.4</v>
      </c>
      <c r="AB64" s="12">
        <f>IF(Table14[[#This Row],[task_success]]="Yes",1,0)</f>
        <v>1</v>
      </c>
      <c r="AC64" s="12">
        <f>IF(Table14[[#This Row],[task_success]]="Partial",1,0)</f>
        <v>0</v>
      </c>
      <c r="AD64" s="12">
        <f>IF(Table14[[#This Row],[task_success]]="No",1,0)</f>
        <v>0</v>
      </c>
      <c r="AE64" s="12">
        <f>IF(Table14[[#This Row],[exact_match]]="Yes",1,0)</f>
        <v>0</v>
      </c>
      <c r="AF64" s="12">
        <f>IF(Table14[[#This Row],[unintended_change_present]]="Yes",1,0)</f>
        <v>1</v>
      </c>
      <c r="AG64" s="12">
        <f>IF(Table14[[#This Row],[missed_required_change]]="Yes",1,0)</f>
        <v>0</v>
      </c>
      <c r="AH64" s="12">
        <f>IF(OR(Table14[[#This Row],[severity]]="Medium",Table14[[#This Row],[severity]]="High"),1,0)</f>
        <v>0</v>
      </c>
    </row>
    <row r="65" spans="1:34" ht="91.5">
      <c r="A65" s="26" t="s">
        <v>743</v>
      </c>
      <c r="B65" s="15" t="s">
        <v>744</v>
      </c>
      <c r="C65" s="16" t="s">
        <v>305</v>
      </c>
      <c r="D6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65" s="15" t="s">
        <v>859</v>
      </c>
      <c r="F65" s="16" t="s">
        <v>860</v>
      </c>
      <c r="G65" s="16" t="s">
        <v>861</v>
      </c>
      <c r="H65" s="16">
        <v>1</v>
      </c>
      <c r="I65" s="16" t="s">
        <v>862</v>
      </c>
      <c r="J65" s="16" t="s">
        <v>862</v>
      </c>
      <c r="K65" s="18" t="s">
        <v>56</v>
      </c>
      <c r="L65" s="16" t="s">
        <v>863</v>
      </c>
      <c r="M65" s="16" t="s">
        <v>864</v>
      </c>
      <c r="N65" s="30" t="s">
        <v>230</v>
      </c>
      <c r="O65" s="16" t="s">
        <v>865</v>
      </c>
      <c r="P65" s="16" t="s">
        <v>2672</v>
      </c>
      <c r="Q65" s="16" t="s">
        <v>2671</v>
      </c>
      <c r="R65" s="16" t="s">
        <v>2672</v>
      </c>
      <c r="S65" s="16" t="s">
        <v>76</v>
      </c>
      <c r="T65" s="16" t="s">
        <v>2674</v>
      </c>
      <c r="U65" s="16" t="s">
        <v>2671</v>
      </c>
      <c r="V65" s="16" t="s">
        <v>2681</v>
      </c>
      <c r="W65" s="16" t="s">
        <v>72</v>
      </c>
      <c r="X65" s="16" t="s">
        <v>62</v>
      </c>
      <c r="Y65" s="16" t="s">
        <v>73</v>
      </c>
      <c r="Z65" t="s">
        <v>3186</v>
      </c>
      <c r="AA65" s="12" t="str">
        <f>Table14[[#This Row],[case_id]]&amp;"__"&amp;Table14[[#This Row],[filename]]&amp;"__"&amp;Table14[[#This Row],[Model]]</f>
        <v>repo_3dc16e2_ef926e6__init_llm_vs_gt.diff__ChatGPT 5.4</v>
      </c>
      <c r="AB65" s="12">
        <f>IF(Table14[[#This Row],[task_success]]="Yes",1,0)</f>
        <v>1</v>
      </c>
      <c r="AC65" s="12">
        <f>IF(Table14[[#This Row],[task_success]]="Partial",1,0)</f>
        <v>0</v>
      </c>
      <c r="AD65" s="12">
        <f>IF(Table14[[#This Row],[task_success]]="No",1,0)</f>
        <v>0</v>
      </c>
      <c r="AE65" s="12">
        <f>IF(Table14[[#This Row],[exact_match]]="Yes",1,0)</f>
        <v>0</v>
      </c>
      <c r="AF65" s="12">
        <f>IF(Table14[[#This Row],[unintended_change_present]]="Yes",1,0)</f>
        <v>1</v>
      </c>
      <c r="AG65" s="12">
        <f>IF(Table14[[#This Row],[missed_required_change]]="Yes",1,0)</f>
        <v>0</v>
      </c>
      <c r="AH65" s="12">
        <f>IF(OR(Table14[[#This Row],[severity]]="Medium",Table14[[#This Row],[severity]]="High"),1,0)</f>
        <v>0</v>
      </c>
    </row>
    <row r="66" spans="1:34" ht="91.5">
      <c r="A66" s="27" t="s">
        <v>870</v>
      </c>
      <c r="B66" s="11" t="s">
        <v>871</v>
      </c>
      <c r="C66" s="12" t="s">
        <v>114</v>
      </c>
      <c r="D6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66" s="11" t="s">
        <v>872</v>
      </c>
      <c r="F66" s="12" t="s">
        <v>873</v>
      </c>
      <c r="G66" s="12" t="s">
        <v>874</v>
      </c>
      <c r="H66" s="12">
        <v>2</v>
      </c>
      <c r="I66" s="12" t="s">
        <v>875</v>
      </c>
      <c r="J66" s="12" t="s">
        <v>876</v>
      </c>
      <c r="K66" s="13" t="s">
        <v>56</v>
      </c>
      <c r="L66" s="12" t="s">
        <v>877</v>
      </c>
      <c r="M66" s="12" t="s">
        <v>878</v>
      </c>
      <c r="N66" s="28" t="s">
        <v>879</v>
      </c>
      <c r="O66" s="12" t="s">
        <v>880</v>
      </c>
      <c r="P66" s="12" t="s">
        <v>2672</v>
      </c>
      <c r="Q66" s="12" t="s">
        <v>2671</v>
      </c>
      <c r="R66" s="12" t="s">
        <v>2672</v>
      </c>
      <c r="S66" s="12" t="s">
        <v>2808</v>
      </c>
      <c r="T66" s="12" t="s">
        <v>2678</v>
      </c>
      <c r="U66" s="12" t="s">
        <v>2672</v>
      </c>
      <c r="V66" s="12" t="s">
        <v>2809</v>
      </c>
      <c r="W66" s="12" t="s">
        <v>162</v>
      </c>
      <c r="X66" s="12" t="s">
        <v>62</v>
      </c>
      <c r="Y66" s="12" t="s">
        <v>73</v>
      </c>
      <c r="Z66" t="s">
        <v>3186</v>
      </c>
      <c r="AA66" s="12" t="str">
        <f>Table14[[#This Row],[case_id]]&amp;"__"&amp;Table14[[#This Row],[filename]]&amp;"__"&amp;Table14[[#This Row],[Model]]</f>
        <v>repo_ba68976_e8f1418__pdfa_llm_vs_gt.diff__ChatGPT 5.4</v>
      </c>
      <c r="AB66" s="12">
        <f>IF(Table14[[#This Row],[task_success]]="Yes",1,0)</f>
        <v>1</v>
      </c>
      <c r="AC66" s="12">
        <f>IF(Table14[[#This Row],[task_success]]="Partial",1,0)</f>
        <v>0</v>
      </c>
      <c r="AD66" s="12">
        <f>IF(Table14[[#This Row],[task_success]]="No",1,0)</f>
        <v>0</v>
      </c>
      <c r="AE66" s="12">
        <f>IF(Table14[[#This Row],[exact_match]]="Yes",1,0)</f>
        <v>0</v>
      </c>
      <c r="AF66" s="12">
        <f>IF(Table14[[#This Row],[unintended_change_present]]="Yes",1,0)</f>
        <v>1</v>
      </c>
      <c r="AG66" s="12">
        <f>IF(Table14[[#This Row],[missed_required_change]]="Yes",1,0)</f>
        <v>1</v>
      </c>
      <c r="AH66" s="12">
        <f>IF(OR(Table14[[#This Row],[severity]]="Medium",Table14[[#This Row],[severity]]="High"),1,0)</f>
        <v>1</v>
      </c>
    </row>
    <row r="67" spans="1:34" ht="91.5">
      <c r="A67" s="26" t="s">
        <v>870</v>
      </c>
      <c r="B67" s="15" t="s">
        <v>871</v>
      </c>
      <c r="C67" s="16" t="s">
        <v>114</v>
      </c>
      <c r="D6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67" s="15" t="s">
        <v>872</v>
      </c>
      <c r="F67" s="16" t="s">
        <v>873</v>
      </c>
      <c r="G67" s="16" t="s">
        <v>874</v>
      </c>
      <c r="H67" s="16">
        <v>2</v>
      </c>
      <c r="I67" s="16" t="s">
        <v>875</v>
      </c>
      <c r="J67" s="16" t="s">
        <v>892</v>
      </c>
      <c r="K67" s="18" t="s">
        <v>56</v>
      </c>
      <c r="L67" s="16" t="s">
        <v>877</v>
      </c>
      <c r="M67" s="16" t="s">
        <v>878</v>
      </c>
      <c r="N67" s="30" t="s">
        <v>893</v>
      </c>
      <c r="O67" s="16" t="s">
        <v>894</v>
      </c>
      <c r="P67" s="16"/>
      <c r="Q67" s="16"/>
      <c r="R67" s="16"/>
      <c r="S67" s="16"/>
      <c r="T67" s="16" t="s">
        <v>2765</v>
      </c>
      <c r="U67" s="16"/>
      <c r="V67" s="16"/>
      <c r="W67" s="16" t="s">
        <v>66</v>
      </c>
      <c r="X67" s="16" t="s">
        <v>62</v>
      </c>
      <c r="Y67" s="16" t="s">
        <v>73</v>
      </c>
      <c r="Z67" t="s">
        <v>3186</v>
      </c>
      <c r="AA67" s="12" t="str">
        <f>Table14[[#This Row],[case_id]]&amp;"__"&amp;Table14[[#This Row],[filename]]&amp;"__"&amp;Table14[[#This Row],[Model]]</f>
        <v>repo_ba68976_e8f1418__pdfua_llm_vs_gt.diff__ChatGPT 5.4</v>
      </c>
      <c r="AB67" s="12">
        <f>IF(Table14[[#This Row],[task_success]]="Yes",1,0)</f>
        <v>0</v>
      </c>
      <c r="AC67" s="12">
        <f>IF(Table14[[#This Row],[task_success]]="Partial",1,0)</f>
        <v>0</v>
      </c>
      <c r="AD67" s="12">
        <f>IF(Table14[[#This Row],[task_success]]="No",1,0)</f>
        <v>0</v>
      </c>
      <c r="AE67" s="12">
        <f>IF(Table14[[#This Row],[exact_match]]="Yes",1,0)</f>
        <v>0</v>
      </c>
      <c r="AF67" s="12">
        <f>IF(Table14[[#This Row],[unintended_change_present]]="Yes",1,0)</f>
        <v>0</v>
      </c>
      <c r="AG67" s="12">
        <f>IF(Table14[[#This Row],[missed_required_change]]="Yes",1,0)</f>
        <v>0</v>
      </c>
      <c r="AH67" s="12">
        <f>IF(OR(Table14[[#This Row],[severity]]="Medium",Table14[[#This Row],[severity]]="High"),1,0)</f>
        <v>0</v>
      </c>
    </row>
    <row r="68" spans="1:34" ht="106.5">
      <c r="A68" s="27" t="s">
        <v>870</v>
      </c>
      <c r="B68" s="11" t="s">
        <v>871</v>
      </c>
      <c r="C68" s="12" t="s">
        <v>149</v>
      </c>
      <c r="D6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68" s="11" t="s">
        <v>903</v>
      </c>
      <c r="F68" s="12" t="s">
        <v>904</v>
      </c>
      <c r="G68" s="12" t="s">
        <v>905</v>
      </c>
      <c r="H68" s="12">
        <v>1</v>
      </c>
      <c r="I68" s="12" t="s">
        <v>906</v>
      </c>
      <c r="J68" s="12" t="s">
        <v>906</v>
      </c>
      <c r="K68" s="13" t="s">
        <v>56</v>
      </c>
      <c r="L68" s="12" t="s">
        <v>907</v>
      </c>
      <c r="M68" s="12" t="s">
        <v>908</v>
      </c>
      <c r="N68" s="12" t="s">
        <v>230</v>
      </c>
      <c r="O68" s="12" t="s">
        <v>909</v>
      </c>
      <c r="P68" s="12" t="s">
        <v>2672</v>
      </c>
      <c r="Q68" s="12" t="s">
        <v>2671</v>
      </c>
      <c r="R68" s="12" t="s">
        <v>2672</v>
      </c>
      <c r="S68" s="12" t="s">
        <v>76</v>
      </c>
      <c r="T68" s="12" t="s">
        <v>2674</v>
      </c>
      <c r="U68" s="12" t="s">
        <v>2671</v>
      </c>
      <c r="V68" s="12" t="s">
        <v>2681</v>
      </c>
      <c r="W68" s="12" t="s">
        <v>72</v>
      </c>
      <c r="X68" s="12" t="s">
        <v>62</v>
      </c>
      <c r="Y68" s="12" t="s">
        <v>73</v>
      </c>
      <c r="Z68" t="s">
        <v>3186</v>
      </c>
      <c r="AA68" s="12" t="str">
        <f>Table14[[#This Row],[case_id]]&amp;"__"&amp;Table14[[#This Row],[filename]]&amp;"__"&amp;Table14[[#This Row],[Model]]</f>
        <v>repo_0ff8692_c140c7b__init_llm_vs_gt.diff__ChatGPT 5.4</v>
      </c>
      <c r="AB68" s="12">
        <f>IF(Table14[[#This Row],[task_success]]="Yes",1,0)</f>
        <v>1</v>
      </c>
      <c r="AC68" s="12">
        <f>IF(Table14[[#This Row],[task_success]]="Partial",1,0)</f>
        <v>0</v>
      </c>
      <c r="AD68" s="12">
        <f>IF(Table14[[#This Row],[task_success]]="No",1,0)</f>
        <v>0</v>
      </c>
      <c r="AE68" s="12">
        <f>IF(Table14[[#This Row],[exact_match]]="Yes",1,0)</f>
        <v>0</v>
      </c>
      <c r="AF68" s="12">
        <f>IF(Table14[[#This Row],[unintended_change_present]]="Yes",1,0)</f>
        <v>1</v>
      </c>
      <c r="AG68" s="12">
        <f>IF(Table14[[#This Row],[missed_required_change]]="Yes",1,0)</f>
        <v>0</v>
      </c>
      <c r="AH68" s="12">
        <f>IF(OR(Table14[[#This Row],[severity]]="Medium",Table14[[#This Row],[severity]]="High"),1,0)</f>
        <v>0</v>
      </c>
    </row>
    <row r="69" spans="1:34" ht="76.5">
      <c r="A69" s="26" t="s">
        <v>912</v>
      </c>
      <c r="B69" s="15" t="s">
        <v>913</v>
      </c>
      <c r="C69" s="16" t="s">
        <v>51</v>
      </c>
      <c r="D6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69" s="15" t="s">
        <v>914</v>
      </c>
      <c r="F69" s="16" t="s">
        <v>915</v>
      </c>
      <c r="G69" s="16" t="s">
        <v>916</v>
      </c>
      <c r="H69" s="16">
        <v>1</v>
      </c>
      <c r="I69" s="16" t="s">
        <v>917</v>
      </c>
      <c r="J69" s="16" t="s">
        <v>917</v>
      </c>
      <c r="K69" s="18" t="s">
        <v>56</v>
      </c>
      <c r="L69" s="16" t="s">
        <v>918</v>
      </c>
      <c r="M69" s="16" t="s">
        <v>919</v>
      </c>
      <c r="N69" s="16" t="s">
        <v>920</v>
      </c>
      <c r="O69" s="16" t="s">
        <v>921</v>
      </c>
      <c r="P69" s="16" t="s">
        <v>2672</v>
      </c>
      <c r="Q69" s="16" t="s">
        <v>2671</v>
      </c>
      <c r="R69" s="16" t="s">
        <v>2672</v>
      </c>
      <c r="S69" s="16" t="s">
        <v>76</v>
      </c>
      <c r="T69" s="16" t="s">
        <v>2674</v>
      </c>
      <c r="U69" s="16" t="s">
        <v>2671</v>
      </c>
      <c r="V69" s="16" t="s">
        <v>2681</v>
      </c>
      <c r="W69" s="16" t="s">
        <v>72</v>
      </c>
      <c r="X69" s="16" t="s">
        <v>62</v>
      </c>
      <c r="Y69" s="16" t="s">
        <v>73</v>
      </c>
      <c r="Z69" t="s">
        <v>3186</v>
      </c>
      <c r="AA69" s="12" t="str">
        <f>Table14[[#This Row],[case_id]]&amp;"__"&amp;Table14[[#This Row],[filename]]&amp;"__"&amp;Table14[[#This Row],[Model]]</f>
        <v>repo_66862db_5a70d67__sys_llm_vs_gt.diff__ChatGPT 5.4</v>
      </c>
      <c r="AB69" s="12">
        <f>IF(Table14[[#This Row],[task_success]]="Yes",1,0)</f>
        <v>1</v>
      </c>
      <c r="AC69" s="12">
        <f>IF(Table14[[#This Row],[task_success]]="Partial",1,0)</f>
        <v>0</v>
      </c>
      <c r="AD69" s="12">
        <f>IF(Table14[[#This Row],[task_success]]="No",1,0)</f>
        <v>0</v>
      </c>
      <c r="AE69" s="12">
        <f>IF(Table14[[#This Row],[exact_match]]="Yes",1,0)</f>
        <v>0</v>
      </c>
      <c r="AF69" s="12">
        <f>IF(Table14[[#This Row],[unintended_change_present]]="Yes",1,0)</f>
        <v>1</v>
      </c>
      <c r="AG69" s="12">
        <f>IF(Table14[[#This Row],[missed_required_change]]="Yes",1,0)</f>
        <v>0</v>
      </c>
      <c r="AH69" s="12">
        <f>IF(OR(Table14[[#This Row],[severity]]="Medium",Table14[[#This Row],[severity]]="High"),1,0)</f>
        <v>0</v>
      </c>
    </row>
    <row r="70" spans="1:34" ht="106.5">
      <c r="A70" s="27" t="s">
        <v>912</v>
      </c>
      <c r="B70" s="11" t="s">
        <v>913</v>
      </c>
      <c r="C70" s="12" t="s">
        <v>149</v>
      </c>
      <c r="D7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0" s="11" t="s">
        <v>927</v>
      </c>
      <c r="F70" s="32" t="s">
        <v>928</v>
      </c>
      <c r="G70" s="12" t="s">
        <v>929</v>
      </c>
      <c r="H70" s="12">
        <v>1</v>
      </c>
      <c r="I70" s="12" t="s">
        <v>930</v>
      </c>
      <c r="J70" s="12" t="s">
        <v>930</v>
      </c>
      <c r="K70" s="13" t="s">
        <v>56</v>
      </c>
      <c r="L70" s="12" t="s">
        <v>931</v>
      </c>
      <c r="M70" s="12" t="s">
        <v>932</v>
      </c>
      <c r="N70" s="12" t="s">
        <v>933</v>
      </c>
      <c r="O70" s="12" t="s">
        <v>934</v>
      </c>
      <c r="P70" s="12" t="s">
        <v>2672</v>
      </c>
      <c r="Q70" s="12" t="s">
        <v>2671</v>
      </c>
      <c r="R70" s="12" t="s">
        <v>2672</v>
      </c>
      <c r="S70" s="12" t="s">
        <v>76</v>
      </c>
      <c r="T70" s="12" t="s">
        <v>2674</v>
      </c>
      <c r="U70" s="12" t="s">
        <v>2671</v>
      </c>
      <c r="V70" s="12" t="s">
        <v>2681</v>
      </c>
      <c r="W70" s="12" t="s">
        <v>72</v>
      </c>
      <c r="X70" s="12" t="s">
        <v>62</v>
      </c>
      <c r="Y70" s="12" t="s">
        <v>73</v>
      </c>
      <c r="Z70" t="s">
        <v>3186</v>
      </c>
      <c r="AA70" s="12" t="str">
        <f>Table14[[#This Row],[case_id]]&amp;"__"&amp;Table14[[#This Row],[filename]]&amp;"__"&amp;Table14[[#This Row],[Model]]</f>
        <v>repo_4729e44_3c374c3__scene_llm_vs_gt.diff__ChatGPT 5.4</v>
      </c>
      <c r="AB70" s="12">
        <f>IF(Table14[[#This Row],[task_success]]="Yes",1,0)</f>
        <v>1</v>
      </c>
      <c r="AC70" s="12">
        <f>IF(Table14[[#This Row],[task_success]]="Partial",1,0)</f>
        <v>0</v>
      </c>
      <c r="AD70" s="12">
        <f>IF(Table14[[#This Row],[task_success]]="No",1,0)</f>
        <v>0</v>
      </c>
      <c r="AE70" s="12">
        <f>IF(Table14[[#This Row],[exact_match]]="Yes",1,0)</f>
        <v>0</v>
      </c>
      <c r="AF70" s="12">
        <f>IF(Table14[[#This Row],[unintended_change_present]]="Yes",1,0)</f>
        <v>1</v>
      </c>
      <c r="AG70" s="12">
        <f>IF(Table14[[#This Row],[missed_required_change]]="Yes",1,0)</f>
        <v>0</v>
      </c>
      <c r="AH70" s="12">
        <f>IF(OR(Table14[[#This Row],[severity]]="Medium",Table14[[#This Row],[severity]]="High"),1,0)</f>
        <v>0</v>
      </c>
    </row>
    <row r="71" spans="1:34" ht="106.5">
      <c r="A71" s="26" t="s">
        <v>912</v>
      </c>
      <c r="B71" s="15" t="s">
        <v>913</v>
      </c>
      <c r="C71" s="20" t="s">
        <v>149</v>
      </c>
      <c r="D71"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1" s="15" t="s">
        <v>941</v>
      </c>
      <c r="F71" s="16" t="s">
        <v>942</v>
      </c>
      <c r="G71" s="16" t="s">
        <v>943</v>
      </c>
      <c r="H71" s="16">
        <v>1</v>
      </c>
      <c r="I71" s="16" t="s">
        <v>944</v>
      </c>
      <c r="J71" s="16" t="s">
        <v>944</v>
      </c>
      <c r="K71" s="18" t="s">
        <v>56</v>
      </c>
      <c r="L71" s="16" t="s">
        <v>945</v>
      </c>
      <c r="M71" s="16" t="s">
        <v>946</v>
      </c>
      <c r="N71" s="16" t="s">
        <v>933</v>
      </c>
      <c r="O71" s="16" t="s">
        <v>947</v>
      </c>
      <c r="P71" s="16" t="s">
        <v>2672</v>
      </c>
      <c r="Q71" s="16" t="s">
        <v>2671</v>
      </c>
      <c r="R71" s="16" t="s">
        <v>2672</v>
      </c>
      <c r="S71" s="16" t="s">
        <v>76</v>
      </c>
      <c r="T71" s="16" t="s">
        <v>2674</v>
      </c>
      <c r="U71" s="16" t="s">
        <v>2671</v>
      </c>
      <c r="V71" s="16" t="s">
        <v>2681</v>
      </c>
      <c r="W71" s="16" t="s">
        <v>72</v>
      </c>
      <c r="X71" s="16" t="s">
        <v>62</v>
      </c>
      <c r="Y71" s="16" t="s">
        <v>73</v>
      </c>
      <c r="Z71" t="s">
        <v>3186</v>
      </c>
      <c r="AA71" s="12" t="str">
        <f>Table14[[#This Row],[case_id]]&amp;"__"&amp;Table14[[#This Row],[filename]]&amp;"__"&amp;Table14[[#This Row],[Model]]</f>
        <v>repo_52c80f9_018b7ce__scene_llm_vs_gt.diff__ChatGPT 5.4</v>
      </c>
      <c r="AB71" s="12">
        <f>IF(Table14[[#This Row],[task_success]]="Yes",1,0)</f>
        <v>1</v>
      </c>
      <c r="AC71" s="12">
        <f>IF(Table14[[#This Row],[task_success]]="Partial",1,0)</f>
        <v>0</v>
      </c>
      <c r="AD71" s="12">
        <f>IF(Table14[[#This Row],[task_success]]="No",1,0)</f>
        <v>0</v>
      </c>
      <c r="AE71" s="12">
        <f>IF(Table14[[#This Row],[exact_match]]="Yes",1,0)</f>
        <v>0</v>
      </c>
      <c r="AF71" s="12">
        <f>IF(Table14[[#This Row],[unintended_change_present]]="Yes",1,0)</f>
        <v>1</v>
      </c>
      <c r="AG71" s="12">
        <f>IF(Table14[[#This Row],[missed_required_change]]="Yes",1,0)</f>
        <v>0</v>
      </c>
      <c r="AH71" s="12">
        <f>IF(OR(Table14[[#This Row],[severity]]="Medium",Table14[[#This Row],[severity]]="High"),1,0)</f>
        <v>0</v>
      </c>
    </row>
    <row r="72" spans="1:34" ht="91.5">
      <c r="A72" s="27" t="s">
        <v>950</v>
      </c>
      <c r="B72" s="11" t="s">
        <v>951</v>
      </c>
      <c r="C72" s="12" t="s">
        <v>114</v>
      </c>
      <c r="D7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72" s="11" t="s">
        <v>952</v>
      </c>
      <c r="F72" s="12" t="s">
        <v>953</v>
      </c>
      <c r="G72" s="12" t="s">
        <v>954</v>
      </c>
      <c r="H72" s="12">
        <v>1</v>
      </c>
      <c r="I72" s="12" t="s">
        <v>955</v>
      </c>
      <c r="J72" s="12" t="s">
        <v>955</v>
      </c>
      <c r="K72" s="13" t="s">
        <v>56</v>
      </c>
      <c r="L72" s="12" t="s">
        <v>956</v>
      </c>
      <c r="M72" s="12" t="s">
        <v>957</v>
      </c>
      <c r="N72" s="12" t="s">
        <v>958</v>
      </c>
      <c r="O72" s="12" t="s">
        <v>959</v>
      </c>
      <c r="P72" s="12" t="s">
        <v>2672</v>
      </c>
      <c r="Q72" s="12" t="s">
        <v>2671</v>
      </c>
      <c r="R72" s="12" t="s">
        <v>2672</v>
      </c>
      <c r="S72" s="12" t="s">
        <v>76</v>
      </c>
      <c r="T72" s="12" t="s">
        <v>2674</v>
      </c>
      <c r="U72" s="12" t="s">
        <v>2671</v>
      </c>
      <c r="V72" s="12" t="s">
        <v>2681</v>
      </c>
      <c r="W72" s="12" t="s">
        <v>72</v>
      </c>
      <c r="X72" s="12" t="s">
        <v>62</v>
      </c>
      <c r="Y72" s="12" t="s">
        <v>73</v>
      </c>
      <c r="Z72" t="s">
        <v>3186</v>
      </c>
      <c r="AA72" s="12" t="str">
        <f>Table14[[#This Row],[case_id]]&amp;"__"&amp;Table14[[#This Row],[filename]]&amp;"__"&amp;Table14[[#This Row],[Model]]</f>
        <v>repo_cdf6aa8_391c4cf__case_llm_vs_gt.diff__ChatGPT 5.4</v>
      </c>
      <c r="AB72" s="12">
        <f>IF(Table14[[#This Row],[task_success]]="Yes",1,0)</f>
        <v>1</v>
      </c>
      <c r="AC72" s="12">
        <f>IF(Table14[[#This Row],[task_success]]="Partial",1,0)</f>
        <v>0</v>
      </c>
      <c r="AD72" s="12">
        <f>IF(Table14[[#This Row],[task_success]]="No",1,0)</f>
        <v>0</v>
      </c>
      <c r="AE72" s="12">
        <f>IF(Table14[[#This Row],[exact_match]]="Yes",1,0)</f>
        <v>0</v>
      </c>
      <c r="AF72" s="12">
        <f>IF(Table14[[#This Row],[unintended_change_present]]="Yes",1,0)</f>
        <v>1</v>
      </c>
      <c r="AG72" s="12">
        <f>IF(Table14[[#This Row],[missed_required_change]]="Yes",1,0)</f>
        <v>0</v>
      </c>
      <c r="AH72" s="12">
        <f>IF(OR(Table14[[#This Row],[severity]]="Medium",Table14[[#This Row],[severity]]="High"),1,0)</f>
        <v>0</v>
      </c>
    </row>
    <row r="73" spans="1:34" ht="106.5">
      <c r="A73" s="26" t="s">
        <v>950</v>
      </c>
      <c r="B73" s="15" t="s">
        <v>951</v>
      </c>
      <c r="C73" s="20" t="s">
        <v>149</v>
      </c>
      <c r="D73"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3" s="15" t="s">
        <v>965</v>
      </c>
      <c r="F73" s="16" t="s">
        <v>966</v>
      </c>
      <c r="G73" s="16" t="s">
        <v>967</v>
      </c>
      <c r="H73" s="16">
        <v>1</v>
      </c>
      <c r="I73" s="16" t="s">
        <v>955</v>
      </c>
      <c r="J73" s="16" t="s">
        <v>955</v>
      </c>
      <c r="K73" s="18" t="s">
        <v>56</v>
      </c>
      <c r="L73" s="16" t="s">
        <v>968</v>
      </c>
      <c r="M73" s="16" t="s">
        <v>969</v>
      </c>
      <c r="N73" s="16" t="s">
        <v>958</v>
      </c>
      <c r="O73" s="16" t="s">
        <v>970</v>
      </c>
      <c r="P73" s="16" t="s">
        <v>2672</v>
      </c>
      <c r="Q73" s="16" t="s">
        <v>2671</v>
      </c>
      <c r="R73" s="16" t="s">
        <v>2672</v>
      </c>
      <c r="S73" s="16" t="s">
        <v>76</v>
      </c>
      <c r="T73" s="16" t="s">
        <v>2674</v>
      </c>
      <c r="U73" s="16" t="s">
        <v>2671</v>
      </c>
      <c r="V73" s="16" t="s">
        <v>2681</v>
      </c>
      <c r="W73" s="16" t="s">
        <v>72</v>
      </c>
      <c r="X73" s="16" t="s">
        <v>62</v>
      </c>
      <c r="Y73" s="16" t="s">
        <v>73</v>
      </c>
      <c r="Z73" t="s">
        <v>3186</v>
      </c>
      <c r="AA73" s="12" t="str">
        <f>Table14[[#This Row],[case_id]]&amp;"__"&amp;Table14[[#This Row],[filename]]&amp;"__"&amp;Table14[[#This Row],[Model]]</f>
        <v>repo_ba9ec8c_b3fc8ef__case_llm_vs_gt.diff__ChatGPT 5.4</v>
      </c>
      <c r="AB73" s="12">
        <f>IF(Table14[[#This Row],[task_success]]="Yes",1,0)</f>
        <v>1</v>
      </c>
      <c r="AC73" s="12">
        <f>IF(Table14[[#This Row],[task_success]]="Partial",1,0)</f>
        <v>0</v>
      </c>
      <c r="AD73" s="12">
        <f>IF(Table14[[#This Row],[task_success]]="No",1,0)</f>
        <v>0</v>
      </c>
      <c r="AE73" s="12">
        <f>IF(Table14[[#This Row],[exact_match]]="Yes",1,0)</f>
        <v>0</v>
      </c>
      <c r="AF73" s="12">
        <f>IF(Table14[[#This Row],[unintended_change_present]]="Yes",1,0)</f>
        <v>1</v>
      </c>
      <c r="AG73" s="12">
        <f>IF(Table14[[#This Row],[missed_required_change]]="Yes",1,0)</f>
        <v>0</v>
      </c>
      <c r="AH73" s="12">
        <f>IF(OR(Table14[[#This Row],[severity]]="Medium",Table14[[#This Row],[severity]]="High"),1,0)</f>
        <v>0</v>
      </c>
    </row>
    <row r="74" spans="1:34" ht="106.5">
      <c r="A74" s="27" t="s">
        <v>977</v>
      </c>
      <c r="B74" s="11" t="s">
        <v>978</v>
      </c>
      <c r="C74" s="12" t="s">
        <v>149</v>
      </c>
      <c r="D7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4" s="11" t="s">
        <v>979</v>
      </c>
      <c r="F74" s="12" t="s">
        <v>980</v>
      </c>
      <c r="G74" s="12" t="s">
        <v>981</v>
      </c>
      <c r="H74" s="12">
        <v>4</v>
      </c>
      <c r="I74" s="12" t="s">
        <v>982</v>
      </c>
      <c r="J74" s="12" t="s">
        <v>983</v>
      </c>
      <c r="K74" s="13" t="s">
        <v>56</v>
      </c>
      <c r="L74" s="12" t="s">
        <v>984</v>
      </c>
      <c r="M74" s="12" t="s">
        <v>985</v>
      </c>
      <c r="N74" s="12" t="s">
        <v>986</v>
      </c>
      <c r="O74" s="12" t="s">
        <v>987</v>
      </c>
      <c r="P74" s="12" t="s">
        <v>2671</v>
      </c>
      <c r="Q74" s="12" t="s">
        <v>2671</v>
      </c>
      <c r="R74" s="12" t="s">
        <v>2672</v>
      </c>
      <c r="S74" s="12" t="s">
        <v>2817</v>
      </c>
      <c r="T74" s="12" t="s">
        <v>2691</v>
      </c>
      <c r="U74" s="12" t="s">
        <v>2672</v>
      </c>
      <c r="V74" s="12" t="s">
        <v>2818</v>
      </c>
      <c r="W74" s="12" t="s">
        <v>66</v>
      </c>
      <c r="X74" s="12" t="s">
        <v>62</v>
      </c>
      <c r="Y74" s="12" t="s">
        <v>73</v>
      </c>
      <c r="Z74" t="s">
        <v>3186</v>
      </c>
      <c r="AA74" s="12" t="str">
        <f>Table14[[#This Row],[case_id]]&amp;"__"&amp;Table14[[#This Row],[filename]]&amp;"__"&amp;Table14[[#This Row],[Model]]</f>
        <v>repo_e392f51_5b0c3e7__client_llm_vs_gt.diff__ChatGPT 5.4</v>
      </c>
      <c r="AB74" s="12">
        <f>IF(Table14[[#This Row],[task_success]]="Yes",1,0)</f>
        <v>0</v>
      </c>
      <c r="AC74" s="12">
        <f>IF(Table14[[#This Row],[task_success]]="Partial",1,0)</f>
        <v>0</v>
      </c>
      <c r="AD74" s="12">
        <f>IF(Table14[[#This Row],[task_success]]="No",1,0)</f>
        <v>1</v>
      </c>
      <c r="AE74" s="12">
        <f>IF(Table14[[#This Row],[exact_match]]="Yes",1,0)</f>
        <v>0</v>
      </c>
      <c r="AF74" s="12">
        <f>IF(Table14[[#This Row],[unintended_change_present]]="Yes",1,0)</f>
        <v>1</v>
      </c>
      <c r="AG74" s="12">
        <f>IF(Table14[[#This Row],[missed_required_change]]="Yes",1,0)</f>
        <v>1</v>
      </c>
      <c r="AH74" s="12">
        <f>IF(OR(Table14[[#This Row],[severity]]="Medium",Table14[[#This Row],[severity]]="High"),1,0)</f>
        <v>1</v>
      </c>
    </row>
    <row r="75" spans="1:34" ht="106.5">
      <c r="A75" s="26" t="s">
        <v>977</v>
      </c>
      <c r="B75" s="15" t="s">
        <v>978</v>
      </c>
      <c r="C75" s="16" t="s">
        <v>149</v>
      </c>
      <c r="D7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5" s="15" t="s">
        <v>979</v>
      </c>
      <c r="F75" s="16" t="s">
        <v>980</v>
      </c>
      <c r="G75" s="16" t="s">
        <v>981</v>
      </c>
      <c r="H75" s="16">
        <v>4</v>
      </c>
      <c r="I75" s="16" t="s">
        <v>982</v>
      </c>
      <c r="J75" s="16" t="s">
        <v>993</v>
      </c>
      <c r="K75" s="18" t="s">
        <v>56</v>
      </c>
      <c r="L75" s="16" t="s">
        <v>984</v>
      </c>
      <c r="M75" s="16" t="s">
        <v>985</v>
      </c>
      <c r="N75" s="16" t="s">
        <v>994</v>
      </c>
      <c r="O75" s="16" t="s">
        <v>995</v>
      </c>
      <c r="P75" s="16" t="s">
        <v>2672</v>
      </c>
      <c r="Q75" s="16" t="s">
        <v>2671</v>
      </c>
      <c r="R75" s="16" t="s">
        <v>2672</v>
      </c>
      <c r="S75" s="16" t="s">
        <v>76</v>
      </c>
      <c r="T75" s="16" t="s">
        <v>2674</v>
      </c>
      <c r="U75" s="16" t="s">
        <v>2681</v>
      </c>
      <c r="V75" s="16">
        <v>3</v>
      </c>
      <c r="W75" s="16" t="s">
        <v>72</v>
      </c>
      <c r="X75" s="16" t="s">
        <v>62</v>
      </c>
      <c r="Y75" s="16" t="s">
        <v>73</v>
      </c>
      <c r="Z75" t="s">
        <v>3186</v>
      </c>
      <c r="AA75" s="12" t="str">
        <f>Table14[[#This Row],[case_id]]&amp;"__"&amp;Table14[[#This Row],[filename]]&amp;"__"&amp;Table14[[#This Row],[Model]]</f>
        <v>repo_e392f51_5b0c3e7__regex_llm_vs_gt.diff__ChatGPT 5.4</v>
      </c>
      <c r="AB75" s="12">
        <f>IF(Table14[[#This Row],[task_success]]="Yes",1,0)</f>
        <v>1</v>
      </c>
      <c r="AC75" s="12">
        <f>IF(Table14[[#This Row],[task_success]]="Partial",1,0)</f>
        <v>0</v>
      </c>
      <c r="AD75" s="12">
        <f>IF(Table14[[#This Row],[task_success]]="No",1,0)</f>
        <v>0</v>
      </c>
      <c r="AE75" s="12">
        <f>IF(Table14[[#This Row],[exact_match]]="Yes",1,0)</f>
        <v>0</v>
      </c>
      <c r="AF75" s="12">
        <f>IF(Table14[[#This Row],[unintended_change_present]]="Yes",1,0)</f>
        <v>1</v>
      </c>
      <c r="AG75" s="12">
        <f>IF(Table14[[#This Row],[missed_required_change]]="Yes",1,0)</f>
        <v>0</v>
      </c>
      <c r="AH75" s="12">
        <f>IF(OR(Table14[[#This Row],[severity]]="Medium",Table14[[#This Row],[severity]]="High"),1,0)</f>
        <v>0</v>
      </c>
    </row>
    <row r="76" spans="1:34" ht="106.5">
      <c r="A76" s="27" t="s">
        <v>977</v>
      </c>
      <c r="B76" s="11" t="s">
        <v>978</v>
      </c>
      <c r="C76" s="12" t="s">
        <v>149</v>
      </c>
      <c r="D7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6" s="11" t="s">
        <v>979</v>
      </c>
      <c r="F76" s="12" t="s">
        <v>980</v>
      </c>
      <c r="G76" s="12" t="s">
        <v>981</v>
      </c>
      <c r="H76" s="12">
        <v>4</v>
      </c>
      <c r="I76" s="12" t="s">
        <v>982</v>
      </c>
      <c r="J76" s="12" t="s">
        <v>1001</v>
      </c>
      <c r="K76" s="13" t="s">
        <v>56</v>
      </c>
      <c r="L76" s="12" t="s">
        <v>984</v>
      </c>
      <c r="M76" s="12" t="s">
        <v>985</v>
      </c>
      <c r="N76" s="12" t="s">
        <v>1002</v>
      </c>
      <c r="O76" s="12" t="s">
        <v>1003</v>
      </c>
      <c r="P76" s="12" t="s">
        <v>2672</v>
      </c>
      <c r="Q76" s="12" t="s">
        <v>2671</v>
      </c>
      <c r="R76" s="12" t="s">
        <v>2672</v>
      </c>
      <c r="S76" s="12" t="s">
        <v>76</v>
      </c>
      <c r="T76" s="12" t="s">
        <v>2674</v>
      </c>
      <c r="U76" s="12" t="s">
        <v>2671</v>
      </c>
      <c r="V76" s="12" t="s">
        <v>2681</v>
      </c>
      <c r="W76" s="12" t="s">
        <v>72</v>
      </c>
      <c r="X76" s="12" t="s">
        <v>62</v>
      </c>
      <c r="Y76" s="12" t="s">
        <v>73</v>
      </c>
      <c r="Z76" t="s">
        <v>3186</v>
      </c>
      <c r="AA76" s="12" t="str">
        <f>Table14[[#This Row],[case_id]]&amp;"__"&amp;Table14[[#This Row],[filename]]&amp;"__"&amp;Table14[[#This Row],[Model]]</f>
        <v>repo_e392f51_5b0c3e7__server_llm_vs_gt.diff__ChatGPT 5.4</v>
      </c>
      <c r="AB76" s="12">
        <f>IF(Table14[[#This Row],[task_success]]="Yes",1,0)</f>
        <v>1</v>
      </c>
      <c r="AC76" s="12">
        <f>IF(Table14[[#This Row],[task_success]]="Partial",1,0)</f>
        <v>0</v>
      </c>
      <c r="AD76" s="12">
        <f>IF(Table14[[#This Row],[task_success]]="No",1,0)</f>
        <v>0</v>
      </c>
      <c r="AE76" s="12">
        <f>IF(Table14[[#This Row],[exact_match]]="Yes",1,0)</f>
        <v>0</v>
      </c>
      <c r="AF76" s="12">
        <f>IF(Table14[[#This Row],[unintended_change_present]]="Yes",1,0)</f>
        <v>1</v>
      </c>
      <c r="AG76" s="12">
        <f>IF(Table14[[#This Row],[missed_required_change]]="Yes",1,0)</f>
        <v>0</v>
      </c>
      <c r="AH76" s="12">
        <f>IF(OR(Table14[[#This Row],[severity]]="Medium",Table14[[#This Row],[severity]]="High"),1,0)</f>
        <v>0</v>
      </c>
    </row>
    <row r="77" spans="1:34" ht="106.5">
      <c r="A77" s="26" t="s">
        <v>977</v>
      </c>
      <c r="B77" s="15" t="s">
        <v>978</v>
      </c>
      <c r="C77" s="16" t="s">
        <v>149</v>
      </c>
      <c r="D7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7" s="15" t="s">
        <v>979</v>
      </c>
      <c r="F77" s="16" t="s">
        <v>980</v>
      </c>
      <c r="G77" s="16" t="s">
        <v>981</v>
      </c>
      <c r="H77" s="16">
        <v>4</v>
      </c>
      <c r="I77" s="16" t="s">
        <v>982</v>
      </c>
      <c r="J77" s="16" t="s">
        <v>1009</v>
      </c>
      <c r="K77" s="18" t="s">
        <v>56</v>
      </c>
      <c r="L77" s="16" t="s">
        <v>984</v>
      </c>
      <c r="M77" s="16" t="s">
        <v>985</v>
      </c>
      <c r="N77" s="16" t="s">
        <v>958</v>
      </c>
      <c r="O77" s="16" t="s">
        <v>1010</v>
      </c>
      <c r="P77" s="16" t="s">
        <v>2672</v>
      </c>
      <c r="Q77" s="16" t="s">
        <v>2671</v>
      </c>
      <c r="R77" s="16" t="s">
        <v>2672</v>
      </c>
      <c r="S77" s="16" t="s">
        <v>76</v>
      </c>
      <c r="T77" s="16" t="s">
        <v>2674</v>
      </c>
      <c r="U77" s="16" t="s">
        <v>2671</v>
      </c>
      <c r="V77" s="16" t="s">
        <v>2681</v>
      </c>
      <c r="W77" s="16" t="s">
        <v>72</v>
      </c>
      <c r="X77" s="16" t="s">
        <v>62</v>
      </c>
      <c r="Y77" s="16" t="s">
        <v>73</v>
      </c>
      <c r="Z77" t="s">
        <v>3186</v>
      </c>
      <c r="AA77" s="12" t="str">
        <f>Table14[[#This Row],[case_id]]&amp;"__"&amp;Table14[[#This Row],[filename]]&amp;"__"&amp;Table14[[#This Row],[Model]]</f>
        <v>repo_e392f51_5b0c3e7__case_llm_vs_gt.diff__ChatGPT 5.4</v>
      </c>
      <c r="AB77" s="12">
        <f>IF(Table14[[#This Row],[task_success]]="Yes",1,0)</f>
        <v>1</v>
      </c>
      <c r="AC77" s="12">
        <f>IF(Table14[[#This Row],[task_success]]="Partial",1,0)</f>
        <v>0</v>
      </c>
      <c r="AD77" s="12">
        <f>IF(Table14[[#This Row],[task_success]]="No",1,0)</f>
        <v>0</v>
      </c>
      <c r="AE77" s="12">
        <f>IF(Table14[[#This Row],[exact_match]]="Yes",1,0)</f>
        <v>0</v>
      </c>
      <c r="AF77" s="12">
        <f>IF(Table14[[#This Row],[unintended_change_present]]="Yes",1,0)</f>
        <v>1</v>
      </c>
      <c r="AG77" s="12">
        <f>IF(Table14[[#This Row],[missed_required_change]]="Yes",1,0)</f>
        <v>0</v>
      </c>
      <c r="AH77" s="12">
        <f>IF(OR(Table14[[#This Row],[severity]]="Medium",Table14[[#This Row],[severity]]="High"),1,0)</f>
        <v>0</v>
      </c>
    </row>
    <row r="78" spans="1:34" ht="91.5">
      <c r="A78" s="10" t="s">
        <v>1014</v>
      </c>
      <c r="B78" s="11" t="s">
        <v>1015</v>
      </c>
      <c r="C78" s="12" t="s">
        <v>51</v>
      </c>
      <c r="D7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78" s="11" t="s">
        <v>1016</v>
      </c>
      <c r="F78" s="12" t="s">
        <v>1017</v>
      </c>
      <c r="G78" s="12" t="s">
        <v>1018</v>
      </c>
      <c r="H78" s="12">
        <v>1</v>
      </c>
      <c r="I78" s="12" t="s">
        <v>1019</v>
      </c>
      <c r="J78" s="12" t="s">
        <v>1019</v>
      </c>
      <c r="K78" s="13" t="s">
        <v>56</v>
      </c>
      <c r="L78" s="12" t="s">
        <v>1020</v>
      </c>
      <c r="M78" s="12" t="s">
        <v>1021</v>
      </c>
      <c r="N78" s="12" t="s">
        <v>1022</v>
      </c>
      <c r="O78" s="12" t="s">
        <v>1023</v>
      </c>
      <c r="P78" s="12" t="s">
        <v>2672</v>
      </c>
      <c r="Q78" s="12" t="s">
        <v>2671</v>
      </c>
      <c r="R78" s="12" t="s">
        <v>2672</v>
      </c>
      <c r="S78" s="12" t="s">
        <v>76</v>
      </c>
      <c r="T78" s="12" t="s">
        <v>2674</v>
      </c>
      <c r="U78" s="12" t="s">
        <v>2671</v>
      </c>
      <c r="V78" s="12" t="s">
        <v>2681</v>
      </c>
      <c r="W78" s="12" t="s">
        <v>72</v>
      </c>
      <c r="X78" s="12" t="s">
        <v>62</v>
      </c>
      <c r="Y78" s="12" t="s">
        <v>73</v>
      </c>
      <c r="Z78" t="s">
        <v>3186</v>
      </c>
      <c r="AA78" s="12" t="str">
        <f>Table14[[#This Row],[case_id]]&amp;"__"&amp;Table14[[#This Row],[filename]]&amp;"__"&amp;Table14[[#This Row],[Model]]</f>
        <v>repo_62a77e7_aed0637__vcs_llm_vs_gt.diff__ChatGPT 5.4</v>
      </c>
      <c r="AB78" s="12">
        <f>IF(Table14[[#This Row],[task_success]]="Yes",1,0)</f>
        <v>1</v>
      </c>
      <c r="AC78" s="12">
        <f>IF(Table14[[#This Row],[task_success]]="Partial",1,0)</f>
        <v>0</v>
      </c>
      <c r="AD78" s="12">
        <f>IF(Table14[[#This Row],[task_success]]="No",1,0)</f>
        <v>0</v>
      </c>
      <c r="AE78" s="12">
        <f>IF(Table14[[#This Row],[exact_match]]="Yes",1,0)</f>
        <v>0</v>
      </c>
      <c r="AF78" s="12">
        <f>IF(Table14[[#This Row],[unintended_change_present]]="Yes",1,0)</f>
        <v>1</v>
      </c>
      <c r="AG78" s="12">
        <f>IF(Table14[[#This Row],[missed_required_change]]="Yes",1,0)</f>
        <v>0</v>
      </c>
      <c r="AH78" s="12">
        <f>IF(OR(Table14[[#This Row],[severity]]="Medium",Table14[[#This Row],[severity]]="High"),1,0)</f>
        <v>0</v>
      </c>
    </row>
    <row r="79" spans="1:34" ht="91.5">
      <c r="A79" s="14" t="s">
        <v>1014</v>
      </c>
      <c r="B79" s="15" t="s">
        <v>1015</v>
      </c>
      <c r="C79" s="16" t="s">
        <v>80</v>
      </c>
      <c r="D7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79" s="15" t="s">
        <v>1028</v>
      </c>
      <c r="F79" s="16" t="s">
        <v>1029</v>
      </c>
      <c r="G79" s="16">
        <v>3021209</v>
      </c>
      <c r="H79" s="16">
        <v>1</v>
      </c>
      <c r="I79" s="16" t="s">
        <v>1030</v>
      </c>
      <c r="J79" s="16" t="s">
        <v>1030</v>
      </c>
      <c r="K79" s="18" t="s">
        <v>56</v>
      </c>
      <c r="L79" s="16" t="s">
        <v>1031</v>
      </c>
      <c r="M79" s="16" t="s">
        <v>1032</v>
      </c>
      <c r="N79" s="16" t="s">
        <v>1033</v>
      </c>
      <c r="O79" s="16" t="s">
        <v>1034</v>
      </c>
      <c r="P79" s="16" t="s">
        <v>2672</v>
      </c>
      <c r="Q79" s="16" t="s">
        <v>2671</v>
      </c>
      <c r="R79" s="16" t="s">
        <v>2672</v>
      </c>
      <c r="S79" s="16" t="s">
        <v>2677</v>
      </c>
      <c r="T79" s="16" t="s">
        <v>2674</v>
      </c>
      <c r="U79" s="16" t="s">
        <v>2671</v>
      </c>
      <c r="V79" s="16" t="s">
        <v>2824</v>
      </c>
      <c r="W79" s="16" t="s">
        <v>72</v>
      </c>
      <c r="X79" s="16" t="s">
        <v>62</v>
      </c>
      <c r="Y79" s="16" t="s">
        <v>73</v>
      </c>
      <c r="Z79" t="s">
        <v>3186</v>
      </c>
      <c r="AA79" s="12" t="str">
        <f>Table14[[#This Row],[case_id]]&amp;"__"&amp;Table14[[#This Row],[filename]]&amp;"__"&amp;Table14[[#This Row],[Model]]</f>
        <v>repo_2ec8ec5_3021209__commands_llm_vs_gt.diff__ChatGPT 5.4</v>
      </c>
      <c r="AB79" s="12">
        <f>IF(Table14[[#This Row],[task_success]]="Yes",1,0)</f>
        <v>1</v>
      </c>
      <c r="AC79" s="12">
        <f>IF(Table14[[#This Row],[task_success]]="Partial",1,0)</f>
        <v>0</v>
      </c>
      <c r="AD79" s="12">
        <f>IF(Table14[[#This Row],[task_success]]="No",1,0)</f>
        <v>0</v>
      </c>
      <c r="AE79" s="12">
        <f>IF(Table14[[#This Row],[exact_match]]="Yes",1,0)</f>
        <v>0</v>
      </c>
      <c r="AF79" s="12">
        <f>IF(Table14[[#This Row],[unintended_change_present]]="Yes",1,0)</f>
        <v>1</v>
      </c>
      <c r="AG79" s="12">
        <f>IF(Table14[[#This Row],[missed_required_change]]="Yes",1,0)</f>
        <v>0</v>
      </c>
      <c r="AH79" s="12">
        <f>IF(OR(Table14[[#This Row],[severity]]="Medium",Table14[[#This Row],[severity]]="High"),1,0)</f>
        <v>0</v>
      </c>
    </row>
    <row r="80" spans="1:34" ht="106.5">
      <c r="A80" s="10" t="s">
        <v>1014</v>
      </c>
      <c r="B80" s="11" t="s">
        <v>1015</v>
      </c>
      <c r="C80" s="12" t="s">
        <v>149</v>
      </c>
      <c r="D8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80" s="11" t="s">
        <v>1044</v>
      </c>
      <c r="F80" s="12" t="s">
        <v>1045</v>
      </c>
      <c r="G80" s="12" t="s">
        <v>1046</v>
      </c>
      <c r="H80" s="12">
        <v>1</v>
      </c>
      <c r="I80" s="12" t="s">
        <v>1047</v>
      </c>
      <c r="J80" s="12" t="s">
        <v>1047</v>
      </c>
      <c r="K80" s="13" t="s">
        <v>56</v>
      </c>
      <c r="L80" s="12" t="s">
        <v>1048</v>
      </c>
      <c r="M80" s="12" t="s">
        <v>1049</v>
      </c>
      <c r="N80" s="12" t="s">
        <v>1050</v>
      </c>
      <c r="O80" s="12" t="s">
        <v>1051</v>
      </c>
      <c r="P80" s="12" t="s">
        <v>2672</v>
      </c>
      <c r="Q80" s="12" t="s">
        <v>2671</v>
      </c>
      <c r="R80" s="12" t="s">
        <v>2672</v>
      </c>
      <c r="S80" s="12" t="s">
        <v>76</v>
      </c>
      <c r="T80" s="12" t="s">
        <v>2674</v>
      </c>
      <c r="U80" s="12" t="s">
        <v>61</v>
      </c>
      <c r="V80" s="12" t="s">
        <v>2828</v>
      </c>
      <c r="W80" s="12" t="s">
        <v>72</v>
      </c>
      <c r="X80" s="12" t="s">
        <v>62</v>
      </c>
      <c r="Y80" s="12" t="s">
        <v>73</v>
      </c>
      <c r="Z80" t="s">
        <v>3186</v>
      </c>
      <c r="AA80" s="12" t="str">
        <f>Table14[[#This Row],[case_id]]&amp;"__"&amp;Table14[[#This Row],[filename]]&amp;"__"&amp;Table14[[#This Row],[Model]]</f>
        <v>repo_bfe1dba_6859dae__actions_llm_vs_gt.diff__ChatGPT 5.4</v>
      </c>
      <c r="AB80" s="12">
        <f>IF(Table14[[#This Row],[task_success]]="Yes",1,0)</f>
        <v>1</v>
      </c>
      <c r="AC80" s="12">
        <f>IF(Table14[[#This Row],[task_success]]="Partial",1,0)</f>
        <v>0</v>
      </c>
      <c r="AD80" s="12">
        <f>IF(Table14[[#This Row],[task_success]]="No",1,0)</f>
        <v>0</v>
      </c>
      <c r="AE80" s="12">
        <f>IF(Table14[[#This Row],[exact_match]]="Yes",1,0)</f>
        <v>0</v>
      </c>
      <c r="AF80" s="12">
        <f>IF(Table14[[#This Row],[unintended_change_present]]="Yes",1,0)</f>
        <v>1</v>
      </c>
      <c r="AG80" s="12">
        <f>IF(Table14[[#This Row],[missed_required_change]]="Yes",1,0)</f>
        <v>0</v>
      </c>
      <c r="AH80" s="12">
        <f>IF(OR(Table14[[#This Row],[severity]]="Medium",Table14[[#This Row],[severity]]="High"),1,0)</f>
        <v>0</v>
      </c>
    </row>
    <row r="81" spans="1:34" ht="106.5">
      <c r="A81" s="14" t="s">
        <v>1014</v>
      </c>
      <c r="B81" s="15" t="s">
        <v>1015</v>
      </c>
      <c r="C81" s="20" t="s">
        <v>149</v>
      </c>
      <c r="D81"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81" s="15" t="s">
        <v>1060</v>
      </c>
      <c r="F81" s="16" t="s">
        <v>1061</v>
      </c>
      <c r="G81" s="16" t="s">
        <v>1062</v>
      </c>
      <c r="H81" s="16">
        <v>1</v>
      </c>
      <c r="I81" s="16" t="s">
        <v>1047</v>
      </c>
      <c r="J81" s="16" t="s">
        <v>1047</v>
      </c>
      <c r="K81" s="18" t="s">
        <v>56</v>
      </c>
      <c r="L81" s="16" t="s">
        <v>1063</v>
      </c>
      <c r="M81" s="16" t="s">
        <v>1064</v>
      </c>
      <c r="N81" s="16" t="s">
        <v>1050</v>
      </c>
      <c r="O81" s="16" t="s">
        <v>1065</v>
      </c>
      <c r="P81" s="16" t="s">
        <v>2672</v>
      </c>
      <c r="Q81" s="16" t="s">
        <v>2671</v>
      </c>
      <c r="R81" s="16" t="s">
        <v>2672</v>
      </c>
      <c r="S81" s="16" t="s">
        <v>76</v>
      </c>
      <c r="T81" s="16" t="s">
        <v>2674</v>
      </c>
      <c r="U81" s="16" t="s">
        <v>2828</v>
      </c>
      <c r="V81" s="16" t="s">
        <v>2828</v>
      </c>
      <c r="W81" s="16" t="s">
        <v>72</v>
      </c>
      <c r="X81" s="16" t="s">
        <v>61</v>
      </c>
      <c r="Y81" s="16" t="s">
        <v>506</v>
      </c>
      <c r="Z81" t="s">
        <v>3186</v>
      </c>
      <c r="AA81" s="12" t="str">
        <f>Table14[[#This Row],[case_id]]&amp;"__"&amp;Table14[[#This Row],[filename]]&amp;"__"&amp;Table14[[#This Row],[Model]]</f>
        <v>repo_968b706_eb2ebc4__actions_llm_vs_gt.diff__ChatGPT 5.4</v>
      </c>
      <c r="AB81" s="12">
        <f>IF(Table14[[#This Row],[task_success]]="Yes",1,0)</f>
        <v>1</v>
      </c>
      <c r="AC81" s="12">
        <f>IF(Table14[[#This Row],[task_success]]="Partial",1,0)</f>
        <v>0</v>
      </c>
      <c r="AD81" s="12">
        <f>IF(Table14[[#This Row],[task_success]]="No",1,0)</f>
        <v>0</v>
      </c>
      <c r="AE81" s="12">
        <f>IF(Table14[[#This Row],[exact_match]]="Yes",1,0)</f>
        <v>0</v>
      </c>
      <c r="AF81" s="12">
        <f>IF(Table14[[#This Row],[unintended_change_present]]="Yes",1,0)</f>
        <v>1</v>
      </c>
      <c r="AG81" s="12">
        <f>IF(Table14[[#This Row],[missed_required_change]]="Yes",1,0)</f>
        <v>0</v>
      </c>
      <c r="AH81" s="12">
        <f>IF(OR(Table14[[#This Row],[severity]]="Medium",Table14[[#This Row],[severity]]="High"),1,0)</f>
        <v>0</v>
      </c>
    </row>
    <row r="82" spans="1:34" ht="121.5">
      <c r="A82" s="10" t="s">
        <v>1070</v>
      </c>
      <c r="B82" s="11" t="s">
        <v>1071</v>
      </c>
      <c r="C82" s="12" t="s">
        <v>51</v>
      </c>
      <c r="D8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2" s="11" t="s">
        <v>1072</v>
      </c>
      <c r="F82" s="12" t="s">
        <v>1073</v>
      </c>
      <c r="G82" s="12" t="s">
        <v>1074</v>
      </c>
      <c r="H82" s="12">
        <v>1</v>
      </c>
      <c r="I82" s="12" t="s">
        <v>1075</v>
      </c>
      <c r="J82" s="12" t="s">
        <v>1075</v>
      </c>
      <c r="K82" s="13" t="s">
        <v>56</v>
      </c>
      <c r="L82" s="12" t="s">
        <v>1076</v>
      </c>
      <c r="M82" s="12" t="s">
        <v>1077</v>
      </c>
      <c r="N82" s="12" t="s">
        <v>517</v>
      </c>
      <c r="O82" s="12" t="s">
        <v>1078</v>
      </c>
      <c r="P82" s="12" t="s">
        <v>2672</v>
      </c>
      <c r="Q82" s="12" t="s">
        <v>2758</v>
      </c>
      <c r="R82" s="12" t="s">
        <v>2672</v>
      </c>
      <c r="S82" s="12" t="s">
        <v>76</v>
      </c>
      <c r="T82" s="12" t="s">
        <v>2674</v>
      </c>
      <c r="U82" s="12" t="s">
        <v>2671</v>
      </c>
      <c r="V82" s="12" t="s">
        <v>2681</v>
      </c>
      <c r="W82" s="12" t="s">
        <v>72</v>
      </c>
      <c r="X82" s="12" t="s">
        <v>62</v>
      </c>
      <c r="Y82" s="12" t="s">
        <v>73</v>
      </c>
      <c r="Z82" t="s">
        <v>3186</v>
      </c>
      <c r="AA82" s="12" t="str">
        <f>Table14[[#This Row],[case_id]]&amp;"__"&amp;Table14[[#This Row],[filename]]&amp;"__"&amp;Table14[[#This Row],[Model]]</f>
        <v>repo_1821ce4_c42f6c0__parser_llm_vs_gt.diff__ChatGPT 5.4</v>
      </c>
      <c r="AB82" s="12">
        <f>IF(Table14[[#This Row],[task_success]]="Yes",1,0)</f>
        <v>1</v>
      </c>
      <c r="AC82" s="12">
        <f>IF(Table14[[#This Row],[task_success]]="Partial",1,0)</f>
        <v>0</v>
      </c>
      <c r="AD82" s="12">
        <f>IF(Table14[[#This Row],[task_success]]="No",1,0)</f>
        <v>0</v>
      </c>
      <c r="AE82" s="12">
        <f>IF(Table14[[#This Row],[exact_match]]="Yes",1,0)</f>
        <v>0</v>
      </c>
      <c r="AF82" s="12">
        <f>IF(Table14[[#This Row],[unintended_change_present]]="Yes",1,0)</f>
        <v>1</v>
      </c>
      <c r="AG82" s="12">
        <f>IF(Table14[[#This Row],[missed_required_change]]="Yes",1,0)</f>
        <v>0</v>
      </c>
      <c r="AH82" s="12">
        <f>IF(OR(Table14[[#This Row],[severity]]="Medium",Table14[[#This Row],[severity]]="High"),1,0)</f>
        <v>0</v>
      </c>
    </row>
    <row r="83" spans="1:34" ht="137.25">
      <c r="A83" s="14" t="s">
        <v>1070</v>
      </c>
      <c r="B83" s="15" t="s">
        <v>1071</v>
      </c>
      <c r="C83" s="16" t="s">
        <v>51</v>
      </c>
      <c r="D8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3" s="15" t="s">
        <v>1082</v>
      </c>
      <c r="F83" s="16" t="s">
        <v>1083</v>
      </c>
      <c r="G83" s="16" t="s">
        <v>1084</v>
      </c>
      <c r="H83" s="16">
        <v>1</v>
      </c>
      <c r="I83" s="16" t="s">
        <v>1085</v>
      </c>
      <c r="J83" s="16" t="s">
        <v>1085</v>
      </c>
      <c r="K83" s="18" t="s">
        <v>56</v>
      </c>
      <c r="L83" s="16" t="s">
        <v>1086</v>
      </c>
      <c r="M83" s="16" t="s">
        <v>1087</v>
      </c>
      <c r="N83" s="16" t="s">
        <v>1088</v>
      </c>
      <c r="O83" s="16" t="s">
        <v>1089</v>
      </c>
      <c r="P83" s="16" t="s">
        <v>2672</v>
      </c>
      <c r="Q83" s="16" t="s">
        <v>2671</v>
      </c>
      <c r="R83" s="16" t="s">
        <v>2672</v>
      </c>
      <c r="S83" s="16" t="s">
        <v>76</v>
      </c>
      <c r="T83" s="16" t="s">
        <v>2674</v>
      </c>
      <c r="U83" s="16" t="s">
        <v>2671</v>
      </c>
      <c r="V83" s="16" t="s">
        <v>2681</v>
      </c>
      <c r="W83" s="16" t="s">
        <v>72</v>
      </c>
      <c r="X83" s="16" t="s">
        <v>62</v>
      </c>
      <c r="Y83" s="16" t="s">
        <v>73</v>
      </c>
      <c r="Z83" t="s">
        <v>3186</v>
      </c>
      <c r="AA83" s="12" t="str">
        <f>Table14[[#This Row],[case_id]]&amp;"__"&amp;Table14[[#This Row],[filename]]&amp;"__"&amp;Table14[[#This Row],[Model]]</f>
        <v>repo_28d92a8_cb18ecb__treach_llm_vs_gt.diff__ChatGPT 5.4</v>
      </c>
      <c r="AB83" s="12">
        <f>IF(Table14[[#This Row],[task_success]]="Yes",1,0)</f>
        <v>1</v>
      </c>
      <c r="AC83" s="12">
        <f>IF(Table14[[#This Row],[task_success]]="Partial",1,0)</f>
        <v>0</v>
      </c>
      <c r="AD83" s="12">
        <f>IF(Table14[[#This Row],[task_success]]="No",1,0)</f>
        <v>0</v>
      </c>
      <c r="AE83" s="12">
        <f>IF(Table14[[#This Row],[exact_match]]="Yes",1,0)</f>
        <v>0</v>
      </c>
      <c r="AF83" s="12">
        <f>IF(Table14[[#This Row],[unintended_change_present]]="Yes",1,0)</f>
        <v>1</v>
      </c>
      <c r="AG83" s="12">
        <f>IF(Table14[[#This Row],[missed_required_change]]="Yes",1,0)</f>
        <v>0</v>
      </c>
      <c r="AH83" s="12">
        <f>IF(OR(Table14[[#This Row],[severity]]="Medium",Table14[[#This Row],[severity]]="High"),1,0)</f>
        <v>0</v>
      </c>
    </row>
    <row r="84" spans="1:34" ht="121.5">
      <c r="A84" s="10" t="s">
        <v>1070</v>
      </c>
      <c r="B84" s="11" t="s">
        <v>1071</v>
      </c>
      <c r="C84" s="12" t="s">
        <v>114</v>
      </c>
      <c r="D8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84" s="11" t="s">
        <v>1097</v>
      </c>
      <c r="F84" s="12" t="s">
        <v>1098</v>
      </c>
      <c r="G84" s="13" t="s">
        <v>1099</v>
      </c>
      <c r="H84" s="12">
        <v>1</v>
      </c>
      <c r="I84" s="12" t="s">
        <v>1100</v>
      </c>
      <c r="J84" s="12" t="s">
        <v>1100</v>
      </c>
      <c r="K84" s="13" t="s">
        <v>56</v>
      </c>
      <c r="L84" s="12" t="s">
        <v>1101</v>
      </c>
      <c r="M84" s="12" t="s">
        <v>1102</v>
      </c>
      <c r="N84" s="12" t="s">
        <v>1103</v>
      </c>
      <c r="O84" s="12" t="s">
        <v>1104</v>
      </c>
      <c r="P84" s="12" t="s">
        <v>2672</v>
      </c>
      <c r="Q84" s="12" t="s">
        <v>2671</v>
      </c>
      <c r="R84" s="12" t="s">
        <v>2672</v>
      </c>
      <c r="S84" s="12" t="s">
        <v>76</v>
      </c>
      <c r="T84" s="12" t="s">
        <v>2674</v>
      </c>
      <c r="U84" s="12" t="s">
        <v>2671</v>
      </c>
      <c r="V84" s="12" t="s">
        <v>2681</v>
      </c>
      <c r="W84" s="12" t="s">
        <v>72</v>
      </c>
      <c r="X84" s="12" t="s">
        <v>62</v>
      </c>
      <c r="Y84" s="12" t="s">
        <v>73</v>
      </c>
      <c r="Z84" t="s">
        <v>3186</v>
      </c>
      <c r="AA84" s="12" t="str">
        <f>Table14[[#This Row],[case_id]]&amp;"__"&amp;Table14[[#This Row],[filename]]&amp;"__"&amp;Table14[[#This Row],[Model]]</f>
        <v>repo_bc2fce0_e72876f__core_llm_vs_gt.diff__ChatGPT 5.4</v>
      </c>
      <c r="AB84" s="12">
        <f>IF(Table14[[#This Row],[task_success]]="Yes",1,0)</f>
        <v>1</v>
      </c>
      <c r="AC84" s="12">
        <f>IF(Table14[[#This Row],[task_success]]="Partial",1,0)</f>
        <v>0</v>
      </c>
      <c r="AD84" s="12">
        <f>IF(Table14[[#This Row],[task_success]]="No",1,0)</f>
        <v>0</v>
      </c>
      <c r="AE84" s="12">
        <f>IF(Table14[[#This Row],[exact_match]]="Yes",1,0)</f>
        <v>0</v>
      </c>
      <c r="AF84" s="12">
        <f>IF(Table14[[#This Row],[unintended_change_present]]="Yes",1,0)</f>
        <v>1</v>
      </c>
      <c r="AG84" s="12">
        <f>IF(Table14[[#This Row],[missed_required_change]]="Yes",1,0)</f>
        <v>0</v>
      </c>
      <c r="AH84" s="12">
        <f>IF(OR(Table14[[#This Row],[severity]]="Medium",Table14[[#This Row],[severity]]="High"),1,0)</f>
        <v>0</v>
      </c>
    </row>
    <row r="85" spans="1:34" ht="152.25">
      <c r="A85" s="14" t="s">
        <v>1112</v>
      </c>
      <c r="B85" s="15" t="s">
        <v>1113</v>
      </c>
      <c r="C85" s="16" t="s">
        <v>51</v>
      </c>
      <c r="D8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5" s="15" t="s">
        <v>1114</v>
      </c>
      <c r="F85" s="16" t="s">
        <v>1115</v>
      </c>
      <c r="G85" s="16" t="s">
        <v>1116</v>
      </c>
      <c r="H85" s="16">
        <v>4</v>
      </c>
      <c r="I85" s="16" t="s">
        <v>1117</v>
      </c>
      <c r="J85" s="16" t="s">
        <v>1118</v>
      </c>
      <c r="K85" s="18" t="s">
        <v>56</v>
      </c>
      <c r="L85" s="16" t="s">
        <v>1119</v>
      </c>
      <c r="M85" s="16" t="s">
        <v>1120</v>
      </c>
      <c r="N85" s="16" t="s">
        <v>1121</v>
      </c>
      <c r="O85" s="16" t="s">
        <v>1122</v>
      </c>
      <c r="P85" s="16" t="s">
        <v>2672</v>
      </c>
      <c r="Q85" s="16" t="s">
        <v>2671</v>
      </c>
      <c r="R85" s="16" t="s">
        <v>2672</v>
      </c>
      <c r="S85" s="16" t="s">
        <v>76</v>
      </c>
      <c r="T85" s="16" t="s">
        <v>2674</v>
      </c>
      <c r="U85" s="16" t="s">
        <v>2671</v>
      </c>
      <c r="V85" s="16" t="s">
        <v>2681</v>
      </c>
      <c r="W85" s="16" t="s">
        <v>72</v>
      </c>
      <c r="X85" s="16" t="s">
        <v>62</v>
      </c>
      <c r="Y85" s="16" t="s">
        <v>73</v>
      </c>
      <c r="Z85" t="s">
        <v>3186</v>
      </c>
      <c r="AA85" s="12" t="str">
        <f>Table14[[#This Row],[case_id]]&amp;"__"&amp;Table14[[#This Row],[filename]]&amp;"__"&amp;Table14[[#This Row],[Model]]</f>
        <v>repo_f35fec0_ddc5cd8__bin_llm_vs_gt.diff__ChatGPT 5.4</v>
      </c>
      <c r="AB85" s="12">
        <f>IF(Table14[[#This Row],[task_success]]="Yes",1,0)</f>
        <v>1</v>
      </c>
      <c r="AC85" s="12">
        <f>IF(Table14[[#This Row],[task_success]]="Partial",1,0)</f>
        <v>0</v>
      </c>
      <c r="AD85" s="12">
        <f>IF(Table14[[#This Row],[task_success]]="No",1,0)</f>
        <v>0</v>
      </c>
      <c r="AE85" s="12">
        <f>IF(Table14[[#This Row],[exact_match]]="Yes",1,0)</f>
        <v>0</v>
      </c>
      <c r="AF85" s="12">
        <f>IF(Table14[[#This Row],[unintended_change_present]]="Yes",1,0)</f>
        <v>1</v>
      </c>
      <c r="AG85" s="12">
        <f>IF(Table14[[#This Row],[missed_required_change]]="Yes",1,0)</f>
        <v>0</v>
      </c>
      <c r="AH85" s="12">
        <f>IF(OR(Table14[[#This Row],[severity]]="Medium",Table14[[#This Row],[severity]]="High"),1,0)</f>
        <v>0</v>
      </c>
    </row>
    <row r="86" spans="1:34" ht="152.25">
      <c r="A86" s="10" t="s">
        <v>1112</v>
      </c>
      <c r="B86" s="11" t="s">
        <v>1113</v>
      </c>
      <c r="C86" s="12" t="s">
        <v>51</v>
      </c>
      <c r="D8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6" s="11" t="s">
        <v>1114</v>
      </c>
      <c r="F86" s="12" t="s">
        <v>1115</v>
      </c>
      <c r="G86" s="12" t="s">
        <v>1116</v>
      </c>
      <c r="H86" s="12">
        <v>4</v>
      </c>
      <c r="I86" s="12" t="s">
        <v>1117</v>
      </c>
      <c r="J86" s="12" t="s">
        <v>1127</v>
      </c>
      <c r="K86" s="13" t="s">
        <v>56</v>
      </c>
      <c r="L86" s="12" t="s">
        <v>1119</v>
      </c>
      <c r="M86" s="12" t="s">
        <v>1120</v>
      </c>
      <c r="N86" s="12" t="s">
        <v>1128</v>
      </c>
      <c r="O86" s="12" t="s">
        <v>1129</v>
      </c>
      <c r="P86" s="12" t="s">
        <v>2672</v>
      </c>
      <c r="Q86" s="12" t="s">
        <v>2671</v>
      </c>
      <c r="R86" s="12" t="s">
        <v>2672</v>
      </c>
      <c r="S86" s="12" t="s">
        <v>76</v>
      </c>
      <c r="T86" s="12" t="s">
        <v>2674</v>
      </c>
      <c r="U86" s="12" t="s">
        <v>2671</v>
      </c>
      <c r="V86" s="12" t="s">
        <v>2681</v>
      </c>
      <c r="W86" s="12" t="s">
        <v>72</v>
      </c>
      <c r="X86" s="12" t="s">
        <v>62</v>
      </c>
      <c r="Y86" s="12" t="s">
        <v>73</v>
      </c>
      <c r="Z86" t="s">
        <v>3186</v>
      </c>
      <c r="AA86" s="12" t="str">
        <f>Table14[[#This Row],[case_id]]&amp;"__"&amp;Table14[[#This Row],[filename]]&amp;"__"&amp;Table14[[#This Row],[Model]]</f>
        <v>repo_f35fec0_ddc5cd8__file_llm_vs_gt.diff__ChatGPT 5.4</v>
      </c>
      <c r="AB86" s="12">
        <f>IF(Table14[[#This Row],[task_success]]="Yes",1,0)</f>
        <v>1</v>
      </c>
      <c r="AC86" s="12">
        <f>IF(Table14[[#This Row],[task_success]]="Partial",1,0)</f>
        <v>0</v>
      </c>
      <c r="AD86" s="12">
        <f>IF(Table14[[#This Row],[task_success]]="No",1,0)</f>
        <v>0</v>
      </c>
      <c r="AE86" s="12">
        <f>IF(Table14[[#This Row],[exact_match]]="Yes",1,0)</f>
        <v>0</v>
      </c>
      <c r="AF86" s="12">
        <f>IF(Table14[[#This Row],[unintended_change_present]]="Yes",1,0)</f>
        <v>1</v>
      </c>
      <c r="AG86" s="12">
        <f>IF(Table14[[#This Row],[missed_required_change]]="Yes",1,0)</f>
        <v>0</v>
      </c>
      <c r="AH86" s="12">
        <f>IF(OR(Table14[[#This Row],[severity]]="Medium",Table14[[#This Row],[severity]]="High"),1,0)</f>
        <v>0</v>
      </c>
    </row>
    <row r="87" spans="1:34" ht="152.25">
      <c r="A87" s="14" t="s">
        <v>1112</v>
      </c>
      <c r="B87" s="15" t="s">
        <v>1113</v>
      </c>
      <c r="C87" s="16" t="s">
        <v>51</v>
      </c>
      <c r="D8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7" s="15" t="s">
        <v>1114</v>
      </c>
      <c r="F87" s="16" t="s">
        <v>1115</v>
      </c>
      <c r="G87" s="16" t="s">
        <v>1116</v>
      </c>
      <c r="H87" s="16">
        <v>4</v>
      </c>
      <c r="I87" s="16" t="s">
        <v>1117</v>
      </c>
      <c r="J87" s="16" t="s">
        <v>1134</v>
      </c>
      <c r="K87" s="18" t="s">
        <v>56</v>
      </c>
      <c r="L87" s="16" t="s">
        <v>1119</v>
      </c>
      <c r="M87" s="16" t="s">
        <v>1120</v>
      </c>
      <c r="N87" s="16" t="s">
        <v>1135</v>
      </c>
      <c r="O87" s="16" t="s">
        <v>1136</v>
      </c>
      <c r="P87" s="16" t="s">
        <v>2672</v>
      </c>
      <c r="Q87" s="16" t="s">
        <v>2671</v>
      </c>
      <c r="R87" s="16" t="s">
        <v>2672</v>
      </c>
      <c r="S87" s="16" t="s">
        <v>2417</v>
      </c>
      <c r="T87" s="16" t="s">
        <v>2674</v>
      </c>
      <c r="U87" s="16" t="s">
        <v>2838</v>
      </c>
      <c r="V87" s="16" t="s">
        <v>2838</v>
      </c>
      <c r="W87" s="16" t="s">
        <v>72</v>
      </c>
      <c r="X87" s="16" t="s">
        <v>62</v>
      </c>
      <c r="Y87" s="16" t="s">
        <v>73</v>
      </c>
      <c r="Z87" t="s">
        <v>3186</v>
      </c>
      <c r="AA87" s="12" t="str">
        <f>Table14[[#This Row],[case_id]]&amp;"__"&amp;Table14[[#This Row],[filename]]&amp;"__"&amp;Table14[[#This Row],[Model]]</f>
        <v>repo_f35fec0_ddc5cd8__flib_llm_vs_gt.diff__ChatGPT 5.4</v>
      </c>
      <c r="AB87" s="12">
        <f>IF(Table14[[#This Row],[task_success]]="Yes",1,0)</f>
        <v>1</v>
      </c>
      <c r="AC87" s="12">
        <f>IF(Table14[[#This Row],[task_success]]="Partial",1,0)</f>
        <v>0</v>
      </c>
      <c r="AD87" s="12">
        <f>IF(Table14[[#This Row],[task_success]]="No",1,0)</f>
        <v>0</v>
      </c>
      <c r="AE87" s="12">
        <f>IF(Table14[[#This Row],[exact_match]]="Yes",1,0)</f>
        <v>0</v>
      </c>
      <c r="AF87" s="12">
        <f>IF(Table14[[#This Row],[unintended_change_present]]="Yes",1,0)</f>
        <v>1</v>
      </c>
      <c r="AG87" s="12">
        <f>IF(Table14[[#This Row],[missed_required_change]]="Yes",1,0)</f>
        <v>0</v>
      </c>
      <c r="AH87" s="12">
        <f>IF(OR(Table14[[#This Row],[severity]]="Medium",Table14[[#This Row],[severity]]="High"),1,0)</f>
        <v>0</v>
      </c>
    </row>
    <row r="88" spans="1:34" ht="152.25">
      <c r="A88" s="10" t="s">
        <v>1112</v>
      </c>
      <c r="B88" s="11" t="s">
        <v>1113</v>
      </c>
      <c r="C88" s="12" t="s">
        <v>51</v>
      </c>
      <c r="D8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8" s="11" t="s">
        <v>1114</v>
      </c>
      <c r="F88" s="12" t="s">
        <v>1115</v>
      </c>
      <c r="G88" s="12" t="s">
        <v>1116</v>
      </c>
      <c r="H88" s="12">
        <v>4</v>
      </c>
      <c r="I88" s="12" t="s">
        <v>1117</v>
      </c>
      <c r="J88" s="12" t="s">
        <v>1143</v>
      </c>
      <c r="K88" s="13" t="s">
        <v>56</v>
      </c>
      <c r="L88" s="12" t="s">
        <v>1119</v>
      </c>
      <c r="M88" s="12" t="s">
        <v>1120</v>
      </c>
      <c r="N88" s="12" t="s">
        <v>352</v>
      </c>
      <c r="O88" s="12" t="s">
        <v>1144</v>
      </c>
      <c r="P88" s="12" t="s">
        <v>2672</v>
      </c>
      <c r="Q88" s="12" t="s">
        <v>2671</v>
      </c>
      <c r="R88" s="12" t="s">
        <v>2672</v>
      </c>
      <c r="S88" s="12" t="s">
        <v>76</v>
      </c>
      <c r="T88" s="12" t="s">
        <v>2674</v>
      </c>
      <c r="U88" s="12" t="s">
        <v>2671</v>
      </c>
      <c r="V88" s="12" t="s">
        <v>2681</v>
      </c>
      <c r="W88" s="12" t="s">
        <v>72</v>
      </c>
      <c r="X88" s="12" t="s">
        <v>62</v>
      </c>
      <c r="Y88" s="12" t="s">
        <v>73</v>
      </c>
      <c r="Z88" t="s">
        <v>3186</v>
      </c>
      <c r="AA88" s="12" t="str">
        <f>Table14[[#This Row],[case_id]]&amp;"__"&amp;Table14[[#This Row],[filename]]&amp;"__"&amp;Table14[[#This Row],[Model]]</f>
        <v>repo_f35fec0_ddc5cd8__test_llm_vs_gt.diff__ChatGPT 5.4</v>
      </c>
      <c r="AB88" s="12">
        <f>IF(Table14[[#This Row],[task_success]]="Yes",1,0)</f>
        <v>1</v>
      </c>
      <c r="AC88" s="12">
        <f>IF(Table14[[#This Row],[task_success]]="Partial",1,0)</f>
        <v>0</v>
      </c>
      <c r="AD88" s="12">
        <f>IF(Table14[[#This Row],[task_success]]="No",1,0)</f>
        <v>0</v>
      </c>
      <c r="AE88" s="12">
        <f>IF(Table14[[#This Row],[exact_match]]="Yes",1,0)</f>
        <v>0</v>
      </c>
      <c r="AF88" s="12">
        <f>IF(Table14[[#This Row],[unintended_change_present]]="Yes",1,0)</f>
        <v>1</v>
      </c>
      <c r="AG88" s="12">
        <f>IF(Table14[[#This Row],[missed_required_change]]="Yes",1,0)</f>
        <v>0</v>
      </c>
      <c r="AH88" s="12">
        <f>IF(OR(Table14[[#This Row],[severity]]="Medium",Table14[[#This Row],[severity]]="High"),1,0)</f>
        <v>0</v>
      </c>
    </row>
    <row r="89" spans="1:34" ht="183">
      <c r="A89" s="14" t="s">
        <v>1112</v>
      </c>
      <c r="B89" s="15" t="s">
        <v>1113</v>
      </c>
      <c r="C89" s="16" t="s">
        <v>80</v>
      </c>
      <c r="D8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89" s="15" t="s">
        <v>1149</v>
      </c>
      <c r="F89" s="33" t="s">
        <v>1150</v>
      </c>
      <c r="G89" s="16" t="s">
        <v>1151</v>
      </c>
      <c r="H89" s="16">
        <v>4</v>
      </c>
      <c r="I89" s="16" t="s">
        <v>1152</v>
      </c>
      <c r="J89" s="16" t="s">
        <v>1153</v>
      </c>
      <c r="K89" s="18" t="s">
        <v>56</v>
      </c>
      <c r="L89" s="16" t="s">
        <v>1154</v>
      </c>
      <c r="M89" s="16" t="s">
        <v>1155</v>
      </c>
      <c r="N89" s="16" t="s">
        <v>1156</v>
      </c>
      <c r="O89" s="16" t="s">
        <v>1157</v>
      </c>
      <c r="P89" s="16" t="s">
        <v>2672</v>
      </c>
      <c r="Q89" s="16" t="s">
        <v>2671</v>
      </c>
      <c r="R89" s="16" t="s">
        <v>2671</v>
      </c>
      <c r="S89" s="16"/>
      <c r="T89" s="16" t="s">
        <v>2765</v>
      </c>
      <c r="U89" s="16" t="s">
        <v>2671</v>
      </c>
      <c r="V89" s="16" t="s">
        <v>2765</v>
      </c>
      <c r="W89" s="16" t="s">
        <v>850</v>
      </c>
      <c r="X89" s="16" t="s">
        <v>62</v>
      </c>
      <c r="Y89" s="16" t="s">
        <v>73</v>
      </c>
      <c r="Z89" t="s">
        <v>3186</v>
      </c>
      <c r="AA89" s="12" t="str">
        <f>Table14[[#This Row],[case_id]]&amp;"__"&amp;Table14[[#This Row],[filename]]&amp;"__"&amp;Table14[[#This Row],[Model]]</f>
        <v>repo_9e694dd_d2507e1__foothelper_llm_vs_gt.diff__ChatGPT 5.4</v>
      </c>
      <c r="AB89" s="12">
        <f>IF(Table14[[#This Row],[task_success]]="Yes",1,0)</f>
        <v>1</v>
      </c>
      <c r="AC89" s="12">
        <f>IF(Table14[[#This Row],[task_success]]="Partial",1,0)</f>
        <v>0</v>
      </c>
      <c r="AD89" s="12">
        <f>IF(Table14[[#This Row],[task_success]]="No",1,0)</f>
        <v>0</v>
      </c>
      <c r="AE89" s="12">
        <f>IF(Table14[[#This Row],[exact_match]]="Yes",1,0)</f>
        <v>0</v>
      </c>
      <c r="AF89" s="12">
        <f>IF(Table14[[#This Row],[unintended_change_present]]="Yes",1,0)</f>
        <v>0</v>
      </c>
      <c r="AG89" s="12">
        <f>IF(Table14[[#This Row],[missed_required_change]]="Yes",1,0)</f>
        <v>0</v>
      </c>
      <c r="AH89" s="12">
        <f>IF(OR(Table14[[#This Row],[severity]]="Medium",Table14[[#This Row],[severity]]="High"),1,0)</f>
        <v>0</v>
      </c>
    </row>
    <row r="90" spans="1:34" ht="183">
      <c r="A90" s="10" t="s">
        <v>1112</v>
      </c>
      <c r="B90" s="11" t="s">
        <v>1113</v>
      </c>
      <c r="C90" s="12" t="s">
        <v>80</v>
      </c>
      <c r="D9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90" s="11" t="s">
        <v>1149</v>
      </c>
      <c r="F90" s="32" t="s">
        <v>1150</v>
      </c>
      <c r="G90" s="12" t="s">
        <v>1151</v>
      </c>
      <c r="H90" s="12">
        <v>4</v>
      </c>
      <c r="I90" s="12" t="s">
        <v>1152</v>
      </c>
      <c r="J90" s="12" t="s">
        <v>1162</v>
      </c>
      <c r="K90" s="13" t="s">
        <v>56</v>
      </c>
      <c r="L90" s="12" t="s">
        <v>1154</v>
      </c>
      <c r="M90" s="12" t="s">
        <v>1155</v>
      </c>
      <c r="N90" s="12" t="s">
        <v>1163</v>
      </c>
      <c r="O90" s="12" t="s">
        <v>1164</v>
      </c>
      <c r="P90" s="12" t="s">
        <v>2672</v>
      </c>
      <c r="Q90" s="12" t="s">
        <v>2671</v>
      </c>
      <c r="R90" s="12" t="s">
        <v>2672</v>
      </c>
      <c r="S90" s="12" t="s">
        <v>76</v>
      </c>
      <c r="T90" s="12" t="s">
        <v>2674</v>
      </c>
      <c r="U90" s="12" t="s">
        <v>2671</v>
      </c>
      <c r="V90" s="12" t="s">
        <v>2681</v>
      </c>
      <c r="W90" s="12" t="s">
        <v>72</v>
      </c>
      <c r="X90" s="12" t="s">
        <v>62</v>
      </c>
      <c r="Y90" s="12" t="s">
        <v>73</v>
      </c>
      <c r="Z90" t="s">
        <v>3186</v>
      </c>
      <c r="AA90" s="12" t="str">
        <f>Table14[[#This Row],[case_id]]&amp;"__"&amp;Table14[[#This Row],[filename]]&amp;"__"&amp;Table14[[#This Row],[Model]]</f>
        <v>repo_9e694dd_d2507e1__helper_llm_vs_gt.diff__ChatGPT 5.4</v>
      </c>
      <c r="AB90" s="12">
        <f>IF(Table14[[#This Row],[task_success]]="Yes",1,0)</f>
        <v>1</v>
      </c>
      <c r="AC90" s="12">
        <f>IF(Table14[[#This Row],[task_success]]="Partial",1,0)</f>
        <v>0</v>
      </c>
      <c r="AD90" s="12">
        <f>IF(Table14[[#This Row],[task_success]]="No",1,0)</f>
        <v>0</v>
      </c>
      <c r="AE90" s="12">
        <f>IF(Table14[[#This Row],[exact_match]]="Yes",1,0)</f>
        <v>0</v>
      </c>
      <c r="AF90" s="12">
        <f>IF(Table14[[#This Row],[unintended_change_present]]="Yes",1,0)</f>
        <v>1</v>
      </c>
      <c r="AG90" s="12">
        <f>IF(Table14[[#This Row],[missed_required_change]]="Yes",1,0)</f>
        <v>0</v>
      </c>
      <c r="AH90" s="12">
        <f>IF(OR(Table14[[#This Row],[severity]]="Medium",Table14[[#This Row],[severity]]="High"),1,0)</f>
        <v>0</v>
      </c>
    </row>
    <row r="91" spans="1:34" ht="183">
      <c r="A91" s="14" t="s">
        <v>1112</v>
      </c>
      <c r="B91" s="15" t="s">
        <v>1113</v>
      </c>
      <c r="C91" s="16" t="s">
        <v>80</v>
      </c>
      <c r="D9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91" s="15" t="s">
        <v>1149</v>
      </c>
      <c r="F91" s="33" t="s">
        <v>1150</v>
      </c>
      <c r="G91" s="16" t="s">
        <v>1151</v>
      </c>
      <c r="H91" s="16">
        <v>4</v>
      </c>
      <c r="I91" s="16" t="s">
        <v>1152</v>
      </c>
      <c r="J91" s="16" t="s">
        <v>1171</v>
      </c>
      <c r="K91" s="18" t="s">
        <v>56</v>
      </c>
      <c r="L91" s="16" t="s">
        <v>1154</v>
      </c>
      <c r="M91" s="16" t="s">
        <v>1155</v>
      </c>
      <c r="N91" s="16" t="s">
        <v>1172</v>
      </c>
      <c r="O91" s="16" t="s">
        <v>1173</v>
      </c>
      <c r="P91" s="16" t="s">
        <v>2672</v>
      </c>
      <c r="Q91" s="16" t="s">
        <v>2671</v>
      </c>
      <c r="R91" s="16" t="s">
        <v>2672</v>
      </c>
      <c r="S91" s="16" t="s">
        <v>76</v>
      </c>
      <c r="T91" s="16" t="s">
        <v>2674</v>
      </c>
      <c r="U91" s="16" t="s">
        <v>2671</v>
      </c>
      <c r="V91" s="16" t="s">
        <v>2681</v>
      </c>
      <c r="W91" s="16" t="s">
        <v>72</v>
      </c>
      <c r="X91" s="16" t="s">
        <v>62</v>
      </c>
      <c r="Y91" s="16" t="s">
        <v>73</v>
      </c>
      <c r="Z91" t="s">
        <v>3186</v>
      </c>
      <c r="AA91" s="12" t="str">
        <f>Table14[[#This Row],[case_id]]&amp;"__"&amp;Table14[[#This Row],[filename]]&amp;"__"&amp;Table14[[#This Row],[Model]]</f>
        <v>repo_9e694dd_d2507e1__sf_llm_vs_gt.diff__ChatGPT 5.4</v>
      </c>
      <c r="AB91" s="12">
        <f>IF(Table14[[#This Row],[task_success]]="Yes",1,0)</f>
        <v>1</v>
      </c>
      <c r="AC91" s="12">
        <f>IF(Table14[[#This Row],[task_success]]="Partial",1,0)</f>
        <v>0</v>
      </c>
      <c r="AD91" s="12">
        <f>IF(Table14[[#This Row],[task_success]]="No",1,0)</f>
        <v>0</v>
      </c>
      <c r="AE91" s="12">
        <f>IF(Table14[[#This Row],[exact_match]]="Yes",1,0)</f>
        <v>0</v>
      </c>
      <c r="AF91" s="12">
        <f>IF(Table14[[#This Row],[unintended_change_present]]="Yes",1,0)</f>
        <v>1</v>
      </c>
      <c r="AG91" s="12">
        <f>IF(Table14[[#This Row],[missed_required_change]]="Yes",1,0)</f>
        <v>0</v>
      </c>
      <c r="AH91" s="12">
        <f>IF(OR(Table14[[#This Row],[severity]]="Medium",Table14[[#This Row],[severity]]="High"),1,0)</f>
        <v>0</v>
      </c>
    </row>
    <row r="92" spans="1:34" ht="183">
      <c r="A92" s="10" t="s">
        <v>1112</v>
      </c>
      <c r="B92" s="11" t="s">
        <v>1113</v>
      </c>
      <c r="C92" s="12" t="s">
        <v>80</v>
      </c>
      <c r="D9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92" s="11" t="s">
        <v>1149</v>
      </c>
      <c r="F92" s="32" t="s">
        <v>1150</v>
      </c>
      <c r="G92" s="12" t="s">
        <v>1151</v>
      </c>
      <c r="H92" s="12">
        <v>4</v>
      </c>
      <c r="I92" s="12" t="s">
        <v>1152</v>
      </c>
      <c r="J92" s="12" t="s">
        <v>1178</v>
      </c>
      <c r="K92" s="13" t="s">
        <v>56</v>
      </c>
      <c r="L92" s="12" t="s">
        <v>1154</v>
      </c>
      <c r="M92" s="12" t="s">
        <v>1155</v>
      </c>
      <c r="N92" s="12" t="s">
        <v>1179</v>
      </c>
      <c r="O92" s="12" t="s">
        <v>1180</v>
      </c>
      <c r="P92" s="12" t="s">
        <v>2672</v>
      </c>
      <c r="Q92" s="12" t="s">
        <v>2671</v>
      </c>
      <c r="R92" s="12" t="s">
        <v>2672</v>
      </c>
      <c r="S92" s="12" t="s">
        <v>76</v>
      </c>
      <c r="T92" s="12" t="s">
        <v>2674</v>
      </c>
      <c r="U92" s="12" t="s">
        <v>2845</v>
      </c>
      <c r="V92" s="12" t="s">
        <v>2681</v>
      </c>
      <c r="W92" s="12" t="s">
        <v>72</v>
      </c>
      <c r="X92" s="12" t="s">
        <v>62</v>
      </c>
      <c r="Y92" s="12" t="s">
        <v>73</v>
      </c>
      <c r="Z92" t="s">
        <v>3186</v>
      </c>
      <c r="AA92" s="12" t="str">
        <f>Table14[[#This Row],[case_id]]&amp;"__"&amp;Table14[[#This Row],[filename]]&amp;"__"&amp;Table14[[#This Row],[Model]]</f>
        <v>repo_9e694dd_d2507e1__sfbui_llm_vs_gt.diff__ChatGPT 5.4</v>
      </c>
      <c r="AB92" s="12">
        <f>IF(Table14[[#This Row],[task_success]]="Yes",1,0)</f>
        <v>1</v>
      </c>
      <c r="AC92" s="12">
        <f>IF(Table14[[#This Row],[task_success]]="Partial",1,0)</f>
        <v>0</v>
      </c>
      <c r="AD92" s="12">
        <f>IF(Table14[[#This Row],[task_success]]="No",1,0)</f>
        <v>0</v>
      </c>
      <c r="AE92" s="12">
        <f>IF(Table14[[#This Row],[exact_match]]="Yes",1,0)</f>
        <v>0</v>
      </c>
      <c r="AF92" s="12">
        <f>IF(Table14[[#This Row],[unintended_change_present]]="Yes",1,0)</f>
        <v>1</v>
      </c>
      <c r="AG92" s="12">
        <f>IF(Table14[[#This Row],[missed_required_change]]="Yes",1,0)</f>
        <v>0</v>
      </c>
      <c r="AH92" s="12">
        <f>IF(OR(Table14[[#This Row],[severity]]="Medium",Table14[[#This Row],[severity]]="High"),1,0)</f>
        <v>0</v>
      </c>
    </row>
    <row r="93" spans="1:34" ht="137.25">
      <c r="A93" s="14" t="s">
        <v>1112</v>
      </c>
      <c r="B93" s="15" t="s">
        <v>1113</v>
      </c>
      <c r="C93" s="16" t="s">
        <v>114</v>
      </c>
      <c r="D9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93" s="15" t="s">
        <v>1186</v>
      </c>
      <c r="F93" s="16" t="s">
        <v>1187</v>
      </c>
      <c r="G93" s="16" t="s">
        <v>1188</v>
      </c>
      <c r="H93" s="16">
        <v>2</v>
      </c>
      <c r="I93" s="16" t="s">
        <v>1189</v>
      </c>
      <c r="J93" s="16" t="s">
        <v>1134</v>
      </c>
      <c r="K93" s="18" t="s">
        <v>56</v>
      </c>
      <c r="L93" s="16" t="s">
        <v>1190</v>
      </c>
      <c r="M93" s="16" t="s">
        <v>1191</v>
      </c>
      <c r="N93" s="16" t="s">
        <v>1192</v>
      </c>
      <c r="O93" s="16" t="s">
        <v>1193</v>
      </c>
      <c r="P93" s="16" t="s">
        <v>2672</v>
      </c>
      <c r="Q93" s="16" t="s">
        <v>2671</v>
      </c>
      <c r="R93" s="16" t="s">
        <v>2672</v>
      </c>
      <c r="S93" s="16" t="s">
        <v>76</v>
      </c>
      <c r="T93" s="16" t="s">
        <v>2674</v>
      </c>
      <c r="U93" s="16" t="s">
        <v>2671</v>
      </c>
      <c r="V93" s="16" t="s">
        <v>2681</v>
      </c>
      <c r="W93" s="16" t="s">
        <v>72</v>
      </c>
      <c r="X93" s="16" t="s">
        <v>62</v>
      </c>
      <c r="Y93" s="16" t="s">
        <v>73</v>
      </c>
      <c r="Z93" t="s">
        <v>3186</v>
      </c>
      <c r="AA93" s="12" t="str">
        <f>Table14[[#This Row],[case_id]]&amp;"__"&amp;Table14[[#This Row],[filename]]&amp;"__"&amp;Table14[[#This Row],[Model]]</f>
        <v>repo_27ac7a3_9746aa1__lib_llm_vs_gt.diff__ChatGPT 5.4</v>
      </c>
      <c r="AB93" s="12">
        <f>IF(Table14[[#This Row],[task_success]]="Yes",1,0)</f>
        <v>1</v>
      </c>
      <c r="AC93" s="12">
        <f>IF(Table14[[#This Row],[task_success]]="Partial",1,0)</f>
        <v>0</v>
      </c>
      <c r="AD93" s="12">
        <f>IF(Table14[[#This Row],[task_success]]="No",1,0)</f>
        <v>0</v>
      </c>
      <c r="AE93" s="12">
        <f>IF(Table14[[#This Row],[exact_match]]="Yes",1,0)</f>
        <v>0</v>
      </c>
      <c r="AF93" s="12">
        <f>IF(Table14[[#This Row],[unintended_change_present]]="Yes",1,0)</f>
        <v>1</v>
      </c>
      <c r="AG93" s="12">
        <f>IF(Table14[[#This Row],[missed_required_change]]="Yes",1,0)</f>
        <v>0</v>
      </c>
      <c r="AH93" s="12">
        <f>IF(OR(Table14[[#This Row],[severity]]="Medium",Table14[[#This Row],[severity]]="High"),1,0)</f>
        <v>0</v>
      </c>
    </row>
    <row r="94" spans="1:34" ht="137.25">
      <c r="A94" s="10" t="s">
        <v>1112</v>
      </c>
      <c r="B94" s="11" t="s">
        <v>1113</v>
      </c>
      <c r="C94" s="12" t="s">
        <v>114</v>
      </c>
      <c r="D9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94" s="11" t="s">
        <v>1186</v>
      </c>
      <c r="F94" s="12" t="s">
        <v>1187</v>
      </c>
      <c r="G94" s="12" t="s">
        <v>1188</v>
      </c>
      <c r="H94" s="12">
        <v>2</v>
      </c>
      <c r="I94" s="12" t="s">
        <v>1189</v>
      </c>
      <c r="J94" s="12" t="s">
        <v>1143</v>
      </c>
      <c r="K94" s="13" t="s">
        <v>56</v>
      </c>
      <c r="L94" s="12" t="s">
        <v>1190</v>
      </c>
      <c r="M94" s="12" t="s">
        <v>1191</v>
      </c>
      <c r="N94" s="12" t="s">
        <v>1200</v>
      </c>
      <c r="O94" s="12" t="s">
        <v>1201</v>
      </c>
      <c r="P94" s="12" t="s">
        <v>2672</v>
      </c>
      <c r="Q94" s="12" t="s">
        <v>2671</v>
      </c>
      <c r="R94" s="12" t="s">
        <v>2672</v>
      </c>
      <c r="S94" s="12" t="s">
        <v>76</v>
      </c>
      <c r="T94" s="12" t="s">
        <v>2674</v>
      </c>
      <c r="U94" s="12" t="s">
        <v>2671</v>
      </c>
      <c r="V94" s="12" t="s">
        <v>2681</v>
      </c>
      <c r="W94" s="12" t="s">
        <v>72</v>
      </c>
      <c r="X94" s="12" t="s">
        <v>62</v>
      </c>
      <c r="Y94" s="12" t="s">
        <v>73</v>
      </c>
      <c r="Z94" t="s">
        <v>3186</v>
      </c>
      <c r="AA94" s="12" t="str">
        <f>Table14[[#This Row],[case_id]]&amp;"__"&amp;Table14[[#This Row],[filename]]&amp;"__"&amp;Table14[[#This Row],[Model]]</f>
        <v>repo_27ac7a3_9746aa1__spiderfoot_llm_vs_gt.diff__ChatGPT 5.4</v>
      </c>
      <c r="AB94" s="12">
        <f>IF(Table14[[#This Row],[task_success]]="Yes",1,0)</f>
        <v>1</v>
      </c>
      <c r="AC94" s="12">
        <f>IF(Table14[[#This Row],[task_success]]="Partial",1,0)</f>
        <v>0</v>
      </c>
      <c r="AD94" s="12">
        <f>IF(Table14[[#This Row],[task_success]]="No",1,0)</f>
        <v>0</v>
      </c>
      <c r="AE94" s="12">
        <f>IF(Table14[[#This Row],[exact_match]]="Yes",1,0)</f>
        <v>0</v>
      </c>
      <c r="AF94" s="12">
        <f>IF(Table14[[#This Row],[unintended_change_present]]="Yes",1,0)</f>
        <v>1</v>
      </c>
      <c r="AG94" s="12">
        <f>IF(Table14[[#This Row],[missed_required_change]]="Yes",1,0)</f>
        <v>0</v>
      </c>
      <c r="AH94" s="12">
        <f>IF(OR(Table14[[#This Row],[severity]]="Medium",Table14[[#This Row],[severity]]="High"),1,0)</f>
        <v>0</v>
      </c>
    </row>
    <row r="95" spans="1:34" ht="137.25">
      <c r="A95" s="14" t="s">
        <v>1112</v>
      </c>
      <c r="B95" s="15" t="s">
        <v>1113</v>
      </c>
      <c r="C95" s="16" t="s">
        <v>114</v>
      </c>
      <c r="D9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95" s="15" t="s">
        <v>1209</v>
      </c>
      <c r="F95" s="16" t="s">
        <v>1210</v>
      </c>
      <c r="G95" s="16" t="s">
        <v>1211</v>
      </c>
      <c r="H95" s="16">
        <v>1</v>
      </c>
      <c r="I95" s="16" t="s">
        <v>1212</v>
      </c>
      <c r="J95" s="16" t="s">
        <v>1212</v>
      </c>
      <c r="K95" s="18" t="s">
        <v>56</v>
      </c>
      <c r="L95" s="16" t="s">
        <v>1213</v>
      </c>
      <c r="M95" s="16" t="s">
        <v>1214</v>
      </c>
      <c r="N95" s="16" t="s">
        <v>1215</v>
      </c>
      <c r="O95" s="16" t="s">
        <v>1216</v>
      </c>
      <c r="P95" s="16" t="s">
        <v>2672</v>
      </c>
      <c r="Q95" s="16" t="s">
        <v>2671</v>
      </c>
      <c r="R95" s="16" t="s">
        <v>2672</v>
      </c>
      <c r="S95" s="16" t="s">
        <v>76</v>
      </c>
      <c r="T95" s="16" t="s">
        <v>2674</v>
      </c>
      <c r="U95" s="16" t="s">
        <v>2671</v>
      </c>
      <c r="V95" s="16" t="s">
        <v>2852</v>
      </c>
      <c r="W95" s="16" t="s">
        <v>72</v>
      </c>
      <c r="X95" s="16" t="s">
        <v>62</v>
      </c>
      <c r="Y95" s="16" t="s">
        <v>73</v>
      </c>
      <c r="Z95" t="s">
        <v>3186</v>
      </c>
      <c r="AA95" s="12" t="str">
        <f>Table14[[#This Row],[case_id]]&amp;"__"&amp;Table14[[#This Row],[filename]]&amp;"__"&amp;Table14[[#This Row],[Model]]</f>
        <v>repo_aae4a1f_7f04a49__testspider_llm_vs_gt.diff__ChatGPT 5.4</v>
      </c>
      <c r="AB95" s="12">
        <f>IF(Table14[[#This Row],[task_success]]="Yes",1,0)</f>
        <v>1</v>
      </c>
      <c r="AC95" s="12">
        <f>IF(Table14[[#This Row],[task_success]]="Partial",1,0)</f>
        <v>0</v>
      </c>
      <c r="AD95" s="12">
        <f>IF(Table14[[#This Row],[task_success]]="No",1,0)</f>
        <v>0</v>
      </c>
      <c r="AE95" s="12">
        <f>IF(Table14[[#This Row],[exact_match]]="Yes",1,0)</f>
        <v>0</v>
      </c>
      <c r="AF95" s="12">
        <f>IF(Table14[[#This Row],[unintended_change_present]]="Yes",1,0)</f>
        <v>1</v>
      </c>
      <c r="AG95" s="12">
        <f>IF(Table14[[#This Row],[missed_required_change]]="Yes",1,0)</f>
        <v>0</v>
      </c>
      <c r="AH95" s="12">
        <f>IF(OR(Table14[[#This Row],[severity]]="Medium",Table14[[#This Row],[severity]]="High"),1,0)</f>
        <v>0</v>
      </c>
    </row>
    <row r="96" spans="1:34" ht="167.25">
      <c r="A96" s="10" t="s">
        <v>1112</v>
      </c>
      <c r="B96" s="11" t="s">
        <v>1113</v>
      </c>
      <c r="C96" s="12" t="s">
        <v>149</v>
      </c>
      <c r="D9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96" s="11" t="s">
        <v>1222</v>
      </c>
      <c r="F96" s="12" t="s">
        <v>1223</v>
      </c>
      <c r="G96" s="12" t="s">
        <v>1224</v>
      </c>
      <c r="H96" s="12">
        <v>1</v>
      </c>
      <c r="I96" s="12" t="s">
        <v>1134</v>
      </c>
      <c r="J96" s="12" t="s">
        <v>1134</v>
      </c>
      <c r="K96" s="13" t="s">
        <v>56</v>
      </c>
      <c r="L96" s="12" t="s">
        <v>1225</v>
      </c>
      <c r="M96" s="12" t="s">
        <v>1226</v>
      </c>
      <c r="N96" s="12" t="s">
        <v>1192</v>
      </c>
      <c r="O96" s="12" t="s">
        <v>1227</v>
      </c>
      <c r="P96" s="12" t="s">
        <v>2672</v>
      </c>
      <c r="Q96" s="12" t="s">
        <v>2671</v>
      </c>
      <c r="R96" s="12" t="s">
        <v>2672</v>
      </c>
      <c r="S96" s="12" t="s">
        <v>76</v>
      </c>
      <c r="T96" s="12" t="s">
        <v>2674</v>
      </c>
      <c r="U96" s="12" t="s">
        <v>2671</v>
      </c>
      <c r="V96" s="12" t="s">
        <v>2681</v>
      </c>
      <c r="W96" s="12" t="s">
        <v>72</v>
      </c>
      <c r="X96" s="12" t="s">
        <v>62</v>
      </c>
      <c r="Y96" s="12" t="s">
        <v>73</v>
      </c>
      <c r="Z96" t="s">
        <v>3186</v>
      </c>
      <c r="AA96" s="12" t="str">
        <f>Table14[[#This Row],[case_id]]&amp;"__"&amp;Table14[[#This Row],[filename]]&amp;"__"&amp;Table14[[#This Row],[Model]]</f>
        <v>repo_cd43282_20c4509__lib_llm_vs_gt.diff__ChatGPT 5.4</v>
      </c>
      <c r="AB96" s="12">
        <f>IF(Table14[[#This Row],[task_success]]="Yes",1,0)</f>
        <v>1</v>
      </c>
      <c r="AC96" s="12">
        <f>IF(Table14[[#This Row],[task_success]]="Partial",1,0)</f>
        <v>0</v>
      </c>
      <c r="AD96" s="12">
        <f>IF(Table14[[#This Row],[task_success]]="No",1,0)</f>
        <v>0</v>
      </c>
      <c r="AE96" s="12">
        <f>IF(Table14[[#This Row],[exact_match]]="Yes",1,0)</f>
        <v>0</v>
      </c>
      <c r="AF96" s="12">
        <f>IF(Table14[[#This Row],[unintended_change_present]]="Yes",1,0)</f>
        <v>1</v>
      </c>
      <c r="AG96" s="12">
        <f>IF(Table14[[#This Row],[missed_required_change]]="Yes",1,0)</f>
        <v>0</v>
      </c>
      <c r="AH96" s="12">
        <f>IF(OR(Table14[[#This Row],[severity]]="Medium",Table14[[#This Row],[severity]]="High"),1,0)</f>
        <v>0</v>
      </c>
    </row>
    <row r="97" spans="1:34" ht="91.5">
      <c r="A97" s="14" t="s">
        <v>1112</v>
      </c>
      <c r="B97" s="15" t="s">
        <v>1113</v>
      </c>
      <c r="C97" s="16" t="s">
        <v>305</v>
      </c>
      <c r="D9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97" s="15" t="s">
        <v>1233</v>
      </c>
      <c r="F97" s="16" t="s">
        <v>1234</v>
      </c>
      <c r="G97" s="16" t="s">
        <v>1235</v>
      </c>
      <c r="H97" s="16">
        <v>2</v>
      </c>
      <c r="I97" s="16" t="s">
        <v>1236</v>
      </c>
      <c r="J97" s="16" t="s">
        <v>1237</v>
      </c>
      <c r="K97" s="18" t="s">
        <v>56</v>
      </c>
      <c r="L97" s="16" t="s">
        <v>1238</v>
      </c>
      <c r="M97" s="16" t="s">
        <v>1239</v>
      </c>
      <c r="N97" s="16" t="s">
        <v>1240</v>
      </c>
      <c r="O97" s="16" t="s">
        <v>1241</v>
      </c>
      <c r="P97" s="16" t="s">
        <v>2672</v>
      </c>
      <c r="Q97" s="16" t="s">
        <v>2671</v>
      </c>
      <c r="R97" s="16" t="s">
        <v>2672</v>
      </c>
      <c r="S97" s="16" t="s">
        <v>2719</v>
      </c>
      <c r="T97" s="16" t="s">
        <v>2674</v>
      </c>
      <c r="U97" s="16" t="s">
        <v>2671</v>
      </c>
      <c r="V97" s="16" t="s">
        <v>2857</v>
      </c>
      <c r="W97" s="16" t="s">
        <v>72</v>
      </c>
      <c r="X97" s="16" t="s">
        <v>62</v>
      </c>
      <c r="Y97" s="16" t="s">
        <v>73</v>
      </c>
      <c r="Z97" t="s">
        <v>3186</v>
      </c>
      <c r="AA97" s="12" t="str">
        <f>Table14[[#This Row],[case_id]]&amp;"__"&amp;Table14[[#This Row],[filename]]&amp;"__"&amp;Table14[[#This Row],[Model]]</f>
        <v>repo_bba8242_fa02bc8__credit_llm_vs_gt.diff__ChatGPT 5.4</v>
      </c>
      <c r="AB97" s="12">
        <f>IF(Table14[[#This Row],[task_success]]="Yes",1,0)</f>
        <v>1</v>
      </c>
      <c r="AC97" s="12">
        <f>IF(Table14[[#This Row],[task_success]]="Partial",1,0)</f>
        <v>0</v>
      </c>
      <c r="AD97" s="12">
        <f>IF(Table14[[#This Row],[task_success]]="No",1,0)</f>
        <v>0</v>
      </c>
      <c r="AE97" s="12">
        <f>IF(Table14[[#This Row],[exact_match]]="Yes",1,0)</f>
        <v>0</v>
      </c>
      <c r="AF97" s="12">
        <f>IF(Table14[[#This Row],[unintended_change_present]]="Yes",1,0)</f>
        <v>1</v>
      </c>
      <c r="AG97" s="12">
        <f>IF(Table14[[#This Row],[missed_required_change]]="Yes",1,0)</f>
        <v>0</v>
      </c>
      <c r="AH97" s="12">
        <f>IF(OR(Table14[[#This Row],[severity]]="Medium",Table14[[#This Row],[severity]]="High"),1,0)</f>
        <v>0</v>
      </c>
    </row>
    <row r="98" spans="1:34" ht="91.5">
      <c r="A98" s="10" t="s">
        <v>1112</v>
      </c>
      <c r="B98" s="11" t="s">
        <v>1113</v>
      </c>
      <c r="C98" s="12" t="s">
        <v>305</v>
      </c>
      <c r="D9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98" s="11" t="s">
        <v>1233</v>
      </c>
      <c r="F98" s="12" t="s">
        <v>1234</v>
      </c>
      <c r="G98" s="12" t="s">
        <v>1235</v>
      </c>
      <c r="H98" s="12">
        <v>2</v>
      </c>
      <c r="I98" s="12" t="s">
        <v>1236</v>
      </c>
      <c r="J98" s="12" t="s">
        <v>1249</v>
      </c>
      <c r="K98" s="13" t="s">
        <v>56</v>
      </c>
      <c r="L98" s="12" t="s">
        <v>1238</v>
      </c>
      <c r="M98" s="12" t="s">
        <v>1239</v>
      </c>
      <c r="N98" s="12" t="s">
        <v>1250</v>
      </c>
      <c r="O98" s="12" t="s">
        <v>1251</v>
      </c>
      <c r="P98" s="12" t="s">
        <v>2672</v>
      </c>
      <c r="Q98" s="12" t="s">
        <v>2671</v>
      </c>
      <c r="R98" s="12" t="s">
        <v>2672</v>
      </c>
      <c r="S98" s="12" t="s">
        <v>2719</v>
      </c>
      <c r="T98" s="12" t="s">
        <v>2674</v>
      </c>
      <c r="U98" s="12" t="s">
        <v>2671</v>
      </c>
      <c r="V98" s="12" t="s">
        <v>2857</v>
      </c>
      <c r="W98" s="12" t="s">
        <v>72</v>
      </c>
      <c r="X98" s="12" t="s">
        <v>62</v>
      </c>
      <c r="Y98" s="12" t="s">
        <v>73</v>
      </c>
      <c r="Z98" t="s">
        <v>3186</v>
      </c>
      <c r="AA98" s="12" t="str">
        <f>Table14[[#This Row],[case_id]]&amp;"__"&amp;Table14[[#This Row],[filename]]&amp;"__"&amp;Table14[[#This Row],[Model]]</f>
        <v>repo_bba8242_fa02bc8__iban_llm_vs_gt.diff__ChatGPT 5.4</v>
      </c>
      <c r="AB98" s="12">
        <f>IF(Table14[[#This Row],[task_success]]="Yes",1,0)</f>
        <v>1</v>
      </c>
      <c r="AC98" s="12">
        <f>IF(Table14[[#This Row],[task_success]]="Partial",1,0)</f>
        <v>0</v>
      </c>
      <c r="AD98" s="12">
        <f>IF(Table14[[#This Row],[task_success]]="No",1,0)</f>
        <v>0</v>
      </c>
      <c r="AE98" s="12">
        <f>IF(Table14[[#This Row],[exact_match]]="Yes",1,0)</f>
        <v>0</v>
      </c>
      <c r="AF98" s="12">
        <f>IF(Table14[[#This Row],[unintended_change_present]]="Yes",1,0)</f>
        <v>1</v>
      </c>
      <c r="AG98" s="12">
        <f>IF(Table14[[#This Row],[missed_required_change]]="Yes",1,0)</f>
        <v>0</v>
      </c>
      <c r="AH98" s="12">
        <f>IF(OR(Table14[[#This Row],[severity]]="Medium",Table14[[#This Row],[severity]]="High"),1,0)</f>
        <v>0</v>
      </c>
    </row>
    <row r="99" spans="1:34" ht="152.25">
      <c r="A99" s="14" t="s">
        <v>1258</v>
      </c>
      <c r="B99" s="15" t="s">
        <v>1259</v>
      </c>
      <c r="C99" s="16" t="s">
        <v>149</v>
      </c>
      <c r="D9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99" s="15" t="s">
        <v>1260</v>
      </c>
      <c r="F99" s="33" t="s">
        <v>1261</v>
      </c>
      <c r="G99" s="33" t="s">
        <v>1262</v>
      </c>
      <c r="H99" s="16">
        <v>1</v>
      </c>
      <c r="I99" s="16" t="s">
        <v>1263</v>
      </c>
      <c r="J99" s="16" t="s">
        <v>1263</v>
      </c>
      <c r="K99" s="18" t="s">
        <v>56</v>
      </c>
      <c r="L99" s="16" t="s">
        <v>1264</v>
      </c>
      <c r="M99" s="16" t="s">
        <v>1265</v>
      </c>
      <c r="N99" s="16" t="s">
        <v>1266</v>
      </c>
      <c r="O99" s="16" t="s">
        <v>1267</v>
      </c>
      <c r="P99" s="16" t="s">
        <v>2672</v>
      </c>
      <c r="Q99" s="16" t="s">
        <v>2671</v>
      </c>
      <c r="R99" s="16" t="s">
        <v>2672</v>
      </c>
      <c r="S99" s="16" t="s">
        <v>2417</v>
      </c>
      <c r="T99" s="16" t="s">
        <v>2674</v>
      </c>
      <c r="U99" s="16" t="s">
        <v>2671</v>
      </c>
      <c r="V99" s="16" t="s">
        <v>2860</v>
      </c>
      <c r="W99" s="16" t="s">
        <v>72</v>
      </c>
      <c r="X99" s="16" t="s">
        <v>62</v>
      </c>
      <c r="Y99" s="16" t="s">
        <v>73</v>
      </c>
      <c r="Z99" t="s">
        <v>3186</v>
      </c>
      <c r="AA99" s="12" t="str">
        <f>Table14[[#This Row],[case_id]]&amp;"__"&amp;Table14[[#This Row],[filename]]&amp;"__"&amp;Table14[[#This Row],[Model]]</f>
        <v>repo_b823069_04e8835__setup_llm_vs_gt.diff__ChatGPT 5.4</v>
      </c>
      <c r="AB99" s="12">
        <f>IF(Table14[[#This Row],[task_success]]="Yes",1,0)</f>
        <v>1</v>
      </c>
      <c r="AC99" s="12">
        <f>IF(Table14[[#This Row],[task_success]]="Partial",1,0)</f>
        <v>0</v>
      </c>
      <c r="AD99" s="12">
        <f>IF(Table14[[#This Row],[task_success]]="No",1,0)</f>
        <v>0</v>
      </c>
      <c r="AE99" s="12">
        <f>IF(Table14[[#This Row],[exact_match]]="Yes",1,0)</f>
        <v>0</v>
      </c>
      <c r="AF99" s="12">
        <f>IF(Table14[[#This Row],[unintended_change_present]]="Yes",1,0)</f>
        <v>1</v>
      </c>
      <c r="AG99" s="12">
        <f>IF(Table14[[#This Row],[missed_required_change]]="Yes",1,0)</f>
        <v>0</v>
      </c>
      <c r="AH99" s="12">
        <f>IF(OR(Table14[[#This Row],[severity]]="Medium",Table14[[#This Row],[severity]]="High"),1,0)</f>
        <v>0</v>
      </c>
    </row>
    <row r="100" spans="1:34" ht="106.5">
      <c r="A100" s="10" t="s">
        <v>1274</v>
      </c>
      <c r="B100" s="11" t="s">
        <v>1275</v>
      </c>
      <c r="C100" s="12" t="s">
        <v>149</v>
      </c>
      <c r="D10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00" s="11" t="s">
        <v>1276</v>
      </c>
      <c r="F100" s="12" t="s">
        <v>1277</v>
      </c>
      <c r="G100" s="34" t="s">
        <v>1278</v>
      </c>
      <c r="H100" s="12">
        <v>2</v>
      </c>
      <c r="I100" s="12" t="s">
        <v>1279</v>
      </c>
      <c r="J100" s="12" t="s">
        <v>1280</v>
      </c>
      <c r="K100" s="13" t="s">
        <v>56</v>
      </c>
      <c r="L100" s="12" t="s">
        <v>1281</v>
      </c>
      <c r="M100" s="12" t="s">
        <v>1282</v>
      </c>
      <c r="N100" s="12" t="s">
        <v>1283</v>
      </c>
      <c r="O100" s="12" t="s">
        <v>1284</v>
      </c>
      <c r="P100" s="12" t="s">
        <v>2672</v>
      </c>
      <c r="Q100" s="12" t="s">
        <v>2671</v>
      </c>
      <c r="R100" s="12" t="s">
        <v>2672</v>
      </c>
      <c r="S100" s="12" t="s">
        <v>2682</v>
      </c>
      <c r="T100" s="12" t="s">
        <v>2674</v>
      </c>
      <c r="U100" s="12" t="s">
        <v>2671</v>
      </c>
      <c r="V100" s="12" t="s">
        <v>2864</v>
      </c>
      <c r="W100" s="12" t="s">
        <v>72</v>
      </c>
      <c r="X100" s="12" t="s">
        <v>62</v>
      </c>
      <c r="Y100" s="12" t="s">
        <v>73</v>
      </c>
      <c r="Z100" t="s">
        <v>3186</v>
      </c>
      <c r="AA100" s="12" t="str">
        <f>Table14[[#This Row],[case_id]]&amp;"__"&amp;Table14[[#This Row],[filename]]&amp;"__"&amp;Table14[[#This Row],[Model]]</f>
        <v>repo_cfcc82a_947f1ad__sherlock_llm_vs_gt.diff__ChatGPT 5.4</v>
      </c>
      <c r="AB100" s="12">
        <f>IF(Table14[[#This Row],[task_success]]="Yes",1,0)</f>
        <v>1</v>
      </c>
      <c r="AC100" s="12">
        <f>IF(Table14[[#This Row],[task_success]]="Partial",1,0)</f>
        <v>0</v>
      </c>
      <c r="AD100" s="12">
        <f>IF(Table14[[#This Row],[task_success]]="No",1,0)</f>
        <v>0</v>
      </c>
      <c r="AE100" s="12">
        <f>IF(Table14[[#This Row],[exact_match]]="Yes",1,0)</f>
        <v>0</v>
      </c>
      <c r="AF100" s="12">
        <f>IF(Table14[[#This Row],[unintended_change_present]]="Yes",1,0)</f>
        <v>1</v>
      </c>
      <c r="AG100" s="12">
        <f>IF(Table14[[#This Row],[missed_required_change]]="Yes",1,0)</f>
        <v>0</v>
      </c>
      <c r="AH100" s="12">
        <f>IF(OR(Table14[[#This Row],[severity]]="Medium",Table14[[#This Row],[severity]]="High"),1,0)</f>
        <v>0</v>
      </c>
    </row>
    <row r="101" spans="1:34" ht="106.5">
      <c r="A101" s="14" t="s">
        <v>1274</v>
      </c>
      <c r="B101" s="15" t="s">
        <v>1275</v>
      </c>
      <c r="C101" s="16" t="s">
        <v>149</v>
      </c>
      <c r="D10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01" s="15" t="s">
        <v>1276</v>
      </c>
      <c r="F101" s="16" t="s">
        <v>1277</v>
      </c>
      <c r="G101" s="35" t="s">
        <v>1278</v>
      </c>
      <c r="H101" s="16">
        <v>2</v>
      </c>
      <c r="I101" s="16" t="s">
        <v>1279</v>
      </c>
      <c r="J101" s="16" t="s">
        <v>1292</v>
      </c>
      <c r="K101" s="18" t="s">
        <v>56</v>
      </c>
      <c r="L101" s="16" t="s">
        <v>1281</v>
      </c>
      <c r="M101" s="16" t="s">
        <v>1282</v>
      </c>
      <c r="N101" s="16" t="s">
        <v>1293</v>
      </c>
      <c r="O101" s="16" t="s">
        <v>1294</v>
      </c>
      <c r="P101" s="16" t="s">
        <v>2672</v>
      </c>
      <c r="Q101" s="16" t="s">
        <v>2671</v>
      </c>
      <c r="R101" s="16" t="s">
        <v>2672</v>
      </c>
      <c r="S101" s="16" t="s">
        <v>76</v>
      </c>
      <c r="T101" s="16" t="s">
        <v>2674</v>
      </c>
      <c r="U101" s="16" t="s">
        <v>2671</v>
      </c>
      <c r="V101" s="16" t="s">
        <v>2866</v>
      </c>
      <c r="W101" s="16" t="s">
        <v>72</v>
      </c>
      <c r="X101" s="16" t="s">
        <v>62</v>
      </c>
      <c r="Y101" s="16" t="s">
        <v>73</v>
      </c>
      <c r="Z101" t="s">
        <v>3186</v>
      </c>
      <c r="AA101" s="12" t="str">
        <f>Table14[[#This Row],[case_id]]&amp;"__"&amp;Table14[[#This Row],[filename]]&amp;"__"&amp;Table14[[#This Row],[Model]]</f>
        <v>repo_cfcc82a_947f1ad__sites_llm_vs_gt.diff__ChatGPT 5.4</v>
      </c>
      <c r="AB101" s="12">
        <f>IF(Table14[[#This Row],[task_success]]="Yes",1,0)</f>
        <v>1</v>
      </c>
      <c r="AC101" s="12">
        <f>IF(Table14[[#This Row],[task_success]]="Partial",1,0)</f>
        <v>0</v>
      </c>
      <c r="AD101" s="12">
        <f>IF(Table14[[#This Row],[task_success]]="No",1,0)</f>
        <v>0</v>
      </c>
      <c r="AE101" s="12">
        <f>IF(Table14[[#This Row],[exact_match]]="Yes",1,0)</f>
        <v>0</v>
      </c>
      <c r="AF101" s="12">
        <f>IF(Table14[[#This Row],[unintended_change_present]]="Yes",1,0)</f>
        <v>1</v>
      </c>
      <c r="AG101" s="12">
        <f>IF(Table14[[#This Row],[missed_required_change]]="Yes",1,0)</f>
        <v>0</v>
      </c>
      <c r="AH101" s="12">
        <f>IF(OR(Table14[[#This Row],[severity]]="Medium",Table14[[#This Row],[severity]]="High"),1,0)</f>
        <v>0</v>
      </c>
    </row>
    <row r="102" spans="1:34" ht="152.25">
      <c r="A102" s="10" t="s">
        <v>1274</v>
      </c>
      <c r="B102" s="11" t="s">
        <v>1275</v>
      </c>
      <c r="C102" s="12" t="s">
        <v>305</v>
      </c>
      <c r="D10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02" s="11" t="s">
        <v>1303</v>
      </c>
      <c r="F102" s="12" t="s">
        <v>1304</v>
      </c>
      <c r="G102" s="12" t="s">
        <v>1305</v>
      </c>
      <c r="H102" s="12">
        <v>1</v>
      </c>
      <c r="I102" s="12" t="s">
        <v>1306</v>
      </c>
      <c r="J102" s="12" t="s">
        <v>1306</v>
      </c>
      <c r="K102" s="13" t="s">
        <v>56</v>
      </c>
      <c r="L102" s="12" t="s">
        <v>1307</v>
      </c>
      <c r="M102" s="12" t="s">
        <v>1308</v>
      </c>
      <c r="N102" s="12" t="s">
        <v>1293</v>
      </c>
      <c r="O102" s="12" t="s">
        <v>1309</v>
      </c>
      <c r="P102" s="12" t="s">
        <v>2672</v>
      </c>
      <c r="Q102" s="12" t="s">
        <v>2671</v>
      </c>
      <c r="R102" s="12" t="s">
        <v>2672</v>
      </c>
      <c r="S102" s="12" t="s">
        <v>76</v>
      </c>
      <c r="T102" s="12" t="s">
        <v>2674</v>
      </c>
      <c r="U102" s="12" t="s">
        <v>2671</v>
      </c>
      <c r="V102" s="12" t="s">
        <v>2866</v>
      </c>
      <c r="W102" s="12" t="s">
        <v>72</v>
      </c>
      <c r="X102" s="12" t="s">
        <v>62</v>
      </c>
      <c r="Y102" s="12" t="s">
        <v>73</v>
      </c>
      <c r="Z102" t="s">
        <v>3186</v>
      </c>
      <c r="AA102" s="12" t="str">
        <f>Table14[[#This Row],[case_id]]&amp;"__"&amp;Table14[[#This Row],[filename]]&amp;"__"&amp;Table14[[#This Row],[Model]]</f>
        <v>repo_be42ae7_1c64c28__sites_llm_vs_gt.diff__ChatGPT 5.4</v>
      </c>
      <c r="AB102" s="12">
        <f>IF(Table14[[#This Row],[task_success]]="Yes",1,0)</f>
        <v>1</v>
      </c>
      <c r="AC102" s="12">
        <f>IF(Table14[[#This Row],[task_success]]="Partial",1,0)</f>
        <v>0</v>
      </c>
      <c r="AD102" s="12">
        <f>IF(Table14[[#This Row],[task_success]]="No",1,0)</f>
        <v>0</v>
      </c>
      <c r="AE102" s="12">
        <f>IF(Table14[[#This Row],[exact_match]]="Yes",1,0)</f>
        <v>0</v>
      </c>
      <c r="AF102" s="12">
        <f>IF(Table14[[#This Row],[unintended_change_present]]="Yes",1,0)</f>
        <v>1</v>
      </c>
      <c r="AG102" s="12">
        <f>IF(Table14[[#This Row],[missed_required_change]]="Yes",1,0)</f>
        <v>0</v>
      </c>
      <c r="AH102" s="12">
        <f>IF(OR(Table14[[#This Row],[severity]]="Medium",Table14[[#This Row],[severity]]="High"),1,0)</f>
        <v>0</v>
      </c>
    </row>
    <row r="103" spans="1:34" ht="91.5">
      <c r="A103" s="14" t="s">
        <v>1316</v>
      </c>
      <c r="B103" s="15" t="s">
        <v>1317</v>
      </c>
      <c r="C103" s="16" t="s">
        <v>51</v>
      </c>
      <c r="D10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3" s="15" t="s">
        <v>1318</v>
      </c>
      <c r="F103" s="18">
        <v>5741160</v>
      </c>
      <c r="G103" s="16" t="s">
        <v>1319</v>
      </c>
      <c r="H103" s="16">
        <v>1</v>
      </c>
      <c r="I103" s="16" t="s">
        <v>1320</v>
      </c>
      <c r="J103" s="16" t="s">
        <v>1320</v>
      </c>
      <c r="K103" s="18" t="s">
        <v>56</v>
      </c>
      <c r="L103" s="16" t="s">
        <v>1321</v>
      </c>
      <c r="M103" s="16" t="s">
        <v>1322</v>
      </c>
      <c r="N103" s="16" t="s">
        <v>1323</v>
      </c>
      <c r="O103" s="16" t="s">
        <v>1324</v>
      </c>
      <c r="P103" s="16" t="s">
        <v>2672</v>
      </c>
      <c r="Q103" s="16" t="s">
        <v>2671</v>
      </c>
      <c r="R103" s="16" t="s">
        <v>2672</v>
      </c>
      <c r="S103" s="16" t="s">
        <v>76</v>
      </c>
      <c r="T103" s="16" t="s">
        <v>2674</v>
      </c>
      <c r="U103" s="16" t="s">
        <v>2671</v>
      </c>
      <c r="V103" s="16" t="s">
        <v>2871</v>
      </c>
      <c r="W103" s="16" t="s">
        <v>72</v>
      </c>
      <c r="X103" s="16" t="s">
        <v>62</v>
      </c>
      <c r="Y103" s="16" t="s">
        <v>73</v>
      </c>
      <c r="Z103" t="s">
        <v>3186</v>
      </c>
      <c r="AA103" s="12" t="str">
        <f>Table14[[#This Row],[case_id]]&amp;"__"&amp;Table14[[#This Row],[filename]]&amp;"__"&amp;Table14[[#This Row],[Model]]</f>
        <v>repo_5741160_f7c6063__extractor_llm_vs_gt.diff__ChatGPT 5.4</v>
      </c>
      <c r="AB103" s="12">
        <f>IF(Table14[[#This Row],[task_success]]="Yes",1,0)</f>
        <v>1</v>
      </c>
      <c r="AC103" s="12">
        <f>IF(Table14[[#This Row],[task_success]]="Partial",1,0)</f>
        <v>0</v>
      </c>
      <c r="AD103" s="12">
        <f>IF(Table14[[#This Row],[task_success]]="No",1,0)</f>
        <v>0</v>
      </c>
      <c r="AE103" s="12">
        <f>IF(Table14[[#This Row],[exact_match]]="Yes",1,0)</f>
        <v>0</v>
      </c>
      <c r="AF103" s="12">
        <f>IF(Table14[[#This Row],[unintended_change_present]]="Yes",1,0)</f>
        <v>1</v>
      </c>
      <c r="AG103" s="12">
        <f>IF(Table14[[#This Row],[missed_required_change]]="Yes",1,0)</f>
        <v>0</v>
      </c>
      <c r="AH103" s="12">
        <f>IF(OR(Table14[[#This Row],[severity]]="Medium",Table14[[#This Row],[severity]]="High"),1,0)</f>
        <v>0</v>
      </c>
    </row>
    <row r="104" spans="1:34" ht="137.25">
      <c r="A104" s="10" t="s">
        <v>1316</v>
      </c>
      <c r="B104" s="11" t="s">
        <v>1317</v>
      </c>
      <c r="C104" s="12" t="s">
        <v>149</v>
      </c>
      <c r="D10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04" s="11" t="s">
        <v>1332</v>
      </c>
      <c r="F104" s="12" t="s">
        <v>1333</v>
      </c>
      <c r="G104" s="12" t="s">
        <v>1334</v>
      </c>
      <c r="H104" s="12">
        <v>1</v>
      </c>
      <c r="I104" s="12" t="s">
        <v>1335</v>
      </c>
      <c r="J104" s="12" t="s">
        <v>1336</v>
      </c>
      <c r="K104" s="13" t="s">
        <v>56</v>
      </c>
      <c r="L104" s="12" t="s">
        <v>1337</v>
      </c>
      <c r="M104" s="12" t="s">
        <v>1338</v>
      </c>
      <c r="N104" s="12" t="s">
        <v>1339</v>
      </c>
      <c r="O104" s="12" t="s">
        <v>1340</v>
      </c>
      <c r="P104" s="12" t="s">
        <v>2672</v>
      </c>
      <c r="Q104" s="12" t="s">
        <v>2671</v>
      </c>
      <c r="R104" s="12" t="s">
        <v>2672</v>
      </c>
      <c r="S104" s="12" t="s">
        <v>76</v>
      </c>
      <c r="T104" s="12" t="s">
        <v>2674</v>
      </c>
      <c r="U104" s="12" t="s">
        <v>2671</v>
      </c>
      <c r="V104" s="12" t="s">
        <v>2681</v>
      </c>
      <c r="W104" s="12" t="s">
        <v>72</v>
      </c>
      <c r="X104" s="12" t="s">
        <v>62</v>
      </c>
      <c r="Y104" s="12" t="s">
        <v>73</v>
      </c>
      <c r="Z104" t="s">
        <v>3186</v>
      </c>
      <c r="AA104" s="12" t="str">
        <f>Table14[[#This Row],[case_id]]&amp;"__"&amp;Table14[[#This Row],[filename]]&amp;"__"&amp;Table14[[#This Row],[Model]]</f>
        <v>repo_d909ae2_7e7cf0b__adjust_llm_vs_gt.diff__ChatGPT 5.4</v>
      </c>
      <c r="AB104" s="12">
        <f>IF(Table14[[#This Row],[task_success]]="Yes",1,0)</f>
        <v>1</v>
      </c>
      <c r="AC104" s="12">
        <f>IF(Table14[[#This Row],[task_success]]="Partial",1,0)</f>
        <v>0</v>
      </c>
      <c r="AD104" s="12">
        <f>IF(Table14[[#This Row],[task_success]]="No",1,0)</f>
        <v>0</v>
      </c>
      <c r="AE104" s="12">
        <f>IF(Table14[[#This Row],[exact_match]]="Yes",1,0)</f>
        <v>0</v>
      </c>
      <c r="AF104" s="12">
        <f>IF(Table14[[#This Row],[unintended_change_present]]="Yes",1,0)</f>
        <v>1</v>
      </c>
      <c r="AG104" s="12">
        <f>IF(Table14[[#This Row],[missed_required_change]]="Yes",1,0)</f>
        <v>0</v>
      </c>
      <c r="AH104" s="12">
        <f>IF(OR(Table14[[#This Row],[severity]]="Medium",Table14[[#This Row],[severity]]="High"),1,0)</f>
        <v>0</v>
      </c>
    </row>
    <row r="105" spans="1:34" ht="76.5">
      <c r="A105" s="14" t="s">
        <v>1351</v>
      </c>
      <c r="B105" s="15" t="s">
        <v>1352</v>
      </c>
      <c r="C105" s="16" t="s">
        <v>51</v>
      </c>
      <c r="D10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5" s="15" t="s">
        <v>1353</v>
      </c>
      <c r="F105" s="16" t="s">
        <v>1354</v>
      </c>
      <c r="G105" s="16" t="s">
        <v>1355</v>
      </c>
      <c r="H105" s="16">
        <v>2</v>
      </c>
      <c r="I105" s="16" t="s">
        <v>1356</v>
      </c>
      <c r="J105" s="16" t="s">
        <v>1357</v>
      </c>
      <c r="K105" s="18" t="s">
        <v>56</v>
      </c>
      <c r="L105" s="16" t="s">
        <v>1358</v>
      </c>
      <c r="M105" s="16" t="s">
        <v>1359</v>
      </c>
      <c r="N105" s="16" t="s">
        <v>1192</v>
      </c>
      <c r="O105" s="16" t="s">
        <v>1360</v>
      </c>
      <c r="P105" s="16" t="s">
        <v>2672</v>
      </c>
      <c r="Q105" s="16" t="s">
        <v>2671</v>
      </c>
      <c r="R105" s="16" t="s">
        <v>2672</v>
      </c>
      <c r="S105" s="16" t="s">
        <v>76</v>
      </c>
      <c r="T105" s="16" t="s">
        <v>2674</v>
      </c>
      <c r="U105" s="16" t="s">
        <v>2671</v>
      </c>
      <c r="V105" s="16" t="s">
        <v>2681</v>
      </c>
      <c r="W105" s="16" t="s">
        <v>72</v>
      </c>
      <c r="X105" s="16" t="s">
        <v>62</v>
      </c>
      <c r="Y105" s="16" t="s">
        <v>73</v>
      </c>
      <c r="Z105" t="s">
        <v>3186</v>
      </c>
      <c r="AA105" s="12" t="str">
        <f>Table14[[#This Row],[case_id]]&amp;"__"&amp;Table14[[#This Row],[filename]]&amp;"__"&amp;Table14[[#This Row],[Model]]</f>
        <v>repo_9b6605c_991915a__lib_llm_vs_gt.diff__ChatGPT 5.4</v>
      </c>
      <c r="AB105" s="12">
        <f>IF(Table14[[#This Row],[task_success]]="Yes",1,0)</f>
        <v>1</v>
      </c>
      <c r="AC105" s="12">
        <f>IF(Table14[[#This Row],[task_success]]="Partial",1,0)</f>
        <v>0</v>
      </c>
      <c r="AD105" s="12">
        <f>IF(Table14[[#This Row],[task_success]]="No",1,0)</f>
        <v>0</v>
      </c>
      <c r="AE105" s="12">
        <f>IF(Table14[[#This Row],[exact_match]]="Yes",1,0)</f>
        <v>0</v>
      </c>
      <c r="AF105" s="12">
        <f>IF(Table14[[#This Row],[unintended_change_present]]="Yes",1,0)</f>
        <v>1</v>
      </c>
      <c r="AG105" s="12">
        <f>IF(Table14[[#This Row],[missed_required_change]]="Yes",1,0)</f>
        <v>0</v>
      </c>
      <c r="AH105" s="12">
        <f>IF(OR(Table14[[#This Row],[severity]]="Medium",Table14[[#This Row],[severity]]="High"),1,0)</f>
        <v>0</v>
      </c>
    </row>
    <row r="106" spans="1:34" ht="91.5">
      <c r="A106" s="10" t="s">
        <v>1351</v>
      </c>
      <c r="B106" s="11" t="s">
        <v>1352</v>
      </c>
      <c r="C106" s="12" t="s">
        <v>51</v>
      </c>
      <c r="D10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6" s="11" t="s">
        <v>1353</v>
      </c>
      <c r="F106" s="12" t="s">
        <v>1354</v>
      </c>
      <c r="G106" s="12" t="s">
        <v>1355</v>
      </c>
      <c r="H106" s="12">
        <v>2</v>
      </c>
      <c r="I106" s="12" t="s">
        <v>1356</v>
      </c>
      <c r="J106" s="12" t="s">
        <v>1365</v>
      </c>
      <c r="K106" s="13" t="s">
        <v>56</v>
      </c>
      <c r="L106" s="12" t="s">
        <v>1358</v>
      </c>
      <c r="M106" s="12" t="s">
        <v>1359</v>
      </c>
      <c r="N106" s="12" t="s">
        <v>1366</v>
      </c>
      <c r="O106" s="12" t="s">
        <v>1367</v>
      </c>
      <c r="P106" s="12" t="s">
        <v>2672</v>
      </c>
      <c r="Q106" s="12" t="s">
        <v>2671</v>
      </c>
      <c r="R106" s="12" t="s">
        <v>2672</v>
      </c>
      <c r="S106" s="12" t="s">
        <v>76</v>
      </c>
      <c r="T106" s="12" t="s">
        <v>2674</v>
      </c>
      <c r="U106" s="12" t="s">
        <v>2671</v>
      </c>
      <c r="V106" s="12" t="s">
        <v>2681</v>
      </c>
      <c r="W106" s="12" t="s">
        <v>72</v>
      </c>
      <c r="X106" s="12" t="s">
        <v>62</v>
      </c>
      <c r="Y106" s="12" t="s">
        <v>73</v>
      </c>
      <c r="Z106" t="s">
        <v>3186</v>
      </c>
      <c r="AA106" s="12" t="str">
        <f>Table14[[#This Row],[case_id]]&amp;"__"&amp;Table14[[#This Row],[filename]]&amp;"__"&amp;Table14[[#This Row],[Model]]</f>
        <v>repo_9b6605c_991915a__testconfig_llm_vs_gt.diff__ChatGPT 5.4</v>
      </c>
      <c r="AB106" s="12">
        <f>IF(Table14[[#This Row],[task_success]]="Yes",1,0)</f>
        <v>1</v>
      </c>
      <c r="AC106" s="12">
        <f>IF(Table14[[#This Row],[task_success]]="Partial",1,0)</f>
        <v>0</v>
      </c>
      <c r="AD106" s="12">
        <f>IF(Table14[[#This Row],[task_success]]="No",1,0)</f>
        <v>0</v>
      </c>
      <c r="AE106" s="12">
        <f>IF(Table14[[#This Row],[exact_match]]="Yes",1,0)</f>
        <v>0</v>
      </c>
      <c r="AF106" s="12">
        <f>IF(Table14[[#This Row],[unintended_change_present]]="Yes",1,0)</f>
        <v>1</v>
      </c>
      <c r="AG106" s="12">
        <f>IF(Table14[[#This Row],[missed_required_change]]="Yes",1,0)</f>
        <v>0</v>
      </c>
      <c r="AH106" s="12">
        <f>IF(OR(Table14[[#This Row],[severity]]="Medium",Table14[[#This Row],[severity]]="High"),1,0)</f>
        <v>0</v>
      </c>
    </row>
    <row r="107" spans="1:34" ht="76.5">
      <c r="A107" s="14" t="s">
        <v>1351</v>
      </c>
      <c r="B107" s="15" t="s">
        <v>1352</v>
      </c>
      <c r="C107" s="16" t="s">
        <v>51</v>
      </c>
      <c r="D10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7" s="15" t="s">
        <v>1373</v>
      </c>
      <c r="F107" s="16" t="s">
        <v>1374</v>
      </c>
      <c r="G107" s="16" t="s">
        <v>1375</v>
      </c>
      <c r="H107" s="16">
        <v>3</v>
      </c>
      <c r="I107" s="16" t="s">
        <v>1376</v>
      </c>
      <c r="J107" s="16" t="s">
        <v>1377</v>
      </c>
      <c r="K107" s="18" t="s">
        <v>56</v>
      </c>
      <c r="L107" s="16" t="s">
        <v>1378</v>
      </c>
      <c r="M107" s="16" t="s">
        <v>1379</v>
      </c>
      <c r="N107" s="16" t="s">
        <v>1380</v>
      </c>
      <c r="O107" s="16" t="s">
        <v>1381</v>
      </c>
      <c r="P107" s="16" t="s">
        <v>2672</v>
      </c>
      <c r="Q107" s="16" t="s">
        <v>2671</v>
      </c>
      <c r="R107" s="16" t="s">
        <v>2672</v>
      </c>
      <c r="S107" s="16" t="s">
        <v>76</v>
      </c>
      <c r="T107" s="16" t="s">
        <v>2674</v>
      </c>
      <c r="U107" s="16" t="s">
        <v>2671</v>
      </c>
      <c r="V107" s="16" t="s">
        <v>2681</v>
      </c>
      <c r="W107" s="16" t="s">
        <v>72</v>
      </c>
      <c r="X107" s="16" t="s">
        <v>62</v>
      </c>
      <c r="Y107" s="16" t="s">
        <v>73</v>
      </c>
      <c r="Z107" t="s">
        <v>3186</v>
      </c>
      <c r="AA107" s="12" t="str">
        <f>Table14[[#This Row],[case_id]]&amp;"__"&amp;Table14[[#This Row],[filename]]&amp;"__"&amp;Table14[[#This Row],[Model]]</f>
        <v>repo_8d8ea8b_bb6e52f__http_llm_vs_gt.diff__ChatGPT 5.4</v>
      </c>
      <c r="AB107" s="12">
        <f>IF(Table14[[#This Row],[task_success]]="Yes",1,0)</f>
        <v>1</v>
      </c>
      <c r="AC107" s="12">
        <f>IF(Table14[[#This Row],[task_success]]="Partial",1,0)</f>
        <v>0</v>
      </c>
      <c r="AD107" s="12">
        <f>IF(Table14[[#This Row],[task_success]]="No",1,0)</f>
        <v>0</v>
      </c>
      <c r="AE107" s="12">
        <f>IF(Table14[[#This Row],[exact_match]]="Yes",1,0)</f>
        <v>0</v>
      </c>
      <c r="AF107" s="12">
        <f>IF(Table14[[#This Row],[unintended_change_present]]="Yes",1,0)</f>
        <v>1</v>
      </c>
      <c r="AG107" s="12">
        <f>IF(Table14[[#This Row],[missed_required_change]]="Yes",1,0)</f>
        <v>0</v>
      </c>
      <c r="AH107" s="12">
        <f>IF(OR(Table14[[#This Row],[severity]]="Medium",Table14[[#This Row],[severity]]="High"),1,0)</f>
        <v>0</v>
      </c>
    </row>
    <row r="108" spans="1:34" ht="76.5">
      <c r="A108" s="10" t="s">
        <v>1351</v>
      </c>
      <c r="B108" s="11" t="s">
        <v>1352</v>
      </c>
      <c r="C108" s="12" t="s">
        <v>51</v>
      </c>
      <c r="D10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8" s="11" t="s">
        <v>1373</v>
      </c>
      <c r="F108" s="12" t="s">
        <v>1374</v>
      </c>
      <c r="G108" s="12" t="s">
        <v>1375</v>
      </c>
      <c r="H108" s="12">
        <v>3</v>
      </c>
      <c r="I108" s="12" t="s">
        <v>1376</v>
      </c>
      <c r="J108" s="12" t="s">
        <v>1387</v>
      </c>
      <c r="K108" s="13" t="s">
        <v>56</v>
      </c>
      <c r="L108" s="12" t="s">
        <v>1378</v>
      </c>
      <c r="M108" s="12" t="s">
        <v>1379</v>
      </c>
      <c r="N108" s="12" t="s">
        <v>1388</v>
      </c>
      <c r="O108" s="12" t="s">
        <v>1389</v>
      </c>
      <c r="P108" s="12" t="s">
        <v>2671</v>
      </c>
      <c r="Q108" s="12" t="s">
        <v>2671</v>
      </c>
      <c r="R108" s="12" t="s">
        <v>2672</v>
      </c>
      <c r="S108" s="12" t="s">
        <v>2752</v>
      </c>
      <c r="T108" s="12" t="s">
        <v>2678</v>
      </c>
      <c r="U108" s="12" t="s">
        <v>2672</v>
      </c>
      <c r="V108" s="12" t="s">
        <v>2882</v>
      </c>
      <c r="W108" s="12" t="s">
        <v>66</v>
      </c>
      <c r="X108" s="12" t="s">
        <v>62</v>
      </c>
      <c r="Y108" s="12" t="s">
        <v>73</v>
      </c>
      <c r="Z108" t="s">
        <v>3186</v>
      </c>
      <c r="AA108" s="12" t="str">
        <f>Table14[[#This Row],[case_id]]&amp;"__"&amp;Table14[[#This Row],[filename]]&amp;"__"&amp;Table14[[#This Row],[Model]]</f>
        <v>repo_8d8ea8b_bb6e52f__http2_llm_vs_gt.diff__ChatGPT 5.4</v>
      </c>
      <c r="AB108" s="12">
        <f>IF(Table14[[#This Row],[task_success]]="Yes",1,0)</f>
        <v>0</v>
      </c>
      <c r="AC108" s="12">
        <f>IF(Table14[[#This Row],[task_success]]="Partial",1,0)</f>
        <v>0</v>
      </c>
      <c r="AD108" s="12">
        <f>IF(Table14[[#This Row],[task_success]]="No",1,0)</f>
        <v>1</v>
      </c>
      <c r="AE108" s="12">
        <f>IF(Table14[[#This Row],[exact_match]]="Yes",1,0)</f>
        <v>0</v>
      </c>
      <c r="AF108" s="12">
        <f>IF(Table14[[#This Row],[unintended_change_present]]="Yes",1,0)</f>
        <v>1</v>
      </c>
      <c r="AG108" s="12">
        <f>IF(Table14[[#This Row],[missed_required_change]]="Yes",1,0)</f>
        <v>1</v>
      </c>
      <c r="AH108" s="12">
        <f>IF(OR(Table14[[#This Row],[severity]]="Medium",Table14[[#This Row],[severity]]="High"),1,0)</f>
        <v>1</v>
      </c>
    </row>
    <row r="109" spans="1:34" ht="76.5">
      <c r="A109" s="14" t="s">
        <v>1351</v>
      </c>
      <c r="B109" s="15" t="s">
        <v>1352</v>
      </c>
      <c r="C109" s="16" t="s">
        <v>51</v>
      </c>
      <c r="D10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9" s="15" t="s">
        <v>1373</v>
      </c>
      <c r="F109" s="16" t="s">
        <v>1374</v>
      </c>
      <c r="G109" s="16" t="s">
        <v>1375</v>
      </c>
      <c r="H109" s="16">
        <v>3</v>
      </c>
      <c r="I109" s="16" t="s">
        <v>1376</v>
      </c>
      <c r="J109" s="16" t="s">
        <v>1396</v>
      </c>
      <c r="K109" s="18" t="s">
        <v>56</v>
      </c>
      <c r="L109" s="16" t="s">
        <v>1378</v>
      </c>
      <c r="M109" s="16" t="s">
        <v>1379</v>
      </c>
      <c r="N109" s="16" t="s">
        <v>1397</v>
      </c>
      <c r="O109" s="16" t="s">
        <v>1398</v>
      </c>
      <c r="P109" s="16" t="s">
        <v>2672</v>
      </c>
      <c r="Q109" s="16" t="s">
        <v>2671</v>
      </c>
      <c r="R109" s="16" t="s">
        <v>2672</v>
      </c>
      <c r="S109" s="16" t="s">
        <v>76</v>
      </c>
      <c r="T109" s="16" t="s">
        <v>2674</v>
      </c>
      <c r="U109" s="16" t="s">
        <v>2671</v>
      </c>
      <c r="V109" s="16" t="s">
        <v>2681</v>
      </c>
      <c r="W109" s="16" t="s">
        <v>72</v>
      </c>
      <c r="X109" s="16" t="s">
        <v>62</v>
      </c>
      <c r="Y109" s="16" t="s">
        <v>73</v>
      </c>
      <c r="Z109" t="s">
        <v>3186</v>
      </c>
      <c r="AA109" s="12" t="str">
        <f>Table14[[#This Row],[case_id]]&amp;"__"&amp;Table14[[#This Row],[filename]]&amp;"__"&amp;Table14[[#This Row],[Model]]</f>
        <v>repo_8d8ea8b_bb6e52f__http11_llm_vs_gt.diff__ChatGPT 5.4</v>
      </c>
      <c r="AB109" s="12">
        <f>IF(Table14[[#This Row],[task_success]]="Yes",1,0)</f>
        <v>1</v>
      </c>
      <c r="AC109" s="12">
        <f>IF(Table14[[#This Row],[task_success]]="Partial",1,0)</f>
        <v>0</v>
      </c>
      <c r="AD109" s="12">
        <f>IF(Table14[[#This Row],[task_success]]="No",1,0)</f>
        <v>0</v>
      </c>
      <c r="AE109" s="12">
        <f>IF(Table14[[#This Row],[exact_match]]="Yes",1,0)</f>
        <v>0</v>
      </c>
      <c r="AF109" s="12">
        <f>IF(Table14[[#This Row],[unintended_change_present]]="Yes",1,0)</f>
        <v>1</v>
      </c>
      <c r="AG109" s="12">
        <f>IF(Table14[[#This Row],[missed_required_change]]="Yes",1,0)</f>
        <v>0</v>
      </c>
      <c r="AH109" s="12">
        <f>IF(OR(Table14[[#This Row],[severity]]="Medium",Table14[[#This Row],[severity]]="High"),1,0)</f>
        <v>0</v>
      </c>
    </row>
    <row r="110" spans="1:34" ht="91.5">
      <c r="A110" s="10" t="s">
        <v>1351</v>
      </c>
      <c r="B110" s="11" t="s">
        <v>1352</v>
      </c>
      <c r="C110" s="12" t="s">
        <v>80</v>
      </c>
      <c r="D11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0" s="11" t="s">
        <v>1403</v>
      </c>
      <c r="F110" s="12" t="s">
        <v>1404</v>
      </c>
      <c r="G110" s="36">
        <v>3462999</v>
      </c>
      <c r="H110" s="12">
        <v>2</v>
      </c>
      <c r="I110" s="12" t="s">
        <v>1405</v>
      </c>
      <c r="J110" s="12" t="s">
        <v>1406</v>
      </c>
      <c r="K110" s="13" t="s">
        <v>56</v>
      </c>
      <c r="L110" s="12" t="s">
        <v>1407</v>
      </c>
      <c r="M110" s="12" t="s">
        <v>1408</v>
      </c>
      <c r="N110" s="12" t="s">
        <v>1409</v>
      </c>
      <c r="O110" s="12" t="s">
        <v>1410</v>
      </c>
      <c r="P110" s="12" t="s">
        <v>2672</v>
      </c>
      <c r="Q110" s="12" t="s">
        <v>2671</v>
      </c>
      <c r="R110" s="12" t="s">
        <v>2672</v>
      </c>
      <c r="S110" s="12" t="s">
        <v>76</v>
      </c>
      <c r="T110" s="12" t="s">
        <v>2674</v>
      </c>
      <c r="U110" s="12" t="s">
        <v>2671</v>
      </c>
      <c r="V110" s="12" t="s">
        <v>2681</v>
      </c>
      <c r="W110" s="12" t="s">
        <v>72</v>
      </c>
      <c r="X110" s="12" t="s">
        <v>62</v>
      </c>
      <c r="Y110" s="12" t="s">
        <v>73</v>
      </c>
      <c r="Z110" t="s">
        <v>3186</v>
      </c>
      <c r="AA110" s="12" t="str">
        <f>Table14[[#This Row],[case_id]]&amp;"__"&amp;Table14[[#This Row],[filename]]&amp;"__"&amp;Table14[[#This Row],[Model]]</f>
        <v>repo_d5da743_3462999__models_llm_vs_gt.diff__ChatGPT 5.4</v>
      </c>
      <c r="AB110" s="12">
        <f>IF(Table14[[#This Row],[task_success]]="Yes",1,0)</f>
        <v>1</v>
      </c>
      <c r="AC110" s="12">
        <f>IF(Table14[[#This Row],[task_success]]="Partial",1,0)</f>
        <v>0</v>
      </c>
      <c r="AD110" s="12">
        <f>IF(Table14[[#This Row],[task_success]]="No",1,0)</f>
        <v>0</v>
      </c>
      <c r="AE110" s="12">
        <f>IF(Table14[[#This Row],[exact_match]]="Yes",1,0)</f>
        <v>0</v>
      </c>
      <c r="AF110" s="12">
        <f>IF(Table14[[#This Row],[unintended_change_present]]="Yes",1,0)</f>
        <v>1</v>
      </c>
      <c r="AG110" s="12">
        <f>IF(Table14[[#This Row],[missed_required_change]]="Yes",1,0)</f>
        <v>0</v>
      </c>
      <c r="AH110" s="12">
        <f>IF(OR(Table14[[#This Row],[severity]]="Medium",Table14[[#This Row],[severity]]="High"),1,0)</f>
        <v>0</v>
      </c>
    </row>
    <row r="111" spans="1:34" ht="91.5">
      <c r="A111" s="14" t="s">
        <v>1351</v>
      </c>
      <c r="B111" s="15" t="s">
        <v>1352</v>
      </c>
      <c r="C111" s="16" t="s">
        <v>80</v>
      </c>
      <c r="D11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1" s="15" t="s">
        <v>1403</v>
      </c>
      <c r="F111" s="16" t="s">
        <v>1404</v>
      </c>
      <c r="G111" s="31">
        <v>3462999</v>
      </c>
      <c r="H111" s="16">
        <v>2</v>
      </c>
      <c r="I111" s="16" t="s">
        <v>1405</v>
      </c>
      <c r="J111" s="16" t="s">
        <v>1415</v>
      </c>
      <c r="K111" s="18" t="s">
        <v>56</v>
      </c>
      <c r="L111" s="16" t="s">
        <v>1407</v>
      </c>
      <c r="M111" s="16" t="s">
        <v>1408</v>
      </c>
      <c r="N111" s="16" t="s">
        <v>1416</v>
      </c>
      <c r="O111" s="16" t="s">
        <v>1417</v>
      </c>
      <c r="P111" s="16" t="s">
        <v>2672</v>
      </c>
      <c r="Q111" s="16" t="s">
        <v>2671</v>
      </c>
      <c r="R111" s="16" t="s">
        <v>2672</v>
      </c>
      <c r="S111" s="16" t="s">
        <v>76</v>
      </c>
      <c r="T111" s="16" t="s">
        <v>2674</v>
      </c>
      <c r="U111" s="16" t="s">
        <v>2671</v>
      </c>
      <c r="V111" s="16" t="s">
        <v>2681</v>
      </c>
      <c r="W111" s="16" t="s">
        <v>72</v>
      </c>
      <c r="X111" s="16" t="s">
        <v>62</v>
      </c>
      <c r="Y111" s="16" t="s">
        <v>73</v>
      </c>
      <c r="Z111" t="s">
        <v>3186</v>
      </c>
      <c r="AA111" s="12" t="str">
        <f>Table14[[#This Row],[case_id]]&amp;"__"&amp;Table14[[#This Row],[filename]]&amp;"__"&amp;Table14[[#This Row],[Model]]</f>
        <v>repo_d5da743_3462999__redirects_llm_vs_gt.diff__ChatGPT 5.4</v>
      </c>
      <c r="AB111" s="12">
        <f>IF(Table14[[#This Row],[task_success]]="Yes",1,0)</f>
        <v>1</v>
      </c>
      <c r="AC111" s="12">
        <f>IF(Table14[[#This Row],[task_success]]="Partial",1,0)</f>
        <v>0</v>
      </c>
      <c r="AD111" s="12">
        <f>IF(Table14[[#This Row],[task_success]]="No",1,0)</f>
        <v>0</v>
      </c>
      <c r="AE111" s="12">
        <f>IF(Table14[[#This Row],[exact_match]]="Yes",1,0)</f>
        <v>0</v>
      </c>
      <c r="AF111" s="12">
        <f>IF(Table14[[#This Row],[unintended_change_present]]="Yes",1,0)</f>
        <v>1</v>
      </c>
      <c r="AG111" s="12">
        <f>IF(Table14[[#This Row],[missed_required_change]]="Yes",1,0)</f>
        <v>0</v>
      </c>
      <c r="AH111" s="12">
        <f>IF(OR(Table14[[#This Row],[severity]]="Medium",Table14[[#This Row],[severity]]="High"),1,0)</f>
        <v>0</v>
      </c>
    </row>
    <row r="112" spans="1:34" ht="91.5">
      <c r="A112" s="10" t="s">
        <v>1351</v>
      </c>
      <c r="B112" s="11" t="s">
        <v>1352</v>
      </c>
      <c r="C112" s="12" t="s">
        <v>80</v>
      </c>
      <c r="D11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2" s="11" t="s">
        <v>1422</v>
      </c>
      <c r="F112" s="12" t="s">
        <v>1423</v>
      </c>
      <c r="G112" s="12" t="s">
        <v>1404</v>
      </c>
      <c r="H112" s="12">
        <v>1</v>
      </c>
      <c r="I112" s="12" t="s">
        <v>1424</v>
      </c>
      <c r="J112" s="12" t="s">
        <v>1424</v>
      </c>
      <c r="K112" s="13" t="s">
        <v>56</v>
      </c>
      <c r="L112" s="12" t="s">
        <v>1425</v>
      </c>
      <c r="M112" s="12" t="s">
        <v>1426</v>
      </c>
      <c r="N112" s="12" t="s">
        <v>986</v>
      </c>
      <c r="O112" s="12" t="s">
        <v>1427</v>
      </c>
      <c r="P112" s="12" t="s">
        <v>2671</v>
      </c>
      <c r="Q112" s="12" t="s">
        <v>2671</v>
      </c>
      <c r="R112" s="12" t="s">
        <v>2672</v>
      </c>
      <c r="S112" s="12" t="s">
        <v>2817</v>
      </c>
      <c r="T112" s="12" t="s">
        <v>2691</v>
      </c>
      <c r="U112" s="12" t="s">
        <v>2672</v>
      </c>
      <c r="V112" s="12" t="s">
        <v>2818</v>
      </c>
      <c r="W112" s="12" t="s">
        <v>66</v>
      </c>
      <c r="X112" s="12" t="s">
        <v>61</v>
      </c>
      <c r="Y112" s="12" t="s">
        <v>1430</v>
      </c>
      <c r="Z112" t="s">
        <v>3186</v>
      </c>
      <c r="AA112" s="12" t="str">
        <f>Table14[[#This Row],[case_id]]&amp;"__"&amp;Table14[[#This Row],[filename]]&amp;"__"&amp;Table14[[#This Row],[Model]]</f>
        <v>repo_f9d18a8_d5da743__client_llm_vs_gt.diff__ChatGPT 5.4</v>
      </c>
      <c r="AB112" s="12">
        <f>IF(Table14[[#This Row],[task_success]]="Yes",1,0)</f>
        <v>0</v>
      </c>
      <c r="AC112" s="12">
        <f>IF(Table14[[#This Row],[task_success]]="Partial",1,0)</f>
        <v>0</v>
      </c>
      <c r="AD112" s="12">
        <f>IF(Table14[[#This Row],[task_success]]="No",1,0)</f>
        <v>1</v>
      </c>
      <c r="AE112" s="12">
        <f>IF(Table14[[#This Row],[exact_match]]="Yes",1,0)</f>
        <v>0</v>
      </c>
      <c r="AF112" s="12">
        <f>IF(Table14[[#This Row],[unintended_change_present]]="Yes",1,0)</f>
        <v>1</v>
      </c>
      <c r="AG112" s="12">
        <f>IF(Table14[[#This Row],[missed_required_change]]="Yes",1,0)</f>
        <v>1</v>
      </c>
      <c r="AH112" s="12">
        <f>IF(OR(Table14[[#This Row],[severity]]="Medium",Table14[[#This Row],[severity]]="High"),1,0)</f>
        <v>1</v>
      </c>
    </row>
    <row r="113" spans="1:34" ht="106.5">
      <c r="A113" s="14" t="s">
        <v>1351</v>
      </c>
      <c r="B113" s="15" t="s">
        <v>1352</v>
      </c>
      <c r="C113" s="16" t="s">
        <v>149</v>
      </c>
      <c r="D11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13" s="15" t="s">
        <v>1437</v>
      </c>
      <c r="F113" s="16" t="s">
        <v>1438</v>
      </c>
      <c r="G113" s="16" t="s">
        <v>1439</v>
      </c>
      <c r="H113" s="16">
        <v>1</v>
      </c>
      <c r="I113" s="16" t="s">
        <v>1440</v>
      </c>
      <c r="J113" s="16" t="s">
        <v>1440</v>
      </c>
      <c r="K113" s="18" t="s">
        <v>56</v>
      </c>
      <c r="L113" s="16" t="s">
        <v>1441</v>
      </c>
      <c r="M113" s="16" t="s">
        <v>1442</v>
      </c>
      <c r="N113" s="16" t="s">
        <v>1443</v>
      </c>
      <c r="O113" s="16" t="s">
        <v>1444</v>
      </c>
      <c r="P113" s="16" t="s">
        <v>2672</v>
      </c>
      <c r="Q113" s="16" t="s">
        <v>2671</v>
      </c>
      <c r="R113" s="16" t="s">
        <v>2672</v>
      </c>
      <c r="S113" s="16" t="s">
        <v>76</v>
      </c>
      <c r="T113" s="16" t="s">
        <v>2674</v>
      </c>
      <c r="U113" s="16" t="s">
        <v>2671</v>
      </c>
      <c r="V113" s="16" t="s">
        <v>2889</v>
      </c>
      <c r="W113" s="16" t="s">
        <v>72</v>
      </c>
      <c r="X113" s="16" t="s">
        <v>62</v>
      </c>
      <c r="Y113" s="16" t="s">
        <v>73</v>
      </c>
      <c r="Z113" t="s">
        <v>3186</v>
      </c>
      <c r="AA113" s="12" t="str">
        <f>Table14[[#This Row],[case_id]]&amp;"__"&amp;Table14[[#This Row],[filename]]&amp;"__"&amp;Table14[[#This Row],[Model]]</f>
        <v>repo_4fbf275_81f385c__api_llm_vs_gt.diff__ChatGPT 5.4</v>
      </c>
      <c r="AB113" s="12">
        <f>IF(Table14[[#This Row],[task_success]]="Yes",1,0)</f>
        <v>1</v>
      </c>
      <c r="AC113" s="12">
        <f>IF(Table14[[#This Row],[task_success]]="Partial",1,0)</f>
        <v>0</v>
      </c>
      <c r="AD113" s="12">
        <f>IF(Table14[[#This Row],[task_success]]="No",1,0)</f>
        <v>0</v>
      </c>
      <c r="AE113" s="12">
        <f>IF(Table14[[#This Row],[exact_match]]="Yes",1,0)</f>
        <v>0</v>
      </c>
      <c r="AF113" s="12">
        <f>IF(Table14[[#This Row],[unintended_change_present]]="Yes",1,0)</f>
        <v>1</v>
      </c>
      <c r="AG113" s="12">
        <f>IF(Table14[[#This Row],[missed_required_change]]="Yes",1,0)</f>
        <v>0</v>
      </c>
      <c r="AH113" s="12">
        <f>IF(OR(Table14[[#This Row],[severity]]="Medium",Table14[[#This Row],[severity]]="High"),1,0)</f>
        <v>0</v>
      </c>
    </row>
    <row r="114" spans="1:34" ht="137.25">
      <c r="A114" s="27" t="s">
        <v>1454</v>
      </c>
      <c r="B114" s="11" t="s">
        <v>1455</v>
      </c>
      <c r="C114" s="12" t="s">
        <v>51</v>
      </c>
      <c r="D11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4" s="11" t="s">
        <v>1456</v>
      </c>
      <c r="F114" s="12" t="s">
        <v>1457</v>
      </c>
      <c r="G114" s="12" t="s">
        <v>1458</v>
      </c>
      <c r="H114" s="12">
        <v>3</v>
      </c>
      <c r="I114" s="12" t="s">
        <v>1459</v>
      </c>
      <c r="J114" s="12" t="s">
        <v>1460</v>
      </c>
      <c r="K114" s="13" t="s">
        <v>56</v>
      </c>
      <c r="L114" s="12" t="s">
        <v>1461</v>
      </c>
      <c r="M114" s="12" t="s">
        <v>1462</v>
      </c>
      <c r="N114" s="12" t="s">
        <v>1463</v>
      </c>
      <c r="O114" s="12" t="s">
        <v>1464</v>
      </c>
      <c r="P114" s="12" t="s">
        <v>2672</v>
      </c>
      <c r="Q114" s="12" t="s">
        <v>2671</v>
      </c>
      <c r="R114" s="12" t="s">
        <v>2672</v>
      </c>
      <c r="S114" s="12" t="s">
        <v>76</v>
      </c>
      <c r="T114" s="12" t="s">
        <v>2674</v>
      </c>
      <c r="U114" s="12" t="s">
        <v>2671</v>
      </c>
      <c r="V114" s="12" t="s">
        <v>2681</v>
      </c>
      <c r="W114" s="12" t="s">
        <v>72</v>
      </c>
      <c r="X114" s="12" t="s">
        <v>62</v>
      </c>
      <c r="Y114" s="12" t="s">
        <v>73</v>
      </c>
      <c r="Z114" t="s">
        <v>3186</v>
      </c>
      <c r="AA114" s="12" t="str">
        <f>Table14[[#This Row],[case_id]]&amp;"__"&amp;Table14[[#This Row],[filename]]&amp;"__"&amp;Table14[[#This Row],[Model]]</f>
        <v>repo_15a5c59_ef8da99__def_llm_vs_gt.diff__ChatGPT 5.4</v>
      </c>
      <c r="AB114" s="12">
        <f>IF(Table14[[#This Row],[task_success]]="Yes",1,0)</f>
        <v>1</v>
      </c>
      <c r="AC114" s="12">
        <f>IF(Table14[[#This Row],[task_success]]="Partial",1,0)</f>
        <v>0</v>
      </c>
      <c r="AD114" s="12">
        <f>IF(Table14[[#This Row],[task_success]]="No",1,0)</f>
        <v>0</v>
      </c>
      <c r="AE114" s="12">
        <f>IF(Table14[[#This Row],[exact_match]]="Yes",1,0)</f>
        <v>0</v>
      </c>
      <c r="AF114" s="12">
        <f>IF(Table14[[#This Row],[unintended_change_present]]="Yes",1,0)</f>
        <v>1</v>
      </c>
      <c r="AG114" s="12">
        <f>IF(Table14[[#This Row],[missed_required_change]]="Yes",1,0)</f>
        <v>0</v>
      </c>
      <c r="AH114" s="12">
        <f>IF(OR(Table14[[#This Row],[severity]]="Medium",Table14[[#This Row],[severity]]="High"),1,0)</f>
        <v>0</v>
      </c>
    </row>
    <row r="115" spans="1:34" ht="137.25">
      <c r="A115" s="26" t="s">
        <v>1454</v>
      </c>
      <c r="B115" s="15" t="s">
        <v>1455</v>
      </c>
      <c r="C115" s="16" t="s">
        <v>51</v>
      </c>
      <c r="D11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5" s="15" t="s">
        <v>1456</v>
      </c>
      <c r="F115" s="16" t="s">
        <v>1457</v>
      </c>
      <c r="G115" s="16" t="s">
        <v>1458</v>
      </c>
      <c r="H115" s="16">
        <v>3</v>
      </c>
      <c r="I115" s="16" t="s">
        <v>1459</v>
      </c>
      <c r="J115" s="16" t="s">
        <v>1471</v>
      </c>
      <c r="K115" s="18" t="s">
        <v>56</v>
      </c>
      <c r="L115" s="16" t="s">
        <v>1461</v>
      </c>
      <c r="M115" s="16" t="s">
        <v>1462</v>
      </c>
      <c r="N115" s="16" t="s">
        <v>1472</v>
      </c>
      <c r="O115" s="16" t="s">
        <v>1473</v>
      </c>
      <c r="P115" s="16" t="s">
        <v>2672</v>
      </c>
      <c r="Q115" s="16" t="s">
        <v>2671</v>
      </c>
      <c r="R115" s="16" t="s">
        <v>2672</v>
      </c>
      <c r="S115" s="16" t="s">
        <v>76</v>
      </c>
      <c r="T115" s="16" t="s">
        <v>2674</v>
      </c>
      <c r="U115" s="16" t="s">
        <v>2671</v>
      </c>
      <c r="V115" s="16" t="s">
        <v>2681</v>
      </c>
      <c r="W115" s="16" t="s">
        <v>72</v>
      </c>
      <c r="X115" s="16" t="s">
        <v>62</v>
      </c>
      <c r="Y115" s="16" t="s">
        <v>73</v>
      </c>
      <c r="Z115" t="s">
        <v>3186</v>
      </c>
      <c r="AA115" s="12" t="str">
        <f>Table14[[#This Row],[case_id]]&amp;"__"&amp;Table14[[#This Row],[filename]]&amp;"__"&amp;Table14[[#This Row],[Model]]</f>
        <v>repo_15a5c59_ef8da99__output_llm_vs_gt.diff__ChatGPT 5.4</v>
      </c>
      <c r="AB115" s="12">
        <f>IF(Table14[[#This Row],[task_success]]="Yes",1,0)</f>
        <v>1</v>
      </c>
      <c r="AC115" s="12">
        <f>IF(Table14[[#This Row],[task_success]]="Partial",1,0)</f>
        <v>0</v>
      </c>
      <c r="AD115" s="12">
        <f>IF(Table14[[#This Row],[task_success]]="No",1,0)</f>
        <v>0</v>
      </c>
      <c r="AE115" s="12">
        <f>IF(Table14[[#This Row],[exact_match]]="Yes",1,0)</f>
        <v>0</v>
      </c>
      <c r="AF115" s="12">
        <f>IF(Table14[[#This Row],[unintended_change_present]]="Yes",1,0)</f>
        <v>1</v>
      </c>
      <c r="AG115" s="12">
        <f>IF(Table14[[#This Row],[missed_required_change]]="Yes",1,0)</f>
        <v>0</v>
      </c>
      <c r="AH115" s="12">
        <f>IF(OR(Table14[[#This Row],[severity]]="Medium",Table14[[#This Row],[severity]]="High"),1,0)</f>
        <v>0</v>
      </c>
    </row>
    <row r="116" spans="1:34" ht="137.25">
      <c r="A116" s="27" t="s">
        <v>1454</v>
      </c>
      <c r="B116" s="11" t="s">
        <v>1455</v>
      </c>
      <c r="C116" s="12" t="s">
        <v>51</v>
      </c>
      <c r="D11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6" s="11" t="s">
        <v>1456</v>
      </c>
      <c r="F116" s="12" t="s">
        <v>1457</v>
      </c>
      <c r="G116" s="12" t="s">
        <v>1458</v>
      </c>
      <c r="H116" s="12">
        <v>3</v>
      </c>
      <c r="I116" s="12" t="s">
        <v>1459</v>
      </c>
      <c r="J116" s="12" t="s">
        <v>1479</v>
      </c>
      <c r="K116" s="13" t="s">
        <v>56</v>
      </c>
      <c r="L116" s="12" t="s">
        <v>1461</v>
      </c>
      <c r="M116" s="12" t="s">
        <v>1462</v>
      </c>
      <c r="N116" s="12" t="s">
        <v>920</v>
      </c>
      <c r="O116" s="12" t="s">
        <v>1480</v>
      </c>
      <c r="P116" s="12" t="s">
        <v>2672</v>
      </c>
      <c r="Q116" s="12" t="s">
        <v>2671</v>
      </c>
      <c r="R116" s="12" t="s">
        <v>2672</v>
      </c>
      <c r="S116" s="12" t="s">
        <v>76</v>
      </c>
      <c r="T116" s="12" t="s">
        <v>2674</v>
      </c>
      <c r="U116" s="12" t="s">
        <v>2671</v>
      </c>
      <c r="V116" s="12" t="s">
        <v>2681</v>
      </c>
      <c r="W116" s="12" t="s">
        <v>72</v>
      </c>
      <c r="X116" s="12" t="s">
        <v>62</v>
      </c>
      <c r="Y116" s="12" t="s">
        <v>73</v>
      </c>
      <c r="Z116" t="s">
        <v>3186</v>
      </c>
      <c r="AA116" s="12" t="str">
        <f>Table14[[#This Row],[case_id]]&amp;"__"&amp;Table14[[#This Row],[filename]]&amp;"__"&amp;Table14[[#This Row],[Model]]</f>
        <v>repo_15a5c59_ef8da99__sys_llm_vs_gt.diff__ChatGPT 5.4</v>
      </c>
      <c r="AB116" s="12">
        <f>IF(Table14[[#This Row],[task_success]]="Yes",1,0)</f>
        <v>1</v>
      </c>
      <c r="AC116" s="12">
        <f>IF(Table14[[#This Row],[task_success]]="Partial",1,0)</f>
        <v>0</v>
      </c>
      <c r="AD116" s="12">
        <f>IF(Table14[[#This Row],[task_success]]="No",1,0)</f>
        <v>0</v>
      </c>
      <c r="AE116" s="12">
        <f>IF(Table14[[#This Row],[exact_match]]="Yes",1,0)</f>
        <v>0</v>
      </c>
      <c r="AF116" s="12">
        <f>IF(Table14[[#This Row],[unintended_change_present]]="Yes",1,0)</f>
        <v>1</v>
      </c>
      <c r="AG116" s="12">
        <f>IF(Table14[[#This Row],[missed_required_change]]="Yes",1,0)</f>
        <v>0</v>
      </c>
      <c r="AH116" s="12">
        <f>IF(OR(Table14[[#This Row],[severity]]="Medium",Table14[[#This Row],[severity]]="High"),1,0)</f>
        <v>0</v>
      </c>
    </row>
    <row r="117" spans="1:34" ht="91.5">
      <c r="A117" s="26" t="s">
        <v>1454</v>
      </c>
      <c r="B117" s="15" t="s">
        <v>1455</v>
      </c>
      <c r="C117" s="16" t="s">
        <v>51</v>
      </c>
      <c r="D11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7" s="15" t="s">
        <v>1484</v>
      </c>
      <c r="F117" s="16" t="s">
        <v>1485</v>
      </c>
      <c r="G117" s="16" t="s">
        <v>1486</v>
      </c>
      <c r="H117" s="16">
        <v>2</v>
      </c>
      <c r="I117" s="16" t="s">
        <v>1487</v>
      </c>
      <c r="J117" s="16" t="s">
        <v>1460</v>
      </c>
      <c r="K117" s="18" t="s">
        <v>56</v>
      </c>
      <c r="L117" s="16" t="s">
        <v>1488</v>
      </c>
      <c r="M117" s="16" t="s">
        <v>1489</v>
      </c>
      <c r="N117" s="16" t="s">
        <v>1463</v>
      </c>
      <c r="O117" s="16" t="s">
        <v>1490</v>
      </c>
      <c r="P117" s="16" t="s">
        <v>2672</v>
      </c>
      <c r="Q117" s="16" t="s">
        <v>2671</v>
      </c>
      <c r="R117" s="16" t="s">
        <v>2672</v>
      </c>
      <c r="S117" s="16" t="s">
        <v>76</v>
      </c>
      <c r="T117" s="16" t="s">
        <v>2674</v>
      </c>
      <c r="U117" s="16" t="s">
        <v>2671</v>
      </c>
      <c r="V117" s="16" t="s">
        <v>2681</v>
      </c>
      <c r="W117" s="16" t="s">
        <v>72</v>
      </c>
      <c r="X117" s="16" t="s">
        <v>62</v>
      </c>
      <c r="Y117" s="16" t="s">
        <v>73</v>
      </c>
      <c r="Z117" t="s">
        <v>3186</v>
      </c>
      <c r="AA117" s="12" t="str">
        <f>Table14[[#This Row],[case_id]]&amp;"__"&amp;Table14[[#This Row],[filename]]&amp;"__"&amp;Table14[[#This Row],[Model]]</f>
        <v>repo_0d62593_c8e4fb2__def_llm_vs_gt.diff__ChatGPT 5.4</v>
      </c>
      <c r="AB117" s="12">
        <f>IF(Table14[[#This Row],[task_success]]="Yes",1,0)</f>
        <v>1</v>
      </c>
      <c r="AC117" s="12">
        <f>IF(Table14[[#This Row],[task_success]]="Partial",1,0)</f>
        <v>0</v>
      </c>
      <c r="AD117" s="12">
        <f>IF(Table14[[#This Row],[task_success]]="No",1,0)</f>
        <v>0</v>
      </c>
      <c r="AE117" s="12">
        <f>IF(Table14[[#This Row],[exact_match]]="Yes",1,0)</f>
        <v>0</v>
      </c>
      <c r="AF117" s="12">
        <f>IF(Table14[[#This Row],[unintended_change_present]]="Yes",1,0)</f>
        <v>1</v>
      </c>
      <c r="AG117" s="12">
        <f>IF(Table14[[#This Row],[missed_required_change]]="Yes",1,0)</f>
        <v>0</v>
      </c>
      <c r="AH117" s="12">
        <f>IF(OR(Table14[[#This Row],[severity]]="Medium",Table14[[#This Row],[severity]]="High"),1,0)</f>
        <v>0</v>
      </c>
    </row>
    <row r="118" spans="1:34" ht="91.5">
      <c r="A118" s="27" t="s">
        <v>1454</v>
      </c>
      <c r="B118" s="11" t="s">
        <v>1455</v>
      </c>
      <c r="C118" s="12" t="s">
        <v>80</v>
      </c>
      <c r="D11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8" s="11" t="s">
        <v>1496</v>
      </c>
      <c r="F118" s="12" t="s">
        <v>1497</v>
      </c>
      <c r="G118" s="12" t="s">
        <v>1498</v>
      </c>
      <c r="H118" s="12">
        <v>1</v>
      </c>
      <c r="I118" s="12" t="s">
        <v>1499</v>
      </c>
      <c r="J118" s="12" t="s">
        <v>1499</v>
      </c>
      <c r="K118" s="13" t="s">
        <v>56</v>
      </c>
      <c r="L118" s="12" t="s">
        <v>1500</v>
      </c>
      <c r="M118" s="12" t="s">
        <v>1501</v>
      </c>
      <c r="N118" s="12" t="s">
        <v>1502</v>
      </c>
      <c r="O118" s="12" t="s">
        <v>1503</v>
      </c>
      <c r="P118" s="12" t="s">
        <v>2671</v>
      </c>
      <c r="Q118" s="12" t="s">
        <v>2671</v>
      </c>
      <c r="R118" s="12" t="s">
        <v>2672</v>
      </c>
      <c r="S118" s="12" t="s">
        <v>2752</v>
      </c>
      <c r="T118" s="12" t="s">
        <v>2674</v>
      </c>
      <c r="U118" s="12" t="s">
        <v>2672</v>
      </c>
      <c r="V118" s="12" t="s">
        <v>2900</v>
      </c>
      <c r="W118" s="12" t="s">
        <v>72</v>
      </c>
      <c r="X118" s="12" t="s">
        <v>62</v>
      </c>
      <c r="Y118" s="12" t="s">
        <v>73</v>
      </c>
      <c r="Z118" t="s">
        <v>3186</v>
      </c>
      <c r="AA118" s="12" t="str">
        <f>Table14[[#This Row],[case_id]]&amp;"__"&amp;Table14[[#This Row],[filename]]&amp;"__"&amp;Table14[[#This Row],[Model]]</f>
        <v>repo_f35abde_354b8b1__cliapp_llm_vs_gt.diff__ChatGPT 5.4</v>
      </c>
      <c r="AB118" s="12">
        <f>IF(Table14[[#This Row],[task_success]]="Yes",1,0)</f>
        <v>0</v>
      </c>
      <c r="AC118" s="12">
        <f>IF(Table14[[#This Row],[task_success]]="Partial",1,0)</f>
        <v>0</v>
      </c>
      <c r="AD118" s="12">
        <f>IF(Table14[[#This Row],[task_success]]="No",1,0)</f>
        <v>1</v>
      </c>
      <c r="AE118" s="12">
        <f>IF(Table14[[#This Row],[exact_match]]="Yes",1,0)</f>
        <v>0</v>
      </c>
      <c r="AF118" s="12">
        <f>IF(Table14[[#This Row],[unintended_change_present]]="Yes",1,0)</f>
        <v>1</v>
      </c>
      <c r="AG118" s="12">
        <f>IF(Table14[[#This Row],[missed_required_change]]="Yes",1,0)</f>
        <v>1</v>
      </c>
      <c r="AH118" s="12">
        <f>IF(OR(Table14[[#This Row],[severity]]="Medium",Table14[[#This Row],[severity]]="High"),1,0)</f>
        <v>0</v>
      </c>
    </row>
    <row r="119" spans="1:34" ht="91.5">
      <c r="A119" s="26" t="s">
        <v>1454</v>
      </c>
      <c r="B119" s="15" t="s">
        <v>1455</v>
      </c>
      <c r="C119" s="16" t="s">
        <v>51</v>
      </c>
      <c r="D11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9" s="15" t="s">
        <v>1484</v>
      </c>
      <c r="F119" s="16" t="s">
        <v>1485</v>
      </c>
      <c r="G119" s="16" t="s">
        <v>1486</v>
      </c>
      <c r="H119" s="16">
        <v>2</v>
      </c>
      <c r="I119" s="16" t="s">
        <v>1487</v>
      </c>
      <c r="J119" s="16" t="s">
        <v>1512</v>
      </c>
      <c r="K119" s="18" t="s">
        <v>56</v>
      </c>
      <c r="L119" s="16" t="s">
        <v>1488</v>
      </c>
      <c r="M119" s="16" t="s">
        <v>1489</v>
      </c>
      <c r="N119" s="16" t="s">
        <v>1513</v>
      </c>
      <c r="O119" s="16" t="s">
        <v>1514</v>
      </c>
      <c r="P119" s="16" t="s">
        <v>2672</v>
      </c>
      <c r="Q119" s="16" t="s">
        <v>2671</v>
      </c>
      <c r="R119" s="16" t="s">
        <v>2672</v>
      </c>
      <c r="S119" s="16" t="s">
        <v>76</v>
      </c>
      <c r="T119" s="16" t="s">
        <v>2674</v>
      </c>
      <c r="U119" s="16" t="s">
        <v>2903</v>
      </c>
      <c r="V119" s="16" t="s">
        <v>2681</v>
      </c>
      <c r="W119" s="16" t="s">
        <v>72</v>
      </c>
      <c r="X119" s="16" t="s">
        <v>62</v>
      </c>
      <c r="Y119" s="16" t="s">
        <v>73</v>
      </c>
      <c r="Z119" t="s">
        <v>3186</v>
      </c>
      <c r="AA119" s="12" t="str">
        <f>Table14[[#This Row],[case_id]]&amp;"__"&amp;Table14[[#This Row],[filename]]&amp;"__"&amp;Table14[[#This Row],[Model]]</f>
        <v>repo_0d62593_c8e4fb2__dependency_llm_vs_gt.diff__ChatGPT 5.4</v>
      </c>
      <c r="AB119" s="12">
        <f>IF(Table14[[#This Row],[task_success]]="Yes",1,0)</f>
        <v>1</v>
      </c>
      <c r="AC119" s="12">
        <f>IF(Table14[[#This Row],[task_success]]="Partial",1,0)</f>
        <v>0</v>
      </c>
      <c r="AD119" s="12">
        <f>IF(Table14[[#This Row],[task_success]]="No",1,0)</f>
        <v>0</v>
      </c>
      <c r="AE119" s="12">
        <f>IF(Table14[[#This Row],[exact_match]]="Yes",1,0)</f>
        <v>0</v>
      </c>
      <c r="AF119" s="12">
        <f>IF(Table14[[#This Row],[unintended_change_present]]="Yes",1,0)</f>
        <v>1</v>
      </c>
      <c r="AG119" s="12">
        <f>IF(Table14[[#This Row],[missed_required_change]]="Yes",1,0)</f>
        <v>0</v>
      </c>
      <c r="AH119" s="12">
        <f>IF(OR(Table14[[#This Row],[severity]]="Medium",Table14[[#This Row],[severity]]="High"),1,0)</f>
        <v>0</v>
      </c>
    </row>
    <row r="120" spans="1:34" ht="244.5">
      <c r="A120" s="27" t="s">
        <v>1454</v>
      </c>
      <c r="B120" s="11" t="s">
        <v>1455</v>
      </c>
      <c r="C120" s="12" t="s">
        <v>80</v>
      </c>
      <c r="D12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0" s="11" t="s">
        <v>1522</v>
      </c>
      <c r="F120" s="12" t="s">
        <v>1523</v>
      </c>
      <c r="G120" s="12" t="s">
        <v>1524</v>
      </c>
      <c r="H120" s="12">
        <v>4</v>
      </c>
      <c r="I120" s="12" t="s">
        <v>1525</v>
      </c>
      <c r="J120" s="12" t="s">
        <v>1526</v>
      </c>
      <c r="K120" s="13" t="s">
        <v>56</v>
      </c>
      <c r="L120" s="12" t="s">
        <v>1527</v>
      </c>
      <c r="M120" s="12" t="s">
        <v>1528</v>
      </c>
      <c r="N120" s="12" t="s">
        <v>1529</v>
      </c>
      <c r="O120" s="12" t="s">
        <v>1530</v>
      </c>
      <c r="P120" s="12" t="s">
        <v>2672</v>
      </c>
      <c r="Q120" s="12" t="s">
        <v>2671</v>
      </c>
      <c r="R120" s="12" t="s">
        <v>62</v>
      </c>
      <c r="S120" s="12" t="s">
        <v>76</v>
      </c>
      <c r="T120" s="12" t="s">
        <v>2674</v>
      </c>
      <c r="U120" s="12" t="s">
        <v>2671</v>
      </c>
      <c r="V120" s="12" t="s">
        <v>2681</v>
      </c>
      <c r="W120" s="12" t="s">
        <v>72</v>
      </c>
      <c r="X120" s="12" t="s">
        <v>62</v>
      </c>
      <c r="Y120" s="12" t="s">
        <v>73</v>
      </c>
      <c r="Z120" t="s">
        <v>3186</v>
      </c>
      <c r="AA120" s="12" t="str">
        <f>Table14[[#This Row],[case_id]]&amp;"__"&amp;Table14[[#This Row],[filename]]&amp;"__"&amp;Table14[[#This Row],[Model]]</f>
        <v>repo_41101f7_a0e5c3d__conftest_llm_vs_gt.diff__ChatGPT 5.4</v>
      </c>
      <c r="AB120" s="12">
        <f>IF(Table14[[#This Row],[task_success]]="Yes",1,0)</f>
        <v>1</v>
      </c>
      <c r="AC120" s="12">
        <f>IF(Table14[[#This Row],[task_success]]="Partial",1,0)</f>
        <v>0</v>
      </c>
      <c r="AD120" s="12">
        <f>IF(Table14[[#This Row],[task_success]]="No",1,0)</f>
        <v>0</v>
      </c>
      <c r="AE120" s="12">
        <f>IF(Table14[[#This Row],[exact_match]]="Yes",1,0)</f>
        <v>0</v>
      </c>
      <c r="AF120" s="12">
        <f>IF(Table14[[#This Row],[unintended_change_present]]="Yes",1,0)</f>
        <v>1</v>
      </c>
      <c r="AG120" s="12">
        <f>IF(Table14[[#This Row],[missed_required_change]]="Yes",1,0)</f>
        <v>0</v>
      </c>
      <c r="AH120" s="12">
        <f>IF(OR(Table14[[#This Row],[severity]]="Medium",Table14[[#This Row],[severity]]="High"),1,0)</f>
        <v>0</v>
      </c>
    </row>
    <row r="121" spans="1:34" ht="244.5">
      <c r="A121" s="26" t="s">
        <v>1454</v>
      </c>
      <c r="B121" s="15" t="s">
        <v>1455</v>
      </c>
      <c r="C121" s="16" t="s">
        <v>80</v>
      </c>
      <c r="D12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1" s="15" t="s">
        <v>1522</v>
      </c>
      <c r="F121" s="16" t="s">
        <v>1523</v>
      </c>
      <c r="G121" s="16" t="s">
        <v>1524</v>
      </c>
      <c r="H121" s="16">
        <v>4</v>
      </c>
      <c r="I121" s="16" t="s">
        <v>1525</v>
      </c>
      <c r="J121" s="16" t="s">
        <v>1537</v>
      </c>
      <c r="K121" s="18" t="s">
        <v>56</v>
      </c>
      <c r="L121" s="16" t="s">
        <v>1527</v>
      </c>
      <c r="M121" s="16" t="s">
        <v>1528</v>
      </c>
      <c r="N121" s="16" t="s">
        <v>1538</v>
      </c>
      <c r="O121" s="16" t="s">
        <v>1539</v>
      </c>
      <c r="P121" s="16" t="s">
        <v>2672</v>
      </c>
      <c r="Q121" s="16" t="s">
        <v>2671</v>
      </c>
      <c r="R121" s="16" t="s">
        <v>2672</v>
      </c>
      <c r="S121" s="16" t="s">
        <v>2810</v>
      </c>
      <c r="T121" s="16" t="s">
        <v>2678</v>
      </c>
      <c r="U121" s="16" t="s">
        <v>2671</v>
      </c>
      <c r="V121" s="16" t="s">
        <v>2907</v>
      </c>
      <c r="W121" s="16" t="s">
        <v>72</v>
      </c>
      <c r="X121" s="16" t="s">
        <v>62</v>
      </c>
      <c r="Y121" s="16" t="s">
        <v>73</v>
      </c>
      <c r="Z121" t="s">
        <v>3186</v>
      </c>
      <c r="AA121" s="12" t="str">
        <f>Table14[[#This Row],[case_id]]&amp;"__"&amp;Table14[[#This Row],[filename]]&amp;"__"&amp;Table14[[#This Row],[Model]]</f>
        <v>repo_41101f7_a0e5c3d__recovery_llm_vs_gt.diff__ChatGPT 5.4</v>
      </c>
      <c r="AB121" s="12">
        <f>IF(Table14[[#This Row],[task_success]]="Yes",1,0)</f>
        <v>1</v>
      </c>
      <c r="AC121" s="12">
        <f>IF(Table14[[#This Row],[task_success]]="Partial",1,0)</f>
        <v>0</v>
      </c>
      <c r="AD121" s="12">
        <f>IF(Table14[[#This Row],[task_success]]="No",1,0)</f>
        <v>0</v>
      </c>
      <c r="AE121" s="12">
        <f>IF(Table14[[#This Row],[exact_match]]="Yes",1,0)</f>
        <v>0</v>
      </c>
      <c r="AF121" s="12">
        <f>IF(Table14[[#This Row],[unintended_change_present]]="Yes",1,0)</f>
        <v>1</v>
      </c>
      <c r="AG121" s="12">
        <f>IF(Table14[[#This Row],[missed_required_change]]="Yes",1,0)</f>
        <v>0</v>
      </c>
      <c r="AH121" s="12">
        <f>IF(OR(Table14[[#This Row],[severity]]="Medium",Table14[[#This Row],[severity]]="High"),1,0)</f>
        <v>1</v>
      </c>
    </row>
    <row r="122" spans="1:34" ht="244.5">
      <c r="A122" s="27" t="s">
        <v>1454</v>
      </c>
      <c r="B122" s="11" t="s">
        <v>1455</v>
      </c>
      <c r="C122" s="12" t="s">
        <v>80</v>
      </c>
      <c r="D12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2" s="11" t="s">
        <v>1522</v>
      </c>
      <c r="F122" s="12" t="s">
        <v>1523</v>
      </c>
      <c r="G122" s="12" t="s">
        <v>1524</v>
      </c>
      <c r="H122" s="12">
        <v>4</v>
      </c>
      <c r="I122" s="12" t="s">
        <v>1525</v>
      </c>
      <c r="J122" s="12" t="s">
        <v>1545</v>
      </c>
      <c r="K122" s="13" t="s">
        <v>56</v>
      </c>
      <c r="L122" s="12" t="s">
        <v>1527</v>
      </c>
      <c r="M122" s="12" t="s">
        <v>1528</v>
      </c>
      <c r="N122" s="12" t="s">
        <v>1546</v>
      </c>
      <c r="O122" s="12" t="s">
        <v>1547</v>
      </c>
      <c r="P122" s="12" t="s">
        <v>2672</v>
      </c>
      <c r="Q122" s="12" t="s">
        <v>2671</v>
      </c>
      <c r="R122" s="12" t="s">
        <v>2672</v>
      </c>
      <c r="S122" s="12" t="s">
        <v>76</v>
      </c>
      <c r="T122" s="12" t="s">
        <v>2674</v>
      </c>
      <c r="U122" s="12" t="s">
        <v>2671</v>
      </c>
      <c r="V122" s="12" t="s">
        <v>2681</v>
      </c>
      <c r="W122" s="12" t="s">
        <v>72</v>
      </c>
      <c r="X122" s="12" t="s">
        <v>62</v>
      </c>
      <c r="Y122" s="12" t="s">
        <v>73</v>
      </c>
      <c r="Z122" t="s">
        <v>3186</v>
      </c>
      <c r="AA122" s="12" t="str">
        <f>Table14[[#This Row],[case_id]]&amp;"__"&amp;Table14[[#This Row],[filename]]&amp;"__"&amp;Table14[[#This Row],[Model]]</f>
        <v>repo_41101f7_a0e5c3d__run_llm_vs_gt.diff__ChatGPT 5.4</v>
      </c>
      <c r="AB122" s="12">
        <f>IF(Table14[[#This Row],[task_success]]="Yes",1,0)</f>
        <v>1</v>
      </c>
      <c r="AC122" s="12">
        <f>IF(Table14[[#This Row],[task_success]]="Partial",1,0)</f>
        <v>0</v>
      </c>
      <c r="AD122" s="12">
        <f>IF(Table14[[#This Row],[task_success]]="No",1,0)</f>
        <v>0</v>
      </c>
      <c r="AE122" s="12">
        <f>IF(Table14[[#This Row],[exact_match]]="Yes",1,0)</f>
        <v>0</v>
      </c>
      <c r="AF122" s="12">
        <f>IF(Table14[[#This Row],[unintended_change_present]]="Yes",1,0)</f>
        <v>1</v>
      </c>
      <c r="AG122" s="12">
        <f>IF(Table14[[#This Row],[missed_required_change]]="Yes",1,0)</f>
        <v>0</v>
      </c>
      <c r="AH122" s="12">
        <f>IF(OR(Table14[[#This Row],[severity]]="Medium",Table14[[#This Row],[severity]]="High"),1,0)</f>
        <v>0</v>
      </c>
    </row>
    <row r="123" spans="1:34" ht="244.5">
      <c r="A123" s="26" t="s">
        <v>1454</v>
      </c>
      <c r="B123" s="15" t="s">
        <v>1455</v>
      </c>
      <c r="C123" s="16" t="s">
        <v>80</v>
      </c>
      <c r="D12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3" s="15" t="s">
        <v>1522</v>
      </c>
      <c r="F123" s="16" t="s">
        <v>1523</v>
      </c>
      <c r="G123" s="16" t="s">
        <v>1524</v>
      </c>
      <c r="H123" s="16">
        <v>4</v>
      </c>
      <c r="I123" s="16" t="s">
        <v>1525</v>
      </c>
      <c r="J123" s="16" t="s">
        <v>1553</v>
      </c>
      <c r="K123" s="18" t="s">
        <v>56</v>
      </c>
      <c r="L123" s="16" t="s">
        <v>1527</v>
      </c>
      <c r="M123" s="16" t="s">
        <v>1528</v>
      </c>
      <c r="N123" s="16" t="s">
        <v>245</v>
      </c>
      <c r="O123" s="16" t="s">
        <v>1554</v>
      </c>
      <c r="P123" s="16" t="s">
        <v>2672</v>
      </c>
      <c r="Q123" s="16" t="s">
        <v>2671</v>
      </c>
      <c r="R123" s="16" t="s">
        <v>2672</v>
      </c>
      <c r="S123" s="16" t="s">
        <v>76</v>
      </c>
      <c r="T123" s="16" t="s">
        <v>2674</v>
      </c>
      <c r="U123" s="16" t="s">
        <v>2671</v>
      </c>
      <c r="V123" s="16" t="s">
        <v>2681</v>
      </c>
      <c r="W123" s="16" t="s">
        <v>72</v>
      </c>
      <c r="X123" s="16" t="s">
        <v>62</v>
      </c>
      <c r="Y123" s="16" t="s">
        <v>73</v>
      </c>
      <c r="Z123" t="s">
        <v>3186</v>
      </c>
      <c r="AA123" s="12" t="str">
        <f>Table14[[#This Row],[case_id]]&amp;"__"&amp;Table14[[#This Row],[filename]]&amp;"__"&amp;Table14[[#This Row],[Model]]</f>
        <v>repo_41101f7_a0e5c3d__sensor_llm_vs_gt.diff__ChatGPT 5.4</v>
      </c>
      <c r="AB123" s="12">
        <f>IF(Table14[[#This Row],[task_success]]="Yes",1,0)</f>
        <v>1</v>
      </c>
      <c r="AC123" s="12">
        <f>IF(Table14[[#This Row],[task_success]]="Partial",1,0)</f>
        <v>0</v>
      </c>
      <c r="AD123" s="12">
        <f>IF(Table14[[#This Row],[task_success]]="No",1,0)</f>
        <v>0</v>
      </c>
      <c r="AE123" s="12">
        <f>IF(Table14[[#This Row],[exact_match]]="Yes",1,0)</f>
        <v>0</v>
      </c>
      <c r="AF123" s="12">
        <f>IF(Table14[[#This Row],[unintended_change_present]]="Yes",1,0)</f>
        <v>1</v>
      </c>
      <c r="AG123" s="12">
        <f>IF(Table14[[#This Row],[missed_required_change]]="Yes",1,0)</f>
        <v>0</v>
      </c>
      <c r="AH123" s="12">
        <f>IF(OR(Table14[[#This Row],[severity]]="Medium",Table14[[#This Row],[severity]]="High"),1,0)</f>
        <v>0</v>
      </c>
    </row>
    <row r="124" spans="1:34" ht="183">
      <c r="A124" s="27" t="s">
        <v>1454</v>
      </c>
      <c r="B124" s="11" t="s">
        <v>1455</v>
      </c>
      <c r="C124" s="12" t="s">
        <v>114</v>
      </c>
      <c r="D12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4" s="11" t="s">
        <v>1557</v>
      </c>
      <c r="F124" s="12" t="s">
        <v>1558</v>
      </c>
      <c r="G124" s="12" t="s">
        <v>1559</v>
      </c>
      <c r="H124" s="12">
        <v>4</v>
      </c>
      <c r="I124" s="12" t="s">
        <v>1560</v>
      </c>
      <c r="J124" s="12" t="s">
        <v>1561</v>
      </c>
      <c r="K124" s="13" t="s">
        <v>56</v>
      </c>
      <c r="L124" s="12" t="s">
        <v>1562</v>
      </c>
      <c r="M124" s="12" t="s">
        <v>1563</v>
      </c>
      <c r="N124" s="12" t="s">
        <v>445</v>
      </c>
      <c r="O124" s="12" t="s">
        <v>1564</v>
      </c>
      <c r="P124" s="12" t="s">
        <v>2672</v>
      </c>
      <c r="Q124" s="12" t="s">
        <v>2671</v>
      </c>
      <c r="R124" s="12" t="s">
        <v>2672</v>
      </c>
      <c r="S124" s="12" t="s">
        <v>76</v>
      </c>
      <c r="T124" s="12" t="s">
        <v>2674</v>
      </c>
      <c r="U124" s="12" t="s">
        <v>2671</v>
      </c>
      <c r="V124" s="12" t="s">
        <v>2746</v>
      </c>
      <c r="W124" s="12" t="s">
        <v>72</v>
      </c>
      <c r="X124" s="12" t="s">
        <v>62</v>
      </c>
      <c r="Y124" s="12" t="s">
        <v>73</v>
      </c>
      <c r="Z124" t="s">
        <v>3186</v>
      </c>
      <c r="AA124" s="12" t="str">
        <f>Table14[[#This Row],[case_id]]&amp;"__"&amp;Table14[[#This Row],[filename]]&amp;"__"&amp;Table14[[#This Row],[Model]]</f>
        <v>repo_fb918e0_fa16772__base_llm_vs_gt.diff__ChatGPT 5.4</v>
      </c>
      <c r="AB124" s="12">
        <f>IF(Table14[[#This Row],[task_success]]="Yes",1,0)</f>
        <v>1</v>
      </c>
      <c r="AC124" s="12">
        <f>IF(Table14[[#This Row],[task_success]]="Partial",1,0)</f>
        <v>0</v>
      </c>
      <c r="AD124" s="12">
        <f>IF(Table14[[#This Row],[task_success]]="No",1,0)</f>
        <v>0</v>
      </c>
      <c r="AE124" s="12">
        <f>IF(Table14[[#This Row],[exact_match]]="Yes",1,0)</f>
        <v>0</v>
      </c>
      <c r="AF124" s="12">
        <f>IF(Table14[[#This Row],[unintended_change_present]]="Yes",1,0)</f>
        <v>1</v>
      </c>
      <c r="AG124" s="12">
        <f>IF(Table14[[#This Row],[missed_required_change]]="Yes",1,0)</f>
        <v>0</v>
      </c>
      <c r="AH124" s="12">
        <f>IF(OR(Table14[[#This Row],[severity]]="Medium",Table14[[#This Row],[severity]]="High"),1,0)</f>
        <v>0</v>
      </c>
    </row>
    <row r="125" spans="1:34" ht="183">
      <c r="A125" s="26" t="s">
        <v>1454</v>
      </c>
      <c r="B125" s="15" t="s">
        <v>1455</v>
      </c>
      <c r="C125" s="16" t="s">
        <v>114</v>
      </c>
      <c r="D12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5" s="15" t="s">
        <v>1557</v>
      </c>
      <c r="F125" s="16" t="s">
        <v>1558</v>
      </c>
      <c r="G125" s="16" t="s">
        <v>1559</v>
      </c>
      <c r="H125" s="16">
        <v>4</v>
      </c>
      <c r="I125" s="16" t="s">
        <v>1560</v>
      </c>
      <c r="J125" s="16" t="s">
        <v>1567</v>
      </c>
      <c r="K125" s="18" t="s">
        <v>56</v>
      </c>
      <c r="L125" s="16" t="s">
        <v>1562</v>
      </c>
      <c r="M125" s="16" t="s">
        <v>1563</v>
      </c>
      <c r="N125" s="16" t="s">
        <v>230</v>
      </c>
      <c r="O125" s="16" t="s">
        <v>1568</v>
      </c>
      <c r="P125" s="16" t="s">
        <v>2672</v>
      </c>
      <c r="Q125" s="16" t="s">
        <v>2671</v>
      </c>
      <c r="R125" s="16" t="s">
        <v>2672</v>
      </c>
      <c r="S125" s="16" t="s">
        <v>76</v>
      </c>
      <c r="T125" s="16" t="s">
        <v>2674</v>
      </c>
      <c r="U125" s="16" t="s">
        <v>2671</v>
      </c>
      <c r="V125" s="16" t="s">
        <v>2681</v>
      </c>
      <c r="W125" s="16" t="s">
        <v>72</v>
      </c>
      <c r="X125" s="16" t="s">
        <v>62</v>
      </c>
      <c r="Y125" s="16" t="s">
        <v>73</v>
      </c>
      <c r="Z125" t="s">
        <v>3186</v>
      </c>
      <c r="AA125" s="12" t="str">
        <f>Table14[[#This Row],[case_id]]&amp;"__"&amp;Table14[[#This Row],[filename]]&amp;"__"&amp;Table14[[#This Row],[Model]]</f>
        <v>repo_fb918e0_fa16772__init_llm_vs_gt.diff__ChatGPT 5.4</v>
      </c>
      <c r="AB125" s="12">
        <f>IF(Table14[[#This Row],[task_success]]="Yes",1,0)</f>
        <v>1</v>
      </c>
      <c r="AC125" s="12">
        <f>IF(Table14[[#This Row],[task_success]]="Partial",1,0)</f>
        <v>0</v>
      </c>
      <c r="AD125" s="12">
        <f>IF(Table14[[#This Row],[task_success]]="No",1,0)</f>
        <v>0</v>
      </c>
      <c r="AE125" s="12">
        <f>IF(Table14[[#This Row],[exact_match]]="Yes",1,0)</f>
        <v>0</v>
      </c>
      <c r="AF125" s="12">
        <f>IF(Table14[[#This Row],[unintended_change_present]]="Yes",1,0)</f>
        <v>1</v>
      </c>
      <c r="AG125" s="12">
        <f>IF(Table14[[#This Row],[missed_required_change]]="Yes",1,0)</f>
        <v>0</v>
      </c>
      <c r="AH125" s="12">
        <f>IF(OR(Table14[[#This Row],[severity]]="Medium",Table14[[#This Row],[severity]]="High"),1,0)</f>
        <v>0</v>
      </c>
    </row>
    <row r="126" spans="1:34" ht="183">
      <c r="A126" s="27" t="s">
        <v>1454</v>
      </c>
      <c r="B126" s="11" t="s">
        <v>1455</v>
      </c>
      <c r="C126" s="12" t="s">
        <v>114</v>
      </c>
      <c r="D12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6" s="11" t="s">
        <v>1557</v>
      </c>
      <c r="F126" s="12" t="s">
        <v>1558</v>
      </c>
      <c r="G126" s="12" t="s">
        <v>1559</v>
      </c>
      <c r="H126" s="12">
        <v>4</v>
      </c>
      <c r="I126" s="12" t="s">
        <v>1560</v>
      </c>
      <c r="J126" s="12" t="s">
        <v>1574</v>
      </c>
      <c r="K126" s="13" t="s">
        <v>56</v>
      </c>
      <c r="L126" s="12" t="s">
        <v>1562</v>
      </c>
      <c r="M126" s="12" t="s">
        <v>1563</v>
      </c>
      <c r="N126" s="12" t="s">
        <v>1575</v>
      </c>
      <c r="O126" s="12" t="s">
        <v>1576</v>
      </c>
      <c r="P126" s="12" t="s">
        <v>2672</v>
      </c>
      <c r="Q126" s="12" t="s">
        <v>2671</v>
      </c>
      <c r="R126" s="12" t="s">
        <v>2672</v>
      </c>
      <c r="S126" s="12" t="s">
        <v>76</v>
      </c>
      <c r="T126" s="12" t="s">
        <v>2674</v>
      </c>
      <c r="U126" s="12" t="s">
        <v>2671</v>
      </c>
      <c r="V126" s="12" t="s">
        <v>2681</v>
      </c>
      <c r="W126" s="12" t="s">
        <v>72</v>
      </c>
      <c r="X126" s="12" t="s">
        <v>62</v>
      </c>
      <c r="Y126" s="12" t="s">
        <v>73</v>
      </c>
      <c r="Z126" t="s">
        <v>3186</v>
      </c>
      <c r="AA126" s="12" t="str">
        <f>Table14[[#This Row],[case_id]]&amp;"__"&amp;Table14[[#This Row],[filename]]&amp;"__"&amp;Table14[[#This Row],[Model]]</f>
        <v>repo_fb918e0_fa16772__log_llm_vs_gt.diff__ChatGPT 5.4</v>
      </c>
      <c r="AB126" s="12">
        <f>IF(Table14[[#This Row],[task_success]]="Yes",1,0)</f>
        <v>1</v>
      </c>
      <c r="AC126" s="12">
        <f>IF(Table14[[#This Row],[task_success]]="Partial",1,0)</f>
        <v>0</v>
      </c>
      <c r="AD126" s="12">
        <f>IF(Table14[[#This Row],[task_success]]="No",1,0)</f>
        <v>0</v>
      </c>
      <c r="AE126" s="12">
        <f>IF(Table14[[#This Row],[exact_match]]="Yes",1,0)</f>
        <v>0</v>
      </c>
      <c r="AF126" s="12">
        <f>IF(Table14[[#This Row],[unintended_change_present]]="Yes",1,0)</f>
        <v>1</v>
      </c>
      <c r="AG126" s="12">
        <f>IF(Table14[[#This Row],[missed_required_change]]="Yes",1,0)</f>
        <v>0</v>
      </c>
      <c r="AH126" s="12">
        <f>IF(OR(Table14[[#This Row],[severity]]="Medium",Table14[[#This Row],[severity]]="High"),1,0)</f>
        <v>0</v>
      </c>
    </row>
    <row r="127" spans="1:34" ht="183">
      <c r="A127" s="26" t="s">
        <v>1454</v>
      </c>
      <c r="B127" s="15" t="s">
        <v>1455</v>
      </c>
      <c r="C127" s="16" t="s">
        <v>114</v>
      </c>
      <c r="D12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7" s="15" t="s">
        <v>1557</v>
      </c>
      <c r="F127" s="16" t="s">
        <v>1558</v>
      </c>
      <c r="G127" s="16" t="s">
        <v>1559</v>
      </c>
      <c r="H127" s="16">
        <v>4</v>
      </c>
      <c r="I127" s="16" t="s">
        <v>1560</v>
      </c>
      <c r="J127" s="16" t="s">
        <v>1583</v>
      </c>
      <c r="K127" s="18" t="s">
        <v>56</v>
      </c>
      <c r="L127" s="16" t="s">
        <v>1562</v>
      </c>
      <c r="M127" s="16" t="s">
        <v>1563</v>
      </c>
      <c r="N127" s="16" t="s">
        <v>1584</v>
      </c>
      <c r="O127" s="16" t="s">
        <v>1585</v>
      </c>
      <c r="P127" s="16" t="s">
        <v>2672</v>
      </c>
      <c r="Q127" s="16" t="s">
        <v>2671</v>
      </c>
      <c r="R127" s="16" t="s">
        <v>2672</v>
      </c>
      <c r="S127" s="16" t="s">
        <v>76</v>
      </c>
      <c r="T127" s="16" t="s">
        <v>2674</v>
      </c>
      <c r="U127" s="16" t="s">
        <v>2671</v>
      </c>
      <c r="V127" s="16" t="s">
        <v>2681</v>
      </c>
      <c r="W127" s="16" t="s">
        <v>72</v>
      </c>
      <c r="X127" s="16" t="s">
        <v>62</v>
      </c>
      <c r="Y127" s="16" t="s">
        <v>73</v>
      </c>
      <c r="Z127" t="s">
        <v>3186</v>
      </c>
      <c r="AA127" s="12" t="str">
        <f>Table14[[#This Row],[case_id]]&amp;"__"&amp;Table14[[#This Row],[filename]]&amp;"__"&amp;Table14[[#This Row],[Model]]</f>
        <v>repo_fb918e0_fa16772__storage_llm_vs_gt.diff__ChatGPT 5.4</v>
      </c>
      <c r="AB127" s="12">
        <f>IF(Table14[[#This Row],[task_success]]="Yes",1,0)</f>
        <v>1</v>
      </c>
      <c r="AC127" s="12">
        <f>IF(Table14[[#This Row],[task_success]]="Partial",1,0)</f>
        <v>0</v>
      </c>
      <c r="AD127" s="12">
        <f>IF(Table14[[#This Row],[task_success]]="No",1,0)</f>
        <v>0</v>
      </c>
      <c r="AE127" s="12">
        <f>IF(Table14[[#This Row],[exact_match]]="Yes",1,0)</f>
        <v>0</v>
      </c>
      <c r="AF127" s="12">
        <f>IF(Table14[[#This Row],[unintended_change_present]]="Yes",1,0)</f>
        <v>1</v>
      </c>
      <c r="AG127" s="12">
        <f>IF(Table14[[#This Row],[missed_required_change]]="Yes",1,0)</f>
        <v>0</v>
      </c>
      <c r="AH127" s="12">
        <f>IF(OR(Table14[[#This Row],[severity]]="Medium",Table14[[#This Row],[severity]]="High"),1,0)</f>
        <v>0</v>
      </c>
    </row>
    <row r="128" spans="1:34" ht="91.5">
      <c r="A128" s="27" t="s">
        <v>1454</v>
      </c>
      <c r="B128" s="11" t="s">
        <v>1455</v>
      </c>
      <c r="C128" s="12" t="s">
        <v>114</v>
      </c>
      <c r="D12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8" s="11" t="s">
        <v>1591</v>
      </c>
      <c r="F128" s="12" t="s">
        <v>1592</v>
      </c>
      <c r="G128" s="12" t="s">
        <v>1593</v>
      </c>
      <c r="H128" s="12">
        <v>1</v>
      </c>
      <c r="I128" s="12" t="s">
        <v>1594</v>
      </c>
      <c r="J128" s="12" t="s">
        <v>1594</v>
      </c>
      <c r="K128" s="13" t="s">
        <v>56</v>
      </c>
      <c r="L128" s="12" t="s">
        <v>1595</v>
      </c>
      <c r="M128" s="12" t="s">
        <v>1596</v>
      </c>
      <c r="N128" s="12" t="s">
        <v>1597</v>
      </c>
      <c r="O128" s="12" t="s">
        <v>1598</v>
      </c>
      <c r="P128" s="12" t="s">
        <v>2672</v>
      </c>
      <c r="Q128" s="12" t="s">
        <v>2671</v>
      </c>
      <c r="R128" s="12" t="s">
        <v>2672</v>
      </c>
      <c r="S128" s="12" t="s">
        <v>76</v>
      </c>
      <c r="T128" s="12" t="s">
        <v>2674</v>
      </c>
      <c r="U128" s="12" t="s">
        <v>2671</v>
      </c>
      <c r="V128" s="12" t="s">
        <v>2681</v>
      </c>
      <c r="W128" s="12" t="s">
        <v>72</v>
      </c>
      <c r="X128" s="12" t="s">
        <v>62</v>
      </c>
      <c r="Y128" s="12" t="s">
        <v>73</v>
      </c>
      <c r="Z128" t="s">
        <v>3186</v>
      </c>
      <c r="AA128" s="12" t="str">
        <f>Table14[[#This Row],[case_id]]&amp;"__"&amp;Table14[[#This Row],[filename]]&amp;"__"&amp;Table14[[#This Row],[Model]]</f>
        <v>repo_7c84ddc_b72a57d__asset_llm_vs_gt.diff__ChatGPT 5.4</v>
      </c>
      <c r="AB128" s="12">
        <f>IF(Table14[[#This Row],[task_success]]="Yes",1,0)</f>
        <v>1</v>
      </c>
      <c r="AC128" s="12">
        <f>IF(Table14[[#This Row],[task_success]]="Partial",1,0)</f>
        <v>0</v>
      </c>
      <c r="AD128" s="12">
        <f>IF(Table14[[#This Row],[task_success]]="No",1,0)</f>
        <v>0</v>
      </c>
      <c r="AE128" s="12">
        <f>IF(Table14[[#This Row],[exact_match]]="Yes",1,0)</f>
        <v>0</v>
      </c>
      <c r="AF128" s="12">
        <f>IF(Table14[[#This Row],[unintended_change_present]]="Yes",1,0)</f>
        <v>1</v>
      </c>
      <c r="AG128" s="12">
        <f>IF(Table14[[#This Row],[missed_required_change]]="Yes",1,0)</f>
        <v>0</v>
      </c>
      <c r="AH128" s="12">
        <f>IF(OR(Table14[[#This Row],[severity]]="Medium",Table14[[#This Row],[severity]]="High"),1,0)</f>
        <v>0</v>
      </c>
    </row>
    <row r="129" spans="1:34" ht="167.25">
      <c r="A129" s="26" t="s">
        <v>1454</v>
      </c>
      <c r="B129" s="15" t="s">
        <v>1455</v>
      </c>
      <c r="C129" s="16" t="s">
        <v>149</v>
      </c>
      <c r="D12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29" s="15" t="s">
        <v>1603</v>
      </c>
      <c r="F129" s="16" t="s">
        <v>1604</v>
      </c>
      <c r="G129" s="16" t="s">
        <v>1605</v>
      </c>
      <c r="H129" s="16">
        <v>2</v>
      </c>
      <c r="I129" s="16" t="s">
        <v>1606</v>
      </c>
      <c r="J129" s="16" t="s">
        <v>1607</v>
      </c>
      <c r="K129" s="18" t="s">
        <v>56</v>
      </c>
      <c r="L129" s="16" t="s">
        <v>1608</v>
      </c>
      <c r="M129" s="16" t="s">
        <v>1609</v>
      </c>
      <c r="N129" s="16" t="s">
        <v>1463</v>
      </c>
      <c r="O129" s="16" t="s">
        <v>1610</v>
      </c>
      <c r="P129" s="16" t="s">
        <v>2672</v>
      </c>
      <c r="Q129" s="16" t="s">
        <v>2671</v>
      </c>
      <c r="R129" s="16" t="s">
        <v>2672</v>
      </c>
      <c r="S129" s="16" t="s">
        <v>76</v>
      </c>
      <c r="T129" s="16" t="s">
        <v>2674</v>
      </c>
      <c r="U129" s="16" t="s">
        <v>2671</v>
      </c>
      <c r="V129" s="16" t="s">
        <v>2681</v>
      </c>
      <c r="W129" s="16" t="s">
        <v>72</v>
      </c>
      <c r="X129" s="16" t="s">
        <v>62</v>
      </c>
      <c r="Y129" s="16" t="s">
        <v>73</v>
      </c>
      <c r="Z129" t="s">
        <v>3186</v>
      </c>
      <c r="AA129" s="12" t="str">
        <f>Table14[[#This Row],[case_id]]&amp;"__"&amp;Table14[[#This Row],[filename]]&amp;"__"&amp;Table14[[#This Row],[Model]]</f>
        <v>repo_f8d50ca_3c7a139__def_llm_vs_gt.diff__ChatGPT 5.4</v>
      </c>
      <c r="AB129" s="12">
        <f>IF(Table14[[#This Row],[task_success]]="Yes",1,0)</f>
        <v>1</v>
      </c>
      <c r="AC129" s="12">
        <f>IF(Table14[[#This Row],[task_success]]="Partial",1,0)</f>
        <v>0</v>
      </c>
      <c r="AD129" s="12">
        <f>IF(Table14[[#This Row],[task_success]]="No",1,0)</f>
        <v>0</v>
      </c>
      <c r="AE129" s="12">
        <f>IF(Table14[[#This Row],[exact_match]]="Yes",1,0)</f>
        <v>0</v>
      </c>
      <c r="AF129" s="12">
        <f>IF(Table14[[#This Row],[unintended_change_present]]="Yes",1,0)</f>
        <v>1</v>
      </c>
      <c r="AG129" s="12">
        <f>IF(Table14[[#This Row],[missed_required_change]]="Yes",1,0)</f>
        <v>0</v>
      </c>
      <c r="AH129" s="12">
        <f>IF(OR(Table14[[#This Row],[severity]]="Medium",Table14[[#This Row],[severity]]="High"),1,0)</f>
        <v>0</v>
      </c>
    </row>
    <row r="130" spans="1:34" ht="167.25">
      <c r="A130" s="27" t="s">
        <v>1454</v>
      </c>
      <c r="B130" s="11" t="s">
        <v>1455</v>
      </c>
      <c r="C130" s="12" t="s">
        <v>149</v>
      </c>
      <c r="D13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30" s="11" t="s">
        <v>1603</v>
      </c>
      <c r="F130" s="12" t="s">
        <v>1604</v>
      </c>
      <c r="G130" s="12" t="s">
        <v>1605</v>
      </c>
      <c r="H130" s="12">
        <v>2</v>
      </c>
      <c r="I130" s="12" t="s">
        <v>1606</v>
      </c>
      <c r="J130" s="12" t="s">
        <v>1616</v>
      </c>
      <c r="K130" s="13" t="s">
        <v>56</v>
      </c>
      <c r="L130" s="12" t="s">
        <v>1608</v>
      </c>
      <c r="M130" s="12" t="s">
        <v>1609</v>
      </c>
      <c r="N130" s="12" t="s">
        <v>1617</v>
      </c>
      <c r="O130" s="12" t="s">
        <v>1618</v>
      </c>
      <c r="P130" s="12" t="s">
        <v>2672</v>
      </c>
      <c r="Q130" s="12" t="s">
        <v>2671</v>
      </c>
      <c r="R130" s="12" t="s">
        <v>2672</v>
      </c>
      <c r="S130" s="12" t="s">
        <v>76</v>
      </c>
      <c r="T130" s="12" t="s">
        <v>2674</v>
      </c>
      <c r="U130" s="12" t="s">
        <v>2671</v>
      </c>
      <c r="V130" s="12" t="s">
        <v>2918</v>
      </c>
      <c r="W130" s="12" t="s">
        <v>72</v>
      </c>
      <c r="X130" s="12" t="s">
        <v>62</v>
      </c>
      <c r="Y130" s="12" t="s">
        <v>73</v>
      </c>
      <c r="Z130" t="s">
        <v>3186</v>
      </c>
      <c r="AA130" s="12" t="str">
        <f>Table14[[#This Row],[case_id]]&amp;"__"&amp;Table14[[#This Row],[filename]]&amp;"__"&amp;Table14[[#This Row],[Model]]</f>
        <v>repo_f8d50ca_3c7a139__assetdef_llm_vs_gt.diff__ChatGPT 5.4</v>
      </c>
      <c r="AB130" s="12">
        <f>IF(Table14[[#This Row],[task_success]]="Yes",1,0)</f>
        <v>1</v>
      </c>
      <c r="AC130" s="12">
        <f>IF(Table14[[#This Row],[task_success]]="Partial",1,0)</f>
        <v>0</v>
      </c>
      <c r="AD130" s="12">
        <f>IF(Table14[[#This Row],[task_success]]="No",1,0)</f>
        <v>0</v>
      </c>
      <c r="AE130" s="12">
        <f>IF(Table14[[#This Row],[exact_match]]="Yes",1,0)</f>
        <v>0</v>
      </c>
      <c r="AF130" s="12">
        <f>IF(Table14[[#This Row],[unintended_change_present]]="Yes",1,0)</f>
        <v>1</v>
      </c>
      <c r="AG130" s="12">
        <f>IF(Table14[[#This Row],[missed_required_change]]="Yes",1,0)</f>
        <v>0</v>
      </c>
      <c r="AH130" s="12">
        <f>IF(OR(Table14[[#This Row],[severity]]="Medium",Table14[[#This Row],[severity]]="High"),1,0)</f>
        <v>0</v>
      </c>
    </row>
    <row r="131" spans="1:34" ht="121.5">
      <c r="A131" s="26" t="s">
        <v>1454</v>
      </c>
      <c r="B131" s="15" t="s">
        <v>1455</v>
      </c>
      <c r="C131" s="16" t="s">
        <v>180</v>
      </c>
      <c r="D13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1" s="15" t="s">
        <v>1628</v>
      </c>
      <c r="F131" s="16" t="s">
        <v>1629</v>
      </c>
      <c r="G131" s="16" t="s">
        <v>1630</v>
      </c>
      <c r="H131" s="16">
        <v>3</v>
      </c>
      <c r="I131" s="16" t="s">
        <v>1631</v>
      </c>
      <c r="J131" s="16" t="s">
        <v>1632</v>
      </c>
      <c r="K131" s="18" t="s">
        <v>56</v>
      </c>
      <c r="L131" s="16" t="s">
        <v>1633</v>
      </c>
      <c r="M131" s="16" t="s">
        <v>1634</v>
      </c>
      <c r="N131" s="16" t="s">
        <v>1635</v>
      </c>
      <c r="O131" s="16" t="s">
        <v>1636</v>
      </c>
      <c r="P131" s="16" t="s">
        <v>2672</v>
      </c>
      <c r="Q131" s="16" t="s">
        <v>2671</v>
      </c>
      <c r="R131" s="16" t="s">
        <v>2672</v>
      </c>
      <c r="S131" s="16" t="s">
        <v>76</v>
      </c>
      <c r="T131" s="16" t="s">
        <v>2674</v>
      </c>
      <c r="U131" s="16" t="s">
        <v>2671</v>
      </c>
      <c r="V131" s="16" t="s">
        <v>2681</v>
      </c>
      <c r="W131" s="16" t="s">
        <v>72</v>
      </c>
      <c r="X131" s="16" t="s">
        <v>62</v>
      </c>
      <c r="Y131" s="16" t="s">
        <v>73</v>
      </c>
      <c r="Z131" t="s">
        <v>3186</v>
      </c>
      <c r="AA131" s="12" t="str">
        <f>Table14[[#This Row],[case_id]]&amp;"__"&amp;Table14[[#This Row],[filename]]&amp;"__"&amp;Table14[[#This Row],[Model]]</f>
        <v>repo_105fb70_71d6cd4__dbt_llm_vs_gt.diff__ChatGPT 5.4</v>
      </c>
      <c r="AB131" s="12">
        <f>IF(Table14[[#This Row],[task_success]]="Yes",1,0)</f>
        <v>1</v>
      </c>
      <c r="AC131" s="12">
        <f>IF(Table14[[#This Row],[task_success]]="Partial",1,0)</f>
        <v>0</v>
      </c>
      <c r="AD131" s="12">
        <f>IF(Table14[[#This Row],[task_success]]="No",1,0)</f>
        <v>0</v>
      </c>
      <c r="AE131" s="12">
        <f>IF(Table14[[#This Row],[exact_match]]="Yes",1,0)</f>
        <v>0</v>
      </c>
      <c r="AF131" s="12">
        <f>IF(Table14[[#This Row],[unintended_change_present]]="Yes",1,0)</f>
        <v>1</v>
      </c>
      <c r="AG131" s="12">
        <f>IF(Table14[[#This Row],[missed_required_change]]="Yes",1,0)</f>
        <v>0</v>
      </c>
      <c r="AH131" s="12">
        <f>IF(OR(Table14[[#This Row],[severity]]="Medium",Table14[[#This Row],[severity]]="High"),1,0)</f>
        <v>0</v>
      </c>
    </row>
    <row r="132" spans="1:34" ht="121.5">
      <c r="A132" s="27" t="s">
        <v>1454</v>
      </c>
      <c r="B132" s="11" t="s">
        <v>1455</v>
      </c>
      <c r="C132" s="12" t="s">
        <v>180</v>
      </c>
      <c r="D13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2" s="11" t="s">
        <v>1628</v>
      </c>
      <c r="F132" s="12" t="s">
        <v>1629</v>
      </c>
      <c r="G132" s="12" t="s">
        <v>1630</v>
      </c>
      <c r="H132" s="12">
        <v>3</v>
      </c>
      <c r="I132" s="12" t="s">
        <v>1631</v>
      </c>
      <c r="J132" s="12" t="s">
        <v>1641</v>
      </c>
      <c r="K132" s="13" t="s">
        <v>56</v>
      </c>
      <c r="L132" s="12" t="s">
        <v>1633</v>
      </c>
      <c r="M132" s="12" t="s">
        <v>1634</v>
      </c>
      <c r="N132" s="12" t="s">
        <v>1642</v>
      </c>
      <c r="O132" s="12" t="s">
        <v>1643</v>
      </c>
      <c r="P132" s="12" t="s">
        <v>2672</v>
      </c>
      <c r="Q132" s="12" t="s">
        <v>2671</v>
      </c>
      <c r="R132" s="12" t="s">
        <v>2672</v>
      </c>
      <c r="S132" s="12" t="s">
        <v>76</v>
      </c>
      <c r="T132" s="12" t="s">
        <v>2674</v>
      </c>
      <c r="U132" s="12" t="s">
        <v>2671</v>
      </c>
      <c r="V132" s="12" t="s">
        <v>2681</v>
      </c>
      <c r="W132" s="12" t="s">
        <v>72</v>
      </c>
      <c r="X132" s="12" t="s">
        <v>62</v>
      </c>
      <c r="Y132" s="12" t="s">
        <v>73</v>
      </c>
      <c r="Z132" t="s">
        <v>3186</v>
      </c>
      <c r="AA132" s="12" t="str">
        <f>Table14[[#This Row],[case_id]]&amp;"__"&amp;Table14[[#This Row],[filename]]&amp;"__"&amp;Table14[[#This Row],[Model]]</f>
        <v>repo_105fb70_71d6cd4__metric_llm_vs_gt.diff__ChatGPT 5.4</v>
      </c>
      <c r="AB132" s="12">
        <f>IF(Table14[[#This Row],[task_success]]="Yes",1,0)</f>
        <v>1</v>
      </c>
      <c r="AC132" s="12">
        <f>IF(Table14[[#This Row],[task_success]]="Partial",1,0)</f>
        <v>0</v>
      </c>
      <c r="AD132" s="12">
        <f>IF(Table14[[#This Row],[task_success]]="No",1,0)</f>
        <v>0</v>
      </c>
      <c r="AE132" s="12">
        <f>IF(Table14[[#This Row],[exact_match]]="Yes",1,0)</f>
        <v>0</v>
      </c>
      <c r="AF132" s="12">
        <f>IF(Table14[[#This Row],[unintended_change_present]]="Yes",1,0)</f>
        <v>1</v>
      </c>
      <c r="AG132" s="12">
        <f>IF(Table14[[#This Row],[missed_required_change]]="Yes",1,0)</f>
        <v>0</v>
      </c>
      <c r="AH132" s="12">
        <f>IF(OR(Table14[[#This Row],[severity]]="Medium",Table14[[#This Row],[severity]]="High"),1,0)</f>
        <v>0</v>
      </c>
    </row>
    <row r="133" spans="1:34" ht="121.5">
      <c r="A133" s="26" t="s">
        <v>1454</v>
      </c>
      <c r="B133" s="15" t="s">
        <v>1455</v>
      </c>
      <c r="C133" s="16" t="s">
        <v>180</v>
      </c>
      <c r="D13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3" s="15" t="s">
        <v>1628</v>
      </c>
      <c r="F133" s="16" t="s">
        <v>1629</v>
      </c>
      <c r="G133" s="16" t="s">
        <v>1630</v>
      </c>
      <c r="H133" s="16">
        <v>3</v>
      </c>
      <c r="I133" s="16" t="s">
        <v>1631</v>
      </c>
      <c r="J133" s="16" t="s">
        <v>1648</v>
      </c>
      <c r="K133" s="18" t="s">
        <v>56</v>
      </c>
      <c r="L133" s="16" t="s">
        <v>1633</v>
      </c>
      <c r="M133" s="16" t="s">
        <v>1634</v>
      </c>
      <c r="N133" s="16" t="s">
        <v>1649</v>
      </c>
      <c r="O133" s="16" t="s">
        <v>1650</v>
      </c>
      <c r="P133" s="16" t="s">
        <v>2672</v>
      </c>
      <c r="Q133" s="16" t="s">
        <v>2671</v>
      </c>
      <c r="R133" s="16" t="s">
        <v>2672</v>
      </c>
      <c r="S133" s="16" t="s">
        <v>76</v>
      </c>
      <c r="T133" s="16" t="s">
        <v>2674</v>
      </c>
      <c r="U133" s="16" t="s">
        <v>2671</v>
      </c>
      <c r="V133" s="16" t="s">
        <v>2923</v>
      </c>
      <c r="W133" s="16" t="s">
        <v>72</v>
      </c>
      <c r="X133" s="16" t="s">
        <v>62</v>
      </c>
      <c r="Y133" s="16" t="s">
        <v>73</v>
      </c>
      <c r="Z133" t="s">
        <v>3186</v>
      </c>
      <c r="AA133" s="12" t="str">
        <f>Table14[[#This Row],[case_id]]&amp;"__"&amp;Table14[[#This Row],[filename]]&amp;"__"&amp;Table14[[#This Row],[Model]]</f>
        <v>repo_105fb70_71d6cd4__pipeline_llm_vs_gt.diff__ChatGPT 5.4</v>
      </c>
      <c r="AB133" s="12">
        <f>IF(Table14[[#This Row],[task_success]]="Yes",1,0)</f>
        <v>1</v>
      </c>
      <c r="AC133" s="12">
        <f>IF(Table14[[#This Row],[task_success]]="Partial",1,0)</f>
        <v>0</v>
      </c>
      <c r="AD133" s="12">
        <f>IF(Table14[[#This Row],[task_success]]="No",1,0)</f>
        <v>0</v>
      </c>
      <c r="AE133" s="12">
        <f>IF(Table14[[#This Row],[exact_match]]="Yes",1,0)</f>
        <v>0</v>
      </c>
      <c r="AF133" s="12">
        <f>IF(Table14[[#This Row],[unintended_change_present]]="Yes",1,0)</f>
        <v>1</v>
      </c>
      <c r="AG133" s="12">
        <f>IF(Table14[[#This Row],[missed_required_change]]="Yes",1,0)</f>
        <v>0</v>
      </c>
      <c r="AH133" s="12">
        <f>IF(OR(Table14[[#This Row],[severity]]="Medium",Table14[[#This Row],[severity]]="High"),1,0)</f>
        <v>0</v>
      </c>
    </row>
    <row r="134" spans="1:34" ht="183">
      <c r="A134" s="27" t="s">
        <v>1454</v>
      </c>
      <c r="B134" s="11" t="s">
        <v>1455</v>
      </c>
      <c r="C134" s="12" t="s">
        <v>180</v>
      </c>
      <c r="D13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4" s="11" t="s">
        <v>1655</v>
      </c>
      <c r="F134" s="12" t="s">
        <v>1656</v>
      </c>
      <c r="G134" s="12" t="s">
        <v>1657</v>
      </c>
      <c r="H134" s="12">
        <v>3</v>
      </c>
      <c r="I134" s="12" t="s">
        <v>1658</v>
      </c>
      <c r="J134" s="12" t="s">
        <v>1659</v>
      </c>
      <c r="K134" s="13" t="s">
        <v>56</v>
      </c>
      <c r="L134" s="12" t="s">
        <v>1660</v>
      </c>
      <c r="M134" s="12" t="s">
        <v>1661</v>
      </c>
      <c r="N134" s="12" t="s">
        <v>1662</v>
      </c>
      <c r="O134" s="12" t="s">
        <v>1663</v>
      </c>
      <c r="P134" s="12" t="s">
        <v>62</v>
      </c>
      <c r="Q134" s="12" t="s">
        <v>61</v>
      </c>
      <c r="R134" s="12" t="s">
        <v>62</v>
      </c>
      <c r="S134" s="16" t="s">
        <v>2719</v>
      </c>
      <c r="T134" s="16" t="s">
        <v>2674</v>
      </c>
      <c r="U134" s="16" t="s">
        <v>2671</v>
      </c>
      <c r="V134" s="16" t="s">
        <v>2929</v>
      </c>
      <c r="W134" s="16" t="s">
        <v>72</v>
      </c>
      <c r="X134" s="12" t="s">
        <v>62</v>
      </c>
      <c r="Y134" s="12" t="s">
        <v>73</v>
      </c>
      <c r="Z134" t="s">
        <v>3186</v>
      </c>
      <c r="AA134" s="12" t="str">
        <f>Table14[[#This Row],[case_id]]&amp;"__"&amp;Table14[[#This Row],[filename]]&amp;"__"&amp;Table14[[#This Row],[Model]]</f>
        <v>repo_d6fe0f5_e0f5dcf__dbconstants_llm_vs_gt.diff__ChatGPT 5.4</v>
      </c>
      <c r="AB134" s="12">
        <f>IF(Table14[[#This Row],[task_success]]="Yes",1,0)</f>
        <v>1</v>
      </c>
      <c r="AC134" s="12">
        <f>IF(Table14[[#This Row],[task_success]]="Partial",1,0)</f>
        <v>0</v>
      </c>
      <c r="AD134" s="12">
        <f>IF(Table14[[#This Row],[task_success]]="No",1,0)</f>
        <v>0</v>
      </c>
      <c r="AE134" s="12">
        <f>IF(Table14[[#This Row],[exact_match]]="Yes",1,0)</f>
        <v>0</v>
      </c>
      <c r="AF134" s="12">
        <f>IF(Table14[[#This Row],[unintended_change_present]]="Yes",1,0)</f>
        <v>1</v>
      </c>
      <c r="AG134" s="12">
        <f>IF(Table14[[#This Row],[missed_required_change]]="Yes",1,0)</f>
        <v>0</v>
      </c>
      <c r="AH134" s="12">
        <f>IF(OR(Table14[[#This Row],[severity]]="Medium",Table14[[#This Row],[severity]]="High"),1,0)</f>
        <v>0</v>
      </c>
    </row>
    <row r="135" spans="1:34" ht="198">
      <c r="A135" s="26" t="s">
        <v>1454</v>
      </c>
      <c r="B135" s="15" t="s">
        <v>1455</v>
      </c>
      <c r="C135" s="16" t="s">
        <v>180</v>
      </c>
      <c r="D13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5" s="15" t="s">
        <v>1655</v>
      </c>
      <c r="F135" s="16" t="s">
        <v>1656</v>
      </c>
      <c r="G135" s="16" t="s">
        <v>1657</v>
      </c>
      <c r="H135" s="16">
        <v>3</v>
      </c>
      <c r="I135" s="16" t="s">
        <v>1669</v>
      </c>
      <c r="J135" s="16" t="s">
        <v>1670</v>
      </c>
      <c r="K135" s="18" t="s">
        <v>56</v>
      </c>
      <c r="L135" s="16" t="s">
        <v>1660</v>
      </c>
      <c r="M135" s="16" t="s">
        <v>1661</v>
      </c>
      <c r="N135" s="16" t="s">
        <v>1671</v>
      </c>
      <c r="O135" s="16" t="s">
        <v>1672</v>
      </c>
      <c r="P135" s="16" t="s">
        <v>2672</v>
      </c>
      <c r="Q135" s="16" t="s">
        <v>2671</v>
      </c>
      <c r="R135" s="16" t="s">
        <v>2672</v>
      </c>
      <c r="S135" s="16" t="s">
        <v>2719</v>
      </c>
      <c r="T135" s="16" t="s">
        <v>2674</v>
      </c>
      <c r="U135" s="16" t="s">
        <v>2671</v>
      </c>
      <c r="V135" s="16" t="s">
        <v>2929</v>
      </c>
      <c r="W135" s="16" t="s">
        <v>72</v>
      </c>
      <c r="X135" s="16" t="s">
        <v>62</v>
      </c>
      <c r="Y135" s="16" t="s">
        <v>73</v>
      </c>
      <c r="Z135" t="s">
        <v>3186</v>
      </c>
      <c r="AA135" s="12" t="str">
        <f>Table14[[#This Row],[case_id]]&amp;"__"&amp;Table14[[#This Row],[filename]]&amp;"__"&amp;Table14[[#This Row],[Model]]</f>
        <v>repo_d6fe0f5_e0f5dcf__downstreamconstants_llm_vs_gt.diff__ChatGPT 5.4</v>
      </c>
      <c r="AB135" s="12">
        <f>IF(Table14[[#This Row],[task_success]]="Yes",1,0)</f>
        <v>1</v>
      </c>
      <c r="AC135" s="12">
        <f>IF(Table14[[#This Row],[task_success]]="Partial",1,0)</f>
        <v>0</v>
      </c>
      <c r="AD135" s="12">
        <f>IF(Table14[[#This Row],[task_success]]="No",1,0)</f>
        <v>0</v>
      </c>
      <c r="AE135" s="12">
        <f>IF(Table14[[#This Row],[exact_match]]="Yes",1,0)</f>
        <v>0</v>
      </c>
      <c r="AF135" s="12">
        <f>IF(Table14[[#This Row],[unintended_change_present]]="Yes",1,0)</f>
        <v>1</v>
      </c>
      <c r="AG135" s="12">
        <f>IF(Table14[[#This Row],[missed_required_change]]="Yes",1,0)</f>
        <v>0</v>
      </c>
      <c r="AH135" s="12">
        <f>IF(OR(Table14[[#This Row],[severity]]="Medium",Table14[[#This Row],[severity]]="High"),1,0)</f>
        <v>0</v>
      </c>
    </row>
    <row r="136" spans="1:34" ht="198">
      <c r="A136" s="27" t="s">
        <v>1454</v>
      </c>
      <c r="B136" s="11" t="s">
        <v>1455</v>
      </c>
      <c r="C136" s="12" t="s">
        <v>180</v>
      </c>
      <c r="D13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6" s="11" t="s">
        <v>1655</v>
      </c>
      <c r="F136" s="12" t="s">
        <v>1656</v>
      </c>
      <c r="G136" s="12" t="s">
        <v>1657</v>
      </c>
      <c r="H136" s="12">
        <v>3</v>
      </c>
      <c r="I136" s="12" t="s">
        <v>1669</v>
      </c>
      <c r="J136" s="12" t="s">
        <v>1677</v>
      </c>
      <c r="K136" s="13" t="s">
        <v>56</v>
      </c>
      <c r="L136" s="12" t="s">
        <v>1660</v>
      </c>
      <c r="M136" s="12" t="s">
        <v>1661</v>
      </c>
      <c r="N136" s="12" t="s">
        <v>1678</v>
      </c>
      <c r="O136" s="12" t="s">
        <v>1679</v>
      </c>
      <c r="P136" s="12" t="s">
        <v>2672</v>
      </c>
      <c r="Q136" s="12" t="s">
        <v>2671</v>
      </c>
      <c r="R136" s="12" t="s">
        <v>2672</v>
      </c>
      <c r="S136" s="12" t="s">
        <v>76</v>
      </c>
      <c r="T136" s="12" t="s">
        <v>2674</v>
      </c>
      <c r="U136" s="12" t="s">
        <v>2671</v>
      </c>
      <c r="V136" s="12" t="s">
        <v>2930</v>
      </c>
      <c r="W136" s="12" t="s">
        <v>72</v>
      </c>
      <c r="X136" s="12" t="s">
        <v>62</v>
      </c>
      <c r="Y136" s="12" t="s">
        <v>73</v>
      </c>
      <c r="Z136" t="s">
        <v>3186</v>
      </c>
      <c r="AA136" s="12" t="str">
        <f>Table14[[#This Row],[case_id]]&amp;"__"&amp;Table14[[#This Row],[filename]]&amp;"__"&amp;Table14[[#This Row],[Model]]</f>
        <v>repo_d6fe0f5_e0f5dcf__upstreamconstants_llm_vs_gt.diff__ChatGPT 5.4</v>
      </c>
      <c r="AB136" s="12">
        <f>IF(Table14[[#This Row],[task_success]]="Yes",1,0)</f>
        <v>1</v>
      </c>
      <c r="AC136" s="12">
        <f>IF(Table14[[#This Row],[task_success]]="Partial",1,0)</f>
        <v>0</v>
      </c>
      <c r="AD136" s="12">
        <f>IF(Table14[[#This Row],[task_success]]="No",1,0)</f>
        <v>0</v>
      </c>
      <c r="AE136" s="12">
        <f>IF(Table14[[#This Row],[exact_match]]="Yes",1,0)</f>
        <v>0</v>
      </c>
      <c r="AF136" s="12">
        <f>IF(Table14[[#This Row],[unintended_change_present]]="Yes",1,0)</f>
        <v>1</v>
      </c>
      <c r="AG136" s="12">
        <f>IF(Table14[[#This Row],[missed_required_change]]="Yes",1,0)</f>
        <v>0</v>
      </c>
      <c r="AH136" s="12">
        <f>IF(OR(Table14[[#This Row],[severity]]="Medium",Table14[[#This Row],[severity]]="High"),1,0)</f>
        <v>0</v>
      </c>
    </row>
    <row r="137" spans="1:34" ht="76.5">
      <c r="A137" s="26" t="s">
        <v>1684</v>
      </c>
      <c r="B137" s="15" t="s">
        <v>1685</v>
      </c>
      <c r="C137" s="16" t="s">
        <v>51</v>
      </c>
      <c r="D13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37" s="15" t="s">
        <v>1686</v>
      </c>
      <c r="F137" s="16" t="s">
        <v>1687</v>
      </c>
      <c r="G137" s="16" t="s">
        <v>1688</v>
      </c>
      <c r="H137" s="16">
        <v>1</v>
      </c>
      <c r="I137" s="16" t="s">
        <v>1689</v>
      </c>
      <c r="J137" s="16" t="s">
        <v>1689</v>
      </c>
      <c r="K137" s="18" t="s">
        <v>56</v>
      </c>
      <c r="L137" s="16" t="s">
        <v>1690</v>
      </c>
      <c r="M137" s="16" t="s">
        <v>1691</v>
      </c>
      <c r="N137" s="16" t="s">
        <v>1692</v>
      </c>
      <c r="O137" s="16" t="s">
        <v>1693</v>
      </c>
      <c r="P137" s="16" t="s">
        <v>2672</v>
      </c>
      <c r="Q137" s="16" t="s">
        <v>2671</v>
      </c>
      <c r="R137" s="16" t="s">
        <v>2672</v>
      </c>
      <c r="S137" s="16" t="s">
        <v>76</v>
      </c>
      <c r="T137" s="16" t="s">
        <v>2674</v>
      </c>
      <c r="U137" s="16" t="s">
        <v>2671</v>
      </c>
      <c r="V137" s="16" t="s">
        <v>2681</v>
      </c>
      <c r="W137" s="16" t="s">
        <v>72</v>
      </c>
      <c r="X137" s="16" t="s">
        <v>62</v>
      </c>
      <c r="Y137" s="16" t="s">
        <v>73</v>
      </c>
      <c r="Z137" t="s">
        <v>3186</v>
      </c>
      <c r="AA137" s="12" t="str">
        <f>Table14[[#This Row],[case_id]]&amp;"__"&amp;Table14[[#This Row],[filename]]&amp;"__"&amp;Table14[[#This Row],[Model]]</f>
        <v>repo_b3ca345_5f9d86a__tab_llm_vs_gt.diff__ChatGPT 5.4</v>
      </c>
      <c r="AB137" s="12">
        <f>IF(Table14[[#This Row],[task_success]]="Yes",1,0)</f>
        <v>1</v>
      </c>
      <c r="AC137" s="12">
        <f>IF(Table14[[#This Row],[task_success]]="Partial",1,0)</f>
        <v>0</v>
      </c>
      <c r="AD137" s="12">
        <f>IF(Table14[[#This Row],[task_success]]="No",1,0)</f>
        <v>0</v>
      </c>
      <c r="AE137" s="12">
        <f>IF(Table14[[#This Row],[exact_match]]="Yes",1,0)</f>
        <v>0</v>
      </c>
      <c r="AF137" s="12">
        <f>IF(Table14[[#This Row],[unintended_change_present]]="Yes",1,0)</f>
        <v>1</v>
      </c>
      <c r="AG137" s="12">
        <f>IF(Table14[[#This Row],[missed_required_change]]="Yes",1,0)</f>
        <v>0</v>
      </c>
      <c r="AH137" s="12">
        <f>IF(OR(Table14[[#This Row],[severity]]="Medium",Table14[[#This Row],[severity]]="High"),1,0)</f>
        <v>0</v>
      </c>
    </row>
    <row r="138" spans="1:34" ht="91.5">
      <c r="A138" s="27" t="s">
        <v>1684</v>
      </c>
      <c r="B138" s="11" t="s">
        <v>1685</v>
      </c>
      <c r="C138" s="12" t="s">
        <v>114</v>
      </c>
      <c r="D13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38" s="11" t="s">
        <v>1698</v>
      </c>
      <c r="F138" s="12" t="s">
        <v>1699</v>
      </c>
      <c r="G138" s="12" t="s">
        <v>1700</v>
      </c>
      <c r="H138" s="12">
        <v>1</v>
      </c>
      <c r="I138" s="12" t="s">
        <v>1701</v>
      </c>
      <c r="J138" s="12" t="s">
        <v>1701</v>
      </c>
      <c r="K138" s="13" t="s">
        <v>56</v>
      </c>
      <c r="L138" s="12" t="s">
        <v>1702</v>
      </c>
      <c r="M138" s="12" t="s">
        <v>1703</v>
      </c>
      <c r="N138" s="12" t="s">
        <v>1704</v>
      </c>
      <c r="O138" s="12" t="s">
        <v>1705</v>
      </c>
      <c r="P138" s="12" t="s">
        <v>2672</v>
      </c>
      <c r="Q138" s="12" t="s">
        <v>2671</v>
      </c>
      <c r="R138" s="12" t="s">
        <v>2672</v>
      </c>
      <c r="S138" s="12" t="s">
        <v>76</v>
      </c>
      <c r="T138" s="12" t="s">
        <v>2674</v>
      </c>
      <c r="U138" s="12" t="s">
        <v>2671</v>
      </c>
      <c r="V138" s="12" t="s">
        <v>2681</v>
      </c>
      <c r="W138" s="12" t="s">
        <v>72</v>
      </c>
      <c r="X138" s="12" t="s">
        <v>62</v>
      </c>
      <c r="Y138" s="12" t="s">
        <v>73</v>
      </c>
      <c r="Z138" t="s">
        <v>3186</v>
      </c>
      <c r="AA138" s="12" t="str">
        <f>Table14[[#This Row],[case_id]]&amp;"__"&amp;Table14[[#This Row],[filename]]&amp;"__"&amp;Table14[[#This Row],[Model]]</f>
        <v>repo_d30da4f_c19e194__cmd_llm_vs_gt.diff__ChatGPT 5.4</v>
      </c>
      <c r="AB138" s="12">
        <f>IF(Table14[[#This Row],[task_success]]="Yes",1,0)</f>
        <v>1</v>
      </c>
      <c r="AC138" s="12">
        <f>IF(Table14[[#This Row],[task_success]]="Partial",1,0)</f>
        <v>0</v>
      </c>
      <c r="AD138" s="12">
        <f>IF(Table14[[#This Row],[task_success]]="No",1,0)</f>
        <v>0</v>
      </c>
      <c r="AE138" s="12">
        <f>IF(Table14[[#This Row],[exact_match]]="Yes",1,0)</f>
        <v>0</v>
      </c>
      <c r="AF138" s="12">
        <f>IF(Table14[[#This Row],[unintended_change_present]]="Yes",1,0)</f>
        <v>1</v>
      </c>
      <c r="AG138" s="12">
        <f>IF(Table14[[#This Row],[missed_required_change]]="Yes",1,0)</f>
        <v>0</v>
      </c>
      <c r="AH138" s="12">
        <f>IF(OR(Table14[[#This Row],[severity]]="Medium",Table14[[#This Row],[severity]]="High"),1,0)</f>
        <v>0</v>
      </c>
    </row>
    <row r="139" spans="1:34" ht="106.5">
      <c r="A139" s="26" t="s">
        <v>1684</v>
      </c>
      <c r="B139" s="15" t="s">
        <v>1685</v>
      </c>
      <c r="C139" s="16" t="s">
        <v>149</v>
      </c>
      <c r="D13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39" s="15" t="s">
        <v>1710</v>
      </c>
      <c r="F139" s="16" t="s">
        <v>1711</v>
      </c>
      <c r="G139" s="16" t="s">
        <v>1712</v>
      </c>
      <c r="H139" s="16">
        <v>1</v>
      </c>
      <c r="I139" s="16" t="s">
        <v>1713</v>
      </c>
      <c r="J139" s="16" t="s">
        <v>1713</v>
      </c>
      <c r="K139" s="18" t="s">
        <v>56</v>
      </c>
      <c r="L139" s="16" t="s">
        <v>1714</v>
      </c>
      <c r="M139" s="16" t="s">
        <v>1715</v>
      </c>
      <c r="N139" s="16" t="s">
        <v>1692</v>
      </c>
      <c r="O139" s="16" t="s">
        <v>1716</v>
      </c>
      <c r="P139" s="16" t="s">
        <v>2672</v>
      </c>
      <c r="Q139" s="16" t="s">
        <v>2671</v>
      </c>
      <c r="R139" s="16" t="s">
        <v>2672</v>
      </c>
      <c r="S139" s="16" t="s">
        <v>76</v>
      </c>
      <c r="T139" s="16" t="s">
        <v>2674</v>
      </c>
      <c r="U139" s="16" t="s">
        <v>2671</v>
      </c>
      <c r="V139" s="16" t="s">
        <v>2681</v>
      </c>
      <c r="W139" s="16" t="s">
        <v>72</v>
      </c>
      <c r="X139" s="16" t="s">
        <v>62</v>
      </c>
      <c r="Y139" s="16" t="s">
        <v>73</v>
      </c>
      <c r="Z139" t="s">
        <v>3186</v>
      </c>
      <c r="AA139" s="12" t="str">
        <f>Table14[[#This Row],[case_id]]&amp;"__"&amp;Table14[[#This Row],[filename]]&amp;"__"&amp;Table14[[#This Row],[Model]]</f>
        <v>repo_af97f9e_ed137c0__tab_llm_vs_gt.diff__ChatGPT 5.4</v>
      </c>
      <c r="AB139" s="12">
        <f>IF(Table14[[#This Row],[task_success]]="Yes",1,0)</f>
        <v>1</v>
      </c>
      <c r="AC139" s="12">
        <f>IF(Table14[[#This Row],[task_success]]="Partial",1,0)</f>
        <v>0</v>
      </c>
      <c r="AD139" s="12">
        <f>IF(Table14[[#This Row],[task_success]]="No",1,0)</f>
        <v>0</v>
      </c>
      <c r="AE139" s="12">
        <f>IF(Table14[[#This Row],[exact_match]]="Yes",1,0)</f>
        <v>0</v>
      </c>
      <c r="AF139" s="12">
        <f>IF(Table14[[#This Row],[unintended_change_present]]="Yes",1,0)</f>
        <v>1</v>
      </c>
      <c r="AG139" s="12">
        <f>IF(Table14[[#This Row],[missed_required_change]]="Yes",1,0)</f>
        <v>0</v>
      </c>
      <c r="AH139" s="12">
        <f>IF(OR(Table14[[#This Row],[severity]]="Medium",Table14[[#This Row],[severity]]="High"),1,0)</f>
        <v>0</v>
      </c>
    </row>
    <row r="140" spans="1:34" ht="152.25">
      <c r="A140" s="27" t="s">
        <v>1721</v>
      </c>
      <c r="B140" s="11" t="s">
        <v>1722</v>
      </c>
      <c r="C140" s="12" t="s">
        <v>51</v>
      </c>
      <c r="D14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40" s="11" t="s">
        <v>1723</v>
      </c>
      <c r="F140" s="12" t="s">
        <v>1724</v>
      </c>
      <c r="G140" s="12" t="s">
        <v>1725</v>
      </c>
      <c r="H140" s="12">
        <v>2</v>
      </c>
      <c r="I140" s="12" t="s">
        <v>1726</v>
      </c>
      <c r="J140" s="12" t="s">
        <v>1727</v>
      </c>
      <c r="K140" s="13" t="s">
        <v>56</v>
      </c>
      <c r="L140" s="12" t="s">
        <v>1728</v>
      </c>
      <c r="M140" s="12" t="s">
        <v>1729</v>
      </c>
      <c r="N140" s="12" t="s">
        <v>1730</v>
      </c>
      <c r="O140" s="12" t="s">
        <v>1731</v>
      </c>
      <c r="P140" s="12" t="s">
        <v>2672</v>
      </c>
      <c r="Q140" s="12" t="s">
        <v>2671</v>
      </c>
      <c r="R140" s="12" t="s">
        <v>2672</v>
      </c>
      <c r="S140" s="12" t="s">
        <v>76</v>
      </c>
      <c r="T140" s="12" t="s">
        <v>2674</v>
      </c>
      <c r="U140" s="12" t="s">
        <v>2671</v>
      </c>
      <c r="V140" s="12" t="s">
        <v>2681</v>
      </c>
      <c r="W140" s="12" t="s">
        <v>72</v>
      </c>
      <c r="X140" s="12" t="s">
        <v>62</v>
      </c>
      <c r="Y140" s="12" t="s">
        <v>73</v>
      </c>
      <c r="Z140" t="s">
        <v>3186</v>
      </c>
      <c r="AA140" s="12" t="str">
        <f>Table14[[#This Row],[case_id]]&amp;"__"&amp;Table14[[#This Row],[filename]]&amp;"__"&amp;Table14[[#This Row],[Model]]</f>
        <v>repo_eaef336_54decf9__load_llm_vs_gt.diff__ChatGPT 5.4</v>
      </c>
      <c r="AB140" s="12">
        <f>IF(Table14[[#This Row],[task_success]]="Yes",1,0)</f>
        <v>1</v>
      </c>
      <c r="AC140" s="12">
        <f>IF(Table14[[#This Row],[task_success]]="Partial",1,0)</f>
        <v>0</v>
      </c>
      <c r="AD140" s="12">
        <f>IF(Table14[[#This Row],[task_success]]="No",1,0)</f>
        <v>0</v>
      </c>
      <c r="AE140" s="12">
        <f>IF(Table14[[#This Row],[exact_match]]="Yes",1,0)</f>
        <v>0</v>
      </c>
      <c r="AF140" s="12">
        <f>IF(Table14[[#This Row],[unintended_change_present]]="Yes",1,0)</f>
        <v>1</v>
      </c>
      <c r="AG140" s="12">
        <f>IF(Table14[[#This Row],[missed_required_change]]="Yes",1,0)</f>
        <v>0</v>
      </c>
      <c r="AH140" s="12">
        <f>IF(OR(Table14[[#This Row],[severity]]="Medium",Table14[[#This Row],[severity]]="High"),1,0)</f>
        <v>0</v>
      </c>
    </row>
    <row r="141" spans="1:34" ht="152.25">
      <c r="A141" s="26" t="s">
        <v>1721</v>
      </c>
      <c r="B141" s="15" t="s">
        <v>1722</v>
      </c>
      <c r="C141" s="16" t="s">
        <v>51</v>
      </c>
      <c r="D14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41" s="15" t="s">
        <v>1723</v>
      </c>
      <c r="F141" s="16" t="s">
        <v>1724</v>
      </c>
      <c r="G141" s="16" t="s">
        <v>1725</v>
      </c>
      <c r="H141" s="16">
        <v>2</v>
      </c>
      <c r="I141" s="16" t="s">
        <v>1726</v>
      </c>
      <c r="J141" s="16" t="s">
        <v>1736</v>
      </c>
      <c r="K141" s="18" t="s">
        <v>56</v>
      </c>
      <c r="L141" s="16" t="s">
        <v>1728</v>
      </c>
      <c r="M141" s="16" t="s">
        <v>1729</v>
      </c>
      <c r="N141" s="16" t="s">
        <v>619</v>
      </c>
      <c r="O141" s="16" t="s">
        <v>1737</v>
      </c>
      <c r="P141" s="16" t="s">
        <v>2672</v>
      </c>
      <c r="Q141" s="16" t="s">
        <v>2671</v>
      </c>
      <c r="R141" s="16" t="s">
        <v>2672</v>
      </c>
      <c r="S141" s="16" t="s">
        <v>76</v>
      </c>
      <c r="T141" s="16" t="s">
        <v>2674</v>
      </c>
      <c r="U141" s="16" t="s">
        <v>2671</v>
      </c>
      <c r="V141" s="16" t="s">
        <v>2681</v>
      </c>
      <c r="W141" s="16" t="s">
        <v>72</v>
      </c>
      <c r="X141" s="16" t="s">
        <v>62</v>
      </c>
      <c r="Y141" s="16" t="s">
        <v>73</v>
      </c>
      <c r="Z141" t="s">
        <v>3186</v>
      </c>
      <c r="AA141" s="12" t="str">
        <f>Table14[[#This Row],[case_id]]&amp;"__"&amp;Table14[[#This Row],[filename]]&amp;"__"&amp;Table14[[#This Row],[Model]]</f>
        <v>repo_eaef336_54decf9__train_llm_vs_gt.diff__ChatGPT 5.4</v>
      </c>
      <c r="AB141" s="12">
        <f>IF(Table14[[#This Row],[task_success]]="Yes",1,0)</f>
        <v>1</v>
      </c>
      <c r="AC141" s="12">
        <f>IF(Table14[[#This Row],[task_success]]="Partial",1,0)</f>
        <v>0</v>
      </c>
      <c r="AD141" s="12">
        <f>IF(Table14[[#This Row],[task_success]]="No",1,0)</f>
        <v>0</v>
      </c>
      <c r="AE141" s="12">
        <f>IF(Table14[[#This Row],[exact_match]]="Yes",1,0)</f>
        <v>0</v>
      </c>
      <c r="AF141" s="12">
        <f>IF(Table14[[#This Row],[unintended_change_present]]="Yes",1,0)</f>
        <v>1</v>
      </c>
      <c r="AG141" s="12">
        <f>IF(Table14[[#This Row],[missed_required_change]]="Yes",1,0)</f>
        <v>0</v>
      </c>
      <c r="AH141" s="12">
        <f>IF(OR(Table14[[#This Row],[severity]]="Medium",Table14[[#This Row],[severity]]="High"),1,0)</f>
        <v>0</v>
      </c>
    </row>
    <row r="142" spans="1:34" ht="152.25">
      <c r="A142" s="27" t="s">
        <v>1721</v>
      </c>
      <c r="B142" s="11" t="s">
        <v>1722</v>
      </c>
      <c r="C142" s="12" t="s">
        <v>51</v>
      </c>
      <c r="D14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42" s="11" t="s">
        <v>1740</v>
      </c>
      <c r="F142" s="12" t="s">
        <v>1741</v>
      </c>
      <c r="G142" s="12" t="s">
        <v>1742</v>
      </c>
      <c r="H142" s="12">
        <v>2</v>
      </c>
      <c r="I142" s="12" t="s">
        <v>1726</v>
      </c>
      <c r="J142" s="12" t="s">
        <v>1727</v>
      </c>
      <c r="K142" s="13" t="s">
        <v>56</v>
      </c>
      <c r="L142" s="12" t="s">
        <v>1728</v>
      </c>
      <c r="M142" s="12" t="s">
        <v>1743</v>
      </c>
      <c r="N142" s="12" t="s">
        <v>1730</v>
      </c>
      <c r="O142" s="12" t="s">
        <v>1744</v>
      </c>
      <c r="P142" s="12" t="s">
        <v>2672</v>
      </c>
      <c r="Q142" s="12" t="s">
        <v>2671</v>
      </c>
      <c r="R142" s="12" t="s">
        <v>2672</v>
      </c>
      <c r="S142" s="12" t="s">
        <v>76</v>
      </c>
      <c r="T142" s="12" t="s">
        <v>2674</v>
      </c>
      <c r="U142" s="12" t="s">
        <v>2671</v>
      </c>
      <c r="V142" s="12" t="s">
        <v>2681</v>
      </c>
      <c r="W142" s="12" t="s">
        <v>72</v>
      </c>
      <c r="X142" s="12" t="s">
        <v>62</v>
      </c>
      <c r="Y142" s="12" t="s">
        <v>73</v>
      </c>
      <c r="Z142" t="s">
        <v>3186</v>
      </c>
      <c r="AA142" s="12" t="str">
        <f>Table14[[#This Row],[case_id]]&amp;"__"&amp;Table14[[#This Row],[filename]]&amp;"__"&amp;Table14[[#This Row],[Model]]</f>
        <v>repo_0accd26_1d4e7a8__load_llm_vs_gt.diff__ChatGPT 5.4</v>
      </c>
      <c r="AB142" s="12">
        <f>IF(Table14[[#This Row],[task_success]]="Yes",1,0)</f>
        <v>1</v>
      </c>
      <c r="AC142" s="12">
        <f>IF(Table14[[#This Row],[task_success]]="Partial",1,0)</f>
        <v>0</v>
      </c>
      <c r="AD142" s="12">
        <f>IF(Table14[[#This Row],[task_success]]="No",1,0)</f>
        <v>0</v>
      </c>
      <c r="AE142" s="12">
        <f>IF(Table14[[#This Row],[exact_match]]="Yes",1,0)</f>
        <v>0</v>
      </c>
      <c r="AF142" s="12">
        <f>IF(Table14[[#This Row],[unintended_change_present]]="Yes",1,0)</f>
        <v>1</v>
      </c>
      <c r="AG142" s="12">
        <f>IF(Table14[[#This Row],[missed_required_change]]="Yes",1,0)</f>
        <v>0</v>
      </c>
      <c r="AH142" s="12">
        <f>IF(OR(Table14[[#This Row],[severity]]="Medium",Table14[[#This Row],[severity]]="High"),1,0)</f>
        <v>0</v>
      </c>
    </row>
    <row r="143" spans="1:34" ht="152.25">
      <c r="A143" s="26" t="s">
        <v>1721</v>
      </c>
      <c r="B143" s="15" t="s">
        <v>1722</v>
      </c>
      <c r="C143" s="16" t="s">
        <v>51</v>
      </c>
      <c r="D14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43" s="15" t="s">
        <v>1740</v>
      </c>
      <c r="F143" s="16" t="s">
        <v>1741</v>
      </c>
      <c r="G143" s="16" t="s">
        <v>1742</v>
      </c>
      <c r="H143" s="16">
        <v>2</v>
      </c>
      <c r="I143" s="16" t="s">
        <v>1726</v>
      </c>
      <c r="J143" s="16" t="s">
        <v>1736</v>
      </c>
      <c r="K143" s="18" t="s">
        <v>56</v>
      </c>
      <c r="L143" s="16" t="s">
        <v>1728</v>
      </c>
      <c r="M143" s="16" t="s">
        <v>1743</v>
      </c>
      <c r="N143" s="16" t="s">
        <v>619</v>
      </c>
      <c r="O143" s="16" t="s">
        <v>1747</v>
      </c>
      <c r="P143" s="16" t="s">
        <v>2672</v>
      </c>
      <c r="Q143" s="16" t="s">
        <v>2671</v>
      </c>
      <c r="R143" s="16" t="s">
        <v>2672</v>
      </c>
      <c r="S143" s="16" t="s">
        <v>76</v>
      </c>
      <c r="T143" s="16" t="s">
        <v>2674</v>
      </c>
      <c r="U143" s="16" t="s">
        <v>2671</v>
      </c>
      <c r="V143" s="16" t="s">
        <v>2681</v>
      </c>
      <c r="W143" s="16" t="s">
        <v>72</v>
      </c>
      <c r="X143" s="16" t="s">
        <v>62</v>
      </c>
      <c r="Y143" s="16" t="s">
        <v>73</v>
      </c>
      <c r="Z143" t="s">
        <v>3186</v>
      </c>
      <c r="AA143" s="12" t="str">
        <f>Table14[[#This Row],[case_id]]&amp;"__"&amp;Table14[[#This Row],[filename]]&amp;"__"&amp;Table14[[#This Row],[Model]]</f>
        <v>repo_0accd26_1d4e7a8__train_llm_vs_gt.diff__ChatGPT 5.4</v>
      </c>
      <c r="AB143" s="12">
        <f>IF(Table14[[#This Row],[task_success]]="Yes",1,0)</f>
        <v>1</v>
      </c>
      <c r="AC143" s="12">
        <f>IF(Table14[[#This Row],[task_success]]="Partial",1,0)</f>
        <v>0</v>
      </c>
      <c r="AD143" s="12">
        <f>IF(Table14[[#This Row],[task_success]]="No",1,0)</f>
        <v>0</v>
      </c>
      <c r="AE143" s="12">
        <f>IF(Table14[[#This Row],[exact_match]]="Yes",1,0)</f>
        <v>0</v>
      </c>
      <c r="AF143" s="12">
        <f>IF(Table14[[#This Row],[unintended_change_present]]="Yes",1,0)</f>
        <v>1</v>
      </c>
      <c r="AG143" s="12">
        <f>IF(Table14[[#This Row],[missed_required_change]]="Yes",1,0)</f>
        <v>0</v>
      </c>
      <c r="AH143" s="12">
        <f>IF(OR(Table14[[#This Row],[severity]]="Medium",Table14[[#This Row],[severity]]="High"),1,0)</f>
        <v>0</v>
      </c>
    </row>
    <row r="144" spans="1:34" ht="152.25">
      <c r="A144" s="27" t="s">
        <v>1721</v>
      </c>
      <c r="B144" s="11" t="s">
        <v>1722</v>
      </c>
      <c r="C144" s="12" t="s">
        <v>149</v>
      </c>
      <c r="D14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44" s="11" t="s">
        <v>1750</v>
      </c>
      <c r="F144" s="12" t="s">
        <v>1751</v>
      </c>
      <c r="G144" s="12" t="s">
        <v>1752</v>
      </c>
      <c r="H144" s="12">
        <v>1</v>
      </c>
      <c r="I144" s="12" t="s">
        <v>1753</v>
      </c>
      <c r="J144" s="12" t="s">
        <v>1753</v>
      </c>
      <c r="K144" s="13" t="s">
        <v>56</v>
      </c>
      <c r="L144" s="12" t="s">
        <v>1754</v>
      </c>
      <c r="M144" s="12" t="s">
        <v>1755</v>
      </c>
      <c r="N144" s="12" t="s">
        <v>1756</v>
      </c>
      <c r="O144" s="12" t="s">
        <v>1757</v>
      </c>
      <c r="P144" s="12" t="s">
        <v>2672</v>
      </c>
      <c r="Q144" s="12" t="s">
        <v>2671</v>
      </c>
      <c r="R144" s="12" t="s">
        <v>2672</v>
      </c>
      <c r="S144" s="12" t="s">
        <v>76</v>
      </c>
      <c r="T144" s="12" t="s">
        <v>2674</v>
      </c>
      <c r="U144" s="12" t="s">
        <v>2671</v>
      </c>
      <c r="V144" s="12" t="s">
        <v>2681</v>
      </c>
      <c r="W144" s="12" t="s">
        <v>72</v>
      </c>
      <c r="X144" s="12" t="s">
        <v>62</v>
      </c>
      <c r="Y144" s="12" t="s">
        <v>73</v>
      </c>
      <c r="Z144" t="s">
        <v>3186</v>
      </c>
      <c r="AA144" s="12" t="str">
        <f>Table14[[#This Row],[case_id]]&amp;"__"&amp;Table14[[#This Row],[filename]]&amp;"__"&amp;Table14[[#This Row],[Model]]</f>
        <v>repo_a61a58e_9cb073a__utility_llm_vs_gt.diff__ChatGPT 5.4</v>
      </c>
      <c r="AB144" s="12">
        <f>IF(Table14[[#This Row],[task_success]]="Yes",1,0)</f>
        <v>1</v>
      </c>
      <c r="AC144" s="12">
        <f>IF(Table14[[#This Row],[task_success]]="Partial",1,0)</f>
        <v>0</v>
      </c>
      <c r="AD144" s="12">
        <f>IF(Table14[[#This Row],[task_success]]="No",1,0)</f>
        <v>0</v>
      </c>
      <c r="AE144" s="12">
        <f>IF(Table14[[#This Row],[exact_match]]="Yes",1,0)</f>
        <v>0</v>
      </c>
      <c r="AF144" s="12">
        <f>IF(Table14[[#This Row],[unintended_change_present]]="Yes",1,0)</f>
        <v>1</v>
      </c>
      <c r="AG144" s="12">
        <f>IF(Table14[[#This Row],[missed_required_change]]="Yes",1,0)</f>
        <v>0</v>
      </c>
      <c r="AH144" s="12">
        <f>IF(OR(Table14[[#This Row],[severity]]="Medium",Table14[[#This Row],[severity]]="High"),1,0)</f>
        <v>0</v>
      </c>
    </row>
    <row r="145" spans="1:34" ht="152.25">
      <c r="A145" s="26" t="s">
        <v>1721</v>
      </c>
      <c r="B145" s="15" t="s">
        <v>1722</v>
      </c>
      <c r="C145" s="16" t="s">
        <v>149</v>
      </c>
      <c r="D14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45" s="15" t="s">
        <v>1764</v>
      </c>
      <c r="F145" s="16" t="s">
        <v>1765</v>
      </c>
      <c r="G145" s="16" t="s">
        <v>1766</v>
      </c>
      <c r="H145" s="16">
        <v>1</v>
      </c>
      <c r="I145" s="16" t="s">
        <v>1753</v>
      </c>
      <c r="J145" s="16" t="s">
        <v>1753</v>
      </c>
      <c r="K145" s="18" t="s">
        <v>56</v>
      </c>
      <c r="L145" s="16" t="s">
        <v>1767</v>
      </c>
      <c r="M145" s="16" t="s">
        <v>1768</v>
      </c>
      <c r="N145" s="16" t="s">
        <v>1756</v>
      </c>
      <c r="O145" s="16" t="s">
        <v>1769</v>
      </c>
      <c r="P145" s="16" t="s">
        <v>2672</v>
      </c>
      <c r="Q145" s="16" t="s">
        <v>2671</v>
      </c>
      <c r="R145" s="16" t="s">
        <v>2672</v>
      </c>
      <c r="S145" s="16" t="s">
        <v>76</v>
      </c>
      <c r="T145" s="16" t="s">
        <v>2674</v>
      </c>
      <c r="U145" s="16" t="s">
        <v>2671</v>
      </c>
      <c r="V145" s="16" t="s">
        <v>2681</v>
      </c>
      <c r="W145" s="16" t="s">
        <v>72</v>
      </c>
      <c r="X145" s="16" t="s">
        <v>62</v>
      </c>
      <c r="Y145" s="16" t="s">
        <v>73</v>
      </c>
      <c r="Z145" t="s">
        <v>3186</v>
      </c>
      <c r="AA145" s="12" t="str">
        <f>Table14[[#This Row],[case_id]]&amp;"__"&amp;Table14[[#This Row],[filename]]&amp;"__"&amp;Table14[[#This Row],[Model]]</f>
        <v>repo_829a393_f262e33__utility_llm_vs_gt.diff__ChatGPT 5.4</v>
      </c>
      <c r="AB145" s="12">
        <f>IF(Table14[[#This Row],[task_success]]="Yes",1,0)</f>
        <v>1</v>
      </c>
      <c r="AC145" s="12">
        <f>IF(Table14[[#This Row],[task_success]]="Partial",1,0)</f>
        <v>0</v>
      </c>
      <c r="AD145" s="12">
        <f>IF(Table14[[#This Row],[task_success]]="No",1,0)</f>
        <v>0</v>
      </c>
      <c r="AE145" s="12">
        <f>IF(Table14[[#This Row],[exact_match]]="Yes",1,0)</f>
        <v>0</v>
      </c>
      <c r="AF145" s="12">
        <f>IF(Table14[[#This Row],[unintended_change_present]]="Yes",1,0)</f>
        <v>1</v>
      </c>
      <c r="AG145" s="12">
        <f>IF(Table14[[#This Row],[missed_required_change]]="Yes",1,0)</f>
        <v>0</v>
      </c>
      <c r="AH145" s="12">
        <f>IF(OR(Table14[[#This Row],[severity]]="Medium",Table14[[#This Row],[severity]]="High"),1,0)</f>
        <v>0</v>
      </c>
    </row>
    <row r="146" spans="1:34" ht="152.25">
      <c r="A146" s="27" t="s">
        <v>1721</v>
      </c>
      <c r="B146" s="11" t="s">
        <v>1722</v>
      </c>
      <c r="C146" s="12" t="s">
        <v>180</v>
      </c>
      <c r="D14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46" s="11" t="s">
        <v>1773</v>
      </c>
      <c r="F146" s="12" t="s">
        <v>1774</v>
      </c>
      <c r="G146" s="12" t="s">
        <v>1775</v>
      </c>
      <c r="H146" s="12">
        <v>1</v>
      </c>
      <c r="I146" s="12" t="s">
        <v>1776</v>
      </c>
      <c r="J146" s="12" t="s">
        <v>1776</v>
      </c>
      <c r="K146" s="13" t="s">
        <v>56</v>
      </c>
      <c r="L146" s="12" t="s">
        <v>1777</v>
      </c>
      <c r="M146" s="12" t="s">
        <v>1778</v>
      </c>
      <c r="N146" s="12" t="s">
        <v>1779</v>
      </c>
      <c r="O146" s="12" t="s">
        <v>1780</v>
      </c>
      <c r="P146" s="12" t="s">
        <v>2672</v>
      </c>
      <c r="Q146" s="12" t="s">
        <v>2671</v>
      </c>
      <c r="R146" s="12" t="s">
        <v>2672</v>
      </c>
      <c r="S146" s="12" t="s">
        <v>76</v>
      </c>
      <c r="T146" s="12" t="s">
        <v>2674</v>
      </c>
      <c r="U146" s="12" t="s">
        <v>2671</v>
      </c>
      <c r="V146" s="12" t="s">
        <v>2681</v>
      </c>
      <c r="W146" s="12" t="s">
        <v>72</v>
      </c>
      <c r="X146" s="12" t="s">
        <v>62</v>
      </c>
      <c r="Y146" s="12" t="s">
        <v>73</v>
      </c>
      <c r="Z146" t="s">
        <v>3186</v>
      </c>
      <c r="AA146" s="12" t="str">
        <f>Table14[[#This Row],[case_id]]&amp;"__"&amp;Table14[[#This Row],[filename]]&amp;"__"&amp;Table14[[#This Row],[Model]]</f>
        <v>repo_e9fca96_78ddaa4__ocr_llm_vs_gt.diff__ChatGPT 5.4</v>
      </c>
      <c r="AB146" s="12">
        <f>IF(Table14[[#This Row],[task_success]]="Yes",1,0)</f>
        <v>1</v>
      </c>
      <c r="AC146" s="12">
        <f>IF(Table14[[#This Row],[task_success]]="Partial",1,0)</f>
        <v>0</v>
      </c>
      <c r="AD146" s="12">
        <f>IF(Table14[[#This Row],[task_success]]="No",1,0)</f>
        <v>0</v>
      </c>
      <c r="AE146" s="12">
        <f>IF(Table14[[#This Row],[exact_match]]="Yes",1,0)</f>
        <v>0</v>
      </c>
      <c r="AF146" s="12">
        <f>IF(Table14[[#This Row],[unintended_change_present]]="Yes",1,0)</f>
        <v>1</v>
      </c>
      <c r="AG146" s="12">
        <f>IF(Table14[[#This Row],[missed_required_change]]="Yes",1,0)</f>
        <v>0</v>
      </c>
      <c r="AH146" s="12">
        <f>IF(OR(Table14[[#This Row],[severity]]="Medium",Table14[[#This Row],[severity]]="High"),1,0)</f>
        <v>0</v>
      </c>
    </row>
    <row r="147" spans="1:34" ht="106.5">
      <c r="A147" s="26" t="s">
        <v>1785</v>
      </c>
      <c r="B147" s="15" t="s">
        <v>1786</v>
      </c>
      <c r="C147" s="16" t="s">
        <v>149</v>
      </c>
      <c r="D14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47" s="15" t="s">
        <v>1787</v>
      </c>
      <c r="F147" s="16" t="s">
        <v>1788</v>
      </c>
      <c r="G147" s="16" t="s">
        <v>1789</v>
      </c>
      <c r="H147" s="16">
        <v>1</v>
      </c>
      <c r="I147" s="16" t="s">
        <v>1790</v>
      </c>
      <c r="J147" s="16" t="s">
        <v>1790</v>
      </c>
      <c r="K147" s="18" t="s">
        <v>56</v>
      </c>
      <c r="L147" s="16" t="s">
        <v>1791</v>
      </c>
      <c r="M147" s="16" t="s">
        <v>1792</v>
      </c>
      <c r="N147" s="16" t="s">
        <v>1793</v>
      </c>
      <c r="O147" s="16" t="s">
        <v>1794</v>
      </c>
      <c r="P147" s="16" t="s">
        <v>2672</v>
      </c>
      <c r="Q147" s="16" t="s">
        <v>2671</v>
      </c>
      <c r="R147" s="16" t="s">
        <v>2672</v>
      </c>
      <c r="S147" s="16" t="s">
        <v>76</v>
      </c>
      <c r="T147" s="16" t="s">
        <v>2674</v>
      </c>
      <c r="U147" s="16" t="s">
        <v>2671</v>
      </c>
      <c r="V147" s="16" t="s">
        <v>2681</v>
      </c>
      <c r="W147" s="16" t="s">
        <v>72</v>
      </c>
      <c r="X147" s="16" t="s">
        <v>62</v>
      </c>
      <c r="Y147" s="16" t="s">
        <v>73</v>
      </c>
      <c r="Z147" t="s">
        <v>3186</v>
      </c>
      <c r="AA147" s="12" t="str">
        <f>Table14[[#This Row],[case_id]]&amp;"__"&amp;Table14[[#This Row],[filename]]&amp;"__"&amp;Table14[[#This Row],[Model]]</f>
        <v>repo_2e29b41_4aa1a40__analysis_llm_vs_gt.diff__ChatGPT 5.4</v>
      </c>
      <c r="AB147" s="12">
        <f>IF(Table14[[#This Row],[task_success]]="Yes",1,0)</f>
        <v>1</v>
      </c>
      <c r="AC147" s="12">
        <f>IF(Table14[[#This Row],[task_success]]="Partial",1,0)</f>
        <v>0</v>
      </c>
      <c r="AD147" s="12">
        <f>IF(Table14[[#This Row],[task_success]]="No",1,0)</f>
        <v>0</v>
      </c>
      <c r="AE147" s="12">
        <f>IF(Table14[[#This Row],[exact_match]]="Yes",1,0)</f>
        <v>0</v>
      </c>
      <c r="AF147" s="12">
        <f>IF(Table14[[#This Row],[unintended_change_present]]="Yes",1,0)</f>
        <v>1</v>
      </c>
      <c r="AG147" s="12">
        <f>IF(Table14[[#This Row],[missed_required_change]]="Yes",1,0)</f>
        <v>0</v>
      </c>
      <c r="AH147" s="12">
        <f>IF(OR(Table14[[#This Row],[severity]]="Medium",Table14[[#This Row],[severity]]="High"),1,0)</f>
        <v>0</v>
      </c>
    </row>
    <row r="148" spans="1:34" ht="121.5">
      <c r="A148" s="27" t="s">
        <v>1785</v>
      </c>
      <c r="B148" s="11" t="s">
        <v>1786</v>
      </c>
      <c r="C148" s="12" t="s">
        <v>180</v>
      </c>
      <c r="D14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48" s="11" t="s">
        <v>1800</v>
      </c>
      <c r="F148" s="12" t="s">
        <v>1801</v>
      </c>
      <c r="G148" s="12" t="s">
        <v>1802</v>
      </c>
      <c r="H148" s="12">
        <v>1</v>
      </c>
      <c r="I148" s="12" t="s">
        <v>1803</v>
      </c>
      <c r="J148" s="12" t="s">
        <v>1803</v>
      </c>
      <c r="K148" s="13" t="s">
        <v>56</v>
      </c>
      <c r="L148" s="12" t="s">
        <v>1804</v>
      </c>
      <c r="M148" s="12" t="s">
        <v>1805</v>
      </c>
      <c r="N148" s="12" t="s">
        <v>1806</v>
      </c>
      <c r="O148" s="12" t="s">
        <v>1807</v>
      </c>
      <c r="P148" s="12" t="s">
        <v>2672</v>
      </c>
      <c r="Q148" s="12" t="s">
        <v>2671</v>
      </c>
      <c r="R148" s="12" t="s">
        <v>2672</v>
      </c>
      <c r="S148" s="12" t="s">
        <v>76</v>
      </c>
      <c r="T148" s="12" t="s">
        <v>2674</v>
      </c>
      <c r="U148" s="12" t="s">
        <v>2671</v>
      </c>
      <c r="V148" s="12" t="s">
        <v>2681</v>
      </c>
      <c r="W148" s="12" t="s">
        <v>72</v>
      </c>
      <c r="X148" s="12" t="s">
        <v>62</v>
      </c>
      <c r="Y148" s="12" t="s">
        <v>73</v>
      </c>
      <c r="Z148" t="s">
        <v>3186</v>
      </c>
      <c r="AA148" s="12" t="str">
        <f>Table14[[#This Row],[case_id]]&amp;"__"&amp;Table14[[#This Row],[filename]]&amp;"__"&amp;Table14[[#This Row],[Model]]</f>
        <v>repo_81a27d4_4b9ea7b__veri_llm_vs_gt.diff__ChatGPT 5.4</v>
      </c>
      <c r="AB148" s="12">
        <f>IF(Table14[[#This Row],[task_success]]="Yes",1,0)</f>
        <v>1</v>
      </c>
      <c r="AC148" s="12">
        <f>IF(Table14[[#This Row],[task_success]]="Partial",1,0)</f>
        <v>0</v>
      </c>
      <c r="AD148" s="12">
        <f>IF(Table14[[#This Row],[task_success]]="No",1,0)</f>
        <v>0</v>
      </c>
      <c r="AE148" s="12">
        <f>IF(Table14[[#This Row],[exact_match]]="Yes",1,0)</f>
        <v>0</v>
      </c>
      <c r="AF148" s="12">
        <f>IF(Table14[[#This Row],[unintended_change_present]]="Yes",1,0)</f>
        <v>1</v>
      </c>
      <c r="AG148" s="12">
        <f>IF(Table14[[#This Row],[missed_required_change]]="Yes",1,0)</f>
        <v>0</v>
      </c>
      <c r="AH148" s="12">
        <f>IF(OR(Table14[[#This Row],[severity]]="Medium",Table14[[#This Row],[severity]]="High"),1,0)</f>
        <v>0</v>
      </c>
    </row>
    <row r="149" spans="1:34" ht="91.5">
      <c r="A149" s="26" t="s">
        <v>1813</v>
      </c>
      <c r="B149" s="15" t="s">
        <v>1814</v>
      </c>
      <c r="C149" s="16" t="s">
        <v>180</v>
      </c>
      <c r="D14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49" s="15" t="s">
        <v>1815</v>
      </c>
      <c r="F149" s="16" t="s">
        <v>1816</v>
      </c>
      <c r="G149" s="35" t="s">
        <v>1817</v>
      </c>
      <c r="H149" s="16">
        <v>1</v>
      </c>
      <c r="I149" s="16" t="s">
        <v>1818</v>
      </c>
      <c r="J149" s="16" t="s">
        <v>1818</v>
      </c>
      <c r="K149" s="18" t="s">
        <v>56</v>
      </c>
      <c r="L149" s="16" t="s">
        <v>1819</v>
      </c>
      <c r="M149" s="16" t="s">
        <v>1820</v>
      </c>
      <c r="N149" s="16" t="s">
        <v>1821</v>
      </c>
      <c r="O149" s="16" t="s">
        <v>1822</v>
      </c>
      <c r="P149" s="16" t="s">
        <v>2672</v>
      </c>
      <c r="Q149" s="16" t="s">
        <v>2671</v>
      </c>
      <c r="R149" s="16" t="s">
        <v>2672</v>
      </c>
      <c r="S149" s="16" t="s">
        <v>76</v>
      </c>
      <c r="T149" s="16" t="s">
        <v>2674</v>
      </c>
      <c r="U149" s="16" t="s">
        <v>2671</v>
      </c>
      <c r="V149" s="16"/>
      <c r="W149" s="16" t="s">
        <v>72</v>
      </c>
      <c r="X149" s="16" t="s">
        <v>62</v>
      </c>
      <c r="Y149" s="16" t="s">
        <v>73</v>
      </c>
      <c r="Z149" t="s">
        <v>3186</v>
      </c>
      <c r="AA149" s="12" t="str">
        <f>Table14[[#This Row],[case_id]]&amp;"__"&amp;Table14[[#This Row],[filename]]&amp;"__"&amp;Table14[[#This Row],[Model]]</f>
        <v>repo_6eaa8e1_3938cd9__tele_llm_vs_gt.diff__ChatGPT 5.4</v>
      </c>
      <c r="AB149" s="12">
        <f>IF(Table14[[#This Row],[task_success]]="Yes",1,0)</f>
        <v>1</v>
      </c>
      <c r="AC149" s="12">
        <f>IF(Table14[[#This Row],[task_success]]="Partial",1,0)</f>
        <v>0</v>
      </c>
      <c r="AD149" s="12">
        <f>IF(Table14[[#This Row],[task_success]]="No",1,0)</f>
        <v>0</v>
      </c>
      <c r="AE149" s="12">
        <f>IF(Table14[[#This Row],[exact_match]]="Yes",1,0)</f>
        <v>0</v>
      </c>
      <c r="AF149" s="12">
        <f>IF(Table14[[#This Row],[unintended_change_present]]="Yes",1,0)</f>
        <v>1</v>
      </c>
      <c r="AG149" s="12">
        <f>IF(Table14[[#This Row],[missed_required_change]]="Yes",1,0)</f>
        <v>0</v>
      </c>
      <c r="AH149" s="12">
        <f>IF(OR(Table14[[#This Row],[severity]]="Medium",Table14[[#This Row],[severity]]="High"),1,0)</f>
        <v>0</v>
      </c>
    </row>
    <row r="150" spans="1:34" ht="106.5">
      <c r="A150" s="27" t="s">
        <v>1830</v>
      </c>
      <c r="B150" s="11" t="s">
        <v>1831</v>
      </c>
      <c r="C150" s="12" t="s">
        <v>149</v>
      </c>
      <c r="D15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50" s="11" t="s">
        <v>1832</v>
      </c>
      <c r="F150" s="12" t="s">
        <v>1833</v>
      </c>
      <c r="G150" s="12" t="s">
        <v>1834</v>
      </c>
      <c r="H150" s="12">
        <v>1</v>
      </c>
      <c r="I150" s="12" t="s">
        <v>1835</v>
      </c>
      <c r="J150" s="12" t="s">
        <v>1835</v>
      </c>
      <c r="K150" s="13" t="s">
        <v>56</v>
      </c>
      <c r="L150" s="12" t="s">
        <v>1836</v>
      </c>
      <c r="M150" s="12" t="s">
        <v>1837</v>
      </c>
      <c r="N150" s="12" t="s">
        <v>1730</v>
      </c>
      <c r="O150" s="12" t="s">
        <v>1838</v>
      </c>
      <c r="P150" s="12" t="s">
        <v>2672</v>
      </c>
      <c r="Q150" s="12" t="s">
        <v>2671</v>
      </c>
      <c r="R150" s="12" t="s">
        <v>2672</v>
      </c>
      <c r="S150" s="12" t="s">
        <v>76</v>
      </c>
      <c r="T150" s="12" t="s">
        <v>2674</v>
      </c>
      <c r="U150" s="12" t="s">
        <v>2671</v>
      </c>
      <c r="V150" s="12" t="s">
        <v>2681</v>
      </c>
      <c r="W150" s="12" t="s">
        <v>72</v>
      </c>
      <c r="X150" s="12" t="s">
        <v>62</v>
      </c>
      <c r="Y150" s="12" t="s">
        <v>73</v>
      </c>
      <c r="Z150" t="s">
        <v>3186</v>
      </c>
      <c r="AA150" s="12" t="str">
        <f>Table14[[#This Row],[case_id]]&amp;"__"&amp;Table14[[#This Row],[filename]]&amp;"__"&amp;Table14[[#This Row],[Model]]</f>
        <v>repo_adb9f3a_87d877e__load_llm_vs_gt.diff__ChatGPT 5.4</v>
      </c>
      <c r="AB150" s="12">
        <f>IF(Table14[[#This Row],[task_success]]="Yes",1,0)</f>
        <v>1</v>
      </c>
      <c r="AC150" s="12">
        <f>IF(Table14[[#This Row],[task_success]]="Partial",1,0)</f>
        <v>0</v>
      </c>
      <c r="AD150" s="12">
        <f>IF(Table14[[#This Row],[task_success]]="No",1,0)</f>
        <v>0</v>
      </c>
      <c r="AE150" s="12">
        <f>IF(Table14[[#This Row],[exact_match]]="Yes",1,0)</f>
        <v>0</v>
      </c>
      <c r="AF150" s="12">
        <f>IF(Table14[[#This Row],[unintended_change_present]]="Yes",1,0)</f>
        <v>1</v>
      </c>
      <c r="AG150" s="12">
        <f>IF(Table14[[#This Row],[missed_required_change]]="Yes",1,0)</f>
        <v>0</v>
      </c>
      <c r="AH150" s="12">
        <f>IF(OR(Table14[[#This Row],[severity]]="Medium",Table14[[#This Row],[severity]]="High"),1,0)</f>
        <v>0</v>
      </c>
    </row>
    <row r="151" spans="1:34" ht="106.5">
      <c r="A151" s="26" t="s">
        <v>1830</v>
      </c>
      <c r="B151" s="15" t="s">
        <v>1831</v>
      </c>
      <c r="C151" s="16" t="s">
        <v>149</v>
      </c>
      <c r="D15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51" s="15" t="s">
        <v>1843</v>
      </c>
      <c r="F151" s="16" t="s">
        <v>1844</v>
      </c>
      <c r="G151" s="16" t="s">
        <v>1845</v>
      </c>
      <c r="H151" s="16">
        <v>1</v>
      </c>
      <c r="I151" s="16" t="s">
        <v>1835</v>
      </c>
      <c r="J151" s="16" t="s">
        <v>1835</v>
      </c>
      <c r="K151" s="18" t="s">
        <v>56</v>
      </c>
      <c r="L151" s="16" t="s">
        <v>1846</v>
      </c>
      <c r="M151" s="16" t="s">
        <v>1847</v>
      </c>
      <c r="N151" s="16" t="s">
        <v>1730</v>
      </c>
      <c r="O151" s="16" t="s">
        <v>1848</v>
      </c>
      <c r="P151" s="16" t="s">
        <v>2672</v>
      </c>
      <c r="Q151" s="16" t="s">
        <v>2671</v>
      </c>
      <c r="R151" s="16" t="s">
        <v>2672</v>
      </c>
      <c r="S151" s="16" t="s">
        <v>76</v>
      </c>
      <c r="T151" s="16" t="s">
        <v>2674</v>
      </c>
      <c r="U151" s="16" t="s">
        <v>2671</v>
      </c>
      <c r="V151" s="16" t="s">
        <v>2681</v>
      </c>
      <c r="W151" s="16" t="s">
        <v>72</v>
      </c>
      <c r="X151" s="16" t="s">
        <v>62</v>
      </c>
      <c r="Y151" s="16" t="s">
        <v>73</v>
      </c>
      <c r="Z151" t="s">
        <v>3186</v>
      </c>
      <c r="AA151" s="12" t="str">
        <f>Table14[[#This Row],[case_id]]&amp;"__"&amp;Table14[[#This Row],[filename]]&amp;"__"&amp;Table14[[#This Row],[Model]]</f>
        <v>repo_a0169b7_eb2accc__load_llm_vs_gt.diff__ChatGPT 5.4</v>
      </c>
      <c r="AB151" s="12">
        <f>IF(Table14[[#This Row],[task_success]]="Yes",1,0)</f>
        <v>1</v>
      </c>
      <c r="AC151" s="12">
        <f>IF(Table14[[#This Row],[task_success]]="Partial",1,0)</f>
        <v>0</v>
      </c>
      <c r="AD151" s="12">
        <f>IF(Table14[[#This Row],[task_success]]="No",1,0)</f>
        <v>0</v>
      </c>
      <c r="AE151" s="12">
        <f>IF(Table14[[#This Row],[exact_match]]="Yes",1,0)</f>
        <v>0</v>
      </c>
      <c r="AF151" s="12">
        <f>IF(Table14[[#This Row],[unintended_change_present]]="Yes",1,0)</f>
        <v>1</v>
      </c>
      <c r="AG151" s="12">
        <f>IF(Table14[[#This Row],[missed_required_change]]="Yes",1,0)</f>
        <v>0</v>
      </c>
      <c r="AH151" s="12">
        <f>IF(OR(Table14[[#This Row],[severity]]="Medium",Table14[[#This Row],[severity]]="High"),1,0)</f>
        <v>0</v>
      </c>
    </row>
    <row r="152" spans="1:34" ht="91.5">
      <c r="A152" s="27" t="s">
        <v>1855</v>
      </c>
      <c r="B152" s="11" t="s">
        <v>1856</v>
      </c>
      <c r="C152" s="12" t="s">
        <v>80</v>
      </c>
      <c r="D15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52" s="11" t="s">
        <v>1857</v>
      </c>
      <c r="F152" s="12" t="s">
        <v>1858</v>
      </c>
      <c r="G152" s="34" t="s">
        <v>1859</v>
      </c>
      <c r="H152" s="12">
        <v>3</v>
      </c>
      <c r="I152" s="12" t="s">
        <v>1860</v>
      </c>
      <c r="J152" s="12" t="s">
        <v>1861</v>
      </c>
      <c r="K152" s="13" t="s">
        <v>56</v>
      </c>
      <c r="L152" s="12" t="s">
        <v>1862</v>
      </c>
      <c r="M152" s="12" t="s">
        <v>1863</v>
      </c>
      <c r="N152" s="12" t="s">
        <v>1864</v>
      </c>
      <c r="O152" s="12" t="s">
        <v>1865</v>
      </c>
      <c r="P152" s="12" t="s">
        <v>2672</v>
      </c>
      <c r="Q152" s="12" t="s">
        <v>2671</v>
      </c>
      <c r="R152" s="12" t="s">
        <v>2672</v>
      </c>
      <c r="S152" s="12" t="s">
        <v>76</v>
      </c>
      <c r="T152" s="12" t="s">
        <v>2674</v>
      </c>
      <c r="U152" s="12" t="s">
        <v>2671</v>
      </c>
      <c r="V152" s="12" t="s">
        <v>2681</v>
      </c>
      <c r="W152" s="12" t="s">
        <v>72</v>
      </c>
      <c r="X152" s="12" t="s">
        <v>62</v>
      </c>
      <c r="Y152" s="12" t="s">
        <v>73</v>
      </c>
      <c r="Z152" t="s">
        <v>3186</v>
      </c>
      <c r="AA152" s="12" t="str">
        <f>Table14[[#This Row],[case_id]]&amp;"__"&amp;Table14[[#This Row],[filename]]&amp;"__"&amp;Table14[[#This Row],[Model]]</f>
        <v>repo_c929e8f_76c6556__service_llm_vs_gt.diff__ChatGPT 5.4</v>
      </c>
      <c r="AB152" s="12">
        <f>IF(Table14[[#This Row],[task_success]]="Yes",1,0)</f>
        <v>1</v>
      </c>
      <c r="AC152" s="12">
        <f>IF(Table14[[#This Row],[task_success]]="Partial",1,0)</f>
        <v>0</v>
      </c>
      <c r="AD152" s="12">
        <f>IF(Table14[[#This Row],[task_success]]="No",1,0)</f>
        <v>0</v>
      </c>
      <c r="AE152" s="12">
        <f>IF(Table14[[#This Row],[exact_match]]="Yes",1,0)</f>
        <v>0</v>
      </c>
      <c r="AF152" s="12">
        <f>IF(Table14[[#This Row],[unintended_change_present]]="Yes",1,0)</f>
        <v>1</v>
      </c>
      <c r="AG152" s="12">
        <f>IF(Table14[[#This Row],[missed_required_change]]="Yes",1,0)</f>
        <v>0</v>
      </c>
      <c r="AH152" s="12">
        <f>IF(OR(Table14[[#This Row],[severity]]="Medium",Table14[[#This Row],[severity]]="High"),1,0)</f>
        <v>0</v>
      </c>
    </row>
    <row r="153" spans="1:34" ht="91.5">
      <c r="A153" s="26" t="s">
        <v>1855</v>
      </c>
      <c r="B153" s="15" t="s">
        <v>1856</v>
      </c>
      <c r="C153" s="16" t="s">
        <v>80</v>
      </c>
      <c r="D15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53" s="15" t="s">
        <v>1857</v>
      </c>
      <c r="F153" s="16" t="s">
        <v>1858</v>
      </c>
      <c r="G153" s="35" t="s">
        <v>1859</v>
      </c>
      <c r="H153" s="16">
        <v>3</v>
      </c>
      <c r="I153" s="16" t="s">
        <v>1860</v>
      </c>
      <c r="J153" s="16" t="s">
        <v>1870</v>
      </c>
      <c r="K153" s="18" t="s">
        <v>56</v>
      </c>
      <c r="L153" s="16" t="s">
        <v>1862</v>
      </c>
      <c r="M153" s="16" t="s">
        <v>1863</v>
      </c>
      <c r="N153" s="16" t="s">
        <v>1871</v>
      </c>
      <c r="O153" s="16" t="s">
        <v>1872</v>
      </c>
      <c r="P153" s="16" t="s">
        <v>2672</v>
      </c>
      <c r="Q153" s="16" t="s">
        <v>2671</v>
      </c>
      <c r="R153" s="16" t="s">
        <v>2672</v>
      </c>
      <c r="S153" s="16" t="s">
        <v>76</v>
      </c>
      <c r="T153" s="16" t="s">
        <v>2674</v>
      </c>
      <c r="U153" s="16" t="s">
        <v>2671</v>
      </c>
      <c r="V153" s="16" t="s">
        <v>2681</v>
      </c>
      <c r="W153" s="16" t="s">
        <v>72</v>
      </c>
      <c r="X153" s="16" t="s">
        <v>62</v>
      </c>
      <c r="Y153" s="16" t="s">
        <v>73</v>
      </c>
      <c r="Z153" t="s">
        <v>3186</v>
      </c>
      <c r="AA153" s="12" t="str">
        <f>Table14[[#This Row],[case_id]]&amp;"__"&amp;Table14[[#This Row],[filename]]&amp;"__"&amp;Table14[[#This Row],[Model]]</f>
        <v>repo_c929e8f_76c6556__single_llm_vs_gt.diff__ChatGPT 5.4</v>
      </c>
      <c r="AB153" s="12">
        <f>IF(Table14[[#This Row],[task_success]]="Yes",1,0)</f>
        <v>1</v>
      </c>
      <c r="AC153" s="12">
        <f>IF(Table14[[#This Row],[task_success]]="Partial",1,0)</f>
        <v>0</v>
      </c>
      <c r="AD153" s="12">
        <f>IF(Table14[[#This Row],[task_success]]="No",1,0)</f>
        <v>0</v>
      </c>
      <c r="AE153" s="12">
        <f>IF(Table14[[#This Row],[exact_match]]="Yes",1,0)</f>
        <v>0</v>
      </c>
      <c r="AF153" s="12">
        <f>IF(Table14[[#This Row],[unintended_change_present]]="Yes",1,0)</f>
        <v>1</v>
      </c>
      <c r="AG153" s="12">
        <f>IF(Table14[[#This Row],[missed_required_change]]="Yes",1,0)</f>
        <v>0</v>
      </c>
      <c r="AH153" s="12">
        <f>IF(OR(Table14[[#This Row],[severity]]="Medium",Table14[[#This Row],[severity]]="High"),1,0)</f>
        <v>0</v>
      </c>
    </row>
    <row r="154" spans="1:34" ht="91.5">
      <c r="A154" s="27" t="s">
        <v>1855</v>
      </c>
      <c r="B154" s="11" t="s">
        <v>1856</v>
      </c>
      <c r="C154" s="12" t="s">
        <v>80</v>
      </c>
      <c r="D15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54" s="11" t="s">
        <v>1857</v>
      </c>
      <c r="F154" s="12" t="s">
        <v>1858</v>
      </c>
      <c r="G154" s="34" t="s">
        <v>1859</v>
      </c>
      <c r="H154" s="12">
        <v>3</v>
      </c>
      <c r="I154" s="12" t="s">
        <v>1860</v>
      </c>
      <c r="J154" s="12" t="s">
        <v>1877</v>
      </c>
      <c r="K154" s="13" t="s">
        <v>56</v>
      </c>
      <c r="L154" s="12" t="s">
        <v>1862</v>
      </c>
      <c r="M154" s="12" t="s">
        <v>1863</v>
      </c>
      <c r="N154" s="12" t="s">
        <v>1878</v>
      </c>
      <c r="O154" s="12" t="s">
        <v>1879</v>
      </c>
      <c r="P154" s="12" t="s">
        <v>2672</v>
      </c>
      <c r="Q154" s="12" t="s">
        <v>2671</v>
      </c>
      <c r="R154" s="12" t="s">
        <v>2672</v>
      </c>
      <c r="S154" s="12" t="s">
        <v>76</v>
      </c>
      <c r="T154" s="12" t="s">
        <v>2674</v>
      </c>
      <c r="U154" s="12" t="s">
        <v>2671</v>
      </c>
      <c r="V154" s="12" t="s">
        <v>2681</v>
      </c>
      <c r="W154" s="12" t="s">
        <v>72</v>
      </c>
      <c r="X154" s="12" t="s">
        <v>62</v>
      </c>
      <c r="Y154" s="12" t="s">
        <v>73</v>
      </c>
      <c r="Z154" t="s">
        <v>3186</v>
      </c>
      <c r="AA154" s="12" t="str">
        <f>Table14[[#This Row],[case_id]]&amp;"__"&amp;Table14[[#This Row],[filename]]&amp;"__"&amp;Table14[[#This Row],[Model]]</f>
        <v>repo_c929e8f_76c6556__task_llm_vs_gt.diff__ChatGPT 5.4</v>
      </c>
      <c r="AB154" s="12">
        <f>IF(Table14[[#This Row],[task_success]]="Yes",1,0)</f>
        <v>1</v>
      </c>
      <c r="AC154" s="12">
        <f>IF(Table14[[#This Row],[task_success]]="Partial",1,0)</f>
        <v>0</v>
      </c>
      <c r="AD154" s="12">
        <f>IF(Table14[[#This Row],[task_success]]="No",1,0)</f>
        <v>0</v>
      </c>
      <c r="AE154" s="12">
        <f>IF(Table14[[#This Row],[exact_match]]="Yes",1,0)</f>
        <v>0</v>
      </c>
      <c r="AF154" s="12">
        <f>IF(Table14[[#This Row],[unintended_change_present]]="Yes",1,0)</f>
        <v>1</v>
      </c>
      <c r="AG154" s="12">
        <f>IF(Table14[[#This Row],[missed_required_change]]="Yes",1,0)</f>
        <v>0</v>
      </c>
      <c r="AH154" s="12">
        <f>IF(OR(Table14[[#This Row],[severity]]="Medium",Table14[[#This Row],[severity]]="High"),1,0)</f>
        <v>0</v>
      </c>
    </row>
    <row r="155" spans="1:34" ht="91.5">
      <c r="A155" s="26" t="s">
        <v>1884</v>
      </c>
      <c r="B155" s="15" t="s">
        <v>1885</v>
      </c>
      <c r="C155" s="16" t="s">
        <v>51</v>
      </c>
      <c r="D15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55" s="15" t="s">
        <v>1886</v>
      </c>
      <c r="F155" s="16" t="s">
        <v>1887</v>
      </c>
      <c r="G155" s="16" t="s">
        <v>1888</v>
      </c>
      <c r="H155" s="16">
        <v>1</v>
      </c>
      <c r="I155" s="16" t="s">
        <v>1889</v>
      </c>
      <c r="J155" s="16" t="s">
        <v>1889</v>
      </c>
      <c r="K155" s="18" t="s">
        <v>56</v>
      </c>
      <c r="L155" s="16" t="s">
        <v>1890</v>
      </c>
      <c r="M155" s="16" t="s">
        <v>1891</v>
      </c>
      <c r="N155" s="16" t="s">
        <v>1892</v>
      </c>
      <c r="O155" s="16" t="s">
        <v>1893</v>
      </c>
      <c r="P155" s="16" t="s">
        <v>2672</v>
      </c>
      <c r="Q155" s="16" t="s">
        <v>2671</v>
      </c>
      <c r="R155" s="16" t="s">
        <v>2672</v>
      </c>
      <c r="S155" s="16" t="s">
        <v>76</v>
      </c>
      <c r="T155" s="16" t="s">
        <v>2674</v>
      </c>
      <c r="U155" s="16" t="s">
        <v>2671</v>
      </c>
      <c r="V155" s="16" t="s">
        <v>2852</v>
      </c>
      <c r="W155" s="16" t="s">
        <v>72</v>
      </c>
      <c r="X155" s="16" t="s">
        <v>62</v>
      </c>
      <c r="Y155" s="16" t="s">
        <v>73</v>
      </c>
      <c r="Z155" t="s">
        <v>3186</v>
      </c>
      <c r="AA155" s="12" t="str">
        <f>Table14[[#This Row],[case_id]]&amp;"__"&amp;Table14[[#This Row],[filename]]&amp;"__"&amp;Table14[[#This Row],[Model]]</f>
        <v>repo_b79b3d6_d674088__emoji_llm_vs_gt.diff__ChatGPT 5.4</v>
      </c>
      <c r="AB155" s="12">
        <f>IF(Table14[[#This Row],[task_success]]="Yes",1,0)</f>
        <v>1</v>
      </c>
      <c r="AC155" s="12">
        <f>IF(Table14[[#This Row],[task_success]]="Partial",1,0)</f>
        <v>0</v>
      </c>
      <c r="AD155" s="12">
        <f>IF(Table14[[#This Row],[task_success]]="No",1,0)</f>
        <v>0</v>
      </c>
      <c r="AE155" s="12">
        <f>IF(Table14[[#This Row],[exact_match]]="Yes",1,0)</f>
        <v>0</v>
      </c>
      <c r="AF155" s="12">
        <f>IF(Table14[[#This Row],[unintended_change_present]]="Yes",1,0)</f>
        <v>1</v>
      </c>
      <c r="AG155" s="12">
        <f>IF(Table14[[#This Row],[missed_required_change]]="Yes",1,0)</f>
        <v>0</v>
      </c>
      <c r="AH155" s="12">
        <f>IF(OR(Table14[[#This Row],[severity]]="Medium",Table14[[#This Row],[severity]]="High"),1,0)</f>
        <v>0</v>
      </c>
    </row>
    <row r="156" spans="1:34" ht="91.5">
      <c r="A156" s="27" t="s">
        <v>1884</v>
      </c>
      <c r="B156" s="11" t="s">
        <v>1885</v>
      </c>
      <c r="C156" s="12" t="s">
        <v>114</v>
      </c>
      <c r="D15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56" s="11" t="s">
        <v>1896</v>
      </c>
      <c r="F156" s="12" t="s">
        <v>1897</v>
      </c>
      <c r="G156" s="12" t="s">
        <v>1898</v>
      </c>
      <c r="H156" s="12">
        <v>1</v>
      </c>
      <c r="I156" s="12" t="s">
        <v>1899</v>
      </c>
      <c r="J156" s="12" t="s">
        <v>1899</v>
      </c>
      <c r="K156" s="13" t="s">
        <v>56</v>
      </c>
      <c r="L156" s="12" t="s">
        <v>1900</v>
      </c>
      <c r="M156" s="12" t="s">
        <v>1901</v>
      </c>
      <c r="N156" s="12" t="s">
        <v>1902</v>
      </c>
      <c r="O156" s="12" t="s">
        <v>1903</v>
      </c>
      <c r="P156" s="12" t="s">
        <v>2672</v>
      </c>
      <c r="Q156" s="12" t="s">
        <v>2671</v>
      </c>
      <c r="R156" s="12" t="s">
        <v>2672</v>
      </c>
      <c r="S156" s="12" t="s">
        <v>76</v>
      </c>
      <c r="T156" s="12" t="s">
        <v>2674</v>
      </c>
      <c r="U156" s="12" t="s">
        <v>2671</v>
      </c>
      <c r="V156" s="12" t="s">
        <v>2852</v>
      </c>
      <c r="W156" s="12" t="s">
        <v>72</v>
      </c>
      <c r="X156" s="12" t="s">
        <v>62</v>
      </c>
      <c r="Y156" s="12" t="s">
        <v>73</v>
      </c>
      <c r="Z156" t="s">
        <v>3186</v>
      </c>
      <c r="AA156" s="12" t="str">
        <f>Table14[[#This Row],[case_id]]&amp;"__"&amp;Table14[[#This Row],[filename]]&amp;"__"&amp;Table14[[#This Row],[Model]]</f>
        <v>repo_59cb35d_be9bb5e__wordcloud_llm_vs_gt.diff__ChatGPT 5.4</v>
      </c>
      <c r="AB156" s="12">
        <f>IF(Table14[[#This Row],[task_success]]="Yes",1,0)</f>
        <v>1</v>
      </c>
      <c r="AC156" s="12">
        <f>IF(Table14[[#This Row],[task_success]]="Partial",1,0)</f>
        <v>0</v>
      </c>
      <c r="AD156" s="12">
        <f>IF(Table14[[#This Row],[task_success]]="No",1,0)</f>
        <v>0</v>
      </c>
      <c r="AE156" s="12">
        <f>IF(Table14[[#This Row],[exact_match]]="Yes",1,0)</f>
        <v>0</v>
      </c>
      <c r="AF156" s="12">
        <f>IF(Table14[[#This Row],[unintended_change_present]]="Yes",1,0)</f>
        <v>1</v>
      </c>
      <c r="AG156" s="12">
        <f>IF(Table14[[#This Row],[missed_required_change]]="Yes",1,0)</f>
        <v>0</v>
      </c>
      <c r="AH156" s="12">
        <f>IF(OR(Table14[[#This Row],[severity]]="Medium",Table14[[#This Row],[severity]]="High"),1,0)</f>
        <v>0</v>
      </c>
    </row>
    <row r="157" spans="1:34" ht="121.5">
      <c r="A157" s="26" t="s">
        <v>1884</v>
      </c>
      <c r="B157" s="15" t="s">
        <v>1885</v>
      </c>
      <c r="C157" s="16" t="s">
        <v>149</v>
      </c>
      <c r="D15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57" s="15" t="s">
        <v>1910</v>
      </c>
      <c r="F157" s="16" t="s">
        <v>1911</v>
      </c>
      <c r="G157" s="16" t="s">
        <v>1912</v>
      </c>
      <c r="H157" s="16">
        <v>1</v>
      </c>
      <c r="I157" s="16" t="s">
        <v>1913</v>
      </c>
      <c r="J157" s="16" t="s">
        <v>1913</v>
      </c>
      <c r="K157" s="18" t="s">
        <v>56</v>
      </c>
      <c r="L157" s="16" t="s">
        <v>1914</v>
      </c>
      <c r="M157" s="16" t="s">
        <v>1915</v>
      </c>
      <c r="N157" s="16" t="s">
        <v>1916</v>
      </c>
      <c r="O157" s="16" t="s">
        <v>1917</v>
      </c>
      <c r="P157" s="16" t="s">
        <v>2672</v>
      </c>
      <c r="Q157" s="16" t="s">
        <v>2671</v>
      </c>
      <c r="R157" s="16" t="s">
        <v>2672</v>
      </c>
      <c r="S157" s="16" t="s">
        <v>76</v>
      </c>
      <c r="T157" s="16" t="s">
        <v>2674</v>
      </c>
      <c r="U157" s="16" t="s">
        <v>2671</v>
      </c>
      <c r="V157" s="16" t="s">
        <v>2681</v>
      </c>
      <c r="W157" s="16" t="s">
        <v>72</v>
      </c>
      <c r="X157" s="16" t="s">
        <v>62</v>
      </c>
      <c r="Y157" s="16" t="s">
        <v>73</v>
      </c>
      <c r="Z157" t="s">
        <v>3186</v>
      </c>
      <c r="AA157" s="12" t="str">
        <f>Table14[[#This Row],[case_id]]&amp;"__"&amp;Table14[[#This Row],[filename]]&amp;"__"&amp;Table14[[#This Row],[Model]]</f>
        <v>repo_bda4195_51f9983__parrot_llm_vs_gt.diff__ChatGPT 5.4</v>
      </c>
      <c r="AB157" s="12">
        <f>IF(Table14[[#This Row],[task_success]]="Yes",1,0)</f>
        <v>1</v>
      </c>
      <c r="AC157" s="12">
        <f>IF(Table14[[#This Row],[task_success]]="Partial",1,0)</f>
        <v>0</v>
      </c>
      <c r="AD157" s="12">
        <f>IF(Table14[[#This Row],[task_success]]="No",1,0)</f>
        <v>0</v>
      </c>
      <c r="AE157" s="12">
        <f>IF(Table14[[#This Row],[exact_match]]="Yes",1,0)</f>
        <v>0</v>
      </c>
      <c r="AF157" s="12">
        <f>IF(Table14[[#This Row],[unintended_change_present]]="Yes",1,0)</f>
        <v>1</v>
      </c>
      <c r="AG157" s="12">
        <f>IF(Table14[[#This Row],[missed_required_change]]="Yes",1,0)</f>
        <v>0</v>
      </c>
      <c r="AH157" s="12">
        <f>IF(OR(Table14[[#This Row],[severity]]="Medium",Table14[[#This Row],[severity]]="High"),1,0)</f>
        <v>0</v>
      </c>
    </row>
    <row r="158" spans="1:34" ht="137.25">
      <c r="A158" s="27" t="s">
        <v>1923</v>
      </c>
      <c r="B158" s="11" t="s">
        <v>1924</v>
      </c>
      <c r="C158" s="12" t="s">
        <v>51</v>
      </c>
      <c r="D15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58" s="11" t="s">
        <v>1925</v>
      </c>
      <c r="F158" s="12" t="s">
        <v>1926</v>
      </c>
      <c r="G158" s="12" t="s">
        <v>1927</v>
      </c>
      <c r="H158" s="12">
        <v>1</v>
      </c>
      <c r="I158" s="12" t="s">
        <v>1928</v>
      </c>
      <c r="J158" s="12" t="s">
        <v>1928</v>
      </c>
      <c r="K158" s="13" t="s">
        <v>56</v>
      </c>
      <c r="L158" s="12" t="s">
        <v>1929</v>
      </c>
      <c r="M158" s="12" t="s">
        <v>1930</v>
      </c>
      <c r="N158" s="12" t="s">
        <v>1931</v>
      </c>
      <c r="O158" s="12" t="s">
        <v>1932</v>
      </c>
      <c r="P158" s="12" t="s">
        <v>2672</v>
      </c>
      <c r="Q158" s="12" t="s">
        <v>2671</v>
      </c>
      <c r="R158" s="12" t="s">
        <v>2672</v>
      </c>
      <c r="S158" s="12" t="s">
        <v>76</v>
      </c>
      <c r="T158" s="12" t="s">
        <v>2674</v>
      </c>
      <c r="U158" s="12" t="s">
        <v>2671</v>
      </c>
      <c r="V158" s="12" t="s">
        <v>2852</v>
      </c>
      <c r="W158" s="12" t="s">
        <v>72</v>
      </c>
      <c r="X158" s="12" t="s">
        <v>62</v>
      </c>
      <c r="Y158" s="12" t="s">
        <v>73</v>
      </c>
      <c r="Z158" t="s">
        <v>3186</v>
      </c>
      <c r="AA158" s="12" t="str">
        <f>Table14[[#This Row],[case_id]]&amp;"__"&amp;Table14[[#This Row],[filename]]&amp;"__"&amp;Table14[[#This Row],[Model]]</f>
        <v>repo_8049384_5edd9a7__patcher_llm_vs_gt.diff__ChatGPT 5.4</v>
      </c>
      <c r="AB158" s="12">
        <f>IF(Table14[[#This Row],[task_success]]="Yes",1,0)</f>
        <v>1</v>
      </c>
      <c r="AC158" s="12">
        <f>IF(Table14[[#This Row],[task_success]]="Partial",1,0)</f>
        <v>0</v>
      </c>
      <c r="AD158" s="12">
        <f>IF(Table14[[#This Row],[task_success]]="No",1,0)</f>
        <v>0</v>
      </c>
      <c r="AE158" s="12">
        <f>IF(Table14[[#This Row],[exact_match]]="Yes",1,0)</f>
        <v>0</v>
      </c>
      <c r="AF158" s="12">
        <f>IF(Table14[[#This Row],[unintended_change_present]]="Yes",1,0)</f>
        <v>1</v>
      </c>
      <c r="AG158" s="12">
        <f>IF(Table14[[#This Row],[missed_required_change]]="Yes",1,0)</f>
        <v>0</v>
      </c>
      <c r="AH158" s="12">
        <f>IF(OR(Table14[[#This Row],[severity]]="Medium",Table14[[#This Row],[severity]]="High"),1,0)</f>
        <v>0</v>
      </c>
    </row>
    <row r="159" spans="1:34" ht="137.25">
      <c r="A159" s="26" t="s">
        <v>1923</v>
      </c>
      <c r="B159" s="15" t="s">
        <v>1924</v>
      </c>
      <c r="C159" s="16" t="s">
        <v>80</v>
      </c>
      <c r="D15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59" s="15" t="s">
        <v>1937</v>
      </c>
      <c r="F159" s="16" t="s">
        <v>1938</v>
      </c>
      <c r="G159" s="16" t="s">
        <v>1939</v>
      </c>
      <c r="H159" s="16">
        <v>1</v>
      </c>
      <c r="I159" s="16" t="s">
        <v>1940</v>
      </c>
      <c r="J159" s="16" t="s">
        <v>1940</v>
      </c>
      <c r="K159" s="18" t="s">
        <v>56</v>
      </c>
      <c r="L159" s="16" t="s">
        <v>1941</v>
      </c>
      <c r="M159" s="16" t="s">
        <v>1942</v>
      </c>
      <c r="N159" s="16" t="s">
        <v>1943</v>
      </c>
      <c r="O159" s="16" t="s">
        <v>1944</v>
      </c>
      <c r="P159" s="16" t="s">
        <v>2672</v>
      </c>
      <c r="Q159" s="16" t="s">
        <v>2671</v>
      </c>
      <c r="R159" s="16" t="s">
        <v>2672</v>
      </c>
      <c r="S159" s="16" t="s">
        <v>76</v>
      </c>
      <c r="T159" s="16" t="s">
        <v>2674</v>
      </c>
      <c r="U159" s="16" t="s">
        <v>2845</v>
      </c>
      <c r="V159" s="16" t="s">
        <v>2852</v>
      </c>
      <c r="W159" s="16" t="s">
        <v>72</v>
      </c>
      <c r="X159" s="16" t="s">
        <v>62</v>
      </c>
      <c r="Y159" s="16" t="s">
        <v>73</v>
      </c>
      <c r="Z159" t="s">
        <v>3186</v>
      </c>
      <c r="AA159" s="12" t="str">
        <f>Table14[[#This Row],[case_id]]&amp;"__"&amp;Table14[[#This Row],[filename]]&amp;"__"&amp;Table14[[#This Row],[Model]]</f>
        <v>repo_9db7588_33d2a72__uc_llm_vs_gt.diff__ChatGPT 5.4</v>
      </c>
      <c r="AB159" s="12">
        <f>IF(Table14[[#This Row],[task_success]]="Yes",1,0)</f>
        <v>1</v>
      </c>
      <c r="AC159" s="12">
        <f>IF(Table14[[#This Row],[task_success]]="Partial",1,0)</f>
        <v>0</v>
      </c>
      <c r="AD159" s="12">
        <f>IF(Table14[[#This Row],[task_success]]="No",1,0)</f>
        <v>0</v>
      </c>
      <c r="AE159" s="12">
        <f>IF(Table14[[#This Row],[exact_match]]="Yes",1,0)</f>
        <v>0</v>
      </c>
      <c r="AF159" s="12">
        <f>IF(Table14[[#This Row],[unintended_change_present]]="Yes",1,0)</f>
        <v>1</v>
      </c>
      <c r="AG159" s="12">
        <f>IF(Table14[[#This Row],[missed_required_change]]="Yes",1,0)</f>
        <v>0</v>
      </c>
      <c r="AH159" s="12">
        <f>IF(OR(Table14[[#This Row],[severity]]="Medium",Table14[[#This Row],[severity]]="High"),1,0)</f>
        <v>0</v>
      </c>
    </row>
    <row r="160" spans="1:34" ht="106.5">
      <c r="A160" s="27" t="s">
        <v>1949</v>
      </c>
      <c r="B160" s="11" t="s">
        <v>1950</v>
      </c>
      <c r="C160" s="12" t="s">
        <v>149</v>
      </c>
      <c r="D16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0" s="11" t="s">
        <v>1951</v>
      </c>
      <c r="F160" s="12">
        <v>1442154</v>
      </c>
      <c r="G160" s="32" t="s">
        <v>1952</v>
      </c>
      <c r="H160" s="12">
        <v>1</v>
      </c>
      <c r="I160" s="12" t="s">
        <v>1953</v>
      </c>
      <c r="J160" s="12" t="s">
        <v>1953</v>
      </c>
      <c r="K160" s="13" t="s">
        <v>56</v>
      </c>
      <c r="L160" s="12" t="s">
        <v>1954</v>
      </c>
      <c r="M160" s="12" t="s">
        <v>1955</v>
      </c>
      <c r="N160" s="12" t="s">
        <v>1956</v>
      </c>
      <c r="O160" s="12" t="s">
        <v>1957</v>
      </c>
      <c r="P160" s="12" t="s">
        <v>2672</v>
      </c>
      <c r="Q160" s="12" t="s">
        <v>2671</v>
      </c>
      <c r="R160" s="12" t="s">
        <v>2672</v>
      </c>
      <c r="S160" s="12" t="s">
        <v>76</v>
      </c>
      <c r="T160" s="12" t="s">
        <v>2674</v>
      </c>
      <c r="U160" s="12" t="s">
        <v>2671</v>
      </c>
      <c r="V160" s="12" t="s">
        <v>2681</v>
      </c>
      <c r="W160" s="12" t="s">
        <v>72</v>
      </c>
      <c r="X160" s="12" t="s">
        <v>62</v>
      </c>
      <c r="Y160" s="12" t="s">
        <v>73</v>
      </c>
      <c r="Z160" t="s">
        <v>3186</v>
      </c>
      <c r="AA160" s="12" t="str">
        <f>Table14[[#This Row],[case_id]]&amp;"__"&amp;Table14[[#This Row],[filename]]&amp;"__"&amp;Table14[[#This Row],[Model]]</f>
        <v>repo_1442154_17e5146__submaker_llm_vs_gt.diff__ChatGPT 5.4</v>
      </c>
      <c r="AB160" s="12">
        <f>IF(Table14[[#This Row],[task_success]]="Yes",1,0)</f>
        <v>1</v>
      </c>
      <c r="AC160" s="12">
        <f>IF(Table14[[#This Row],[task_success]]="Partial",1,0)</f>
        <v>0</v>
      </c>
      <c r="AD160" s="12">
        <f>IF(Table14[[#This Row],[task_success]]="No",1,0)</f>
        <v>0</v>
      </c>
      <c r="AE160" s="12">
        <f>IF(Table14[[#This Row],[exact_match]]="Yes",1,0)</f>
        <v>0</v>
      </c>
      <c r="AF160" s="12">
        <f>IF(Table14[[#This Row],[unintended_change_present]]="Yes",1,0)</f>
        <v>1</v>
      </c>
      <c r="AG160" s="12">
        <f>IF(Table14[[#This Row],[missed_required_change]]="Yes",1,0)</f>
        <v>0</v>
      </c>
      <c r="AH160" s="12">
        <f>IF(OR(Table14[[#This Row],[severity]]="Medium",Table14[[#This Row],[severity]]="High"),1,0)</f>
        <v>0</v>
      </c>
    </row>
    <row r="161" spans="1:34" ht="106.5">
      <c r="A161" s="26" t="s">
        <v>1962</v>
      </c>
      <c r="B161" s="15" t="s">
        <v>1963</v>
      </c>
      <c r="C161" s="16" t="s">
        <v>51</v>
      </c>
      <c r="D16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61" s="15" t="s">
        <v>1964</v>
      </c>
      <c r="F161" s="16" t="s">
        <v>1965</v>
      </c>
      <c r="G161" s="16" t="s">
        <v>1966</v>
      </c>
      <c r="H161" s="16">
        <v>1</v>
      </c>
      <c r="I161" s="16" t="s">
        <v>1967</v>
      </c>
      <c r="J161" s="16" t="s">
        <v>1967</v>
      </c>
      <c r="K161" s="18" t="s">
        <v>56</v>
      </c>
      <c r="L161" s="16" t="s">
        <v>1968</v>
      </c>
      <c r="M161" s="16" t="s">
        <v>1969</v>
      </c>
      <c r="N161" s="16" t="s">
        <v>1970</v>
      </c>
      <c r="O161" s="16" t="s">
        <v>1971</v>
      </c>
      <c r="P161" s="16" t="s">
        <v>2672</v>
      </c>
      <c r="Q161" s="16" t="s">
        <v>2671</v>
      </c>
      <c r="R161" s="16" t="s">
        <v>2672</v>
      </c>
      <c r="S161" s="16" t="s">
        <v>2702</v>
      </c>
      <c r="T161" s="16" t="s">
        <v>2674</v>
      </c>
      <c r="U161" s="16" t="s">
        <v>2962</v>
      </c>
      <c r="V161" s="16" t="s">
        <v>2962</v>
      </c>
      <c r="W161" s="16" t="s">
        <v>72</v>
      </c>
      <c r="X161" s="16" t="s">
        <v>62</v>
      </c>
      <c r="Y161" s="16" t="s">
        <v>73</v>
      </c>
      <c r="Z161" t="s">
        <v>3186</v>
      </c>
      <c r="AA161" s="12" t="str">
        <f>Table14[[#This Row],[case_id]]&amp;"__"&amp;Table14[[#This Row],[filename]]&amp;"__"&amp;Table14[[#This Row],[Model]]</f>
        <v>repo_4294b89_fa4bdc5__url_llm_vs_gt.diff__ChatGPT 5.4</v>
      </c>
      <c r="AB161" s="12">
        <f>IF(Table14[[#This Row],[task_success]]="Yes",1,0)</f>
        <v>1</v>
      </c>
      <c r="AC161" s="12">
        <f>IF(Table14[[#This Row],[task_success]]="Partial",1,0)</f>
        <v>0</v>
      </c>
      <c r="AD161" s="12">
        <f>IF(Table14[[#This Row],[task_success]]="No",1,0)</f>
        <v>0</v>
      </c>
      <c r="AE161" s="12">
        <f>IF(Table14[[#This Row],[exact_match]]="Yes",1,0)</f>
        <v>0</v>
      </c>
      <c r="AF161" s="12">
        <f>IF(Table14[[#This Row],[unintended_change_present]]="Yes",1,0)</f>
        <v>1</v>
      </c>
      <c r="AG161" s="12">
        <f>IF(Table14[[#This Row],[missed_required_change]]="Yes",1,0)</f>
        <v>0</v>
      </c>
      <c r="AH161" s="12">
        <f>IF(OR(Table14[[#This Row],[severity]]="Medium",Table14[[#This Row],[severity]]="High"),1,0)</f>
        <v>0</v>
      </c>
    </row>
    <row r="162" spans="1:34" ht="106.5">
      <c r="A162" s="27" t="s">
        <v>1962</v>
      </c>
      <c r="B162" s="11" t="s">
        <v>1963</v>
      </c>
      <c r="C162" s="12" t="s">
        <v>114</v>
      </c>
      <c r="D16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62" s="11" t="s">
        <v>1978</v>
      </c>
      <c r="F162" s="12" t="s">
        <v>1979</v>
      </c>
      <c r="G162" s="12" t="s">
        <v>1980</v>
      </c>
      <c r="H162" s="12">
        <v>1</v>
      </c>
      <c r="I162" s="12" t="s">
        <v>1981</v>
      </c>
      <c r="J162" s="12" t="s">
        <v>1981</v>
      </c>
      <c r="K162" s="13" t="s">
        <v>56</v>
      </c>
      <c r="L162" s="12" t="s">
        <v>1982</v>
      </c>
      <c r="M162" s="12" t="s">
        <v>1983</v>
      </c>
      <c r="N162" s="12" t="s">
        <v>1984</v>
      </c>
      <c r="O162" s="12" t="s">
        <v>1985</v>
      </c>
      <c r="P162" s="12" t="s">
        <v>2672</v>
      </c>
      <c r="Q162" s="12" t="s">
        <v>2671</v>
      </c>
      <c r="R162" s="12" t="s">
        <v>2672</v>
      </c>
      <c r="S162" s="12" t="s">
        <v>2688</v>
      </c>
      <c r="T162" s="12" t="s">
        <v>2674</v>
      </c>
      <c r="U162" s="12" t="s">
        <v>2671</v>
      </c>
      <c r="V162" s="12" t="s">
        <v>2681</v>
      </c>
      <c r="W162" s="12" t="s">
        <v>72</v>
      </c>
      <c r="X162" s="12" t="s">
        <v>62</v>
      </c>
      <c r="Y162" s="12" t="s">
        <v>73</v>
      </c>
      <c r="Z162" t="s">
        <v>3186</v>
      </c>
      <c r="AA162" s="12" t="str">
        <f>Table14[[#This Row],[case_id]]&amp;"__"&amp;Table14[[#This Row],[filename]]&amp;"__"&amp;Table14[[#This Row],[Model]]</f>
        <v>repo_e2a136d_5b2a073__internal_llm_vs_gt.diff__ChatGPT 5.4</v>
      </c>
      <c r="AB162" s="12">
        <f>IF(Table14[[#This Row],[task_success]]="Yes",1,0)</f>
        <v>1</v>
      </c>
      <c r="AC162" s="12">
        <f>IF(Table14[[#This Row],[task_success]]="Partial",1,0)</f>
        <v>0</v>
      </c>
      <c r="AD162" s="12">
        <f>IF(Table14[[#This Row],[task_success]]="No",1,0)</f>
        <v>0</v>
      </c>
      <c r="AE162" s="12">
        <f>IF(Table14[[#This Row],[exact_match]]="Yes",1,0)</f>
        <v>0</v>
      </c>
      <c r="AF162" s="12">
        <f>IF(Table14[[#This Row],[unintended_change_present]]="Yes",1,0)</f>
        <v>1</v>
      </c>
      <c r="AG162" s="12">
        <f>IF(Table14[[#This Row],[missed_required_change]]="Yes",1,0)</f>
        <v>0</v>
      </c>
      <c r="AH162" s="12">
        <f>IF(OR(Table14[[#This Row],[severity]]="Medium",Table14[[#This Row],[severity]]="High"),1,0)</f>
        <v>0</v>
      </c>
    </row>
    <row r="163" spans="1:34" ht="106.5">
      <c r="A163" s="26" t="s">
        <v>1962</v>
      </c>
      <c r="B163" s="15" t="s">
        <v>1963</v>
      </c>
      <c r="C163" s="16" t="s">
        <v>149</v>
      </c>
      <c r="D16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3" s="15" t="s">
        <v>1990</v>
      </c>
      <c r="F163" s="16" t="s">
        <v>1991</v>
      </c>
      <c r="G163" s="16" t="s">
        <v>1992</v>
      </c>
      <c r="H163" s="16">
        <v>1</v>
      </c>
      <c r="I163" s="16" t="s">
        <v>1993</v>
      </c>
      <c r="J163" s="16" t="s">
        <v>1993</v>
      </c>
      <c r="K163" s="18" t="s">
        <v>56</v>
      </c>
      <c r="L163" s="16" t="s">
        <v>1994</v>
      </c>
      <c r="M163" s="16" t="s">
        <v>1995</v>
      </c>
      <c r="N163" s="16" t="s">
        <v>1996</v>
      </c>
      <c r="O163" s="16" t="s">
        <v>1997</v>
      </c>
      <c r="P163" s="16" t="s">
        <v>2672</v>
      </c>
      <c r="Q163" s="16" t="s">
        <v>2671</v>
      </c>
      <c r="R163" s="16" t="s">
        <v>2672</v>
      </c>
      <c r="S163" s="16" t="s">
        <v>2719</v>
      </c>
      <c r="T163" s="16" t="s">
        <v>2674</v>
      </c>
      <c r="U163" s="16" t="s">
        <v>2671</v>
      </c>
      <c r="V163" s="16" t="s">
        <v>2964</v>
      </c>
      <c r="W163" s="16" t="s">
        <v>72</v>
      </c>
      <c r="X163" s="16" t="s">
        <v>62</v>
      </c>
      <c r="Y163" s="16" t="s">
        <v>73</v>
      </c>
      <c r="Z163" t="s">
        <v>3186</v>
      </c>
      <c r="AA163" s="12" t="str">
        <f>Table14[[#This Row],[case_id]]&amp;"__"&amp;Table14[[#This Row],[filename]]&amp;"__"&amp;Table14[[#This Row],[Model]]</f>
        <v>repo_341af5b_54a1564__convert_llm_vs_gt.diff__ChatGPT 5.4</v>
      </c>
      <c r="AB163" s="12">
        <f>IF(Table14[[#This Row],[task_success]]="Yes",1,0)</f>
        <v>1</v>
      </c>
      <c r="AC163" s="12">
        <f>IF(Table14[[#This Row],[task_success]]="Partial",1,0)</f>
        <v>0</v>
      </c>
      <c r="AD163" s="12">
        <f>IF(Table14[[#This Row],[task_success]]="No",1,0)</f>
        <v>0</v>
      </c>
      <c r="AE163" s="12">
        <f>IF(Table14[[#This Row],[exact_match]]="Yes",1,0)</f>
        <v>0</v>
      </c>
      <c r="AF163" s="12">
        <f>IF(Table14[[#This Row],[unintended_change_present]]="Yes",1,0)</f>
        <v>1</v>
      </c>
      <c r="AG163" s="12">
        <f>IF(Table14[[#This Row],[missed_required_change]]="Yes",1,0)</f>
        <v>0</v>
      </c>
      <c r="AH163" s="12">
        <f>IF(OR(Table14[[#This Row],[severity]]="Medium",Table14[[#This Row],[severity]]="High"),1,0)</f>
        <v>0</v>
      </c>
    </row>
    <row r="164" spans="1:34" ht="106.5">
      <c r="A164" s="27" t="s">
        <v>2004</v>
      </c>
      <c r="B164" s="11" t="s">
        <v>2005</v>
      </c>
      <c r="C164" s="12" t="s">
        <v>149</v>
      </c>
      <c r="D16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4" s="11" t="s">
        <v>2006</v>
      </c>
      <c r="F164" s="12" t="s">
        <v>2007</v>
      </c>
      <c r="G164" s="12">
        <v>9079508</v>
      </c>
      <c r="H164" s="12">
        <v>2</v>
      </c>
      <c r="I164" s="12" t="s">
        <v>2008</v>
      </c>
      <c r="J164" s="12" t="s">
        <v>2009</v>
      </c>
      <c r="K164" s="13" t="s">
        <v>56</v>
      </c>
      <c r="L164" s="12" t="s">
        <v>2010</v>
      </c>
      <c r="M164" s="12" t="s">
        <v>2011</v>
      </c>
      <c r="N164" s="12" t="s">
        <v>2012</v>
      </c>
      <c r="O164" s="12" t="s">
        <v>2013</v>
      </c>
      <c r="P164" s="12" t="s">
        <v>2672</v>
      </c>
      <c r="Q164" s="12" t="s">
        <v>2671</v>
      </c>
      <c r="R164" s="12" t="s">
        <v>2672</v>
      </c>
      <c r="S164" s="12" t="s">
        <v>76</v>
      </c>
      <c r="T164" s="12" t="s">
        <v>2674</v>
      </c>
      <c r="U164" s="12" t="s">
        <v>2671</v>
      </c>
      <c r="V164" s="12" t="s">
        <v>2970</v>
      </c>
      <c r="W164" s="12" t="s">
        <v>72</v>
      </c>
      <c r="X164" s="12" t="s">
        <v>62</v>
      </c>
      <c r="Y164" s="12" t="s">
        <v>73</v>
      </c>
      <c r="Z164" t="s">
        <v>3186</v>
      </c>
      <c r="AA164" s="12" t="str">
        <f>Table14[[#This Row],[case_id]]&amp;"__"&amp;Table14[[#This Row],[filename]]&amp;"__"&amp;Table14[[#This Row],[Model]]</f>
        <v>repo_30450d5_9079508__custom_llm_vs_gt.diff__ChatGPT 5.4</v>
      </c>
      <c r="AB164" s="12">
        <f>IF(Table14[[#This Row],[task_success]]="Yes",1,0)</f>
        <v>1</v>
      </c>
      <c r="AC164" s="12">
        <f>IF(Table14[[#This Row],[task_success]]="Partial",1,0)</f>
        <v>0</v>
      </c>
      <c r="AD164" s="12">
        <f>IF(Table14[[#This Row],[task_success]]="No",1,0)</f>
        <v>0</v>
      </c>
      <c r="AE164" s="12">
        <f>IF(Table14[[#This Row],[exact_match]]="Yes",1,0)</f>
        <v>0</v>
      </c>
      <c r="AF164" s="12">
        <f>IF(Table14[[#This Row],[unintended_change_present]]="Yes",1,0)</f>
        <v>1</v>
      </c>
      <c r="AG164" s="12">
        <f>IF(Table14[[#This Row],[missed_required_change]]="Yes",1,0)</f>
        <v>0</v>
      </c>
      <c r="AH164" s="12">
        <f>IF(OR(Table14[[#This Row],[severity]]="Medium",Table14[[#This Row],[severity]]="High"),1,0)</f>
        <v>0</v>
      </c>
    </row>
    <row r="165" spans="1:34" ht="106.5">
      <c r="A165" s="26" t="s">
        <v>2004</v>
      </c>
      <c r="B165" s="15" t="s">
        <v>2005</v>
      </c>
      <c r="C165" s="16" t="s">
        <v>149</v>
      </c>
      <c r="D16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5" s="15" t="s">
        <v>2006</v>
      </c>
      <c r="F165" s="16" t="s">
        <v>2007</v>
      </c>
      <c r="G165" s="16">
        <v>9079508</v>
      </c>
      <c r="H165" s="16">
        <v>2</v>
      </c>
      <c r="I165" s="16" t="s">
        <v>2019</v>
      </c>
      <c r="J165" s="16" t="s">
        <v>2020</v>
      </c>
      <c r="K165" s="18" t="s">
        <v>56</v>
      </c>
      <c r="L165" s="16" t="s">
        <v>2010</v>
      </c>
      <c r="M165" s="16" t="s">
        <v>2011</v>
      </c>
      <c r="N165" s="16" t="s">
        <v>2021</v>
      </c>
      <c r="O165" s="16" t="s">
        <v>2022</v>
      </c>
      <c r="P165" s="16" t="s">
        <v>2672</v>
      </c>
      <c r="Q165" s="16" t="s">
        <v>2671</v>
      </c>
      <c r="R165" s="16" t="s">
        <v>2672</v>
      </c>
      <c r="S165" s="16" t="s">
        <v>76</v>
      </c>
      <c r="T165" s="16" t="s">
        <v>2674</v>
      </c>
      <c r="U165" s="16" t="s">
        <v>2671</v>
      </c>
      <c r="V165" s="16" t="s">
        <v>2974</v>
      </c>
      <c r="W165" s="16" t="s">
        <v>72</v>
      </c>
      <c r="X165" s="16" t="s">
        <v>62</v>
      </c>
      <c r="Y165" s="16" t="s">
        <v>73</v>
      </c>
      <c r="Z165" t="s">
        <v>3186</v>
      </c>
      <c r="AA165" s="12" t="str">
        <f>Table14[[#This Row],[case_id]]&amp;"__"&amp;Table14[[#This Row],[filename]]&amp;"__"&amp;Table14[[#This Row],[Model]]</f>
        <v>repo_30450d5_9079508__factory_llm_vs_gt.diff__ChatGPT 5.4</v>
      </c>
      <c r="AB165" s="12">
        <f>IF(Table14[[#This Row],[task_success]]="Yes",1,0)</f>
        <v>1</v>
      </c>
      <c r="AC165" s="12">
        <f>IF(Table14[[#This Row],[task_success]]="Partial",1,0)</f>
        <v>0</v>
      </c>
      <c r="AD165" s="12">
        <f>IF(Table14[[#This Row],[task_success]]="No",1,0)</f>
        <v>0</v>
      </c>
      <c r="AE165" s="12">
        <f>IF(Table14[[#This Row],[exact_match]]="Yes",1,0)</f>
        <v>0</v>
      </c>
      <c r="AF165" s="12">
        <f>IF(Table14[[#This Row],[unintended_change_present]]="Yes",1,0)</f>
        <v>1</v>
      </c>
      <c r="AG165" s="12">
        <f>IF(Table14[[#This Row],[missed_required_change]]="Yes",1,0)</f>
        <v>0</v>
      </c>
      <c r="AH165" s="12">
        <f>IF(OR(Table14[[#This Row],[severity]]="Medium",Table14[[#This Row],[severity]]="High"),1,0)</f>
        <v>0</v>
      </c>
    </row>
    <row r="166" spans="1:34" ht="106.5">
      <c r="A166" s="27" t="s">
        <v>2004</v>
      </c>
      <c r="B166" s="11" t="s">
        <v>2005</v>
      </c>
      <c r="C166" s="12" t="s">
        <v>149</v>
      </c>
      <c r="D16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6" s="11" t="s">
        <v>2028</v>
      </c>
      <c r="F166" s="12" t="s">
        <v>2029</v>
      </c>
      <c r="G166" s="12" t="s">
        <v>2030</v>
      </c>
      <c r="H166" s="12">
        <v>2</v>
      </c>
      <c r="I166" s="12" t="s">
        <v>2031</v>
      </c>
      <c r="J166" s="12" t="s">
        <v>2032</v>
      </c>
      <c r="K166" s="13" t="s">
        <v>56</v>
      </c>
      <c r="L166" s="12" t="s">
        <v>2033</v>
      </c>
      <c r="M166" s="12" t="s">
        <v>2034</v>
      </c>
      <c r="N166" s="12" t="s">
        <v>445</v>
      </c>
      <c r="O166" s="12" t="s">
        <v>2035</v>
      </c>
      <c r="P166" s="12" t="s">
        <v>2672</v>
      </c>
      <c r="Q166" s="12" t="s">
        <v>2671</v>
      </c>
      <c r="R166" s="12" t="s">
        <v>2672</v>
      </c>
      <c r="S166" s="12" t="s">
        <v>76</v>
      </c>
      <c r="T166" s="12" t="s">
        <v>2674</v>
      </c>
      <c r="U166" s="12" t="s">
        <v>2671</v>
      </c>
      <c r="V166" s="12" t="s">
        <v>2746</v>
      </c>
      <c r="W166" s="12" t="s">
        <v>72</v>
      </c>
      <c r="X166" s="12" t="s">
        <v>62</v>
      </c>
      <c r="Y166" s="12" t="s">
        <v>73</v>
      </c>
      <c r="Z166" t="s">
        <v>3186</v>
      </c>
      <c r="AA166" s="12" t="str">
        <f>Table14[[#This Row],[case_id]]&amp;"__"&amp;Table14[[#This Row],[filename]]&amp;"__"&amp;Table14[[#This Row],[Model]]</f>
        <v>repo_1961a36_d62227d__base_llm_vs_gt.diff__ChatGPT 5.4</v>
      </c>
      <c r="AB166" s="12">
        <f>IF(Table14[[#This Row],[task_success]]="Yes",1,0)</f>
        <v>1</v>
      </c>
      <c r="AC166" s="12">
        <f>IF(Table14[[#This Row],[task_success]]="Partial",1,0)</f>
        <v>0</v>
      </c>
      <c r="AD166" s="12">
        <f>IF(Table14[[#This Row],[task_success]]="No",1,0)</f>
        <v>0</v>
      </c>
      <c r="AE166" s="12">
        <f>IF(Table14[[#This Row],[exact_match]]="Yes",1,0)</f>
        <v>0</v>
      </c>
      <c r="AF166" s="12">
        <f>IF(Table14[[#This Row],[unintended_change_present]]="Yes",1,0)</f>
        <v>1</v>
      </c>
      <c r="AG166" s="12">
        <f>IF(Table14[[#This Row],[missed_required_change]]="Yes",1,0)</f>
        <v>0</v>
      </c>
      <c r="AH166" s="12">
        <f>IF(OR(Table14[[#This Row],[severity]]="Medium",Table14[[#This Row],[severity]]="High"),1,0)</f>
        <v>0</v>
      </c>
    </row>
    <row r="167" spans="1:34" ht="106.5">
      <c r="A167" s="26" t="s">
        <v>2004</v>
      </c>
      <c r="B167" s="15" t="s">
        <v>2005</v>
      </c>
      <c r="C167" s="16" t="s">
        <v>149</v>
      </c>
      <c r="D16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7" s="15" t="s">
        <v>2028</v>
      </c>
      <c r="F167" s="16" t="s">
        <v>2029</v>
      </c>
      <c r="G167" s="16" t="s">
        <v>2030</v>
      </c>
      <c r="H167" s="16">
        <v>2</v>
      </c>
      <c r="I167" s="16" t="s">
        <v>2031</v>
      </c>
      <c r="J167" s="16" t="s">
        <v>2039</v>
      </c>
      <c r="K167" s="18" t="s">
        <v>56</v>
      </c>
      <c r="L167" s="16" t="s">
        <v>2033</v>
      </c>
      <c r="M167" s="16" t="s">
        <v>2034</v>
      </c>
      <c r="N167" s="16" t="s">
        <v>2040</v>
      </c>
      <c r="O167" s="16" t="s">
        <v>2041</v>
      </c>
      <c r="P167" s="16" t="s">
        <v>2672</v>
      </c>
      <c r="Q167" s="16" t="s">
        <v>2671</v>
      </c>
      <c r="R167" s="16" t="s">
        <v>2672</v>
      </c>
      <c r="S167" s="16" t="s">
        <v>76</v>
      </c>
      <c r="T167" s="16" t="s">
        <v>2674</v>
      </c>
      <c r="U167" s="16" t="s">
        <v>2671</v>
      </c>
      <c r="V167" s="16" t="s">
        <v>2681</v>
      </c>
      <c r="W167" s="16" t="s">
        <v>72</v>
      </c>
      <c r="X167" s="16" t="s">
        <v>62</v>
      </c>
      <c r="Y167" s="16" t="s">
        <v>73</v>
      </c>
      <c r="Z167" t="s">
        <v>3186</v>
      </c>
      <c r="AA167" s="12" t="str">
        <f>Table14[[#This Row],[case_id]]&amp;"__"&amp;Table14[[#This Row],[filename]]&amp;"__"&amp;Table14[[#This Row],[Model]]</f>
        <v>repo_1961a36_d62227d__simple_llm_vs_gt.diff__ChatGPT 5.4</v>
      </c>
      <c r="AB167" s="12">
        <f>IF(Table14[[#This Row],[task_success]]="Yes",1,0)</f>
        <v>1</v>
      </c>
      <c r="AC167" s="12">
        <f>IF(Table14[[#This Row],[task_success]]="Partial",1,0)</f>
        <v>0</v>
      </c>
      <c r="AD167" s="12">
        <f>IF(Table14[[#This Row],[task_success]]="No",1,0)</f>
        <v>0</v>
      </c>
      <c r="AE167" s="12">
        <f>IF(Table14[[#This Row],[exact_match]]="Yes",1,0)</f>
        <v>0</v>
      </c>
      <c r="AF167" s="12">
        <f>IF(Table14[[#This Row],[unintended_change_present]]="Yes",1,0)</f>
        <v>1</v>
      </c>
      <c r="AG167" s="12">
        <f>IF(Table14[[#This Row],[missed_required_change]]="Yes",1,0)</f>
        <v>0</v>
      </c>
      <c r="AH167" s="12">
        <f>IF(OR(Table14[[#This Row],[severity]]="Medium",Table14[[#This Row],[severity]]="High"),1,0)</f>
        <v>0</v>
      </c>
    </row>
    <row r="168" spans="1:34" ht="137.25">
      <c r="A168" s="27" t="s">
        <v>2046</v>
      </c>
      <c r="B168" s="11" t="s">
        <v>2047</v>
      </c>
      <c r="C168" s="12" t="s">
        <v>149</v>
      </c>
      <c r="D16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8" s="11" t="s">
        <v>2048</v>
      </c>
      <c r="F168" s="12" t="s">
        <v>2049</v>
      </c>
      <c r="G168" s="12" t="s">
        <v>2050</v>
      </c>
      <c r="H168" s="12">
        <v>1</v>
      </c>
      <c r="I168" s="12" t="s">
        <v>2051</v>
      </c>
      <c r="J168" s="12" t="s">
        <v>2051</v>
      </c>
      <c r="K168" s="13" t="s">
        <v>56</v>
      </c>
      <c r="L168" s="12" t="s">
        <v>2052</v>
      </c>
      <c r="M168" s="12" t="s">
        <v>2053</v>
      </c>
      <c r="N168" s="12" t="s">
        <v>2054</v>
      </c>
      <c r="O168" s="12" t="s">
        <v>2055</v>
      </c>
      <c r="P168" s="12" t="s">
        <v>2672</v>
      </c>
      <c r="Q168" s="12" t="s">
        <v>2671</v>
      </c>
      <c r="R168" s="12" t="s">
        <v>2672</v>
      </c>
      <c r="S168" s="12" t="s">
        <v>76</v>
      </c>
      <c r="T168" s="12" t="s">
        <v>2674</v>
      </c>
      <c r="U168" s="12" t="s">
        <v>2671</v>
      </c>
      <c r="V168" s="12" t="s">
        <v>2681</v>
      </c>
      <c r="W168" s="12" t="s">
        <v>72</v>
      </c>
      <c r="X168" s="12" t="s">
        <v>62</v>
      </c>
      <c r="Y168" s="12" t="s">
        <v>73</v>
      </c>
      <c r="Z168" t="s">
        <v>3186</v>
      </c>
      <c r="AA168" s="12" t="str">
        <f>Table14[[#This Row],[case_id]]&amp;"__"&amp;Table14[[#This Row],[filename]]&amp;"__"&amp;Table14[[#This Row],[Model]]</f>
        <v>repo_d283af9_68b8f4d__blab_llm_vs_gt.diff__ChatGPT 5.4</v>
      </c>
      <c r="AB168" s="12">
        <f>IF(Table14[[#This Row],[task_success]]="Yes",1,0)</f>
        <v>1</v>
      </c>
      <c r="AC168" s="12">
        <f>IF(Table14[[#This Row],[task_success]]="Partial",1,0)</f>
        <v>0</v>
      </c>
      <c r="AD168" s="12">
        <f>IF(Table14[[#This Row],[task_success]]="No",1,0)</f>
        <v>0</v>
      </c>
      <c r="AE168" s="12">
        <f>IF(Table14[[#This Row],[exact_match]]="Yes",1,0)</f>
        <v>0</v>
      </c>
      <c r="AF168" s="12">
        <f>IF(Table14[[#This Row],[unintended_change_present]]="Yes",1,0)</f>
        <v>1</v>
      </c>
      <c r="AG168" s="12">
        <f>IF(Table14[[#This Row],[missed_required_change]]="Yes",1,0)</f>
        <v>0</v>
      </c>
      <c r="AH168" s="12">
        <f>IF(OR(Table14[[#This Row],[severity]]="Medium",Table14[[#This Row],[severity]]="High"),1,0)</f>
        <v>0</v>
      </c>
    </row>
    <row r="169" spans="1:34" ht="137.25">
      <c r="A169" s="26" t="s">
        <v>2046</v>
      </c>
      <c r="B169" s="15" t="s">
        <v>2047</v>
      </c>
      <c r="C169" s="16" t="s">
        <v>149</v>
      </c>
      <c r="D16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9" s="15" t="s">
        <v>2060</v>
      </c>
      <c r="F169" s="16" t="s">
        <v>2061</v>
      </c>
      <c r="G169" s="16" t="s">
        <v>2062</v>
      </c>
      <c r="H169" s="16">
        <v>2</v>
      </c>
      <c r="I169" s="16" t="s">
        <v>2063</v>
      </c>
      <c r="J169" s="16" t="s">
        <v>2064</v>
      </c>
      <c r="K169" s="18" t="s">
        <v>56</v>
      </c>
      <c r="L169" s="16" t="s">
        <v>2065</v>
      </c>
      <c r="M169" s="16" t="s">
        <v>2066</v>
      </c>
      <c r="N169" s="16" t="s">
        <v>2067</v>
      </c>
      <c r="O169" s="16" t="s">
        <v>2068</v>
      </c>
      <c r="P169" s="16" t="s">
        <v>2672</v>
      </c>
      <c r="Q169" s="16" t="s">
        <v>2671</v>
      </c>
      <c r="R169" s="16" t="s">
        <v>2672</v>
      </c>
      <c r="S169" s="16" t="s">
        <v>76</v>
      </c>
      <c r="T169" s="16" t="s">
        <v>2674</v>
      </c>
      <c r="U169" s="16" t="s">
        <v>2671</v>
      </c>
      <c r="V169" s="16" t="s">
        <v>2681</v>
      </c>
      <c r="W169" s="16" t="s">
        <v>72</v>
      </c>
      <c r="X169" s="16" t="s">
        <v>62</v>
      </c>
      <c r="Y169" s="16" t="s">
        <v>73</v>
      </c>
      <c r="Z169" t="s">
        <v>3186</v>
      </c>
      <c r="AA169" s="12" t="str">
        <f>Table14[[#This Row],[case_id]]&amp;"__"&amp;Table14[[#This Row],[filename]]&amp;"__"&amp;Table14[[#This Row],[Model]]</f>
        <v>repo_aba9857_3438d40__axonaut_llm_vs_gt.diff__ChatGPT 5.4</v>
      </c>
      <c r="AB169" s="12">
        <f>IF(Table14[[#This Row],[task_success]]="Yes",1,0)</f>
        <v>1</v>
      </c>
      <c r="AC169" s="12">
        <f>IF(Table14[[#This Row],[task_success]]="Partial",1,0)</f>
        <v>0</v>
      </c>
      <c r="AD169" s="12">
        <f>IF(Table14[[#This Row],[task_success]]="No",1,0)</f>
        <v>0</v>
      </c>
      <c r="AE169" s="12">
        <f>IF(Table14[[#This Row],[exact_match]]="Yes",1,0)</f>
        <v>0</v>
      </c>
      <c r="AF169" s="12">
        <f>IF(Table14[[#This Row],[unintended_change_present]]="Yes",1,0)</f>
        <v>1</v>
      </c>
      <c r="AG169" s="12">
        <f>IF(Table14[[#This Row],[missed_required_change]]="Yes",1,0)</f>
        <v>0</v>
      </c>
      <c r="AH169" s="12">
        <f>IF(OR(Table14[[#This Row],[severity]]="Medium",Table14[[#This Row],[severity]]="High"),1,0)</f>
        <v>0</v>
      </c>
    </row>
    <row r="170" spans="1:34" ht="137.25">
      <c r="A170" s="27" t="s">
        <v>2046</v>
      </c>
      <c r="B170" s="11" t="s">
        <v>2047</v>
      </c>
      <c r="C170" s="12" t="s">
        <v>149</v>
      </c>
      <c r="D17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0" s="11" t="s">
        <v>2060</v>
      </c>
      <c r="F170" s="12" t="s">
        <v>2061</v>
      </c>
      <c r="G170" s="12" t="s">
        <v>2062</v>
      </c>
      <c r="H170" s="12">
        <v>2</v>
      </c>
      <c r="I170" s="12" t="s">
        <v>2063</v>
      </c>
      <c r="J170" s="12" t="s">
        <v>2073</v>
      </c>
      <c r="K170" s="13" t="s">
        <v>56</v>
      </c>
      <c r="L170" s="12" t="s">
        <v>2065</v>
      </c>
      <c r="M170" s="12" t="s">
        <v>2066</v>
      </c>
      <c r="N170" s="12" t="s">
        <v>2074</v>
      </c>
      <c r="O170" s="12" t="s">
        <v>2075</v>
      </c>
      <c r="P170" s="12" t="s">
        <v>2672</v>
      </c>
      <c r="Q170" s="12" t="s">
        <v>2671</v>
      </c>
      <c r="R170" s="12" t="s">
        <v>2672</v>
      </c>
      <c r="S170" s="12" t="s">
        <v>76</v>
      </c>
      <c r="T170" s="12" t="s">
        <v>2674</v>
      </c>
      <c r="U170" s="12" t="s">
        <v>2671</v>
      </c>
      <c r="V170" s="12" t="s">
        <v>2681</v>
      </c>
      <c r="W170" s="12" t="s">
        <v>72</v>
      </c>
      <c r="X170" s="12" t="s">
        <v>62</v>
      </c>
      <c r="Y170" s="12" t="s">
        <v>73</v>
      </c>
      <c r="Z170" t="s">
        <v>3186</v>
      </c>
      <c r="AA170" s="12" t="str">
        <f>Table14[[#This Row],[case_id]]&amp;"__"&amp;Table14[[#This Row],[filename]]&amp;"__"&amp;Table14[[#This Row],[Model]]</f>
        <v>repo_aba9857_3438d40__office_llm_vs_gt.diff__ChatGPT 5.4</v>
      </c>
      <c r="AB170" s="12">
        <f>IF(Table14[[#This Row],[task_success]]="Yes",1,0)</f>
        <v>1</v>
      </c>
      <c r="AC170" s="12">
        <f>IF(Table14[[#This Row],[task_success]]="Partial",1,0)</f>
        <v>0</v>
      </c>
      <c r="AD170" s="12">
        <f>IF(Table14[[#This Row],[task_success]]="No",1,0)</f>
        <v>0</v>
      </c>
      <c r="AE170" s="12">
        <f>IF(Table14[[#This Row],[exact_match]]="Yes",1,0)</f>
        <v>0</v>
      </c>
      <c r="AF170" s="12">
        <f>IF(Table14[[#This Row],[unintended_change_present]]="Yes",1,0)</f>
        <v>1</v>
      </c>
      <c r="AG170" s="12">
        <f>IF(Table14[[#This Row],[missed_required_change]]="Yes",1,0)</f>
        <v>0</v>
      </c>
      <c r="AH170" s="12">
        <f>IF(OR(Table14[[#This Row],[severity]]="Medium",Table14[[#This Row],[severity]]="High"),1,0)</f>
        <v>0</v>
      </c>
    </row>
    <row r="171" spans="1:34" ht="137.25">
      <c r="A171" s="26" t="s">
        <v>2046</v>
      </c>
      <c r="B171" s="15" t="s">
        <v>2047</v>
      </c>
      <c r="C171" s="16" t="s">
        <v>180</v>
      </c>
      <c r="D17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71" s="15" t="s">
        <v>2080</v>
      </c>
      <c r="F171" s="16" t="s">
        <v>2081</v>
      </c>
      <c r="G171" s="16" t="s">
        <v>2082</v>
      </c>
      <c r="H171" s="16">
        <v>1</v>
      </c>
      <c r="I171" s="16" t="s">
        <v>1263</v>
      </c>
      <c r="J171" s="16" t="s">
        <v>1263</v>
      </c>
      <c r="K171" s="18" t="s">
        <v>56</v>
      </c>
      <c r="L171" s="16" t="s">
        <v>2083</v>
      </c>
      <c r="M171" s="16" t="s">
        <v>2084</v>
      </c>
      <c r="N171" s="16" t="s">
        <v>1266</v>
      </c>
      <c r="O171" s="16" t="s">
        <v>2085</v>
      </c>
      <c r="P171" s="16" t="s">
        <v>2672</v>
      </c>
      <c r="Q171" s="16" t="s">
        <v>2671</v>
      </c>
      <c r="R171" s="16" t="s">
        <v>2672</v>
      </c>
      <c r="S171" s="16" t="s">
        <v>2417</v>
      </c>
      <c r="T171" s="16" t="s">
        <v>2674</v>
      </c>
      <c r="U171" s="16" t="s">
        <v>2671</v>
      </c>
      <c r="V171" s="16" t="s">
        <v>2860</v>
      </c>
      <c r="W171" s="16" t="s">
        <v>72</v>
      </c>
      <c r="X171" s="16" t="s">
        <v>62</v>
      </c>
      <c r="Y171" s="16" t="s">
        <v>73</v>
      </c>
      <c r="Z171" t="s">
        <v>3186</v>
      </c>
      <c r="AA171" s="12" t="str">
        <f>Table14[[#This Row],[case_id]]&amp;"__"&amp;Table14[[#This Row],[filename]]&amp;"__"&amp;Table14[[#This Row],[Model]]</f>
        <v>repo_7c2bde2_6b18248__setup_llm_vs_gt.diff__ChatGPT 5.4</v>
      </c>
      <c r="AB171" s="12">
        <f>IF(Table14[[#This Row],[task_success]]="Yes",1,0)</f>
        <v>1</v>
      </c>
      <c r="AC171" s="12">
        <f>IF(Table14[[#This Row],[task_success]]="Partial",1,0)</f>
        <v>0</v>
      </c>
      <c r="AD171" s="12">
        <f>IF(Table14[[#This Row],[task_success]]="No",1,0)</f>
        <v>0</v>
      </c>
      <c r="AE171" s="12">
        <f>IF(Table14[[#This Row],[exact_match]]="Yes",1,0)</f>
        <v>0</v>
      </c>
      <c r="AF171" s="12">
        <f>IF(Table14[[#This Row],[unintended_change_present]]="Yes",1,0)</f>
        <v>1</v>
      </c>
      <c r="AG171" s="12">
        <f>IF(Table14[[#This Row],[missed_required_change]]="Yes",1,0)</f>
        <v>0</v>
      </c>
      <c r="AH171" s="12">
        <f>IF(OR(Table14[[#This Row],[severity]]="Medium",Table14[[#This Row],[severity]]="High"),1,0)</f>
        <v>0</v>
      </c>
    </row>
    <row r="172" spans="1:34" ht="106.5">
      <c r="A172" s="27" t="s">
        <v>2088</v>
      </c>
      <c r="B172" s="11" t="s">
        <v>2089</v>
      </c>
      <c r="C172" s="12" t="s">
        <v>149</v>
      </c>
      <c r="D17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2" s="11" t="s">
        <v>2090</v>
      </c>
      <c r="F172" s="12" t="s">
        <v>2091</v>
      </c>
      <c r="G172" s="12">
        <v>315081</v>
      </c>
      <c r="H172" s="12">
        <v>1</v>
      </c>
      <c r="I172" s="12" t="s">
        <v>2092</v>
      </c>
      <c r="J172" s="12" t="s">
        <v>2092</v>
      </c>
      <c r="K172" s="13" t="s">
        <v>56</v>
      </c>
      <c r="L172" s="12" t="s">
        <v>2093</v>
      </c>
      <c r="M172" s="12" t="s">
        <v>2094</v>
      </c>
      <c r="N172" s="12" t="s">
        <v>2095</v>
      </c>
      <c r="O172" s="12" t="s">
        <v>2096</v>
      </c>
      <c r="P172" s="12" t="s">
        <v>2672</v>
      </c>
      <c r="Q172" s="12" t="s">
        <v>2671</v>
      </c>
      <c r="R172" s="12" t="s">
        <v>62</v>
      </c>
      <c r="S172" s="12" t="s">
        <v>2677</v>
      </c>
      <c r="T172" s="12" t="s">
        <v>2674</v>
      </c>
      <c r="U172" s="12" t="s">
        <v>2671</v>
      </c>
      <c r="V172" s="12" t="s">
        <v>2981</v>
      </c>
      <c r="W172" s="12" t="s">
        <v>72</v>
      </c>
      <c r="X172" s="12" t="s">
        <v>62</v>
      </c>
      <c r="Y172" s="12" t="s">
        <v>73</v>
      </c>
      <c r="Z172" t="s">
        <v>3186</v>
      </c>
      <c r="AA172" s="12" t="str">
        <f>Table14[[#This Row],[case_id]]&amp;"__"&amp;Table14[[#This Row],[filename]]&amp;"__"&amp;Table14[[#This Row],[Model]]</f>
        <v>repo_721b6b5_0315081__gui_llm_vs_gt.diff__ChatGPT 5.4</v>
      </c>
      <c r="AB172" s="12">
        <f>IF(Table14[[#This Row],[task_success]]="Yes",1,0)</f>
        <v>1</v>
      </c>
      <c r="AC172" s="12">
        <f>IF(Table14[[#This Row],[task_success]]="Partial",1,0)</f>
        <v>0</v>
      </c>
      <c r="AD172" s="12">
        <f>IF(Table14[[#This Row],[task_success]]="No",1,0)</f>
        <v>0</v>
      </c>
      <c r="AE172" s="12">
        <f>IF(Table14[[#This Row],[exact_match]]="Yes",1,0)</f>
        <v>0</v>
      </c>
      <c r="AF172" s="12">
        <f>IF(Table14[[#This Row],[unintended_change_present]]="Yes",1,0)</f>
        <v>1</v>
      </c>
      <c r="AG172" s="12">
        <f>IF(Table14[[#This Row],[missed_required_change]]="Yes",1,0)</f>
        <v>0</v>
      </c>
      <c r="AH172" s="12">
        <f>IF(OR(Table14[[#This Row],[severity]]="Medium",Table14[[#This Row],[severity]]="High"),1,0)</f>
        <v>0</v>
      </c>
    </row>
    <row r="173" spans="1:34" ht="106.5">
      <c r="A173" s="26" t="s">
        <v>2088</v>
      </c>
      <c r="B173" s="15" t="s">
        <v>2089</v>
      </c>
      <c r="C173" s="16" t="s">
        <v>149</v>
      </c>
      <c r="D17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3" s="15" t="s">
        <v>2107</v>
      </c>
      <c r="F173" s="16" t="s">
        <v>2108</v>
      </c>
      <c r="G173" s="16" t="s">
        <v>2109</v>
      </c>
      <c r="H173" s="16">
        <v>1</v>
      </c>
      <c r="I173" s="16" t="s">
        <v>2110</v>
      </c>
      <c r="J173" s="16" t="s">
        <v>2092</v>
      </c>
      <c r="K173" s="18" t="s">
        <v>56</v>
      </c>
      <c r="L173" s="16" t="s">
        <v>2111</v>
      </c>
      <c r="M173" s="16" t="s">
        <v>2112</v>
      </c>
      <c r="N173" s="16" t="s">
        <v>2113</v>
      </c>
      <c r="O173" s="16" t="s">
        <v>2114</v>
      </c>
      <c r="P173" s="16" t="s">
        <v>2672</v>
      </c>
      <c r="Q173" s="16" t="s">
        <v>2671</v>
      </c>
      <c r="R173" s="16" t="s">
        <v>2672</v>
      </c>
      <c r="S173" s="16" t="s">
        <v>76</v>
      </c>
      <c r="T173" s="16" t="s">
        <v>2674</v>
      </c>
      <c r="U173" s="16" t="s">
        <v>2671</v>
      </c>
      <c r="V173" s="16" t="s">
        <v>2984</v>
      </c>
      <c r="W173" s="16" t="s">
        <v>72</v>
      </c>
      <c r="X173" s="16" t="s">
        <v>62</v>
      </c>
      <c r="Y173" s="16" t="s">
        <v>73</v>
      </c>
      <c r="Z173" t="s">
        <v>3186</v>
      </c>
      <c r="AA173" s="12" t="str">
        <f>Table14[[#This Row],[case_id]]&amp;"__"&amp;Table14[[#This Row],[filename]]&amp;"__"&amp;Table14[[#This Row],[Model]]</f>
        <v>repo_ede6169_9345a60__elements_llm_vs_gt.diff__ChatGPT 5.4</v>
      </c>
      <c r="AB173" s="12">
        <f>IF(Table14[[#This Row],[task_success]]="Yes",1,0)</f>
        <v>1</v>
      </c>
      <c r="AC173" s="12">
        <f>IF(Table14[[#This Row],[task_success]]="Partial",1,0)</f>
        <v>0</v>
      </c>
      <c r="AD173" s="12">
        <f>IF(Table14[[#This Row],[task_success]]="No",1,0)</f>
        <v>0</v>
      </c>
      <c r="AE173" s="12">
        <f>IF(Table14[[#This Row],[exact_match]]="Yes",1,0)</f>
        <v>0</v>
      </c>
      <c r="AF173" s="12">
        <f>IF(Table14[[#This Row],[unintended_change_present]]="Yes",1,0)</f>
        <v>1</v>
      </c>
      <c r="AG173" s="12">
        <f>IF(Table14[[#This Row],[missed_required_change]]="Yes",1,0)</f>
        <v>0</v>
      </c>
      <c r="AH173" s="12">
        <f>IF(OR(Table14[[#This Row],[severity]]="Medium",Table14[[#This Row],[severity]]="High"),1,0)</f>
        <v>0</v>
      </c>
    </row>
    <row r="174" spans="1:34" ht="106.5">
      <c r="A174" s="27" t="s">
        <v>2120</v>
      </c>
      <c r="B174" s="11" t="s">
        <v>2121</v>
      </c>
      <c r="C174" s="12" t="s">
        <v>80</v>
      </c>
      <c r="D17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74" s="11" t="s">
        <v>2122</v>
      </c>
      <c r="F174" s="12" t="s">
        <v>2123</v>
      </c>
      <c r="G174" s="12" t="s">
        <v>2124</v>
      </c>
      <c r="H174" s="12">
        <v>2</v>
      </c>
      <c r="I174" s="12" t="s">
        <v>2125</v>
      </c>
      <c r="J174" s="12" t="s">
        <v>2126</v>
      </c>
      <c r="K174" s="13" t="s">
        <v>56</v>
      </c>
      <c r="L174" s="12" t="s">
        <v>2127</v>
      </c>
      <c r="M174" s="12" t="s">
        <v>2128</v>
      </c>
      <c r="N174" s="12" t="s">
        <v>2129</v>
      </c>
      <c r="O174" s="12" t="s">
        <v>2130</v>
      </c>
      <c r="P174" s="12" t="s">
        <v>2671</v>
      </c>
      <c r="Q174" s="12" t="s">
        <v>2671</v>
      </c>
      <c r="R174" s="12" t="s">
        <v>2672</v>
      </c>
      <c r="S174" s="12" t="s">
        <v>76</v>
      </c>
      <c r="T174" s="12" t="s">
        <v>2674</v>
      </c>
      <c r="U174" s="12" t="s">
        <v>2672</v>
      </c>
      <c r="V174" s="12" t="s">
        <v>2987</v>
      </c>
      <c r="W174" s="12" t="s">
        <v>66</v>
      </c>
      <c r="X174" s="12" t="s">
        <v>62</v>
      </c>
      <c r="Y174" s="12" t="s">
        <v>73</v>
      </c>
      <c r="Z174" t="s">
        <v>3186</v>
      </c>
      <c r="AA174" s="12" t="str">
        <f>Table14[[#This Row],[case_id]]&amp;"__"&amp;Table14[[#This Row],[filename]]&amp;"__"&amp;Table14[[#This Row],[Model]]</f>
        <v>repo_c2baf17_ebce32a__icecream_llm_vs_gt.diff__ChatGPT 5.4</v>
      </c>
      <c r="AB174" s="12">
        <f>IF(Table14[[#This Row],[task_success]]="Yes",1,0)</f>
        <v>0</v>
      </c>
      <c r="AC174" s="12">
        <f>IF(Table14[[#This Row],[task_success]]="Partial",1,0)</f>
        <v>0</v>
      </c>
      <c r="AD174" s="12">
        <f>IF(Table14[[#This Row],[task_success]]="No",1,0)</f>
        <v>1</v>
      </c>
      <c r="AE174" s="12">
        <f>IF(Table14[[#This Row],[exact_match]]="Yes",1,0)</f>
        <v>0</v>
      </c>
      <c r="AF174" s="12">
        <f>IF(Table14[[#This Row],[unintended_change_present]]="Yes",1,0)</f>
        <v>1</v>
      </c>
      <c r="AG174" s="12">
        <f>IF(Table14[[#This Row],[missed_required_change]]="Yes",1,0)</f>
        <v>1</v>
      </c>
      <c r="AH174" s="12">
        <f>IF(OR(Table14[[#This Row],[severity]]="Medium",Table14[[#This Row],[severity]]="High"),1,0)</f>
        <v>0</v>
      </c>
    </row>
    <row r="175" spans="1:34" ht="106.5">
      <c r="A175" s="26" t="s">
        <v>2120</v>
      </c>
      <c r="B175" s="15" t="s">
        <v>2121</v>
      </c>
      <c r="C175" s="16" t="s">
        <v>80</v>
      </c>
      <c r="D17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75" s="15" t="s">
        <v>2122</v>
      </c>
      <c r="F175" s="16" t="s">
        <v>2123</v>
      </c>
      <c r="G175" s="16" t="s">
        <v>2124</v>
      </c>
      <c r="H175" s="16">
        <v>2</v>
      </c>
      <c r="I175" s="16" t="s">
        <v>2125</v>
      </c>
      <c r="J175" s="16" t="s">
        <v>2141</v>
      </c>
      <c r="K175" s="18" t="s">
        <v>56</v>
      </c>
      <c r="L175" s="16" t="s">
        <v>2127</v>
      </c>
      <c r="M175" s="16" t="s">
        <v>2128</v>
      </c>
      <c r="N175" s="16" t="s">
        <v>2142</v>
      </c>
      <c r="O175" s="16" t="s">
        <v>2143</v>
      </c>
      <c r="P175" s="16" t="s">
        <v>2671</v>
      </c>
      <c r="Q175" s="16" t="s">
        <v>2671</v>
      </c>
      <c r="R175" s="16" t="s">
        <v>2672</v>
      </c>
      <c r="S175" s="16" t="s">
        <v>76</v>
      </c>
      <c r="T175" s="16" t="s">
        <v>2674</v>
      </c>
      <c r="U175" s="16" t="s">
        <v>2672</v>
      </c>
      <c r="V175" s="16" t="s">
        <v>2987</v>
      </c>
      <c r="W175" s="16" t="s">
        <v>66</v>
      </c>
      <c r="X175" s="16" t="s">
        <v>62</v>
      </c>
      <c r="Y175" s="16" t="s">
        <v>73</v>
      </c>
      <c r="Z175" t="s">
        <v>3186</v>
      </c>
      <c r="AA175" s="12" t="str">
        <f>Table14[[#This Row],[case_id]]&amp;"__"&amp;Table14[[#This Row],[filename]]&amp;"__"&amp;Table14[[#This Row],[Model]]</f>
        <v>repo_c2baf17_ebce32a__install_llm_vs_gt.diff__ChatGPT 5.4</v>
      </c>
      <c r="AB175" s="12">
        <f>IF(Table14[[#This Row],[task_success]]="Yes",1,0)</f>
        <v>0</v>
      </c>
      <c r="AC175" s="12">
        <f>IF(Table14[[#This Row],[task_success]]="Partial",1,0)</f>
        <v>0</v>
      </c>
      <c r="AD175" s="12">
        <f>IF(Table14[[#This Row],[task_success]]="No",1,0)</f>
        <v>1</v>
      </c>
      <c r="AE175" s="12">
        <f>IF(Table14[[#This Row],[exact_match]]="Yes",1,0)</f>
        <v>0</v>
      </c>
      <c r="AF175" s="12">
        <f>IF(Table14[[#This Row],[unintended_change_present]]="Yes",1,0)</f>
        <v>1</v>
      </c>
      <c r="AG175" s="12">
        <f>IF(Table14[[#This Row],[missed_required_change]]="Yes",1,0)</f>
        <v>1</v>
      </c>
      <c r="AH175" s="12">
        <f>IF(OR(Table14[[#This Row],[severity]]="Medium",Table14[[#This Row],[severity]]="High"),1,0)</f>
        <v>0</v>
      </c>
    </row>
    <row r="176" spans="1:34" ht="76.5">
      <c r="A176" s="27" t="s">
        <v>2120</v>
      </c>
      <c r="B176" s="11" t="s">
        <v>2121</v>
      </c>
      <c r="C176" s="12" t="s">
        <v>80</v>
      </c>
      <c r="D17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76" s="11" t="s">
        <v>2150</v>
      </c>
      <c r="F176" s="12" t="s">
        <v>2151</v>
      </c>
      <c r="G176" s="12" t="s">
        <v>2152</v>
      </c>
      <c r="H176" s="12">
        <v>1</v>
      </c>
      <c r="I176" s="12" t="s">
        <v>2153</v>
      </c>
      <c r="J176" s="12" t="s">
        <v>2153</v>
      </c>
      <c r="K176" s="13" t="s">
        <v>56</v>
      </c>
      <c r="L176" s="12" t="s">
        <v>2154</v>
      </c>
      <c r="M176" s="12" t="s">
        <v>2155</v>
      </c>
      <c r="N176" s="12" t="s">
        <v>2129</v>
      </c>
      <c r="O176" s="12" t="s">
        <v>2156</v>
      </c>
      <c r="P176" s="12" t="s">
        <v>2671</v>
      </c>
      <c r="Q176" s="12" t="s">
        <v>2671</v>
      </c>
      <c r="R176" s="12" t="s">
        <v>2672</v>
      </c>
      <c r="S176" s="12" t="s">
        <v>76</v>
      </c>
      <c r="T176" s="12" t="s">
        <v>2674</v>
      </c>
      <c r="U176" s="12" t="s">
        <v>2672</v>
      </c>
      <c r="V176" s="12" t="s">
        <v>2987</v>
      </c>
      <c r="W176" s="12" t="s">
        <v>66</v>
      </c>
      <c r="X176" s="12" t="s">
        <v>62</v>
      </c>
      <c r="Y176" s="12" t="s">
        <v>73</v>
      </c>
      <c r="Z176" t="s">
        <v>3186</v>
      </c>
      <c r="AA176" s="12" t="str">
        <f>Table14[[#This Row],[case_id]]&amp;"__"&amp;Table14[[#This Row],[filename]]&amp;"__"&amp;Table14[[#This Row],[Model]]</f>
        <v>repo_bdf922b_afc425b__icecream_llm_vs_gt.diff__ChatGPT 5.4</v>
      </c>
      <c r="AB176" s="12">
        <f>IF(Table14[[#This Row],[task_success]]="Yes",1,0)</f>
        <v>0</v>
      </c>
      <c r="AC176" s="12">
        <f>IF(Table14[[#This Row],[task_success]]="Partial",1,0)</f>
        <v>0</v>
      </c>
      <c r="AD176" s="12">
        <f>IF(Table14[[#This Row],[task_success]]="No",1,0)</f>
        <v>1</v>
      </c>
      <c r="AE176" s="12">
        <f>IF(Table14[[#This Row],[exact_match]]="Yes",1,0)</f>
        <v>0</v>
      </c>
      <c r="AF176" s="12">
        <f>IF(Table14[[#This Row],[unintended_change_present]]="Yes",1,0)</f>
        <v>1</v>
      </c>
      <c r="AG176" s="12">
        <f>IF(Table14[[#This Row],[missed_required_change]]="Yes",1,0)</f>
        <v>1</v>
      </c>
      <c r="AH176" s="12">
        <f>IF(OR(Table14[[#This Row],[severity]]="Medium",Table14[[#This Row],[severity]]="High"),1,0)</f>
        <v>0</v>
      </c>
    </row>
    <row r="177" spans="1:34" ht="106.5">
      <c r="A177" s="26" t="s">
        <v>2120</v>
      </c>
      <c r="B177" s="15" t="s">
        <v>2121</v>
      </c>
      <c r="C177" s="16" t="s">
        <v>149</v>
      </c>
      <c r="D17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7" s="15" t="s">
        <v>2160</v>
      </c>
      <c r="F177" s="16" t="s">
        <v>2161</v>
      </c>
      <c r="G177" s="16" t="s">
        <v>2162</v>
      </c>
      <c r="H177" s="16">
        <v>1</v>
      </c>
      <c r="I177" s="16" t="s">
        <v>1263</v>
      </c>
      <c r="J177" s="16" t="s">
        <v>1263</v>
      </c>
      <c r="K177" s="18" t="s">
        <v>56</v>
      </c>
      <c r="L177" s="16" t="s">
        <v>2163</v>
      </c>
      <c r="M177" s="16" t="s">
        <v>2164</v>
      </c>
      <c r="N177" s="16" t="s">
        <v>1266</v>
      </c>
      <c r="O177" s="16" t="s">
        <v>2165</v>
      </c>
      <c r="P177" s="16" t="s">
        <v>2672</v>
      </c>
      <c r="Q177" s="16" t="s">
        <v>2671</v>
      </c>
      <c r="R177" s="16" t="s">
        <v>2672</v>
      </c>
      <c r="S177" s="16" t="s">
        <v>2417</v>
      </c>
      <c r="T177" s="16" t="s">
        <v>2674</v>
      </c>
      <c r="U177" s="16" t="s">
        <v>2671</v>
      </c>
      <c r="V177" s="16" t="s">
        <v>2860</v>
      </c>
      <c r="W177" s="16" t="s">
        <v>72</v>
      </c>
      <c r="X177" s="16" t="s">
        <v>62</v>
      </c>
      <c r="Y177" s="16" t="s">
        <v>73</v>
      </c>
      <c r="Z177" t="s">
        <v>3186</v>
      </c>
      <c r="AA177" s="12" t="str">
        <f>Table14[[#This Row],[case_id]]&amp;"__"&amp;Table14[[#This Row],[filename]]&amp;"__"&amp;Table14[[#This Row],[Model]]</f>
        <v>repo_d970d6a_29cc0f6__setup_llm_vs_gt.diff__ChatGPT 5.4</v>
      </c>
      <c r="AB177" s="12">
        <f>IF(Table14[[#This Row],[task_success]]="Yes",1,0)</f>
        <v>1</v>
      </c>
      <c r="AC177" s="12">
        <f>IF(Table14[[#This Row],[task_success]]="Partial",1,0)</f>
        <v>0</v>
      </c>
      <c r="AD177" s="12">
        <f>IF(Table14[[#This Row],[task_success]]="No",1,0)</f>
        <v>0</v>
      </c>
      <c r="AE177" s="12">
        <f>IF(Table14[[#This Row],[exact_match]]="Yes",1,0)</f>
        <v>0</v>
      </c>
      <c r="AF177" s="12">
        <f>IF(Table14[[#This Row],[unintended_change_present]]="Yes",1,0)</f>
        <v>1</v>
      </c>
      <c r="AG177" s="12">
        <f>IF(Table14[[#This Row],[missed_required_change]]="Yes",1,0)</f>
        <v>0</v>
      </c>
      <c r="AH177" s="12">
        <f>IF(OR(Table14[[#This Row],[severity]]="Medium",Table14[[#This Row],[severity]]="High"),1,0)</f>
        <v>0</v>
      </c>
    </row>
    <row r="178" spans="1:34" ht="106.5">
      <c r="A178" s="27" t="s">
        <v>2120</v>
      </c>
      <c r="B178" s="11" t="s">
        <v>2121</v>
      </c>
      <c r="C178" s="12" t="s">
        <v>149</v>
      </c>
      <c r="D17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8" s="11" t="s">
        <v>2168</v>
      </c>
      <c r="F178" s="12" t="s">
        <v>2169</v>
      </c>
      <c r="G178" s="12" t="s">
        <v>2170</v>
      </c>
      <c r="H178" s="12">
        <v>1</v>
      </c>
      <c r="I178" s="12" t="s">
        <v>2153</v>
      </c>
      <c r="J178" s="12" t="s">
        <v>2153</v>
      </c>
      <c r="K178" s="13" t="s">
        <v>56</v>
      </c>
      <c r="L178" s="12" t="s">
        <v>2171</v>
      </c>
      <c r="M178" s="12" t="s">
        <v>2172</v>
      </c>
      <c r="N178" s="12" t="s">
        <v>2129</v>
      </c>
      <c r="O178" s="12" t="s">
        <v>2173</v>
      </c>
      <c r="P178" s="12" t="s">
        <v>2671</v>
      </c>
      <c r="Q178" s="12" t="s">
        <v>2671</v>
      </c>
      <c r="R178" s="12" t="s">
        <v>2672</v>
      </c>
      <c r="S178" s="12" t="s">
        <v>76</v>
      </c>
      <c r="T178" s="12" t="s">
        <v>2674</v>
      </c>
      <c r="U178" s="12" t="s">
        <v>2672</v>
      </c>
      <c r="V178" s="12" t="s">
        <v>2987</v>
      </c>
      <c r="W178" s="12" t="s">
        <v>66</v>
      </c>
      <c r="X178" s="12" t="s">
        <v>62</v>
      </c>
      <c r="Y178" s="12" t="s">
        <v>73</v>
      </c>
      <c r="Z178" t="s">
        <v>3186</v>
      </c>
      <c r="AA178" s="12" t="str">
        <f>Table14[[#This Row],[case_id]]&amp;"__"&amp;Table14[[#This Row],[filename]]&amp;"__"&amp;Table14[[#This Row],[Model]]</f>
        <v>repo_10e32f7_37177d5__icecream_llm_vs_gt.diff__ChatGPT 5.4</v>
      </c>
      <c r="AB178" s="12">
        <f>IF(Table14[[#This Row],[task_success]]="Yes",1,0)</f>
        <v>0</v>
      </c>
      <c r="AC178" s="12">
        <f>IF(Table14[[#This Row],[task_success]]="Partial",1,0)</f>
        <v>0</v>
      </c>
      <c r="AD178" s="12">
        <f>IF(Table14[[#This Row],[task_success]]="No",1,0)</f>
        <v>1</v>
      </c>
      <c r="AE178" s="12">
        <f>IF(Table14[[#This Row],[exact_match]]="Yes",1,0)</f>
        <v>0</v>
      </c>
      <c r="AF178" s="12">
        <f>IF(Table14[[#This Row],[unintended_change_present]]="Yes",1,0)</f>
        <v>1</v>
      </c>
      <c r="AG178" s="12">
        <f>IF(Table14[[#This Row],[missed_required_change]]="Yes",1,0)</f>
        <v>1</v>
      </c>
      <c r="AH178" s="12">
        <f>IF(OR(Table14[[#This Row],[severity]]="Medium",Table14[[#This Row],[severity]]="High"),1,0)</f>
        <v>0</v>
      </c>
    </row>
    <row r="179" spans="1:34" ht="91.5">
      <c r="A179" s="26" t="s">
        <v>2178</v>
      </c>
      <c r="B179" s="15" t="s">
        <v>2179</v>
      </c>
      <c r="C179" s="16" t="s">
        <v>51</v>
      </c>
      <c r="D17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79" s="15" t="s">
        <v>2180</v>
      </c>
      <c r="F179" s="16" t="s">
        <v>2181</v>
      </c>
      <c r="G179" s="16">
        <v>8379368</v>
      </c>
      <c r="H179" s="16">
        <v>5</v>
      </c>
      <c r="I179" s="16" t="s">
        <v>2182</v>
      </c>
      <c r="J179" s="16" t="s">
        <v>2183</v>
      </c>
      <c r="K179" s="18" t="s">
        <v>56</v>
      </c>
      <c r="L179" s="16" t="s">
        <v>2184</v>
      </c>
      <c r="M179" s="16" t="s">
        <v>2185</v>
      </c>
      <c r="N179" s="16" t="s">
        <v>2186</v>
      </c>
      <c r="O179" s="16" t="s">
        <v>2187</v>
      </c>
      <c r="P179" s="16" t="s">
        <v>2672</v>
      </c>
      <c r="Q179" s="16" t="s">
        <v>2671</v>
      </c>
      <c r="R179" s="16" t="s">
        <v>2672</v>
      </c>
      <c r="S179" s="16" t="s">
        <v>76</v>
      </c>
      <c r="T179" s="16" t="s">
        <v>2674</v>
      </c>
      <c r="U179" s="16" t="s">
        <v>2671</v>
      </c>
      <c r="V179" s="16" t="s">
        <v>2681</v>
      </c>
      <c r="W179" s="16" t="s">
        <v>72</v>
      </c>
      <c r="X179" s="16" t="s">
        <v>62</v>
      </c>
      <c r="Y179" s="16" t="s">
        <v>73</v>
      </c>
      <c r="Z179" t="s">
        <v>3186</v>
      </c>
      <c r="AA179" s="12" t="str">
        <f>Table14[[#This Row],[case_id]]&amp;"__"&amp;Table14[[#This Row],[filename]]&amp;"__"&amp;Table14[[#This Row],[Model]]</f>
        <v>repo_0afb47d_8379368__annotation_llm_vs_gt.diff__ChatGPT 5.4</v>
      </c>
      <c r="AB179" s="12">
        <f>IF(Table14[[#This Row],[task_success]]="Yes",1,0)</f>
        <v>1</v>
      </c>
      <c r="AC179" s="12">
        <f>IF(Table14[[#This Row],[task_success]]="Partial",1,0)</f>
        <v>0</v>
      </c>
      <c r="AD179" s="12">
        <f>IF(Table14[[#This Row],[task_success]]="No",1,0)</f>
        <v>0</v>
      </c>
      <c r="AE179" s="12">
        <f>IF(Table14[[#This Row],[exact_match]]="Yes",1,0)</f>
        <v>0</v>
      </c>
      <c r="AF179" s="12">
        <f>IF(Table14[[#This Row],[unintended_change_present]]="Yes",1,0)</f>
        <v>1</v>
      </c>
      <c r="AG179" s="12">
        <f>IF(Table14[[#This Row],[missed_required_change]]="Yes",1,0)</f>
        <v>0</v>
      </c>
      <c r="AH179" s="12">
        <f>IF(OR(Table14[[#This Row],[severity]]="Medium",Table14[[#This Row],[severity]]="High"),1,0)</f>
        <v>0</v>
      </c>
    </row>
    <row r="180" spans="1:34" ht="91.5">
      <c r="A180" s="27" t="s">
        <v>2178</v>
      </c>
      <c r="B180" s="11" t="s">
        <v>2179</v>
      </c>
      <c r="C180" s="12" t="s">
        <v>51</v>
      </c>
      <c r="D18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0" s="11" t="s">
        <v>2180</v>
      </c>
      <c r="F180" s="12" t="s">
        <v>2181</v>
      </c>
      <c r="G180" s="12">
        <v>8379368</v>
      </c>
      <c r="H180" s="12">
        <v>5</v>
      </c>
      <c r="I180" s="12" t="s">
        <v>2182</v>
      </c>
      <c r="J180" s="12" t="s">
        <v>2194</v>
      </c>
      <c r="K180" s="13" t="s">
        <v>56</v>
      </c>
      <c r="L180" s="12" t="s">
        <v>2184</v>
      </c>
      <c r="M180" s="12" t="s">
        <v>2185</v>
      </c>
      <c r="N180" s="12" t="s">
        <v>2195</v>
      </c>
      <c r="O180" s="12" t="s">
        <v>2196</v>
      </c>
      <c r="P180" s="12" t="s">
        <v>2672</v>
      </c>
      <c r="Q180" s="12" t="s">
        <v>2671</v>
      </c>
      <c r="R180" s="12" t="s">
        <v>2672</v>
      </c>
      <c r="S180" s="12" t="s">
        <v>76</v>
      </c>
      <c r="T180" s="12" t="s">
        <v>2674</v>
      </c>
      <c r="U180" s="12" t="s">
        <v>2671</v>
      </c>
      <c r="V180" s="12" t="s">
        <v>2681</v>
      </c>
      <c r="W180" s="12" t="s">
        <v>72</v>
      </c>
      <c r="X180" s="12" t="s">
        <v>62</v>
      </c>
      <c r="Y180" s="12" t="s">
        <v>73</v>
      </c>
      <c r="Z180" t="s">
        <v>3186</v>
      </c>
      <c r="AA180" s="12" t="str">
        <f>Table14[[#This Row],[case_id]]&amp;"__"&amp;Table14[[#This Row],[filename]]&amp;"__"&amp;Table14[[#This Row],[Model]]</f>
        <v>repo_0afb47d_8379368__loading_llm_vs_gt.diff__ChatGPT 5.4</v>
      </c>
      <c r="AB180" s="12">
        <f>IF(Table14[[#This Row],[task_success]]="Yes",1,0)</f>
        <v>1</v>
      </c>
      <c r="AC180" s="12">
        <f>IF(Table14[[#This Row],[task_success]]="Partial",1,0)</f>
        <v>0</v>
      </c>
      <c r="AD180" s="12">
        <f>IF(Table14[[#This Row],[task_success]]="No",1,0)</f>
        <v>0</v>
      </c>
      <c r="AE180" s="12">
        <f>IF(Table14[[#This Row],[exact_match]]="Yes",1,0)</f>
        <v>0</v>
      </c>
      <c r="AF180" s="12">
        <f>IF(Table14[[#This Row],[unintended_change_present]]="Yes",1,0)</f>
        <v>1</v>
      </c>
      <c r="AG180" s="12">
        <f>IF(Table14[[#This Row],[missed_required_change]]="Yes",1,0)</f>
        <v>0</v>
      </c>
      <c r="AH180" s="12">
        <f>IF(OR(Table14[[#This Row],[severity]]="Medium",Table14[[#This Row],[severity]]="High"),1,0)</f>
        <v>0</v>
      </c>
    </row>
    <row r="181" spans="1:34" ht="91.5">
      <c r="A181" s="26" t="s">
        <v>2178</v>
      </c>
      <c r="B181" s="15" t="s">
        <v>2179</v>
      </c>
      <c r="C181" s="16" t="s">
        <v>51</v>
      </c>
      <c r="D18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1" s="15" t="s">
        <v>2180</v>
      </c>
      <c r="F181" s="16" t="s">
        <v>2181</v>
      </c>
      <c r="G181" s="16">
        <v>8379368</v>
      </c>
      <c r="H181" s="16">
        <v>5</v>
      </c>
      <c r="I181" s="16" t="s">
        <v>2182</v>
      </c>
      <c r="J181" s="16" t="s">
        <v>2202</v>
      </c>
      <c r="K181" s="18" t="s">
        <v>56</v>
      </c>
      <c r="L181" s="16" t="s">
        <v>2184</v>
      </c>
      <c r="M181" s="16" t="s">
        <v>2185</v>
      </c>
      <c r="N181" s="16" t="s">
        <v>591</v>
      </c>
      <c r="O181" s="16" t="s">
        <v>2203</v>
      </c>
      <c r="P181" s="16" t="s">
        <v>2672</v>
      </c>
      <c r="Q181" s="16" t="s">
        <v>2671</v>
      </c>
      <c r="R181" s="16" t="s">
        <v>2672</v>
      </c>
      <c r="S181" s="16" t="s">
        <v>76</v>
      </c>
      <c r="T181" s="16" t="s">
        <v>2765</v>
      </c>
      <c r="U181" s="16" t="s">
        <v>2671</v>
      </c>
      <c r="V181" s="16" t="s">
        <v>2775</v>
      </c>
      <c r="W181" s="16" t="s">
        <v>72</v>
      </c>
      <c r="X181" s="16" t="s">
        <v>62</v>
      </c>
      <c r="Y181" s="16" t="s">
        <v>73</v>
      </c>
      <c r="Z181" t="s">
        <v>3186</v>
      </c>
      <c r="AA181" s="12" t="str">
        <f>Table14[[#This Row],[case_id]]&amp;"__"&amp;Table14[[#This Row],[filename]]&amp;"__"&amp;Table14[[#This Row],[Model]]</f>
        <v>repo_0afb47d_8379368__main_llm_vs_gt.diff__ChatGPT 5.4</v>
      </c>
      <c r="AB181" s="12">
        <f>IF(Table14[[#This Row],[task_success]]="Yes",1,0)</f>
        <v>1</v>
      </c>
      <c r="AC181" s="12">
        <f>IF(Table14[[#This Row],[task_success]]="Partial",1,0)</f>
        <v>0</v>
      </c>
      <c r="AD181" s="12">
        <f>IF(Table14[[#This Row],[task_success]]="No",1,0)</f>
        <v>0</v>
      </c>
      <c r="AE181" s="12">
        <f>IF(Table14[[#This Row],[exact_match]]="Yes",1,0)</f>
        <v>0</v>
      </c>
      <c r="AF181" s="12">
        <f>IF(Table14[[#This Row],[unintended_change_present]]="Yes",1,0)</f>
        <v>1</v>
      </c>
      <c r="AG181" s="12">
        <f>IF(Table14[[#This Row],[missed_required_change]]="Yes",1,0)</f>
        <v>0</v>
      </c>
      <c r="AH181" s="12">
        <f>IF(OR(Table14[[#This Row],[severity]]="Medium",Table14[[#This Row],[severity]]="High"),1,0)</f>
        <v>0</v>
      </c>
    </row>
    <row r="182" spans="1:34" ht="91.5">
      <c r="A182" s="27" t="s">
        <v>2178</v>
      </c>
      <c r="B182" s="11" t="s">
        <v>2179</v>
      </c>
      <c r="C182" s="12" t="s">
        <v>51</v>
      </c>
      <c r="D18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2" s="11" t="s">
        <v>2180</v>
      </c>
      <c r="F182" s="12" t="s">
        <v>2181</v>
      </c>
      <c r="G182" s="12">
        <v>8379368</v>
      </c>
      <c r="H182" s="12">
        <v>5</v>
      </c>
      <c r="I182" s="12" t="s">
        <v>2182</v>
      </c>
      <c r="J182" s="12" t="s">
        <v>2207</v>
      </c>
      <c r="K182" s="13" t="s">
        <v>56</v>
      </c>
      <c r="L182" s="12" t="s">
        <v>2184</v>
      </c>
      <c r="M182" s="12" t="s">
        <v>2185</v>
      </c>
      <c r="N182" s="12" t="s">
        <v>2208</v>
      </c>
      <c r="O182" s="12" t="s">
        <v>2209</v>
      </c>
      <c r="P182" s="12" t="s">
        <v>2672</v>
      </c>
      <c r="Q182" s="12" t="s">
        <v>2671</v>
      </c>
      <c r="R182" s="12" t="s">
        <v>2672</v>
      </c>
      <c r="S182" s="12" t="s">
        <v>76</v>
      </c>
      <c r="T182" s="12" t="s">
        <v>2674</v>
      </c>
      <c r="U182" s="12" t="s">
        <v>2845</v>
      </c>
      <c r="V182" s="12" t="s">
        <v>2681</v>
      </c>
      <c r="W182" s="12" t="s">
        <v>72</v>
      </c>
      <c r="X182" s="12" t="s">
        <v>62</v>
      </c>
      <c r="Y182" s="12" t="s">
        <v>73</v>
      </c>
      <c r="Z182" t="s">
        <v>3186</v>
      </c>
      <c r="AA182" s="12" t="str">
        <f>Table14[[#This Row],[case_id]]&amp;"__"&amp;Table14[[#This Row],[filename]]&amp;"__"&amp;Table14[[#This Row],[Model]]</f>
        <v>repo_0afb47d_8379368__navigation_llm_vs_gt.diff__ChatGPT 5.4</v>
      </c>
      <c r="AB182" s="12">
        <f>IF(Table14[[#This Row],[task_success]]="Yes",1,0)</f>
        <v>1</v>
      </c>
      <c r="AC182" s="12">
        <f>IF(Table14[[#This Row],[task_success]]="Partial",1,0)</f>
        <v>0</v>
      </c>
      <c r="AD182" s="12">
        <f>IF(Table14[[#This Row],[task_success]]="No",1,0)</f>
        <v>0</v>
      </c>
      <c r="AE182" s="12">
        <f>IF(Table14[[#This Row],[exact_match]]="Yes",1,0)</f>
        <v>0</v>
      </c>
      <c r="AF182" s="12">
        <f>IF(Table14[[#This Row],[unintended_change_present]]="Yes",1,0)</f>
        <v>1</v>
      </c>
      <c r="AG182" s="12">
        <f>IF(Table14[[#This Row],[missed_required_change]]="Yes",1,0)</f>
        <v>0</v>
      </c>
      <c r="AH182" s="12">
        <f>IF(OR(Table14[[#This Row],[severity]]="Medium",Table14[[#This Row],[severity]]="High"),1,0)</f>
        <v>0</v>
      </c>
    </row>
    <row r="183" spans="1:34" ht="91.5">
      <c r="A183" s="26" t="s">
        <v>2178</v>
      </c>
      <c r="B183" s="15" t="s">
        <v>2179</v>
      </c>
      <c r="C183" s="16" t="s">
        <v>51</v>
      </c>
      <c r="D18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3" s="15" t="s">
        <v>2180</v>
      </c>
      <c r="F183" s="16" t="s">
        <v>2181</v>
      </c>
      <c r="G183" s="16">
        <v>8379368</v>
      </c>
      <c r="H183" s="16">
        <v>5</v>
      </c>
      <c r="I183" s="16" t="s">
        <v>2182</v>
      </c>
      <c r="J183" s="16" t="s">
        <v>2215</v>
      </c>
      <c r="K183" s="18" t="s">
        <v>56</v>
      </c>
      <c r="L183" s="16" t="s">
        <v>2184</v>
      </c>
      <c r="M183" s="16" t="s">
        <v>2185</v>
      </c>
      <c r="N183" s="16" t="s">
        <v>2216</v>
      </c>
      <c r="O183" s="16" t="s">
        <v>2217</v>
      </c>
      <c r="P183" s="16" t="s">
        <v>2672</v>
      </c>
      <c r="Q183" s="16" t="s">
        <v>2671</v>
      </c>
      <c r="R183" s="16" t="s">
        <v>2672</v>
      </c>
      <c r="S183" s="16" t="s">
        <v>76</v>
      </c>
      <c r="T183" s="16" t="s">
        <v>2674</v>
      </c>
      <c r="U183" s="16" t="s">
        <v>2671</v>
      </c>
      <c r="V183" s="16" t="s">
        <v>2681</v>
      </c>
      <c r="W183" s="16" t="s">
        <v>72</v>
      </c>
      <c r="X183" s="16" t="s">
        <v>62</v>
      </c>
      <c r="Y183" s="16" t="s">
        <v>73</v>
      </c>
      <c r="Z183" t="s">
        <v>3186</v>
      </c>
      <c r="AA183" s="12" t="str">
        <f>Table14[[#This Row],[case_id]]&amp;"__"&amp;Table14[[#This Row],[filename]]&amp;"__"&amp;Table14[[#This Row],[Model]]</f>
        <v>repo_0afb47d_8379368__smoke_llm_vs_gt.diff__ChatGPT 5.4</v>
      </c>
      <c r="AB183" s="12">
        <f>IF(Table14[[#This Row],[task_success]]="Yes",1,0)</f>
        <v>1</v>
      </c>
      <c r="AC183" s="12">
        <f>IF(Table14[[#This Row],[task_success]]="Partial",1,0)</f>
        <v>0</v>
      </c>
      <c r="AD183" s="12">
        <f>IF(Table14[[#This Row],[task_success]]="No",1,0)</f>
        <v>0</v>
      </c>
      <c r="AE183" s="12">
        <f>IF(Table14[[#This Row],[exact_match]]="Yes",1,0)</f>
        <v>0</v>
      </c>
      <c r="AF183" s="12">
        <f>IF(Table14[[#This Row],[unintended_change_present]]="Yes",1,0)</f>
        <v>1</v>
      </c>
      <c r="AG183" s="12">
        <f>IF(Table14[[#This Row],[missed_required_change]]="Yes",1,0)</f>
        <v>0</v>
      </c>
      <c r="AH183" s="12">
        <f>IF(OR(Table14[[#This Row],[severity]]="Medium",Table14[[#This Row],[severity]]="High"),1,0)</f>
        <v>0</v>
      </c>
    </row>
    <row r="184" spans="1:34" ht="91.5">
      <c r="A184" s="27" t="s">
        <v>2178</v>
      </c>
      <c r="B184" s="11" t="s">
        <v>2179</v>
      </c>
      <c r="C184" s="12" t="s">
        <v>51</v>
      </c>
      <c r="D18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4" s="11" t="s">
        <v>2223</v>
      </c>
      <c r="F184" s="12" t="s">
        <v>2224</v>
      </c>
      <c r="G184" s="32" t="s">
        <v>2225</v>
      </c>
      <c r="H184" s="12">
        <v>1</v>
      </c>
      <c r="I184" s="12" t="s">
        <v>2183</v>
      </c>
      <c r="J184" s="12" t="s">
        <v>2183</v>
      </c>
      <c r="K184" s="13" t="s">
        <v>56</v>
      </c>
      <c r="L184" s="12" t="s">
        <v>2226</v>
      </c>
      <c r="M184" s="12" t="s">
        <v>2227</v>
      </c>
      <c r="N184" s="12" t="s">
        <v>2186</v>
      </c>
      <c r="O184" s="12" t="s">
        <v>2228</v>
      </c>
      <c r="P184" s="12" t="s">
        <v>2672</v>
      </c>
      <c r="Q184" s="12" t="s">
        <v>2671</v>
      </c>
      <c r="R184" s="12" t="s">
        <v>2672</v>
      </c>
      <c r="S184" s="12" t="s">
        <v>76</v>
      </c>
      <c r="T184" s="12" t="s">
        <v>2674</v>
      </c>
      <c r="U184" s="12" t="s">
        <v>2671</v>
      </c>
      <c r="V184" s="12" t="s">
        <v>2681</v>
      </c>
      <c r="W184" s="12" t="s">
        <v>72</v>
      </c>
      <c r="X184" s="12" t="s">
        <v>62</v>
      </c>
      <c r="Y184" s="12" t="s">
        <v>73</v>
      </c>
      <c r="Z184" t="s">
        <v>3186</v>
      </c>
      <c r="AA184" s="12" t="str">
        <f>Table14[[#This Row],[case_id]]&amp;"__"&amp;Table14[[#This Row],[filename]]&amp;"__"&amp;Table14[[#This Row],[Model]]</f>
        <v>repo_04c7a79_43e8404__annotation_llm_vs_gt.diff__ChatGPT 5.4</v>
      </c>
      <c r="AB184" s="12">
        <f>IF(Table14[[#This Row],[task_success]]="Yes",1,0)</f>
        <v>1</v>
      </c>
      <c r="AC184" s="12">
        <f>IF(Table14[[#This Row],[task_success]]="Partial",1,0)</f>
        <v>0</v>
      </c>
      <c r="AD184" s="12">
        <f>IF(Table14[[#This Row],[task_success]]="No",1,0)</f>
        <v>0</v>
      </c>
      <c r="AE184" s="12">
        <f>IF(Table14[[#This Row],[exact_match]]="Yes",1,0)</f>
        <v>0</v>
      </c>
      <c r="AF184" s="12">
        <f>IF(Table14[[#This Row],[unintended_change_present]]="Yes",1,0)</f>
        <v>1</v>
      </c>
      <c r="AG184" s="12">
        <f>IF(Table14[[#This Row],[missed_required_change]]="Yes",1,0)</f>
        <v>0</v>
      </c>
      <c r="AH184" s="12">
        <f>IF(OR(Table14[[#This Row],[severity]]="Medium",Table14[[#This Row],[severity]]="High"),1,0)</f>
        <v>0</v>
      </c>
    </row>
    <row r="185" spans="1:34" ht="91.5">
      <c r="A185" s="26" t="s">
        <v>2178</v>
      </c>
      <c r="B185" s="15" t="s">
        <v>2179</v>
      </c>
      <c r="C185" s="16" t="s">
        <v>80</v>
      </c>
      <c r="D18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85" s="15" t="s">
        <v>2231</v>
      </c>
      <c r="F185" s="16" t="s">
        <v>2232</v>
      </c>
      <c r="G185" s="16" t="s">
        <v>2233</v>
      </c>
      <c r="H185" s="16">
        <v>1</v>
      </c>
      <c r="I185" s="16" t="s">
        <v>2234</v>
      </c>
      <c r="J185" s="16" t="s">
        <v>2234</v>
      </c>
      <c r="K185" s="18" t="s">
        <v>56</v>
      </c>
      <c r="L185" s="16" t="s">
        <v>2235</v>
      </c>
      <c r="M185" s="16" t="s">
        <v>2236</v>
      </c>
      <c r="N185" s="16" t="s">
        <v>2237</v>
      </c>
      <c r="O185" s="16" t="s">
        <v>2238</v>
      </c>
      <c r="P185" s="16" t="s">
        <v>2672</v>
      </c>
      <c r="Q185" s="16" t="s">
        <v>2671</v>
      </c>
      <c r="R185" s="16" t="s">
        <v>2672</v>
      </c>
      <c r="S185" s="16" t="s">
        <v>76</v>
      </c>
      <c r="T185" s="16" t="s">
        <v>2674</v>
      </c>
      <c r="U185" s="16" t="s">
        <v>2671</v>
      </c>
      <c r="V185" s="16" t="s">
        <v>2681</v>
      </c>
      <c r="W185" s="16" t="s">
        <v>72</v>
      </c>
      <c r="X185" s="16" t="s">
        <v>62</v>
      </c>
      <c r="Y185" s="16" t="s">
        <v>73</v>
      </c>
      <c r="Z185" t="s">
        <v>3186</v>
      </c>
      <c r="AA185" s="12" t="str">
        <f>Table14[[#This Row],[case_id]]&amp;"__"&amp;Table14[[#This Row],[filename]]&amp;"__"&amp;Table14[[#This Row],[Model]]</f>
        <v>repo_975fe11_7e7ed18__canvas_llm_vs_gt.diff__ChatGPT 5.4</v>
      </c>
      <c r="AB185" s="12">
        <f>IF(Table14[[#This Row],[task_success]]="Yes",1,0)</f>
        <v>1</v>
      </c>
      <c r="AC185" s="12">
        <f>IF(Table14[[#This Row],[task_success]]="Partial",1,0)</f>
        <v>0</v>
      </c>
      <c r="AD185" s="12">
        <f>IF(Table14[[#This Row],[task_success]]="No",1,0)</f>
        <v>0</v>
      </c>
      <c r="AE185" s="12">
        <f>IF(Table14[[#This Row],[exact_match]]="Yes",1,0)</f>
        <v>0</v>
      </c>
      <c r="AF185" s="12">
        <f>IF(Table14[[#This Row],[unintended_change_present]]="Yes",1,0)</f>
        <v>1</v>
      </c>
      <c r="AG185" s="12">
        <f>IF(Table14[[#This Row],[missed_required_change]]="Yes",1,0)</f>
        <v>0</v>
      </c>
      <c r="AH185" s="12">
        <f>IF(OR(Table14[[#This Row],[severity]]="Medium",Table14[[#This Row],[severity]]="High"),1,0)</f>
        <v>0</v>
      </c>
    </row>
    <row r="186" spans="1:34" ht="91.5">
      <c r="A186" s="27" t="s">
        <v>2178</v>
      </c>
      <c r="B186" s="11" t="s">
        <v>2179</v>
      </c>
      <c r="C186" s="12" t="s">
        <v>80</v>
      </c>
      <c r="D18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86" s="11" t="s">
        <v>2243</v>
      </c>
      <c r="F186" s="12" t="s">
        <v>2244</v>
      </c>
      <c r="G186" s="12" t="s">
        <v>2245</v>
      </c>
      <c r="H186" s="12">
        <v>2</v>
      </c>
      <c r="I186" s="12" t="s">
        <v>2246</v>
      </c>
      <c r="J186" s="12" t="s">
        <v>2247</v>
      </c>
      <c r="K186" s="13" t="s">
        <v>56</v>
      </c>
      <c r="L186" s="12" t="s">
        <v>2248</v>
      </c>
      <c r="M186" s="12" t="s">
        <v>2249</v>
      </c>
      <c r="N186" s="12" t="s">
        <v>2250</v>
      </c>
      <c r="O186" s="12" t="s">
        <v>2251</v>
      </c>
      <c r="P186" s="12" t="s">
        <v>2672</v>
      </c>
      <c r="Q186" s="12" t="s">
        <v>2671</v>
      </c>
      <c r="R186" s="12" t="s">
        <v>2672</v>
      </c>
      <c r="S186" s="12" t="s">
        <v>76</v>
      </c>
      <c r="T186" s="12" t="s">
        <v>2674</v>
      </c>
      <c r="U186" s="12" t="s">
        <v>2671</v>
      </c>
      <c r="V186" s="12" t="s">
        <v>2681</v>
      </c>
      <c r="W186" s="12" t="s">
        <v>72</v>
      </c>
      <c r="X186" s="12" t="s">
        <v>62</v>
      </c>
      <c r="Y186" s="12" t="s">
        <v>73</v>
      </c>
      <c r="Z186" t="s">
        <v>3186</v>
      </c>
      <c r="AA186" s="12" t="str">
        <f>Table14[[#This Row],[case_id]]&amp;"__"&amp;Table14[[#This Row],[filename]]&amp;"__"&amp;Table14[[#This Row],[Model]]</f>
        <v>repo_2a41fdc_e212229__app_llm_vs_gt.diff__ChatGPT 5.4</v>
      </c>
      <c r="AB186" s="12">
        <f>IF(Table14[[#This Row],[task_success]]="Yes",1,0)</f>
        <v>1</v>
      </c>
      <c r="AC186" s="12">
        <f>IF(Table14[[#This Row],[task_success]]="Partial",1,0)</f>
        <v>0</v>
      </c>
      <c r="AD186" s="12">
        <f>IF(Table14[[#This Row],[task_success]]="No",1,0)</f>
        <v>0</v>
      </c>
      <c r="AE186" s="12">
        <f>IF(Table14[[#This Row],[exact_match]]="Yes",1,0)</f>
        <v>0</v>
      </c>
      <c r="AF186" s="12">
        <f>IF(Table14[[#This Row],[unintended_change_present]]="Yes",1,0)</f>
        <v>1</v>
      </c>
      <c r="AG186" s="12">
        <f>IF(Table14[[#This Row],[missed_required_change]]="Yes",1,0)</f>
        <v>0</v>
      </c>
      <c r="AH186" s="12">
        <f>IF(OR(Table14[[#This Row],[severity]]="Medium",Table14[[#This Row],[severity]]="High"),1,0)</f>
        <v>0</v>
      </c>
    </row>
    <row r="187" spans="1:34" ht="91.5">
      <c r="A187" s="26" t="s">
        <v>2178</v>
      </c>
      <c r="B187" s="15" t="s">
        <v>2179</v>
      </c>
      <c r="C187" s="16" t="s">
        <v>80</v>
      </c>
      <c r="D18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87" s="15" t="s">
        <v>2243</v>
      </c>
      <c r="F187" s="16" t="s">
        <v>2244</v>
      </c>
      <c r="G187" s="16" t="s">
        <v>2245</v>
      </c>
      <c r="H187" s="16">
        <v>2</v>
      </c>
      <c r="I187" s="16" t="s">
        <v>2246</v>
      </c>
      <c r="J187" s="16" t="s">
        <v>2256</v>
      </c>
      <c r="K187" s="18" t="s">
        <v>56</v>
      </c>
      <c r="L187" s="16" t="s">
        <v>2248</v>
      </c>
      <c r="M187" s="16" t="s">
        <v>2249</v>
      </c>
      <c r="N187" s="16" t="s">
        <v>230</v>
      </c>
      <c r="O187" s="16" t="s">
        <v>2257</v>
      </c>
      <c r="P187" s="16" t="s">
        <v>2672</v>
      </c>
      <c r="Q187" s="16" t="s">
        <v>2671</v>
      </c>
      <c r="R187" s="16" t="s">
        <v>2672</v>
      </c>
      <c r="S187" s="16" t="s">
        <v>76</v>
      </c>
      <c r="T187" s="16" t="s">
        <v>2674</v>
      </c>
      <c r="U187" s="16" t="s">
        <v>2671</v>
      </c>
      <c r="V187" s="16" t="s">
        <v>2681</v>
      </c>
      <c r="W187" s="16" t="s">
        <v>72</v>
      </c>
      <c r="X187" s="16" t="s">
        <v>62</v>
      </c>
      <c r="Y187" s="16" t="s">
        <v>73</v>
      </c>
      <c r="Z187" t="s">
        <v>3186</v>
      </c>
      <c r="AA187" s="12" t="str">
        <f>Table14[[#This Row],[case_id]]&amp;"__"&amp;Table14[[#This Row],[filename]]&amp;"__"&amp;Table14[[#This Row],[Model]]</f>
        <v>repo_2a41fdc_e212229__init_llm_vs_gt.diff__ChatGPT 5.4</v>
      </c>
      <c r="AB187" s="12">
        <f>IF(Table14[[#This Row],[task_success]]="Yes",1,0)</f>
        <v>1</v>
      </c>
      <c r="AC187" s="12">
        <f>IF(Table14[[#This Row],[task_success]]="Partial",1,0)</f>
        <v>0</v>
      </c>
      <c r="AD187" s="12">
        <f>IF(Table14[[#This Row],[task_success]]="No",1,0)</f>
        <v>0</v>
      </c>
      <c r="AE187" s="12">
        <f>IF(Table14[[#This Row],[exact_match]]="Yes",1,0)</f>
        <v>0</v>
      </c>
      <c r="AF187" s="12">
        <f>IF(Table14[[#This Row],[unintended_change_present]]="Yes",1,0)</f>
        <v>1</v>
      </c>
      <c r="AG187" s="12">
        <f>IF(Table14[[#This Row],[missed_required_change]]="Yes",1,0)</f>
        <v>0</v>
      </c>
      <c r="AH187" s="12">
        <f>IF(OR(Table14[[#This Row],[severity]]="Medium",Table14[[#This Row],[severity]]="High"),1,0)</f>
        <v>0</v>
      </c>
    </row>
    <row r="188" spans="1:34" ht="91.5">
      <c r="A188" s="27" t="s">
        <v>2178</v>
      </c>
      <c r="B188" s="11" t="s">
        <v>2179</v>
      </c>
      <c r="C188" s="12" t="s">
        <v>114</v>
      </c>
      <c r="D18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88" s="11" t="s">
        <v>2260</v>
      </c>
      <c r="F188" s="12" t="s">
        <v>2261</v>
      </c>
      <c r="G188" s="12" t="s">
        <v>2262</v>
      </c>
      <c r="H188" s="12">
        <v>1</v>
      </c>
      <c r="I188" s="12" t="s">
        <v>2263</v>
      </c>
      <c r="J188" s="12" t="s">
        <v>2263</v>
      </c>
      <c r="K188" s="13" t="s">
        <v>56</v>
      </c>
      <c r="L188" s="12" t="s">
        <v>2264</v>
      </c>
      <c r="M188" s="12" t="s">
        <v>2265</v>
      </c>
      <c r="N188" s="12" t="s">
        <v>2266</v>
      </c>
      <c r="O188" s="12" t="s">
        <v>2267</v>
      </c>
      <c r="P188" s="12" t="s">
        <v>2672</v>
      </c>
      <c r="Q188" s="12" t="s">
        <v>2671</v>
      </c>
      <c r="R188" s="12" t="s">
        <v>2672</v>
      </c>
      <c r="S188" s="12" t="s">
        <v>76</v>
      </c>
      <c r="T188" s="12" t="s">
        <v>2674</v>
      </c>
      <c r="U188" s="12" t="s">
        <v>2671</v>
      </c>
      <c r="V188" s="12" t="s">
        <v>2681</v>
      </c>
      <c r="W188" s="12" t="s">
        <v>72</v>
      </c>
      <c r="X188" s="12" t="s">
        <v>62</v>
      </c>
      <c r="Y188" s="12" t="s">
        <v>73</v>
      </c>
      <c r="Z188" t="s">
        <v>3186</v>
      </c>
      <c r="AA188" s="12" t="str">
        <f>Table14[[#This Row],[case_id]]&amp;"__"&amp;Table14[[#This Row],[filename]]&amp;"__"&amp;Table14[[#This Row],[Model]]</f>
        <v>repo_7f6f3a0_088a9e6__qt_llm_vs_gt.diff__ChatGPT 5.4</v>
      </c>
      <c r="AB188" s="12">
        <f>IF(Table14[[#This Row],[task_success]]="Yes",1,0)</f>
        <v>1</v>
      </c>
      <c r="AC188" s="12">
        <f>IF(Table14[[#This Row],[task_success]]="Partial",1,0)</f>
        <v>0</v>
      </c>
      <c r="AD188" s="12">
        <f>IF(Table14[[#This Row],[task_success]]="No",1,0)</f>
        <v>0</v>
      </c>
      <c r="AE188" s="12">
        <f>IF(Table14[[#This Row],[exact_match]]="Yes",1,0)</f>
        <v>0</v>
      </c>
      <c r="AF188" s="12">
        <f>IF(Table14[[#This Row],[unintended_change_present]]="Yes",1,0)</f>
        <v>1</v>
      </c>
      <c r="AG188" s="12">
        <f>IF(Table14[[#This Row],[missed_required_change]]="Yes",1,0)</f>
        <v>0</v>
      </c>
      <c r="AH188" s="12">
        <f>IF(OR(Table14[[#This Row],[severity]]="Medium",Table14[[#This Row],[severity]]="High"),1,0)</f>
        <v>0</v>
      </c>
    </row>
    <row r="189" spans="1:34" ht="106.5">
      <c r="A189" s="26" t="s">
        <v>2178</v>
      </c>
      <c r="B189" s="15" t="s">
        <v>2179</v>
      </c>
      <c r="C189" s="16" t="s">
        <v>149</v>
      </c>
      <c r="D18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89" s="15" t="s">
        <v>2272</v>
      </c>
      <c r="F189" s="16" t="s">
        <v>2273</v>
      </c>
      <c r="G189" s="16" t="s">
        <v>2274</v>
      </c>
      <c r="H189" s="16">
        <v>1</v>
      </c>
      <c r="I189" s="16" t="s">
        <v>2202</v>
      </c>
      <c r="J189" s="16" t="s">
        <v>2202</v>
      </c>
      <c r="K189" s="18" t="s">
        <v>56</v>
      </c>
      <c r="L189" s="16" t="s">
        <v>2275</v>
      </c>
      <c r="M189" s="16" t="s">
        <v>2276</v>
      </c>
      <c r="N189" s="16" t="s">
        <v>591</v>
      </c>
      <c r="O189" s="16" t="s">
        <v>2277</v>
      </c>
      <c r="P189" s="16" t="s">
        <v>2672</v>
      </c>
      <c r="Q189" s="16" t="s">
        <v>2671</v>
      </c>
      <c r="R189" s="16" t="s">
        <v>2672</v>
      </c>
      <c r="S189" s="16" t="s">
        <v>76</v>
      </c>
      <c r="T189" s="16" t="s">
        <v>2765</v>
      </c>
      <c r="U189" s="16" t="s">
        <v>2671</v>
      </c>
      <c r="V189" s="16" t="s">
        <v>2775</v>
      </c>
      <c r="W189" s="16" t="s">
        <v>72</v>
      </c>
      <c r="X189" s="16" t="s">
        <v>62</v>
      </c>
      <c r="Y189" s="16" t="s">
        <v>73</v>
      </c>
      <c r="Z189" t="s">
        <v>3186</v>
      </c>
      <c r="AA189" s="12" t="str">
        <f>Table14[[#This Row],[case_id]]&amp;"__"&amp;Table14[[#This Row],[filename]]&amp;"__"&amp;Table14[[#This Row],[Model]]</f>
        <v>repo_2f79d56_0f8f436__main_llm_vs_gt.diff__ChatGPT 5.4</v>
      </c>
      <c r="AB189" s="12">
        <f>IF(Table14[[#This Row],[task_success]]="Yes",1,0)</f>
        <v>1</v>
      </c>
      <c r="AC189" s="12">
        <f>IF(Table14[[#This Row],[task_success]]="Partial",1,0)</f>
        <v>0</v>
      </c>
      <c r="AD189" s="12">
        <f>IF(Table14[[#This Row],[task_success]]="No",1,0)</f>
        <v>0</v>
      </c>
      <c r="AE189" s="12">
        <f>IF(Table14[[#This Row],[exact_match]]="Yes",1,0)</f>
        <v>0</v>
      </c>
      <c r="AF189" s="12">
        <f>IF(Table14[[#This Row],[unintended_change_present]]="Yes",1,0)</f>
        <v>1</v>
      </c>
      <c r="AG189" s="12">
        <f>IF(Table14[[#This Row],[missed_required_change]]="Yes",1,0)</f>
        <v>0</v>
      </c>
      <c r="AH189" s="12">
        <f>IF(OR(Table14[[#This Row],[severity]]="Medium",Table14[[#This Row],[severity]]="High"),1,0)</f>
        <v>0</v>
      </c>
    </row>
    <row r="190" spans="1:34" ht="76.5">
      <c r="A190" s="27" t="s">
        <v>2282</v>
      </c>
      <c r="B190" s="11" t="s">
        <v>2283</v>
      </c>
      <c r="C190" s="12" t="s">
        <v>80</v>
      </c>
      <c r="D19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90" s="11" t="s">
        <v>2284</v>
      </c>
      <c r="F190" s="12" t="s">
        <v>2285</v>
      </c>
      <c r="G190" s="12" t="s">
        <v>2286</v>
      </c>
      <c r="H190" s="12">
        <v>1</v>
      </c>
      <c r="I190" s="12" t="s">
        <v>2287</v>
      </c>
      <c r="J190" s="12" t="s">
        <v>2287</v>
      </c>
      <c r="K190" s="13" t="s">
        <v>56</v>
      </c>
      <c r="L190" s="12" t="s">
        <v>2288</v>
      </c>
      <c r="M190" s="12" t="s">
        <v>2289</v>
      </c>
      <c r="N190" s="12" t="s">
        <v>2290</v>
      </c>
      <c r="O190" s="12" t="s">
        <v>2291</v>
      </c>
      <c r="P190" s="12" t="s">
        <v>2672</v>
      </c>
      <c r="Q190" s="12" t="s">
        <v>2671</v>
      </c>
      <c r="R190" s="12" t="s">
        <v>2672</v>
      </c>
      <c r="S190" s="12" t="s">
        <v>76</v>
      </c>
      <c r="T190" s="12" t="s">
        <v>2674</v>
      </c>
      <c r="U190" s="12" t="s">
        <v>2671</v>
      </c>
      <c r="V190" s="12" t="s">
        <v>2681</v>
      </c>
      <c r="W190" s="12" t="s">
        <v>72</v>
      </c>
      <c r="X190" s="12" t="s">
        <v>62</v>
      </c>
      <c r="Y190" s="12" t="s">
        <v>73</v>
      </c>
      <c r="Z190" t="s">
        <v>3186</v>
      </c>
      <c r="AA190" s="12" t="str">
        <f>Table14[[#This Row],[case_id]]&amp;"__"&amp;Table14[[#This Row],[filename]]&amp;"__"&amp;Table14[[#This Row],[Model]]</f>
        <v>repo_8d86e08_be78f0c__reader_llm_vs_gt.diff__ChatGPT 5.4</v>
      </c>
      <c r="AB190" s="12">
        <f>IF(Table14[[#This Row],[task_success]]="Yes",1,0)</f>
        <v>1</v>
      </c>
      <c r="AC190" s="12">
        <f>IF(Table14[[#This Row],[task_success]]="Partial",1,0)</f>
        <v>0</v>
      </c>
      <c r="AD190" s="12">
        <f>IF(Table14[[#This Row],[task_success]]="No",1,0)</f>
        <v>0</v>
      </c>
      <c r="AE190" s="12">
        <f>IF(Table14[[#This Row],[exact_match]]="Yes",1,0)</f>
        <v>0</v>
      </c>
      <c r="AF190" s="12">
        <f>IF(Table14[[#This Row],[unintended_change_present]]="Yes",1,0)</f>
        <v>1</v>
      </c>
      <c r="AG190" s="12">
        <f>IF(Table14[[#This Row],[missed_required_change]]="Yes",1,0)</f>
        <v>0</v>
      </c>
      <c r="AH190" s="12">
        <f>IF(OR(Table14[[#This Row],[severity]]="Medium",Table14[[#This Row],[severity]]="High"),1,0)</f>
        <v>0</v>
      </c>
    </row>
    <row r="191" spans="1:34" ht="106.5">
      <c r="A191" s="26" t="s">
        <v>2282</v>
      </c>
      <c r="B191" s="15" t="s">
        <v>2283</v>
      </c>
      <c r="C191" s="16" t="s">
        <v>149</v>
      </c>
      <c r="D19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1" s="15" t="s">
        <v>2296</v>
      </c>
      <c r="F191" s="16" t="s">
        <v>2297</v>
      </c>
      <c r="G191" s="16" t="s">
        <v>2298</v>
      </c>
      <c r="H191" s="16">
        <v>1</v>
      </c>
      <c r="I191" s="16" t="s">
        <v>2299</v>
      </c>
      <c r="J191" s="16" t="s">
        <v>2299</v>
      </c>
      <c r="K191" s="18" t="s">
        <v>56</v>
      </c>
      <c r="L191" s="16" t="s">
        <v>2300</v>
      </c>
      <c r="M191" s="16" t="s">
        <v>2301</v>
      </c>
      <c r="N191" s="16" t="s">
        <v>2302</v>
      </c>
      <c r="O191" s="16" t="s">
        <v>2303</v>
      </c>
      <c r="P191" s="16" t="s">
        <v>2672</v>
      </c>
      <c r="Q191" s="16" t="s">
        <v>2671</v>
      </c>
      <c r="R191" s="16" t="s">
        <v>2672</v>
      </c>
      <c r="S191" s="16" t="s">
        <v>76</v>
      </c>
      <c r="T191" s="16" t="s">
        <v>2674</v>
      </c>
      <c r="U191" s="16" t="s">
        <v>2671</v>
      </c>
      <c r="V191" s="16" t="s">
        <v>2681</v>
      </c>
      <c r="W191" s="16" t="s">
        <v>72</v>
      </c>
      <c r="X191" s="16" t="s">
        <v>62</v>
      </c>
      <c r="Y191" s="16" t="s">
        <v>73</v>
      </c>
      <c r="Z191" t="s">
        <v>3186</v>
      </c>
      <c r="AA191" s="12" t="str">
        <f>Table14[[#This Row],[case_id]]&amp;"__"&amp;Table14[[#This Row],[filename]]&amp;"__"&amp;Table14[[#This Row],[Model]]</f>
        <v>repo_aa861a6_09de608__gif_llm_vs_gt.diff__ChatGPT 5.4</v>
      </c>
      <c r="AB191" s="12">
        <f>IF(Table14[[#This Row],[task_success]]="Yes",1,0)</f>
        <v>1</v>
      </c>
      <c r="AC191" s="12">
        <f>IF(Table14[[#This Row],[task_success]]="Partial",1,0)</f>
        <v>0</v>
      </c>
      <c r="AD191" s="12">
        <f>IF(Table14[[#This Row],[task_success]]="No",1,0)</f>
        <v>0</v>
      </c>
      <c r="AE191" s="12">
        <f>IF(Table14[[#This Row],[exact_match]]="Yes",1,0)</f>
        <v>0</v>
      </c>
      <c r="AF191" s="12">
        <f>IF(Table14[[#This Row],[unintended_change_present]]="Yes",1,0)</f>
        <v>1</v>
      </c>
      <c r="AG191" s="12">
        <f>IF(Table14[[#This Row],[missed_required_change]]="Yes",1,0)</f>
        <v>0</v>
      </c>
      <c r="AH191" s="12">
        <f>IF(OR(Table14[[#This Row],[severity]]="Medium",Table14[[#This Row],[severity]]="High"),1,0)</f>
        <v>0</v>
      </c>
    </row>
    <row r="192" spans="1:34" ht="106.5">
      <c r="A192" s="27" t="s">
        <v>2282</v>
      </c>
      <c r="B192" s="11" t="s">
        <v>2283</v>
      </c>
      <c r="C192" s="24" t="s">
        <v>149</v>
      </c>
      <c r="D192"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2" s="11" t="s">
        <v>2308</v>
      </c>
      <c r="F192" s="12" t="s">
        <v>2309</v>
      </c>
      <c r="G192" s="12" t="s">
        <v>2310</v>
      </c>
      <c r="H192" s="12">
        <v>6</v>
      </c>
      <c r="I192" s="12" t="s">
        <v>2311</v>
      </c>
      <c r="J192" s="12" t="s">
        <v>2312</v>
      </c>
      <c r="K192" s="13" t="s">
        <v>56</v>
      </c>
      <c r="L192" s="12" t="s">
        <v>2313</v>
      </c>
      <c r="M192" s="12" t="s">
        <v>2314</v>
      </c>
      <c r="N192" s="12" t="s">
        <v>2315</v>
      </c>
      <c r="O192" s="12" t="s">
        <v>2316</v>
      </c>
      <c r="P192" s="12" t="s">
        <v>2672</v>
      </c>
      <c r="Q192" s="12" t="s">
        <v>2671</v>
      </c>
      <c r="R192" s="12" t="s">
        <v>2672</v>
      </c>
      <c r="S192" s="12" t="s">
        <v>76</v>
      </c>
      <c r="T192" s="12" t="s">
        <v>2674</v>
      </c>
      <c r="U192" s="12" t="s">
        <v>2671</v>
      </c>
      <c r="V192" s="12" t="s">
        <v>3042</v>
      </c>
      <c r="W192" s="12" t="s">
        <v>72</v>
      </c>
      <c r="X192" s="12" t="s">
        <v>62</v>
      </c>
      <c r="Y192" s="12" t="s">
        <v>73</v>
      </c>
      <c r="Z192" t="s">
        <v>3186</v>
      </c>
      <c r="AA192" s="12" t="str">
        <f>Table14[[#This Row],[case_id]]&amp;"__"&amp;Table14[[#This Row],[filename]]&amp;"__"&amp;Table14[[#This Row],[Model]]</f>
        <v>repo_03fdc2c_7bd0678__blackwhite_llm_vs_gt.diff__ChatGPT 5.4</v>
      </c>
      <c r="AB192" s="12">
        <f>IF(Table14[[#This Row],[task_success]]="Yes",1,0)</f>
        <v>1</v>
      </c>
      <c r="AC192" s="12">
        <f>IF(Table14[[#This Row],[task_success]]="Partial",1,0)</f>
        <v>0</v>
      </c>
      <c r="AD192" s="12">
        <f>IF(Table14[[#This Row],[task_success]]="No",1,0)</f>
        <v>0</v>
      </c>
      <c r="AE192" s="12">
        <f>IF(Table14[[#This Row],[exact_match]]="Yes",1,0)</f>
        <v>0</v>
      </c>
      <c r="AF192" s="12">
        <f>IF(Table14[[#This Row],[unintended_change_present]]="Yes",1,0)</f>
        <v>1</v>
      </c>
      <c r="AG192" s="12">
        <f>IF(Table14[[#This Row],[missed_required_change]]="Yes",1,0)</f>
        <v>0</v>
      </c>
      <c r="AH192" s="12">
        <f>IF(OR(Table14[[#This Row],[severity]]="Medium",Table14[[#This Row],[severity]]="High"),1,0)</f>
        <v>0</v>
      </c>
    </row>
    <row r="193" spans="1:34" ht="106.5">
      <c r="A193" s="26" t="s">
        <v>2282</v>
      </c>
      <c r="B193" s="15" t="s">
        <v>2283</v>
      </c>
      <c r="C193" s="20" t="s">
        <v>149</v>
      </c>
      <c r="D193"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3" s="15" t="s">
        <v>2308</v>
      </c>
      <c r="F193" s="16" t="s">
        <v>2309</v>
      </c>
      <c r="G193" s="16" t="s">
        <v>2310</v>
      </c>
      <c r="H193" s="16">
        <v>6</v>
      </c>
      <c r="I193" s="16" t="s">
        <v>2311</v>
      </c>
      <c r="J193" s="16" t="s">
        <v>2324</v>
      </c>
      <c r="K193" s="18" t="s">
        <v>56</v>
      </c>
      <c r="L193" s="16" t="s">
        <v>2313</v>
      </c>
      <c r="M193" s="16" t="s">
        <v>2314</v>
      </c>
      <c r="N193" s="16" t="s">
        <v>2325</v>
      </c>
      <c r="O193" s="16" t="s">
        <v>2326</v>
      </c>
      <c r="P193" s="16" t="s">
        <v>2672</v>
      </c>
      <c r="Q193" s="16" t="s">
        <v>2671</v>
      </c>
      <c r="R193" s="16" t="s">
        <v>2672</v>
      </c>
      <c r="S193" s="16" t="s">
        <v>76</v>
      </c>
      <c r="T193" s="16" t="s">
        <v>2674</v>
      </c>
      <c r="U193" s="16" t="s">
        <v>2671</v>
      </c>
      <c r="V193" s="16" t="s">
        <v>3047</v>
      </c>
      <c r="W193" s="16" t="s">
        <v>72</v>
      </c>
      <c r="X193" s="16" t="s">
        <v>62</v>
      </c>
      <c r="Y193" s="16" t="s">
        <v>73</v>
      </c>
      <c r="Z193" t="s">
        <v>3186</v>
      </c>
      <c r="AA193" s="12" t="str">
        <f>Table14[[#This Row],[case_id]]&amp;"__"&amp;Table14[[#This Row],[filename]]&amp;"__"&amp;Table14[[#This Row],[Model]]</f>
        <v>repo_03fdc2c_7bd0678__clip_llm_vs_gt.diff__ChatGPT 5.4</v>
      </c>
      <c r="AB193" s="12">
        <f>IF(Table14[[#This Row],[task_success]]="Yes",1,0)</f>
        <v>1</v>
      </c>
      <c r="AC193" s="12">
        <f>IF(Table14[[#This Row],[task_success]]="Partial",1,0)</f>
        <v>0</v>
      </c>
      <c r="AD193" s="12">
        <f>IF(Table14[[#This Row],[task_success]]="No",1,0)</f>
        <v>0</v>
      </c>
      <c r="AE193" s="12">
        <f>IF(Table14[[#This Row],[exact_match]]="Yes",1,0)</f>
        <v>0</v>
      </c>
      <c r="AF193" s="12">
        <f>IF(Table14[[#This Row],[unintended_change_present]]="Yes",1,0)</f>
        <v>1</v>
      </c>
      <c r="AG193" s="12">
        <f>IF(Table14[[#This Row],[missed_required_change]]="Yes",1,0)</f>
        <v>0</v>
      </c>
      <c r="AH193" s="12">
        <f>IF(OR(Table14[[#This Row],[severity]]="Medium",Table14[[#This Row],[severity]]="High"),1,0)</f>
        <v>0</v>
      </c>
    </row>
    <row r="194" spans="1:34" ht="106.5">
      <c r="A194" s="27" t="s">
        <v>2282</v>
      </c>
      <c r="B194" s="11" t="s">
        <v>2283</v>
      </c>
      <c r="C194" s="24" t="s">
        <v>149</v>
      </c>
      <c r="D194"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4" s="11" t="s">
        <v>2308</v>
      </c>
      <c r="F194" s="12" t="s">
        <v>2309</v>
      </c>
      <c r="G194" s="12" t="s">
        <v>2310</v>
      </c>
      <c r="H194" s="12">
        <v>6</v>
      </c>
      <c r="I194" s="12" t="s">
        <v>2311</v>
      </c>
      <c r="J194" s="12" t="s">
        <v>2333</v>
      </c>
      <c r="K194" s="13" t="s">
        <v>56</v>
      </c>
      <c r="L194" s="12" t="s">
        <v>2313</v>
      </c>
      <c r="M194" s="12" t="s">
        <v>2314</v>
      </c>
      <c r="N194" s="12" t="s">
        <v>2334</v>
      </c>
      <c r="O194" s="12" t="s">
        <v>2335</v>
      </c>
      <c r="P194" s="12" t="s">
        <v>2672</v>
      </c>
      <c r="Q194" s="12" t="s">
        <v>2671</v>
      </c>
      <c r="R194" s="12" t="s">
        <v>2672</v>
      </c>
      <c r="S194" s="12" t="s">
        <v>76</v>
      </c>
      <c r="T194" s="12" t="s">
        <v>2674</v>
      </c>
      <c r="U194" s="12" t="s">
        <v>2671</v>
      </c>
      <c r="V194" s="12" t="s">
        <v>3053</v>
      </c>
      <c r="W194" s="12" t="s">
        <v>72</v>
      </c>
      <c r="X194" s="12" t="s">
        <v>62</v>
      </c>
      <c r="Y194" s="12" t="s">
        <v>73</v>
      </c>
      <c r="Z194" t="s">
        <v>3186</v>
      </c>
      <c r="AA194" s="12" t="str">
        <f>Table14[[#This Row],[case_id]]&amp;"__"&amp;Table14[[#This Row],[filename]]&amp;"__"&amp;Table14[[#This Row],[Model]]</f>
        <v>repo_03fdc2c_7bd0678__color_llm_vs_gt.diff__ChatGPT 5.4</v>
      </c>
      <c r="AB194" s="12">
        <f>IF(Table14[[#This Row],[task_success]]="Yes",1,0)</f>
        <v>1</v>
      </c>
      <c r="AC194" s="12">
        <f>IF(Table14[[#This Row],[task_success]]="Partial",1,0)</f>
        <v>0</v>
      </c>
      <c r="AD194" s="12">
        <f>IF(Table14[[#This Row],[task_success]]="No",1,0)</f>
        <v>0</v>
      </c>
      <c r="AE194" s="12">
        <f>IF(Table14[[#This Row],[exact_match]]="Yes",1,0)</f>
        <v>0</v>
      </c>
      <c r="AF194" s="12">
        <f>IF(Table14[[#This Row],[unintended_change_present]]="Yes",1,0)</f>
        <v>1</v>
      </c>
      <c r="AG194" s="12">
        <f>IF(Table14[[#This Row],[missed_required_change]]="Yes",1,0)</f>
        <v>0</v>
      </c>
      <c r="AH194" s="12">
        <f>IF(OR(Table14[[#This Row],[severity]]="Medium",Table14[[#This Row],[severity]]="High"),1,0)</f>
        <v>0</v>
      </c>
    </row>
    <row r="195" spans="1:34" ht="106.5">
      <c r="A195" s="26" t="s">
        <v>2282</v>
      </c>
      <c r="B195" s="15" t="s">
        <v>2283</v>
      </c>
      <c r="C195" s="20" t="s">
        <v>149</v>
      </c>
      <c r="D195"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5" s="15" t="s">
        <v>2308</v>
      </c>
      <c r="F195" s="16" t="s">
        <v>2309</v>
      </c>
      <c r="G195" s="16" t="s">
        <v>2310</v>
      </c>
      <c r="H195" s="16">
        <v>6</v>
      </c>
      <c r="I195" s="16" t="s">
        <v>2311</v>
      </c>
      <c r="J195" s="16" t="s">
        <v>2342</v>
      </c>
      <c r="K195" s="18" t="s">
        <v>56</v>
      </c>
      <c r="L195" s="16" t="s">
        <v>2313</v>
      </c>
      <c r="M195" s="16" t="s">
        <v>2314</v>
      </c>
      <c r="N195" s="16" t="s">
        <v>2343</v>
      </c>
      <c r="O195" s="16" t="s">
        <v>2344</v>
      </c>
      <c r="P195" s="16" t="s">
        <v>2672</v>
      </c>
      <c r="Q195" s="16" t="s">
        <v>2671</v>
      </c>
      <c r="R195" s="16" t="s">
        <v>2672</v>
      </c>
      <c r="S195" s="16" t="s">
        <v>76</v>
      </c>
      <c r="T195" s="16" t="s">
        <v>2674</v>
      </c>
      <c r="U195" s="16" t="s">
        <v>3059</v>
      </c>
      <c r="V195" s="16" t="s">
        <v>3059</v>
      </c>
      <c r="W195" s="16" t="s">
        <v>72</v>
      </c>
      <c r="X195" s="16" t="s">
        <v>62</v>
      </c>
      <c r="Y195" s="16" t="s">
        <v>73</v>
      </c>
      <c r="Z195" t="s">
        <v>3186</v>
      </c>
      <c r="AA195" s="12" t="str">
        <f>Table14[[#This Row],[case_id]]&amp;"__"&amp;Table14[[#This Row],[filename]]&amp;"__"&amp;Table14[[#This Row],[Model]]</f>
        <v>repo_03fdc2c_7bd0678__config_llm_vs_gt.diff__ChatGPT 5.4</v>
      </c>
      <c r="AB195" s="12">
        <f>IF(Table14[[#This Row],[task_success]]="Yes",1,0)</f>
        <v>1</v>
      </c>
      <c r="AC195" s="12">
        <f>IF(Table14[[#This Row],[task_success]]="Partial",1,0)</f>
        <v>0</v>
      </c>
      <c r="AD195" s="12">
        <f>IF(Table14[[#This Row],[task_success]]="No",1,0)</f>
        <v>0</v>
      </c>
      <c r="AE195" s="12">
        <f>IF(Table14[[#This Row],[exact_match]]="Yes",1,0)</f>
        <v>0</v>
      </c>
      <c r="AF195" s="12">
        <f>IF(Table14[[#This Row],[unintended_change_present]]="Yes",1,0)</f>
        <v>1</v>
      </c>
      <c r="AG195" s="12">
        <f>IF(Table14[[#This Row],[missed_required_change]]="Yes",1,0)</f>
        <v>0</v>
      </c>
      <c r="AH195" s="12">
        <f>IF(OR(Table14[[#This Row],[severity]]="Medium",Table14[[#This Row],[severity]]="High"),1,0)</f>
        <v>0</v>
      </c>
    </row>
    <row r="196" spans="1:34" ht="106.5">
      <c r="A196" s="27" t="s">
        <v>2282</v>
      </c>
      <c r="B196" s="11" t="s">
        <v>2283</v>
      </c>
      <c r="C196" s="24" t="s">
        <v>149</v>
      </c>
      <c r="D196"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6" s="11" t="s">
        <v>2308</v>
      </c>
      <c r="F196" s="12" t="s">
        <v>2309</v>
      </c>
      <c r="G196" s="12" t="s">
        <v>2310</v>
      </c>
      <c r="H196" s="12">
        <v>6</v>
      </c>
      <c r="I196" s="12" t="s">
        <v>2311</v>
      </c>
      <c r="J196" s="12" t="s">
        <v>2312</v>
      </c>
      <c r="K196" s="13" t="s">
        <v>56</v>
      </c>
      <c r="L196" s="12" t="s">
        <v>2313</v>
      </c>
      <c r="M196" s="12" t="s">
        <v>2314</v>
      </c>
      <c r="N196" s="12" t="s">
        <v>2350</v>
      </c>
      <c r="O196" s="12" t="s">
        <v>2351</v>
      </c>
      <c r="P196" s="12" t="s">
        <v>2672</v>
      </c>
      <c r="Q196" s="12" t="s">
        <v>2671</v>
      </c>
      <c r="R196" s="12" t="s">
        <v>2672</v>
      </c>
      <c r="S196" s="12" t="s">
        <v>76</v>
      </c>
      <c r="T196" s="12" t="s">
        <v>2674</v>
      </c>
      <c r="U196" s="12" t="s">
        <v>2671</v>
      </c>
      <c r="V196" s="12" t="s">
        <v>3063</v>
      </c>
      <c r="W196" s="12" t="s">
        <v>72</v>
      </c>
      <c r="X196" s="12" t="s">
        <v>62</v>
      </c>
      <c r="Y196" s="12" t="s">
        <v>73</v>
      </c>
      <c r="Z196" t="s">
        <v>3186</v>
      </c>
      <c r="AA196" s="12" t="str">
        <f>Table14[[#This Row],[case_id]]&amp;"__"&amp;Table14[[#This Row],[filename]]&amp;"__"&amp;Table14[[#This Row],[Model]]</f>
        <v>repo_03fdc2c_7bd0678__drawing_llm_vs_gt.diff__ChatGPT 5.4</v>
      </c>
      <c r="AB196" s="12">
        <f>IF(Table14[[#This Row],[task_success]]="Yes",1,0)</f>
        <v>1</v>
      </c>
      <c r="AC196" s="12">
        <f>IF(Table14[[#This Row],[task_success]]="Partial",1,0)</f>
        <v>0</v>
      </c>
      <c r="AD196" s="12">
        <f>IF(Table14[[#This Row],[task_success]]="No",1,0)</f>
        <v>0</v>
      </c>
      <c r="AE196" s="12">
        <f>IF(Table14[[#This Row],[exact_match]]="Yes",1,0)</f>
        <v>0</v>
      </c>
      <c r="AF196" s="12">
        <f>IF(Table14[[#This Row],[unintended_change_present]]="Yes",1,0)</f>
        <v>1</v>
      </c>
      <c r="AG196" s="12">
        <f>IF(Table14[[#This Row],[missed_required_change]]="Yes",1,0)</f>
        <v>0</v>
      </c>
      <c r="AH196" s="12">
        <f>IF(OR(Table14[[#This Row],[severity]]="Medium",Table14[[#This Row],[severity]]="High"),1,0)</f>
        <v>0</v>
      </c>
    </row>
    <row r="197" spans="1:34" ht="106.5">
      <c r="A197" s="26" t="s">
        <v>2282</v>
      </c>
      <c r="B197" s="15" t="s">
        <v>2283</v>
      </c>
      <c r="C197" s="20" t="s">
        <v>149</v>
      </c>
      <c r="D197"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7" s="15" t="s">
        <v>2308</v>
      </c>
      <c r="F197" s="16" t="s">
        <v>2309</v>
      </c>
      <c r="G197" s="16" t="s">
        <v>2310</v>
      </c>
      <c r="H197" s="16">
        <v>6</v>
      </c>
      <c r="I197" s="16" t="s">
        <v>2311</v>
      </c>
      <c r="J197" s="16" t="s">
        <v>2357</v>
      </c>
      <c r="K197" s="18" t="s">
        <v>56</v>
      </c>
      <c r="L197" s="16" t="s">
        <v>2313</v>
      </c>
      <c r="M197" s="16" t="s">
        <v>2314</v>
      </c>
      <c r="N197" s="16" t="s">
        <v>2358</v>
      </c>
      <c r="O197" s="16" t="s">
        <v>2359</v>
      </c>
      <c r="P197" s="16" t="s">
        <v>2672</v>
      </c>
      <c r="Q197" s="16" t="s">
        <v>2671</v>
      </c>
      <c r="R197" s="16" t="s">
        <v>2672</v>
      </c>
      <c r="S197" s="16" t="s">
        <v>76</v>
      </c>
      <c r="T197" s="16" t="s">
        <v>2674</v>
      </c>
      <c r="U197" s="16" t="s">
        <v>2671</v>
      </c>
      <c r="V197" s="16" t="s">
        <v>2681</v>
      </c>
      <c r="W197" s="16" t="s">
        <v>72</v>
      </c>
      <c r="X197" s="16" t="s">
        <v>62</v>
      </c>
      <c r="Y197" s="16" t="s">
        <v>73</v>
      </c>
      <c r="Z197" t="s">
        <v>3186</v>
      </c>
      <c r="AA197" s="12" t="str">
        <f>Table14[[#This Row],[case_id]]&amp;"__"&amp;Table14[[#This Row],[filename]]&amp;"__"&amp;Table14[[#This Row],[Model]]</f>
        <v>repo_03fdc2c_7bd0678__video_llm_vs_gt.diff__ChatGPT 5.4</v>
      </c>
      <c r="AB197" s="12">
        <f>IF(Table14[[#This Row],[task_success]]="Yes",1,0)</f>
        <v>1</v>
      </c>
      <c r="AC197" s="12">
        <f>IF(Table14[[#This Row],[task_success]]="Partial",1,0)</f>
        <v>0</v>
      </c>
      <c r="AD197" s="12">
        <f>IF(Table14[[#This Row],[task_success]]="No",1,0)</f>
        <v>0</v>
      </c>
      <c r="AE197" s="12">
        <f>IF(Table14[[#This Row],[exact_match]]="Yes",1,0)</f>
        <v>0</v>
      </c>
      <c r="AF197" s="12">
        <f>IF(Table14[[#This Row],[unintended_change_present]]="Yes",1,0)</f>
        <v>1</v>
      </c>
      <c r="AG197" s="12">
        <f>IF(Table14[[#This Row],[missed_required_change]]="Yes",1,0)</f>
        <v>0</v>
      </c>
      <c r="AH197" s="12">
        <f>IF(OR(Table14[[#This Row],[severity]]="Medium",Table14[[#This Row],[severity]]="High"),1,0)</f>
        <v>0</v>
      </c>
    </row>
    <row r="198" spans="1:34" ht="76.5">
      <c r="A198" s="27" t="s">
        <v>2282</v>
      </c>
      <c r="B198" s="11" t="s">
        <v>2283</v>
      </c>
      <c r="C198" s="12" t="s">
        <v>180</v>
      </c>
      <c r="D19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98" s="11" t="s">
        <v>2366</v>
      </c>
      <c r="F198" s="12" t="s">
        <v>2367</v>
      </c>
      <c r="G198" s="12" t="s">
        <v>2368</v>
      </c>
      <c r="H198" s="12">
        <v>1</v>
      </c>
      <c r="I198" s="12" t="s">
        <v>2357</v>
      </c>
      <c r="J198" s="12" t="s">
        <v>2357</v>
      </c>
      <c r="K198" s="13" t="s">
        <v>56</v>
      </c>
      <c r="L198" s="12" t="s">
        <v>2369</v>
      </c>
      <c r="M198" s="12" t="s">
        <v>2370</v>
      </c>
      <c r="N198" s="12" t="s">
        <v>2358</v>
      </c>
      <c r="O198" s="12" t="s">
        <v>2371</v>
      </c>
      <c r="P198" s="12" t="s">
        <v>2672</v>
      </c>
      <c r="Q198" s="12" t="s">
        <v>2671</v>
      </c>
      <c r="R198" s="12" t="s">
        <v>2672</v>
      </c>
      <c r="S198" s="12" t="s">
        <v>76</v>
      </c>
      <c r="T198" s="12" t="s">
        <v>2674</v>
      </c>
      <c r="U198" s="12" t="s">
        <v>2671</v>
      </c>
      <c r="V198" s="12" t="s">
        <v>2681</v>
      </c>
      <c r="W198" s="12" t="s">
        <v>72</v>
      </c>
      <c r="X198" s="12" t="s">
        <v>62</v>
      </c>
      <c r="Y198" s="12" t="s">
        <v>73</v>
      </c>
      <c r="Z198" t="s">
        <v>3186</v>
      </c>
      <c r="AA198" s="12" t="str">
        <f>Table14[[#This Row],[case_id]]&amp;"__"&amp;Table14[[#This Row],[filename]]&amp;"__"&amp;Table14[[#This Row],[Model]]</f>
        <v>repo_ebfe16c_4d59f79__video_llm_vs_gt.diff__ChatGPT 5.4</v>
      </c>
      <c r="AB198" s="12">
        <f>IF(Table14[[#This Row],[task_success]]="Yes",1,0)</f>
        <v>1</v>
      </c>
      <c r="AC198" s="12">
        <f>IF(Table14[[#This Row],[task_success]]="Partial",1,0)</f>
        <v>0</v>
      </c>
      <c r="AD198" s="12">
        <f>IF(Table14[[#This Row],[task_success]]="No",1,0)</f>
        <v>0</v>
      </c>
      <c r="AE198" s="12">
        <f>IF(Table14[[#This Row],[exact_match]]="Yes",1,0)</f>
        <v>0</v>
      </c>
      <c r="AF198" s="12">
        <f>IF(Table14[[#This Row],[unintended_change_present]]="Yes",1,0)</f>
        <v>1</v>
      </c>
      <c r="AG198" s="12">
        <f>IF(Table14[[#This Row],[missed_required_change]]="Yes",1,0)</f>
        <v>0</v>
      </c>
      <c r="AH198" s="12">
        <f>IF(OR(Table14[[#This Row],[severity]]="Medium",Table14[[#This Row],[severity]]="High"),1,0)</f>
        <v>0</v>
      </c>
    </row>
    <row r="199" spans="1:34" ht="91.5">
      <c r="A199" s="26" t="s">
        <v>2375</v>
      </c>
      <c r="B199" s="15" t="s">
        <v>2376</v>
      </c>
      <c r="C199" s="16" t="s">
        <v>51</v>
      </c>
      <c r="D19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99" s="15" t="s">
        <v>2377</v>
      </c>
      <c r="F199" s="16" t="s">
        <v>2378</v>
      </c>
      <c r="G199" s="16" t="s">
        <v>2379</v>
      </c>
      <c r="H199" s="16">
        <v>2</v>
      </c>
      <c r="I199" s="16" t="s">
        <v>2380</v>
      </c>
      <c r="J199" s="16" t="s">
        <v>2381</v>
      </c>
      <c r="K199" s="18" t="s">
        <v>56</v>
      </c>
      <c r="L199" s="16" t="s">
        <v>2382</v>
      </c>
      <c r="M199" s="16" t="s">
        <v>2383</v>
      </c>
      <c r="N199" s="16" t="s">
        <v>2384</v>
      </c>
      <c r="O199" s="16" t="s">
        <v>2385</v>
      </c>
      <c r="P199" s="12" t="s">
        <v>2672</v>
      </c>
      <c r="Q199" s="12" t="s">
        <v>2671</v>
      </c>
      <c r="R199" s="12" t="s">
        <v>2672</v>
      </c>
      <c r="S199" s="12" t="s">
        <v>76</v>
      </c>
      <c r="T199" s="12" t="s">
        <v>2674</v>
      </c>
      <c r="U199" s="12" t="s">
        <v>2671</v>
      </c>
      <c r="V199" s="12" t="s">
        <v>2681</v>
      </c>
      <c r="W199" s="12" t="s">
        <v>72</v>
      </c>
      <c r="X199" s="16" t="s">
        <v>62</v>
      </c>
      <c r="Y199" s="16" t="s">
        <v>73</v>
      </c>
      <c r="Z199" t="s">
        <v>3186</v>
      </c>
      <c r="AA199" s="12" t="str">
        <f>Table14[[#This Row],[case_id]]&amp;"__"&amp;Table14[[#This Row],[filename]]&amp;"__"&amp;Table14[[#This Row],[Model]]</f>
        <v>repo_45631f2_2a89a23__controller_llm_vs_gt.diff__ChatGPT 5.4</v>
      </c>
      <c r="AB199" s="12">
        <f>IF(Table14[[#This Row],[task_success]]="Yes",1,0)</f>
        <v>1</v>
      </c>
      <c r="AC199" s="12">
        <f>IF(Table14[[#This Row],[task_success]]="Partial",1,0)</f>
        <v>0</v>
      </c>
      <c r="AD199" s="12">
        <f>IF(Table14[[#This Row],[task_success]]="No",1,0)</f>
        <v>0</v>
      </c>
      <c r="AE199" s="12">
        <f>IF(Table14[[#This Row],[exact_match]]="Yes",1,0)</f>
        <v>0</v>
      </c>
      <c r="AF199" s="12">
        <f>IF(Table14[[#This Row],[unintended_change_present]]="Yes",1,0)</f>
        <v>1</v>
      </c>
      <c r="AG199" s="12">
        <f>IF(Table14[[#This Row],[missed_required_change]]="Yes",1,0)</f>
        <v>0</v>
      </c>
      <c r="AH199" s="12">
        <f>IF(OR(Table14[[#This Row],[severity]]="Medium",Table14[[#This Row],[severity]]="High"),1,0)</f>
        <v>0</v>
      </c>
    </row>
    <row r="200" spans="1:34" ht="76.5">
      <c r="A200" s="27" t="s">
        <v>2375</v>
      </c>
      <c r="B200" s="11" t="s">
        <v>2376</v>
      </c>
      <c r="C200" s="12" t="s">
        <v>51</v>
      </c>
      <c r="D20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00" s="11" t="s">
        <v>2377</v>
      </c>
      <c r="F200" s="12" t="s">
        <v>2378</v>
      </c>
      <c r="G200" s="12" t="s">
        <v>2379</v>
      </c>
      <c r="H200" s="12">
        <v>2</v>
      </c>
      <c r="I200" s="12" t="s">
        <v>2380</v>
      </c>
      <c r="J200" s="12" t="s">
        <v>2392</v>
      </c>
      <c r="K200" s="13" t="s">
        <v>56</v>
      </c>
      <c r="L200" s="12" t="s">
        <v>2382</v>
      </c>
      <c r="M200" s="12" t="s">
        <v>2383</v>
      </c>
      <c r="N200" s="12" t="s">
        <v>2393</v>
      </c>
      <c r="O200" s="12" t="s">
        <v>2394</v>
      </c>
      <c r="P200" s="12" t="s">
        <v>2672</v>
      </c>
      <c r="Q200" s="12" t="s">
        <v>2671</v>
      </c>
      <c r="R200" s="12" t="s">
        <v>2672</v>
      </c>
      <c r="S200" s="12" t="s">
        <v>76</v>
      </c>
      <c r="T200" s="12" t="s">
        <v>2674</v>
      </c>
      <c r="U200" s="12" t="s">
        <v>2671</v>
      </c>
      <c r="V200" s="12" t="s">
        <v>2681</v>
      </c>
      <c r="W200" s="12" t="s">
        <v>72</v>
      </c>
      <c r="X200" s="12" t="s">
        <v>62</v>
      </c>
      <c r="Y200" s="12" t="s">
        <v>73</v>
      </c>
      <c r="Z200" t="s">
        <v>3186</v>
      </c>
      <c r="AA200" s="12" t="str">
        <f>Table14[[#This Row],[case_id]]&amp;"__"&amp;Table14[[#This Row],[filename]]&amp;"__"&amp;Table14[[#This Row],[Model]]</f>
        <v>repo_45631f2_2a89a23__fuz_llm_vs_gt.diff__ChatGPT 5.4</v>
      </c>
      <c r="AB200" s="12">
        <f>IF(Table14[[#This Row],[task_success]]="Yes",1,0)</f>
        <v>1</v>
      </c>
      <c r="AC200" s="12">
        <f>IF(Table14[[#This Row],[task_success]]="Partial",1,0)</f>
        <v>0</v>
      </c>
      <c r="AD200" s="12">
        <f>IF(Table14[[#This Row],[task_success]]="No",1,0)</f>
        <v>0</v>
      </c>
      <c r="AE200" s="12">
        <f>IF(Table14[[#This Row],[exact_match]]="Yes",1,0)</f>
        <v>0</v>
      </c>
      <c r="AF200" s="12">
        <f>IF(Table14[[#This Row],[unintended_change_present]]="Yes",1,0)</f>
        <v>1</v>
      </c>
      <c r="AG200" s="12">
        <f>IF(Table14[[#This Row],[missed_required_change]]="Yes",1,0)</f>
        <v>0</v>
      </c>
      <c r="AH200" s="12">
        <f>IF(OR(Table14[[#This Row],[severity]]="Medium",Table14[[#This Row],[severity]]="High"),1,0)</f>
        <v>0</v>
      </c>
    </row>
    <row r="201" spans="1:34" ht="76.5">
      <c r="A201" s="26" t="s">
        <v>2375</v>
      </c>
      <c r="B201" s="15" t="s">
        <v>2376</v>
      </c>
      <c r="C201" s="16" t="s">
        <v>180</v>
      </c>
      <c r="D20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01" s="15" t="s">
        <v>2399</v>
      </c>
      <c r="F201" s="16" t="s">
        <v>2400</v>
      </c>
      <c r="G201" s="16" t="s">
        <v>2401</v>
      </c>
      <c r="H201" s="16">
        <v>1</v>
      </c>
      <c r="I201" s="16" t="s">
        <v>2402</v>
      </c>
      <c r="J201" s="16" t="s">
        <v>2402</v>
      </c>
      <c r="K201" s="18" t="s">
        <v>56</v>
      </c>
      <c r="L201" s="16" t="s">
        <v>2403</v>
      </c>
      <c r="M201" s="16" t="s">
        <v>2404</v>
      </c>
      <c r="N201" s="16" t="s">
        <v>2393</v>
      </c>
      <c r="O201" s="16" t="s">
        <v>2405</v>
      </c>
      <c r="P201" s="12" t="s">
        <v>2672</v>
      </c>
      <c r="Q201" s="12" t="s">
        <v>2671</v>
      </c>
      <c r="R201" s="12" t="s">
        <v>2672</v>
      </c>
      <c r="S201" s="12" t="s">
        <v>76</v>
      </c>
      <c r="T201" s="12" t="s">
        <v>2674</v>
      </c>
      <c r="U201" s="12" t="s">
        <v>2671</v>
      </c>
      <c r="V201" s="12" t="s">
        <v>2681</v>
      </c>
      <c r="W201" s="12" t="s">
        <v>72</v>
      </c>
      <c r="X201" s="16" t="s">
        <v>62</v>
      </c>
      <c r="Y201" s="16" t="s">
        <v>73</v>
      </c>
      <c r="Z201" t="s">
        <v>3186</v>
      </c>
      <c r="AA201" s="12" t="str">
        <f>Table14[[#This Row],[case_id]]&amp;"__"&amp;Table14[[#This Row],[filename]]&amp;"__"&amp;Table14[[#This Row],[Model]]</f>
        <v>repo_8c50eee_7651b8c__fuz_llm_vs_gt.diff__ChatGPT 5.4</v>
      </c>
      <c r="AB201" s="12">
        <f>IF(Table14[[#This Row],[task_success]]="Yes",1,0)</f>
        <v>1</v>
      </c>
      <c r="AC201" s="12">
        <f>IF(Table14[[#This Row],[task_success]]="Partial",1,0)</f>
        <v>0</v>
      </c>
      <c r="AD201" s="12">
        <f>IF(Table14[[#This Row],[task_success]]="No",1,0)</f>
        <v>0</v>
      </c>
      <c r="AE201" s="12">
        <f>IF(Table14[[#This Row],[exact_match]]="Yes",1,0)</f>
        <v>0</v>
      </c>
      <c r="AF201" s="12">
        <f>IF(Table14[[#This Row],[unintended_change_present]]="Yes",1,0)</f>
        <v>1</v>
      </c>
      <c r="AG201" s="12">
        <f>IF(Table14[[#This Row],[missed_required_change]]="Yes",1,0)</f>
        <v>0</v>
      </c>
      <c r="AH201" s="12">
        <f>IF(OR(Table14[[#This Row],[severity]]="Medium",Table14[[#This Row],[severity]]="High"),1,0)</f>
        <v>0</v>
      </c>
    </row>
    <row r="202" spans="1:34" ht="137.25">
      <c r="A202" s="27" t="s">
        <v>2408</v>
      </c>
      <c r="B202" s="11" t="s">
        <v>2409</v>
      </c>
      <c r="C202" s="12" t="s">
        <v>51</v>
      </c>
      <c r="D20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02" s="11" t="s">
        <v>2410</v>
      </c>
      <c r="F202" s="12" t="s">
        <v>2411</v>
      </c>
      <c r="G202" s="37" t="s">
        <v>2412</v>
      </c>
      <c r="H202" s="12">
        <v>1</v>
      </c>
      <c r="I202" s="12" t="s">
        <v>1263</v>
      </c>
      <c r="J202" s="12" t="s">
        <v>1263</v>
      </c>
      <c r="K202" s="13" t="s">
        <v>56</v>
      </c>
      <c r="L202" s="12" t="s">
        <v>2414</v>
      </c>
      <c r="M202" s="12" t="s">
        <v>2415</v>
      </c>
      <c r="N202" s="12" t="s">
        <v>1266</v>
      </c>
      <c r="O202" s="12" t="s">
        <v>2416</v>
      </c>
      <c r="P202" s="12" t="s">
        <v>2672</v>
      </c>
      <c r="Q202" s="12" t="s">
        <v>2671</v>
      </c>
      <c r="R202" s="12" t="s">
        <v>2672</v>
      </c>
      <c r="S202" s="12" t="s">
        <v>2417</v>
      </c>
      <c r="T202" s="12" t="s">
        <v>2674</v>
      </c>
      <c r="U202" s="12" t="s">
        <v>2671</v>
      </c>
      <c r="V202" s="12" t="s">
        <v>2860</v>
      </c>
      <c r="W202" s="12" t="s">
        <v>72</v>
      </c>
      <c r="X202" s="12" t="s">
        <v>62</v>
      </c>
      <c r="Y202" s="12" t="s">
        <v>73</v>
      </c>
      <c r="Z202" t="s">
        <v>3186</v>
      </c>
      <c r="AA202" s="12" t="str">
        <f>Table14[[#This Row],[case_id]]&amp;"__"&amp;Table14[[#This Row],[filename]]&amp;"__"&amp;Table14[[#This Row],[Model]]</f>
        <v>repo_ff5e6e5_b07572e__setup_llm_vs_gt.diff__ChatGPT 5.4</v>
      </c>
      <c r="AB202" s="12">
        <f>IF(Table14[[#This Row],[task_success]]="Yes",1,0)</f>
        <v>1</v>
      </c>
      <c r="AC202" s="12">
        <f>IF(Table14[[#This Row],[task_success]]="Partial",1,0)</f>
        <v>0</v>
      </c>
      <c r="AD202" s="12">
        <f>IF(Table14[[#This Row],[task_success]]="No",1,0)</f>
        <v>0</v>
      </c>
      <c r="AE202" s="12">
        <f>IF(Table14[[#This Row],[exact_match]]="Yes",1,0)</f>
        <v>0</v>
      </c>
      <c r="AF202" s="12">
        <f>IF(Table14[[#This Row],[unintended_change_present]]="Yes",1,0)</f>
        <v>1</v>
      </c>
      <c r="AG202" s="12">
        <f>IF(Table14[[#This Row],[missed_required_change]]="Yes",1,0)</f>
        <v>0</v>
      </c>
      <c r="AH202" s="12">
        <f>IF(OR(Table14[[#This Row],[severity]]="Medium",Table14[[#This Row],[severity]]="High"),1,0)</f>
        <v>0</v>
      </c>
    </row>
    <row r="203" spans="1:34" ht="121.5">
      <c r="A203" s="26" t="s">
        <v>2408</v>
      </c>
      <c r="B203" s="15" t="s">
        <v>2409</v>
      </c>
      <c r="C203" s="16" t="s">
        <v>80</v>
      </c>
      <c r="D20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203" s="15" t="s">
        <v>2422</v>
      </c>
      <c r="F203" s="38" t="s">
        <v>2423</v>
      </c>
      <c r="G203" s="38" t="s">
        <v>2424</v>
      </c>
      <c r="H203" s="16">
        <v>2</v>
      </c>
      <c r="I203" s="16" t="s">
        <v>2425</v>
      </c>
      <c r="J203" s="16" t="s">
        <v>2426</v>
      </c>
      <c r="K203" s="18" t="s">
        <v>56</v>
      </c>
      <c r="L203" s="16" t="s">
        <v>2427</v>
      </c>
      <c r="M203" s="16" t="s">
        <v>2428</v>
      </c>
      <c r="N203" s="16" t="s">
        <v>2429</v>
      </c>
      <c r="O203" s="16" t="s">
        <v>2430</v>
      </c>
      <c r="P203" s="16" t="s">
        <v>2671</v>
      </c>
      <c r="Q203" s="16" t="s">
        <v>2671</v>
      </c>
      <c r="R203" s="16" t="s">
        <v>2672</v>
      </c>
      <c r="S203" s="16" t="s">
        <v>3092</v>
      </c>
      <c r="T203" s="16" t="s">
        <v>2691</v>
      </c>
      <c r="U203" s="16" t="s">
        <v>2672</v>
      </c>
      <c r="V203" s="16" t="s">
        <v>3093</v>
      </c>
      <c r="W203" s="16" t="s">
        <v>66</v>
      </c>
      <c r="X203" s="16" t="s">
        <v>62</v>
      </c>
      <c r="Y203" s="16" t="s">
        <v>73</v>
      </c>
      <c r="Z203" t="s">
        <v>3186</v>
      </c>
      <c r="AA203" s="12" t="str">
        <f>Table14[[#This Row],[case_id]]&amp;"__"&amp;Table14[[#This Row],[filename]]&amp;"__"&amp;Table14[[#This Row],[Model]]</f>
        <v>repo_f098ec3_6a177c4__repository_llm_vs_gt.diff__ChatGPT 5.4</v>
      </c>
      <c r="AB203" s="12">
        <f>IF(Table14[[#This Row],[task_success]]="Yes",1,0)</f>
        <v>0</v>
      </c>
      <c r="AC203" s="12">
        <f>IF(Table14[[#This Row],[task_success]]="Partial",1,0)</f>
        <v>0</v>
      </c>
      <c r="AD203" s="12">
        <f>IF(Table14[[#This Row],[task_success]]="No",1,0)</f>
        <v>1</v>
      </c>
      <c r="AE203" s="12">
        <f>IF(Table14[[#This Row],[exact_match]]="Yes",1,0)</f>
        <v>0</v>
      </c>
      <c r="AF203" s="12">
        <f>IF(Table14[[#This Row],[unintended_change_present]]="Yes",1,0)</f>
        <v>1</v>
      </c>
      <c r="AG203" s="12">
        <f>IF(Table14[[#This Row],[missed_required_change]]="Yes",1,0)</f>
        <v>1</v>
      </c>
      <c r="AH203" s="12">
        <f>IF(OR(Table14[[#This Row],[severity]]="Medium",Table14[[#This Row],[severity]]="High"),1,0)</f>
        <v>1</v>
      </c>
    </row>
    <row r="204" spans="1:34" ht="121.5">
      <c r="A204" s="27" t="s">
        <v>2408</v>
      </c>
      <c r="B204" s="11" t="s">
        <v>2409</v>
      </c>
      <c r="C204" s="12" t="s">
        <v>80</v>
      </c>
      <c r="D20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204" s="11" t="s">
        <v>2422</v>
      </c>
      <c r="F204" s="39" t="s">
        <v>2423</v>
      </c>
      <c r="G204" s="39" t="s">
        <v>2424</v>
      </c>
      <c r="H204" s="12">
        <v>2</v>
      </c>
      <c r="I204" s="12" t="s">
        <v>2425</v>
      </c>
      <c r="J204" s="12" t="s">
        <v>2439</v>
      </c>
      <c r="K204" s="13" t="s">
        <v>56</v>
      </c>
      <c r="L204" s="12" t="s">
        <v>2427</v>
      </c>
      <c r="M204" s="12" t="s">
        <v>2428</v>
      </c>
      <c r="N204" s="12" t="s">
        <v>352</v>
      </c>
      <c r="O204" s="12" t="s">
        <v>2440</v>
      </c>
      <c r="P204" s="12" t="s">
        <v>2672</v>
      </c>
      <c r="Q204" s="12" t="s">
        <v>2671</v>
      </c>
      <c r="R204" s="12" t="s">
        <v>2672</v>
      </c>
      <c r="S204" s="12" t="s">
        <v>76</v>
      </c>
      <c r="T204" s="12" t="s">
        <v>2674</v>
      </c>
      <c r="U204" s="12" t="s">
        <v>2671</v>
      </c>
      <c r="V204" s="12" t="s">
        <v>2681</v>
      </c>
      <c r="W204" s="12" t="s">
        <v>72</v>
      </c>
      <c r="X204" s="12" t="s">
        <v>62</v>
      </c>
      <c r="Y204" s="12" t="s">
        <v>73</v>
      </c>
      <c r="Z204" t="s">
        <v>3186</v>
      </c>
      <c r="AA204" s="12" t="str">
        <f>Table14[[#This Row],[case_id]]&amp;"__"&amp;Table14[[#This Row],[filename]]&amp;"__"&amp;Table14[[#This Row],[Model]]</f>
        <v>repo_f098ec3_6a177c4__test_llm_vs_gt.diff__ChatGPT 5.4</v>
      </c>
      <c r="AB204" s="12">
        <f>IF(Table14[[#This Row],[task_success]]="Yes",1,0)</f>
        <v>1</v>
      </c>
      <c r="AC204" s="12">
        <f>IF(Table14[[#This Row],[task_success]]="Partial",1,0)</f>
        <v>0</v>
      </c>
      <c r="AD204" s="12">
        <f>IF(Table14[[#This Row],[task_success]]="No",1,0)</f>
        <v>0</v>
      </c>
      <c r="AE204" s="12">
        <f>IF(Table14[[#This Row],[exact_match]]="Yes",1,0)</f>
        <v>0</v>
      </c>
      <c r="AF204" s="12">
        <f>IF(Table14[[#This Row],[unintended_change_present]]="Yes",1,0)</f>
        <v>1</v>
      </c>
      <c r="AG204" s="12">
        <f>IF(Table14[[#This Row],[missed_required_change]]="Yes",1,0)</f>
        <v>0</v>
      </c>
      <c r="AH204" s="12">
        <f>IF(OR(Table14[[#This Row],[severity]]="Medium",Table14[[#This Row],[severity]]="High"),1,0)</f>
        <v>0</v>
      </c>
    </row>
    <row r="205" spans="1:34" ht="121.5">
      <c r="A205" s="26" t="s">
        <v>2408</v>
      </c>
      <c r="B205" s="15" t="s">
        <v>2409</v>
      </c>
      <c r="C205" s="16" t="s">
        <v>114</v>
      </c>
      <c r="D20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205" s="15" t="s">
        <v>2444</v>
      </c>
      <c r="F205" s="16" t="s">
        <v>2445</v>
      </c>
      <c r="G205" s="16" t="s">
        <v>2446</v>
      </c>
      <c r="H205" s="16">
        <v>1</v>
      </c>
      <c r="I205" s="16" t="s">
        <v>2447</v>
      </c>
      <c r="J205" s="16" t="s">
        <v>2447</v>
      </c>
      <c r="K205" s="18" t="s">
        <v>56</v>
      </c>
      <c r="L205" s="16" t="s">
        <v>2448</v>
      </c>
      <c r="M205" s="16" t="s">
        <v>2449</v>
      </c>
      <c r="N205" s="16" t="s">
        <v>352</v>
      </c>
      <c r="O205" s="16" t="s">
        <v>2450</v>
      </c>
      <c r="P205" s="16" t="s">
        <v>2672</v>
      </c>
      <c r="Q205" s="16" t="s">
        <v>2671</v>
      </c>
      <c r="R205" s="16" t="s">
        <v>2672</v>
      </c>
      <c r="S205" s="16" t="s">
        <v>76</v>
      </c>
      <c r="T205" s="16" t="s">
        <v>2674</v>
      </c>
      <c r="U205" s="16" t="s">
        <v>2671</v>
      </c>
      <c r="V205" s="16" t="s">
        <v>2681</v>
      </c>
      <c r="W205" s="16" t="s">
        <v>72</v>
      </c>
      <c r="X205" s="16" t="s">
        <v>62</v>
      </c>
      <c r="Y205" s="16" t="s">
        <v>73</v>
      </c>
      <c r="Z205" t="s">
        <v>3186</v>
      </c>
      <c r="AA205" s="12" t="str">
        <f>Table14[[#This Row],[case_id]]&amp;"__"&amp;Table14[[#This Row],[filename]]&amp;"__"&amp;Table14[[#This Row],[Model]]</f>
        <v>repo_65175f3_5e4b354__test_llm_vs_gt.diff__ChatGPT 5.4</v>
      </c>
      <c r="AB205" s="12">
        <f>IF(Table14[[#This Row],[task_success]]="Yes",1,0)</f>
        <v>1</v>
      </c>
      <c r="AC205" s="12">
        <f>IF(Table14[[#This Row],[task_success]]="Partial",1,0)</f>
        <v>0</v>
      </c>
      <c r="AD205" s="12">
        <f>IF(Table14[[#This Row],[task_success]]="No",1,0)</f>
        <v>0</v>
      </c>
      <c r="AE205" s="12">
        <f>IF(Table14[[#This Row],[exact_match]]="Yes",1,0)</f>
        <v>0</v>
      </c>
      <c r="AF205" s="12">
        <f>IF(Table14[[#This Row],[unintended_change_present]]="Yes",1,0)</f>
        <v>1</v>
      </c>
      <c r="AG205" s="12">
        <f>IF(Table14[[#This Row],[missed_required_change]]="Yes",1,0)</f>
        <v>0</v>
      </c>
      <c r="AH205" s="12">
        <f>IF(OR(Table14[[#This Row],[severity]]="Medium",Table14[[#This Row],[severity]]="High"),1,0)</f>
        <v>0</v>
      </c>
    </row>
    <row r="206" spans="1:34" ht="121.5">
      <c r="A206" s="27" t="s">
        <v>2408</v>
      </c>
      <c r="B206" s="11" t="s">
        <v>2409</v>
      </c>
      <c r="C206" s="12" t="s">
        <v>149</v>
      </c>
      <c r="D20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06" s="11" t="s">
        <v>2453</v>
      </c>
      <c r="F206" s="12" t="s">
        <v>2454</v>
      </c>
      <c r="G206" s="37" t="s">
        <v>2455</v>
      </c>
      <c r="H206" s="12">
        <v>1</v>
      </c>
      <c r="I206" s="12" t="s">
        <v>2456</v>
      </c>
      <c r="J206" s="12" t="s">
        <v>2456</v>
      </c>
      <c r="K206" s="13" t="s">
        <v>56</v>
      </c>
      <c r="L206" s="12" t="s">
        <v>2457</v>
      </c>
      <c r="M206" s="12" t="s">
        <v>2458</v>
      </c>
      <c r="N206" s="12" t="s">
        <v>2459</v>
      </c>
      <c r="O206" s="12" t="s">
        <v>2460</v>
      </c>
      <c r="P206" s="12" t="s">
        <v>2672</v>
      </c>
      <c r="Q206" s="12" t="s">
        <v>2671</v>
      </c>
      <c r="R206" s="12" t="s">
        <v>2672</v>
      </c>
      <c r="S206" s="12" t="s">
        <v>2677</v>
      </c>
      <c r="T206" s="12" t="s">
        <v>2674</v>
      </c>
      <c r="U206" s="12" t="s">
        <v>2671</v>
      </c>
      <c r="V206" s="12" t="s">
        <v>3107</v>
      </c>
      <c r="W206" s="12" t="s">
        <v>72</v>
      </c>
      <c r="X206" s="12" t="s">
        <v>62</v>
      </c>
      <c r="Y206" s="12" t="s">
        <v>73</v>
      </c>
      <c r="Z206" t="s">
        <v>3186</v>
      </c>
      <c r="AA206" s="12" t="str">
        <f>Table14[[#This Row],[case_id]]&amp;"__"&amp;Table14[[#This Row],[filename]]&amp;"__"&amp;Table14[[#This Row],[Model]]</f>
        <v>repo_d71699d_79359ed__helpers_llm_vs_gt.diff__ChatGPT 5.4</v>
      </c>
      <c r="AB206" s="12">
        <f>IF(Table14[[#This Row],[task_success]]="Yes",1,0)</f>
        <v>1</v>
      </c>
      <c r="AC206" s="12">
        <f>IF(Table14[[#This Row],[task_success]]="Partial",1,0)</f>
        <v>0</v>
      </c>
      <c r="AD206" s="12">
        <f>IF(Table14[[#This Row],[task_success]]="No",1,0)</f>
        <v>0</v>
      </c>
      <c r="AE206" s="12">
        <f>IF(Table14[[#This Row],[exact_match]]="Yes",1,0)</f>
        <v>0</v>
      </c>
      <c r="AF206" s="12">
        <f>IF(Table14[[#This Row],[unintended_change_present]]="Yes",1,0)</f>
        <v>1</v>
      </c>
      <c r="AG206" s="12">
        <f>IF(Table14[[#This Row],[missed_required_change]]="Yes",1,0)</f>
        <v>0</v>
      </c>
      <c r="AH206" s="12">
        <f>IF(OR(Table14[[#This Row],[severity]]="Medium",Table14[[#This Row],[severity]]="High"),1,0)</f>
        <v>0</v>
      </c>
    </row>
    <row r="207" spans="1:34" ht="152.25">
      <c r="A207" s="26" t="s">
        <v>2408</v>
      </c>
      <c r="B207" s="15" t="s">
        <v>2409</v>
      </c>
      <c r="C207" s="20" t="s">
        <v>149</v>
      </c>
      <c r="D207"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07" s="15" t="s">
        <v>2470</v>
      </c>
      <c r="F207" s="16" t="s">
        <v>2471</v>
      </c>
      <c r="G207" s="16" t="s">
        <v>2472</v>
      </c>
      <c r="H207" s="16">
        <v>1</v>
      </c>
      <c r="I207" s="16" t="s">
        <v>2473</v>
      </c>
      <c r="J207" s="16" t="s">
        <v>2473</v>
      </c>
      <c r="K207" s="18" t="s">
        <v>56</v>
      </c>
      <c r="L207" s="16" t="s">
        <v>2474</v>
      </c>
      <c r="M207" s="16" t="s">
        <v>2475</v>
      </c>
      <c r="N207" s="16" t="s">
        <v>352</v>
      </c>
      <c r="O207" s="16" t="s">
        <v>2476</v>
      </c>
      <c r="P207" s="16" t="s">
        <v>2672</v>
      </c>
      <c r="Q207" s="16" t="s">
        <v>2671</v>
      </c>
      <c r="R207" s="16" t="s">
        <v>2672</v>
      </c>
      <c r="S207" s="16" t="s">
        <v>76</v>
      </c>
      <c r="T207" s="16" t="s">
        <v>2674</v>
      </c>
      <c r="U207" s="16" t="s">
        <v>2671</v>
      </c>
      <c r="V207" s="16" t="s">
        <v>2681</v>
      </c>
      <c r="W207" s="16" t="s">
        <v>72</v>
      </c>
      <c r="X207" s="16" t="s">
        <v>62</v>
      </c>
      <c r="Y207" s="16" t="s">
        <v>73</v>
      </c>
      <c r="Z207" t="s">
        <v>3186</v>
      </c>
      <c r="AA207" s="12" t="str">
        <f>Table14[[#This Row],[case_id]]&amp;"__"&amp;Table14[[#This Row],[filename]]&amp;"__"&amp;Table14[[#This Row],[Model]]</f>
        <v>repo_ee1fcfb_6ba50f3__test_llm_vs_gt.diff__ChatGPT 5.4</v>
      </c>
      <c r="AB207" s="12">
        <f>IF(Table14[[#This Row],[task_success]]="Yes",1,0)</f>
        <v>1</v>
      </c>
      <c r="AC207" s="12">
        <f>IF(Table14[[#This Row],[task_success]]="Partial",1,0)</f>
        <v>0</v>
      </c>
      <c r="AD207" s="12">
        <f>IF(Table14[[#This Row],[task_success]]="No",1,0)</f>
        <v>0</v>
      </c>
      <c r="AE207" s="12">
        <f>IF(Table14[[#This Row],[exact_match]]="Yes",1,0)</f>
        <v>0</v>
      </c>
      <c r="AF207" s="12">
        <f>IF(Table14[[#This Row],[unintended_change_present]]="Yes",1,0)</f>
        <v>1</v>
      </c>
      <c r="AG207" s="12">
        <f>IF(Table14[[#This Row],[missed_required_change]]="Yes",1,0)</f>
        <v>0</v>
      </c>
      <c r="AH207" s="12">
        <f>IF(OR(Table14[[#This Row],[severity]]="Medium",Table14[[#This Row],[severity]]="High"),1,0)</f>
        <v>0</v>
      </c>
    </row>
    <row r="208" spans="1:34" ht="106.5">
      <c r="A208" s="27" t="s">
        <v>2479</v>
      </c>
      <c r="B208" s="11" t="s">
        <v>2480</v>
      </c>
      <c r="C208" s="12" t="s">
        <v>149</v>
      </c>
      <c r="D20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08" s="11" t="s">
        <v>2481</v>
      </c>
      <c r="F208" s="12" t="s">
        <v>2482</v>
      </c>
      <c r="G208" s="12" t="s">
        <v>2483</v>
      </c>
      <c r="H208" s="12">
        <v>1</v>
      </c>
      <c r="I208" s="12" t="s">
        <v>2484</v>
      </c>
      <c r="J208" s="12" t="s">
        <v>2484</v>
      </c>
      <c r="K208" s="13" t="s">
        <v>56</v>
      </c>
      <c r="L208" s="12" t="s">
        <v>2485</v>
      </c>
      <c r="M208" s="12" t="s">
        <v>2486</v>
      </c>
      <c r="N208" s="12" t="s">
        <v>2487</v>
      </c>
      <c r="O208" s="12" t="s">
        <v>2488</v>
      </c>
      <c r="P208" s="12" t="s">
        <v>2672</v>
      </c>
      <c r="Q208" s="12" t="s">
        <v>2672</v>
      </c>
      <c r="R208" s="12" t="s">
        <v>2671</v>
      </c>
      <c r="S208" s="12"/>
      <c r="T208" s="12" t="s">
        <v>2765</v>
      </c>
      <c r="U208" s="12" t="s">
        <v>2671</v>
      </c>
      <c r="V208" s="12" t="s">
        <v>2765</v>
      </c>
      <c r="W208" s="12" t="s">
        <v>850</v>
      </c>
      <c r="X208" s="12" t="s">
        <v>62</v>
      </c>
      <c r="Y208" s="12" t="s">
        <v>73</v>
      </c>
      <c r="Z208" t="s">
        <v>3186</v>
      </c>
      <c r="AA208" s="12" t="str">
        <f>Table14[[#This Row],[case_id]]&amp;"__"&amp;Table14[[#This Row],[filename]]&amp;"__"&amp;Table14[[#This Row],[Model]]</f>
        <v>repo_4177f52_3f8be8c__application_llm_vs_gt.diff__ChatGPT 5.4</v>
      </c>
      <c r="AB208" s="12">
        <f>IF(Table14[[#This Row],[task_success]]="Yes",1,0)</f>
        <v>1</v>
      </c>
      <c r="AC208" s="12">
        <f>IF(Table14[[#This Row],[task_success]]="Partial",1,0)</f>
        <v>0</v>
      </c>
      <c r="AD208" s="12">
        <f>IF(Table14[[#This Row],[task_success]]="No",1,0)</f>
        <v>0</v>
      </c>
      <c r="AE208" s="12">
        <f>IF(Table14[[#This Row],[exact_match]]="Yes",1,0)</f>
        <v>1</v>
      </c>
      <c r="AF208" s="12">
        <f>IF(Table14[[#This Row],[unintended_change_present]]="Yes",1,0)</f>
        <v>0</v>
      </c>
      <c r="AG208" s="12">
        <f>IF(Table14[[#This Row],[missed_required_change]]="Yes",1,0)</f>
        <v>0</v>
      </c>
      <c r="AH208" s="12">
        <f>IF(OR(Table14[[#This Row],[severity]]="Medium",Table14[[#This Row],[severity]]="High"),1,0)</f>
        <v>0</v>
      </c>
    </row>
    <row r="209" spans="1:34" ht="137.25">
      <c r="A209" s="26" t="s">
        <v>2495</v>
      </c>
      <c r="B209" s="15" t="s">
        <v>2496</v>
      </c>
      <c r="C209" s="16" t="s">
        <v>51</v>
      </c>
      <c r="D20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09" s="15" t="s">
        <v>2497</v>
      </c>
      <c r="F209" s="16" t="s">
        <v>2498</v>
      </c>
      <c r="G209" s="33" t="s">
        <v>2499</v>
      </c>
      <c r="H209" s="16">
        <v>1</v>
      </c>
      <c r="I209" s="16" t="s">
        <v>2500</v>
      </c>
      <c r="J209" s="16" t="s">
        <v>2500</v>
      </c>
      <c r="K209" s="18" t="s">
        <v>56</v>
      </c>
      <c r="L209" s="16" t="s">
        <v>2501</v>
      </c>
      <c r="M209" s="16" t="s">
        <v>2502</v>
      </c>
      <c r="N209" s="16" t="s">
        <v>2503</v>
      </c>
      <c r="O209" s="16" t="s">
        <v>2504</v>
      </c>
      <c r="P209" s="16" t="s">
        <v>2672</v>
      </c>
      <c r="Q209" s="16" t="s">
        <v>2672</v>
      </c>
      <c r="R209" s="16" t="s">
        <v>2671</v>
      </c>
      <c r="S209" s="16"/>
      <c r="T209" s="16" t="s">
        <v>2765</v>
      </c>
      <c r="U209" s="16" t="s">
        <v>2671</v>
      </c>
      <c r="V209" s="16" t="s">
        <v>2765</v>
      </c>
      <c r="W209" s="16" t="s">
        <v>850</v>
      </c>
      <c r="X209" s="16" t="s">
        <v>62</v>
      </c>
      <c r="Y209" s="16" t="s">
        <v>73</v>
      </c>
      <c r="Z209" t="s">
        <v>3186</v>
      </c>
      <c r="AA209" s="12" t="str">
        <f>Table14[[#This Row],[case_id]]&amp;"__"&amp;Table14[[#This Row],[filename]]&amp;"__"&amp;Table14[[#This Row],[Model]]</f>
        <v>repo_352fa27_54e3209__loss_llm_vs_gt.diff__ChatGPT 5.4</v>
      </c>
      <c r="AB209" s="12">
        <f>IF(Table14[[#This Row],[task_success]]="Yes",1,0)</f>
        <v>1</v>
      </c>
      <c r="AC209" s="12">
        <f>IF(Table14[[#This Row],[task_success]]="Partial",1,0)</f>
        <v>0</v>
      </c>
      <c r="AD209" s="12">
        <f>IF(Table14[[#This Row],[task_success]]="No",1,0)</f>
        <v>0</v>
      </c>
      <c r="AE209" s="12">
        <f>IF(Table14[[#This Row],[exact_match]]="Yes",1,0)</f>
        <v>1</v>
      </c>
      <c r="AF209" s="12">
        <f>IF(Table14[[#This Row],[unintended_change_present]]="Yes",1,0)</f>
        <v>0</v>
      </c>
      <c r="AG209" s="12">
        <f>IF(Table14[[#This Row],[missed_required_change]]="Yes",1,0)</f>
        <v>0</v>
      </c>
      <c r="AH209" s="12">
        <f>IF(OR(Table14[[#This Row],[severity]]="Medium",Table14[[#This Row],[severity]]="High"),1,0)</f>
        <v>0</v>
      </c>
    </row>
    <row r="210" spans="1:34" ht="167.25">
      <c r="A210" s="27" t="s">
        <v>2495</v>
      </c>
      <c r="B210" s="11" t="s">
        <v>2496</v>
      </c>
      <c r="C210" s="12" t="s">
        <v>51</v>
      </c>
      <c r="D21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10" s="11" t="s">
        <v>2510</v>
      </c>
      <c r="F210" s="12" t="s">
        <v>2511</v>
      </c>
      <c r="G210" s="12" t="s">
        <v>2512</v>
      </c>
      <c r="H210" s="12">
        <v>1</v>
      </c>
      <c r="I210" s="12" t="s">
        <v>2513</v>
      </c>
      <c r="J210" s="12" t="s">
        <v>2513</v>
      </c>
      <c r="K210" s="13" t="s">
        <v>56</v>
      </c>
      <c r="L210" s="12" t="s">
        <v>2514</v>
      </c>
      <c r="M210" s="12" t="s">
        <v>2515</v>
      </c>
      <c r="N210" s="12" t="s">
        <v>2516</v>
      </c>
      <c r="O210" s="12" t="s">
        <v>2517</v>
      </c>
      <c r="P210" s="12" t="s">
        <v>2672</v>
      </c>
      <c r="Q210" s="12" t="s">
        <v>2671</v>
      </c>
      <c r="R210" s="12" t="s">
        <v>2672</v>
      </c>
      <c r="S210" s="12" t="s">
        <v>76</v>
      </c>
      <c r="T210" s="12" t="s">
        <v>2674</v>
      </c>
      <c r="U210" s="12" t="s">
        <v>2671</v>
      </c>
      <c r="V210" s="12" t="s">
        <v>3124</v>
      </c>
      <c r="W210" s="12" t="s">
        <v>72</v>
      </c>
      <c r="X210" s="12" t="s">
        <v>62</v>
      </c>
      <c r="Y210" s="12" t="s">
        <v>73</v>
      </c>
      <c r="Z210" t="s">
        <v>3186</v>
      </c>
      <c r="AA210" s="12" t="str">
        <f>Table14[[#This Row],[case_id]]&amp;"__"&amp;Table14[[#This Row],[filename]]&amp;"__"&amp;Table14[[#This Row],[Model]]</f>
        <v>repo_395e3aa_4f72fb4__dataset_llm_vs_gt.diff__ChatGPT 5.4</v>
      </c>
      <c r="AB210" s="12">
        <f>IF(Table14[[#This Row],[task_success]]="Yes",1,0)</f>
        <v>1</v>
      </c>
      <c r="AC210" s="12">
        <f>IF(Table14[[#This Row],[task_success]]="Partial",1,0)</f>
        <v>0</v>
      </c>
      <c r="AD210" s="12">
        <f>IF(Table14[[#This Row],[task_success]]="No",1,0)</f>
        <v>0</v>
      </c>
      <c r="AE210" s="12">
        <f>IF(Table14[[#This Row],[exact_match]]="Yes",1,0)</f>
        <v>0</v>
      </c>
      <c r="AF210" s="12">
        <f>IF(Table14[[#This Row],[unintended_change_present]]="Yes",1,0)</f>
        <v>1</v>
      </c>
      <c r="AG210" s="12">
        <f>IF(Table14[[#This Row],[missed_required_change]]="Yes",1,0)</f>
        <v>0</v>
      </c>
      <c r="AH210" s="12">
        <f>IF(OR(Table14[[#This Row],[severity]]="Medium",Table14[[#This Row],[severity]]="High"),1,0)</f>
        <v>0</v>
      </c>
    </row>
    <row r="211" spans="1:34" ht="152.25">
      <c r="A211" s="26" t="s">
        <v>2495</v>
      </c>
      <c r="B211" s="15" t="s">
        <v>2496</v>
      </c>
      <c r="C211" s="16" t="s">
        <v>114</v>
      </c>
      <c r="D21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211" s="15" t="s">
        <v>2523</v>
      </c>
      <c r="F211" s="16" t="s">
        <v>2524</v>
      </c>
      <c r="G211" s="16" t="s">
        <v>2525</v>
      </c>
      <c r="H211" s="16">
        <v>1</v>
      </c>
      <c r="I211" s="16" t="s">
        <v>2526</v>
      </c>
      <c r="J211" s="16" t="s">
        <v>2526</v>
      </c>
      <c r="K211" s="18" t="s">
        <v>56</v>
      </c>
      <c r="L211" s="16" t="s">
        <v>2527</v>
      </c>
      <c r="M211" s="16" t="s">
        <v>2528</v>
      </c>
      <c r="N211" s="16" t="s">
        <v>2529</v>
      </c>
      <c r="O211" s="16" t="s">
        <v>2530</v>
      </c>
      <c r="P211" s="16" t="s">
        <v>2672</v>
      </c>
      <c r="Q211" s="16" t="s">
        <v>2671</v>
      </c>
      <c r="R211" s="16" t="s">
        <v>2672</v>
      </c>
      <c r="S211" s="16"/>
      <c r="T211" s="16" t="s">
        <v>2765</v>
      </c>
      <c r="U211" s="16" t="s">
        <v>2671</v>
      </c>
      <c r="V211" s="16" t="s">
        <v>2765</v>
      </c>
      <c r="W211" s="16" t="s">
        <v>850</v>
      </c>
      <c r="X211" s="16" t="s">
        <v>62</v>
      </c>
      <c r="Y211" s="16" t="s">
        <v>73</v>
      </c>
      <c r="Z211" t="s">
        <v>3186</v>
      </c>
      <c r="AA211" s="12" t="str">
        <f>Table14[[#This Row],[case_id]]&amp;"__"&amp;Table14[[#This Row],[filename]]&amp;"__"&amp;Table14[[#This Row],[Model]]</f>
        <v>repo_2ef30b4_0f9f93e__head_llm_vs_gt.diff__ChatGPT 5.4</v>
      </c>
      <c r="AB211" s="12">
        <f>IF(Table14[[#This Row],[task_success]]="Yes",1,0)</f>
        <v>1</v>
      </c>
      <c r="AC211" s="12">
        <f>IF(Table14[[#This Row],[task_success]]="Partial",1,0)</f>
        <v>0</v>
      </c>
      <c r="AD211" s="12">
        <f>IF(Table14[[#This Row],[task_success]]="No",1,0)</f>
        <v>0</v>
      </c>
      <c r="AE211" s="12">
        <f>IF(Table14[[#This Row],[exact_match]]="Yes",1,0)</f>
        <v>0</v>
      </c>
      <c r="AF211" s="12">
        <f>IF(Table14[[#This Row],[unintended_change_present]]="Yes",1,0)</f>
        <v>1</v>
      </c>
      <c r="AG211" s="12">
        <f>IF(Table14[[#This Row],[missed_required_change]]="Yes",1,0)</f>
        <v>0</v>
      </c>
      <c r="AH211" s="12">
        <f>IF(OR(Table14[[#This Row],[severity]]="Medium",Table14[[#This Row],[severity]]="High"),1,0)</f>
        <v>0</v>
      </c>
    </row>
    <row r="212" spans="1:34" ht="121.5">
      <c r="A212" s="27" t="s">
        <v>2495</v>
      </c>
      <c r="B212" s="11" t="s">
        <v>2496</v>
      </c>
      <c r="C212" s="12" t="s">
        <v>114</v>
      </c>
      <c r="D21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212" s="11" t="s">
        <v>2535</v>
      </c>
      <c r="F212" s="12" t="s">
        <v>2536</v>
      </c>
      <c r="G212" s="12" t="s">
        <v>2537</v>
      </c>
      <c r="H212" s="12">
        <v>1</v>
      </c>
      <c r="I212" s="12" t="s">
        <v>2538</v>
      </c>
      <c r="J212" s="12" t="s">
        <v>2538</v>
      </c>
      <c r="K212" s="13" t="s">
        <v>56</v>
      </c>
      <c r="L212" s="12" t="s">
        <v>2539</v>
      </c>
      <c r="M212" s="12" t="s">
        <v>2540</v>
      </c>
      <c r="N212" s="12" t="s">
        <v>2541</v>
      </c>
      <c r="O212" s="12" t="s">
        <v>2542</v>
      </c>
      <c r="P212" s="12" t="s">
        <v>2672</v>
      </c>
      <c r="Q212" s="12" t="s">
        <v>2671</v>
      </c>
      <c r="R212" s="12" t="s">
        <v>2672</v>
      </c>
      <c r="S212" s="12" t="s">
        <v>76</v>
      </c>
      <c r="T212" s="12" t="s">
        <v>2674</v>
      </c>
      <c r="U212" s="12" t="s">
        <v>2671</v>
      </c>
      <c r="V212" s="12" t="s">
        <v>3131</v>
      </c>
      <c r="W212" s="12" t="s">
        <v>72</v>
      </c>
      <c r="X212" s="12" t="s">
        <v>62</v>
      </c>
      <c r="Y212" s="12" t="s">
        <v>73</v>
      </c>
      <c r="Z212" t="s">
        <v>3186</v>
      </c>
      <c r="AA212" s="12" t="str">
        <f>Table14[[#This Row],[case_id]]&amp;"__"&amp;Table14[[#This Row],[filename]]&amp;"__"&amp;Table14[[#This Row],[Model]]</f>
        <v>repo_4993bd2_508b5f7__x2coco_llm_vs_gt.diff__ChatGPT 5.4</v>
      </c>
      <c r="AB212" s="12">
        <f>IF(Table14[[#This Row],[task_success]]="Yes",1,0)</f>
        <v>1</v>
      </c>
      <c r="AC212" s="12">
        <f>IF(Table14[[#This Row],[task_success]]="Partial",1,0)</f>
        <v>0</v>
      </c>
      <c r="AD212" s="12">
        <f>IF(Table14[[#This Row],[task_success]]="No",1,0)</f>
        <v>0</v>
      </c>
      <c r="AE212" s="12">
        <f>IF(Table14[[#This Row],[exact_match]]="Yes",1,0)</f>
        <v>0</v>
      </c>
      <c r="AF212" s="12">
        <f>IF(Table14[[#This Row],[unintended_change_present]]="Yes",1,0)</f>
        <v>1</v>
      </c>
      <c r="AG212" s="12">
        <f>IF(Table14[[#This Row],[missed_required_change]]="Yes",1,0)</f>
        <v>0</v>
      </c>
      <c r="AH212" s="12">
        <f>IF(OR(Table14[[#This Row],[severity]]="Medium",Table14[[#This Row],[severity]]="High"),1,0)</f>
        <v>0</v>
      </c>
    </row>
    <row r="213" spans="1:34" ht="106.5">
      <c r="A213" s="26" t="s">
        <v>2495</v>
      </c>
      <c r="B213" s="15" t="s">
        <v>2496</v>
      </c>
      <c r="C213" s="16" t="s">
        <v>149</v>
      </c>
      <c r="D21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13" s="15" t="s">
        <v>2549</v>
      </c>
      <c r="F213" s="16" t="s">
        <v>2550</v>
      </c>
      <c r="G213" s="40" t="s">
        <v>2551</v>
      </c>
      <c r="H213" s="16">
        <v>2</v>
      </c>
      <c r="I213" s="16" t="s">
        <v>2552</v>
      </c>
      <c r="J213" s="16" t="s">
        <v>2553</v>
      </c>
      <c r="K213" s="18" t="s">
        <v>56</v>
      </c>
      <c r="L213" s="16" t="s">
        <v>2554</v>
      </c>
      <c r="M213" s="16" t="s">
        <v>2555</v>
      </c>
      <c r="N213" s="16" t="s">
        <v>2556</v>
      </c>
      <c r="O213" s="16" t="s">
        <v>2557</v>
      </c>
      <c r="P213" s="16" t="s">
        <v>2672</v>
      </c>
      <c r="Q213" s="16" t="s">
        <v>2672</v>
      </c>
      <c r="R213" s="16" t="s">
        <v>2671</v>
      </c>
      <c r="S213" s="16"/>
      <c r="T213" s="16" t="s">
        <v>2765</v>
      </c>
      <c r="U213" s="16" t="s">
        <v>2671</v>
      </c>
      <c r="V213" s="16" t="s">
        <v>2765</v>
      </c>
      <c r="W213" s="16" t="s">
        <v>850</v>
      </c>
      <c r="X213" s="16" t="s">
        <v>62</v>
      </c>
      <c r="Y213" s="16" t="s">
        <v>73</v>
      </c>
      <c r="Z213" t="s">
        <v>3186</v>
      </c>
      <c r="AA213" s="12" t="str">
        <f>Table14[[#This Row],[case_id]]&amp;"__"&amp;Table14[[#This Row],[filename]]&amp;"__"&amp;Table14[[#This Row],[Model]]</f>
        <v>repo_b2e2729_8377e84__checkpoint_llm_vs_gt.diff__ChatGPT 5.4</v>
      </c>
      <c r="AB213" s="12">
        <f>IF(Table14[[#This Row],[task_success]]="Yes",1,0)</f>
        <v>1</v>
      </c>
      <c r="AC213" s="12">
        <f>IF(Table14[[#This Row],[task_success]]="Partial",1,0)</f>
        <v>0</v>
      </c>
      <c r="AD213" s="12">
        <f>IF(Table14[[#This Row],[task_success]]="No",1,0)</f>
        <v>0</v>
      </c>
      <c r="AE213" s="12">
        <f>IF(Table14[[#This Row],[exact_match]]="Yes",1,0)</f>
        <v>1</v>
      </c>
      <c r="AF213" s="12">
        <f>IF(Table14[[#This Row],[unintended_change_present]]="Yes",1,0)</f>
        <v>0</v>
      </c>
      <c r="AG213" s="12">
        <f>IF(Table14[[#This Row],[missed_required_change]]="Yes",1,0)</f>
        <v>0</v>
      </c>
      <c r="AH213" s="12">
        <f>IF(OR(Table14[[#This Row],[severity]]="Medium",Table14[[#This Row],[severity]]="High"),1,0)</f>
        <v>0</v>
      </c>
    </row>
    <row r="214" spans="1:34" ht="106.5">
      <c r="A214" s="27" t="s">
        <v>2495</v>
      </c>
      <c r="B214" s="11" t="s">
        <v>2496</v>
      </c>
      <c r="C214" s="12" t="s">
        <v>149</v>
      </c>
      <c r="D21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14" s="11" t="s">
        <v>2549</v>
      </c>
      <c r="F214" s="12" t="s">
        <v>2550</v>
      </c>
      <c r="G214" s="41" t="s">
        <v>2551</v>
      </c>
      <c r="H214" s="12">
        <v>2</v>
      </c>
      <c r="I214" s="12" t="s">
        <v>2552</v>
      </c>
      <c r="J214" s="12" t="s">
        <v>2562</v>
      </c>
      <c r="K214" s="13" t="s">
        <v>56</v>
      </c>
      <c r="L214" s="12" t="s">
        <v>2554</v>
      </c>
      <c r="M214" s="12" t="s">
        <v>2555</v>
      </c>
      <c r="N214" s="12" t="s">
        <v>762</v>
      </c>
      <c r="O214" s="12" t="s">
        <v>2563</v>
      </c>
      <c r="P214" s="12" t="s">
        <v>2672</v>
      </c>
      <c r="Q214" s="12" t="s">
        <v>2671</v>
      </c>
      <c r="R214" s="12" t="s">
        <v>2672</v>
      </c>
      <c r="S214" s="12" t="s">
        <v>76</v>
      </c>
      <c r="T214" s="12" t="s">
        <v>2674</v>
      </c>
      <c r="U214" s="12" t="s">
        <v>2671</v>
      </c>
      <c r="V214" s="12" t="s">
        <v>2681</v>
      </c>
      <c r="W214" s="12" t="s">
        <v>72</v>
      </c>
      <c r="X214" s="12" t="s">
        <v>62</v>
      </c>
      <c r="Y214" s="12" t="s">
        <v>73</v>
      </c>
      <c r="Z214" t="s">
        <v>3186</v>
      </c>
      <c r="AA214" s="12" t="str">
        <f>Table14[[#This Row],[case_id]]&amp;"__"&amp;Table14[[#This Row],[filename]]&amp;"__"&amp;Table14[[#This Row],[Model]]</f>
        <v>repo_b2e2729_8377e84__trainer_llm_vs_gt.diff__ChatGPT 5.4</v>
      </c>
      <c r="AB214" s="12">
        <f>IF(Table14[[#This Row],[task_success]]="Yes",1,0)</f>
        <v>1</v>
      </c>
      <c r="AC214" s="12">
        <f>IF(Table14[[#This Row],[task_success]]="Partial",1,0)</f>
        <v>0</v>
      </c>
      <c r="AD214" s="12">
        <f>IF(Table14[[#This Row],[task_success]]="No",1,0)</f>
        <v>0</v>
      </c>
      <c r="AE214" s="12">
        <f>IF(Table14[[#This Row],[exact_match]]="Yes",1,0)</f>
        <v>0</v>
      </c>
      <c r="AF214" s="12">
        <f>IF(Table14[[#This Row],[unintended_change_present]]="Yes",1,0)</f>
        <v>1</v>
      </c>
      <c r="AG214" s="12">
        <f>IF(Table14[[#This Row],[missed_required_change]]="Yes",1,0)</f>
        <v>0</v>
      </c>
      <c r="AH214" s="12">
        <f>IF(OR(Table14[[#This Row],[severity]]="Medium",Table14[[#This Row],[severity]]="High"),1,0)</f>
        <v>0</v>
      </c>
    </row>
    <row r="215" spans="1:34" ht="106.5">
      <c r="A215" s="26" t="s">
        <v>2495</v>
      </c>
      <c r="B215" s="15" t="s">
        <v>2496</v>
      </c>
      <c r="C215" s="20" t="s">
        <v>149</v>
      </c>
      <c r="D215"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15" s="15" t="s">
        <v>2568</v>
      </c>
      <c r="F215" s="16" t="s">
        <v>2569</v>
      </c>
      <c r="G215" s="16" t="s">
        <v>2570</v>
      </c>
      <c r="H215" s="16">
        <v>1</v>
      </c>
      <c r="I215" s="16" t="s">
        <v>2571</v>
      </c>
      <c r="J215" s="16" t="s">
        <v>2571</v>
      </c>
      <c r="K215" s="18" t="s">
        <v>56</v>
      </c>
      <c r="L215" s="16" t="s">
        <v>2572</v>
      </c>
      <c r="M215" s="16" t="s">
        <v>2573</v>
      </c>
      <c r="N215" s="16" t="s">
        <v>1649</v>
      </c>
      <c r="O215" s="16" t="s">
        <v>2574</v>
      </c>
      <c r="P215" s="16" t="s">
        <v>2672</v>
      </c>
      <c r="Q215" s="16" t="s">
        <v>2671</v>
      </c>
      <c r="R215" s="16" t="s">
        <v>2672</v>
      </c>
      <c r="S215" s="16" t="s">
        <v>76</v>
      </c>
      <c r="T215" s="16" t="s">
        <v>2674</v>
      </c>
      <c r="U215" s="16" t="s">
        <v>2671</v>
      </c>
      <c r="V215" s="16" t="s">
        <v>2923</v>
      </c>
      <c r="W215" s="16" t="s">
        <v>72</v>
      </c>
      <c r="X215" s="16" t="s">
        <v>62</v>
      </c>
      <c r="Y215" s="16" t="s">
        <v>73</v>
      </c>
      <c r="Z215" t="s">
        <v>3186</v>
      </c>
      <c r="AA215" s="12" t="str">
        <f>Table14[[#This Row],[case_id]]&amp;"__"&amp;Table14[[#This Row],[filename]]&amp;"__"&amp;Table14[[#This Row],[Model]]</f>
        <v>repo_5019c3b_3428d97__pipeline_llm_vs_gt.diff__ChatGPT 5.4</v>
      </c>
      <c r="AB215" s="12">
        <f>IF(Table14[[#This Row],[task_success]]="Yes",1,0)</f>
        <v>1</v>
      </c>
      <c r="AC215" s="12">
        <f>IF(Table14[[#This Row],[task_success]]="Partial",1,0)</f>
        <v>0</v>
      </c>
      <c r="AD215" s="12">
        <f>IF(Table14[[#This Row],[task_success]]="No",1,0)</f>
        <v>0</v>
      </c>
      <c r="AE215" s="12">
        <f>IF(Table14[[#This Row],[exact_match]]="Yes",1,0)</f>
        <v>0</v>
      </c>
      <c r="AF215" s="12">
        <f>IF(Table14[[#This Row],[unintended_change_present]]="Yes",1,0)</f>
        <v>1</v>
      </c>
      <c r="AG215" s="12">
        <f>IF(Table14[[#This Row],[missed_required_change]]="Yes",1,0)</f>
        <v>0</v>
      </c>
      <c r="AH215" s="12">
        <f>IF(OR(Table14[[#This Row],[severity]]="Medium",Table14[[#This Row],[severity]]="High"),1,0)</f>
        <v>0</v>
      </c>
    </row>
    <row r="216" spans="1:34" ht="91.5">
      <c r="A216" s="27" t="s">
        <v>2495</v>
      </c>
      <c r="B216" s="11" t="s">
        <v>2496</v>
      </c>
      <c r="C216" s="12" t="s">
        <v>305</v>
      </c>
      <c r="D21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16" s="11" t="s">
        <v>2579</v>
      </c>
      <c r="F216" s="12" t="s">
        <v>2580</v>
      </c>
      <c r="G216" s="12" t="s">
        <v>2581</v>
      </c>
      <c r="H216" s="12">
        <v>1</v>
      </c>
      <c r="I216" s="12" t="s">
        <v>2582</v>
      </c>
      <c r="J216" s="12" t="s">
        <v>2582</v>
      </c>
      <c r="K216" s="13" t="s">
        <v>56</v>
      </c>
      <c r="L216" s="12" t="s">
        <v>2583</v>
      </c>
      <c r="M216" s="12" t="s">
        <v>2584</v>
      </c>
      <c r="N216" s="12" t="s">
        <v>2585</v>
      </c>
      <c r="O216" s="12" t="s">
        <v>2586</v>
      </c>
      <c r="P216" s="12" t="s">
        <v>2671</v>
      </c>
      <c r="Q216" s="12" t="s">
        <v>2671</v>
      </c>
      <c r="R216" s="12" t="s">
        <v>2672</v>
      </c>
      <c r="S216" s="12" t="s">
        <v>76</v>
      </c>
      <c r="T216" s="12" t="s">
        <v>2674</v>
      </c>
      <c r="U216" s="12" t="s">
        <v>2671</v>
      </c>
      <c r="V216" s="12" t="s">
        <v>2681</v>
      </c>
      <c r="W216" s="12" t="s">
        <v>72</v>
      </c>
      <c r="X216" s="12" t="s">
        <v>62</v>
      </c>
      <c r="Y216" s="12" t="s">
        <v>73</v>
      </c>
      <c r="Z216" t="s">
        <v>3186</v>
      </c>
      <c r="AA216" s="12" t="str">
        <f>Table14[[#This Row],[case_id]]&amp;"__"&amp;Table14[[#This Row],[filename]]&amp;"__"&amp;Table14[[#This Row],[Model]]</f>
        <v>repo_70d00f6_5e02a81__layers_llm_vs_gt.diff__ChatGPT 5.4</v>
      </c>
      <c r="AB216" s="12">
        <f>IF(Table14[[#This Row],[task_success]]="Yes",1,0)</f>
        <v>0</v>
      </c>
      <c r="AC216" s="12">
        <f>IF(Table14[[#This Row],[task_success]]="Partial",1,0)</f>
        <v>0</v>
      </c>
      <c r="AD216" s="12">
        <f>IF(Table14[[#This Row],[task_success]]="No",1,0)</f>
        <v>1</v>
      </c>
      <c r="AE216" s="12">
        <f>IF(Table14[[#This Row],[exact_match]]="Yes",1,0)</f>
        <v>0</v>
      </c>
      <c r="AF216" s="12">
        <f>IF(Table14[[#This Row],[unintended_change_present]]="Yes",1,0)</f>
        <v>1</v>
      </c>
      <c r="AG216" s="12">
        <f>IF(Table14[[#This Row],[missed_required_change]]="Yes",1,0)</f>
        <v>0</v>
      </c>
      <c r="AH216" s="12">
        <f>IF(OR(Table14[[#This Row],[severity]]="Medium",Table14[[#This Row],[severity]]="High"),1,0)</f>
        <v>0</v>
      </c>
    </row>
    <row r="217" spans="1:34" ht="106.5">
      <c r="A217" s="14" t="s">
        <v>2591</v>
      </c>
      <c r="B217" s="15" t="s">
        <v>2592</v>
      </c>
      <c r="C217" s="20" t="s">
        <v>149</v>
      </c>
      <c r="D217"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17" s="15" t="s">
        <v>2593</v>
      </c>
      <c r="F217" s="16" t="s">
        <v>2594</v>
      </c>
      <c r="G217" s="16" t="s">
        <v>2595</v>
      </c>
      <c r="H217" s="16">
        <v>1</v>
      </c>
      <c r="I217" s="16" t="s">
        <v>2596</v>
      </c>
      <c r="J217" s="16" t="s">
        <v>2596</v>
      </c>
      <c r="K217" s="18" t="s">
        <v>56</v>
      </c>
      <c r="L217" s="16" t="s">
        <v>2597</v>
      </c>
      <c r="M217" s="16" t="s">
        <v>2598</v>
      </c>
      <c r="N217" s="16" t="s">
        <v>591</v>
      </c>
      <c r="O217" s="16" t="s">
        <v>2599</v>
      </c>
      <c r="P217" s="16" t="s">
        <v>2672</v>
      </c>
      <c r="Q217" s="16" t="s">
        <v>2671</v>
      </c>
      <c r="R217" s="16" t="s">
        <v>2672</v>
      </c>
      <c r="S217" s="16" t="s">
        <v>76</v>
      </c>
      <c r="T217" s="16" t="s">
        <v>2765</v>
      </c>
      <c r="U217" s="16" t="s">
        <v>2671</v>
      </c>
      <c r="V217" s="16" t="s">
        <v>2775</v>
      </c>
      <c r="W217" s="16" t="s">
        <v>72</v>
      </c>
      <c r="X217" s="16" t="s">
        <v>62</v>
      </c>
      <c r="Y217" s="16" t="s">
        <v>73</v>
      </c>
      <c r="Z217" t="s">
        <v>3186</v>
      </c>
      <c r="AA217" s="12" t="str">
        <f>Table14[[#This Row],[case_id]]&amp;"__"&amp;Table14[[#This Row],[filename]]&amp;"__"&amp;Table14[[#This Row],[Model]]</f>
        <v>repo_ea4831f_8d2c22d__main_llm_vs_gt.diff__ChatGPT 5.4</v>
      </c>
      <c r="AB217" s="12">
        <f>IF(Table14[[#This Row],[task_success]]="Yes",1,0)</f>
        <v>1</v>
      </c>
      <c r="AC217" s="12">
        <f>IF(Table14[[#This Row],[task_success]]="Partial",1,0)</f>
        <v>0</v>
      </c>
      <c r="AD217" s="12">
        <f>IF(Table14[[#This Row],[task_success]]="No",1,0)</f>
        <v>0</v>
      </c>
      <c r="AE217" s="12">
        <f>IF(Table14[[#This Row],[exact_match]]="Yes",1,0)</f>
        <v>0</v>
      </c>
      <c r="AF217" s="12">
        <f>IF(Table14[[#This Row],[unintended_change_present]]="Yes",1,0)</f>
        <v>1</v>
      </c>
      <c r="AG217" s="12">
        <f>IF(Table14[[#This Row],[missed_required_change]]="Yes",1,0)</f>
        <v>0</v>
      </c>
      <c r="AH217" s="12">
        <f>IF(OR(Table14[[#This Row],[severity]]="Medium",Table14[[#This Row],[severity]]="High"),1,0)</f>
        <v>0</v>
      </c>
    </row>
    <row r="218" spans="1:34" ht="106.5">
      <c r="A218" s="10" t="s">
        <v>2591</v>
      </c>
      <c r="B218" s="11" t="s">
        <v>2592</v>
      </c>
      <c r="C218" s="12" t="s">
        <v>305</v>
      </c>
      <c r="D21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18" s="11" t="s">
        <v>2604</v>
      </c>
      <c r="F218" s="12" t="s">
        <v>2605</v>
      </c>
      <c r="G218" s="12" t="s">
        <v>2606</v>
      </c>
      <c r="H218" s="12">
        <v>1</v>
      </c>
      <c r="I218" s="12" t="s">
        <v>2607</v>
      </c>
      <c r="J218" s="12" t="s">
        <v>2607</v>
      </c>
      <c r="K218" s="13" t="s">
        <v>56</v>
      </c>
      <c r="L218" s="12" t="s">
        <v>2608</v>
      </c>
      <c r="M218" s="12" t="s">
        <v>2609</v>
      </c>
      <c r="N218" s="12" t="s">
        <v>2610</v>
      </c>
      <c r="O218" s="12" t="s">
        <v>2611</v>
      </c>
      <c r="P218" s="12" t="s">
        <v>2672</v>
      </c>
      <c r="Q218" s="12" t="s">
        <v>2672</v>
      </c>
      <c r="R218" s="12" t="s">
        <v>2671</v>
      </c>
      <c r="S218" s="12"/>
      <c r="T218" s="12" t="s">
        <v>2765</v>
      </c>
      <c r="U218" s="12" t="s">
        <v>2671</v>
      </c>
      <c r="V218" s="12" t="s">
        <v>2765</v>
      </c>
      <c r="W218" s="12" t="s">
        <v>850</v>
      </c>
      <c r="X218" s="12" t="s">
        <v>62</v>
      </c>
      <c r="Y218" s="12" t="s">
        <v>73</v>
      </c>
      <c r="Z218" t="s">
        <v>3186</v>
      </c>
      <c r="AA218" s="12" t="str">
        <f>Table14[[#This Row],[case_id]]&amp;"__"&amp;Table14[[#This Row],[filename]]&amp;"__"&amp;Table14[[#This Row],[Model]]</f>
        <v>repo_8508c46_2e0a353__player_llm_vs_gt.diff__ChatGPT 5.4</v>
      </c>
      <c r="AB218" s="12">
        <f>IF(Table14[[#This Row],[task_success]]="Yes",1,0)</f>
        <v>1</v>
      </c>
      <c r="AC218" s="12">
        <f>IF(Table14[[#This Row],[task_success]]="Partial",1,0)</f>
        <v>0</v>
      </c>
      <c r="AD218" s="12">
        <f>IF(Table14[[#This Row],[task_success]]="No",1,0)</f>
        <v>0</v>
      </c>
      <c r="AE218" s="12">
        <f>IF(Table14[[#This Row],[exact_match]]="Yes",1,0)</f>
        <v>1</v>
      </c>
      <c r="AF218" s="12">
        <f>IF(Table14[[#This Row],[unintended_change_present]]="Yes",1,0)</f>
        <v>0</v>
      </c>
      <c r="AG218" s="12">
        <f>IF(Table14[[#This Row],[missed_required_change]]="Yes",1,0)</f>
        <v>0</v>
      </c>
      <c r="AH218" s="12">
        <f>IF(OR(Table14[[#This Row],[severity]]="Medium",Table14[[#This Row],[severity]]="High"),1,0)</f>
        <v>0</v>
      </c>
    </row>
    <row r="219" spans="1:34" ht="91.5">
      <c r="A219" s="26" t="s">
        <v>2617</v>
      </c>
      <c r="B219" s="15" t="s">
        <v>2618</v>
      </c>
      <c r="C219" s="16" t="s">
        <v>51</v>
      </c>
      <c r="D21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19" s="15" t="s">
        <v>2619</v>
      </c>
      <c r="F219" s="16" t="s">
        <v>2620</v>
      </c>
      <c r="G219" s="16" t="s">
        <v>2621</v>
      </c>
      <c r="H219" s="16">
        <v>2</v>
      </c>
      <c r="I219" s="16" t="s">
        <v>2622</v>
      </c>
      <c r="J219" s="16" t="s">
        <v>2623</v>
      </c>
      <c r="K219" s="18" t="s">
        <v>56</v>
      </c>
      <c r="L219" s="16" t="s">
        <v>2624</v>
      </c>
      <c r="M219" s="16" t="s">
        <v>2625</v>
      </c>
      <c r="N219" s="16" t="s">
        <v>2626</v>
      </c>
      <c r="O219" s="16" t="s">
        <v>2627</v>
      </c>
      <c r="P219" s="16" t="s">
        <v>2672</v>
      </c>
      <c r="Q219" s="16" t="s">
        <v>2671</v>
      </c>
      <c r="R219" s="16" t="s">
        <v>2672</v>
      </c>
      <c r="S219" s="16" t="s">
        <v>2702</v>
      </c>
      <c r="T219" s="16" t="s">
        <v>2674</v>
      </c>
      <c r="U219" s="16" t="s">
        <v>2671</v>
      </c>
      <c r="V219" s="16" t="s">
        <v>3159</v>
      </c>
      <c r="W219" s="16" t="s">
        <v>72</v>
      </c>
      <c r="X219" s="16" t="s">
        <v>62</v>
      </c>
      <c r="Y219" s="16" t="s">
        <v>73</v>
      </c>
      <c r="Z219" t="s">
        <v>3186</v>
      </c>
      <c r="AA219" s="12" t="str">
        <f>Table14[[#This Row],[case_id]]&amp;"__"&amp;Table14[[#This Row],[filename]]&amp;"__"&amp;Table14[[#This Row],[Model]]</f>
        <v>repo_c224141_ecd90d6__status_llm_vs_gt.diff__ChatGPT 5.4</v>
      </c>
      <c r="AB219" s="12">
        <f>IF(Table14[[#This Row],[task_success]]="Yes",1,0)</f>
        <v>1</v>
      </c>
      <c r="AC219" s="12">
        <f>IF(Table14[[#This Row],[task_success]]="Partial",1,0)</f>
        <v>0</v>
      </c>
      <c r="AD219" s="12">
        <f>IF(Table14[[#This Row],[task_success]]="No",1,0)</f>
        <v>0</v>
      </c>
      <c r="AE219" s="12">
        <f>IF(Table14[[#This Row],[exact_match]]="Yes",1,0)</f>
        <v>0</v>
      </c>
      <c r="AF219" s="12">
        <f>IF(Table14[[#This Row],[unintended_change_present]]="Yes",1,0)</f>
        <v>1</v>
      </c>
      <c r="AG219" s="12">
        <f>IF(Table14[[#This Row],[missed_required_change]]="Yes",1,0)</f>
        <v>0</v>
      </c>
      <c r="AH219" s="12">
        <f>IF(OR(Table14[[#This Row],[severity]]="Medium",Table14[[#This Row],[severity]]="High"),1,0)</f>
        <v>0</v>
      </c>
    </row>
    <row r="220" spans="1:34" ht="91.5">
      <c r="A220" s="27" t="s">
        <v>2617</v>
      </c>
      <c r="B220" s="11" t="s">
        <v>2618</v>
      </c>
      <c r="C220" s="12" t="s">
        <v>51</v>
      </c>
      <c r="D22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20" s="11" t="s">
        <v>2619</v>
      </c>
      <c r="F220" s="12" t="s">
        <v>2620</v>
      </c>
      <c r="G220" s="12" t="s">
        <v>2621</v>
      </c>
      <c r="H220" s="12">
        <v>2</v>
      </c>
      <c r="I220" s="12" t="s">
        <v>2622</v>
      </c>
      <c r="J220" s="12" t="s">
        <v>2636</v>
      </c>
      <c r="K220" s="13" t="s">
        <v>56</v>
      </c>
      <c r="L220" s="12" t="s">
        <v>2624</v>
      </c>
      <c r="M220" s="12" t="s">
        <v>2625</v>
      </c>
      <c r="N220" s="12" t="s">
        <v>2637</v>
      </c>
      <c r="O220" s="12" t="s">
        <v>2638</v>
      </c>
      <c r="P220" s="12" t="s">
        <v>2672</v>
      </c>
      <c r="Q220" s="12" t="s">
        <v>2671</v>
      </c>
      <c r="R220" s="12" t="s">
        <v>2672</v>
      </c>
      <c r="S220" s="12" t="s">
        <v>76</v>
      </c>
      <c r="T220" s="12" t="s">
        <v>2674</v>
      </c>
      <c r="U220" s="12" t="s">
        <v>2671</v>
      </c>
      <c r="V220" s="12" t="s">
        <v>2681</v>
      </c>
      <c r="W220" s="12" t="s">
        <v>72</v>
      </c>
      <c r="X220" s="12" t="s">
        <v>62</v>
      </c>
      <c r="Y220" s="12" t="s">
        <v>73</v>
      </c>
      <c r="Z220" t="s">
        <v>3186</v>
      </c>
      <c r="AA220" s="12" t="str">
        <f>Table14[[#This Row],[case_id]]&amp;"__"&amp;Table14[[#This Row],[filename]]&amp;"__"&amp;Table14[[#This Row],[Model]]</f>
        <v>repo_c224141_ecd90d6__desc_llm_vs_gt.diff__ChatGPT 5.4</v>
      </c>
      <c r="AB220" s="12">
        <f>IF(Table14[[#This Row],[task_success]]="Yes",1,0)</f>
        <v>1</v>
      </c>
      <c r="AC220" s="12">
        <f>IF(Table14[[#This Row],[task_success]]="Partial",1,0)</f>
        <v>0</v>
      </c>
      <c r="AD220" s="12">
        <f>IF(Table14[[#This Row],[task_success]]="No",1,0)</f>
        <v>0</v>
      </c>
      <c r="AE220" s="12">
        <f>IF(Table14[[#This Row],[exact_match]]="Yes",1,0)</f>
        <v>0</v>
      </c>
      <c r="AF220" s="12">
        <f>IF(Table14[[#This Row],[unintended_change_present]]="Yes",1,0)</f>
        <v>1</v>
      </c>
      <c r="AG220" s="12">
        <f>IF(Table14[[#This Row],[missed_required_change]]="Yes",1,0)</f>
        <v>0</v>
      </c>
      <c r="AH220" s="12">
        <f>IF(OR(Table14[[#This Row],[severity]]="Medium",Table14[[#This Row],[severity]]="High"),1,0)</f>
        <v>0</v>
      </c>
    </row>
    <row r="221" spans="1:34" ht="106.5">
      <c r="A221" s="26" t="s">
        <v>2617</v>
      </c>
      <c r="B221" s="15" t="s">
        <v>2618</v>
      </c>
      <c r="C221" s="20" t="s">
        <v>149</v>
      </c>
      <c r="D221"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21" s="15" t="s">
        <v>2644</v>
      </c>
      <c r="F221" s="16" t="s">
        <v>2645</v>
      </c>
      <c r="G221" s="16" t="s">
        <v>2646</v>
      </c>
      <c r="H221" s="16">
        <v>1</v>
      </c>
      <c r="I221" s="16" t="s">
        <v>2647</v>
      </c>
      <c r="J221" s="16" t="s">
        <v>2647</v>
      </c>
      <c r="K221" s="18" t="s">
        <v>56</v>
      </c>
      <c r="L221" s="16" t="s">
        <v>2648</v>
      </c>
      <c r="M221" s="16" t="s">
        <v>2649</v>
      </c>
      <c r="N221" s="16" t="s">
        <v>2637</v>
      </c>
      <c r="O221" s="16" t="s">
        <v>2650</v>
      </c>
      <c r="P221" s="16" t="s">
        <v>2672</v>
      </c>
      <c r="Q221" s="16" t="s">
        <v>2671</v>
      </c>
      <c r="R221" s="16" t="s">
        <v>2672</v>
      </c>
      <c r="S221" s="16" t="s">
        <v>76</v>
      </c>
      <c r="T221" s="16" t="s">
        <v>2674</v>
      </c>
      <c r="U221" s="16" t="s">
        <v>2671</v>
      </c>
      <c r="V221" s="16" t="s">
        <v>2681</v>
      </c>
      <c r="W221" s="16" t="s">
        <v>72</v>
      </c>
      <c r="X221" s="16" t="s">
        <v>62</v>
      </c>
      <c r="Y221" s="16" t="s">
        <v>73</v>
      </c>
      <c r="Z221" t="s">
        <v>3186</v>
      </c>
      <c r="AA221" s="12" t="str">
        <f>Table14[[#This Row],[case_id]]&amp;"__"&amp;Table14[[#This Row],[filename]]&amp;"__"&amp;Table14[[#This Row],[Model]]</f>
        <v>repo_77e21a0_56762b5__desc_llm_vs_gt.diff__ChatGPT 5.4</v>
      </c>
      <c r="AB221" s="12">
        <f>IF(Table14[[#This Row],[task_success]]="Yes",1,0)</f>
        <v>1</v>
      </c>
      <c r="AC221" s="12">
        <f>IF(Table14[[#This Row],[task_success]]="Partial",1,0)</f>
        <v>0</v>
      </c>
      <c r="AD221" s="12">
        <f>IF(Table14[[#This Row],[task_success]]="No",1,0)</f>
        <v>0</v>
      </c>
      <c r="AE221" s="12">
        <f>IF(Table14[[#This Row],[exact_match]]="Yes",1,0)</f>
        <v>0</v>
      </c>
      <c r="AF221" s="12">
        <f>IF(Table14[[#This Row],[unintended_change_present]]="Yes",1,0)</f>
        <v>1</v>
      </c>
      <c r="AG221" s="12">
        <f>IF(Table14[[#This Row],[missed_required_change]]="Yes",1,0)</f>
        <v>0</v>
      </c>
      <c r="AH221" s="12">
        <f>IF(OR(Table14[[#This Row],[severity]]="Medium",Table14[[#This Row],[severity]]="High"),1,0)</f>
        <v>0</v>
      </c>
    </row>
    <row r="222" spans="1:34" ht="106.5">
      <c r="A222" s="27" t="s">
        <v>2617</v>
      </c>
      <c r="B222" s="11" t="s">
        <v>2618</v>
      </c>
      <c r="C222" s="24" t="s">
        <v>149</v>
      </c>
      <c r="D222"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22" s="11" t="s">
        <v>2654</v>
      </c>
      <c r="F222" s="12" t="s">
        <v>2655</v>
      </c>
      <c r="G222" s="12" t="s">
        <v>2656</v>
      </c>
      <c r="H222" s="12">
        <v>1</v>
      </c>
      <c r="I222" s="12" t="s">
        <v>2657</v>
      </c>
      <c r="J222" s="12" t="s">
        <v>2657</v>
      </c>
      <c r="K222" s="13" t="s">
        <v>56</v>
      </c>
      <c r="L222" s="12" t="s">
        <v>2658</v>
      </c>
      <c r="M222" s="12" t="s">
        <v>2659</v>
      </c>
      <c r="N222" s="12" t="s">
        <v>2660</v>
      </c>
      <c r="O222" s="12" t="s">
        <v>2661</v>
      </c>
      <c r="P222" s="12" t="s">
        <v>2672</v>
      </c>
      <c r="Q222" s="12" t="s">
        <v>2671</v>
      </c>
      <c r="R222" s="12" t="s">
        <v>2672</v>
      </c>
      <c r="S222" s="12" t="s">
        <v>76</v>
      </c>
      <c r="T222" s="12" t="s">
        <v>2674</v>
      </c>
      <c r="U222" s="12" t="s">
        <v>2671</v>
      </c>
      <c r="V222" s="12" t="s">
        <v>3172</v>
      </c>
      <c r="W222" s="12" t="s">
        <v>72</v>
      </c>
      <c r="X222" s="12" t="s">
        <v>62</v>
      </c>
      <c r="Y222" s="12" t="s">
        <v>73</v>
      </c>
      <c r="Z222" t="s">
        <v>3186</v>
      </c>
      <c r="AA222" s="12" t="str">
        <f>Table14[[#This Row],[case_id]]&amp;"__"&amp;Table14[[#This Row],[filename]]&amp;"__"&amp;Table14[[#This Row],[Model]]</f>
        <v>repo_8f6e8ee_c3b6802__rec_llm_vs_gt.diff__ChatGPT 5.4</v>
      </c>
      <c r="AB222" s="12">
        <f>IF(Table14[[#This Row],[task_success]]="Yes",1,0)</f>
        <v>1</v>
      </c>
      <c r="AC222" s="12">
        <f>IF(Table14[[#This Row],[task_success]]="Partial",1,0)</f>
        <v>0</v>
      </c>
      <c r="AD222" s="12">
        <f>IF(Table14[[#This Row],[task_success]]="No",1,0)</f>
        <v>0</v>
      </c>
      <c r="AE222" s="12">
        <f>IF(Table14[[#This Row],[exact_match]]="Yes",1,0)</f>
        <v>0</v>
      </c>
      <c r="AF222" s="12">
        <f>IF(Table14[[#This Row],[unintended_change_present]]="Yes",1,0)</f>
        <v>1</v>
      </c>
      <c r="AG222" s="12">
        <f>IF(Table14[[#This Row],[missed_required_change]]="Yes",1,0)</f>
        <v>0</v>
      </c>
      <c r="AH222" s="12">
        <f>IF(OR(Table14[[#This Row],[severity]]="Medium",Table14[[#This Row],[severity]]="High"),1,0)</f>
        <v>0</v>
      </c>
    </row>
    <row r="223" spans="1:34" ht="91.5">
      <c r="A223" s="10" t="s">
        <v>49</v>
      </c>
      <c r="B223" s="11" t="s">
        <v>50</v>
      </c>
      <c r="C223" s="12" t="s">
        <v>51</v>
      </c>
      <c r="D22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3" s="11" t="s">
        <v>52</v>
      </c>
      <c r="F223" s="12" t="s">
        <v>53</v>
      </c>
      <c r="G223" s="12" t="s">
        <v>54</v>
      </c>
      <c r="H223" s="12">
        <v>1</v>
      </c>
      <c r="I223" s="12" t="s">
        <v>55</v>
      </c>
      <c r="J223" s="12" t="s">
        <v>55</v>
      </c>
      <c r="K223" s="13" t="s">
        <v>56</v>
      </c>
      <c r="L223" s="12" t="s">
        <v>57</v>
      </c>
      <c r="M223" s="12" t="s">
        <v>58</v>
      </c>
      <c r="N223" s="12" t="s">
        <v>68</v>
      </c>
      <c r="O223" s="12" t="s">
        <v>69</v>
      </c>
      <c r="P223" s="12" t="s">
        <v>2672</v>
      </c>
      <c r="Q223" s="12" t="s">
        <v>2671</v>
      </c>
      <c r="R223" s="12" t="s">
        <v>2672</v>
      </c>
      <c r="S223" s="12" t="s">
        <v>76</v>
      </c>
      <c r="T223" s="12" t="s">
        <v>2674</v>
      </c>
      <c r="U223" s="12" t="s">
        <v>2671</v>
      </c>
      <c r="V223" s="12" t="s">
        <v>2676</v>
      </c>
      <c r="W223" s="12" t="s">
        <v>72</v>
      </c>
      <c r="X223" s="1" t="s">
        <v>62</v>
      </c>
      <c r="Y223" s="1" t="s">
        <v>73</v>
      </c>
      <c r="Z223" t="s">
        <v>3187</v>
      </c>
      <c r="AA223" s="12" t="str">
        <f>Table14[[#This Row],[case_id]]&amp;"__"&amp;Table14[[#This Row],[filename]]&amp;"__"&amp;Table14[[#This Row],[Model]]</f>
        <v>repo_a55aa59_4311b2c__gemini_cmdmod_llm_vs_gt.diff__Gemini 3.5 Flash</v>
      </c>
      <c r="AB223" s="12">
        <f>IF(Table14[[#This Row],[task_success]]="Yes",1,0)</f>
        <v>1</v>
      </c>
      <c r="AC223" s="12">
        <f>IF(Table14[[#This Row],[task_success]]="Partial",1,0)</f>
        <v>0</v>
      </c>
      <c r="AD223" s="12">
        <f>IF(Table14[[#This Row],[task_success]]="No",1,0)</f>
        <v>0</v>
      </c>
      <c r="AE223" s="12">
        <f>IF(Table14[[#This Row],[exact_match]]="Yes",1,0)</f>
        <v>0</v>
      </c>
      <c r="AF223" s="12">
        <f>IF(Table14[[#This Row],[unintended_change_present]]="Yes",1,0)</f>
        <v>1</v>
      </c>
      <c r="AG223" s="12">
        <f>IF(Table14[[#This Row],[missed_required_change]]="Yes",1,0)</f>
        <v>0</v>
      </c>
      <c r="AH223" s="12">
        <f>IF(OR(Table14[[#This Row],[severity]]="Medium",Table14[[#This Row],[severity]]="High"),1,0)</f>
        <v>0</v>
      </c>
    </row>
    <row r="224" spans="1:34" ht="137.25">
      <c r="A224" s="14" t="s">
        <v>49</v>
      </c>
      <c r="B224" s="15" t="s">
        <v>79</v>
      </c>
      <c r="C224" s="16" t="s">
        <v>80</v>
      </c>
      <c r="D22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4" s="15" t="s">
        <v>81</v>
      </c>
      <c r="F224" s="16" t="s">
        <v>82</v>
      </c>
      <c r="G224" s="16" t="s">
        <v>83</v>
      </c>
      <c r="H224" s="16">
        <v>1</v>
      </c>
      <c r="I224" s="17" t="s">
        <v>84</v>
      </c>
      <c r="J224" s="17" t="s">
        <v>84</v>
      </c>
      <c r="K224" s="18" t="s">
        <v>56</v>
      </c>
      <c r="L224" s="16" t="s">
        <v>85</v>
      </c>
      <c r="M224" s="16" t="s">
        <v>86</v>
      </c>
      <c r="N224" s="12" t="s">
        <v>90</v>
      </c>
      <c r="O224" s="12" t="s">
        <v>91</v>
      </c>
      <c r="P224" s="16" t="s">
        <v>2672</v>
      </c>
      <c r="Q224" s="16" t="s">
        <v>2671</v>
      </c>
      <c r="R224" s="16" t="s">
        <v>2672</v>
      </c>
      <c r="S224" s="16" t="s">
        <v>2682</v>
      </c>
      <c r="T224" s="16" t="s">
        <v>2674</v>
      </c>
      <c r="U224" s="16" t="s">
        <v>2671</v>
      </c>
      <c r="V224" s="16" t="s">
        <v>2683</v>
      </c>
      <c r="W224" s="16" t="s">
        <v>72</v>
      </c>
      <c r="X224" s="1" t="s">
        <v>62</v>
      </c>
      <c r="Y224" s="1" t="s">
        <v>73</v>
      </c>
      <c r="Z224" t="s">
        <v>3187</v>
      </c>
      <c r="AA224" s="12" t="str">
        <f>Table14[[#This Row],[case_id]]&amp;"__"&amp;Table14[[#This Row],[filename]]&amp;"__"&amp;Table14[[#This Row],[Model]]</f>
        <v>repo_625da0d_9d458bb__gemini_pkg_llm_vs_gt.diff__Gemini 3.5 Flash</v>
      </c>
      <c r="AB224" s="12">
        <f>IF(Table14[[#This Row],[task_success]]="Yes",1,0)</f>
        <v>1</v>
      </c>
      <c r="AC224" s="12">
        <f>IF(Table14[[#This Row],[task_success]]="Partial",1,0)</f>
        <v>0</v>
      </c>
      <c r="AD224" s="12">
        <f>IF(Table14[[#This Row],[task_success]]="No",1,0)</f>
        <v>0</v>
      </c>
      <c r="AE224" s="12">
        <f>IF(Table14[[#This Row],[exact_match]]="Yes",1,0)</f>
        <v>0</v>
      </c>
      <c r="AF224" s="12">
        <f>IF(Table14[[#This Row],[unintended_change_present]]="Yes",1,0)</f>
        <v>1</v>
      </c>
      <c r="AG224" s="12">
        <f>IF(Table14[[#This Row],[missed_required_change]]="Yes",1,0)</f>
        <v>0</v>
      </c>
      <c r="AH224" s="12">
        <f>IF(OR(Table14[[#This Row],[severity]]="Medium",Table14[[#This Row],[severity]]="High"),1,0)</f>
        <v>0</v>
      </c>
    </row>
    <row r="225" spans="1:34" ht="91.5">
      <c r="A225" s="10" t="s">
        <v>49</v>
      </c>
      <c r="B225" s="11" t="s">
        <v>79</v>
      </c>
      <c r="C225" s="12" t="s">
        <v>80</v>
      </c>
      <c r="D22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5" s="11" t="s">
        <v>94</v>
      </c>
      <c r="F225" s="12" t="s">
        <v>95</v>
      </c>
      <c r="G225" s="12" t="s">
        <v>96</v>
      </c>
      <c r="H225" s="12">
        <v>1</v>
      </c>
      <c r="I225" s="19" t="s">
        <v>97</v>
      </c>
      <c r="J225" s="19" t="s">
        <v>97</v>
      </c>
      <c r="K225" s="13" t="s">
        <v>56</v>
      </c>
      <c r="L225" s="12" t="s">
        <v>98</v>
      </c>
      <c r="M225" s="12" t="s">
        <v>99</v>
      </c>
      <c r="N225" s="12" t="s">
        <v>106</v>
      </c>
      <c r="O225" s="12" t="s">
        <v>107</v>
      </c>
      <c r="P225" s="12" t="s">
        <v>2671</v>
      </c>
      <c r="Q225" s="12" t="s">
        <v>2671</v>
      </c>
      <c r="R225" s="12" t="s">
        <v>2672</v>
      </c>
      <c r="S225" s="12" t="s">
        <v>2690</v>
      </c>
      <c r="T225" s="12" t="s">
        <v>2691</v>
      </c>
      <c r="U225" s="12" t="s">
        <v>2672</v>
      </c>
      <c r="V225" s="12" t="s">
        <v>2692</v>
      </c>
      <c r="W225" s="12" t="s">
        <v>66</v>
      </c>
      <c r="X225" s="1" t="s">
        <v>61</v>
      </c>
      <c r="Y225" s="1" t="s">
        <v>110</v>
      </c>
      <c r="Z225" t="s">
        <v>3187</v>
      </c>
      <c r="AA225" s="12" t="str">
        <f>Table14[[#This Row],[case_id]]&amp;"__"&amp;Table14[[#This Row],[filename]]&amp;"__"&amp;Table14[[#This Row],[Model]]</f>
        <v>repo_b4db08e_d18e5c4__gemini_event_llm_vs_gt.diff__Gemini 3.5 Flash</v>
      </c>
      <c r="AB225" s="12">
        <f>IF(Table14[[#This Row],[task_success]]="Yes",1,0)</f>
        <v>0</v>
      </c>
      <c r="AC225" s="12">
        <f>IF(Table14[[#This Row],[task_success]]="Partial",1,0)</f>
        <v>0</v>
      </c>
      <c r="AD225" s="12">
        <f>IF(Table14[[#This Row],[task_success]]="No",1,0)</f>
        <v>1</v>
      </c>
      <c r="AE225" s="12">
        <f>IF(Table14[[#This Row],[exact_match]]="Yes",1,0)</f>
        <v>0</v>
      </c>
      <c r="AF225" s="12">
        <f>IF(Table14[[#This Row],[unintended_change_present]]="Yes",1,0)</f>
        <v>1</v>
      </c>
      <c r="AG225" s="12">
        <f>IF(Table14[[#This Row],[missed_required_change]]="Yes",1,0)</f>
        <v>1</v>
      </c>
      <c r="AH225" s="12">
        <f>IF(OR(Table14[[#This Row],[severity]]="Medium",Table14[[#This Row],[severity]]="High"),1,0)</f>
        <v>1</v>
      </c>
    </row>
    <row r="226" spans="1:34" ht="91.5">
      <c r="A226" s="14" t="s">
        <v>49</v>
      </c>
      <c r="B226" s="15" t="s">
        <v>79</v>
      </c>
      <c r="C226" s="16" t="s">
        <v>114</v>
      </c>
      <c r="D22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6" s="15" t="s">
        <v>115</v>
      </c>
      <c r="F226" s="16" t="s">
        <v>116</v>
      </c>
      <c r="G226" s="16" t="s">
        <v>117</v>
      </c>
      <c r="H226" s="16">
        <v>3</v>
      </c>
      <c r="I226" s="16" t="s">
        <v>118</v>
      </c>
      <c r="J226" s="16" t="s">
        <v>119</v>
      </c>
      <c r="K226" s="18" t="s">
        <v>56</v>
      </c>
      <c r="L226" s="16" t="s">
        <v>120</v>
      </c>
      <c r="M226" s="16" t="s">
        <v>121</v>
      </c>
      <c r="N226" s="12" t="s">
        <v>127</v>
      </c>
      <c r="O226" s="12" t="s">
        <v>128</v>
      </c>
      <c r="P226" s="16" t="s">
        <v>2672</v>
      </c>
      <c r="Q226" s="16" t="s">
        <v>2671</v>
      </c>
      <c r="R226" s="16" t="s">
        <v>2672</v>
      </c>
      <c r="S226" s="16" t="s">
        <v>76</v>
      </c>
      <c r="T226" s="16" t="s">
        <v>2674</v>
      </c>
      <c r="U226" s="16" t="s">
        <v>2671</v>
      </c>
      <c r="V226" s="16" t="s">
        <v>2681</v>
      </c>
      <c r="W226" s="16" t="s">
        <v>72</v>
      </c>
      <c r="X226" s="1" t="s">
        <v>62</v>
      </c>
      <c r="Y226" s="1" t="s">
        <v>73</v>
      </c>
      <c r="Z226" t="s">
        <v>3187</v>
      </c>
      <c r="AA226" s="12" t="str">
        <f>Table14[[#This Row],[case_id]]&amp;"__"&amp;Table14[[#This Row],[filename]]&amp;"__"&amp;Table14[[#This Row],[Model]]</f>
        <v>repo_8b7a575_d92abc6__gemini_eval_llm_vs_gt.diff__Gemini 3.5 Flash</v>
      </c>
      <c r="AB226" s="12">
        <f>IF(Table14[[#This Row],[task_success]]="Yes",1,0)</f>
        <v>1</v>
      </c>
      <c r="AC226" s="12">
        <f>IF(Table14[[#This Row],[task_success]]="Partial",1,0)</f>
        <v>0</v>
      </c>
      <c r="AD226" s="12">
        <f>IF(Table14[[#This Row],[task_success]]="No",1,0)</f>
        <v>0</v>
      </c>
      <c r="AE226" s="12">
        <f>IF(Table14[[#This Row],[exact_match]]="Yes",1,0)</f>
        <v>0</v>
      </c>
      <c r="AF226" s="12">
        <f>IF(Table14[[#This Row],[unintended_change_present]]="Yes",1,0)</f>
        <v>1</v>
      </c>
      <c r="AG226" s="12">
        <f>IF(Table14[[#This Row],[missed_required_change]]="Yes",1,0)</f>
        <v>0</v>
      </c>
      <c r="AH226" s="12">
        <f>IF(OR(Table14[[#This Row],[severity]]="Medium",Table14[[#This Row],[severity]]="High"),1,0)</f>
        <v>0</v>
      </c>
    </row>
    <row r="227" spans="1:34" ht="91.5">
      <c r="A227" s="10" t="s">
        <v>49</v>
      </c>
      <c r="B227" s="11" t="s">
        <v>79</v>
      </c>
      <c r="C227" s="12" t="s">
        <v>114</v>
      </c>
      <c r="D22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7" s="11" t="s">
        <v>115</v>
      </c>
      <c r="F227" s="12" t="s">
        <v>116</v>
      </c>
      <c r="G227" s="12" t="s">
        <v>117</v>
      </c>
      <c r="H227" s="12">
        <v>3</v>
      </c>
      <c r="I227" s="12" t="s">
        <v>118</v>
      </c>
      <c r="J227" s="12" t="s">
        <v>131</v>
      </c>
      <c r="K227" s="13" t="s">
        <v>56</v>
      </c>
      <c r="L227" s="12" t="s">
        <v>120</v>
      </c>
      <c r="M227" s="12" t="s">
        <v>121</v>
      </c>
      <c r="N227" s="12" t="s">
        <v>134</v>
      </c>
      <c r="O227" s="12" t="s">
        <v>135</v>
      </c>
      <c r="P227" s="12" t="s">
        <v>2672</v>
      </c>
      <c r="Q227" s="12" t="s">
        <v>2671</v>
      </c>
      <c r="R227" s="12" t="s">
        <v>2672</v>
      </c>
      <c r="S227" s="12" t="s">
        <v>76</v>
      </c>
      <c r="T227" s="12" t="s">
        <v>2674</v>
      </c>
      <c r="U227" s="12" t="s">
        <v>2671</v>
      </c>
      <c r="V227" s="12" t="s">
        <v>2681</v>
      </c>
      <c r="W227" s="12" t="s">
        <v>72</v>
      </c>
      <c r="X227" s="1" t="s">
        <v>62</v>
      </c>
      <c r="Y227" s="1" t="s">
        <v>73</v>
      </c>
      <c r="Z227" t="s">
        <v>3187</v>
      </c>
      <c r="AA227" s="12" t="str">
        <f>Table14[[#This Row],[case_id]]&amp;"__"&amp;Table14[[#This Row],[filename]]&amp;"__"&amp;Table14[[#This Row],[Model]]</f>
        <v>repo_8b7a575_d92abc6__gemini_postpone_llm_vs_gt.diff__Gemini 3.5 Flash</v>
      </c>
      <c r="AB227" s="12">
        <f>IF(Table14[[#This Row],[task_success]]="Yes",1,0)</f>
        <v>1</v>
      </c>
      <c r="AC227" s="12">
        <f>IF(Table14[[#This Row],[task_success]]="Partial",1,0)</f>
        <v>0</v>
      </c>
      <c r="AD227" s="12">
        <f>IF(Table14[[#This Row],[task_success]]="No",1,0)</f>
        <v>0</v>
      </c>
      <c r="AE227" s="12">
        <f>IF(Table14[[#This Row],[exact_match]]="Yes",1,0)</f>
        <v>0</v>
      </c>
      <c r="AF227" s="12">
        <f>IF(Table14[[#This Row],[unintended_change_present]]="Yes",1,0)</f>
        <v>1</v>
      </c>
      <c r="AG227" s="12">
        <f>IF(Table14[[#This Row],[missed_required_change]]="Yes",1,0)</f>
        <v>0</v>
      </c>
      <c r="AH227" s="12">
        <f>IF(OR(Table14[[#This Row],[severity]]="Medium",Table14[[#This Row],[severity]]="High"),1,0)</f>
        <v>0</v>
      </c>
    </row>
    <row r="228" spans="1:34" ht="91.5">
      <c r="A228" s="14" t="s">
        <v>49</v>
      </c>
      <c r="B228" s="15" t="s">
        <v>79</v>
      </c>
      <c r="C228" s="16" t="s">
        <v>114</v>
      </c>
      <c r="D22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8" s="15" t="s">
        <v>115</v>
      </c>
      <c r="F228" s="16" t="s">
        <v>116</v>
      </c>
      <c r="G228" s="16" t="s">
        <v>117</v>
      </c>
      <c r="H228" s="16">
        <v>3</v>
      </c>
      <c r="I228" s="16" t="s">
        <v>118</v>
      </c>
      <c r="J228" s="16" t="s">
        <v>140</v>
      </c>
      <c r="K228" s="18" t="s">
        <v>56</v>
      </c>
      <c r="L228" s="16" t="s">
        <v>120</v>
      </c>
      <c r="M228" s="16" t="s">
        <v>121</v>
      </c>
      <c r="N228" s="12" t="s">
        <v>143</v>
      </c>
      <c r="O228" s="12" t="s">
        <v>144</v>
      </c>
      <c r="P228" s="16" t="s">
        <v>2672</v>
      </c>
      <c r="Q228" s="16" t="s">
        <v>2671</v>
      </c>
      <c r="R228" s="16" t="s">
        <v>2672</v>
      </c>
      <c r="S228" s="16" t="s">
        <v>2702</v>
      </c>
      <c r="T228" s="16" t="s">
        <v>2674</v>
      </c>
      <c r="U228" s="16" t="s">
        <v>2671</v>
      </c>
      <c r="V228" s="16" t="s">
        <v>2703</v>
      </c>
      <c r="W228" s="16" t="s">
        <v>72</v>
      </c>
      <c r="X228" s="1" t="s">
        <v>62</v>
      </c>
      <c r="Y228" s="1" t="s">
        <v>73</v>
      </c>
      <c r="Z228" t="s">
        <v>3187</v>
      </c>
      <c r="AA228" s="12" t="str">
        <f>Table14[[#This Row],[case_id]]&amp;"__"&amp;Table14[[#This Row],[filename]]&amp;"__"&amp;Table14[[#This Row],[Model]]</f>
        <v>repo_8b7a575_d92abc6__gemini_skip_llm_vs_gt.diff__Gemini 3.5 Flash</v>
      </c>
      <c r="AB228" s="12">
        <f>IF(Table14[[#This Row],[task_success]]="Yes",1,0)</f>
        <v>1</v>
      </c>
      <c r="AC228" s="12">
        <f>IF(Table14[[#This Row],[task_success]]="Partial",1,0)</f>
        <v>0</v>
      </c>
      <c r="AD228" s="12">
        <f>IF(Table14[[#This Row],[task_success]]="No",1,0)</f>
        <v>0</v>
      </c>
      <c r="AE228" s="12">
        <f>IF(Table14[[#This Row],[exact_match]]="Yes",1,0)</f>
        <v>0</v>
      </c>
      <c r="AF228" s="12">
        <f>IF(Table14[[#This Row],[unintended_change_present]]="Yes",1,0)</f>
        <v>1</v>
      </c>
      <c r="AG228" s="12">
        <f>IF(Table14[[#This Row],[missed_required_change]]="Yes",1,0)</f>
        <v>0</v>
      </c>
      <c r="AH228" s="12">
        <f>IF(OR(Table14[[#This Row],[severity]]="Medium",Table14[[#This Row],[severity]]="High"),1,0)</f>
        <v>0</v>
      </c>
    </row>
    <row r="229" spans="1:34" ht="106.5">
      <c r="A229" s="10" t="s">
        <v>49</v>
      </c>
      <c r="B229" s="11" t="s">
        <v>79</v>
      </c>
      <c r="C229" s="12" t="s">
        <v>149</v>
      </c>
      <c r="D22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9" s="11" t="s">
        <v>150</v>
      </c>
      <c r="F229" s="12" t="s">
        <v>151</v>
      </c>
      <c r="G229" s="12" t="s">
        <v>152</v>
      </c>
      <c r="H229" s="12">
        <v>1</v>
      </c>
      <c r="I229" s="12" t="s">
        <v>153</v>
      </c>
      <c r="J229" s="12" t="s">
        <v>153</v>
      </c>
      <c r="K229" s="13" t="s">
        <v>56</v>
      </c>
      <c r="L229" s="12" t="s">
        <v>154</v>
      </c>
      <c r="M229" s="12" t="s">
        <v>155</v>
      </c>
      <c r="N229" s="12" t="s">
        <v>158</v>
      </c>
      <c r="O229" s="12" t="s">
        <v>159</v>
      </c>
      <c r="P229" s="12" t="s">
        <v>62</v>
      </c>
      <c r="Q229" s="12" t="s">
        <v>61</v>
      </c>
      <c r="R229" s="12" t="s">
        <v>62</v>
      </c>
      <c r="S229" s="12" t="s">
        <v>2682</v>
      </c>
      <c r="T229" s="12" t="s">
        <v>125</v>
      </c>
      <c r="U229" s="12" t="s">
        <v>61</v>
      </c>
      <c r="V229" s="16" t="s">
        <v>3188</v>
      </c>
      <c r="W229" s="16" t="s">
        <v>72</v>
      </c>
      <c r="X229" s="1" t="s">
        <v>62</v>
      </c>
      <c r="Y229" s="1" t="s">
        <v>73</v>
      </c>
      <c r="Z229" t="s">
        <v>3187</v>
      </c>
      <c r="AA229" s="12" t="str">
        <f>Table14[[#This Row],[case_id]]&amp;"__"&amp;Table14[[#This Row],[filename]]&amp;"__"&amp;Table14[[#This Row],[Model]]</f>
        <v>repo_d76bd40_aeff594__gemini_llm_vs_gt.diff__Gemini 3.5 Flash</v>
      </c>
      <c r="AB229" s="12">
        <f>IF(Table14[[#This Row],[task_success]]="Yes",1,0)</f>
        <v>1</v>
      </c>
      <c r="AC229" s="12">
        <f>IF(Table14[[#This Row],[task_success]]="Partial",1,0)</f>
        <v>0</v>
      </c>
      <c r="AD229" s="12">
        <f>IF(Table14[[#This Row],[task_success]]="No",1,0)</f>
        <v>0</v>
      </c>
      <c r="AE229" s="12">
        <f>IF(Table14[[#This Row],[exact_match]]="Yes",1,0)</f>
        <v>0</v>
      </c>
      <c r="AF229" s="12">
        <f>IF(Table14[[#This Row],[unintended_change_present]]="Yes",1,0)</f>
        <v>1</v>
      </c>
      <c r="AG229" s="12">
        <f>IF(Table14[[#This Row],[missed_required_change]]="Yes",1,0)</f>
        <v>0</v>
      </c>
      <c r="AH229" s="12">
        <f>IF(OR(Table14[[#This Row],[severity]]="Medium",Table14[[#This Row],[severity]]="High"),1,0)</f>
        <v>1</v>
      </c>
    </row>
    <row r="230" spans="1:34" ht="106.5">
      <c r="A230" s="14" t="s">
        <v>49</v>
      </c>
      <c r="B230" s="15" t="s">
        <v>79</v>
      </c>
      <c r="C230" s="20" t="s">
        <v>149</v>
      </c>
      <c r="D230"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0" s="15" t="s">
        <v>167</v>
      </c>
      <c r="F230" s="16" t="s">
        <v>168</v>
      </c>
      <c r="G230" s="16">
        <v>5300156</v>
      </c>
      <c r="H230" s="16">
        <v>1</v>
      </c>
      <c r="I230" s="17" t="s">
        <v>169</v>
      </c>
      <c r="J230" s="17" t="s">
        <v>169</v>
      </c>
      <c r="K230" s="18" t="s">
        <v>56</v>
      </c>
      <c r="L230" s="16" t="s">
        <v>170</v>
      </c>
      <c r="M230" s="16" t="s">
        <v>171</v>
      </c>
      <c r="N230" s="12" t="s">
        <v>174</v>
      </c>
      <c r="O230" s="12" t="s">
        <v>175</v>
      </c>
      <c r="P230" s="16" t="s">
        <v>2672</v>
      </c>
      <c r="Q230" s="16" t="s">
        <v>2671</v>
      </c>
      <c r="R230" s="16" t="s">
        <v>2672</v>
      </c>
      <c r="S230" s="16" t="s">
        <v>2677</v>
      </c>
      <c r="T230" s="16" t="s">
        <v>2674</v>
      </c>
      <c r="U230" s="16" t="s">
        <v>2671</v>
      </c>
      <c r="V230" s="16" t="s">
        <v>2708</v>
      </c>
      <c r="W230" s="16" t="s">
        <v>72</v>
      </c>
      <c r="X230" s="1" t="s">
        <v>62</v>
      </c>
      <c r="Y230" s="1" t="s">
        <v>73</v>
      </c>
      <c r="Z230" t="s">
        <v>3187</v>
      </c>
      <c r="AA230" s="12" t="str">
        <f>Table14[[#This Row],[case_id]]&amp;"__"&amp;Table14[[#This Row],[filename]]&amp;"__"&amp;Table14[[#This Row],[Model]]</f>
        <v>repo_522d1d8_5300156__gemini_saltutil_llm_vs_gt.diff__Gemini 3.5 Flash</v>
      </c>
      <c r="AB230" s="12">
        <f>IF(Table14[[#This Row],[task_success]]="Yes",1,0)</f>
        <v>1</v>
      </c>
      <c r="AC230" s="12">
        <f>IF(Table14[[#This Row],[task_success]]="Partial",1,0)</f>
        <v>0</v>
      </c>
      <c r="AD230" s="12">
        <f>IF(Table14[[#This Row],[task_success]]="No",1,0)</f>
        <v>0</v>
      </c>
      <c r="AE230" s="12">
        <f>IF(Table14[[#This Row],[exact_match]]="Yes",1,0)</f>
        <v>0</v>
      </c>
      <c r="AF230" s="12">
        <f>IF(Table14[[#This Row],[unintended_change_present]]="Yes",1,0)</f>
        <v>1</v>
      </c>
      <c r="AG230" s="12">
        <f>IF(Table14[[#This Row],[missed_required_change]]="Yes",1,0)</f>
        <v>0</v>
      </c>
      <c r="AH230" s="12">
        <f>IF(OR(Table14[[#This Row],[severity]]="Medium",Table14[[#This Row],[severity]]="High"),1,0)</f>
        <v>0</v>
      </c>
    </row>
    <row r="231" spans="1:34" ht="91.5">
      <c r="A231" s="10" t="s">
        <v>49</v>
      </c>
      <c r="B231" s="11" t="s">
        <v>79</v>
      </c>
      <c r="C231" s="12" t="s">
        <v>180</v>
      </c>
      <c r="D23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1" s="11" t="s">
        <v>181</v>
      </c>
      <c r="F231" s="12" t="s">
        <v>182</v>
      </c>
      <c r="G231" s="12" t="s">
        <v>183</v>
      </c>
      <c r="H231" s="12">
        <v>1</v>
      </c>
      <c r="I231" s="12" t="s">
        <v>184</v>
      </c>
      <c r="J231" s="12" t="s">
        <v>184</v>
      </c>
      <c r="K231" s="13" t="s">
        <v>56</v>
      </c>
      <c r="L231" s="12" t="s">
        <v>185</v>
      </c>
      <c r="M231" s="12" t="s">
        <v>186</v>
      </c>
      <c r="N231" s="12" t="s">
        <v>189</v>
      </c>
      <c r="O231" s="12" t="s">
        <v>190</v>
      </c>
      <c r="P231" s="12" t="s">
        <v>2672</v>
      </c>
      <c r="Q231" s="12" t="s">
        <v>2671</v>
      </c>
      <c r="R231" s="12" t="s">
        <v>2672</v>
      </c>
      <c r="S231" s="12" t="s">
        <v>76</v>
      </c>
      <c r="T231" s="12" t="s">
        <v>2674</v>
      </c>
      <c r="U231" s="12" t="s">
        <v>2671</v>
      </c>
      <c r="V231" s="12" t="s">
        <v>2710</v>
      </c>
      <c r="W231" s="12" t="s">
        <v>72</v>
      </c>
      <c r="X231" s="1" t="s">
        <v>62</v>
      </c>
      <c r="Y231" s="1" t="s">
        <v>73</v>
      </c>
      <c r="Z231" t="s">
        <v>3187</v>
      </c>
      <c r="AA231" s="12" t="str">
        <f>Table14[[#This Row],[case_id]]&amp;"__"&amp;Table14[[#This Row],[filename]]&amp;"__"&amp;Table14[[#This Row],[Model]]</f>
        <v>repo_9805bde_5ca7e72__gemini_gitfs_llm_vs_gt.diff__Gemini 3.5 Flash</v>
      </c>
      <c r="AB231" s="12">
        <f>IF(Table14[[#This Row],[task_success]]="Yes",1,0)</f>
        <v>1</v>
      </c>
      <c r="AC231" s="12">
        <f>IF(Table14[[#This Row],[task_success]]="Partial",1,0)</f>
        <v>0</v>
      </c>
      <c r="AD231" s="12">
        <f>IF(Table14[[#This Row],[task_success]]="No",1,0)</f>
        <v>0</v>
      </c>
      <c r="AE231" s="12">
        <f>IF(Table14[[#This Row],[exact_match]]="Yes",1,0)</f>
        <v>0</v>
      </c>
      <c r="AF231" s="12">
        <f>IF(Table14[[#This Row],[unintended_change_present]]="Yes",1,0)</f>
        <v>1</v>
      </c>
      <c r="AG231" s="12">
        <f>IF(Table14[[#This Row],[missed_required_change]]="Yes",1,0)</f>
        <v>0</v>
      </c>
      <c r="AH231" s="12">
        <f>IF(OR(Table14[[#This Row],[severity]]="Medium",Table14[[#This Row],[severity]]="High"),1,0)</f>
        <v>0</v>
      </c>
    </row>
    <row r="232" spans="1:34" ht="91.5">
      <c r="A232" s="14" t="s">
        <v>195</v>
      </c>
      <c r="B232" s="15" t="s">
        <v>196</v>
      </c>
      <c r="C232" s="16" t="s">
        <v>80</v>
      </c>
      <c r="D23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2" s="15" t="s">
        <v>197</v>
      </c>
      <c r="F232" s="21">
        <v>5992898</v>
      </c>
      <c r="G232" s="16" t="s">
        <v>198</v>
      </c>
      <c r="H232" s="16">
        <v>2</v>
      </c>
      <c r="I232" s="16" t="s">
        <v>199</v>
      </c>
      <c r="J232" s="22" t="s">
        <v>200</v>
      </c>
      <c r="K232" s="18" t="s">
        <v>56</v>
      </c>
      <c r="L232" s="16" t="s">
        <v>201</v>
      </c>
      <c r="M232" s="16" t="s">
        <v>202</v>
      </c>
      <c r="N232" s="12" t="s">
        <v>207</v>
      </c>
      <c r="O232" s="12" t="s">
        <v>208</v>
      </c>
      <c r="P232" s="16" t="s">
        <v>2671</v>
      </c>
      <c r="Q232" s="16" t="s">
        <v>2671</v>
      </c>
      <c r="R232" s="16" t="s">
        <v>2672</v>
      </c>
      <c r="S232" s="16" t="s">
        <v>2716</v>
      </c>
      <c r="T232" s="16" t="s">
        <v>2678</v>
      </c>
      <c r="U232" s="16" t="s">
        <v>2672</v>
      </c>
      <c r="V232" s="16" t="s">
        <v>2717</v>
      </c>
      <c r="W232" s="16" t="s">
        <v>66</v>
      </c>
      <c r="X232" s="1" t="s">
        <v>62</v>
      </c>
      <c r="Y232" s="1" t="s">
        <v>73</v>
      </c>
      <c r="Z232" t="s">
        <v>3187</v>
      </c>
      <c r="AA232" s="12" t="str">
        <f>Table14[[#This Row],[case_id]]&amp;"__"&amp;Table14[[#This Row],[filename]]&amp;"__"&amp;Table14[[#This Row],[Model]]</f>
        <v>repo_5992898_7c7c0aa__gemini_helpertrigger_llm_vs_gt.diff__Gemini 3.5 Flash</v>
      </c>
      <c r="AB232" s="12">
        <f>IF(Table14[[#This Row],[task_success]]="Yes",1,0)</f>
        <v>0</v>
      </c>
      <c r="AC232" s="12">
        <f>IF(Table14[[#This Row],[task_success]]="Partial",1,0)</f>
        <v>0</v>
      </c>
      <c r="AD232" s="12">
        <f>IF(Table14[[#This Row],[task_success]]="No",1,0)</f>
        <v>1</v>
      </c>
      <c r="AE232" s="12">
        <f>IF(Table14[[#This Row],[exact_match]]="Yes",1,0)</f>
        <v>0</v>
      </c>
      <c r="AF232" s="12">
        <f>IF(Table14[[#This Row],[unintended_change_present]]="Yes",1,0)</f>
        <v>1</v>
      </c>
      <c r="AG232" s="12">
        <f>IF(Table14[[#This Row],[missed_required_change]]="Yes",1,0)</f>
        <v>1</v>
      </c>
      <c r="AH232" s="12">
        <f>IF(OR(Table14[[#This Row],[severity]]="Medium",Table14[[#This Row],[severity]]="High"),1,0)</f>
        <v>1</v>
      </c>
    </row>
    <row r="233" spans="1:34" ht="91.5">
      <c r="A233" s="10" t="s">
        <v>195</v>
      </c>
      <c r="B233" s="11" t="s">
        <v>196</v>
      </c>
      <c r="C233" s="12" t="s">
        <v>80</v>
      </c>
      <c r="D23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3" s="11" t="s">
        <v>197</v>
      </c>
      <c r="F233" s="23">
        <v>5992898</v>
      </c>
      <c r="G233" s="12" t="s">
        <v>198</v>
      </c>
      <c r="H233" s="12">
        <v>2</v>
      </c>
      <c r="I233" s="12" t="s">
        <v>199</v>
      </c>
      <c r="J233" s="12" t="s">
        <v>212</v>
      </c>
      <c r="K233" s="13" t="s">
        <v>56</v>
      </c>
      <c r="L233" s="12" t="s">
        <v>201</v>
      </c>
      <c r="M233" s="12" t="s">
        <v>202</v>
      </c>
      <c r="N233" s="12" t="s">
        <v>217</v>
      </c>
      <c r="O233" s="12" t="s">
        <v>218</v>
      </c>
      <c r="P233" s="12" t="s">
        <v>2672</v>
      </c>
      <c r="Q233" s="12" t="s">
        <v>2671</v>
      </c>
      <c r="R233" s="12" t="s">
        <v>2672</v>
      </c>
      <c r="S233" s="12" t="s">
        <v>2719</v>
      </c>
      <c r="T233" s="12" t="s">
        <v>2674</v>
      </c>
      <c r="U233" s="12" t="s">
        <v>2671</v>
      </c>
      <c r="V233" s="12" t="s">
        <v>2721</v>
      </c>
      <c r="W233" s="12" t="s">
        <v>72</v>
      </c>
      <c r="X233" s="1" t="s">
        <v>62</v>
      </c>
      <c r="Y233" s="1" t="s">
        <v>73</v>
      </c>
      <c r="Z233" t="s">
        <v>3187</v>
      </c>
      <c r="AA233" s="12" t="str">
        <f>Table14[[#This Row],[case_id]]&amp;"__"&amp;Table14[[#This Row],[filename]]&amp;"__"&amp;Table14[[#This Row],[Model]]</f>
        <v>repo_5992898_7c7c0aa__gemini_texttrigger_llm_vs_gt.diff__Gemini 3.5 Flash</v>
      </c>
      <c r="AB233" s="12">
        <f>IF(Table14[[#This Row],[task_success]]="Yes",1,0)</f>
        <v>1</v>
      </c>
      <c r="AC233" s="12">
        <f>IF(Table14[[#This Row],[task_success]]="Partial",1,0)</f>
        <v>0</v>
      </c>
      <c r="AD233" s="12">
        <f>IF(Table14[[#This Row],[task_success]]="No",1,0)</f>
        <v>0</v>
      </c>
      <c r="AE233" s="12">
        <f>IF(Table14[[#This Row],[exact_match]]="Yes",1,0)</f>
        <v>0</v>
      </c>
      <c r="AF233" s="12">
        <f>IF(Table14[[#This Row],[unintended_change_present]]="Yes",1,0)</f>
        <v>1</v>
      </c>
      <c r="AG233" s="12">
        <f>IF(Table14[[#This Row],[missed_required_change]]="Yes",1,0)</f>
        <v>0</v>
      </c>
      <c r="AH233" s="12">
        <f>IF(OR(Table14[[#This Row],[severity]]="Medium",Table14[[#This Row],[severity]]="High"),1,0)</f>
        <v>0</v>
      </c>
    </row>
    <row r="234" spans="1:34" ht="76.5">
      <c r="A234" s="14" t="s">
        <v>195</v>
      </c>
      <c r="B234" s="15" t="s">
        <v>196</v>
      </c>
      <c r="C234" s="16" t="s">
        <v>80</v>
      </c>
      <c r="D23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4" s="15" t="s">
        <v>224</v>
      </c>
      <c r="F234" s="16" t="s">
        <v>225</v>
      </c>
      <c r="G234" s="16" t="s">
        <v>226</v>
      </c>
      <c r="H234" s="16">
        <v>1</v>
      </c>
      <c r="I234" s="16" t="s">
        <v>227</v>
      </c>
      <c r="J234" s="16" t="s">
        <v>227</v>
      </c>
      <c r="K234" s="18" t="s">
        <v>56</v>
      </c>
      <c r="L234" s="16" t="s">
        <v>228</v>
      </c>
      <c r="M234" s="16" t="s">
        <v>229</v>
      </c>
      <c r="N234" s="12" t="s">
        <v>233</v>
      </c>
      <c r="O234" s="12" t="s">
        <v>234</v>
      </c>
      <c r="P234" s="16" t="s">
        <v>2672</v>
      </c>
      <c r="Q234" s="16" t="s">
        <v>2671</v>
      </c>
      <c r="R234" s="16" t="s">
        <v>2672</v>
      </c>
      <c r="S234" s="16" t="s">
        <v>76</v>
      </c>
      <c r="T234" s="16" t="s">
        <v>2674</v>
      </c>
      <c r="U234" s="16" t="s">
        <v>2671</v>
      </c>
      <c r="V234" s="16" t="s">
        <v>2681</v>
      </c>
      <c r="W234" s="16" t="s">
        <v>72</v>
      </c>
      <c r="X234" s="1" t="s">
        <v>62</v>
      </c>
      <c r="Y234" s="1" t="s">
        <v>73</v>
      </c>
      <c r="Z234" t="s">
        <v>3187</v>
      </c>
      <c r="AA234" s="12" t="str">
        <f>Table14[[#This Row],[case_id]]&amp;"__"&amp;Table14[[#This Row],[filename]]&amp;"__"&amp;Table14[[#This Row],[Model]]</f>
        <v>repo_5cc9e01_042a0f7__gemini_init_llm_vs_gt.diff__Gemini 3.5 Flash</v>
      </c>
      <c r="AB234" s="12">
        <f>IF(Table14[[#This Row],[task_success]]="Yes",1,0)</f>
        <v>1</v>
      </c>
      <c r="AC234" s="12">
        <f>IF(Table14[[#This Row],[task_success]]="Partial",1,0)</f>
        <v>0</v>
      </c>
      <c r="AD234" s="12">
        <f>IF(Table14[[#This Row],[task_success]]="No",1,0)</f>
        <v>0</v>
      </c>
      <c r="AE234" s="12">
        <f>IF(Table14[[#This Row],[exact_match]]="Yes",1,0)</f>
        <v>0</v>
      </c>
      <c r="AF234" s="12">
        <f>IF(Table14[[#This Row],[unintended_change_present]]="Yes",1,0)</f>
        <v>1</v>
      </c>
      <c r="AG234" s="12">
        <f>IF(Table14[[#This Row],[missed_required_change]]="Yes",1,0)</f>
        <v>0</v>
      </c>
      <c r="AH234" s="12">
        <f>IF(OR(Table14[[#This Row],[severity]]="Medium",Table14[[#This Row],[severity]]="High"),1,0)</f>
        <v>0</v>
      </c>
    </row>
    <row r="235" spans="1:34" ht="183">
      <c r="A235" s="10" t="s">
        <v>195</v>
      </c>
      <c r="B235" s="11" t="s">
        <v>196</v>
      </c>
      <c r="C235" s="12" t="s">
        <v>149</v>
      </c>
      <c r="D23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5" s="11" t="s">
        <v>238</v>
      </c>
      <c r="F235" s="12" t="s">
        <v>239</v>
      </c>
      <c r="G235" s="12" t="s">
        <v>240</v>
      </c>
      <c r="H235" s="12">
        <v>6</v>
      </c>
      <c r="I235" s="12" t="s">
        <v>241</v>
      </c>
      <c r="J235" s="12" t="s">
        <v>242</v>
      </c>
      <c r="K235" s="13" t="s">
        <v>56</v>
      </c>
      <c r="L235" s="12" t="s">
        <v>243</v>
      </c>
      <c r="M235" s="12" t="s">
        <v>244</v>
      </c>
      <c r="N235" s="12" t="s">
        <v>247</v>
      </c>
      <c r="O235" s="12" t="s">
        <v>248</v>
      </c>
      <c r="P235" s="12" t="s">
        <v>2672</v>
      </c>
      <c r="Q235" s="12" t="s">
        <v>2671</v>
      </c>
      <c r="R235" s="12" t="s">
        <v>2672</v>
      </c>
      <c r="S235" s="12" t="s">
        <v>76</v>
      </c>
      <c r="T235" s="12" t="s">
        <v>2674</v>
      </c>
      <c r="U235" s="12" t="s">
        <v>2671</v>
      </c>
      <c r="V235" s="12" t="s">
        <v>2681</v>
      </c>
      <c r="W235" s="12" t="s">
        <v>72</v>
      </c>
      <c r="X235" s="1" t="s">
        <v>62</v>
      </c>
      <c r="Y235" s="1" t="s">
        <v>73</v>
      </c>
      <c r="Z235" t="s">
        <v>3187</v>
      </c>
      <c r="AA235" s="12" t="str">
        <f>Table14[[#This Row],[case_id]]&amp;"__"&amp;Table14[[#This Row],[filename]]&amp;"__"&amp;Table14[[#This Row],[Model]]</f>
        <v>repo_2d308aa_866cd52__gemini_sensor_llm_vs_gt.diff__Gemini 3.5 Flash</v>
      </c>
      <c r="AB235" s="12">
        <f>IF(Table14[[#This Row],[task_success]]="Yes",1,0)</f>
        <v>1</v>
      </c>
      <c r="AC235" s="12">
        <f>IF(Table14[[#This Row],[task_success]]="Partial",1,0)</f>
        <v>0</v>
      </c>
      <c r="AD235" s="12">
        <f>IF(Table14[[#This Row],[task_success]]="No",1,0)</f>
        <v>0</v>
      </c>
      <c r="AE235" s="12">
        <f>IF(Table14[[#This Row],[exact_match]]="Yes",1,0)</f>
        <v>0</v>
      </c>
      <c r="AF235" s="12">
        <f>IF(Table14[[#This Row],[unintended_change_present]]="Yes",1,0)</f>
        <v>1</v>
      </c>
      <c r="AG235" s="12">
        <f>IF(Table14[[#This Row],[missed_required_change]]="Yes",1,0)</f>
        <v>0</v>
      </c>
      <c r="AH235" s="12">
        <f>IF(OR(Table14[[#This Row],[severity]]="Medium",Table14[[#This Row],[severity]]="High"),1,0)</f>
        <v>0</v>
      </c>
    </row>
    <row r="236" spans="1:34" ht="183">
      <c r="A236" s="14" t="s">
        <v>195</v>
      </c>
      <c r="B236" s="15" t="s">
        <v>196</v>
      </c>
      <c r="C236" s="16" t="s">
        <v>149</v>
      </c>
      <c r="D23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6" s="15" t="s">
        <v>238</v>
      </c>
      <c r="F236" s="16" t="s">
        <v>239</v>
      </c>
      <c r="G236" s="16" t="s">
        <v>240</v>
      </c>
      <c r="H236" s="16">
        <v>6</v>
      </c>
      <c r="I236" s="16" t="s">
        <v>241</v>
      </c>
      <c r="J236" s="16" t="s">
        <v>251</v>
      </c>
      <c r="K236" s="18" t="s">
        <v>56</v>
      </c>
      <c r="L236" s="16" t="s">
        <v>243</v>
      </c>
      <c r="M236" s="16" t="s">
        <v>244</v>
      </c>
      <c r="N236" s="12" t="s">
        <v>254</v>
      </c>
      <c r="O236" s="12" t="s">
        <v>255</v>
      </c>
      <c r="P236" s="16" t="s">
        <v>2672</v>
      </c>
      <c r="Q236" s="16" t="s">
        <v>2671</v>
      </c>
      <c r="R236" s="16" t="s">
        <v>2672</v>
      </c>
      <c r="S236" s="16" t="s">
        <v>76</v>
      </c>
      <c r="T236" s="16" t="s">
        <v>2674</v>
      </c>
      <c r="U236" s="16" t="s">
        <v>2671</v>
      </c>
      <c r="V236" s="16" t="s">
        <v>2681</v>
      </c>
      <c r="W236" s="16" t="s">
        <v>72</v>
      </c>
      <c r="X236" s="1" t="s">
        <v>62</v>
      </c>
      <c r="Y236" s="1" t="s">
        <v>73</v>
      </c>
      <c r="Z236" t="s">
        <v>3187</v>
      </c>
      <c r="AA236" s="12" t="str">
        <f>Table14[[#This Row],[case_id]]&amp;"__"&amp;Table14[[#This Row],[filename]]&amp;"__"&amp;Table14[[#This Row],[Model]]</f>
        <v>repo_2d308aa_866cd52__gemini_binary_llm_vs_gt.diff__Gemini 3.5 Flash</v>
      </c>
      <c r="AB236" s="12">
        <f>IF(Table14[[#This Row],[task_success]]="Yes",1,0)</f>
        <v>1</v>
      </c>
      <c r="AC236" s="12">
        <f>IF(Table14[[#This Row],[task_success]]="Partial",1,0)</f>
        <v>0</v>
      </c>
      <c r="AD236" s="12">
        <f>IF(Table14[[#This Row],[task_success]]="No",1,0)</f>
        <v>0</v>
      </c>
      <c r="AE236" s="12">
        <f>IF(Table14[[#This Row],[exact_match]]="Yes",1,0)</f>
        <v>0</v>
      </c>
      <c r="AF236" s="12">
        <f>IF(Table14[[#This Row],[unintended_change_present]]="Yes",1,0)</f>
        <v>1</v>
      </c>
      <c r="AG236" s="12">
        <f>IF(Table14[[#This Row],[missed_required_change]]="Yes",1,0)</f>
        <v>0</v>
      </c>
      <c r="AH236" s="12">
        <f>IF(OR(Table14[[#This Row],[severity]]="Medium",Table14[[#This Row],[severity]]="High"),1,0)</f>
        <v>0</v>
      </c>
    </row>
    <row r="237" spans="1:34" ht="183">
      <c r="A237" s="10" t="s">
        <v>195</v>
      </c>
      <c r="B237" s="11" t="s">
        <v>196</v>
      </c>
      <c r="C237" s="12" t="s">
        <v>149</v>
      </c>
      <c r="D23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7" s="11" t="s">
        <v>238</v>
      </c>
      <c r="F237" s="12" t="s">
        <v>239</v>
      </c>
      <c r="G237" s="12" t="s">
        <v>240</v>
      </c>
      <c r="H237" s="12">
        <v>6</v>
      </c>
      <c r="I237" s="12" t="s">
        <v>241</v>
      </c>
      <c r="J237" s="12" t="s">
        <v>259</v>
      </c>
      <c r="K237" s="13" t="s">
        <v>56</v>
      </c>
      <c r="L237" s="12" t="s">
        <v>243</v>
      </c>
      <c r="M237" s="12" t="s">
        <v>244</v>
      </c>
      <c r="N237" s="12" t="s">
        <v>262</v>
      </c>
      <c r="O237" s="12" t="s">
        <v>263</v>
      </c>
      <c r="P237" s="12" t="s">
        <v>2671</v>
      </c>
      <c r="Q237" s="12" t="s">
        <v>2671</v>
      </c>
      <c r="R237" s="12" t="s">
        <v>2672</v>
      </c>
      <c r="S237" s="12" t="s">
        <v>2726</v>
      </c>
      <c r="T237" s="12" t="s">
        <v>2691</v>
      </c>
      <c r="U237" s="12" t="s">
        <v>2672</v>
      </c>
      <c r="V237" s="12" t="s">
        <v>2725</v>
      </c>
      <c r="W237" s="12" t="s">
        <v>66</v>
      </c>
      <c r="X237" s="1" t="s">
        <v>62</v>
      </c>
      <c r="Y237" s="1" t="s">
        <v>73</v>
      </c>
      <c r="Z237" t="s">
        <v>3187</v>
      </c>
      <c r="AA237" s="12" t="str">
        <f>Table14[[#This Row],[case_id]]&amp;"__"&amp;Table14[[#This Row],[filename]]&amp;"__"&amp;Table14[[#This Row],[Model]]</f>
        <v>repo_2d308aa_866cd52__gemini_climate_llm_vs_gt.diff__Gemini 3.5 Flash</v>
      </c>
      <c r="AB237" s="12">
        <f>IF(Table14[[#This Row],[task_success]]="Yes",1,0)</f>
        <v>0</v>
      </c>
      <c r="AC237" s="12">
        <f>IF(Table14[[#This Row],[task_success]]="Partial",1,0)</f>
        <v>0</v>
      </c>
      <c r="AD237" s="12">
        <f>IF(Table14[[#This Row],[task_success]]="No",1,0)</f>
        <v>1</v>
      </c>
      <c r="AE237" s="12">
        <f>IF(Table14[[#This Row],[exact_match]]="Yes",1,0)</f>
        <v>0</v>
      </c>
      <c r="AF237" s="12">
        <f>IF(Table14[[#This Row],[unintended_change_present]]="Yes",1,0)</f>
        <v>1</v>
      </c>
      <c r="AG237" s="12">
        <f>IF(Table14[[#This Row],[missed_required_change]]="Yes",1,0)</f>
        <v>1</v>
      </c>
      <c r="AH237" s="12">
        <f>IF(OR(Table14[[#This Row],[severity]]="Medium",Table14[[#This Row],[severity]]="High"),1,0)</f>
        <v>1</v>
      </c>
    </row>
    <row r="238" spans="1:34" ht="183">
      <c r="A238" s="14" t="s">
        <v>195</v>
      </c>
      <c r="B238" s="15" t="s">
        <v>196</v>
      </c>
      <c r="C238" s="16" t="s">
        <v>149</v>
      </c>
      <c r="D23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8" s="15" t="s">
        <v>238</v>
      </c>
      <c r="F238" s="16" t="s">
        <v>239</v>
      </c>
      <c r="G238" s="16" t="s">
        <v>240</v>
      </c>
      <c r="H238" s="16">
        <v>6</v>
      </c>
      <c r="I238" s="16" t="s">
        <v>241</v>
      </c>
      <c r="J238" s="16" t="s">
        <v>270</v>
      </c>
      <c r="K238" s="18" t="s">
        <v>56</v>
      </c>
      <c r="L238" s="16" t="s">
        <v>243</v>
      </c>
      <c r="M238" s="16" t="s">
        <v>244</v>
      </c>
      <c r="N238" s="12" t="s">
        <v>273</v>
      </c>
      <c r="O238" s="12" t="s">
        <v>274</v>
      </c>
      <c r="P238" s="16" t="s">
        <v>2672</v>
      </c>
      <c r="Q238" s="16" t="s">
        <v>2671</v>
      </c>
      <c r="R238" s="16" t="s">
        <v>2672</v>
      </c>
      <c r="S238" s="16" t="s">
        <v>76</v>
      </c>
      <c r="T238" s="16" t="s">
        <v>2674</v>
      </c>
      <c r="U238" s="16" t="s">
        <v>2671</v>
      </c>
      <c r="V238" s="16" t="s">
        <v>2681</v>
      </c>
      <c r="W238" s="16" t="s">
        <v>72</v>
      </c>
      <c r="X238" s="1" t="s">
        <v>62</v>
      </c>
      <c r="Y238" s="1" t="s">
        <v>73</v>
      </c>
      <c r="Z238" t="s">
        <v>3187</v>
      </c>
      <c r="AA238" s="12" t="str">
        <f>Table14[[#This Row],[case_id]]&amp;"__"&amp;Table14[[#This Row],[filename]]&amp;"__"&amp;Table14[[#This Row],[Model]]</f>
        <v>repo_2d308aa_866cd52__gemini_parsers_llm_vs_gt.diff__Gemini 3.5 Flash</v>
      </c>
      <c r="AB238" s="12">
        <f>IF(Table14[[#This Row],[task_success]]="Yes",1,0)</f>
        <v>1</v>
      </c>
      <c r="AC238" s="12">
        <f>IF(Table14[[#This Row],[task_success]]="Partial",1,0)</f>
        <v>0</v>
      </c>
      <c r="AD238" s="12">
        <f>IF(Table14[[#This Row],[task_success]]="No",1,0)</f>
        <v>0</v>
      </c>
      <c r="AE238" s="12">
        <f>IF(Table14[[#This Row],[exact_match]]="Yes",1,0)</f>
        <v>0</v>
      </c>
      <c r="AF238" s="12">
        <f>IF(Table14[[#This Row],[unintended_change_present]]="Yes",1,0)</f>
        <v>1</v>
      </c>
      <c r="AG238" s="12">
        <f>IF(Table14[[#This Row],[missed_required_change]]="Yes",1,0)</f>
        <v>0</v>
      </c>
      <c r="AH238" s="12">
        <f>IF(OR(Table14[[#This Row],[severity]]="Medium",Table14[[#This Row],[severity]]="High"),1,0)</f>
        <v>0</v>
      </c>
    </row>
    <row r="239" spans="1:34" ht="183">
      <c r="A239" s="10" t="s">
        <v>195</v>
      </c>
      <c r="B239" s="11" t="s">
        <v>196</v>
      </c>
      <c r="C239" s="12" t="s">
        <v>149</v>
      </c>
      <c r="D23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9" s="11" t="s">
        <v>238</v>
      </c>
      <c r="F239" s="12" t="s">
        <v>239</v>
      </c>
      <c r="G239" s="12" t="s">
        <v>240</v>
      </c>
      <c r="H239" s="12">
        <v>6</v>
      </c>
      <c r="I239" s="12" t="s">
        <v>241</v>
      </c>
      <c r="J239" s="12" t="s">
        <v>277</v>
      </c>
      <c r="K239" s="13" t="s">
        <v>56</v>
      </c>
      <c r="L239" s="12" t="s">
        <v>243</v>
      </c>
      <c r="M239" s="12" t="s">
        <v>244</v>
      </c>
      <c r="N239" s="12" t="s">
        <v>280</v>
      </c>
      <c r="O239" s="12" t="s">
        <v>281</v>
      </c>
      <c r="P239" s="12" t="s">
        <v>2672</v>
      </c>
      <c r="Q239" s="12" t="s">
        <v>2671</v>
      </c>
      <c r="R239" s="12" t="s">
        <v>2672</v>
      </c>
      <c r="S239" s="12" t="s">
        <v>76</v>
      </c>
      <c r="T239" s="12" t="s">
        <v>2674</v>
      </c>
      <c r="U239" s="12" t="s">
        <v>2671</v>
      </c>
      <c r="V239" s="12" t="s">
        <v>2681</v>
      </c>
      <c r="W239" s="12" t="s">
        <v>72</v>
      </c>
      <c r="X239" s="1" t="s">
        <v>62</v>
      </c>
      <c r="Y239" s="1" t="s">
        <v>73</v>
      </c>
      <c r="Z239" t="s">
        <v>3187</v>
      </c>
      <c r="AA239" s="12" t="str">
        <f>Table14[[#This Row],[case_id]]&amp;"__"&amp;Table14[[#This Row],[filename]]&amp;"__"&amp;Table14[[#This Row],[Model]]</f>
        <v>repo_2d308aa_866cd52__gemini_vicareclimate_llm_vs_gt.diff__Gemini 3.5 Flash</v>
      </c>
      <c r="AB239" s="12">
        <f>IF(Table14[[#This Row],[task_success]]="Yes",1,0)</f>
        <v>1</v>
      </c>
      <c r="AC239" s="12">
        <f>IF(Table14[[#This Row],[task_success]]="Partial",1,0)</f>
        <v>0</v>
      </c>
      <c r="AD239" s="12">
        <f>IF(Table14[[#This Row],[task_success]]="No",1,0)</f>
        <v>0</v>
      </c>
      <c r="AE239" s="12">
        <f>IF(Table14[[#This Row],[exact_match]]="Yes",1,0)</f>
        <v>0</v>
      </c>
      <c r="AF239" s="12">
        <f>IF(Table14[[#This Row],[unintended_change_present]]="Yes",1,0)</f>
        <v>1</v>
      </c>
      <c r="AG239" s="12">
        <f>IF(Table14[[#This Row],[missed_required_change]]="Yes",1,0)</f>
        <v>0</v>
      </c>
      <c r="AH239" s="12">
        <f>IF(OR(Table14[[#This Row],[severity]]="Medium",Table14[[#This Row],[severity]]="High"),1,0)</f>
        <v>0</v>
      </c>
    </row>
    <row r="240" spans="1:34" ht="183">
      <c r="A240" s="14" t="s">
        <v>195</v>
      </c>
      <c r="B240" s="15" t="s">
        <v>196</v>
      </c>
      <c r="C240" s="16" t="s">
        <v>149</v>
      </c>
      <c r="D24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0" s="15" t="s">
        <v>238</v>
      </c>
      <c r="F240" s="16" t="s">
        <v>239</v>
      </c>
      <c r="G240" s="16" t="s">
        <v>240</v>
      </c>
      <c r="H240" s="16">
        <v>6</v>
      </c>
      <c r="I240" s="16" t="s">
        <v>241</v>
      </c>
      <c r="J240" s="16" t="s">
        <v>284</v>
      </c>
      <c r="K240" s="18" t="s">
        <v>56</v>
      </c>
      <c r="L240" s="16" t="s">
        <v>243</v>
      </c>
      <c r="M240" s="16" t="s">
        <v>244</v>
      </c>
      <c r="N240" s="12" t="s">
        <v>287</v>
      </c>
      <c r="O240" s="12" t="s">
        <v>288</v>
      </c>
      <c r="P240" s="16" t="s">
        <v>2672</v>
      </c>
      <c r="Q240" s="16" t="s">
        <v>2671</v>
      </c>
      <c r="R240" s="16" t="s">
        <v>2672</v>
      </c>
      <c r="S240" s="16" t="s">
        <v>76</v>
      </c>
      <c r="T240" s="16" t="s">
        <v>2674</v>
      </c>
      <c r="U240" s="16" t="s">
        <v>2671</v>
      </c>
      <c r="V240" s="16" t="s">
        <v>2681</v>
      </c>
      <c r="W240" s="16" t="s">
        <v>72</v>
      </c>
      <c r="X240" s="1" t="s">
        <v>62</v>
      </c>
      <c r="Y240" s="1" t="s">
        <v>73</v>
      </c>
      <c r="Z240" t="s">
        <v>3187</v>
      </c>
      <c r="AA240" s="12" t="str">
        <f>Table14[[#This Row],[case_id]]&amp;"__"&amp;Table14[[#This Row],[filename]]&amp;"__"&amp;Table14[[#This Row],[Model]]</f>
        <v>repo_2d308aa_866cd52__gemini_heater_llm_vs_gt.diff__Gemini 3.5 Flash</v>
      </c>
      <c r="AB240" s="12">
        <f>IF(Table14[[#This Row],[task_success]]="Yes",1,0)</f>
        <v>1</v>
      </c>
      <c r="AC240" s="12">
        <f>IF(Table14[[#This Row],[task_success]]="Partial",1,0)</f>
        <v>0</v>
      </c>
      <c r="AD240" s="12">
        <f>IF(Table14[[#This Row],[task_success]]="No",1,0)</f>
        <v>0</v>
      </c>
      <c r="AE240" s="12">
        <f>IF(Table14[[#This Row],[exact_match]]="Yes",1,0)</f>
        <v>0</v>
      </c>
      <c r="AF240" s="12">
        <f>IF(Table14[[#This Row],[unintended_change_present]]="Yes",1,0)</f>
        <v>1</v>
      </c>
      <c r="AG240" s="12">
        <f>IF(Table14[[#This Row],[missed_required_change]]="Yes",1,0)</f>
        <v>0</v>
      </c>
      <c r="AH240" s="12">
        <f>IF(OR(Table14[[#This Row],[severity]]="Medium",Table14[[#This Row],[severity]]="High"),1,0)</f>
        <v>0</v>
      </c>
    </row>
    <row r="241" spans="1:34" ht="106.5">
      <c r="A241" s="10" t="s">
        <v>195</v>
      </c>
      <c r="B241" s="11" t="s">
        <v>196</v>
      </c>
      <c r="C241" s="24" t="s">
        <v>149</v>
      </c>
      <c r="D241"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1" s="11" t="s">
        <v>291</v>
      </c>
      <c r="F241" s="12" t="s">
        <v>292</v>
      </c>
      <c r="G241" s="12" t="s">
        <v>293</v>
      </c>
      <c r="H241" s="12">
        <v>1</v>
      </c>
      <c r="I241" s="12" t="s">
        <v>294</v>
      </c>
      <c r="J241" s="12" t="s">
        <v>294</v>
      </c>
      <c r="K241" s="13" t="s">
        <v>56</v>
      </c>
      <c r="L241" s="12" t="s">
        <v>295</v>
      </c>
      <c r="M241" s="12" t="s">
        <v>296</v>
      </c>
      <c r="N241" s="12" t="s">
        <v>299</v>
      </c>
      <c r="O241" s="12" t="s">
        <v>300</v>
      </c>
      <c r="P241" s="12" t="s">
        <v>2672</v>
      </c>
      <c r="Q241" s="12" t="s">
        <v>2671</v>
      </c>
      <c r="R241" s="12" t="s">
        <v>2672</v>
      </c>
      <c r="S241" s="12" t="s">
        <v>76</v>
      </c>
      <c r="T241" s="12" t="s">
        <v>2674</v>
      </c>
      <c r="U241" s="12" t="s">
        <v>2671</v>
      </c>
      <c r="V241" s="12" t="s">
        <v>2681</v>
      </c>
      <c r="W241" s="12" t="s">
        <v>72</v>
      </c>
      <c r="X241" s="1" t="s">
        <v>62</v>
      </c>
      <c r="Y241" s="1" t="s">
        <v>73</v>
      </c>
      <c r="Z241" t="s">
        <v>3187</v>
      </c>
      <c r="AA241" s="12" t="str">
        <f>Table14[[#This Row],[case_id]]&amp;"__"&amp;Table14[[#This Row],[filename]]&amp;"__"&amp;Table14[[#This Row],[Model]]</f>
        <v>repo_a554cb8_9bc1c4c__gemini_button_llm_vs_gt.diff__Gemini 3.5 Flash</v>
      </c>
      <c r="AB241" s="12">
        <f>IF(Table14[[#This Row],[task_success]]="Yes",1,0)</f>
        <v>1</v>
      </c>
      <c r="AC241" s="12">
        <f>IF(Table14[[#This Row],[task_success]]="Partial",1,0)</f>
        <v>0</v>
      </c>
      <c r="AD241" s="12">
        <f>IF(Table14[[#This Row],[task_success]]="No",1,0)</f>
        <v>0</v>
      </c>
      <c r="AE241" s="12">
        <f>IF(Table14[[#This Row],[exact_match]]="Yes",1,0)</f>
        <v>0</v>
      </c>
      <c r="AF241" s="12">
        <f>IF(Table14[[#This Row],[unintended_change_present]]="Yes",1,0)</f>
        <v>1</v>
      </c>
      <c r="AG241" s="12">
        <f>IF(Table14[[#This Row],[missed_required_change]]="Yes",1,0)</f>
        <v>0</v>
      </c>
      <c r="AH241" s="12">
        <f>IF(OR(Table14[[#This Row],[severity]]="Medium",Table14[[#This Row],[severity]]="High"),1,0)</f>
        <v>0</v>
      </c>
    </row>
    <row r="242" spans="1:34" ht="91.5">
      <c r="A242" s="14" t="s">
        <v>195</v>
      </c>
      <c r="B242" s="15" t="s">
        <v>196</v>
      </c>
      <c r="C242" s="16" t="s">
        <v>305</v>
      </c>
      <c r="D24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2" s="15" t="s">
        <v>306</v>
      </c>
      <c r="F242" s="16" t="s">
        <v>307</v>
      </c>
      <c r="G242" s="16" t="s">
        <v>308</v>
      </c>
      <c r="H242" s="16">
        <v>1</v>
      </c>
      <c r="I242" s="16" t="s">
        <v>309</v>
      </c>
      <c r="J242" s="16" t="s">
        <v>309</v>
      </c>
      <c r="K242" s="18" t="s">
        <v>56</v>
      </c>
      <c r="L242" s="16" t="s">
        <v>310</v>
      </c>
      <c r="M242" s="16" t="s">
        <v>311</v>
      </c>
      <c r="N242" s="12" t="s">
        <v>314</v>
      </c>
      <c r="O242" s="12" t="s">
        <v>315</v>
      </c>
      <c r="P242" s="16" t="s">
        <v>2672</v>
      </c>
      <c r="Q242" s="16" t="s">
        <v>2671</v>
      </c>
      <c r="R242" s="16" t="s">
        <v>2672</v>
      </c>
      <c r="S242" s="16" t="s">
        <v>76</v>
      </c>
      <c r="T242" s="16" t="s">
        <v>2674</v>
      </c>
      <c r="U242" s="16" t="s">
        <v>2671</v>
      </c>
      <c r="V242" s="16" t="s">
        <v>2681</v>
      </c>
      <c r="W242" s="16" t="s">
        <v>72</v>
      </c>
      <c r="X242" s="1" t="s">
        <v>62</v>
      </c>
      <c r="Y242" s="1" t="s">
        <v>73</v>
      </c>
      <c r="Z242" t="s">
        <v>3187</v>
      </c>
      <c r="AA242" s="12" t="str">
        <f>Table14[[#This Row],[case_id]]&amp;"__"&amp;Table14[[#This Row],[filename]]&amp;"__"&amp;Table14[[#This Row],[Model]]</f>
        <v>repo_98ca948_0661374__gemini_light_llm_vs_gt.diff__Gemini 3.5 Flash</v>
      </c>
      <c r="AB242" s="12">
        <f>IF(Table14[[#This Row],[task_success]]="Yes",1,0)</f>
        <v>1</v>
      </c>
      <c r="AC242" s="12">
        <f>IF(Table14[[#This Row],[task_success]]="Partial",1,0)</f>
        <v>0</v>
      </c>
      <c r="AD242" s="12">
        <f>IF(Table14[[#This Row],[task_success]]="No",1,0)</f>
        <v>0</v>
      </c>
      <c r="AE242" s="12">
        <f>IF(Table14[[#This Row],[exact_match]]="Yes",1,0)</f>
        <v>0</v>
      </c>
      <c r="AF242" s="12">
        <f>IF(Table14[[#This Row],[unintended_change_present]]="Yes",1,0)</f>
        <v>1</v>
      </c>
      <c r="AG242" s="12">
        <f>IF(Table14[[#This Row],[missed_required_change]]="Yes",1,0)</f>
        <v>0</v>
      </c>
      <c r="AH242" s="12">
        <f>IF(OR(Table14[[#This Row],[severity]]="Medium",Table14[[#This Row],[severity]]="High"),1,0)</f>
        <v>0</v>
      </c>
    </row>
    <row r="243" spans="1:34" ht="91.5">
      <c r="A243" s="10" t="s">
        <v>195</v>
      </c>
      <c r="B243" s="11" t="s">
        <v>196</v>
      </c>
      <c r="C243" s="12" t="s">
        <v>305</v>
      </c>
      <c r="D24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3" s="11" t="s">
        <v>318</v>
      </c>
      <c r="F243" s="12" t="s">
        <v>319</v>
      </c>
      <c r="G243" s="12" t="s">
        <v>320</v>
      </c>
      <c r="H243" s="12">
        <v>1</v>
      </c>
      <c r="I243" s="12" t="s">
        <v>321</v>
      </c>
      <c r="J243" s="12" t="s">
        <v>321</v>
      </c>
      <c r="K243" s="13" t="s">
        <v>56</v>
      </c>
      <c r="L243" s="12" t="s">
        <v>322</v>
      </c>
      <c r="M243" s="12" t="s">
        <v>323</v>
      </c>
      <c r="N243" s="12" t="s">
        <v>247</v>
      </c>
      <c r="O243" s="12" t="s">
        <v>327</v>
      </c>
      <c r="P243" s="12" t="s">
        <v>2672</v>
      </c>
      <c r="Q243" s="12" t="s">
        <v>2671</v>
      </c>
      <c r="R243" s="12" t="s">
        <v>2672</v>
      </c>
      <c r="S243" s="12" t="s">
        <v>76</v>
      </c>
      <c r="T243" s="12" t="s">
        <v>2674</v>
      </c>
      <c r="U243" s="12" t="s">
        <v>2671</v>
      </c>
      <c r="V243" s="12" t="s">
        <v>2681</v>
      </c>
      <c r="W243" s="12" t="s">
        <v>72</v>
      </c>
      <c r="X243" s="1" t="s">
        <v>62</v>
      </c>
      <c r="Y243" s="1" t="s">
        <v>73</v>
      </c>
      <c r="Z243" t="s">
        <v>3187</v>
      </c>
      <c r="AA243" s="12" t="str">
        <f>Table14[[#This Row],[case_id]]&amp;"__"&amp;Table14[[#This Row],[filename]]&amp;"__"&amp;Table14[[#This Row],[Model]]</f>
        <v>repo_b7a7b7b_bb40659__gemini_sensor_llm_vs_gt.diff__Gemini 3.5 Flash</v>
      </c>
      <c r="AB243" s="12">
        <f>IF(Table14[[#This Row],[task_success]]="Yes",1,0)</f>
        <v>1</v>
      </c>
      <c r="AC243" s="12">
        <f>IF(Table14[[#This Row],[task_success]]="Partial",1,0)</f>
        <v>0</v>
      </c>
      <c r="AD243" s="12">
        <f>IF(Table14[[#This Row],[task_success]]="No",1,0)</f>
        <v>0</v>
      </c>
      <c r="AE243" s="12">
        <f>IF(Table14[[#This Row],[exact_match]]="Yes",1,0)</f>
        <v>0</v>
      </c>
      <c r="AF243" s="12">
        <f>IF(Table14[[#This Row],[unintended_change_present]]="Yes",1,0)</f>
        <v>1</v>
      </c>
      <c r="AG243" s="12">
        <f>IF(Table14[[#This Row],[missed_required_change]]="Yes",1,0)</f>
        <v>0</v>
      </c>
      <c r="AH243" s="12">
        <f>IF(OR(Table14[[#This Row],[severity]]="Medium",Table14[[#This Row],[severity]]="High"),1,0)</f>
        <v>0</v>
      </c>
    </row>
    <row r="244" spans="1:34" ht="91.5">
      <c r="A244" s="26" t="s">
        <v>329</v>
      </c>
      <c r="B244" s="15" t="s">
        <v>330</v>
      </c>
      <c r="C244" s="16" t="s">
        <v>51</v>
      </c>
      <c r="D24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4" s="15" t="s">
        <v>331</v>
      </c>
      <c r="F244" s="16" t="s">
        <v>332</v>
      </c>
      <c r="G244" s="16" t="s">
        <v>333</v>
      </c>
      <c r="H244" s="16">
        <v>4</v>
      </c>
      <c r="I244" s="16" t="s">
        <v>334</v>
      </c>
      <c r="J244" s="16" t="s">
        <v>335</v>
      </c>
      <c r="K244" s="18" t="s">
        <v>56</v>
      </c>
      <c r="L244" s="16" t="s">
        <v>336</v>
      </c>
      <c r="M244" s="16" t="s">
        <v>337</v>
      </c>
      <c r="N244" s="12" t="s">
        <v>340</v>
      </c>
      <c r="O244" s="12" t="s">
        <v>341</v>
      </c>
      <c r="P244" s="16" t="s">
        <v>2672</v>
      </c>
      <c r="Q244" s="16" t="s">
        <v>2671</v>
      </c>
      <c r="R244" s="16" t="s">
        <v>2672</v>
      </c>
      <c r="S244" s="16" t="s">
        <v>76</v>
      </c>
      <c r="T244" s="16" t="s">
        <v>2674</v>
      </c>
      <c r="U244" s="16" t="s">
        <v>2671</v>
      </c>
      <c r="V244" s="16" t="s">
        <v>2681</v>
      </c>
      <c r="W244" s="16" t="s">
        <v>72</v>
      </c>
      <c r="X244" s="1" t="s">
        <v>62</v>
      </c>
      <c r="Y244" s="1" t="s">
        <v>73</v>
      </c>
      <c r="Z244" t="s">
        <v>3187</v>
      </c>
      <c r="AA244" s="12" t="str">
        <f>Table14[[#This Row],[case_id]]&amp;"__"&amp;Table14[[#This Row],[filename]]&amp;"__"&amp;Table14[[#This Row],[Model]]</f>
        <v>repo_62a3366_8d65452__gemini_rpc_llm_vs_gt.diff__Gemini 3.5 Flash</v>
      </c>
      <c r="AB244" s="12">
        <f>IF(Table14[[#This Row],[task_success]]="Yes",1,0)</f>
        <v>1</v>
      </c>
      <c r="AC244" s="12">
        <f>IF(Table14[[#This Row],[task_success]]="Partial",1,0)</f>
        <v>0</v>
      </c>
      <c r="AD244" s="12">
        <f>IF(Table14[[#This Row],[task_success]]="No",1,0)</f>
        <v>0</v>
      </c>
      <c r="AE244" s="12">
        <f>IF(Table14[[#This Row],[exact_match]]="Yes",1,0)</f>
        <v>0</v>
      </c>
      <c r="AF244" s="12">
        <f>IF(Table14[[#This Row],[unintended_change_present]]="Yes",1,0)</f>
        <v>1</v>
      </c>
      <c r="AG244" s="12">
        <f>IF(Table14[[#This Row],[missed_required_change]]="Yes",1,0)</f>
        <v>0</v>
      </c>
      <c r="AH244" s="12">
        <f>IF(OR(Table14[[#This Row],[severity]]="Medium",Table14[[#This Row],[severity]]="High"),1,0)</f>
        <v>0</v>
      </c>
    </row>
    <row r="245" spans="1:34" ht="91.5">
      <c r="A245" s="27" t="s">
        <v>329</v>
      </c>
      <c r="B245" s="11" t="s">
        <v>330</v>
      </c>
      <c r="C245" s="12" t="s">
        <v>51</v>
      </c>
      <c r="D24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5" s="11" t="s">
        <v>331</v>
      </c>
      <c r="F245" s="12" t="s">
        <v>332</v>
      </c>
      <c r="G245" s="12" t="s">
        <v>333</v>
      </c>
      <c r="H245" s="12">
        <v>4</v>
      </c>
      <c r="I245" s="12" t="s">
        <v>334</v>
      </c>
      <c r="J245" s="12" t="s">
        <v>344</v>
      </c>
      <c r="K245" s="13" t="s">
        <v>56</v>
      </c>
      <c r="L245" s="12" t="s">
        <v>336</v>
      </c>
      <c r="M245" s="12" t="s">
        <v>337</v>
      </c>
      <c r="N245" s="12" t="s">
        <v>347</v>
      </c>
      <c r="O245" s="12" t="s">
        <v>348</v>
      </c>
      <c r="P245" s="12" t="s">
        <v>2672</v>
      </c>
      <c r="Q245" s="12" t="s">
        <v>2671</v>
      </c>
      <c r="R245" s="12" t="s">
        <v>2672</v>
      </c>
      <c r="S245" s="12" t="s">
        <v>76</v>
      </c>
      <c r="T245" s="12" t="s">
        <v>2674</v>
      </c>
      <c r="U245" s="12" t="s">
        <v>2671</v>
      </c>
      <c r="V245" s="12" t="s">
        <v>2681</v>
      </c>
      <c r="W245" s="12" t="s">
        <v>72</v>
      </c>
      <c r="X245" s="1" t="s">
        <v>62</v>
      </c>
      <c r="Y245" s="1" t="s">
        <v>73</v>
      </c>
      <c r="Z245" t="s">
        <v>3187</v>
      </c>
      <c r="AA245" s="12" t="str">
        <f>Table14[[#This Row],[case_id]]&amp;"__"&amp;Table14[[#This Row],[filename]]&amp;"__"&amp;Table14[[#This Row],[Model]]</f>
        <v>repo_62a3366_8d65452__gemini_telegram_llm_vs_gt.diff__Gemini 3.5 Flash</v>
      </c>
      <c r="AB245" s="12">
        <f>IF(Table14[[#This Row],[task_success]]="Yes",1,0)</f>
        <v>1</v>
      </c>
      <c r="AC245" s="12">
        <f>IF(Table14[[#This Row],[task_success]]="Partial",1,0)</f>
        <v>0</v>
      </c>
      <c r="AD245" s="12">
        <f>IF(Table14[[#This Row],[task_success]]="No",1,0)</f>
        <v>0</v>
      </c>
      <c r="AE245" s="12">
        <f>IF(Table14[[#This Row],[exact_match]]="Yes",1,0)</f>
        <v>0</v>
      </c>
      <c r="AF245" s="12">
        <f>IF(Table14[[#This Row],[unintended_change_present]]="Yes",1,0)</f>
        <v>1</v>
      </c>
      <c r="AG245" s="12">
        <f>IF(Table14[[#This Row],[missed_required_change]]="Yes",1,0)</f>
        <v>0</v>
      </c>
      <c r="AH245" s="12">
        <f>IF(OR(Table14[[#This Row],[severity]]="Medium",Table14[[#This Row],[severity]]="High"),1,0)</f>
        <v>0</v>
      </c>
    </row>
    <row r="246" spans="1:34" ht="91.5">
      <c r="A246" s="26" t="s">
        <v>329</v>
      </c>
      <c r="B246" s="15" t="s">
        <v>330</v>
      </c>
      <c r="C246" s="16" t="s">
        <v>51</v>
      </c>
      <c r="D24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6" s="15" t="s">
        <v>331</v>
      </c>
      <c r="F246" s="16" t="s">
        <v>332</v>
      </c>
      <c r="G246" s="16" t="s">
        <v>333</v>
      </c>
      <c r="H246" s="16">
        <v>4</v>
      </c>
      <c r="I246" s="16" t="s">
        <v>334</v>
      </c>
      <c r="J246" s="16" t="s">
        <v>351</v>
      </c>
      <c r="K246" s="18" t="s">
        <v>56</v>
      </c>
      <c r="L246" s="16" t="s">
        <v>336</v>
      </c>
      <c r="M246" s="16" t="s">
        <v>337</v>
      </c>
      <c r="N246" s="12" t="s">
        <v>355</v>
      </c>
      <c r="O246" s="12" t="s">
        <v>356</v>
      </c>
      <c r="P246" s="16" t="s">
        <v>2672</v>
      </c>
      <c r="Q246" s="16" t="s">
        <v>2671</v>
      </c>
      <c r="R246" s="16" t="s">
        <v>2672</v>
      </c>
      <c r="S246" s="16" t="s">
        <v>2729</v>
      </c>
      <c r="T246" s="16" t="s">
        <v>2674</v>
      </c>
      <c r="U246" s="16" t="s">
        <v>2730</v>
      </c>
      <c r="V246" s="16" t="s">
        <v>2730</v>
      </c>
      <c r="W246" s="16" t="s">
        <v>72</v>
      </c>
      <c r="X246" s="1" t="s">
        <v>62</v>
      </c>
      <c r="Y246" s="1" t="s">
        <v>73</v>
      </c>
      <c r="Z246" t="s">
        <v>3187</v>
      </c>
      <c r="AA246" s="12" t="str">
        <f>Table14[[#This Row],[case_id]]&amp;"__"&amp;Table14[[#This Row],[filename]]&amp;"__"&amp;Table14[[#This Row],[Model]]</f>
        <v>repo_62a3366_8d65452__gemini_test_llm_vs_gt.diff__Gemini 3.5 Flash</v>
      </c>
      <c r="AB246" s="12">
        <f>IF(Table14[[#This Row],[task_success]]="Yes",1,0)</f>
        <v>1</v>
      </c>
      <c r="AC246" s="12">
        <f>IF(Table14[[#This Row],[task_success]]="Partial",1,0)</f>
        <v>0</v>
      </c>
      <c r="AD246" s="12">
        <f>IF(Table14[[#This Row],[task_success]]="No",1,0)</f>
        <v>0</v>
      </c>
      <c r="AE246" s="12">
        <f>IF(Table14[[#This Row],[exact_match]]="Yes",1,0)</f>
        <v>0</v>
      </c>
      <c r="AF246" s="12">
        <f>IF(Table14[[#This Row],[unintended_change_present]]="Yes",1,0)</f>
        <v>1</v>
      </c>
      <c r="AG246" s="12">
        <f>IF(Table14[[#This Row],[missed_required_change]]="Yes",1,0)</f>
        <v>0</v>
      </c>
      <c r="AH246" s="12">
        <f>IF(OR(Table14[[#This Row],[severity]]="Medium",Table14[[#This Row],[severity]]="High"),1,0)</f>
        <v>0</v>
      </c>
    </row>
    <row r="247" spans="1:34" ht="91.5">
      <c r="A247" s="27" t="s">
        <v>329</v>
      </c>
      <c r="B247" s="11" t="s">
        <v>330</v>
      </c>
      <c r="C247" s="12" t="s">
        <v>51</v>
      </c>
      <c r="D24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7" s="11" t="s">
        <v>331</v>
      </c>
      <c r="F247" s="12" t="s">
        <v>332</v>
      </c>
      <c r="G247" s="12" t="s">
        <v>333</v>
      </c>
      <c r="H247" s="12">
        <v>4</v>
      </c>
      <c r="I247" s="12" t="s">
        <v>334</v>
      </c>
      <c r="J247" s="12" t="s">
        <v>359</v>
      </c>
      <c r="K247" s="13" t="s">
        <v>56</v>
      </c>
      <c r="L247" s="12" t="s">
        <v>336</v>
      </c>
      <c r="M247" s="12" t="s">
        <v>337</v>
      </c>
      <c r="N247" s="12" t="s">
        <v>362</v>
      </c>
      <c r="O247" s="12" t="s">
        <v>363</v>
      </c>
      <c r="P247" s="12" t="s">
        <v>2672</v>
      </c>
      <c r="Q247" s="12" t="s">
        <v>2671</v>
      </c>
      <c r="R247" s="12" t="s">
        <v>2672</v>
      </c>
      <c r="S247" s="12" t="s">
        <v>76</v>
      </c>
      <c r="T247" s="12" t="s">
        <v>2674</v>
      </c>
      <c r="U247" s="12" t="s">
        <v>2671</v>
      </c>
      <c r="V247" s="12" t="s">
        <v>2681</v>
      </c>
      <c r="W247" s="12" t="s">
        <v>72</v>
      </c>
      <c r="X247" s="1" t="s">
        <v>62</v>
      </c>
      <c r="Y247" s="1" t="s">
        <v>73</v>
      </c>
      <c r="Z247" t="s">
        <v>3187</v>
      </c>
      <c r="AA247" s="12" t="str">
        <f>Table14[[#This Row],[case_id]]&amp;"__"&amp;Table14[[#This Row],[filename]]&amp;"__"&amp;Table14[[#This Row],[Model]]</f>
        <v>repo_62a3366_8d65452__gemini_testrpc_llm_vs_gt.diff__Gemini 3.5 Flash</v>
      </c>
      <c r="AB247" s="12">
        <f>IF(Table14[[#This Row],[task_success]]="Yes",1,0)</f>
        <v>1</v>
      </c>
      <c r="AC247" s="12">
        <f>IF(Table14[[#This Row],[task_success]]="Partial",1,0)</f>
        <v>0</v>
      </c>
      <c r="AD247" s="12">
        <f>IF(Table14[[#This Row],[task_success]]="No",1,0)</f>
        <v>0</v>
      </c>
      <c r="AE247" s="12">
        <f>IF(Table14[[#This Row],[exact_match]]="Yes",1,0)</f>
        <v>0</v>
      </c>
      <c r="AF247" s="12">
        <f>IF(Table14[[#This Row],[unintended_change_present]]="Yes",1,0)</f>
        <v>1</v>
      </c>
      <c r="AG247" s="12">
        <f>IF(Table14[[#This Row],[missed_required_change]]="Yes",1,0)</f>
        <v>0</v>
      </c>
      <c r="AH247" s="12">
        <f>IF(OR(Table14[[#This Row],[severity]]="Medium",Table14[[#This Row],[severity]]="High"),1,0)</f>
        <v>0</v>
      </c>
    </row>
    <row r="248" spans="1:34" ht="91.5">
      <c r="A248" s="26" t="s">
        <v>329</v>
      </c>
      <c r="B248" s="15" t="s">
        <v>366</v>
      </c>
      <c r="C248" s="16" t="s">
        <v>80</v>
      </c>
      <c r="D24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8" s="15" t="s">
        <v>367</v>
      </c>
      <c r="F248" s="16" t="s">
        <v>368</v>
      </c>
      <c r="G248" s="16" t="s">
        <v>369</v>
      </c>
      <c r="H248" s="16">
        <v>1</v>
      </c>
      <c r="I248" s="16" t="s">
        <v>370</v>
      </c>
      <c r="J248" s="16" t="s">
        <v>370</v>
      </c>
      <c r="K248" s="18" t="s">
        <v>56</v>
      </c>
      <c r="L248" s="16" t="s">
        <v>371</v>
      </c>
      <c r="M248" s="16" t="s">
        <v>372</v>
      </c>
      <c r="N248" s="12" t="s">
        <v>377</v>
      </c>
      <c r="O248" s="12" t="s">
        <v>378</v>
      </c>
      <c r="P248" s="16" t="s">
        <v>2672</v>
      </c>
      <c r="Q248" s="16" t="s">
        <v>2671</v>
      </c>
      <c r="R248" s="16" t="s">
        <v>2672</v>
      </c>
      <c r="S248" s="16" t="s">
        <v>2698</v>
      </c>
      <c r="T248" s="16" t="s">
        <v>2674</v>
      </c>
      <c r="U248" s="16" t="s">
        <v>2671</v>
      </c>
      <c r="V248" s="16" t="s">
        <v>2734</v>
      </c>
      <c r="W248" s="16" t="s">
        <v>72</v>
      </c>
      <c r="X248" s="1" t="s">
        <v>62</v>
      </c>
      <c r="Y248" s="1" t="s">
        <v>73</v>
      </c>
      <c r="Z248" t="s">
        <v>3187</v>
      </c>
      <c r="AA248" s="12" t="str">
        <f>Table14[[#This Row],[case_id]]&amp;"__"&amp;Table14[[#This Row],[filename]]&amp;"__"&amp;Table14[[#This Row],[Model]]</f>
        <v>repo_a0cdc63_79ae3c2__gemini_freq_llm_vs_gt.diff__Gemini 3.5 Flash</v>
      </c>
      <c r="AB248" s="12">
        <f>IF(Table14[[#This Row],[task_success]]="Yes",1,0)</f>
        <v>1</v>
      </c>
      <c r="AC248" s="12">
        <f>IF(Table14[[#This Row],[task_success]]="Partial",1,0)</f>
        <v>0</v>
      </c>
      <c r="AD248" s="12">
        <f>IF(Table14[[#This Row],[task_success]]="No",1,0)</f>
        <v>0</v>
      </c>
      <c r="AE248" s="12">
        <f>IF(Table14[[#This Row],[exact_match]]="Yes",1,0)</f>
        <v>0</v>
      </c>
      <c r="AF248" s="12">
        <f>IF(Table14[[#This Row],[unintended_change_present]]="Yes",1,0)</f>
        <v>1</v>
      </c>
      <c r="AG248" s="12">
        <f>IF(Table14[[#This Row],[missed_required_change]]="Yes",1,0)</f>
        <v>0</v>
      </c>
      <c r="AH248" s="12">
        <f>IF(OR(Table14[[#This Row],[severity]]="Medium",Table14[[#This Row],[severity]]="High"),1,0)</f>
        <v>0</v>
      </c>
    </row>
    <row r="249" spans="1:34" ht="91.5">
      <c r="A249" s="27" t="s">
        <v>329</v>
      </c>
      <c r="B249" s="11" t="s">
        <v>366</v>
      </c>
      <c r="C249" s="12" t="s">
        <v>114</v>
      </c>
      <c r="D24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9" s="11" t="s">
        <v>384</v>
      </c>
      <c r="F249" s="12" t="s">
        <v>385</v>
      </c>
      <c r="G249" s="12" t="s">
        <v>386</v>
      </c>
      <c r="H249" s="12">
        <v>1</v>
      </c>
      <c r="I249" s="12" t="s">
        <v>387</v>
      </c>
      <c r="J249" s="12" t="s">
        <v>387</v>
      </c>
      <c r="K249" s="13" t="s">
        <v>56</v>
      </c>
      <c r="L249" s="12" t="s">
        <v>388</v>
      </c>
      <c r="M249" s="12" t="s">
        <v>389</v>
      </c>
      <c r="N249" s="12" t="s">
        <v>233</v>
      </c>
      <c r="O249" s="12" t="s">
        <v>393</v>
      </c>
      <c r="P249" s="12" t="s">
        <v>2672</v>
      </c>
      <c r="Q249" s="12" t="s">
        <v>2671</v>
      </c>
      <c r="R249" s="12" t="s">
        <v>2672</v>
      </c>
      <c r="S249" s="12" t="s">
        <v>76</v>
      </c>
      <c r="T249" s="12" t="s">
        <v>2674</v>
      </c>
      <c r="U249" s="12" t="s">
        <v>2671</v>
      </c>
      <c r="V249" s="12" t="s">
        <v>2681</v>
      </c>
      <c r="W249" s="12" t="s">
        <v>72</v>
      </c>
      <c r="X249" s="1" t="s">
        <v>62</v>
      </c>
      <c r="Y249" s="1" t="s">
        <v>73</v>
      </c>
      <c r="Z249" t="s">
        <v>3187</v>
      </c>
      <c r="AA249" s="12" t="str">
        <f>Table14[[#This Row],[case_id]]&amp;"__"&amp;Table14[[#This Row],[filename]]&amp;"__"&amp;Table14[[#This Row],[Model]]</f>
        <v>repo_595309c_795df94__gemini_init_llm_vs_gt.diff__Gemini 3.5 Flash</v>
      </c>
      <c r="AB249" s="12">
        <f>IF(Table14[[#This Row],[task_success]]="Yes",1,0)</f>
        <v>1</v>
      </c>
      <c r="AC249" s="12">
        <f>IF(Table14[[#This Row],[task_success]]="Partial",1,0)</f>
        <v>0</v>
      </c>
      <c r="AD249" s="12">
        <f>IF(Table14[[#This Row],[task_success]]="No",1,0)</f>
        <v>0</v>
      </c>
      <c r="AE249" s="12">
        <f>IF(Table14[[#This Row],[exact_match]]="Yes",1,0)</f>
        <v>0</v>
      </c>
      <c r="AF249" s="12">
        <f>IF(Table14[[#This Row],[unintended_change_present]]="Yes",1,0)</f>
        <v>1</v>
      </c>
      <c r="AG249" s="12">
        <f>IF(Table14[[#This Row],[missed_required_change]]="Yes",1,0)</f>
        <v>0</v>
      </c>
      <c r="AH249" s="12">
        <f>IF(OR(Table14[[#This Row],[severity]]="Medium",Table14[[#This Row],[severity]]="High"),1,0)</f>
        <v>0</v>
      </c>
    </row>
    <row r="250" spans="1:34" ht="106.5">
      <c r="A250" s="26" t="s">
        <v>329</v>
      </c>
      <c r="B250" s="15" t="s">
        <v>366</v>
      </c>
      <c r="C250" s="16" t="s">
        <v>149</v>
      </c>
      <c r="D25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0" s="15" t="s">
        <v>399</v>
      </c>
      <c r="F250" s="16" t="s">
        <v>400</v>
      </c>
      <c r="G250" s="16" t="s">
        <v>401</v>
      </c>
      <c r="H250" s="16">
        <v>2</v>
      </c>
      <c r="I250" s="16" t="s">
        <v>402</v>
      </c>
      <c r="J250" s="16" t="s">
        <v>403</v>
      </c>
      <c r="K250" s="18" t="s">
        <v>56</v>
      </c>
      <c r="L250" s="16" t="s">
        <v>404</v>
      </c>
      <c r="M250" s="16" t="s">
        <v>405</v>
      </c>
      <c r="N250" s="12" t="s">
        <v>408</v>
      </c>
      <c r="O250" s="12" t="s">
        <v>409</v>
      </c>
      <c r="P250" s="16" t="s">
        <v>2672</v>
      </c>
      <c r="Q250" s="16" t="s">
        <v>2671</v>
      </c>
      <c r="R250" s="16" t="s">
        <v>2672</v>
      </c>
      <c r="S250" s="16" t="s">
        <v>76</v>
      </c>
      <c r="T250" s="16" t="s">
        <v>2674</v>
      </c>
      <c r="U250" s="16" t="s">
        <v>2671</v>
      </c>
      <c r="V250" s="16" t="s">
        <v>2681</v>
      </c>
      <c r="W250" s="16" t="s">
        <v>72</v>
      </c>
      <c r="X250" s="1" t="s">
        <v>62</v>
      </c>
      <c r="Y250" s="1" t="s">
        <v>73</v>
      </c>
      <c r="Z250" t="s">
        <v>3187</v>
      </c>
      <c r="AA250" s="12" t="str">
        <f>Table14[[#This Row],[case_id]]&amp;"__"&amp;Table14[[#This Row],[filename]]&amp;"__"&amp;Table14[[#This Row],[Model]]</f>
        <v>repo_cfbfe90_371ee1e__gemini_misc_llm_vs_gt.diff__Gemini 3.5 Flash</v>
      </c>
      <c r="AB250" s="12">
        <f>IF(Table14[[#This Row],[task_success]]="Yes",1,0)</f>
        <v>1</v>
      </c>
      <c r="AC250" s="12">
        <f>IF(Table14[[#This Row],[task_success]]="Partial",1,0)</f>
        <v>0</v>
      </c>
      <c r="AD250" s="12">
        <f>IF(Table14[[#This Row],[task_success]]="No",1,0)</f>
        <v>0</v>
      </c>
      <c r="AE250" s="12">
        <f>IF(Table14[[#This Row],[exact_match]]="Yes",1,0)</f>
        <v>0</v>
      </c>
      <c r="AF250" s="12">
        <f>IF(Table14[[#This Row],[unintended_change_present]]="Yes",1,0)</f>
        <v>1</v>
      </c>
      <c r="AG250" s="12">
        <f>IF(Table14[[#This Row],[missed_required_change]]="Yes",1,0)</f>
        <v>0</v>
      </c>
      <c r="AH250" s="12">
        <f>IF(OR(Table14[[#This Row],[severity]]="Medium",Table14[[#This Row],[severity]]="High"),1,0)</f>
        <v>0</v>
      </c>
    </row>
    <row r="251" spans="1:34" ht="106.5">
      <c r="A251" s="27" t="s">
        <v>329</v>
      </c>
      <c r="B251" s="11" t="s">
        <v>366</v>
      </c>
      <c r="C251" s="12" t="s">
        <v>149</v>
      </c>
      <c r="D25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1" s="11" t="s">
        <v>399</v>
      </c>
      <c r="F251" s="12" t="s">
        <v>400</v>
      </c>
      <c r="G251" s="12" t="s">
        <v>401</v>
      </c>
      <c r="H251" s="12">
        <v>2</v>
      </c>
      <c r="I251" s="12" t="s">
        <v>402</v>
      </c>
      <c r="J251" s="12" t="s">
        <v>413</v>
      </c>
      <c r="K251" s="13" t="s">
        <v>56</v>
      </c>
      <c r="L251" s="12" t="s">
        <v>404</v>
      </c>
      <c r="M251" s="12" t="s">
        <v>405</v>
      </c>
      <c r="N251" s="12" t="s">
        <v>418</v>
      </c>
      <c r="O251" s="12" t="s">
        <v>419</v>
      </c>
      <c r="P251" s="12" t="s">
        <v>2672</v>
      </c>
      <c r="Q251" s="12" t="s">
        <v>2671</v>
      </c>
      <c r="R251" s="12" t="s">
        <v>2672</v>
      </c>
      <c r="S251" s="12" t="s">
        <v>76</v>
      </c>
      <c r="T251" s="12" t="s">
        <v>2674</v>
      </c>
      <c r="U251" s="12" t="s">
        <v>2671</v>
      </c>
      <c r="V251" s="12" t="s">
        <v>2681</v>
      </c>
      <c r="W251" s="12" t="s">
        <v>72</v>
      </c>
      <c r="X251" s="1" t="s">
        <v>62</v>
      </c>
      <c r="Y251" s="1" t="s">
        <v>73</v>
      </c>
      <c r="Z251" t="s">
        <v>3187</v>
      </c>
      <c r="AA251" s="12" t="str">
        <f>Table14[[#This Row],[case_id]]&amp;"__"&amp;Table14[[#This Row],[filename]]&amp;"__"&amp;Table14[[#This Row],[Model]]</f>
        <v>repo_cfbfe90_371ee1e__gemini_testmisc_llm_vs_gt.diff__Gemini 3.5 Flash</v>
      </c>
      <c r="AB251" s="12">
        <f>IF(Table14[[#This Row],[task_success]]="Yes",1,0)</f>
        <v>1</v>
      </c>
      <c r="AC251" s="12">
        <f>IF(Table14[[#This Row],[task_success]]="Partial",1,0)</f>
        <v>0</v>
      </c>
      <c r="AD251" s="12">
        <f>IF(Table14[[#This Row],[task_success]]="No",1,0)</f>
        <v>0</v>
      </c>
      <c r="AE251" s="12">
        <f>IF(Table14[[#This Row],[exact_match]]="Yes",1,0)</f>
        <v>0</v>
      </c>
      <c r="AF251" s="12">
        <f>IF(Table14[[#This Row],[unintended_change_present]]="Yes",1,0)</f>
        <v>1</v>
      </c>
      <c r="AG251" s="12">
        <f>IF(Table14[[#This Row],[missed_required_change]]="Yes",1,0)</f>
        <v>0</v>
      </c>
      <c r="AH251" s="12">
        <f>IF(OR(Table14[[#This Row],[severity]]="Medium",Table14[[#This Row],[severity]]="High"),1,0)</f>
        <v>0</v>
      </c>
    </row>
    <row r="252" spans="1:34" ht="106.5">
      <c r="A252" s="26" t="s">
        <v>329</v>
      </c>
      <c r="B252" s="15" t="s">
        <v>366</v>
      </c>
      <c r="C252" s="20" t="s">
        <v>149</v>
      </c>
      <c r="D252"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2" s="15" t="s">
        <v>422</v>
      </c>
      <c r="F252" s="16" t="s">
        <v>423</v>
      </c>
      <c r="G252" s="16" t="s">
        <v>424</v>
      </c>
      <c r="H252" s="16">
        <v>1</v>
      </c>
      <c r="I252" s="16" t="s">
        <v>425</v>
      </c>
      <c r="J252" s="16" t="s">
        <v>425</v>
      </c>
      <c r="K252" s="18" t="s">
        <v>56</v>
      </c>
      <c r="L252" s="16" t="s">
        <v>426</v>
      </c>
      <c r="M252" s="16" t="s">
        <v>427</v>
      </c>
      <c r="N252" s="12" t="s">
        <v>431</v>
      </c>
      <c r="O252" s="12" t="s">
        <v>432</v>
      </c>
      <c r="P252" s="16" t="s">
        <v>2672</v>
      </c>
      <c r="Q252" s="16" t="s">
        <v>2671</v>
      </c>
      <c r="R252" s="16" t="s">
        <v>2672</v>
      </c>
      <c r="S252" s="16" t="s">
        <v>76</v>
      </c>
      <c r="T252" s="16" t="s">
        <v>2674</v>
      </c>
      <c r="U252" s="16" t="s">
        <v>2671</v>
      </c>
      <c r="V252" s="16" t="s">
        <v>2681</v>
      </c>
      <c r="W252" s="16" t="s">
        <v>72</v>
      </c>
      <c r="X252" s="1" t="s">
        <v>62</v>
      </c>
      <c r="Y252" s="1" t="s">
        <v>73</v>
      </c>
      <c r="Z252" t="s">
        <v>3187</v>
      </c>
      <c r="AA252" s="12" t="str">
        <f>Table14[[#This Row],[case_id]]&amp;"__"&amp;Table14[[#This Row],[filename]]&amp;"__"&amp;Table14[[#This Row],[Model]]</f>
        <v>repo_b77fad6_77023c0__gemini_backtesting_llm_vs_gt.diff__Gemini 3.5 Flash</v>
      </c>
      <c r="AB252" s="12">
        <f>IF(Table14[[#This Row],[task_success]]="Yes",1,0)</f>
        <v>1</v>
      </c>
      <c r="AC252" s="12">
        <f>IF(Table14[[#This Row],[task_success]]="Partial",1,0)</f>
        <v>0</v>
      </c>
      <c r="AD252" s="12">
        <f>IF(Table14[[#This Row],[task_success]]="No",1,0)</f>
        <v>0</v>
      </c>
      <c r="AE252" s="12">
        <f>IF(Table14[[#This Row],[exact_match]]="Yes",1,0)</f>
        <v>0</v>
      </c>
      <c r="AF252" s="12">
        <f>IF(Table14[[#This Row],[unintended_change_present]]="Yes",1,0)</f>
        <v>1</v>
      </c>
      <c r="AG252" s="12">
        <f>IF(Table14[[#This Row],[missed_required_change]]="Yes",1,0)</f>
        <v>0</v>
      </c>
      <c r="AH252" s="12">
        <f>IF(OR(Table14[[#This Row],[severity]]="Medium",Table14[[#This Row],[severity]]="High"),1,0)</f>
        <v>0</v>
      </c>
    </row>
    <row r="253" spans="1:34" ht="106.5">
      <c r="A253" s="27" t="s">
        <v>436</v>
      </c>
      <c r="B253" s="11" t="s">
        <v>437</v>
      </c>
      <c r="C253" s="12" t="s">
        <v>51</v>
      </c>
      <c r="D25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3" s="11" t="s">
        <v>438</v>
      </c>
      <c r="F253" s="12" t="s">
        <v>439</v>
      </c>
      <c r="G253" s="12" t="s">
        <v>440</v>
      </c>
      <c r="H253" s="12">
        <v>3</v>
      </c>
      <c r="I253" s="12" t="s">
        <v>441</v>
      </c>
      <c r="J253" s="12" t="s">
        <v>442</v>
      </c>
      <c r="K253" s="13" t="s">
        <v>56</v>
      </c>
      <c r="L253" s="12" t="s">
        <v>443</v>
      </c>
      <c r="M253" s="12" t="s">
        <v>444</v>
      </c>
      <c r="N253" s="12" t="s">
        <v>447</v>
      </c>
      <c r="O253" s="12" t="s">
        <v>448</v>
      </c>
      <c r="P253" s="12" t="s">
        <v>2672</v>
      </c>
      <c r="Q253" s="12" t="s">
        <v>2671</v>
      </c>
      <c r="R253" s="12" t="s">
        <v>2672</v>
      </c>
      <c r="S253" s="12" t="s">
        <v>76</v>
      </c>
      <c r="T253" s="12" t="s">
        <v>2674</v>
      </c>
      <c r="U253" s="12" t="s">
        <v>2671</v>
      </c>
      <c r="V253" s="12" t="s">
        <v>2681</v>
      </c>
      <c r="W253" s="12" t="s">
        <v>72</v>
      </c>
      <c r="X253" s="1" t="s">
        <v>61</v>
      </c>
      <c r="Y253" s="1" t="s">
        <v>451</v>
      </c>
      <c r="Z253" t="s">
        <v>3187</v>
      </c>
      <c r="AA253" s="12" t="str">
        <f>Table14[[#This Row],[case_id]]&amp;"__"&amp;Table14[[#This Row],[filename]]&amp;"__"&amp;Table14[[#This Row],[Model]]</f>
        <v>repo_b87b726_c38aeb8__gemini_base_llm_vs_gt.diff__Gemini 3.5 Flash</v>
      </c>
      <c r="AB253" s="12">
        <f>IF(Table14[[#This Row],[task_success]]="Yes",1,0)</f>
        <v>1</v>
      </c>
      <c r="AC253" s="12">
        <f>IF(Table14[[#This Row],[task_success]]="Partial",1,0)</f>
        <v>0</v>
      </c>
      <c r="AD253" s="12">
        <f>IF(Table14[[#This Row],[task_success]]="No",1,0)</f>
        <v>0</v>
      </c>
      <c r="AE253" s="12">
        <f>IF(Table14[[#This Row],[exact_match]]="Yes",1,0)</f>
        <v>0</v>
      </c>
      <c r="AF253" s="12">
        <f>IF(Table14[[#This Row],[unintended_change_present]]="Yes",1,0)</f>
        <v>1</v>
      </c>
      <c r="AG253" s="12">
        <f>IF(Table14[[#This Row],[missed_required_change]]="Yes",1,0)</f>
        <v>0</v>
      </c>
      <c r="AH253" s="12">
        <f>IF(OR(Table14[[#This Row],[severity]]="Medium",Table14[[#This Row],[severity]]="High"),1,0)</f>
        <v>0</v>
      </c>
    </row>
    <row r="254" spans="1:34" ht="106.5">
      <c r="A254" s="26" t="s">
        <v>436</v>
      </c>
      <c r="B254" s="15" t="s">
        <v>437</v>
      </c>
      <c r="C254" s="16" t="s">
        <v>51</v>
      </c>
      <c r="D25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4" s="15" t="s">
        <v>438</v>
      </c>
      <c r="F254" s="16" t="s">
        <v>439</v>
      </c>
      <c r="G254" s="16" t="s">
        <v>440</v>
      </c>
      <c r="H254" s="16">
        <v>3</v>
      </c>
      <c r="I254" s="16" t="s">
        <v>441</v>
      </c>
      <c r="J254" s="16" t="s">
        <v>454</v>
      </c>
      <c r="K254" s="18" t="s">
        <v>56</v>
      </c>
      <c r="L254" s="16" t="s">
        <v>443</v>
      </c>
      <c r="M254" s="16" t="s">
        <v>444</v>
      </c>
      <c r="N254" s="12" t="s">
        <v>457</v>
      </c>
      <c r="O254" s="12" t="s">
        <v>458</v>
      </c>
      <c r="P254" s="16" t="s">
        <v>2672</v>
      </c>
      <c r="Q254" s="16" t="s">
        <v>2671</v>
      </c>
      <c r="R254" s="16" t="s">
        <v>2672</v>
      </c>
      <c r="S254" s="16" t="s">
        <v>76</v>
      </c>
      <c r="T254" s="16" t="s">
        <v>2674</v>
      </c>
      <c r="U254" s="16" t="s">
        <v>2671</v>
      </c>
      <c r="V254" s="16" t="s">
        <v>2681</v>
      </c>
      <c r="W254" s="16" t="s">
        <v>72</v>
      </c>
      <c r="X254" s="1" t="s">
        <v>62</v>
      </c>
      <c r="Y254" s="1" t="s">
        <v>73</v>
      </c>
      <c r="Z254" t="s">
        <v>3187</v>
      </c>
      <c r="AA254" s="12" t="str">
        <f>Table14[[#This Row],[case_id]]&amp;"__"&amp;Table14[[#This Row],[filename]]&amp;"__"&amp;Table14[[#This Row],[Model]]</f>
        <v>repo_b87b726_c38aeb8__gemini_rsi_llm_vs_gt.diff__Gemini 3.5 Flash</v>
      </c>
      <c r="AB254" s="12">
        <f>IF(Table14[[#This Row],[task_success]]="Yes",1,0)</f>
        <v>1</v>
      </c>
      <c r="AC254" s="12">
        <f>IF(Table14[[#This Row],[task_success]]="Partial",1,0)</f>
        <v>0</v>
      </c>
      <c r="AD254" s="12">
        <f>IF(Table14[[#This Row],[task_success]]="No",1,0)</f>
        <v>0</v>
      </c>
      <c r="AE254" s="12">
        <f>IF(Table14[[#This Row],[exact_match]]="Yes",1,0)</f>
        <v>0</v>
      </c>
      <c r="AF254" s="12">
        <f>IF(Table14[[#This Row],[unintended_change_present]]="Yes",1,0)</f>
        <v>1</v>
      </c>
      <c r="AG254" s="12">
        <f>IF(Table14[[#This Row],[missed_required_change]]="Yes",1,0)</f>
        <v>0</v>
      </c>
      <c r="AH254" s="12">
        <f>IF(OR(Table14[[#This Row],[severity]]="Medium",Table14[[#This Row],[severity]]="High"),1,0)</f>
        <v>0</v>
      </c>
    </row>
    <row r="255" spans="1:34" ht="106.5">
      <c r="A255" s="27" t="s">
        <v>436</v>
      </c>
      <c r="B255" s="11" t="s">
        <v>437</v>
      </c>
      <c r="C255" s="12" t="s">
        <v>51</v>
      </c>
      <c r="D25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5" s="11" t="s">
        <v>438</v>
      </c>
      <c r="F255" s="12" t="s">
        <v>439</v>
      </c>
      <c r="G255" s="12" t="s">
        <v>440</v>
      </c>
      <c r="H255" s="12">
        <v>3</v>
      </c>
      <c r="I255" s="12" t="s">
        <v>441</v>
      </c>
      <c r="J255" s="12" t="s">
        <v>462</v>
      </c>
      <c r="K255" s="13" t="s">
        <v>56</v>
      </c>
      <c r="L255" s="12" t="s">
        <v>443</v>
      </c>
      <c r="M255" s="12" t="s">
        <v>444</v>
      </c>
      <c r="N255" s="12" t="s">
        <v>465</v>
      </c>
      <c r="O255" s="12" t="s">
        <v>466</v>
      </c>
      <c r="P255" s="12" t="s">
        <v>2672</v>
      </c>
      <c r="Q255" s="12" t="s">
        <v>2671</v>
      </c>
      <c r="R255" s="12" t="s">
        <v>2672</v>
      </c>
      <c r="S255" s="12" t="s">
        <v>76</v>
      </c>
      <c r="T255" s="12" t="s">
        <v>2674</v>
      </c>
      <c r="U255" s="12" t="s">
        <v>2671</v>
      </c>
      <c r="V255" s="12" t="s">
        <v>2681</v>
      </c>
      <c r="W255" s="12" t="s">
        <v>72</v>
      </c>
      <c r="X255" s="1" t="s">
        <v>62</v>
      </c>
      <c r="Y255" s="1" t="s">
        <v>73</v>
      </c>
      <c r="Z255" t="s">
        <v>3187</v>
      </c>
      <c r="AA255" s="12" t="str">
        <f>Table14[[#This Row],[case_id]]&amp;"__"&amp;Table14[[#This Row],[filename]]&amp;"__"&amp;Table14[[#This Row],[Model]]</f>
        <v>repo_b87b726_c38aeb8__gemini_testbase_llm_vs_gt.diff__Gemini 3.5 Flash</v>
      </c>
      <c r="AB255" s="12">
        <f>IF(Table14[[#This Row],[task_success]]="Yes",1,0)</f>
        <v>1</v>
      </c>
      <c r="AC255" s="12">
        <f>IF(Table14[[#This Row],[task_success]]="Partial",1,0)</f>
        <v>0</v>
      </c>
      <c r="AD255" s="12">
        <f>IF(Table14[[#This Row],[task_success]]="No",1,0)</f>
        <v>0</v>
      </c>
      <c r="AE255" s="12">
        <f>IF(Table14[[#This Row],[exact_match]]="Yes",1,0)</f>
        <v>0</v>
      </c>
      <c r="AF255" s="12">
        <f>IF(Table14[[#This Row],[unintended_change_present]]="Yes",1,0)</f>
        <v>1</v>
      </c>
      <c r="AG255" s="12">
        <f>IF(Table14[[#This Row],[missed_required_change]]="Yes",1,0)</f>
        <v>0</v>
      </c>
      <c r="AH255" s="12">
        <f>IF(OR(Table14[[#This Row],[severity]]="Medium",Table14[[#This Row],[severity]]="High"),1,0)</f>
        <v>0</v>
      </c>
    </row>
    <row r="256" spans="1:34" ht="91.5">
      <c r="A256" s="26" t="s">
        <v>436</v>
      </c>
      <c r="B256" s="15" t="s">
        <v>437</v>
      </c>
      <c r="C256" s="16" t="s">
        <v>80</v>
      </c>
      <c r="D25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6" s="15" t="s">
        <v>469</v>
      </c>
      <c r="F256" s="16" t="s">
        <v>470</v>
      </c>
      <c r="G256" s="16" t="s">
        <v>471</v>
      </c>
      <c r="H256" s="16">
        <v>1</v>
      </c>
      <c r="I256" s="17" t="s">
        <v>472</v>
      </c>
      <c r="J256" s="17" t="s">
        <v>472</v>
      </c>
      <c r="K256" s="18" t="s">
        <v>56</v>
      </c>
      <c r="L256" s="16" t="s">
        <v>388</v>
      </c>
      <c r="M256" s="16" t="s">
        <v>473</v>
      </c>
      <c r="N256" s="12" t="s">
        <v>355</v>
      </c>
      <c r="O256" s="12" t="s">
        <v>476</v>
      </c>
      <c r="P256" s="16" t="s">
        <v>2672</v>
      </c>
      <c r="Q256" s="16" t="s">
        <v>2671</v>
      </c>
      <c r="R256" s="16" t="s">
        <v>2672</v>
      </c>
      <c r="S256" s="16" t="s">
        <v>2729</v>
      </c>
      <c r="T256" s="16" t="s">
        <v>2674</v>
      </c>
      <c r="U256" s="16" t="s">
        <v>2730</v>
      </c>
      <c r="V256" s="16" t="s">
        <v>2730</v>
      </c>
      <c r="W256" s="16" t="s">
        <v>72</v>
      </c>
      <c r="X256" s="1" t="s">
        <v>61</v>
      </c>
      <c r="Y256" s="1" t="s">
        <v>451</v>
      </c>
      <c r="Z256" t="s">
        <v>3187</v>
      </c>
      <c r="AA256" s="12" t="str">
        <f>Table14[[#This Row],[case_id]]&amp;"__"&amp;Table14[[#This Row],[filename]]&amp;"__"&amp;Table14[[#This Row],[Model]]</f>
        <v>repo_13a7f7f_830a3d2__gemini_test_llm_vs_gt.diff__Gemini 3.5 Flash</v>
      </c>
      <c r="AB256" s="12">
        <f>IF(Table14[[#This Row],[task_success]]="Yes",1,0)</f>
        <v>1</v>
      </c>
      <c r="AC256" s="12">
        <f>IF(Table14[[#This Row],[task_success]]="Partial",1,0)</f>
        <v>0</v>
      </c>
      <c r="AD256" s="12">
        <f>IF(Table14[[#This Row],[task_success]]="No",1,0)</f>
        <v>0</v>
      </c>
      <c r="AE256" s="12">
        <f>IF(Table14[[#This Row],[exact_match]]="Yes",1,0)</f>
        <v>0</v>
      </c>
      <c r="AF256" s="12">
        <f>IF(Table14[[#This Row],[unintended_change_present]]="Yes",1,0)</f>
        <v>1</v>
      </c>
      <c r="AG256" s="12">
        <f>IF(Table14[[#This Row],[missed_required_change]]="Yes",1,0)</f>
        <v>0</v>
      </c>
      <c r="AH256" s="12">
        <f>IF(OR(Table14[[#This Row],[severity]]="Medium",Table14[[#This Row],[severity]]="High"),1,0)</f>
        <v>0</v>
      </c>
    </row>
    <row r="257" spans="1:34" ht="91.5">
      <c r="A257" s="27" t="s">
        <v>436</v>
      </c>
      <c r="B257" s="11" t="s">
        <v>437</v>
      </c>
      <c r="C257" s="12" t="s">
        <v>80</v>
      </c>
      <c r="D25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7" s="11" t="s">
        <v>482</v>
      </c>
      <c r="F257" s="12" t="s">
        <v>483</v>
      </c>
      <c r="G257" s="12" t="s">
        <v>484</v>
      </c>
      <c r="H257" s="12">
        <v>1</v>
      </c>
      <c r="I257" s="12" t="s">
        <v>485</v>
      </c>
      <c r="J257" s="12" t="s">
        <v>485</v>
      </c>
      <c r="K257" s="13" t="s">
        <v>56</v>
      </c>
      <c r="L257" s="12" t="s">
        <v>486</v>
      </c>
      <c r="M257" s="12" t="s">
        <v>487</v>
      </c>
      <c r="N257" s="12" t="s">
        <v>491</v>
      </c>
      <c r="O257" s="12" t="s">
        <v>492</v>
      </c>
      <c r="P257" s="12" t="s">
        <v>2671</v>
      </c>
      <c r="Q257" s="12" t="s">
        <v>2671</v>
      </c>
      <c r="R257" s="12" t="s">
        <v>2672</v>
      </c>
      <c r="S257" s="12" t="s">
        <v>2702</v>
      </c>
      <c r="T257" s="12" t="s">
        <v>2674</v>
      </c>
      <c r="U257" s="12" t="s">
        <v>2672</v>
      </c>
      <c r="V257" s="12" t="s">
        <v>2751</v>
      </c>
      <c r="W257" s="12" t="s">
        <v>72</v>
      </c>
      <c r="X257" s="1" t="s">
        <v>62</v>
      </c>
      <c r="Y257" s="1" t="s">
        <v>73</v>
      </c>
      <c r="Z257" t="s">
        <v>3187</v>
      </c>
      <c r="AA257" s="12" t="str">
        <f>Table14[[#This Row],[case_id]]&amp;"__"&amp;Table14[[#This Row],[filename]]&amp;"__"&amp;Table14[[#This Row],[Model]]</f>
        <v>repo_e798854_52c9d19__gemini_handler_llm_vs_gt.diff__Gemini 3.5 Flash</v>
      </c>
      <c r="AB257" s="12">
        <f>IF(Table14[[#This Row],[task_success]]="Yes",1,0)</f>
        <v>0</v>
      </c>
      <c r="AC257" s="12">
        <f>IF(Table14[[#This Row],[task_success]]="Partial",1,0)</f>
        <v>0</v>
      </c>
      <c r="AD257" s="12">
        <f>IF(Table14[[#This Row],[task_success]]="No",1,0)</f>
        <v>1</v>
      </c>
      <c r="AE257" s="12">
        <f>IF(Table14[[#This Row],[exact_match]]="Yes",1,0)</f>
        <v>0</v>
      </c>
      <c r="AF257" s="12">
        <f>IF(Table14[[#This Row],[unintended_change_present]]="Yes",1,0)</f>
        <v>1</v>
      </c>
      <c r="AG257" s="12">
        <f>IF(Table14[[#This Row],[missed_required_change]]="Yes",1,0)</f>
        <v>1</v>
      </c>
      <c r="AH257" s="12">
        <f>IF(OR(Table14[[#This Row],[severity]]="Medium",Table14[[#This Row],[severity]]="High"),1,0)</f>
        <v>0</v>
      </c>
    </row>
    <row r="258" spans="1:34" ht="91.5">
      <c r="A258" s="26" t="s">
        <v>436</v>
      </c>
      <c r="B258" s="15" t="s">
        <v>437</v>
      </c>
      <c r="C258" s="16" t="s">
        <v>114</v>
      </c>
      <c r="D25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8" s="15" t="s">
        <v>497</v>
      </c>
      <c r="F258" s="16" t="s">
        <v>498</v>
      </c>
      <c r="G258" s="16" t="s">
        <v>499</v>
      </c>
      <c r="H258" s="16">
        <v>1</v>
      </c>
      <c r="I258" s="16" t="s">
        <v>500</v>
      </c>
      <c r="J258" s="16" t="s">
        <v>500</v>
      </c>
      <c r="K258" s="18" t="s">
        <v>56</v>
      </c>
      <c r="L258" s="16" t="s">
        <v>501</v>
      </c>
      <c r="M258" s="16" t="s">
        <v>502</v>
      </c>
      <c r="N258" s="12" t="s">
        <v>507</v>
      </c>
      <c r="O258" s="12" t="s">
        <v>508</v>
      </c>
      <c r="P258" s="16" t="s">
        <v>2672</v>
      </c>
      <c r="Q258" s="16" t="s">
        <v>2671</v>
      </c>
      <c r="R258" s="16" t="s">
        <v>2672</v>
      </c>
      <c r="S258" s="16" t="s">
        <v>76</v>
      </c>
      <c r="T258" s="16" t="s">
        <v>2674</v>
      </c>
      <c r="U258" s="16" t="s">
        <v>2672</v>
      </c>
      <c r="V258" s="16" t="s">
        <v>2681</v>
      </c>
      <c r="W258" s="16" t="s">
        <v>66</v>
      </c>
      <c r="X258" s="1" t="s">
        <v>61</v>
      </c>
      <c r="Y258" s="1" t="s">
        <v>506</v>
      </c>
      <c r="Z258" t="s">
        <v>3187</v>
      </c>
      <c r="AA258" s="12" t="str">
        <f>Table14[[#This Row],[case_id]]&amp;"__"&amp;Table14[[#This Row],[filename]]&amp;"__"&amp;Table14[[#This Row],[Model]]</f>
        <v>repo_95fb7e6_4b90e78__gemini_market_llm_vs_gt.diff__Gemini 3.5 Flash</v>
      </c>
      <c r="AB258" s="12">
        <f>IF(Table14[[#This Row],[task_success]]="Yes",1,0)</f>
        <v>1</v>
      </c>
      <c r="AC258" s="12">
        <f>IF(Table14[[#This Row],[task_success]]="Partial",1,0)</f>
        <v>0</v>
      </c>
      <c r="AD258" s="12">
        <f>IF(Table14[[#This Row],[task_success]]="No",1,0)</f>
        <v>0</v>
      </c>
      <c r="AE258" s="12">
        <f>IF(Table14[[#This Row],[exact_match]]="Yes",1,0)</f>
        <v>0</v>
      </c>
      <c r="AF258" s="12">
        <f>IF(Table14[[#This Row],[unintended_change_present]]="Yes",1,0)</f>
        <v>1</v>
      </c>
      <c r="AG258" s="12">
        <f>IF(Table14[[#This Row],[missed_required_change]]="Yes",1,0)</f>
        <v>1</v>
      </c>
      <c r="AH258" s="12">
        <f>IF(OR(Table14[[#This Row],[severity]]="Medium",Table14[[#This Row],[severity]]="High"),1,0)</f>
        <v>0</v>
      </c>
    </row>
    <row r="259" spans="1:34" ht="106.5">
      <c r="A259" s="27" t="s">
        <v>436</v>
      </c>
      <c r="B259" s="11" t="s">
        <v>437</v>
      </c>
      <c r="C259" s="12" t="s">
        <v>149</v>
      </c>
      <c r="D25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9" s="11" t="s">
        <v>511</v>
      </c>
      <c r="F259" s="12" t="s">
        <v>512</v>
      </c>
      <c r="G259" s="12" t="s">
        <v>513</v>
      </c>
      <c r="H259" s="12">
        <v>1</v>
      </c>
      <c r="I259" s="12" t="s">
        <v>514</v>
      </c>
      <c r="J259" s="12" t="s">
        <v>514</v>
      </c>
      <c r="K259" s="13" t="s">
        <v>56</v>
      </c>
      <c r="L259" s="12" t="s">
        <v>515</v>
      </c>
      <c r="M259" s="12" t="s">
        <v>516</v>
      </c>
      <c r="N259" s="12" t="s">
        <v>521</v>
      </c>
      <c r="O259" s="12" t="s">
        <v>522</v>
      </c>
      <c r="P259" s="12" t="s">
        <v>62</v>
      </c>
      <c r="Q259" s="12" t="s">
        <v>61</v>
      </c>
      <c r="R259" s="12" t="s">
        <v>62</v>
      </c>
      <c r="S259" s="12" t="s">
        <v>2719</v>
      </c>
      <c r="T259" s="12" t="s">
        <v>77</v>
      </c>
      <c r="U259" s="12" t="s">
        <v>61</v>
      </c>
      <c r="V259" s="12" t="s">
        <v>3189</v>
      </c>
      <c r="W259" s="12" t="s">
        <v>72</v>
      </c>
      <c r="X259" s="1" t="s">
        <v>62</v>
      </c>
      <c r="Y259" s="1" t="s">
        <v>73</v>
      </c>
      <c r="Z259" t="s">
        <v>3187</v>
      </c>
      <c r="AA259" s="12" t="str">
        <f>Table14[[#This Row],[case_id]]&amp;"__"&amp;Table14[[#This Row],[filename]]&amp;"__"&amp;Table14[[#This Row],[Model]]</f>
        <v>repo_ec9dec5_f8acb67__geemini_parser_llm_vs_gt.diff__Gemini 3.5 Flash</v>
      </c>
      <c r="AB259" s="12">
        <f>IF(Table14[[#This Row],[task_success]]="Yes",1,0)</f>
        <v>1</v>
      </c>
      <c r="AC259" s="12">
        <f>IF(Table14[[#This Row],[task_success]]="Partial",1,0)</f>
        <v>0</v>
      </c>
      <c r="AD259" s="12">
        <f>IF(Table14[[#This Row],[task_success]]="No",1,0)</f>
        <v>0</v>
      </c>
      <c r="AE259" s="12">
        <f>IF(Table14[[#This Row],[exact_match]]="Yes",1,0)</f>
        <v>0</v>
      </c>
      <c r="AF259" s="12">
        <f>IF(Table14[[#This Row],[unintended_change_present]]="Yes",1,0)</f>
        <v>1</v>
      </c>
      <c r="AG259" s="12">
        <f>IF(Table14[[#This Row],[missed_required_change]]="Yes",1,0)</f>
        <v>0</v>
      </c>
      <c r="AH259" s="12">
        <f>IF(OR(Table14[[#This Row],[severity]]="Medium",Table14[[#This Row],[severity]]="High"),1,0)</f>
        <v>0</v>
      </c>
    </row>
    <row r="260" spans="1:34" ht="106.5">
      <c r="A260" s="26" t="s">
        <v>436</v>
      </c>
      <c r="B260" s="15" t="s">
        <v>437</v>
      </c>
      <c r="C260" s="20" t="s">
        <v>149</v>
      </c>
      <c r="D260"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0" s="15" t="s">
        <v>525</v>
      </c>
      <c r="F260" s="16" t="s">
        <v>526</v>
      </c>
      <c r="G260" s="16" t="s">
        <v>527</v>
      </c>
      <c r="H260" s="16">
        <v>1</v>
      </c>
      <c r="I260" s="17" t="s">
        <v>528</v>
      </c>
      <c r="J260" s="17" t="s">
        <v>528</v>
      </c>
      <c r="K260" s="18" t="s">
        <v>56</v>
      </c>
      <c r="L260" s="29" t="s">
        <v>529</v>
      </c>
      <c r="M260" s="16" t="s">
        <v>530</v>
      </c>
      <c r="N260" s="12" t="s">
        <v>534</v>
      </c>
      <c r="O260" s="12" t="s">
        <v>535</v>
      </c>
      <c r="P260" s="16" t="s">
        <v>2672</v>
      </c>
      <c r="Q260" s="16" t="s">
        <v>2671</v>
      </c>
      <c r="R260" s="16" t="s">
        <v>2672</v>
      </c>
      <c r="S260" s="16" t="s">
        <v>2698</v>
      </c>
      <c r="T260" s="16" t="s">
        <v>2674</v>
      </c>
      <c r="U260" s="16" t="s">
        <v>2671</v>
      </c>
      <c r="V260" s="16" t="s">
        <v>2760</v>
      </c>
      <c r="W260" s="16" t="s">
        <v>72</v>
      </c>
      <c r="X260" s="1" t="s">
        <v>62</v>
      </c>
      <c r="Y260" s="1" t="s">
        <v>73</v>
      </c>
      <c r="Z260" t="s">
        <v>3187</v>
      </c>
      <c r="AA260" s="12" t="str">
        <f>Table14[[#This Row],[case_id]]&amp;"__"&amp;Table14[[#This Row],[filename]]&amp;"__"&amp;Table14[[#This Row],[Model]]</f>
        <v>repo_da7ca5a_320cf98__gemini_command_llm_vs_gt.diff__Gemini 3.5 Flash</v>
      </c>
      <c r="AB260" s="12">
        <f>IF(Table14[[#This Row],[task_success]]="Yes",1,0)</f>
        <v>1</v>
      </c>
      <c r="AC260" s="12">
        <f>IF(Table14[[#This Row],[task_success]]="Partial",1,0)</f>
        <v>0</v>
      </c>
      <c r="AD260" s="12">
        <f>IF(Table14[[#This Row],[task_success]]="No",1,0)</f>
        <v>0</v>
      </c>
      <c r="AE260" s="12">
        <f>IF(Table14[[#This Row],[exact_match]]="Yes",1,0)</f>
        <v>0</v>
      </c>
      <c r="AF260" s="12">
        <f>IF(Table14[[#This Row],[unintended_change_present]]="Yes",1,0)</f>
        <v>1</v>
      </c>
      <c r="AG260" s="12">
        <f>IF(Table14[[#This Row],[missed_required_change]]="Yes",1,0)</f>
        <v>0</v>
      </c>
      <c r="AH260" s="12">
        <f>IF(OR(Table14[[#This Row],[severity]]="Medium",Table14[[#This Row],[severity]]="High"),1,0)</f>
        <v>0</v>
      </c>
    </row>
    <row r="261" spans="1:34" ht="106.5">
      <c r="A261" s="27" t="s">
        <v>540</v>
      </c>
      <c r="B261" s="11" t="s">
        <v>541</v>
      </c>
      <c r="C261" s="12" t="s">
        <v>149</v>
      </c>
      <c r="D26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1" s="11" t="s">
        <v>542</v>
      </c>
      <c r="F261" s="12" t="s">
        <v>543</v>
      </c>
      <c r="G261" s="25" t="s">
        <v>544</v>
      </c>
      <c r="H261" s="12">
        <v>1</v>
      </c>
      <c r="I261" s="12" t="s">
        <v>545</v>
      </c>
      <c r="J261" s="12" t="s">
        <v>545</v>
      </c>
      <c r="K261" s="13" t="s">
        <v>56</v>
      </c>
      <c r="L261" s="12" t="s">
        <v>546</v>
      </c>
      <c r="M261" s="12" t="s">
        <v>547</v>
      </c>
      <c r="N261" s="12" t="s">
        <v>550</v>
      </c>
      <c r="O261" s="12" t="s">
        <v>551</v>
      </c>
      <c r="P261" s="12" t="s">
        <v>2672</v>
      </c>
      <c r="Q261" s="12" t="s">
        <v>2671</v>
      </c>
      <c r="R261" s="12" t="s">
        <v>2672</v>
      </c>
      <c r="S261" s="12" t="s">
        <v>76</v>
      </c>
      <c r="T261" s="12" t="s">
        <v>2674</v>
      </c>
      <c r="U261" s="12" t="s">
        <v>2671</v>
      </c>
      <c r="V261" s="12" t="s">
        <v>2767</v>
      </c>
      <c r="W261" s="12" t="s">
        <v>72</v>
      </c>
      <c r="X261" s="1" t="s">
        <v>62</v>
      </c>
      <c r="Y261" s="1" t="s">
        <v>73</v>
      </c>
      <c r="Z261" t="s">
        <v>3187</v>
      </c>
      <c r="AA261" s="12" t="str">
        <f>Table14[[#This Row],[case_id]]&amp;"__"&amp;Table14[[#This Row],[filename]]&amp;"__"&amp;Table14[[#This Row],[Model]]</f>
        <v>repo_1866432_aa5d9a7__gemini_ffmpeg_llm_vs_gt.diff__Gemini 3.5 Flash</v>
      </c>
      <c r="AB261" s="12">
        <f>IF(Table14[[#This Row],[task_success]]="Yes",1,0)</f>
        <v>1</v>
      </c>
      <c r="AC261" s="12">
        <f>IF(Table14[[#This Row],[task_success]]="Partial",1,0)</f>
        <v>0</v>
      </c>
      <c r="AD261" s="12">
        <f>IF(Table14[[#This Row],[task_success]]="No",1,0)</f>
        <v>0</v>
      </c>
      <c r="AE261" s="12">
        <f>IF(Table14[[#This Row],[exact_match]]="Yes",1,0)</f>
        <v>0</v>
      </c>
      <c r="AF261" s="12">
        <f>IF(Table14[[#This Row],[unintended_change_present]]="Yes",1,0)</f>
        <v>1</v>
      </c>
      <c r="AG261" s="12">
        <f>IF(Table14[[#This Row],[missed_required_change]]="Yes",1,0)</f>
        <v>0</v>
      </c>
      <c r="AH261" s="12">
        <f>IF(OR(Table14[[#This Row],[severity]]="Medium",Table14[[#This Row],[severity]]="High"),1,0)</f>
        <v>0</v>
      </c>
    </row>
    <row r="262" spans="1:34" ht="91.5">
      <c r="A262" s="26" t="s">
        <v>556</v>
      </c>
      <c r="B262" s="15" t="s">
        <v>557</v>
      </c>
      <c r="C262" s="16" t="s">
        <v>51</v>
      </c>
      <c r="D26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2" s="15" t="s">
        <v>558</v>
      </c>
      <c r="F262" s="16" t="s">
        <v>559</v>
      </c>
      <c r="G262" s="16" t="s">
        <v>560</v>
      </c>
      <c r="H262" s="16">
        <v>1</v>
      </c>
      <c r="I262" s="16" t="s">
        <v>561</v>
      </c>
      <c r="J262" s="16" t="s">
        <v>561</v>
      </c>
      <c r="K262" s="18" t="s">
        <v>56</v>
      </c>
      <c r="L262" s="16" t="s">
        <v>562</v>
      </c>
      <c r="M262" s="16" t="s">
        <v>563</v>
      </c>
      <c r="N262" s="12" t="s">
        <v>567</v>
      </c>
      <c r="O262" s="12" t="s">
        <v>568</v>
      </c>
      <c r="P262" s="16" t="s">
        <v>2672</v>
      </c>
      <c r="Q262" s="16" t="s">
        <v>2671</v>
      </c>
      <c r="R262" s="16" t="s">
        <v>2672</v>
      </c>
      <c r="S262" s="16" t="s">
        <v>76</v>
      </c>
      <c r="T262" s="16" t="s">
        <v>2674</v>
      </c>
      <c r="U262" s="16" t="s">
        <v>2671</v>
      </c>
      <c r="V262" s="16" t="s">
        <v>2681</v>
      </c>
      <c r="W262" s="16" t="s">
        <v>72</v>
      </c>
      <c r="X262" s="1" t="s">
        <v>62</v>
      </c>
      <c r="Y262" s="1" t="s">
        <v>73</v>
      </c>
      <c r="Z262" t="s">
        <v>3187</v>
      </c>
      <c r="AA262" s="12" t="str">
        <f>Table14[[#This Row],[case_id]]&amp;"__"&amp;Table14[[#This Row],[filename]]&amp;"__"&amp;Table14[[#This Row],[Model]]</f>
        <v>repo_a72c8d9_584795d__gemini_worker_llm_vs_gt.diff__Gemini 3.5 Flash</v>
      </c>
      <c r="AB262" s="12">
        <f>IF(Table14[[#This Row],[task_success]]="Yes",1,0)</f>
        <v>1</v>
      </c>
      <c r="AC262" s="12">
        <f>IF(Table14[[#This Row],[task_success]]="Partial",1,0)</f>
        <v>0</v>
      </c>
      <c r="AD262" s="12">
        <f>IF(Table14[[#This Row],[task_success]]="No",1,0)</f>
        <v>0</v>
      </c>
      <c r="AE262" s="12">
        <f>IF(Table14[[#This Row],[exact_match]]="Yes",1,0)</f>
        <v>0</v>
      </c>
      <c r="AF262" s="12">
        <f>IF(Table14[[#This Row],[unintended_change_present]]="Yes",1,0)</f>
        <v>1</v>
      </c>
      <c r="AG262" s="12">
        <f>IF(Table14[[#This Row],[missed_required_change]]="Yes",1,0)</f>
        <v>0</v>
      </c>
      <c r="AH262" s="12">
        <f>IF(OR(Table14[[#This Row],[severity]]="Medium",Table14[[#This Row],[severity]]="High"),1,0)</f>
        <v>0</v>
      </c>
    </row>
    <row r="263" spans="1:34" ht="91.5">
      <c r="A263" s="27" t="s">
        <v>556</v>
      </c>
      <c r="B263" s="11" t="s">
        <v>557</v>
      </c>
      <c r="C263" s="12" t="s">
        <v>51</v>
      </c>
      <c r="D26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3" s="11" t="s">
        <v>573</v>
      </c>
      <c r="F263" s="12" t="s">
        <v>574</v>
      </c>
      <c r="G263" s="12" t="s">
        <v>575</v>
      </c>
      <c r="H263" s="12">
        <v>1</v>
      </c>
      <c r="I263" s="12" t="s">
        <v>576</v>
      </c>
      <c r="J263" s="12" t="s">
        <v>576</v>
      </c>
      <c r="K263" s="13" t="s">
        <v>56</v>
      </c>
      <c r="L263" s="12" t="s">
        <v>577</v>
      </c>
      <c r="M263" s="12" t="s">
        <v>578</v>
      </c>
      <c r="N263" s="12" t="s">
        <v>254</v>
      </c>
      <c r="O263" s="12" t="s">
        <v>581</v>
      </c>
      <c r="P263" s="12" t="s">
        <v>2672</v>
      </c>
      <c r="Q263" s="12" t="s">
        <v>2671</v>
      </c>
      <c r="R263" s="12" t="s">
        <v>2672</v>
      </c>
      <c r="S263" s="12" t="s">
        <v>76</v>
      </c>
      <c r="T263" s="12" t="s">
        <v>2674</v>
      </c>
      <c r="U263" s="12" t="s">
        <v>2671</v>
      </c>
      <c r="V263" s="12" t="s">
        <v>2681</v>
      </c>
      <c r="W263" s="12" t="s">
        <v>72</v>
      </c>
      <c r="X263" s="1" t="s">
        <v>61</v>
      </c>
      <c r="Y263" s="1" t="s">
        <v>506</v>
      </c>
      <c r="Z263" t="s">
        <v>3187</v>
      </c>
      <c r="AA263" s="12" t="str">
        <f>Table14[[#This Row],[case_id]]&amp;"__"&amp;Table14[[#This Row],[filename]]&amp;"__"&amp;Table14[[#This Row],[Model]]</f>
        <v>repo_38f7325_14b7aa5__gemini_binary_llm_vs_gt.diff__Gemini 3.5 Flash</v>
      </c>
      <c r="AB263" s="12">
        <f>IF(Table14[[#This Row],[task_success]]="Yes",1,0)</f>
        <v>1</v>
      </c>
      <c r="AC263" s="12">
        <f>IF(Table14[[#This Row],[task_success]]="Partial",1,0)</f>
        <v>0</v>
      </c>
      <c r="AD263" s="12">
        <f>IF(Table14[[#This Row],[task_success]]="No",1,0)</f>
        <v>0</v>
      </c>
      <c r="AE263" s="12">
        <f>IF(Table14[[#This Row],[exact_match]]="Yes",1,0)</f>
        <v>0</v>
      </c>
      <c r="AF263" s="12">
        <f>IF(Table14[[#This Row],[unintended_change_present]]="Yes",1,0)</f>
        <v>1</v>
      </c>
      <c r="AG263" s="12">
        <f>IF(Table14[[#This Row],[missed_required_change]]="Yes",1,0)</f>
        <v>0</v>
      </c>
      <c r="AH263" s="12">
        <f>IF(OR(Table14[[#This Row],[severity]]="Medium",Table14[[#This Row],[severity]]="High"),1,0)</f>
        <v>0</v>
      </c>
    </row>
    <row r="264" spans="1:34" ht="91.5">
      <c r="A264" s="26" t="s">
        <v>556</v>
      </c>
      <c r="B264" s="15" t="s">
        <v>557</v>
      </c>
      <c r="C264" s="16" t="s">
        <v>80</v>
      </c>
      <c r="D26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4" s="15" t="s">
        <v>585</v>
      </c>
      <c r="F264" s="16" t="s">
        <v>586</v>
      </c>
      <c r="G264" s="16" t="s">
        <v>587</v>
      </c>
      <c r="H264" s="16">
        <v>1</v>
      </c>
      <c r="I264" s="16" t="s">
        <v>588</v>
      </c>
      <c r="J264" s="16" t="s">
        <v>588</v>
      </c>
      <c r="K264" s="18" t="s">
        <v>56</v>
      </c>
      <c r="L264" s="16" t="s">
        <v>589</v>
      </c>
      <c r="M264" s="16" t="s">
        <v>590</v>
      </c>
      <c r="N264" s="12" t="s">
        <v>594</v>
      </c>
      <c r="O264" s="12" t="s">
        <v>595</v>
      </c>
      <c r="P264" s="16">
        <v>1</v>
      </c>
      <c r="Q264" s="16" t="s">
        <v>2671</v>
      </c>
      <c r="R264" s="16" t="s">
        <v>2672</v>
      </c>
      <c r="S264" s="16" t="s">
        <v>76</v>
      </c>
      <c r="T264" s="16" t="s">
        <v>2674</v>
      </c>
      <c r="U264" s="16" t="s">
        <v>2671</v>
      </c>
      <c r="V264" s="16" t="s">
        <v>2776</v>
      </c>
      <c r="W264" s="16" t="s">
        <v>72</v>
      </c>
      <c r="X264" s="1" t="s">
        <v>62</v>
      </c>
      <c r="Y264" s="1" t="s">
        <v>73</v>
      </c>
      <c r="Z264" t="s">
        <v>3187</v>
      </c>
      <c r="AA264" s="12" t="str">
        <f>Table14[[#This Row],[case_id]]&amp;"__"&amp;Table14[[#This Row],[filename]]&amp;"__"&amp;Table14[[#This Row],[Model]]</f>
        <v>repo_582dec9_0a5e14c__gemini_main_llm_vs_gt.diff__Gemini 3.5 Flash</v>
      </c>
      <c r="AB264" s="12">
        <f>IF(Table14[[#This Row],[task_success]]="Yes",1,0)</f>
        <v>0</v>
      </c>
      <c r="AC264" s="12">
        <f>IF(Table14[[#This Row],[task_success]]="Partial",1,0)</f>
        <v>0</v>
      </c>
      <c r="AD264" s="12">
        <f>IF(Table14[[#This Row],[task_success]]="No",1,0)</f>
        <v>0</v>
      </c>
      <c r="AE264" s="12">
        <f>IF(Table14[[#This Row],[exact_match]]="Yes",1,0)</f>
        <v>0</v>
      </c>
      <c r="AF264" s="12">
        <f>IF(Table14[[#This Row],[unintended_change_present]]="Yes",1,0)</f>
        <v>1</v>
      </c>
      <c r="AG264" s="12">
        <f>IF(Table14[[#This Row],[missed_required_change]]="Yes",1,0)</f>
        <v>0</v>
      </c>
      <c r="AH264" s="12">
        <f>IF(OR(Table14[[#This Row],[severity]]="Medium",Table14[[#This Row],[severity]]="High"),1,0)</f>
        <v>0</v>
      </c>
    </row>
    <row r="265" spans="1:34" ht="91.5">
      <c r="A265" s="27" t="s">
        <v>600</v>
      </c>
      <c r="B265" s="11" t="s">
        <v>601</v>
      </c>
      <c r="C265" s="12" t="s">
        <v>51</v>
      </c>
      <c r="D26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5" s="11" t="s">
        <v>602</v>
      </c>
      <c r="F265" s="12" t="s">
        <v>603</v>
      </c>
      <c r="G265" s="12" t="s">
        <v>604</v>
      </c>
      <c r="H265" s="12">
        <v>1</v>
      </c>
      <c r="I265" s="12" t="s">
        <v>605</v>
      </c>
      <c r="J265" s="12" t="s">
        <v>605</v>
      </c>
      <c r="K265" s="13" t="s">
        <v>56</v>
      </c>
      <c r="L265" s="12" t="s">
        <v>606</v>
      </c>
      <c r="M265" s="12" t="s">
        <v>607</v>
      </c>
      <c r="N265" s="12" t="s">
        <v>355</v>
      </c>
      <c r="O265" s="12" t="s">
        <v>609</v>
      </c>
      <c r="P265" s="12" t="s">
        <v>2672</v>
      </c>
      <c r="Q265" s="12" t="s">
        <v>2671</v>
      </c>
      <c r="R265" s="12" t="s">
        <v>2672</v>
      </c>
      <c r="S265" s="12" t="s">
        <v>2729</v>
      </c>
      <c r="T265" s="12" t="s">
        <v>2674</v>
      </c>
      <c r="U265" s="12" t="s">
        <v>2730</v>
      </c>
      <c r="V265" s="12" t="s">
        <v>2730</v>
      </c>
      <c r="W265" s="12" t="s">
        <v>72</v>
      </c>
      <c r="X265" s="1" t="s">
        <v>62</v>
      </c>
      <c r="Y265" s="1" t="s">
        <v>73</v>
      </c>
      <c r="Z265" t="s">
        <v>3187</v>
      </c>
      <c r="AA265" s="12" t="str">
        <f>Table14[[#This Row],[case_id]]&amp;"__"&amp;Table14[[#This Row],[filename]]&amp;"__"&amp;Table14[[#This Row],[Model]]</f>
        <v>repo_780f526_d7676c1__gemini_test_llm_vs_gt.diff__Gemini 3.5 Flash</v>
      </c>
      <c r="AB265" s="12">
        <f>IF(Table14[[#This Row],[task_success]]="Yes",1,0)</f>
        <v>1</v>
      </c>
      <c r="AC265" s="12">
        <f>IF(Table14[[#This Row],[task_success]]="Partial",1,0)</f>
        <v>0</v>
      </c>
      <c r="AD265" s="12">
        <f>IF(Table14[[#This Row],[task_success]]="No",1,0)</f>
        <v>0</v>
      </c>
      <c r="AE265" s="12">
        <f>IF(Table14[[#This Row],[exact_match]]="Yes",1,0)</f>
        <v>0</v>
      </c>
      <c r="AF265" s="12">
        <f>IF(Table14[[#This Row],[unintended_change_present]]="Yes",1,0)</f>
        <v>1</v>
      </c>
      <c r="AG265" s="12">
        <f>IF(Table14[[#This Row],[missed_required_change]]="Yes",1,0)</f>
        <v>0</v>
      </c>
      <c r="AH265" s="12">
        <f>IF(OR(Table14[[#This Row],[severity]]="Medium",Table14[[#This Row],[severity]]="High"),1,0)</f>
        <v>0</v>
      </c>
    </row>
    <row r="266" spans="1:34" ht="91.5">
      <c r="A266" s="26" t="s">
        <v>600</v>
      </c>
      <c r="B266" s="15" t="s">
        <v>612</v>
      </c>
      <c r="C266" s="16" t="s">
        <v>51</v>
      </c>
      <c r="D26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6" s="15" t="s">
        <v>613</v>
      </c>
      <c r="F266" s="16" t="s">
        <v>614</v>
      </c>
      <c r="G266" s="16" t="s">
        <v>615</v>
      </c>
      <c r="H266" s="16">
        <v>1</v>
      </c>
      <c r="I266" s="16" t="s">
        <v>616</v>
      </c>
      <c r="J266" s="16" t="s">
        <v>616</v>
      </c>
      <c r="K266" s="18" t="s">
        <v>56</v>
      </c>
      <c r="L266" s="16" t="s">
        <v>617</v>
      </c>
      <c r="M266" s="16" t="s">
        <v>618</v>
      </c>
      <c r="N266" s="12" t="s">
        <v>622</v>
      </c>
      <c r="O266" s="12" t="s">
        <v>623</v>
      </c>
      <c r="P266" s="16" t="s">
        <v>2672</v>
      </c>
      <c r="Q266" s="16" t="s">
        <v>2671</v>
      </c>
      <c r="R266" s="16" t="s">
        <v>2672</v>
      </c>
      <c r="S266" s="16" t="s">
        <v>76</v>
      </c>
      <c r="T266" s="16" t="s">
        <v>2674</v>
      </c>
      <c r="U266" s="16" t="s">
        <v>2671</v>
      </c>
      <c r="V266" s="16" t="s">
        <v>2681</v>
      </c>
      <c r="W266" s="16" t="s">
        <v>72</v>
      </c>
      <c r="X266" s="1" t="s">
        <v>62</v>
      </c>
      <c r="Y266" s="1" t="s">
        <v>73</v>
      </c>
      <c r="Z266" t="s">
        <v>3187</v>
      </c>
      <c r="AA266" s="12" t="str">
        <f>Table14[[#This Row],[case_id]]&amp;"__"&amp;Table14[[#This Row],[filename]]&amp;"__"&amp;Table14[[#This Row],[Model]]</f>
        <v>repo_71e106f_d4ae8d1__gemini_train_llm_vs_gt.diff__Gemini 3.5 Flash</v>
      </c>
      <c r="AB266" s="12">
        <f>IF(Table14[[#This Row],[task_success]]="Yes",1,0)</f>
        <v>1</v>
      </c>
      <c r="AC266" s="12">
        <f>IF(Table14[[#This Row],[task_success]]="Partial",1,0)</f>
        <v>0</v>
      </c>
      <c r="AD266" s="12">
        <f>IF(Table14[[#This Row],[task_success]]="No",1,0)</f>
        <v>0</v>
      </c>
      <c r="AE266" s="12">
        <f>IF(Table14[[#This Row],[exact_match]]="Yes",1,0)</f>
        <v>0</v>
      </c>
      <c r="AF266" s="12">
        <f>IF(Table14[[#This Row],[unintended_change_present]]="Yes",1,0)</f>
        <v>1</v>
      </c>
      <c r="AG266" s="12">
        <f>IF(Table14[[#This Row],[missed_required_change]]="Yes",1,0)</f>
        <v>0</v>
      </c>
      <c r="AH266" s="12">
        <f>IF(OR(Table14[[#This Row],[severity]]="Medium",Table14[[#This Row],[severity]]="High"),1,0)</f>
        <v>0</v>
      </c>
    </row>
    <row r="267" spans="1:34" ht="91.5">
      <c r="A267" s="27" t="s">
        <v>600</v>
      </c>
      <c r="B267" s="11" t="s">
        <v>612</v>
      </c>
      <c r="C267" s="12" t="s">
        <v>80</v>
      </c>
      <c r="D26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7" s="11" t="s">
        <v>628</v>
      </c>
      <c r="F267" s="12" t="s">
        <v>629</v>
      </c>
      <c r="G267" s="12" t="s">
        <v>630</v>
      </c>
      <c r="H267" s="12">
        <v>2</v>
      </c>
      <c r="I267" s="12" t="s">
        <v>631</v>
      </c>
      <c r="J267" s="12" t="s">
        <v>632</v>
      </c>
      <c r="K267" s="13" t="s">
        <v>56</v>
      </c>
      <c r="L267" s="12" t="s">
        <v>633</v>
      </c>
      <c r="M267" s="12" t="s">
        <v>634</v>
      </c>
      <c r="N267" s="12" t="s">
        <v>638</v>
      </c>
      <c r="O267" s="12" t="s">
        <v>639</v>
      </c>
      <c r="P267" s="12" t="s">
        <v>2672</v>
      </c>
      <c r="Q267" s="12" t="s">
        <v>2671</v>
      </c>
      <c r="R267" s="12" t="s">
        <v>2672</v>
      </c>
      <c r="S267" s="12" t="s">
        <v>76</v>
      </c>
      <c r="T267" s="12" t="s">
        <v>2674</v>
      </c>
      <c r="U267" s="12" t="s">
        <v>2671</v>
      </c>
      <c r="V267" s="12" t="s">
        <v>2781</v>
      </c>
      <c r="W267" s="12" t="s">
        <v>72</v>
      </c>
      <c r="X267" s="1" t="s">
        <v>61</v>
      </c>
      <c r="Y267" s="1" t="s">
        <v>637</v>
      </c>
      <c r="Z267" t="s">
        <v>3187</v>
      </c>
      <c r="AA267" s="12" t="str">
        <f>Table14[[#This Row],[case_id]]&amp;"__"&amp;Table14[[#This Row],[filename]]&amp;"__"&amp;Table14[[#This Row],[Model]]</f>
        <v>repo_057203e_f305d2d__gemini_data_llm_vs_gt.diff__Gemini 3.5 Flash</v>
      </c>
      <c r="AB267" s="12">
        <f>IF(Table14[[#This Row],[task_success]]="Yes",1,0)</f>
        <v>1</v>
      </c>
      <c r="AC267" s="12">
        <f>IF(Table14[[#This Row],[task_success]]="Partial",1,0)</f>
        <v>0</v>
      </c>
      <c r="AD267" s="12">
        <f>IF(Table14[[#This Row],[task_success]]="No",1,0)</f>
        <v>0</v>
      </c>
      <c r="AE267" s="12">
        <f>IF(Table14[[#This Row],[exact_match]]="Yes",1,0)</f>
        <v>0</v>
      </c>
      <c r="AF267" s="12">
        <f>IF(Table14[[#This Row],[unintended_change_present]]="Yes",1,0)</f>
        <v>1</v>
      </c>
      <c r="AG267" s="12">
        <f>IF(Table14[[#This Row],[missed_required_change]]="Yes",1,0)</f>
        <v>0</v>
      </c>
      <c r="AH267" s="12">
        <f>IF(OR(Table14[[#This Row],[severity]]="Medium",Table14[[#This Row],[severity]]="High"),1,0)</f>
        <v>0</v>
      </c>
    </row>
    <row r="268" spans="1:34" ht="91.5">
      <c r="A268" s="26" t="s">
        <v>600</v>
      </c>
      <c r="B268" s="15" t="s">
        <v>612</v>
      </c>
      <c r="C268" s="16" t="s">
        <v>80</v>
      </c>
      <c r="D26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8" s="15" t="s">
        <v>628</v>
      </c>
      <c r="F268" s="16" t="s">
        <v>629</v>
      </c>
      <c r="G268" s="16" t="s">
        <v>630</v>
      </c>
      <c r="H268" s="16">
        <v>2</v>
      </c>
      <c r="I268" s="16" t="s">
        <v>631</v>
      </c>
      <c r="J268" s="16" t="s">
        <v>643</v>
      </c>
      <c r="K268" s="18" t="s">
        <v>56</v>
      </c>
      <c r="L268" s="16" t="s">
        <v>633</v>
      </c>
      <c r="M268" s="16" t="s">
        <v>634</v>
      </c>
      <c r="N268" s="12" t="s">
        <v>646</v>
      </c>
      <c r="O268" s="12" t="s">
        <v>647</v>
      </c>
      <c r="P268" s="16" t="s">
        <v>2672</v>
      </c>
      <c r="Q268" s="16" t="s">
        <v>2671</v>
      </c>
      <c r="R268" s="16" t="s">
        <v>2672</v>
      </c>
      <c r="S268" s="16" t="s">
        <v>76</v>
      </c>
      <c r="T268" s="16" t="s">
        <v>2674</v>
      </c>
      <c r="U268" s="16" t="s">
        <v>2671</v>
      </c>
      <c r="V268" s="16" t="s">
        <v>2681</v>
      </c>
      <c r="W268" s="16" t="s">
        <v>72</v>
      </c>
      <c r="X268" s="1" t="s">
        <v>62</v>
      </c>
      <c r="Y268" s="1" t="s">
        <v>73</v>
      </c>
      <c r="Z268" t="s">
        <v>3187</v>
      </c>
      <c r="AA268" s="12" t="str">
        <f>Table14[[#This Row],[case_id]]&amp;"__"&amp;Table14[[#This Row],[filename]]&amp;"__"&amp;Table14[[#This Row],[Model]]</f>
        <v>repo_057203e_f305d2d__gemini_lstm_llm_vs_gt.diff__Gemini 3.5 Flash</v>
      </c>
      <c r="AB268" s="12">
        <f>IF(Table14[[#This Row],[task_success]]="Yes",1,0)</f>
        <v>1</v>
      </c>
      <c r="AC268" s="12">
        <f>IF(Table14[[#This Row],[task_success]]="Partial",1,0)</f>
        <v>0</v>
      </c>
      <c r="AD268" s="12">
        <f>IF(Table14[[#This Row],[task_success]]="No",1,0)</f>
        <v>0</v>
      </c>
      <c r="AE268" s="12">
        <f>IF(Table14[[#This Row],[exact_match]]="Yes",1,0)</f>
        <v>0</v>
      </c>
      <c r="AF268" s="12">
        <f>IF(Table14[[#This Row],[unintended_change_present]]="Yes",1,0)</f>
        <v>1</v>
      </c>
      <c r="AG268" s="12">
        <f>IF(Table14[[#This Row],[missed_required_change]]="Yes",1,0)</f>
        <v>0</v>
      </c>
      <c r="AH268" s="12">
        <f>IF(OR(Table14[[#This Row],[severity]]="Medium",Table14[[#This Row],[severity]]="High"),1,0)</f>
        <v>0</v>
      </c>
    </row>
    <row r="269" spans="1:34" ht="91.5">
      <c r="A269" s="27" t="s">
        <v>600</v>
      </c>
      <c r="B269" s="11" t="s">
        <v>612</v>
      </c>
      <c r="C269" s="12" t="s">
        <v>114</v>
      </c>
      <c r="D26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9" s="11" t="s">
        <v>650</v>
      </c>
      <c r="F269" s="12" t="s">
        <v>651</v>
      </c>
      <c r="G269" s="12" t="s">
        <v>652</v>
      </c>
      <c r="H269" s="12">
        <v>1</v>
      </c>
      <c r="I269" s="12" t="s">
        <v>653</v>
      </c>
      <c r="J269" s="12" t="s">
        <v>653</v>
      </c>
      <c r="K269" s="13" t="s">
        <v>56</v>
      </c>
      <c r="L269" s="12" t="s">
        <v>654</v>
      </c>
      <c r="M269" s="12" t="s">
        <v>655</v>
      </c>
      <c r="N269" s="12" t="s">
        <v>659</v>
      </c>
      <c r="O269" s="12" t="s">
        <v>660</v>
      </c>
      <c r="P269" s="12" t="s">
        <v>2672</v>
      </c>
      <c r="Q269" s="12" t="s">
        <v>2671</v>
      </c>
      <c r="R269" s="12" t="s">
        <v>2672</v>
      </c>
      <c r="S269" s="12" t="s">
        <v>76</v>
      </c>
      <c r="T269" s="12" t="s">
        <v>2674</v>
      </c>
      <c r="U269" s="12" t="s">
        <v>2671</v>
      </c>
      <c r="V269" s="12" t="s">
        <v>2681</v>
      </c>
      <c r="W269" s="12" t="s">
        <v>72</v>
      </c>
      <c r="X269" s="1" t="s">
        <v>62</v>
      </c>
      <c r="Y269" s="1" t="s">
        <v>73</v>
      </c>
      <c r="Z269" t="s">
        <v>3187</v>
      </c>
      <c r="AA269" s="12" t="str">
        <f>Table14[[#This Row],[case_id]]&amp;"__"&amp;Table14[[#This Row],[filename]]&amp;"__"&amp;Table14[[#This Row],[Model]]</f>
        <v>repo_320db20_7c42a17__gemini_classifier_llm_vs_gt.diff__Gemini 3.5 Flash</v>
      </c>
      <c r="AB269" s="12">
        <f>IF(Table14[[#This Row],[task_success]]="Yes",1,0)</f>
        <v>1</v>
      </c>
      <c r="AC269" s="12">
        <f>IF(Table14[[#This Row],[task_success]]="Partial",1,0)</f>
        <v>0</v>
      </c>
      <c r="AD269" s="12">
        <f>IF(Table14[[#This Row],[task_success]]="No",1,0)</f>
        <v>0</v>
      </c>
      <c r="AE269" s="12">
        <f>IF(Table14[[#This Row],[exact_match]]="Yes",1,0)</f>
        <v>0</v>
      </c>
      <c r="AF269" s="12">
        <f>IF(Table14[[#This Row],[unintended_change_present]]="Yes",1,0)</f>
        <v>1</v>
      </c>
      <c r="AG269" s="12">
        <f>IF(Table14[[#This Row],[missed_required_change]]="Yes",1,0)</f>
        <v>0</v>
      </c>
      <c r="AH269" s="12">
        <f>IF(OR(Table14[[#This Row],[severity]]="Medium",Table14[[#This Row],[severity]]="High"),1,0)</f>
        <v>0</v>
      </c>
    </row>
    <row r="270" spans="1:34" ht="91.5">
      <c r="A270" s="26" t="s">
        <v>600</v>
      </c>
      <c r="B270" s="15" t="s">
        <v>612</v>
      </c>
      <c r="C270" s="16" t="s">
        <v>114</v>
      </c>
      <c r="D27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0" s="15" t="s">
        <v>663</v>
      </c>
      <c r="F270" s="16" t="s">
        <v>664</v>
      </c>
      <c r="G270" s="16" t="s">
        <v>665</v>
      </c>
      <c r="H270" s="16">
        <v>1</v>
      </c>
      <c r="I270" s="16" t="s">
        <v>666</v>
      </c>
      <c r="J270" s="16" t="s">
        <v>666</v>
      </c>
      <c r="K270" s="18" t="s">
        <v>56</v>
      </c>
      <c r="L270" s="16" t="s">
        <v>667</v>
      </c>
      <c r="M270" s="16" t="s">
        <v>668</v>
      </c>
      <c r="N270" s="12" t="s">
        <v>447</v>
      </c>
      <c r="O270" s="12" t="s">
        <v>670</v>
      </c>
      <c r="P270" s="16" t="s">
        <v>2672</v>
      </c>
      <c r="Q270" s="16" t="s">
        <v>2671</v>
      </c>
      <c r="R270" s="16" t="s">
        <v>2672</v>
      </c>
      <c r="S270" s="16" t="s">
        <v>76</v>
      </c>
      <c r="T270" s="16" t="s">
        <v>2674</v>
      </c>
      <c r="U270" s="16" t="s">
        <v>2671</v>
      </c>
      <c r="V270" s="16" t="s">
        <v>2681</v>
      </c>
      <c r="W270" s="16" t="s">
        <v>72</v>
      </c>
      <c r="X270" s="1" t="s">
        <v>62</v>
      </c>
      <c r="Y270" s="1" t="s">
        <v>73</v>
      </c>
      <c r="Z270" t="s">
        <v>3187</v>
      </c>
      <c r="AA270" s="12" t="str">
        <f>Table14[[#This Row],[case_id]]&amp;"__"&amp;Table14[[#This Row],[filename]]&amp;"__"&amp;Table14[[#This Row],[Model]]</f>
        <v>repo_70b894b_325609e__gemini_base_llm_vs_gt.diff__Gemini 3.5 Flash</v>
      </c>
      <c r="AB270" s="12">
        <f>IF(Table14[[#This Row],[task_success]]="Yes",1,0)</f>
        <v>1</v>
      </c>
      <c r="AC270" s="12">
        <f>IF(Table14[[#This Row],[task_success]]="Partial",1,0)</f>
        <v>0</v>
      </c>
      <c r="AD270" s="12">
        <f>IF(Table14[[#This Row],[task_success]]="No",1,0)</f>
        <v>0</v>
      </c>
      <c r="AE270" s="12">
        <f>IF(Table14[[#This Row],[exact_match]]="Yes",1,0)</f>
        <v>0</v>
      </c>
      <c r="AF270" s="12">
        <f>IF(Table14[[#This Row],[unintended_change_present]]="Yes",1,0)</f>
        <v>1</v>
      </c>
      <c r="AG270" s="12">
        <f>IF(Table14[[#This Row],[missed_required_change]]="Yes",1,0)</f>
        <v>0</v>
      </c>
      <c r="AH270" s="12">
        <f>IF(OR(Table14[[#This Row],[severity]]="Medium",Table14[[#This Row],[severity]]="High"),1,0)</f>
        <v>0</v>
      </c>
    </row>
    <row r="271" spans="1:34" ht="106.5">
      <c r="A271" s="27" t="s">
        <v>600</v>
      </c>
      <c r="B271" s="11" t="s">
        <v>612</v>
      </c>
      <c r="C271" s="12" t="s">
        <v>149</v>
      </c>
      <c r="D27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1" s="11" t="s">
        <v>672</v>
      </c>
      <c r="F271" s="12" t="s">
        <v>673</v>
      </c>
      <c r="G271" s="12" t="s">
        <v>674</v>
      </c>
      <c r="H271" s="12">
        <v>1</v>
      </c>
      <c r="I271" s="12" t="s">
        <v>675</v>
      </c>
      <c r="J271" s="12" t="s">
        <v>675</v>
      </c>
      <c r="K271" s="13" t="s">
        <v>56</v>
      </c>
      <c r="L271" s="12" t="s">
        <v>676</v>
      </c>
      <c r="M271" s="12" t="s">
        <v>677</v>
      </c>
      <c r="N271" s="12" t="s">
        <v>682</v>
      </c>
      <c r="O271" s="12" t="s">
        <v>683</v>
      </c>
      <c r="P271" s="12" t="s">
        <v>2672</v>
      </c>
      <c r="Q271" s="12">
        <v>1</v>
      </c>
      <c r="R271" s="12">
        <v>2</v>
      </c>
      <c r="S271" s="12" t="s">
        <v>76</v>
      </c>
      <c r="T271" s="12" t="s">
        <v>2674</v>
      </c>
      <c r="U271" s="12" t="s">
        <v>2671</v>
      </c>
      <c r="V271" s="12" t="s">
        <v>2681</v>
      </c>
      <c r="W271" s="12" t="s">
        <v>72</v>
      </c>
      <c r="X271" s="1" t="s">
        <v>62</v>
      </c>
      <c r="Y271" s="1" t="s">
        <v>73</v>
      </c>
      <c r="Z271" t="s">
        <v>3187</v>
      </c>
      <c r="AA271" s="12" t="str">
        <f>Table14[[#This Row],[case_id]]&amp;"__"&amp;Table14[[#This Row],[filename]]&amp;"__"&amp;Table14[[#This Row],[Model]]</f>
        <v>repo_e4cbe9e_f7cea8d__gemini_model_llm_vs_gt.diff__Gemini 3.5 Flash</v>
      </c>
      <c r="AB271" s="12">
        <f>IF(Table14[[#This Row],[task_success]]="Yes",1,0)</f>
        <v>1</v>
      </c>
      <c r="AC271" s="12">
        <f>IF(Table14[[#This Row],[task_success]]="Partial",1,0)</f>
        <v>0</v>
      </c>
      <c r="AD271" s="12">
        <f>IF(Table14[[#This Row],[task_success]]="No",1,0)</f>
        <v>0</v>
      </c>
      <c r="AE271" s="12">
        <f>IF(Table14[[#This Row],[exact_match]]="Yes",1,0)</f>
        <v>0</v>
      </c>
      <c r="AF271" s="12">
        <f>IF(Table14[[#This Row],[unintended_change_present]]="Yes",1,0)</f>
        <v>0</v>
      </c>
      <c r="AG271" s="12">
        <f>IF(Table14[[#This Row],[missed_required_change]]="Yes",1,0)</f>
        <v>0</v>
      </c>
      <c r="AH271" s="12">
        <f>IF(OR(Table14[[#This Row],[severity]]="Medium",Table14[[#This Row],[severity]]="High"),1,0)</f>
        <v>0</v>
      </c>
    </row>
    <row r="272" spans="1:34" ht="106.5">
      <c r="A272" s="26" t="s">
        <v>600</v>
      </c>
      <c r="B272" s="15" t="s">
        <v>612</v>
      </c>
      <c r="C272" s="20" t="s">
        <v>149</v>
      </c>
      <c r="D272"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2" s="15" t="s">
        <v>686</v>
      </c>
      <c r="F272" s="16" t="s">
        <v>687</v>
      </c>
      <c r="G272" s="16" t="s">
        <v>688</v>
      </c>
      <c r="H272" s="16">
        <v>1</v>
      </c>
      <c r="I272" s="16" t="s">
        <v>689</v>
      </c>
      <c r="J272" s="16" t="s">
        <v>689</v>
      </c>
      <c r="K272" s="18" t="s">
        <v>56</v>
      </c>
      <c r="L272" s="16" t="s">
        <v>690</v>
      </c>
      <c r="M272" s="16" t="s">
        <v>691</v>
      </c>
      <c r="N272" s="12" t="s">
        <v>696</v>
      </c>
      <c r="O272" s="12" t="s">
        <v>697</v>
      </c>
      <c r="P272" s="16" t="s">
        <v>2672</v>
      </c>
      <c r="Q272" s="16" t="s">
        <v>2671</v>
      </c>
      <c r="R272" s="16" t="s">
        <v>2672</v>
      </c>
      <c r="S272" s="16" t="s">
        <v>76</v>
      </c>
      <c r="T272" s="16" t="s">
        <v>2674</v>
      </c>
      <c r="U272" s="16" t="s">
        <v>2671</v>
      </c>
      <c r="V272" s="16" t="s">
        <v>2681</v>
      </c>
      <c r="W272" s="16" t="s">
        <v>72</v>
      </c>
      <c r="X272" s="1" t="s">
        <v>62</v>
      </c>
      <c r="Y272" s="1" t="s">
        <v>73</v>
      </c>
      <c r="Z272" t="s">
        <v>3187</v>
      </c>
      <c r="AA272" s="12" t="str">
        <f>Table14[[#This Row],[case_id]]&amp;"__"&amp;Table14[[#This Row],[filename]]&amp;"__"&amp;Table14[[#This Row],[Model]]</f>
        <v>repo_7d8a2c0_363d5e1__gemini_far10_llm_vs_gt.diff__Gemini 3.5 Flash</v>
      </c>
      <c r="AB272" s="12">
        <f>IF(Table14[[#This Row],[task_success]]="Yes",1,0)</f>
        <v>1</v>
      </c>
      <c r="AC272" s="12">
        <f>IF(Table14[[#This Row],[task_success]]="Partial",1,0)</f>
        <v>0</v>
      </c>
      <c r="AD272" s="12">
        <f>IF(Table14[[#This Row],[task_success]]="No",1,0)</f>
        <v>0</v>
      </c>
      <c r="AE272" s="12">
        <f>IF(Table14[[#This Row],[exact_match]]="Yes",1,0)</f>
        <v>0</v>
      </c>
      <c r="AF272" s="12">
        <f>IF(Table14[[#This Row],[unintended_change_present]]="Yes",1,0)</f>
        <v>1</v>
      </c>
      <c r="AG272" s="12">
        <f>IF(Table14[[#This Row],[missed_required_change]]="Yes",1,0)</f>
        <v>0</v>
      </c>
      <c r="AH272" s="12">
        <f>IF(OR(Table14[[#This Row],[severity]]="Medium",Table14[[#This Row],[severity]]="High"),1,0)</f>
        <v>0</v>
      </c>
    </row>
    <row r="273" spans="1:34" ht="91.5">
      <c r="A273" s="27" t="s">
        <v>600</v>
      </c>
      <c r="B273" s="11" t="s">
        <v>612</v>
      </c>
      <c r="C273" s="12" t="s">
        <v>305</v>
      </c>
      <c r="D27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3" s="11" t="s">
        <v>700</v>
      </c>
      <c r="F273" s="12" t="s">
        <v>701</v>
      </c>
      <c r="G273" s="12" t="s">
        <v>702</v>
      </c>
      <c r="H273" s="12">
        <v>1</v>
      </c>
      <c r="I273" s="12" t="s">
        <v>703</v>
      </c>
      <c r="J273" s="12" t="s">
        <v>703</v>
      </c>
      <c r="K273" s="13" t="s">
        <v>56</v>
      </c>
      <c r="L273" s="12" t="s">
        <v>704</v>
      </c>
      <c r="M273" s="12" t="s">
        <v>705</v>
      </c>
      <c r="N273" s="12" t="s">
        <v>708</v>
      </c>
      <c r="O273" s="12" t="s">
        <v>709</v>
      </c>
      <c r="P273" s="12" t="s">
        <v>2672</v>
      </c>
      <c r="Q273" s="12" t="s">
        <v>2671</v>
      </c>
      <c r="R273" s="12" t="s">
        <v>2672</v>
      </c>
      <c r="S273" s="12" t="s">
        <v>76</v>
      </c>
      <c r="T273" s="12" t="s">
        <v>2674</v>
      </c>
      <c r="U273" s="12" t="s">
        <v>2671</v>
      </c>
      <c r="V273" s="12" t="s">
        <v>2681</v>
      </c>
      <c r="W273" s="12" t="s">
        <v>72</v>
      </c>
      <c r="X273" s="1" t="s">
        <v>62</v>
      </c>
      <c r="Y273" s="1" t="s">
        <v>73</v>
      </c>
      <c r="Z273" t="s">
        <v>3187</v>
      </c>
      <c r="AA273" s="12" t="str">
        <f>Table14[[#This Row],[case_id]]&amp;"__"&amp;Table14[[#This Row],[filename]]&amp;"__"&amp;Table14[[#This Row],[Model]]</f>
        <v>repo_861390b_6a5c66a__gemini_download_llm_vs_gt.diff__Gemini 3.5 Flash</v>
      </c>
      <c r="AB273" s="12">
        <f>IF(Table14[[#This Row],[task_success]]="Yes",1,0)</f>
        <v>1</v>
      </c>
      <c r="AC273" s="12">
        <f>IF(Table14[[#This Row],[task_success]]="Partial",1,0)</f>
        <v>0</v>
      </c>
      <c r="AD273" s="12">
        <f>IF(Table14[[#This Row],[task_success]]="No",1,0)</f>
        <v>0</v>
      </c>
      <c r="AE273" s="12">
        <f>IF(Table14[[#This Row],[exact_match]]="Yes",1,0)</f>
        <v>0</v>
      </c>
      <c r="AF273" s="12">
        <f>IF(Table14[[#This Row],[unintended_change_present]]="Yes",1,0)</f>
        <v>1</v>
      </c>
      <c r="AG273" s="12">
        <f>IF(Table14[[#This Row],[missed_required_change]]="Yes",1,0)</f>
        <v>0</v>
      </c>
      <c r="AH273" s="12">
        <f>IF(OR(Table14[[#This Row],[severity]]="Medium",Table14[[#This Row],[severity]]="High"),1,0)</f>
        <v>0</v>
      </c>
    </row>
    <row r="274" spans="1:34" ht="91.5">
      <c r="A274" s="26" t="s">
        <v>712</v>
      </c>
      <c r="B274" s="15" t="s">
        <v>713</v>
      </c>
      <c r="C274" s="16" t="s">
        <v>80</v>
      </c>
      <c r="D27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4" s="15" t="s">
        <v>714</v>
      </c>
      <c r="F274" s="16" t="s">
        <v>715</v>
      </c>
      <c r="G274" s="31" t="s">
        <v>716</v>
      </c>
      <c r="H274" s="16">
        <v>1</v>
      </c>
      <c r="I274" s="16" t="s">
        <v>717</v>
      </c>
      <c r="J274" s="16" t="s">
        <v>717</v>
      </c>
      <c r="K274" s="18" t="s">
        <v>56</v>
      </c>
      <c r="L274" s="16" t="s">
        <v>718</v>
      </c>
      <c r="M274" s="16" t="s">
        <v>719</v>
      </c>
      <c r="N274" s="12" t="s">
        <v>724</v>
      </c>
      <c r="O274" s="12" t="s">
        <v>725</v>
      </c>
      <c r="P274" s="16" t="s">
        <v>2672</v>
      </c>
      <c r="Q274" s="16" t="s">
        <v>2671</v>
      </c>
      <c r="R274" s="16" t="s">
        <v>2672</v>
      </c>
      <c r="S274" s="16" t="s">
        <v>2698</v>
      </c>
      <c r="T274" s="16" t="s">
        <v>2674</v>
      </c>
      <c r="U274" s="16" t="s">
        <v>2788</v>
      </c>
      <c r="V274" s="16" t="s">
        <v>2788</v>
      </c>
      <c r="W274" s="16" t="s">
        <v>72</v>
      </c>
      <c r="X274" s="1" t="s">
        <v>62</v>
      </c>
      <c r="Y274" s="1" t="s">
        <v>73</v>
      </c>
      <c r="Z274" t="s">
        <v>3187</v>
      </c>
      <c r="AA274" s="12" t="str">
        <f>Table14[[#This Row],[case_id]]&amp;"__"&amp;Table14[[#This Row],[filename]]&amp;"__"&amp;Table14[[#This Row],[Model]]</f>
        <v>repo_88a3153_a3d7af6__gemini_tiktok_llm_vs_gt.diff__Gemini 3.5 Flash</v>
      </c>
      <c r="AB274" s="12">
        <f>IF(Table14[[#This Row],[task_success]]="Yes",1,0)</f>
        <v>1</v>
      </c>
      <c r="AC274" s="12">
        <f>IF(Table14[[#This Row],[task_success]]="Partial",1,0)</f>
        <v>0</v>
      </c>
      <c r="AD274" s="12">
        <f>IF(Table14[[#This Row],[task_success]]="No",1,0)</f>
        <v>0</v>
      </c>
      <c r="AE274" s="12">
        <f>IF(Table14[[#This Row],[exact_match]]="Yes",1,0)</f>
        <v>0</v>
      </c>
      <c r="AF274" s="12">
        <f>IF(Table14[[#This Row],[unintended_change_present]]="Yes",1,0)</f>
        <v>1</v>
      </c>
      <c r="AG274" s="12">
        <f>IF(Table14[[#This Row],[missed_required_change]]="Yes",1,0)</f>
        <v>0</v>
      </c>
      <c r="AH274" s="12">
        <f>IF(OR(Table14[[#This Row],[severity]]="Medium",Table14[[#This Row],[severity]]="High"),1,0)</f>
        <v>0</v>
      </c>
    </row>
    <row r="275" spans="1:34" ht="106.5">
      <c r="A275" s="27" t="s">
        <v>712</v>
      </c>
      <c r="B275" s="11" t="s">
        <v>713</v>
      </c>
      <c r="C275" s="24" t="s">
        <v>149</v>
      </c>
      <c r="D275"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5" s="11" t="s">
        <v>730</v>
      </c>
      <c r="F275" s="12" t="s">
        <v>731</v>
      </c>
      <c r="G275" s="12" t="s">
        <v>732</v>
      </c>
      <c r="H275" s="12">
        <v>1</v>
      </c>
      <c r="I275" s="12" t="s">
        <v>717</v>
      </c>
      <c r="J275" s="12" t="s">
        <v>717</v>
      </c>
      <c r="K275" s="13" t="s">
        <v>56</v>
      </c>
      <c r="L275" s="12" t="s">
        <v>733</v>
      </c>
      <c r="M275" s="12" t="s">
        <v>734</v>
      </c>
      <c r="N275" s="12" t="s">
        <v>724</v>
      </c>
      <c r="O275" s="12" t="s">
        <v>738</v>
      </c>
      <c r="P275" s="12" t="s">
        <v>2672</v>
      </c>
      <c r="Q275" s="12" t="s">
        <v>2671</v>
      </c>
      <c r="R275" s="12" t="s">
        <v>2672</v>
      </c>
      <c r="S275" s="12" t="s">
        <v>2698</v>
      </c>
      <c r="T275" s="12" t="s">
        <v>2674</v>
      </c>
      <c r="U275" s="12" t="s">
        <v>2788</v>
      </c>
      <c r="V275" s="12" t="s">
        <v>2788</v>
      </c>
      <c r="W275" s="12" t="s">
        <v>72</v>
      </c>
      <c r="X275" s="1" t="s">
        <v>62</v>
      </c>
      <c r="Y275" s="1" t="s">
        <v>73</v>
      </c>
      <c r="Z275" t="s">
        <v>3187</v>
      </c>
      <c r="AA275" s="12" t="str">
        <f>Table14[[#This Row],[case_id]]&amp;"__"&amp;Table14[[#This Row],[filename]]&amp;"__"&amp;Table14[[#This Row],[Model]]</f>
        <v>repo_9a10203_4fab8e0__gemini_tiktok_llm_vs_gt.diff__Gemini 3.5 Flash</v>
      </c>
      <c r="AB275" s="12">
        <f>IF(Table14[[#This Row],[task_success]]="Yes",1,0)</f>
        <v>1</v>
      </c>
      <c r="AC275" s="12">
        <f>IF(Table14[[#This Row],[task_success]]="Partial",1,0)</f>
        <v>0</v>
      </c>
      <c r="AD275" s="12">
        <f>IF(Table14[[#This Row],[task_success]]="No",1,0)</f>
        <v>0</v>
      </c>
      <c r="AE275" s="12">
        <f>IF(Table14[[#This Row],[exact_match]]="Yes",1,0)</f>
        <v>0</v>
      </c>
      <c r="AF275" s="12">
        <f>IF(Table14[[#This Row],[unintended_change_present]]="Yes",1,0)</f>
        <v>1</v>
      </c>
      <c r="AG275" s="12">
        <f>IF(Table14[[#This Row],[missed_required_change]]="Yes",1,0)</f>
        <v>0</v>
      </c>
      <c r="AH275" s="12">
        <f>IF(OR(Table14[[#This Row],[severity]]="Medium",Table14[[#This Row],[severity]]="High"),1,0)</f>
        <v>0</v>
      </c>
    </row>
    <row r="276" spans="1:34" ht="91.5">
      <c r="A276" s="26" t="s">
        <v>743</v>
      </c>
      <c r="B276" s="15" t="s">
        <v>744</v>
      </c>
      <c r="C276" s="16" t="s">
        <v>51</v>
      </c>
      <c r="D27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6" s="15" t="s">
        <v>745</v>
      </c>
      <c r="F276" s="16" t="s">
        <v>746</v>
      </c>
      <c r="G276" s="16" t="s">
        <v>747</v>
      </c>
      <c r="H276" s="16">
        <v>1</v>
      </c>
      <c r="I276" s="16" t="s">
        <v>748</v>
      </c>
      <c r="J276" s="16" t="s">
        <v>748</v>
      </c>
      <c r="K276" s="18" t="s">
        <v>56</v>
      </c>
      <c r="L276" s="16" t="s">
        <v>749</v>
      </c>
      <c r="M276" s="16" t="s">
        <v>750</v>
      </c>
      <c r="N276" s="12" t="s">
        <v>447</v>
      </c>
      <c r="O276" s="12" t="s">
        <v>752</v>
      </c>
      <c r="P276" s="16" t="s">
        <v>2672</v>
      </c>
      <c r="Q276" s="16" t="s">
        <v>2671</v>
      </c>
      <c r="R276" s="16" t="s">
        <v>2672</v>
      </c>
      <c r="S276" s="16" t="s">
        <v>76</v>
      </c>
      <c r="T276" s="16" t="s">
        <v>2674</v>
      </c>
      <c r="U276" s="16" t="s">
        <v>2671</v>
      </c>
      <c r="V276" s="16" t="s">
        <v>2681</v>
      </c>
      <c r="W276" s="16" t="s">
        <v>72</v>
      </c>
      <c r="X276" s="1" t="s">
        <v>62</v>
      </c>
      <c r="Y276" s="1" t="s">
        <v>73</v>
      </c>
      <c r="Z276" t="s">
        <v>3187</v>
      </c>
      <c r="AA276" s="12" t="str">
        <f>Table14[[#This Row],[case_id]]&amp;"__"&amp;Table14[[#This Row],[filename]]&amp;"__"&amp;Table14[[#This Row],[Model]]</f>
        <v>repo_2b09404_8aa86b6__gemini_base_llm_vs_gt.diff__Gemini 3.5 Flash</v>
      </c>
      <c r="AB276" s="12">
        <f>IF(Table14[[#This Row],[task_success]]="Yes",1,0)</f>
        <v>1</v>
      </c>
      <c r="AC276" s="12">
        <f>IF(Table14[[#This Row],[task_success]]="Partial",1,0)</f>
        <v>0</v>
      </c>
      <c r="AD276" s="12">
        <f>IF(Table14[[#This Row],[task_success]]="No",1,0)</f>
        <v>0</v>
      </c>
      <c r="AE276" s="12">
        <f>IF(Table14[[#This Row],[exact_match]]="Yes",1,0)</f>
        <v>0</v>
      </c>
      <c r="AF276" s="12">
        <f>IF(Table14[[#This Row],[unintended_change_present]]="Yes",1,0)</f>
        <v>1</v>
      </c>
      <c r="AG276" s="12">
        <f>IF(Table14[[#This Row],[missed_required_change]]="Yes",1,0)</f>
        <v>0</v>
      </c>
      <c r="AH276" s="12">
        <f>IF(OR(Table14[[#This Row],[severity]]="Medium",Table14[[#This Row],[severity]]="High"),1,0)</f>
        <v>0</v>
      </c>
    </row>
    <row r="277" spans="1:34" ht="91.5">
      <c r="A277" s="27" t="s">
        <v>743</v>
      </c>
      <c r="B277" s="11" t="s">
        <v>744</v>
      </c>
      <c r="C277" s="12" t="s">
        <v>51</v>
      </c>
      <c r="D27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7" s="11" t="s">
        <v>755</v>
      </c>
      <c r="F277" s="12" t="s">
        <v>756</v>
      </c>
      <c r="G277" s="12" t="s">
        <v>757</v>
      </c>
      <c r="H277" s="12">
        <v>2</v>
      </c>
      <c r="I277" s="12" t="s">
        <v>758</v>
      </c>
      <c r="J277" s="12" t="s">
        <v>759</v>
      </c>
      <c r="K277" s="13" t="s">
        <v>56</v>
      </c>
      <c r="L277" s="12" t="s">
        <v>760</v>
      </c>
      <c r="M277" s="12" t="s">
        <v>761</v>
      </c>
      <c r="N277" s="12" t="s">
        <v>765</v>
      </c>
      <c r="O277" s="12" t="s">
        <v>766</v>
      </c>
      <c r="P277" s="12" t="s">
        <v>2672</v>
      </c>
      <c r="Q277" s="12" t="s">
        <v>2671</v>
      </c>
      <c r="R277" s="12" t="s">
        <v>2672</v>
      </c>
      <c r="S277" s="12" t="s">
        <v>76</v>
      </c>
      <c r="T277" s="12" t="s">
        <v>2674</v>
      </c>
      <c r="U277" s="12" t="s">
        <v>2671</v>
      </c>
      <c r="V277" s="12" t="s">
        <v>2792</v>
      </c>
      <c r="W277" s="12" t="s">
        <v>72</v>
      </c>
      <c r="X277" s="1" t="s">
        <v>62</v>
      </c>
      <c r="Y277" s="1" t="s">
        <v>73</v>
      </c>
      <c r="Z277" t="s">
        <v>3187</v>
      </c>
      <c r="AA277" s="12" t="str">
        <f>Table14[[#This Row],[case_id]]&amp;"__"&amp;Table14[[#This Row],[filename]]&amp;"__"&amp;Table14[[#This Row],[Model]]</f>
        <v>repo_1d98531_4756d4c__gemini_trainer_llm_vs_gt.diff__Gemini 3.5 Flash</v>
      </c>
      <c r="AB277" s="12">
        <f>IF(Table14[[#This Row],[task_success]]="Yes",1,0)</f>
        <v>1</v>
      </c>
      <c r="AC277" s="12">
        <f>IF(Table14[[#This Row],[task_success]]="Partial",1,0)</f>
        <v>0</v>
      </c>
      <c r="AD277" s="12">
        <f>IF(Table14[[#This Row],[task_success]]="No",1,0)</f>
        <v>0</v>
      </c>
      <c r="AE277" s="12">
        <f>IF(Table14[[#This Row],[exact_match]]="Yes",1,0)</f>
        <v>0</v>
      </c>
      <c r="AF277" s="12">
        <f>IF(Table14[[#This Row],[unintended_change_present]]="Yes",1,0)</f>
        <v>1</v>
      </c>
      <c r="AG277" s="12">
        <f>IF(Table14[[#This Row],[missed_required_change]]="Yes",1,0)</f>
        <v>0</v>
      </c>
      <c r="AH277" s="12">
        <f>IF(OR(Table14[[#This Row],[severity]]="Medium",Table14[[#This Row],[severity]]="High"),1,0)</f>
        <v>0</v>
      </c>
    </row>
    <row r="278" spans="1:34" ht="91.5">
      <c r="A278" s="26" t="s">
        <v>743</v>
      </c>
      <c r="B278" s="15" t="s">
        <v>744</v>
      </c>
      <c r="C278" s="16" t="s">
        <v>51</v>
      </c>
      <c r="D27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8" s="15" t="s">
        <v>755</v>
      </c>
      <c r="F278" s="16" t="s">
        <v>756</v>
      </c>
      <c r="G278" s="16" t="s">
        <v>757</v>
      </c>
      <c r="H278" s="16">
        <v>2</v>
      </c>
      <c r="I278" s="16" t="s">
        <v>758</v>
      </c>
      <c r="J278" s="16" t="s">
        <v>769</v>
      </c>
      <c r="K278" s="18" t="s">
        <v>56</v>
      </c>
      <c r="L278" s="16" t="s">
        <v>760</v>
      </c>
      <c r="M278" s="16" t="s">
        <v>761</v>
      </c>
      <c r="N278" s="12" t="s">
        <v>773</v>
      </c>
      <c r="O278" s="12" t="s">
        <v>774</v>
      </c>
      <c r="P278" s="16" t="s">
        <v>2672</v>
      </c>
      <c r="Q278" s="16" t="s">
        <v>2671</v>
      </c>
      <c r="R278" s="16" t="s">
        <v>2672</v>
      </c>
      <c r="S278" s="16" t="s">
        <v>76</v>
      </c>
      <c r="T278" s="16" t="s">
        <v>2674</v>
      </c>
      <c r="U278" s="16" t="s">
        <v>2671</v>
      </c>
      <c r="V278" s="16" t="s">
        <v>2795</v>
      </c>
      <c r="W278" s="16" t="s">
        <v>72</v>
      </c>
      <c r="X278" s="1" t="s">
        <v>62</v>
      </c>
      <c r="Y278" s="1" t="s">
        <v>73</v>
      </c>
      <c r="Z278" t="s">
        <v>3187</v>
      </c>
      <c r="AA278" s="12" t="str">
        <f>Table14[[#This Row],[case_id]]&amp;"__"&amp;Table14[[#This Row],[filename]]&amp;"__"&amp;Table14[[#This Row],[Model]]</f>
        <v>repo_1d98531_4756d4c__gemini_trainer2_llm_vs_gt.diff__Gemini 3.5 Flash</v>
      </c>
      <c r="AB278" s="12">
        <f>IF(Table14[[#This Row],[task_success]]="Yes",1,0)</f>
        <v>1</v>
      </c>
      <c r="AC278" s="12">
        <f>IF(Table14[[#This Row],[task_success]]="Partial",1,0)</f>
        <v>0</v>
      </c>
      <c r="AD278" s="12">
        <f>IF(Table14[[#This Row],[task_success]]="No",1,0)</f>
        <v>0</v>
      </c>
      <c r="AE278" s="12">
        <f>IF(Table14[[#This Row],[exact_match]]="Yes",1,0)</f>
        <v>0</v>
      </c>
      <c r="AF278" s="12">
        <f>IF(Table14[[#This Row],[unintended_change_present]]="Yes",1,0)</f>
        <v>1</v>
      </c>
      <c r="AG278" s="12">
        <f>IF(Table14[[#This Row],[missed_required_change]]="Yes",1,0)</f>
        <v>0</v>
      </c>
      <c r="AH278" s="12">
        <f>IF(OR(Table14[[#This Row],[severity]]="Medium",Table14[[#This Row],[severity]]="High"),1,0)</f>
        <v>0</v>
      </c>
    </row>
    <row r="279" spans="1:34" ht="76.5">
      <c r="A279" s="27" t="s">
        <v>743</v>
      </c>
      <c r="B279" s="11" t="s">
        <v>744</v>
      </c>
      <c r="C279" s="12" t="s">
        <v>80</v>
      </c>
      <c r="D27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9" s="11" t="s">
        <v>777</v>
      </c>
      <c r="F279" s="12" t="s">
        <v>778</v>
      </c>
      <c r="G279" s="12" t="s">
        <v>779</v>
      </c>
      <c r="H279" s="12">
        <v>2</v>
      </c>
      <c r="I279" s="12" t="s">
        <v>780</v>
      </c>
      <c r="J279" s="12" t="s">
        <v>781</v>
      </c>
      <c r="K279" s="13" t="s">
        <v>56</v>
      </c>
      <c r="L279" s="12" t="s">
        <v>782</v>
      </c>
      <c r="M279" s="12" t="s">
        <v>783</v>
      </c>
      <c r="N279" s="12" t="s">
        <v>682</v>
      </c>
      <c r="O279" s="12" t="s">
        <v>786</v>
      </c>
      <c r="P279" s="12" t="s">
        <v>2672</v>
      </c>
      <c r="Q279" s="12">
        <v>1</v>
      </c>
      <c r="R279" s="12">
        <v>2</v>
      </c>
      <c r="S279" s="12" t="s">
        <v>76</v>
      </c>
      <c r="T279" s="12" t="s">
        <v>2674</v>
      </c>
      <c r="U279" s="12" t="s">
        <v>2671</v>
      </c>
      <c r="V279" s="12" t="s">
        <v>2681</v>
      </c>
      <c r="W279" s="12" t="s">
        <v>72</v>
      </c>
      <c r="X279" s="1" t="s">
        <v>62</v>
      </c>
      <c r="Y279" s="1" t="s">
        <v>73</v>
      </c>
      <c r="Z279" t="s">
        <v>3187</v>
      </c>
      <c r="AA279" s="12" t="str">
        <f>Table14[[#This Row],[case_id]]&amp;"__"&amp;Table14[[#This Row],[filename]]&amp;"__"&amp;Table14[[#This Row],[Model]]</f>
        <v>repo_fbe88ff_9da916e__gemini_model_llm_vs_gt.diff__Gemini 3.5 Flash</v>
      </c>
      <c r="AB279" s="12">
        <f>IF(Table14[[#This Row],[task_success]]="Yes",1,0)</f>
        <v>1</v>
      </c>
      <c r="AC279" s="12">
        <f>IF(Table14[[#This Row],[task_success]]="Partial",1,0)</f>
        <v>0</v>
      </c>
      <c r="AD279" s="12">
        <f>IF(Table14[[#This Row],[task_success]]="No",1,0)</f>
        <v>0</v>
      </c>
      <c r="AE279" s="12">
        <f>IF(Table14[[#This Row],[exact_match]]="Yes",1,0)</f>
        <v>0</v>
      </c>
      <c r="AF279" s="12">
        <f>IF(Table14[[#This Row],[unintended_change_present]]="Yes",1,0)</f>
        <v>0</v>
      </c>
      <c r="AG279" s="12">
        <f>IF(Table14[[#This Row],[missed_required_change]]="Yes",1,0)</f>
        <v>0</v>
      </c>
      <c r="AH279" s="12">
        <f>IF(OR(Table14[[#This Row],[severity]]="Medium",Table14[[#This Row],[severity]]="High"),1,0)</f>
        <v>0</v>
      </c>
    </row>
    <row r="280" spans="1:34" ht="76.5">
      <c r="A280" s="26" t="s">
        <v>743</v>
      </c>
      <c r="B280" s="15" t="s">
        <v>744</v>
      </c>
      <c r="C280" s="16" t="s">
        <v>80</v>
      </c>
      <c r="D28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0" s="15" t="s">
        <v>777</v>
      </c>
      <c r="F280" s="16" t="s">
        <v>778</v>
      </c>
      <c r="G280" s="16" t="s">
        <v>779</v>
      </c>
      <c r="H280" s="16">
        <v>2</v>
      </c>
      <c r="I280" s="16" t="s">
        <v>780</v>
      </c>
      <c r="J280" s="16" t="s">
        <v>759</v>
      </c>
      <c r="K280" s="18" t="s">
        <v>56</v>
      </c>
      <c r="L280" s="16" t="s">
        <v>782</v>
      </c>
      <c r="M280" s="16" t="s">
        <v>783</v>
      </c>
      <c r="N280" s="12" t="s">
        <v>765</v>
      </c>
      <c r="O280" s="12" t="s">
        <v>789</v>
      </c>
      <c r="P280" s="16" t="s">
        <v>2672</v>
      </c>
      <c r="Q280" s="16" t="s">
        <v>2671</v>
      </c>
      <c r="R280" s="16" t="s">
        <v>2672</v>
      </c>
      <c r="S280" s="16" t="s">
        <v>76</v>
      </c>
      <c r="T280" s="16" t="s">
        <v>2674</v>
      </c>
      <c r="U280" s="16" t="s">
        <v>2671</v>
      </c>
      <c r="V280" s="16" t="s">
        <v>2792</v>
      </c>
      <c r="W280" s="16" t="s">
        <v>72</v>
      </c>
      <c r="X280" s="1" t="s">
        <v>61</v>
      </c>
      <c r="Y280" s="1" t="s">
        <v>506</v>
      </c>
      <c r="Z280" t="s">
        <v>3187</v>
      </c>
      <c r="AA280" s="12" t="str">
        <f>Table14[[#This Row],[case_id]]&amp;"__"&amp;Table14[[#This Row],[filename]]&amp;"__"&amp;Table14[[#This Row],[Model]]</f>
        <v>repo_fbe88ff_9da916e__gemini_trainer_llm_vs_gt.diff__Gemini 3.5 Flash</v>
      </c>
      <c r="AB280" s="12">
        <f>IF(Table14[[#This Row],[task_success]]="Yes",1,0)</f>
        <v>1</v>
      </c>
      <c r="AC280" s="12">
        <f>IF(Table14[[#This Row],[task_success]]="Partial",1,0)</f>
        <v>0</v>
      </c>
      <c r="AD280" s="12">
        <f>IF(Table14[[#This Row],[task_success]]="No",1,0)</f>
        <v>0</v>
      </c>
      <c r="AE280" s="12">
        <f>IF(Table14[[#This Row],[exact_match]]="Yes",1,0)</f>
        <v>0</v>
      </c>
      <c r="AF280" s="12">
        <f>IF(Table14[[#This Row],[unintended_change_present]]="Yes",1,0)</f>
        <v>1</v>
      </c>
      <c r="AG280" s="12">
        <f>IF(Table14[[#This Row],[missed_required_change]]="Yes",1,0)</f>
        <v>0</v>
      </c>
      <c r="AH280" s="12">
        <f>IF(OR(Table14[[#This Row],[severity]]="Medium",Table14[[#This Row],[severity]]="High"),1,0)</f>
        <v>0</v>
      </c>
    </row>
    <row r="281" spans="1:34" ht="91.5">
      <c r="A281" s="27" t="s">
        <v>743</v>
      </c>
      <c r="B281" s="11" t="s">
        <v>744</v>
      </c>
      <c r="C281" s="12" t="s">
        <v>114</v>
      </c>
      <c r="D28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1" s="11" t="s">
        <v>793</v>
      </c>
      <c r="F281" s="12" t="s">
        <v>794</v>
      </c>
      <c r="G281" s="12" t="s">
        <v>795</v>
      </c>
      <c r="H281" s="12">
        <v>1</v>
      </c>
      <c r="I281" s="12" t="s">
        <v>796</v>
      </c>
      <c r="J281" s="12" t="s">
        <v>796</v>
      </c>
      <c r="K281" s="13" t="s">
        <v>56</v>
      </c>
      <c r="L281" s="12" t="s">
        <v>797</v>
      </c>
      <c r="M281" s="12" t="s">
        <v>798</v>
      </c>
      <c r="N281" s="12" t="s">
        <v>682</v>
      </c>
      <c r="O281" s="12" t="s">
        <v>801</v>
      </c>
      <c r="P281" s="12" t="s">
        <v>2672</v>
      </c>
      <c r="Q281" s="12">
        <v>1</v>
      </c>
      <c r="R281" s="12">
        <v>2</v>
      </c>
      <c r="S281" s="12" t="s">
        <v>76</v>
      </c>
      <c r="T281" s="12" t="s">
        <v>2674</v>
      </c>
      <c r="U281" s="12" t="s">
        <v>2671</v>
      </c>
      <c r="V281" s="12" t="s">
        <v>2681</v>
      </c>
      <c r="W281" s="12" t="s">
        <v>72</v>
      </c>
      <c r="X281" s="1" t="s">
        <v>62</v>
      </c>
      <c r="Y281" s="1" t="s">
        <v>73</v>
      </c>
      <c r="Z281" t="s">
        <v>3187</v>
      </c>
      <c r="AA281" s="12" t="str">
        <f>Table14[[#This Row],[case_id]]&amp;"__"&amp;Table14[[#This Row],[filename]]&amp;"__"&amp;Table14[[#This Row],[Model]]</f>
        <v>repo_288f7ce_31963ca__gemini_model_llm_vs_gt.diff__Gemini 3.5 Flash</v>
      </c>
      <c r="AB281" s="12">
        <f>IF(Table14[[#This Row],[task_success]]="Yes",1,0)</f>
        <v>1</v>
      </c>
      <c r="AC281" s="12">
        <f>IF(Table14[[#This Row],[task_success]]="Partial",1,0)</f>
        <v>0</v>
      </c>
      <c r="AD281" s="12">
        <f>IF(Table14[[#This Row],[task_success]]="No",1,0)</f>
        <v>0</v>
      </c>
      <c r="AE281" s="12">
        <f>IF(Table14[[#This Row],[exact_match]]="Yes",1,0)</f>
        <v>0</v>
      </c>
      <c r="AF281" s="12">
        <f>IF(Table14[[#This Row],[unintended_change_present]]="Yes",1,0)</f>
        <v>0</v>
      </c>
      <c r="AG281" s="12">
        <f>IF(Table14[[#This Row],[missed_required_change]]="Yes",1,0)</f>
        <v>0</v>
      </c>
      <c r="AH281" s="12">
        <f>IF(OR(Table14[[#This Row],[severity]]="Medium",Table14[[#This Row],[severity]]="High"),1,0)</f>
        <v>0</v>
      </c>
    </row>
    <row r="282" spans="1:34" ht="106.5">
      <c r="A282" s="26" t="s">
        <v>743</v>
      </c>
      <c r="B282" s="15" t="s">
        <v>744</v>
      </c>
      <c r="C282" s="16" t="s">
        <v>149</v>
      </c>
      <c r="D28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2" s="15" t="s">
        <v>803</v>
      </c>
      <c r="F282" s="16" t="s">
        <v>804</v>
      </c>
      <c r="G282" s="16">
        <v>5577479</v>
      </c>
      <c r="H282" s="16">
        <v>2</v>
      </c>
      <c r="I282" s="16" t="s">
        <v>805</v>
      </c>
      <c r="J282" s="16" t="s">
        <v>806</v>
      </c>
      <c r="K282" s="18" t="s">
        <v>56</v>
      </c>
      <c r="L282" s="16" t="s">
        <v>807</v>
      </c>
      <c r="M282" s="16" t="s">
        <v>808</v>
      </c>
      <c r="N282" s="12" t="s">
        <v>813</v>
      </c>
      <c r="O282" s="12" t="s">
        <v>814</v>
      </c>
      <c r="P282" s="16" t="s">
        <v>2672</v>
      </c>
      <c r="Q282" s="16" t="s">
        <v>2671</v>
      </c>
      <c r="R282" s="16" t="s">
        <v>2672</v>
      </c>
      <c r="S282" s="16" t="s">
        <v>2719</v>
      </c>
      <c r="T282" s="16" t="s">
        <v>2674</v>
      </c>
      <c r="U282" s="16" t="s">
        <v>2800</v>
      </c>
      <c r="V282" s="16">
        <v>3</v>
      </c>
      <c r="W282" s="16" t="s">
        <v>72</v>
      </c>
      <c r="X282" s="1" t="s">
        <v>62</v>
      </c>
      <c r="Y282" s="1" t="s">
        <v>73</v>
      </c>
      <c r="Z282" t="s">
        <v>3187</v>
      </c>
      <c r="AA282" s="12" t="str">
        <f>Table14[[#This Row],[case_id]]&amp;"__"&amp;Table14[[#This Row],[filename]]&amp;"__"&amp;Table14[[#This Row],[Model]]</f>
        <v>repo_41d48d9_5577479__gemini_label_llm_vs_gt.diff__Gemini 3.5 Flash</v>
      </c>
      <c r="AB282" s="12">
        <f>IF(Table14[[#This Row],[task_success]]="Yes",1,0)</f>
        <v>1</v>
      </c>
      <c r="AC282" s="12">
        <f>IF(Table14[[#This Row],[task_success]]="Partial",1,0)</f>
        <v>0</v>
      </c>
      <c r="AD282" s="12">
        <f>IF(Table14[[#This Row],[task_success]]="No",1,0)</f>
        <v>0</v>
      </c>
      <c r="AE282" s="12">
        <f>IF(Table14[[#This Row],[exact_match]]="Yes",1,0)</f>
        <v>0</v>
      </c>
      <c r="AF282" s="12">
        <f>IF(Table14[[#This Row],[unintended_change_present]]="Yes",1,0)</f>
        <v>1</v>
      </c>
      <c r="AG282" s="12">
        <f>IF(Table14[[#This Row],[missed_required_change]]="Yes",1,0)</f>
        <v>0</v>
      </c>
      <c r="AH282" s="12">
        <f>IF(OR(Table14[[#This Row],[severity]]="Medium",Table14[[#This Row],[severity]]="High"),1,0)</f>
        <v>0</v>
      </c>
    </row>
    <row r="283" spans="1:34" ht="106.5">
      <c r="A283" s="27" t="s">
        <v>743</v>
      </c>
      <c r="B283" s="11" t="s">
        <v>744</v>
      </c>
      <c r="C283" s="12" t="s">
        <v>149</v>
      </c>
      <c r="D28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3" s="11" t="s">
        <v>803</v>
      </c>
      <c r="F283" s="12" t="s">
        <v>804</v>
      </c>
      <c r="G283" s="12">
        <v>5577479</v>
      </c>
      <c r="H283" s="12">
        <v>2</v>
      </c>
      <c r="I283" s="12" t="s">
        <v>805</v>
      </c>
      <c r="J283" s="12" t="s">
        <v>822</v>
      </c>
      <c r="K283" s="13" t="s">
        <v>56</v>
      </c>
      <c r="L283" s="12" t="s">
        <v>807</v>
      </c>
      <c r="M283" s="12" t="s">
        <v>808</v>
      </c>
      <c r="N283" s="12" t="s">
        <v>827</v>
      </c>
      <c r="O283" s="12" t="s">
        <v>828</v>
      </c>
      <c r="P283" s="12" t="s">
        <v>2672</v>
      </c>
      <c r="Q283" s="12" t="s">
        <v>2671</v>
      </c>
      <c r="R283" s="12" t="s">
        <v>2672</v>
      </c>
      <c r="S283" s="12" t="s">
        <v>76</v>
      </c>
      <c r="T283" s="12" t="s">
        <v>2674</v>
      </c>
      <c r="U283" s="12" t="s">
        <v>2671</v>
      </c>
      <c r="V283" s="12" t="s">
        <v>2803</v>
      </c>
      <c r="W283" s="12" t="s">
        <v>72</v>
      </c>
      <c r="X283" s="1" t="s">
        <v>62</v>
      </c>
      <c r="Y283" s="1" t="s">
        <v>73</v>
      </c>
      <c r="Z283" t="s">
        <v>3187</v>
      </c>
      <c r="AA283" s="12" t="str">
        <f>Table14[[#This Row],[case_id]]&amp;"__"&amp;Table14[[#This Row],[filename]]&amp;"__"&amp;Table14[[#This Row],[Model]]</f>
        <v>repo_41d48d9_5577479__gemini_link_llm_vs_gt.diff__Gemini 3.5 Flash</v>
      </c>
      <c r="AB283" s="12">
        <f>IF(Table14[[#This Row],[task_success]]="Yes",1,0)</f>
        <v>1</v>
      </c>
      <c r="AC283" s="12">
        <f>IF(Table14[[#This Row],[task_success]]="Partial",1,0)</f>
        <v>0</v>
      </c>
      <c r="AD283" s="12">
        <f>IF(Table14[[#This Row],[task_success]]="No",1,0)</f>
        <v>0</v>
      </c>
      <c r="AE283" s="12">
        <f>IF(Table14[[#This Row],[exact_match]]="Yes",1,0)</f>
        <v>0</v>
      </c>
      <c r="AF283" s="12">
        <f>IF(Table14[[#This Row],[unintended_change_present]]="Yes",1,0)</f>
        <v>1</v>
      </c>
      <c r="AG283" s="12">
        <f>IF(Table14[[#This Row],[missed_required_change]]="Yes",1,0)</f>
        <v>0</v>
      </c>
      <c r="AH283" s="12">
        <f>IF(OR(Table14[[#This Row],[severity]]="Medium",Table14[[#This Row],[severity]]="High"),1,0)</f>
        <v>0</v>
      </c>
    </row>
    <row r="284" spans="1:34" ht="106.5">
      <c r="A284" s="26" t="s">
        <v>743</v>
      </c>
      <c r="B284" s="15" t="s">
        <v>744</v>
      </c>
      <c r="C284" s="20" t="s">
        <v>149</v>
      </c>
      <c r="D284"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4" s="15" t="s">
        <v>835</v>
      </c>
      <c r="F284" s="16" t="s">
        <v>836</v>
      </c>
      <c r="G284" s="16" t="s">
        <v>837</v>
      </c>
      <c r="H284" s="16">
        <v>1</v>
      </c>
      <c r="I284" s="16" t="s">
        <v>838</v>
      </c>
      <c r="J284" s="16" t="s">
        <v>838</v>
      </c>
      <c r="K284" s="18" t="s">
        <v>56</v>
      </c>
      <c r="L284" s="16" t="s">
        <v>839</v>
      </c>
      <c r="M284" s="16" t="s">
        <v>840</v>
      </c>
      <c r="N284" s="12" t="s">
        <v>843</v>
      </c>
      <c r="O284" s="12" t="s">
        <v>844</v>
      </c>
      <c r="P284" s="16" t="s">
        <v>2672</v>
      </c>
      <c r="Q284" s="16" t="s">
        <v>2671</v>
      </c>
      <c r="R284" s="16" t="s">
        <v>2672</v>
      </c>
      <c r="S284" s="16" t="s">
        <v>76</v>
      </c>
      <c r="T284" s="16" t="s">
        <v>2674</v>
      </c>
      <c r="U284" s="16" t="s">
        <v>2671</v>
      </c>
      <c r="V284" s="16" t="s">
        <v>2805</v>
      </c>
      <c r="W284" s="16" t="s">
        <v>72</v>
      </c>
      <c r="X284" s="1" t="s">
        <v>62</v>
      </c>
      <c r="Y284" s="1" t="s">
        <v>73</v>
      </c>
      <c r="Z284" t="s">
        <v>3187</v>
      </c>
      <c r="AA284" s="12" t="str">
        <f>Table14[[#This Row],[case_id]]&amp;"__"&amp;Table14[[#This Row],[filename]]&amp;"__"&amp;Table14[[#This Row],[Model]]</f>
        <v>repo_e2865f7_005ec45__gemini_doc_llm_vs_gt.diff__Gemini 3.5 Flash</v>
      </c>
      <c r="AB284" s="12">
        <f>IF(Table14[[#This Row],[task_success]]="Yes",1,0)</f>
        <v>1</v>
      </c>
      <c r="AC284" s="12">
        <f>IF(Table14[[#This Row],[task_success]]="Partial",1,0)</f>
        <v>0</v>
      </c>
      <c r="AD284" s="12">
        <f>IF(Table14[[#This Row],[task_success]]="No",1,0)</f>
        <v>0</v>
      </c>
      <c r="AE284" s="12">
        <f>IF(Table14[[#This Row],[exact_match]]="Yes",1,0)</f>
        <v>0</v>
      </c>
      <c r="AF284" s="12">
        <f>IF(Table14[[#This Row],[unintended_change_present]]="Yes",1,0)</f>
        <v>1</v>
      </c>
      <c r="AG284" s="12">
        <f>IF(Table14[[#This Row],[missed_required_change]]="Yes",1,0)</f>
        <v>0</v>
      </c>
      <c r="AH284" s="12">
        <f>IF(OR(Table14[[#This Row],[severity]]="Medium",Table14[[#This Row],[severity]]="High"),1,0)</f>
        <v>0</v>
      </c>
    </row>
    <row r="285" spans="1:34" ht="91.5">
      <c r="A285" s="27" t="s">
        <v>743</v>
      </c>
      <c r="B285" s="11" t="s">
        <v>744</v>
      </c>
      <c r="C285" s="12" t="s">
        <v>305</v>
      </c>
      <c r="D28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5" s="11" t="s">
        <v>851</v>
      </c>
      <c r="F285" s="12">
        <v>1577601</v>
      </c>
      <c r="G285" s="12" t="s">
        <v>852</v>
      </c>
      <c r="H285" s="12">
        <v>1</v>
      </c>
      <c r="I285" s="12" t="s">
        <v>853</v>
      </c>
      <c r="J285" s="12" t="s">
        <v>853</v>
      </c>
      <c r="K285" s="13" t="s">
        <v>56</v>
      </c>
      <c r="L285" s="12" t="s">
        <v>854</v>
      </c>
      <c r="M285" s="12" t="s">
        <v>855</v>
      </c>
      <c r="N285" s="12" t="s">
        <v>233</v>
      </c>
      <c r="O285" s="12" t="s">
        <v>857</v>
      </c>
      <c r="P285" s="12" t="s">
        <v>2672</v>
      </c>
      <c r="Q285" s="12" t="s">
        <v>2671</v>
      </c>
      <c r="R285" s="12" t="s">
        <v>2672</v>
      </c>
      <c r="S285" s="12" t="s">
        <v>76</v>
      </c>
      <c r="T285" s="12" t="s">
        <v>2674</v>
      </c>
      <c r="U285" s="12" t="s">
        <v>2671</v>
      </c>
      <c r="V285" s="12" t="s">
        <v>2681</v>
      </c>
      <c r="W285" s="12" t="s">
        <v>72</v>
      </c>
      <c r="X285" s="1" t="s">
        <v>62</v>
      </c>
      <c r="Y285" s="1" t="s">
        <v>73</v>
      </c>
      <c r="Z285" t="s">
        <v>3187</v>
      </c>
      <c r="AA285" s="12" t="str">
        <f>Table14[[#This Row],[case_id]]&amp;"__"&amp;Table14[[#This Row],[filename]]&amp;"__"&amp;Table14[[#This Row],[Model]]</f>
        <v>repo_1577601_74754c6__gemini_init_llm_vs_gt.diff__Gemini 3.5 Flash</v>
      </c>
      <c r="AB285" s="12">
        <f>IF(Table14[[#This Row],[task_success]]="Yes",1,0)</f>
        <v>1</v>
      </c>
      <c r="AC285" s="12">
        <f>IF(Table14[[#This Row],[task_success]]="Partial",1,0)</f>
        <v>0</v>
      </c>
      <c r="AD285" s="12">
        <f>IF(Table14[[#This Row],[task_success]]="No",1,0)</f>
        <v>0</v>
      </c>
      <c r="AE285" s="12">
        <f>IF(Table14[[#This Row],[exact_match]]="Yes",1,0)</f>
        <v>0</v>
      </c>
      <c r="AF285" s="12">
        <f>IF(Table14[[#This Row],[unintended_change_present]]="Yes",1,0)</f>
        <v>1</v>
      </c>
      <c r="AG285" s="12">
        <f>IF(Table14[[#This Row],[missed_required_change]]="Yes",1,0)</f>
        <v>0</v>
      </c>
      <c r="AH285" s="12">
        <f>IF(OR(Table14[[#This Row],[severity]]="Medium",Table14[[#This Row],[severity]]="High"),1,0)</f>
        <v>0</v>
      </c>
    </row>
    <row r="286" spans="1:34" ht="91.5">
      <c r="A286" s="26" t="s">
        <v>743</v>
      </c>
      <c r="B286" s="15" t="s">
        <v>744</v>
      </c>
      <c r="C286" s="16" t="s">
        <v>305</v>
      </c>
      <c r="D28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6" s="15" t="s">
        <v>859</v>
      </c>
      <c r="F286" s="16" t="s">
        <v>860</v>
      </c>
      <c r="G286" s="16" t="s">
        <v>861</v>
      </c>
      <c r="H286" s="16">
        <v>1</v>
      </c>
      <c r="I286" s="16" t="s">
        <v>862</v>
      </c>
      <c r="J286" s="16" t="s">
        <v>862</v>
      </c>
      <c r="K286" s="18" t="s">
        <v>56</v>
      </c>
      <c r="L286" s="16" t="s">
        <v>863</v>
      </c>
      <c r="M286" s="16" t="s">
        <v>864</v>
      </c>
      <c r="N286" s="12" t="s">
        <v>233</v>
      </c>
      <c r="O286" s="12" t="s">
        <v>866</v>
      </c>
      <c r="P286" s="16" t="s">
        <v>2672</v>
      </c>
      <c r="Q286" s="16" t="s">
        <v>2671</v>
      </c>
      <c r="R286" s="16" t="s">
        <v>2672</v>
      </c>
      <c r="S286" s="16" t="s">
        <v>76</v>
      </c>
      <c r="T286" s="16" t="s">
        <v>2674</v>
      </c>
      <c r="U286" s="16" t="s">
        <v>2671</v>
      </c>
      <c r="V286" s="16" t="s">
        <v>2681</v>
      </c>
      <c r="W286" s="16" t="s">
        <v>72</v>
      </c>
      <c r="X286" s="1" t="s">
        <v>62</v>
      </c>
      <c r="Y286" s="1" t="s">
        <v>73</v>
      </c>
      <c r="Z286" t="s">
        <v>3187</v>
      </c>
      <c r="AA286" s="12" t="str">
        <f>Table14[[#This Row],[case_id]]&amp;"__"&amp;Table14[[#This Row],[filename]]&amp;"__"&amp;Table14[[#This Row],[Model]]</f>
        <v>repo_3dc16e2_ef926e6__gemini_init_llm_vs_gt.diff__Gemini 3.5 Flash</v>
      </c>
      <c r="AB286" s="12">
        <f>IF(Table14[[#This Row],[task_success]]="Yes",1,0)</f>
        <v>1</v>
      </c>
      <c r="AC286" s="12">
        <f>IF(Table14[[#This Row],[task_success]]="Partial",1,0)</f>
        <v>0</v>
      </c>
      <c r="AD286" s="12">
        <f>IF(Table14[[#This Row],[task_success]]="No",1,0)</f>
        <v>0</v>
      </c>
      <c r="AE286" s="12">
        <f>IF(Table14[[#This Row],[exact_match]]="Yes",1,0)</f>
        <v>0</v>
      </c>
      <c r="AF286" s="12">
        <f>IF(Table14[[#This Row],[unintended_change_present]]="Yes",1,0)</f>
        <v>1</v>
      </c>
      <c r="AG286" s="12">
        <f>IF(Table14[[#This Row],[missed_required_change]]="Yes",1,0)</f>
        <v>0</v>
      </c>
      <c r="AH286" s="12">
        <f>IF(OR(Table14[[#This Row],[severity]]="Medium",Table14[[#This Row],[severity]]="High"),1,0)</f>
        <v>0</v>
      </c>
    </row>
    <row r="287" spans="1:34" ht="91.5">
      <c r="A287" s="27" t="s">
        <v>870</v>
      </c>
      <c r="B287" s="11" t="s">
        <v>871</v>
      </c>
      <c r="C287" s="12" t="s">
        <v>114</v>
      </c>
      <c r="D28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7" s="11" t="s">
        <v>872</v>
      </c>
      <c r="F287" s="12" t="s">
        <v>873</v>
      </c>
      <c r="G287" s="12" t="s">
        <v>874</v>
      </c>
      <c r="H287" s="12">
        <v>2</v>
      </c>
      <c r="I287" s="12" t="s">
        <v>875</v>
      </c>
      <c r="J287" s="12" t="s">
        <v>876</v>
      </c>
      <c r="K287" s="13" t="s">
        <v>56</v>
      </c>
      <c r="L287" s="12" t="s">
        <v>877</v>
      </c>
      <c r="M287" s="12" t="s">
        <v>878</v>
      </c>
      <c r="N287" s="12" t="s">
        <v>883</v>
      </c>
      <c r="O287" s="12" t="s">
        <v>884</v>
      </c>
      <c r="P287" s="12" t="s">
        <v>2672</v>
      </c>
      <c r="Q287" s="12" t="s">
        <v>2671</v>
      </c>
      <c r="R287" s="12" t="s">
        <v>2672</v>
      </c>
      <c r="S287" s="12" t="s">
        <v>2810</v>
      </c>
      <c r="T287" s="12" t="s">
        <v>2674</v>
      </c>
      <c r="U287" s="12" t="s">
        <v>2671</v>
      </c>
      <c r="V287" s="12" t="s">
        <v>2811</v>
      </c>
      <c r="W287" s="12" t="s">
        <v>72</v>
      </c>
      <c r="X287" s="1" t="s">
        <v>62</v>
      </c>
      <c r="Y287" s="1" t="s">
        <v>73</v>
      </c>
      <c r="Z287" t="s">
        <v>3187</v>
      </c>
      <c r="AA287" s="12" t="str">
        <f>Table14[[#This Row],[case_id]]&amp;"__"&amp;Table14[[#This Row],[filename]]&amp;"__"&amp;Table14[[#This Row],[Model]]</f>
        <v>repo_ba68976_e8f1418__gemini_pdfa_llm_vs_gt.diff__Gemini 3.5 Flash</v>
      </c>
      <c r="AB287" s="12">
        <f>IF(Table14[[#This Row],[task_success]]="Yes",1,0)</f>
        <v>1</v>
      </c>
      <c r="AC287" s="12">
        <f>IF(Table14[[#This Row],[task_success]]="Partial",1,0)</f>
        <v>0</v>
      </c>
      <c r="AD287" s="12">
        <f>IF(Table14[[#This Row],[task_success]]="No",1,0)</f>
        <v>0</v>
      </c>
      <c r="AE287" s="12">
        <f>IF(Table14[[#This Row],[exact_match]]="Yes",1,0)</f>
        <v>0</v>
      </c>
      <c r="AF287" s="12">
        <f>IF(Table14[[#This Row],[unintended_change_present]]="Yes",1,0)</f>
        <v>1</v>
      </c>
      <c r="AG287" s="12">
        <f>IF(Table14[[#This Row],[missed_required_change]]="Yes",1,0)</f>
        <v>0</v>
      </c>
      <c r="AH287" s="12">
        <f>IF(OR(Table14[[#This Row],[severity]]="Medium",Table14[[#This Row],[severity]]="High"),1,0)</f>
        <v>0</v>
      </c>
    </row>
    <row r="288" spans="1:34" ht="91.5">
      <c r="A288" s="26" t="s">
        <v>870</v>
      </c>
      <c r="B288" s="15" t="s">
        <v>871</v>
      </c>
      <c r="C288" s="16" t="s">
        <v>114</v>
      </c>
      <c r="D28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8" s="15" t="s">
        <v>872</v>
      </c>
      <c r="F288" s="16" t="s">
        <v>873</v>
      </c>
      <c r="G288" s="16" t="s">
        <v>874</v>
      </c>
      <c r="H288" s="16">
        <v>2</v>
      </c>
      <c r="I288" s="16" t="s">
        <v>875</v>
      </c>
      <c r="J288" s="16" t="s">
        <v>892</v>
      </c>
      <c r="K288" s="18" t="s">
        <v>56</v>
      </c>
      <c r="L288" s="16" t="s">
        <v>877</v>
      </c>
      <c r="M288" s="16" t="s">
        <v>878</v>
      </c>
      <c r="N288" s="12" t="s">
        <v>896</v>
      </c>
      <c r="O288" s="12" t="s">
        <v>897</v>
      </c>
      <c r="P288" s="16" t="s">
        <v>2672</v>
      </c>
      <c r="Q288" s="16" t="s">
        <v>2671</v>
      </c>
      <c r="R288" s="16" t="s">
        <v>2672</v>
      </c>
      <c r="S288" s="16" t="s">
        <v>2810</v>
      </c>
      <c r="T288" s="16" t="s">
        <v>2674</v>
      </c>
      <c r="U288" s="16" t="s">
        <v>2671</v>
      </c>
      <c r="V288" s="16" t="s">
        <v>2813</v>
      </c>
      <c r="W288" s="16" t="s">
        <v>72</v>
      </c>
      <c r="X288" s="1" t="s">
        <v>62</v>
      </c>
      <c r="Y288" s="1" t="s">
        <v>73</v>
      </c>
      <c r="Z288" t="s">
        <v>3187</v>
      </c>
      <c r="AA288" s="12" t="str">
        <f>Table14[[#This Row],[case_id]]&amp;"__"&amp;Table14[[#This Row],[filename]]&amp;"__"&amp;Table14[[#This Row],[Model]]</f>
        <v>repo_ba68976_e8f1418__gemini_pdfua_llm_vs_gt.diff__Gemini 3.5 Flash</v>
      </c>
      <c r="AB288" s="12">
        <f>IF(Table14[[#This Row],[task_success]]="Yes",1,0)</f>
        <v>1</v>
      </c>
      <c r="AC288" s="12">
        <f>IF(Table14[[#This Row],[task_success]]="Partial",1,0)</f>
        <v>0</v>
      </c>
      <c r="AD288" s="12">
        <f>IF(Table14[[#This Row],[task_success]]="No",1,0)</f>
        <v>0</v>
      </c>
      <c r="AE288" s="12">
        <f>IF(Table14[[#This Row],[exact_match]]="Yes",1,0)</f>
        <v>0</v>
      </c>
      <c r="AF288" s="12">
        <f>IF(Table14[[#This Row],[unintended_change_present]]="Yes",1,0)</f>
        <v>1</v>
      </c>
      <c r="AG288" s="12">
        <f>IF(Table14[[#This Row],[missed_required_change]]="Yes",1,0)</f>
        <v>0</v>
      </c>
      <c r="AH288" s="12">
        <f>IF(OR(Table14[[#This Row],[severity]]="Medium",Table14[[#This Row],[severity]]="High"),1,0)</f>
        <v>0</v>
      </c>
    </row>
    <row r="289" spans="1:34" ht="106.5">
      <c r="A289" s="27" t="s">
        <v>870</v>
      </c>
      <c r="B289" s="11" t="s">
        <v>871</v>
      </c>
      <c r="C289" s="12" t="s">
        <v>149</v>
      </c>
      <c r="D28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9" s="11" t="s">
        <v>903</v>
      </c>
      <c r="F289" s="12" t="s">
        <v>904</v>
      </c>
      <c r="G289" s="12" t="s">
        <v>905</v>
      </c>
      <c r="H289" s="12">
        <v>1</v>
      </c>
      <c r="I289" s="12" t="s">
        <v>906</v>
      </c>
      <c r="J289" s="12" t="s">
        <v>906</v>
      </c>
      <c r="K289" s="13" t="s">
        <v>56</v>
      </c>
      <c r="L289" s="12" t="s">
        <v>907</v>
      </c>
      <c r="M289" s="12" t="s">
        <v>908</v>
      </c>
      <c r="N289" s="12" t="s">
        <v>233</v>
      </c>
      <c r="O289" s="12" t="s">
        <v>910</v>
      </c>
      <c r="P289" s="12" t="s">
        <v>2672</v>
      </c>
      <c r="Q289" s="12" t="s">
        <v>2671</v>
      </c>
      <c r="R289" s="12" t="s">
        <v>2672</v>
      </c>
      <c r="S289" s="12" t="s">
        <v>76</v>
      </c>
      <c r="T289" s="12" t="s">
        <v>2674</v>
      </c>
      <c r="U289" s="12" t="s">
        <v>2671</v>
      </c>
      <c r="V289" s="12" t="s">
        <v>2681</v>
      </c>
      <c r="W289" s="12" t="s">
        <v>72</v>
      </c>
      <c r="X289" s="1" t="s">
        <v>62</v>
      </c>
      <c r="Y289" s="1" t="s">
        <v>73</v>
      </c>
      <c r="Z289" t="s">
        <v>3187</v>
      </c>
      <c r="AA289" s="12" t="str">
        <f>Table14[[#This Row],[case_id]]&amp;"__"&amp;Table14[[#This Row],[filename]]&amp;"__"&amp;Table14[[#This Row],[Model]]</f>
        <v>repo_0ff8692_c140c7b__gemini_init_llm_vs_gt.diff__Gemini 3.5 Flash</v>
      </c>
      <c r="AB289" s="12">
        <f>IF(Table14[[#This Row],[task_success]]="Yes",1,0)</f>
        <v>1</v>
      </c>
      <c r="AC289" s="12">
        <f>IF(Table14[[#This Row],[task_success]]="Partial",1,0)</f>
        <v>0</v>
      </c>
      <c r="AD289" s="12">
        <f>IF(Table14[[#This Row],[task_success]]="No",1,0)</f>
        <v>0</v>
      </c>
      <c r="AE289" s="12">
        <f>IF(Table14[[#This Row],[exact_match]]="Yes",1,0)</f>
        <v>0</v>
      </c>
      <c r="AF289" s="12">
        <f>IF(Table14[[#This Row],[unintended_change_present]]="Yes",1,0)</f>
        <v>1</v>
      </c>
      <c r="AG289" s="12">
        <f>IF(Table14[[#This Row],[missed_required_change]]="Yes",1,0)</f>
        <v>0</v>
      </c>
      <c r="AH289" s="12">
        <f>IF(OR(Table14[[#This Row],[severity]]="Medium",Table14[[#This Row],[severity]]="High"),1,0)</f>
        <v>0</v>
      </c>
    </row>
    <row r="290" spans="1:34" ht="91.5">
      <c r="A290" s="26" t="s">
        <v>912</v>
      </c>
      <c r="B290" s="15" t="s">
        <v>913</v>
      </c>
      <c r="C290" s="16" t="s">
        <v>51</v>
      </c>
      <c r="D29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0" s="15" t="s">
        <v>914</v>
      </c>
      <c r="F290" s="16" t="s">
        <v>915</v>
      </c>
      <c r="G290" s="16" t="s">
        <v>916</v>
      </c>
      <c r="H290" s="16">
        <v>1</v>
      </c>
      <c r="I290" s="16" t="s">
        <v>917</v>
      </c>
      <c r="J290" s="16" t="s">
        <v>917</v>
      </c>
      <c r="K290" s="18" t="s">
        <v>56</v>
      </c>
      <c r="L290" s="16" t="s">
        <v>918</v>
      </c>
      <c r="M290" s="16" t="s">
        <v>919</v>
      </c>
      <c r="N290" s="12" t="s">
        <v>922</v>
      </c>
      <c r="O290" s="12" t="s">
        <v>923</v>
      </c>
      <c r="P290" s="16" t="s">
        <v>2672</v>
      </c>
      <c r="Q290" s="16" t="s">
        <v>2671</v>
      </c>
      <c r="R290" s="16" t="s">
        <v>2672</v>
      </c>
      <c r="S290" s="16" t="s">
        <v>76</v>
      </c>
      <c r="T290" s="16" t="s">
        <v>2674</v>
      </c>
      <c r="U290" s="16" t="s">
        <v>2681</v>
      </c>
      <c r="V290" s="16" t="s">
        <v>2681</v>
      </c>
      <c r="W290" s="16" t="s">
        <v>72</v>
      </c>
      <c r="X290" s="1" t="s">
        <v>62</v>
      </c>
      <c r="Y290" s="1" t="s">
        <v>73</v>
      </c>
      <c r="Z290" t="s">
        <v>3187</v>
      </c>
      <c r="AA290" s="12" t="str">
        <f>Table14[[#This Row],[case_id]]&amp;"__"&amp;Table14[[#This Row],[filename]]&amp;"__"&amp;Table14[[#This Row],[Model]]</f>
        <v>repo_66862db_5a70d67__gemini_sys_llm_vs_gt.diff__Gemini 3.5 Flash</v>
      </c>
      <c r="AB290" s="12">
        <f>IF(Table14[[#This Row],[task_success]]="Yes",1,0)</f>
        <v>1</v>
      </c>
      <c r="AC290" s="12">
        <f>IF(Table14[[#This Row],[task_success]]="Partial",1,0)</f>
        <v>0</v>
      </c>
      <c r="AD290" s="12">
        <f>IF(Table14[[#This Row],[task_success]]="No",1,0)</f>
        <v>0</v>
      </c>
      <c r="AE290" s="12">
        <f>IF(Table14[[#This Row],[exact_match]]="Yes",1,0)</f>
        <v>0</v>
      </c>
      <c r="AF290" s="12">
        <f>IF(Table14[[#This Row],[unintended_change_present]]="Yes",1,0)</f>
        <v>1</v>
      </c>
      <c r="AG290" s="12">
        <f>IF(Table14[[#This Row],[missed_required_change]]="Yes",1,0)</f>
        <v>0</v>
      </c>
      <c r="AH290" s="12">
        <f>IF(OR(Table14[[#This Row],[severity]]="Medium",Table14[[#This Row],[severity]]="High"),1,0)</f>
        <v>0</v>
      </c>
    </row>
    <row r="291" spans="1:34" ht="106.5">
      <c r="A291" s="27" t="s">
        <v>912</v>
      </c>
      <c r="B291" s="11" t="s">
        <v>913</v>
      </c>
      <c r="C291" s="12" t="s">
        <v>149</v>
      </c>
      <c r="D29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1" s="11" t="s">
        <v>927</v>
      </c>
      <c r="F291" s="32" t="s">
        <v>928</v>
      </c>
      <c r="G291" s="12" t="s">
        <v>929</v>
      </c>
      <c r="H291" s="12">
        <v>1</v>
      </c>
      <c r="I291" s="12" t="s">
        <v>930</v>
      </c>
      <c r="J291" s="12" t="s">
        <v>930</v>
      </c>
      <c r="K291" s="13" t="s">
        <v>56</v>
      </c>
      <c r="L291" s="12" t="s">
        <v>931</v>
      </c>
      <c r="M291" s="12" t="s">
        <v>932</v>
      </c>
      <c r="N291" s="12" t="s">
        <v>935</v>
      </c>
      <c r="O291" s="12" t="s">
        <v>936</v>
      </c>
      <c r="P291" s="12" t="s">
        <v>2672</v>
      </c>
      <c r="Q291" s="12" t="s">
        <v>2671</v>
      </c>
      <c r="R291" s="12" t="s">
        <v>2672</v>
      </c>
      <c r="S291" s="12" t="s">
        <v>76</v>
      </c>
      <c r="T291" s="12" t="s">
        <v>2674</v>
      </c>
      <c r="U291" s="12" t="s">
        <v>2671</v>
      </c>
      <c r="V291" s="12" t="s">
        <v>2681</v>
      </c>
      <c r="W291" s="12" t="s">
        <v>72</v>
      </c>
      <c r="X291" s="1" t="s">
        <v>62</v>
      </c>
      <c r="Y291" s="1" t="s">
        <v>73</v>
      </c>
      <c r="Z291" t="s">
        <v>3187</v>
      </c>
      <c r="AA291" s="12" t="str">
        <f>Table14[[#This Row],[case_id]]&amp;"__"&amp;Table14[[#This Row],[filename]]&amp;"__"&amp;Table14[[#This Row],[Model]]</f>
        <v>repo_4729e44_3c374c3__gemini_scene_llm_vs_gt.diff__Gemini 3.5 Flash</v>
      </c>
      <c r="AB291" s="12">
        <f>IF(Table14[[#This Row],[task_success]]="Yes",1,0)</f>
        <v>1</v>
      </c>
      <c r="AC291" s="12">
        <f>IF(Table14[[#This Row],[task_success]]="Partial",1,0)</f>
        <v>0</v>
      </c>
      <c r="AD291" s="12">
        <f>IF(Table14[[#This Row],[task_success]]="No",1,0)</f>
        <v>0</v>
      </c>
      <c r="AE291" s="12">
        <f>IF(Table14[[#This Row],[exact_match]]="Yes",1,0)</f>
        <v>0</v>
      </c>
      <c r="AF291" s="12">
        <f>IF(Table14[[#This Row],[unintended_change_present]]="Yes",1,0)</f>
        <v>1</v>
      </c>
      <c r="AG291" s="12">
        <f>IF(Table14[[#This Row],[missed_required_change]]="Yes",1,0)</f>
        <v>0</v>
      </c>
      <c r="AH291" s="12">
        <f>IF(OR(Table14[[#This Row],[severity]]="Medium",Table14[[#This Row],[severity]]="High"),1,0)</f>
        <v>0</v>
      </c>
    </row>
    <row r="292" spans="1:34" ht="106.5">
      <c r="A292" s="26" t="s">
        <v>912</v>
      </c>
      <c r="B292" s="15" t="s">
        <v>913</v>
      </c>
      <c r="C292" s="20" t="s">
        <v>149</v>
      </c>
      <c r="D292"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2" s="15" t="s">
        <v>941</v>
      </c>
      <c r="F292" s="16" t="s">
        <v>942</v>
      </c>
      <c r="G292" s="16" t="s">
        <v>943</v>
      </c>
      <c r="H292" s="16">
        <v>1</v>
      </c>
      <c r="I292" s="16" t="s">
        <v>944</v>
      </c>
      <c r="J292" s="16" t="s">
        <v>944</v>
      </c>
      <c r="K292" s="18" t="s">
        <v>56</v>
      </c>
      <c r="L292" s="16" t="s">
        <v>945</v>
      </c>
      <c r="M292" s="16" t="s">
        <v>946</v>
      </c>
      <c r="N292" s="12" t="s">
        <v>935</v>
      </c>
      <c r="O292" s="12" t="s">
        <v>948</v>
      </c>
      <c r="P292" s="16" t="s">
        <v>2672</v>
      </c>
      <c r="Q292" s="16" t="s">
        <v>2671</v>
      </c>
      <c r="R292" s="16" t="s">
        <v>2672</v>
      </c>
      <c r="S292" s="16" t="s">
        <v>76</v>
      </c>
      <c r="T292" s="16" t="s">
        <v>2674</v>
      </c>
      <c r="U292" s="16" t="s">
        <v>2671</v>
      </c>
      <c r="V292" s="16" t="s">
        <v>2681</v>
      </c>
      <c r="W292" s="16" t="s">
        <v>72</v>
      </c>
      <c r="X292" s="1" t="s">
        <v>62</v>
      </c>
      <c r="Y292" s="1" t="s">
        <v>73</v>
      </c>
      <c r="Z292" t="s">
        <v>3187</v>
      </c>
      <c r="AA292" s="12" t="str">
        <f>Table14[[#This Row],[case_id]]&amp;"__"&amp;Table14[[#This Row],[filename]]&amp;"__"&amp;Table14[[#This Row],[Model]]</f>
        <v>repo_52c80f9_018b7ce__gemini_scene_llm_vs_gt.diff__Gemini 3.5 Flash</v>
      </c>
      <c r="AB292" s="12">
        <f>IF(Table14[[#This Row],[task_success]]="Yes",1,0)</f>
        <v>1</v>
      </c>
      <c r="AC292" s="12">
        <f>IF(Table14[[#This Row],[task_success]]="Partial",1,0)</f>
        <v>0</v>
      </c>
      <c r="AD292" s="12">
        <f>IF(Table14[[#This Row],[task_success]]="No",1,0)</f>
        <v>0</v>
      </c>
      <c r="AE292" s="12">
        <f>IF(Table14[[#This Row],[exact_match]]="Yes",1,0)</f>
        <v>0</v>
      </c>
      <c r="AF292" s="12">
        <f>IF(Table14[[#This Row],[unintended_change_present]]="Yes",1,0)</f>
        <v>1</v>
      </c>
      <c r="AG292" s="12">
        <f>IF(Table14[[#This Row],[missed_required_change]]="Yes",1,0)</f>
        <v>0</v>
      </c>
      <c r="AH292" s="12">
        <f>IF(OR(Table14[[#This Row],[severity]]="Medium",Table14[[#This Row],[severity]]="High"),1,0)</f>
        <v>0</v>
      </c>
    </row>
    <row r="293" spans="1:34" ht="91.5">
      <c r="A293" s="27" t="s">
        <v>950</v>
      </c>
      <c r="B293" s="11" t="s">
        <v>951</v>
      </c>
      <c r="C293" s="12" t="s">
        <v>114</v>
      </c>
      <c r="D29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3" s="11" t="s">
        <v>952</v>
      </c>
      <c r="F293" s="12" t="s">
        <v>953</v>
      </c>
      <c r="G293" s="12" t="s">
        <v>954</v>
      </c>
      <c r="H293" s="12">
        <v>1</v>
      </c>
      <c r="I293" s="12" t="s">
        <v>955</v>
      </c>
      <c r="J293" s="12" t="s">
        <v>955</v>
      </c>
      <c r="K293" s="13" t="s">
        <v>56</v>
      </c>
      <c r="L293" s="12" t="s">
        <v>956</v>
      </c>
      <c r="M293" s="12" t="s">
        <v>957</v>
      </c>
      <c r="N293" s="12" t="s">
        <v>961</v>
      </c>
      <c r="O293" s="12" t="s">
        <v>962</v>
      </c>
      <c r="P293" s="12" t="s">
        <v>2672</v>
      </c>
      <c r="Q293" s="12" t="s">
        <v>2671</v>
      </c>
      <c r="R293" s="12" t="s">
        <v>2672</v>
      </c>
      <c r="S293" s="12" t="s">
        <v>76</v>
      </c>
      <c r="T293" s="12" t="s">
        <v>2674</v>
      </c>
      <c r="U293" s="12" t="s">
        <v>2671</v>
      </c>
      <c r="V293" s="12" t="s">
        <v>2681</v>
      </c>
      <c r="W293" s="12" t="s">
        <v>72</v>
      </c>
      <c r="X293" s="1" t="s">
        <v>62</v>
      </c>
      <c r="Y293" s="1" t="s">
        <v>73</v>
      </c>
      <c r="Z293" t="s">
        <v>3187</v>
      </c>
      <c r="AA293" s="12" t="str">
        <f>Table14[[#This Row],[case_id]]&amp;"__"&amp;Table14[[#This Row],[filename]]&amp;"__"&amp;Table14[[#This Row],[Model]]</f>
        <v>repo_cdf6aa8_391c4cf__gemini_case_llm_vs_gt.diff__Gemini 3.5 Flash</v>
      </c>
      <c r="AB293" s="12">
        <f>IF(Table14[[#This Row],[task_success]]="Yes",1,0)</f>
        <v>1</v>
      </c>
      <c r="AC293" s="12">
        <f>IF(Table14[[#This Row],[task_success]]="Partial",1,0)</f>
        <v>0</v>
      </c>
      <c r="AD293" s="12">
        <f>IF(Table14[[#This Row],[task_success]]="No",1,0)</f>
        <v>0</v>
      </c>
      <c r="AE293" s="12">
        <f>IF(Table14[[#This Row],[exact_match]]="Yes",1,0)</f>
        <v>0</v>
      </c>
      <c r="AF293" s="12">
        <f>IF(Table14[[#This Row],[unintended_change_present]]="Yes",1,0)</f>
        <v>1</v>
      </c>
      <c r="AG293" s="12">
        <f>IF(Table14[[#This Row],[missed_required_change]]="Yes",1,0)</f>
        <v>0</v>
      </c>
      <c r="AH293" s="12">
        <f>IF(OR(Table14[[#This Row],[severity]]="Medium",Table14[[#This Row],[severity]]="High"),1,0)</f>
        <v>0</v>
      </c>
    </row>
    <row r="294" spans="1:34" ht="106.5">
      <c r="A294" s="26" t="s">
        <v>950</v>
      </c>
      <c r="B294" s="15" t="s">
        <v>951</v>
      </c>
      <c r="C294" s="20" t="s">
        <v>149</v>
      </c>
      <c r="D294"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4" s="15" t="s">
        <v>965</v>
      </c>
      <c r="F294" s="16" t="s">
        <v>966</v>
      </c>
      <c r="G294" s="16" t="s">
        <v>967</v>
      </c>
      <c r="H294" s="16">
        <v>1</v>
      </c>
      <c r="I294" s="16" t="s">
        <v>955</v>
      </c>
      <c r="J294" s="16" t="s">
        <v>955</v>
      </c>
      <c r="K294" s="18" t="s">
        <v>56</v>
      </c>
      <c r="L294" s="16" t="s">
        <v>968</v>
      </c>
      <c r="M294" s="16" t="s">
        <v>969</v>
      </c>
      <c r="N294" s="12" t="s">
        <v>961</v>
      </c>
      <c r="O294" s="12" t="s">
        <v>972</v>
      </c>
      <c r="P294" s="16" t="s">
        <v>2672</v>
      </c>
      <c r="Q294" s="16" t="s">
        <v>2671</v>
      </c>
      <c r="R294" s="16" t="s">
        <v>2672</v>
      </c>
      <c r="S294" s="16" t="s">
        <v>76</v>
      </c>
      <c r="T294" s="16" t="s">
        <v>2674</v>
      </c>
      <c r="U294" s="16" t="s">
        <v>2671</v>
      </c>
      <c r="V294" s="16" t="s">
        <v>2681</v>
      </c>
      <c r="W294" s="16" t="s">
        <v>72</v>
      </c>
      <c r="X294" s="1" t="s">
        <v>62</v>
      </c>
      <c r="Y294" s="1" t="s">
        <v>73</v>
      </c>
      <c r="Z294" t="s">
        <v>3187</v>
      </c>
      <c r="AA294" s="12" t="str">
        <f>Table14[[#This Row],[case_id]]&amp;"__"&amp;Table14[[#This Row],[filename]]&amp;"__"&amp;Table14[[#This Row],[Model]]</f>
        <v>repo_ba9ec8c_b3fc8ef__gemini_case_llm_vs_gt.diff__Gemini 3.5 Flash</v>
      </c>
      <c r="AB294" s="12">
        <f>IF(Table14[[#This Row],[task_success]]="Yes",1,0)</f>
        <v>1</v>
      </c>
      <c r="AC294" s="12">
        <f>IF(Table14[[#This Row],[task_success]]="Partial",1,0)</f>
        <v>0</v>
      </c>
      <c r="AD294" s="12">
        <f>IF(Table14[[#This Row],[task_success]]="No",1,0)</f>
        <v>0</v>
      </c>
      <c r="AE294" s="12">
        <f>IF(Table14[[#This Row],[exact_match]]="Yes",1,0)</f>
        <v>0</v>
      </c>
      <c r="AF294" s="12">
        <f>IF(Table14[[#This Row],[unintended_change_present]]="Yes",1,0)</f>
        <v>1</v>
      </c>
      <c r="AG294" s="12">
        <f>IF(Table14[[#This Row],[missed_required_change]]="Yes",1,0)</f>
        <v>0</v>
      </c>
      <c r="AH294" s="12">
        <f>IF(OR(Table14[[#This Row],[severity]]="Medium",Table14[[#This Row],[severity]]="High"),1,0)</f>
        <v>0</v>
      </c>
    </row>
    <row r="295" spans="1:34" ht="106.5">
      <c r="A295" s="27" t="s">
        <v>977</v>
      </c>
      <c r="B295" s="11" t="s">
        <v>978</v>
      </c>
      <c r="C295" s="12" t="s">
        <v>149</v>
      </c>
      <c r="D29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5" s="11" t="s">
        <v>979</v>
      </c>
      <c r="F295" s="12" t="s">
        <v>980</v>
      </c>
      <c r="G295" s="12" t="s">
        <v>981</v>
      </c>
      <c r="H295" s="12">
        <v>4</v>
      </c>
      <c r="I295" s="12" t="s">
        <v>982</v>
      </c>
      <c r="J295" s="12" t="s">
        <v>983</v>
      </c>
      <c r="K295" s="13" t="s">
        <v>56</v>
      </c>
      <c r="L295" s="12" t="s">
        <v>984</v>
      </c>
      <c r="M295" s="12" t="s">
        <v>985</v>
      </c>
      <c r="N295" s="12" t="s">
        <v>988</v>
      </c>
      <c r="O295" s="12" t="s">
        <v>989</v>
      </c>
      <c r="P295" s="12" t="s">
        <v>2672</v>
      </c>
      <c r="Q295" s="12" t="s">
        <v>2671</v>
      </c>
      <c r="R295" s="12" t="s">
        <v>2672</v>
      </c>
      <c r="S295" s="12" t="s">
        <v>76</v>
      </c>
      <c r="T295" s="12" t="s">
        <v>2674</v>
      </c>
      <c r="U295" s="12" t="s">
        <v>2671</v>
      </c>
      <c r="V295" s="12" t="s">
        <v>2681</v>
      </c>
      <c r="W295" s="12" t="s">
        <v>72</v>
      </c>
      <c r="X295" s="1" t="s">
        <v>62</v>
      </c>
      <c r="Y295" s="1" t="s">
        <v>73</v>
      </c>
      <c r="Z295" t="s">
        <v>3187</v>
      </c>
      <c r="AA295" s="12" t="str">
        <f>Table14[[#This Row],[case_id]]&amp;"__"&amp;Table14[[#This Row],[filename]]&amp;"__"&amp;Table14[[#This Row],[Model]]</f>
        <v>repo_e392f51_5b0c3e7__gemini_client_llm_vs_gt.diff__Gemini 3.5 Flash</v>
      </c>
      <c r="AB295" s="12">
        <f>IF(Table14[[#This Row],[task_success]]="Yes",1,0)</f>
        <v>1</v>
      </c>
      <c r="AC295" s="12">
        <f>IF(Table14[[#This Row],[task_success]]="Partial",1,0)</f>
        <v>0</v>
      </c>
      <c r="AD295" s="12">
        <f>IF(Table14[[#This Row],[task_success]]="No",1,0)</f>
        <v>0</v>
      </c>
      <c r="AE295" s="12">
        <f>IF(Table14[[#This Row],[exact_match]]="Yes",1,0)</f>
        <v>0</v>
      </c>
      <c r="AF295" s="12">
        <f>IF(Table14[[#This Row],[unintended_change_present]]="Yes",1,0)</f>
        <v>1</v>
      </c>
      <c r="AG295" s="12">
        <f>IF(Table14[[#This Row],[missed_required_change]]="Yes",1,0)</f>
        <v>0</v>
      </c>
      <c r="AH295" s="12">
        <f>IF(OR(Table14[[#This Row],[severity]]="Medium",Table14[[#This Row],[severity]]="High"),1,0)</f>
        <v>0</v>
      </c>
    </row>
    <row r="296" spans="1:34" ht="106.5">
      <c r="A296" s="26" t="s">
        <v>977</v>
      </c>
      <c r="B296" s="15" t="s">
        <v>978</v>
      </c>
      <c r="C296" s="16" t="s">
        <v>149</v>
      </c>
      <c r="D29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6" s="15" t="s">
        <v>979</v>
      </c>
      <c r="F296" s="16" t="s">
        <v>980</v>
      </c>
      <c r="G296" s="16" t="s">
        <v>981</v>
      </c>
      <c r="H296" s="16">
        <v>4</v>
      </c>
      <c r="I296" s="16" t="s">
        <v>982</v>
      </c>
      <c r="J296" s="16" t="s">
        <v>993</v>
      </c>
      <c r="K296" s="18" t="s">
        <v>56</v>
      </c>
      <c r="L296" s="16" t="s">
        <v>984</v>
      </c>
      <c r="M296" s="16" t="s">
        <v>985</v>
      </c>
      <c r="N296" s="12" t="s">
        <v>996</v>
      </c>
      <c r="O296" s="12" t="s">
        <v>997</v>
      </c>
      <c r="P296" s="16" t="s">
        <v>2672</v>
      </c>
      <c r="Q296" s="16" t="s">
        <v>2671</v>
      </c>
      <c r="R296" s="16" t="s">
        <v>2672</v>
      </c>
      <c r="S296" s="16" t="s">
        <v>76</v>
      </c>
      <c r="T296" s="16" t="s">
        <v>2674</v>
      </c>
      <c r="U296" s="16" t="s">
        <v>2671</v>
      </c>
      <c r="V296" s="16" t="s">
        <v>2819</v>
      </c>
      <c r="W296" s="16" t="s">
        <v>72</v>
      </c>
      <c r="X296" s="1" t="s">
        <v>62</v>
      </c>
      <c r="Y296" s="1" t="s">
        <v>73</v>
      </c>
      <c r="Z296" t="s">
        <v>3187</v>
      </c>
      <c r="AA296" s="12" t="str">
        <f>Table14[[#This Row],[case_id]]&amp;"__"&amp;Table14[[#This Row],[filename]]&amp;"__"&amp;Table14[[#This Row],[Model]]</f>
        <v>repo_e392f51_5b0c3e7__gemini_regex_llm_vs_gt.diff__Gemini 3.5 Flash</v>
      </c>
      <c r="AB296" s="12">
        <f>IF(Table14[[#This Row],[task_success]]="Yes",1,0)</f>
        <v>1</v>
      </c>
      <c r="AC296" s="12">
        <f>IF(Table14[[#This Row],[task_success]]="Partial",1,0)</f>
        <v>0</v>
      </c>
      <c r="AD296" s="12">
        <f>IF(Table14[[#This Row],[task_success]]="No",1,0)</f>
        <v>0</v>
      </c>
      <c r="AE296" s="12">
        <f>IF(Table14[[#This Row],[exact_match]]="Yes",1,0)</f>
        <v>0</v>
      </c>
      <c r="AF296" s="12">
        <f>IF(Table14[[#This Row],[unintended_change_present]]="Yes",1,0)</f>
        <v>1</v>
      </c>
      <c r="AG296" s="12">
        <f>IF(Table14[[#This Row],[missed_required_change]]="Yes",1,0)</f>
        <v>0</v>
      </c>
      <c r="AH296" s="12">
        <f>IF(OR(Table14[[#This Row],[severity]]="Medium",Table14[[#This Row],[severity]]="High"),1,0)</f>
        <v>0</v>
      </c>
    </row>
    <row r="297" spans="1:34" ht="106.5">
      <c r="A297" s="27" t="s">
        <v>977</v>
      </c>
      <c r="B297" s="11" t="s">
        <v>978</v>
      </c>
      <c r="C297" s="12" t="s">
        <v>149</v>
      </c>
      <c r="D29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7" s="11" t="s">
        <v>979</v>
      </c>
      <c r="F297" s="12" t="s">
        <v>980</v>
      </c>
      <c r="G297" s="12" t="s">
        <v>981</v>
      </c>
      <c r="H297" s="12">
        <v>4</v>
      </c>
      <c r="I297" s="12" t="s">
        <v>982</v>
      </c>
      <c r="J297" s="12" t="s">
        <v>1001</v>
      </c>
      <c r="K297" s="13" t="s">
        <v>56</v>
      </c>
      <c r="L297" s="12" t="s">
        <v>984</v>
      </c>
      <c r="M297" s="12" t="s">
        <v>985</v>
      </c>
      <c r="N297" s="12" t="s">
        <v>1004</v>
      </c>
      <c r="O297" s="12" t="s">
        <v>1005</v>
      </c>
      <c r="P297" s="12" t="s">
        <v>2672</v>
      </c>
      <c r="Q297" s="12" t="s">
        <v>2671</v>
      </c>
      <c r="R297" s="12" t="s">
        <v>2672</v>
      </c>
      <c r="S297" s="12" t="s">
        <v>2719</v>
      </c>
      <c r="T297" s="12" t="s">
        <v>2674</v>
      </c>
      <c r="U297" s="12" t="s">
        <v>2671</v>
      </c>
      <c r="V297" s="12" t="s">
        <v>2820</v>
      </c>
      <c r="W297" s="12" t="s">
        <v>72</v>
      </c>
      <c r="X297" s="1" t="s">
        <v>62</v>
      </c>
      <c r="Y297" s="1" t="s">
        <v>73</v>
      </c>
      <c r="Z297" t="s">
        <v>3187</v>
      </c>
      <c r="AA297" s="12" t="str">
        <f>Table14[[#This Row],[case_id]]&amp;"__"&amp;Table14[[#This Row],[filename]]&amp;"__"&amp;Table14[[#This Row],[Model]]</f>
        <v>repo_e392f51_5b0c3e7__gemini_server_llm_vs_gt.diff__Gemini 3.5 Flash</v>
      </c>
      <c r="AB297" s="12">
        <f>IF(Table14[[#This Row],[task_success]]="Yes",1,0)</f>
        <v>1</v>
      </c>
      <c r="AC297" s="12">
        <f>IF(Table14[[#This Row],[task_success]]="Partial",1,0)</f>
        <v>0</v>
      </c>
      <c r="AD297" s="12">
        <f>IF(Table14[[#This Row],[task_success]]="No",1,0)</f>
        <v>0</v>
      </c>
      <c r="AE297" s="12">
        <f>IF(Table14[[#This Row],[exact_match]]="Yes",1,0)</f>
        <v>0</v>
      </c>
      <c r="AF297" s="12">
        <f>IF(Table14[[#This Row],[unintended_change_present]]="Yes",1,0)</f>
        <v>1</v>
      </c>
      <c r="AG297" s="12">
        <f>IF(Table14[[#This Row],[missed_required_change]]="Yes",1,0)</f>
        <v>0</v>
      </c>
      <c r="AH297" s="12">
        <f>IF(OR(Table14[[#This Row],[severity]]="Medium",Table14[[#This Row],[severity]]="High"),1,0)</f>
        <v>0</v>
      </c>
    </row>
    <row r="298" spans="1:34" ht="106.5">
      <c r="A298" s="26" t="s">
        <v>977</v>
      </c>
      <c r="B298" s="15" t="s">
        <v>978</v>
      </c>
      <c r="C298" s="16" t="s">
        <v>149</v>
      </c>
      <c r="D29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8" s="15" t="s">
        <v>979</v>
      </c>
      <c r="F298" s="16" t="s">
        <v>980</v>
      </c>
      <c r="G298" s="16" t="s">
        <v>981</v>
      </c>
      <c r="H298" s="16">
        <v>4</v>
      </c>
      <c r="I298" s="16" t="s">
        <v>982</v>
      </c>
      <c r="J298" s="16" t="s">
        <v>1009</v>
      </c>
      <c r="K298" s="18" t="s">
        <v>56</v>
      </c>
      <c r="L298" s="16" t="s">
        <v>984</v>
      </c>
      <c r="M298" s="16" t="s">
        <v>985</v>
      </c>
      <c r="N298" s="12" t="s">
        <v>961</v>
      </c>
      <c r="O298" s="12" t="s">
        <v>1011</v>
      </c>
      <c r="P298" s="16" t="s">
        <v>2672</v>
      </c>
      <c r="Q298" s="16" t="s">
        <v>2671</v>
      </c>
      <c r="R298" s="16" t="s">
        <v>2672</v>
      </c>
      <c r="S298" s="16" t="s">
        <v>76</v>
      </c>
      <c r="T298" s="16" t="s">
        <v>2674</v>
      </c>
      <c r="U298" s="16" t="s">
        <v>2671</v>
      </c>
      <c r="V298" s="16" t="s">
        <v>2681</v>
      </c>
      <c r="W298" s="16" t="s">
        <v>72</v>
      </c>
      <c r="X298" s="1" t="s">
        <v>62</v>
      </c>
      <c r="Y298" s="1" t="s">
        <v>73</v>
      </c>
      <c r="Z298" t="s">
        <v>3187</v>
      </c>
      <c r="AA298" s="12" t="str">
        <f>Table14[[#This Row],[case_id]]&amp;"__"&amp;Table14[[#This Row],[filename]]&amp;"__"&amp;Table14[[#This Row],[Model]]</f>
        <v>repo_e392f51_5b0c3e7__gemini_case_llm_vs_gt.diff__Gemini 3.5 Flash</v>
      </c>
      <c r="AB298" s="12">
        <f>IF(Table14[[#This Row],[task_success]]="Yes",1,0)</f>
        <v>1</v>
      </c>
      <c r="AC298" s="12">
        <f>IF(Table14[[#This Row],[task_success]]="Partial",1,0)</f>
        <v>0</v>
      </c>
      <c r="AD298" s="12">
        <f>IF(Table14[[#This Row],[task_success]]="No",1,0)</f>
        <v>0</v>
      </c>
      <c r="AE298" s="12">
        <f>IF(Table14[[#This Row],[exact_match]]="Yes",1,0)</f>
        <v>0</v>
      </c>
      <c r="AF298" s="12">
        <f>IF(Table14[[#This Row],[unintended_change_present]]="Yes",1,0)</f>
        <v>1</v>
      </c>
      <c r="AG298" s="12">
        <f>IF(Table14[[#This Row],[missed_required_change]]="Yes",1,0)</f>
        <v>0</v>
      </c>
      <c r="AH298" s="12">
        <f>IF(OR(Table14[[#This Row],[severity]]="Medium",Table14[[#This Row],[severity]]="High"),1,0)</f>
        <v>0</v>
      </c>
    </row>
    <row r="299" spans="1:34" ht="91.5">
      <c r="A299" s="10" t="s">
        <v>1014</v>
      </c>
      <c r="B299" s="11" t="s">
        <v>1015</v>
      </c>
      <c r="C299" s="12" t="s">
        <v>51</v>
      </c>
      <c r="D29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9" s="11" t="s">
        <v>1016</v>
      </c>
      <c r="F299" s="12" t="s">
        <v>1017</v>
      </c>
      <c r="G299" s="12" t="s">
        <v>1018</v>
      </c>
      <c r="H299" s="12">
        <v>1</v>
      </c>
      <c r="I299" s="12" t="s">
        <v>1019</v>
      </c>
      <c r="J299" s="12" t="s">
        <v>1019</v>
      </c>
      <c r="K299" s="13" t="s">
        <v>56</v>
      </c>
      <c r="L299" s="12" t="s">
        <v>1020</v>
      </c>
      <c r="M299" s="12" t="s">
        <v>1021</v>
      </c>
      <c r="N299" s="12" t="s">
        <v>1024</v>
      </c>
      <c r="O299" s="12" t="s">
        <v>1025</v>
      </c>
      <c r="P299" s="12" t="s">
        <v>2672</v>
      </c>
      <c r="Q299" s="12" t="s">
        <v>2671</v>
      </c>
      <c r="R299" s="12" t="s">
        <v>2672</v>
      </c>
      <c r="S299" s="12" t="s">
        <v>76</v>
      </c>
      <c r="T299" s="12" t="s">
        <v>2674</v>
      </c>
      <c r="U299" s="12" t="s">
        <v>2671</v>
      </c>
      <c r="V299" s="12" t="s">
        <v>2681</v>
      </c>
      <c r="W299" s="12" t="s">
        <v>72</v>
      </c>
      <c r="X299" s="1" t="s">
        <v>62</v>
      </c>
      <c r="Y299" s="1" t="s">
        <v>73</v>
      </c>
      <c r="Z299" t="s">
        <v>3187</v>
      </c>
      <c r="AA299" s="12" t="str">
        <f>Table14[[#This Row],[case_id]]&amp;"__"&amp;Table14[[#This Row],[filename]]&amp;"__"&amp;Table14[[#This Row],[Model]]</f>
        <v>repo_62a77e7_aed0637__gemini_vcs_llm_vs_gt.diff__Gemini 3.5 Flash</v>
      </c>
      <c r="AB299" s="12">
        <f>IF(Table14[[#This Row],[task_success]]="Yes",1,0)</f>
        <v>1</v>
      </c>
      <c r="AC299" s="12">
        <f>IF(Table14[[#This Row],[task_success]]="Partial",1,0)</f>
        <v>0</v>
      </c>
      <c r="AD299" s="12">
        <f>IF(Table14[[#This Row],[task_success]]="No",1,0)</f>
        <v>0</v>
      </c>
      <c r="AE299" s="12">
        <f>IF(Table14[[#This Row],[exact_match]]="Yes",1,0)</f>
        <v>0</v>
      </c>
      <c r="AF299" s="12">
        <f>IF(Table14[[#This Row],[unintended_change_present]]="Yes",1,0)</f>
        <v>1</v>
      </c>
      <c r="AG299" s="12">
        <f>IF(Table14[[#This Row],[missed_required_change]]="Yes",1,0)</f>
        <v>0</v>
      </c>
      <c r="AH299" s="12">
        <f>IF(OR(Table14[[#This Row],[severity]]="Medium",Table14[[#This Row],[severity]]="High"),1,0)</f>
        <v>0</v>
      </c>
    </row>
    <row r="300" spans="1:34" ht="91.5">
      <c r="A300" s="14" t="s">
        <v>1014</v>
      </c>
      <c r="B300" s="15" t="s">
        <v>1015</v>
      </c>
      <c r="C300" s="16" t="s">
        <v>80</v>
      </c>
      <c r="D30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0" s="15" t="s">
        <v>1028</v>
      </c>
      <c r="F300" s="16" t="s">
        <v>1029</v>
      </c>
      <c r="G300" s="16">
        <v>3021209</v>
      </c>
      <c r="H300" s="16">
        <v>1</v>
      </c>
      <c r="I300" s="16" t="s">
        <v>1030</v>
      </c>
      <c r="J300" s="16" t="s">
        <v>1030</v>
      </c>
      <c r="K300" s="18" t="s">
        <v>56</v>
      </c>
      <c r="L300" s="16" t="s">
        <v>1031</v>
      </c>
      <c r="M300" s="16" t="s">
        <v>1032</v>
      </c>
      <c r="N300" s="12" t="s">
        <v>1037</v>
      </c>
      <c r="O300" s="12" t="s">
        <v>1038</v>
      </c>
      <c r="P300" s="16" t="s">
        <v>2672</v>
      </c>
      <c r="Q300" s="16" t="s">
        <v>2671</v>
      </c>
      <c r="R300" s="16" t="s">
        <v>2672</v>
      </c>
      <c r="S300" s="16" t="s">
        <v>2682</v>
      </c>
      <c r="T300" s="16" t="s">
        <v>2674</v>
      </c>
      <c r="U300" s="16" t="s">
        <v>2671</v>
      </c>
      <c r="V300" s="16" t="s">
        <v>2825</v>
      </c>
      <c r="W300" s="16" t="s">
        <v>72</v>
      </c>
      <c r="X300" s="1" t="s">
        <v>62</v>
      </c>
      <c r="Y300" s="1" t="s">
        <v>73</v>
      </c>
      <c r="Z300" t="s">
        <v>3187</v>
      </c>
      <c r="AA300" s="12" t="str">
        <f>Table14[[#This Row],[case_id]]&amp;"__"&amp;Table14[[#This Row],[filename]]&amp;"__"&amp;Table14[[#This Row],[Model]]</f>
        <v>repo_2ec8ec5_3021209__gemini_commands_llm_vs_gt.diff__Gemini 3.5 Flash</v>
      </c>
      <c r="AB300" s="12">
        <f>IF(Table14[[#This Row],[task_success]]="Yes",1,0)</f>
        <v>1</v>
      </c>
      <c r="AC300" s="12">
        <f>IF(Table14[[#This Row],[task_success]]="Partial",1,0)</f>
        <v>0</v>
      </c>
      <c r="AD300" s="12">
        <f>IF(Table14[[#This Row],[task_success]]="No",1,0)</f>
        <v>0</v>
      </c>
      <c r="AE300" s="12">
        <f>IF(Table14[[#This Row],[exact_match]]="Yes",1,0)</f>
        <v>0</v>
      </c>
      <c r="AF300" s="12">
        <f>IF(Table14[[#This Row],[unintended_change_present]]="Yes",1,0)</f>
        <v>1</v>
      </c>
      <c r="AG300" s="12">
        <f>IF(Table14[[#This Row],[missed_required_change]]="Yes",1,0)</f>
        <v>0</v>
      </c>
      <c r="AH300" s="12">
        <f>IF(OR(Table14[[#This Row],[severity]]="Medium",Table14[[#This Row],[severity]]="High"),1,0)</f>
        <v>0</v>
      </c>
    </row>
    <row r="301" spans="1:34" ht="106.5">
      <c r="A301" s="10" t="s">
        <v>1014</v>
      </c>
      <c r="B301" s="11" t="s">
        <v>1015</v>
      </c>
      <c r="C301" s="12" t="s">
        <v>149</v>
      </c>
      <c r="D30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1" s="11" t="s">
        <v>1044</v>
      </c>
      <c r="F301" s="12" t="s">
        <v>1045</v>
      </c>
      <c r="G301" s="12" t="s">
        <v>1046</v>
      </c>
      <c r="H301" s="12">
        <v>1</v>
      </c>
      <c r="I301" s="12" t="s">
        <v>1047</v>
      </c>
      <c r="J301" s="12" t="s">
        <v>1047</v>
      </c>
      <c r="K301" s="13" t="s">
        <v>56</v>
      </c>
      <c r="L301" s="12" t="s">
        <v>1048</v>
      </c>
      <c r="M301" s="12" t="s">
        <v>1049</v>
      </c>
      <c r="N301" s="12" t="s">
        <v>1053</v>
      </c>
      <c r="O301" s="12" t="s">
        <v>1054</v>
      </c>
      <c r="P301" s="12" t="s">
        <v>2672</v>
      </c>
      <c r="Q301" s="12" t="s">
        <v>2671</v>
      </c>
      <c r="R301" s="12" t="s">
        <v>2672</v>
      </c>
      <c r="S301" s="12" t="s">
        <v>2673</v>
      </c>
      <c r="T301" s="12" t="s">
        <v>2674</v>
      </c>
      <c r="U301" s="12" t="s">
        <v>2829</v>
      </c>
      <c r="V301" s="12" t="s">
        <v>2829</v>
      </c>
      <c r="W301" s="12" t="s">
        <v>72</v>
      </c>
      <c r="X301" s="1" t="s">
        <v>62</v>
      </c>
      <c r="Y301" s="1" t="s">
        <v>73</v>
      </c>
      <c r="Z301" t="s">
        <v>3187</v>
      </c>
      <c r="AA301" s="12" t="str">
        <f>Table14[[#This Row],[case_id]]&amp;"__"&amp;Table14[[#This Row],[filename]]&amp;"__"&amp;Table14[[#This Row],[Model]]</f>
        <v>repo_bfe1dba_6859dae__gemini_actions_llm_vs_gt.diff__Gemini 3.5 Flash</v>
      </c>
      <c r="AB301" s="12">
        <f>IF(Table14[[#This Row],[task_success]]="Yes",1,0)</f>
        <v>1</v>
      </c>
      <c r="AC301" s="12">
        <f>IF(Table14[[#This Row],[task_success]]="Partial",1,0)</f>
        <v>0</v>
      </c>
      <c r="AD301" s="12">
        <f>IF(Table14[[#This Row],[task_success]]="No",1,0)</f>
        <v>0</v>
      </c>
      <c r="AE301" s="12">
        <f>IF(Table14[[#This Row],[exact_match]]="Yes",1,0)</f>
        <v>0</v>
      </c>
      <c r="AF301" s="12">
        <f>IF(Table14[[#This Row],[unintended_change_present]]="Yes",1,0)</f>
        <v>1</v>
      </c>
      <c r="AG301" s="12">
        <f>IF(Table14[[#This Row],[missed_required_change]]="Yes",1,0)</f>
        <v>0</v>
      </c>
      <c r="AH301" s="12">
        <f>IF(OR(Table14[[#This Row],[severity]]="Medium",Table14[[#This Row],[severity]]="High"),1,0)</f>
        <v>0</v>
      </c>
    </row>
    <row r="302" spans="1:34" ht="106.5">
      <c r="A302" s="14" t="s">
        <v>1014</v>
      </c>
      <c r="B302" s="15" t="s">
        <v>1015</v>
      </c>
      <c r="C302" s="20" t="s">
        <v>149</v>
      </c>
      <c r="D302"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2" s="15" t="s">
        <v>1060</v>
      </c>
      <c r="F302" s="16" t="s">
        <v>1061</v>
      </c>
      <c r="G302" s="16" t="s">
        <v>1062</v>
      </c>
      <c r="H302" s="16">
        <v>1</v>
      </c>
      <c r="I302" s="16" t="s">
        <v>1047</v>
      </c>
      <c r="J302" s="16" t="s">
        <v>1047</v>
      </c>
      <c r="K302" s="18" t="s">
        <v>56</v>
      </c>
      <c r="L302" s="16" t="s">
        <v>1063</v>
      </c>
      <c r="M302" s="16" t="s">
        <v>1064</v>
      </c>
      <c r="N302" s="12" t="s">
        <v>1053</v>
      </c>
      <c r="O302" s="12" t="s">
        <v>1068</v>
      </c>
      <c r="P302" s="16" t="s">
        <v>2672</v>
      </c>
      <c r="Q302" s="16" t="s">
        <v>2671</v>
      </c>
      <c r="R302" s="16" t="s">
        <v>2672</v>
      </c>
      <c r="S302" s="16" t="s">
        <v>2673</v>
      </c>
      <c r="T302" s="16" t="s">
        <v>2674</v>
      </c>
      <c r="U302" s="16" t="s">
        <v>2829</v>
      </c>
      <c r="V302" s="16" t="s">
        <v>2829</v>
      </c>
      <c r="W302" s="16" t="s">
        <v>72</v>
      </c>
      <c r="X302" s="1" t="s">
        <v>62</v>
      </c>
      <c r="Y302" s="1" t="s">
        <v>73</v>
      </c>
      <c r="Z302" t="s">
        <v>3187</v>
      </c>
      <c r="AA302" s="12" t="str">
        <f>Table14[[#This Row],[case_id]]&amp;"__"&amp;Table14[[#This Row],[filename]]&amp;"__"&amp;Table14[[#This Row],[Model]]</f>
        <v>repo_968b706_eb2ebc4__gemini_actions_llm_vs_gt.diff__Gemini 3.5 Flash</v>
      </c>
      <c r="AB302" s="12">
        <f>IF(Table14[[#This Row],[task_success]]="Yes",1,0)</f>
        <v>1</v>
      </c>
      <c r="AC302" s="12">
        <f>IF(Table14[[#This Row],[task_success]]="Partial",1,0)</f>
        <v>0</v>
      </c>
      <c r="AD302" s="12">
        <f>IF(Table14[[#This Row],[task_success]]="No",1,0)</f>
        <v>0</v>
      </c>
      <c r="AE302" s="12">
        <f>IF(Table14[[#This Row],[exact_match]]="Yes",1,0)</f>
        <v>0</v>
      </c>
      <c r="AF302" s="12">
        <f>IF(Table14[[#This Row],[unintended_change_present]]="Yes",1,0)</f>
        <v>1</v>
      </c>
      <c r="AG302" s="12">
        <f>IF(Table14[[#This Row],[missed_required_change]]="Yes",1,0)</f>
        <v>0</v>
      </c>
      <c r="AH302" s="12">
        <f>IF(OR(Table14[[#This Row],[severity]]="Medium",Table14[[#This Row],[severity]]="High"),1,0)</f>
        <v>0</v>
      </c>
    </row>
    <row r="303" spans="1:34" ht="121.5">
      <c r="A303" s="10" t="s">
        <v>1070</v>
      </c>
      <c r="B303" s="11" t="s">
        <v>1071</v>
      </c>
      <c r="C303" s="12" t="s">
        <v>51</v>
      </c>
      <c r="D30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3" s="11" t="s">
        <v>1072</v>
      </c>
      <c r="F303" s="12" t="s">
        <v>1073</v>
      </c>
      <c r="G303" s="12" t="s">
        <v>1074</v>
      </c>
      <c r="H303" s="12">
        <v>1</v>
      </c>
      <c r="I303" s="12" t="s">
        <v>1075</v>
      </c>
      <c r="J303" s="12" t="s">
        <v>1075</v>
      </c>
      <c r="K303" s="13" t="s">
        <v>56</v>
      </c>
      <c r="L303" s="12" t="s">
        <v>1076</v>
      </c>
      <c r="M303" s="12" t="s">
        <v>1077</v>
      </c>
      <c r="N303" s="12" t="s">
        <v>1079</v>
      </c>
      <c r="O303" s="12" t="s">
        <v>1080</v>
      </c>
      <c r="P303" s="12" t="s">
        <v>2672</v>
      </c>
      <c r="Q303" s="12" t="s">
        <v>2671</v>
      </c>
      <c r="R303" s="12" t="s">
        <v>2672</v>
      </c>
      <c r="S303" s="12" t="s">
        <v>76</v>
      </c>
      <c r="T303" s="12" t="s">
        <v>2674</v>
      </c>
      <c r="U303" s="12" t="s">
        <v>2671</v>
      </c>
      <c r="V303" s="12" t="s">
        <v>2681</v>
      </c>
      <c r="W303" s="12" t="s">
        <v>72</v>
      </c>
      <c r="X303" s="1" t="s">
        <v>62</v>
      </c>
      <c r="Y303" s="1" t="s">
        <v>73</v>
      </c>
      <c r="Z303" t="s">
        <v>3187</v>
      </c>
      <c r="AA303" s="12" t="str">
        <f>Table14[[#This Row],[case_id]]&amp;"__"&amp;Table14[[#This Row],[filename]]&amp;"__"&amp;Table14[[#This Row],[Model]]</f>
        <v>repo_1821ce4_c42f6c0__gemini_parser_llm_vs_gt.diff__Gemini 3.5 Flash</v>
      </c>
      <c r="AB303" s="12">
        <f>IF(Table14[[#This Row],[task_success]]="Yes",1,0)</f>
        <v>1</v>
      </c>
      <c r="AC303" s="12">
        <f>IF(Table14[[#This Row],[task_success]]="Partial",1,0)</f>
        <v>0</v>
      </c>
      <c r="AD303" s="12">
        <f>IF(Table14[[#This Row],[task_success]]="No",1,0)</f>
        <v>0</v>
      </c>
      <c r="AE303" s="12">
        <f>IF(Table14[[#This Row],[exact_match]]="Yes",1,0)</f>
        <v>0</v>
      </c>
      <c r="AF303" s="12">
        <f>IF(Table14[[#This Row],[unintended_change_present]]="Yes",1,0)</f>
        <v>1</v>
      </c>
      <c r="AG303" s="12">
        <f>IF(Table14[[#This Row],[missed_required_change]]="Yes",1,0)</f>
        <v>0</v>
      </c>
      <c r="AH303" s="12">
        <f>IF(OR(Table14[[#This Row],[severity]]="Medium",Table14[[#This Row],[severity]]="High"),1,0)</f>
        <v>0</v>
      </c>
    </row>
    <row r="304" spans="1:34" ht="137.25">
      <c r="A304" s="14" t="s">
        <v>1070</v>
      </c>
      <c r="B304" s="15" t="s">
        <v>1071</v>
      </c>
      <c r="C304" s="16" t="s">
        <v>51</v>
      </c>
      <c r="D30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4" s="15" t="s">
        <v>1082</v>
      </c>
      <c r="F304" s="16" t="s">
        <v>1083</v>
      </c>
      <c r="G304" s="16" t="s">
        <v>1084</v>
      </c>
      <c r="H304" s="16">
        <v>1</v>
      </c>
      <c r="I304" s="16" t="s">
        <v>1085</v>
      </c>
      <c r="J304" s="16" t="s">
        <v>1085</v>
      </c>
      <c r="K304" s="18" t="s">
        <v>56</v>
      </c>
      <c r="L304" s="16" t="s">
        <v>1086</v>
      </c>
      <c r="M304" s="16" t="s">
        <v>1087</v>
      </c>
      <c r="N304" s="12" t="s">
        <v>1090</v>
      </c>
      <c r="O304" s="12" t="s">
        <v>1091</v>
      </c>
      <c r="P304" s="16" t="s">
        <v>2672</v>
      </c>
      <c r="Q304" s="16" t="s">
        <v>2671</v>
      </c>
      <c r="R304" s="16" t="s">
        <v>2672</v>
      </c>
      <c r="S304" s="16" t="s">
        <v>76</v>
      </c>
      <c r="T304" s="16" t="s">
        <v>2674</v>
      </c>
      <c r="U304" s="16" t="s">
        <v>2671</v>
      </c>
      <c r="V304" s="16" t="s">
        <v>2681</v>
      </c>
      <c r="W304" s="16" t="s">
        <v>72</v>
      </c>
      <c r="X304" s="1" t="s">
        <v>62</v>
      </c>
      <c r="Y304" s="1" t="s">
        <v>73</v>
      </c>
      <c r="Z304" t="s">
        <v>3187</v>
      </c>
      <c r="AA304" s="12" t="str">
        <f>Table14[[#This Row],[case_id]]&amp;"__"&amp;Table14[[#This Row],[filename]]&amp;"__"&amp;Table14[[#This Row],[Model]]</f>
        <v>repo_28d92a8_cb18ecb__gemini_treach_llm_vs_gt.diff__Gemini 3.5 Flash</v>
      </c>
      <c r="AB304" s="12">
        <f>IF(Table14[[#This Row],[task_success]]="Yes",1,0)</f>
        <v>1</v>
      </c>
      <c r="AC304" s="12">
        <f>IF(Table14[[#This Row],[task_success]]="Partial",1,0)</f>
        <v>0</v>
      </c>
      <c r="AD304" s="12">
        <f>IF(Table14[[#This Row],[task_success]]="No",1,0)</f>
        <v>0</v>
      </c>
      <c r="AE304" s="12">
        <f>IF(Table14[[#This Row],[exact_match]]="Yes",1,0)</f>
        <v>0</v>
      </c>
      <c r="AF304" s="12">
        <f>IF(Table14[[#This Row],[unintended_change_present]]="Yes",1,0)</f>
        <v>1</v>
      </c>
      <c r="AG304" s="12">
        <f>IF(Table14[[#This Row],[missed_required_change]]="Yes",1,0)</f>
        <v>0</v>
      </c>
      <c r="AH304" s="12">
        <f>IF(OR(Table14[[#This Row],[severity]]="Medium",Table14[[#This Row],[severity]]="High"),1,0)</f>
        <v>0</v>
      </c>
    </row>
    <row r="305" spans="1:34" ht="121.5">
      <c r="A305" s="10" t="s">
        <v>1070</v>
      </c>
      <c r="B305" s="11" t="s">
        <v>1071</v>
      </c>
      <c r="C305" s="12" t="s">
        <v>114</v>
      </c>
      <c r="D30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5" s="11" t="s">
        <v>1097</v>
      </c>
      <c r="F305" s="12" t="s">
        <v>1098</v>
      </c>
      <c r="G305" s="13" t="s">
        <v>1099</v>
      </c>
      <c r="H305" s="12">
        <v>1</v>
      </c>
      <c r="I305" s="12" t="s">
        <v>1100</v>
      </c>
      <c r="J305" s="12" t="s">
        <v>1100</v>
      </c>
      <c r="K305" s="13" t="s">
        <v>56</v>
      </c>
      <c r="L305" s="12" t="s">
        <v>1101</v>
      </c>
      <c r="M305" s="12" t="s">
        <v>1102</v>
      </c>
      <c r="N305" s="12" t="s">
        <v>1107</v>
      </c>
      <c r="O305" s="12" t="s">
        <v>1108</v>
      </c>
      <c r="P305" s="12" t="s">
        <v>2672</v>
      </c>
      <c r="Q305" s="12" t="s">
        <v>2671</v>
      </c>
      <c r="R305" s="12" t="s">
        <v>2672</v>
      </c>
      <c r="S305" s="12" t="s">
        <v>76</v>
      </c>
      <c r="T305" s="12" t="s">
        <v>2674</v>
      </c>
      <c r="U305" s="12" t="s">
        <v>2671</v>
      </c>
      <c r="V305" s="12" t="s">
        <v>2835</v>
      </c>
      <c r="W305" s="12" t="s">
        <v>72</v>
      </c>
      <c r="X305" s="1" t="s">
        <v>62</v>
      </c>
      <c r="Y305" s="1" t="s">
        <v>73</v>
      </c>
      <c r="Z305" t="s">
        <v>3187</v>
      </c>
      <c r="AA305" s="12" t="str">
        <f>Table14[[#This Row],[case_id]]&amp;"__"&amp;Table14[[#This Row],[filename]]&amp;"__"&amp;Table14[[#This Row],[Model]]</f>
        <v>repo_bc2fce0_e72876f__gemini_core_llm_vs_gt.diff__Gemini 3.5 Flash</v>
      </c>
      <c r="AB305" s="12">
        <f>IF(Table14[[#This Row],[task_success]]="Yes",1,0)</f>
        <v>1</v>
      </c>
      <c r="AC305" s="12">
        <f>IF(Table14[[#This Row],[task_success]]="Partial",1,0)</f>
        <v>0</v>
      </c>
      <c r="AD305" s="12">
        <f>IF(Table14[[#This Row],[task_success]]="No",1,0)</f>
        <v>0</v>
      </c>
      <c r="AE305" s="12">
        <f>IF(Table14[[#This Row],[exact_match]]="Yes",1,0)</f>
        <v>0</v>
      </c>
      <c r="AF305" s="12">
        <f>IF(Table14[[#This Row],[unintended_change_present]]="Yes",1,0)</f>
        <v>1</v>
      </c>
      <c r="AG305" s="12">
        <f>IF(Table14[[#This Row],[missed_required_change]]="Yes",1,0)</f>
        <v>0</v>
      </c>
      <c r="AH305" s="12">
        <f>IF(OR(Table14[[#This Row],[severity]]="Medium",Table14[[#This Row],[severity]]="High"),1,0)</f>
        <v>0</v>
      </c>
    </row>
    <row r="306" spans="1:34" ht="152.25">
      <c r="A306" s="14" t="s">
        <v>1112</v>
      </c>
      <c r="B306" s="15" t="s">
        <v>1113</v>
      </c>
      <c r="C306" s="16" t="s">
        <v>51</v>
      </c>
      <c r="D30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6" s="15" t="s">
        <v>1114</v>
      </c>
      <c r="F306" s="16" t="s">
        <v>1115</v>
      </c>
      <c r="G306" s="16" t="s">
        <v>1116</v>
      </c>
      <c r="H306" s="16">
        <v>4</v>
      </c>
      <c r="I306" s="16" t="s">
        <v>1117</v>
      </c>
      <c r="J306" s="16" t="s">
        <v>1118</v>
      </c>
      <c r="K306" s="18" t="s">
        <v>56</v>
      </c>
      <c r="L306" s="16" t="s">
        <v>1119</v>
      </c>
      <c r="M306" s="16" t="s">
        <v>1120</v>
      </c>
      <c r="N306" s="12" t="s">
        <v>1123</v>
      </c>
      <c r="O306" s="12" t="s">
        <v>1124</v>
      </c>
      <c r="P306" s="16" t="s">
        <v>2672</v>
      </c>
      <c r="Q306" s="16" t="s">
        <v>2671</v>
      </c>
      <c r="R306" s="16" t="s">
        <v>2672</v>
      </c>
      <c r="S306" s="16" t="s">
        <v>76</v>
      </c>
      <c r="T306" s="16" t="s">
        <v>2674</v>
      </c>
      <c r="U306" s="16" t="s">
        <v>2671</v>
      </c>
      <c r="V306" s="16" t="s">
        <v>2681</v>
      </c>
      <c r="W306" s="16" t="s">
        <v>72</v>
      </c>
      <c r="X306" s="1" t="s">
        <v>62</v>
      </c>
      <c r="Y306" s="1" t="s">
        <v>73</v>
      </c>
      <c r="Z306" t="s">
        <v>3187</v>
      </c>
      <c r="AA306" s="12" t="str">
        <f>Table14[[#This Row],[case_id]]&amp;"__"&amp;Table14[[#This Row],[filename]]&amp;"__"&amp;Table14[[#This Row],[Model]]</f>
        <v>repo_f35fec0_ddc5cd8__gemini_bin_llm_vs_gt.diff__Gemini 3.5 Flash</v>
      </c>
      <c r="AB306" s="12">
        <f>IF(Table14[[#This Row],[task_success]]="Yes",1,0)</f>
        <v>1</v>
      </c>
      <c r="AC306" s="12">
        <f>IF(Table14[[#This Row],[task_success]]="Partial",1,0)</f>
        <v>0</v>
      </c>
      <c r="AD306" s="12">
        <f>IF(Table14[[#This Row],[task_success]]="No",1,0)</f>
        <v>0</v>
      </c>
      <c r="AE306" s="12">
        <f>IF(Table14[[#This Row],[exact_match]]="Yes",1,0)</f>
        <v>0</v>
      </c>
      <c r="AF306" s="12">
        <f>IF(Table14[[#This Row],[unintended_change_present]]="Yes",1,0)</f>
        <v>1</v>
      </c>
      <c r="AG306" s="12">
        <f>IF(Table14[[#This Row],[missed_required_change]]="Yes",1,0)</f>
        <v>0</v>
      </c>
      <c r="AH306" s="12">
        <f>IF(OR(Table14[[#This Row],[severity]]="Medium",Table14[[#This Row],[severity]]="High"),1,0)</f>
        <v>0</v>
      </c>
    </row>
    <row r="307" spans="1:34" ht="152.25">
      <c r="A307" s="10" t="s">
        <v>1112</v>
      </c>
      <c r="B307" s="11" t="s">
        <v>1113</v>
      </c>
      <c r="C307" s="12" t="s">
        <v>51</v>
      </c>
      <c r="D30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7" s="11" t="s">
        <v>1114</v>
      </c>
      <c r="F307" s="12" t="s">
        <v>1115</v>
      </c>
      <c r="G307" s="12" t="s">
        <v>1116</v>
      </c>
      <c r="H307" s="12">
        <v>4</v>
      </c>
      <c r="I307" s="12" t="s">
        <v>1117</v>
      </c>
      <c r="J307" s="12" t="s">
        <v>1127</v>
      </c>
      <c r="K307" s="13" t="s">
        <v>56</v>
      </c>
      <c r="L307" s="12" t="s">
        <v>1119</v>
      </c>
      <c r="M307" s="12" t="s">
        <v>1120</v>
      </c>
      <c r="N307" s="12" t="s">
        <v>1130</v>
      </c>
      <c r="O307" s="12" t="s">
        <v>1131</v>
      </c>
      <c r="P307" s="12" t="s">
        <v>2672</v>
      </c>
      <c r="Q307" s="12" t="s">
        <v>2671</v>
      </c>
      <c r="R307" s="12" t="s">
        <v>2672</v>
      </c>
      <c r="S307" s="12" t="s">
        <v>76</v>
      </c>
      <c r="T307" s="12" t="s">
        <v>2674</v>
      </c>
      <c r="U307" s="12" t="s">
        <v>2671</v>
      </c>
      <c r="V307" s="12" t="s">
        <v>2681</v>
      </c>
      <c r="W307" s="12" t="s">
        <v>72</v>
      </c>
      <c r="X307" s="1" t="s">
        <v>62</v>
      </c>
      <c r="Y307" s="1" t="s">
        <v>73</v>
      </c>
      <c r="Z307" t="s">
        <v>3187</v>
      </c>
      <c r="AA307" s="12" t="str">
        <f>Table14[[#This Row],[case_id]]&amp;"__"&amp;Table14[[#This Row],[filename]]&amp;"__"&amp;Table14[[#This Row],[Model]]</f>
        <v>repo_f35fec0_ddc5cd8__gemini_file_llm_vs_gt.diff__Gemini 3.5 Flash</v>
      </c>
      <c r="AB307" s="12">
        <f>IF(Table14[[#This Row],[task_success]]="Yes",1,0)</f>
        <v>1</v>
      </c>
      <c r="AC307" s="12">
        <f>IF(Table14[[#This Row],[task_success]]="Partial",1,0)</f>
        <v>0</v>
      </c>
      <c r="AD307" s="12">
        <f>IF(Table14[[#This Row],[task_success]]="No",1,0)</f>
        <v>0</v>
      </c>
      <c r="AE307" s="12">
        <f>IF(Table14[[#This Row],[exact_match]]="Yes",1,0)</f>
        <v>0</v>
      </c>
      <c r="AF307" s="12">
        <f>IF(Table14[[#This Row],[unintended_change_present]]="Yes",1,0)</f>
        <v>1</v>
      </c>
      <c r="AG307" s="12">
        <f>IF(Table14[[#This Row],[missed_required_change]]="Yes",1,0)</f>
        <v>0</v>
      </c>
      <c r="AH307" s="12">
        <f>IF(OR(Table14[[#This Row],[severity]]="Medium",Table14[[#This Row],[severity]]="High"),1,0)</f>
        <v>0</v>
      </c>
    </row>
    <row r="308" spans="1:34" ht="152.25">
      <c r="A308" s="14" t="s">
        <v>1112</v>
      </c>
      <c r="B308" s="15" t="s">
        <v>1113</v>
      </c>
      <c r="C308" s="16" t="s">
        <v>51</v>
      </c>
      <c r="D30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8" s="15" t="s">
        <v>1114</v>
      </c>
      <c r="F308" s="16" t="s">
        <v>1115</v>
      </c>
      <c r="G308" s="16" t="s">
        <v>1116</v>
      </c>
      <c r="H308" s="16">
        <v>4</v>
      </c>
      <c r="I308" s="16" t="s">
        <v>1117</v>
      </c>
      <c r="J308" s="16" t="s">
        <v>1134</v>
      </c>
      <c r="K308" s="18" t="s">
        <v>56</v>
      </c>
      <c r="L308" s="16" t="s">
        <v>1119</v>
      </c>
      <c r="M308" s="16" t="s">
        <v>1120</v>
      </c>
      <c r="N308" s="12" t="s">
        <v>1137</v>
      </c>
      <c r="O308" s="12" t="s">
        <v>1138</v>
      </c>
      <c r="P308" s="16" t="s">
        <v>2672</v>
      </c>
      <c r="Q308" s="16" t="s">
        <v>2671</v>
      </c>
      <c r="R308" s="16" t="s">
        <v>2672</v>
      </c>
      <c r="S308" s="16" t="s">
        <v>2677</v>
      </c>
      <c r="T308" s="16" t="s">
        <v>2674</v>
      </c>
      <c r="U308" s="16" t="s">
        <v>2671</v>
      </c>
      <c r="V308" s="16" t="s">
        <v>2839</v>
      </c>
      <c r="W308" s="16" t="s">
        <v>72</v>
      </c>
      <c r="X308" s="1" t="s">
        <v>62</v>
      </c>
      <c r="Y308" s="1" t="s">
        <v>73</v>
      </c>
      <c r="Z308" t="s">
        <v>3187</v>
      </c>
      <c r="AA308" s="12" t="str">
        <f>Table14[[#This Row],[case_id]]&amp;"__"&amp;Table14[[#This Row],[filename]]&amp;"__"&amp;Table14[[#This Row],[Model]]</f>
        <v>repo_f35fec0_ddc5cd8__gemini_flib_llm_vs_gt.diff__Gemini 3.5 Flash</v>
      </c>
      <c r="AB308" s="12">
        <f>IF(Table14[[#This Row],[task_success]]="Yes",1,0)</f>
        <v>1</v>
      </c>
      <c r="AC308" s="12">
        <f>IF(Table14[[#This Row],[task_success]]="Partial",1,0)</f>
        <v>0</v>
      </c>
      <c r="AD308" s="12">
        <f>IF(Table14[[#This Row],[task_success]]="No",1,0)</f>
        <v>0</v>
      </c>
      <c r="AE308" s="12">
        <f>IF(Table14[[#This Row],[exact_match]]="Yes",1,0)</f>
        <v>0</v>
      </c>
      <c r="AF308" s="12">
        <f>IF(Table14[[#This Row],[unintended_change_present]]="Yes",1,0)</f>
        <v>1</v>
      </c>
      <c r="AG308" s="12">
        <f>IF(Table14[[#This Row],[missed_required_change]]="Yes",1,0)</f>
        <v>0</v>
      </c>
      <c r="AH308" s="12">
        <f>IF(OR(Table14[[#This Row],[severity]]="Medium",Table14[[#This Row],[severity]]="High"),1,0)</f>
        <v>0</v>
      </c>
    </row>
    <row r="309" spans="1:34" ht="152.25">
      <c r="A309" s="10" t="s">
        <v>1112</v>
      </c>
      <c r="B309" s="11" t="s">
        <v>1113</v>
      </c>
      <c r="C309" s="12" t="s">
        <v>51</v>
      </c>
      <c r="D30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9" s="11" t="s">
        <v>1114</v>
      </c>
      <c r="F309" s="12" t="s">
        <v>1115</v>
      </c>
      <c r="G309" s="12" t="s">
        <v>1116</v>
      </c>
      <c r="H309" s="12">
        <v>4</v>
      </c>
      <c r="I309" s="12" t="s">
        <v>1117</v>
      </c>
      <c r="J309" s="12" t="s">
        <v>1143</v>
      </c>
      <c r="K309" s="13" t="s">
        <v>56</v>
      </c>
      <c r="L309" s="12" t="s">
        <v>1119</v>
      </c>
      <c r="M309" s="12" t="s">
        <v>1120</v>
      </c>
      <c r="N309" s="12" t="s">
        <v>355</v>
      </c>
      <c r="O309" s="12" t="s">
        <v>1145</v>
      </c>
      <c r="P309" s="12" t="s">
        <v>2672</v>
      </c>
      <c r="Q309" s="12" t="s">
        <v>2671</v>
      </c>
      <c r="R309" s="12" t="s">
        <v>2672</v>
      </c>
      <c r="S309" s="12" t="s">
        <v>2729</v>
      </c>
      <c r="T309" s="12" t="s">
        <v>2674</v>
      </c>
      <c r="U309" s="12" t="s">
        <v>2730</v>
      </c>
      <c r="V309" s="12" t="s">
        <v>2730</v>
      </c>
      <c r="W309" s="12" t="s">
        <v>72</v>
      </c>
      <c r="X309" s="1" t="s">
        <v>62</v>
      </c>
      <c r="Y309" s="1" t="s">
        <v>73</v>
      </c>
      <c r="Z309" t="s">
        <v>3187</v>
      </c>
      <c r="AA309" s="12" t="str">
        <f>Table14[[#This Row],[case_id]]&amp;"__"&amp;Table14[[#This Row],[filename]]&amp;"__"&amp;Table14[[#This Row],[Model]]</f>
        <v>repo_f35fec0_ddc5cd8__gemini_test_llm_vs_gt.diff__Gemini 3.5 Flash</v>
      </c>
      <c r="AB309" s="12">
        <f>IF(Table14[[#This Row],[task_success]]="Yes",1,0)</f>
        <v>1</v>
      </c>
      <c r="AC309" s="12">
        <f>IF(Table14[[#This Row],[task_success]]="Partial",1,0)</f>
        <v>0</v>
      </c>
      <c r="AD309" s="12">
        <f>IF(Table14[[#This Row],[task_success]]="No",1,0)</f>
        <v>0</v>
      </c>
      <c r="AE309" s="12">
        <f>IF(Table14[[#This Row],[exact_match]]="Yes",1,0)</f>
        <v>0</v>
      </c>
      <c r="AF309" s="12">
        <f>IF(Table14[[#This Row],[unintended_change_present]]="Yes",1,0)</f>
        <v>1</v>
      </c>
      <c r="AG309" s="12">
        <f>IF(Table14[[#This Row],[missed_required_change]]="Yes",1,0)</f>
        <v>0</v>
      </c>
      <c r="AH309" s="12">
        <f>IF(OR(Table14[[#This Row],[severity]]="Medium",Table14[[#This Row],[severity]]="High"),1,0)</f>
        <v>0</v>
      </c>
    </row>
    <row r="310" spans="1:34" ht="183">
      <c r="A310" s="14" t="s">
        <v>1112</v>
      </c>
      <c r="B310" s="15" t="s">
        <v>1113</v>
      </c>
      <c r="C310" s="16" t="s">
        <v>80</v>
      </c>
      <c r="D31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0" s="15" t="s">
        <v>1149</v>
      </c>
      <c r="F310" s="33" t="s">
        <v>1150</v>
      </c>
      <c r="G310" s="16" t="s">
        <v>1151</v>
      </c>
      <c r="H310" s="16">
        <v>4</v>
      </c>
      <c r="I310" s="16" t="s">
        <v>1152</v>
      </c>
      <c r="J310" s="16" t="s">
        <v>1153</v>
      </c>
      <c r="K310" s="18" t="s">
        <v>56</v>
      </c>
      <c r="L310" s="16" t="s">
        <v>1154</v>
      </c>
      <c r="M310" s="16" t="s">
        <v>1155</v>
      </c>
      <c r="N310" s="12" t="s">
        <v>1158</v>
      </c>
      <c r="O310" s="12" t="s">
        <v>1159</v>
      </c>
      <c r="P310" s="16" t="s">
        <v>2672</v>
      </c>
      <c r="Q310" s="16" t="s">
        <v>2671</v>
      </c>
      <c r="R310" s="16" t="s">
        <v>2672</v>
      </c>
      <c r="S310" s="16" t="s">
        <v>76</v>
      </c>
      <c r="T310" s="16" t="s">
        <v>2674</v>
      </c>
      <c r="U310" s="16" t="s">
        <v>2671</v>
      </c>
      <c r="V310" s="16" t="s">
        <v>2681</v>
      </c>
      <c r="W310" s="16" t="s">
        <v>72</v>
      </c>
      <c r="X310" s="1" t="s">
        <v>62</v>
      </c>
      <c r="Y310" s="1" t="s">
        <v>73</v>
      </c>
      <c r="Z310" t="s">
        <v>3187</v>
      </c>
      <c r="AA310" s="12" t="str">
        <f>Table14[[#This Row],[case_id]]&amp;"__"&amp;Table14[[#This Row],[filename]]&amp;"__"&amp;Table14[[#This Row],[Model]]</f>
        <v>repo_9e694dd_d2507e1__gemini_foothelper_llm_vs_gt.diff__Gemini 3.5 Flash</v>
      </c>
      <c r="AB310" s="12">
        <f>IF(Table14[[#This Row],[task_success]]="Yes",1,0)</f>
        <v>1</v>
      </c>
      <c r="AC310" s="12">
        <f>IF(Table14[[#This Row],[task_success]]="Partial",1,0)</f>
        <v>0</v>
      </c>
      <c r="AD310" s="12">
        <f>IF(Table14[[#This Row],[task_success]]="No",1,0)</f>
        <v>0</v>
      </c>
      <c r="AE310" s="12">
        <f>IF(Table14[[#This Row],[exact_match]]="Yes",1,0)</f>
        <v>0</v>
      </c>
      <c r="AF310" s="12">
        <f>IF(Table14[[#This Row],[unintended_change_present]]="Yes",1,0)</f>
        <v>1</v>
      </c>
      <c r="AG310" s="12">
        <f>IF(Table14[[#This Row],[missed_required_change]]="Yes",1,0)</f>
        <v>0</v>
      </c>
      <c r="AH310" s="12">
        <f>IF(OR(Table14[[#This Row],[severity]]="Medium",Table14[[#This Row],[severity]]="High"),1,0)</f>
        <v>0</v>
      </c>
    </row>
    <row r="311" spans="1:34" ht="183">
      <c r="A311" s="10" t="s">
        <v>1112</v>
      </c>
      <c r="B311" s="11" t="s">
        <v>1113</v>
      </c>
      <c r="C311" s="12" t="s">
        <v>80</v>
      </c>
      <c r="D31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1" s="11" t="s">
        <v>1149</v>
      </c>
      <c r="F311" s="32" t="s">
        <v>1150</v>
      </c>
      <c r="G311" s="12" t="s">
        <v>1151</v>
      </c>
      <c r="H311" s="12">
        <v>4</v>
      </c>
      <c r="I311" s="12" t="s">
        <v>1152</v>
      </c>
      <c r="J311" s="12" t="s">
        <v>1162</v>
      </c>
      <c r="K311" s="13" t="s">
        <v>56</v>
      </c>
      <c r="L311" s="12" t="s">
        <v>1154</v>
      </c>
      <c r="M311" s="12" t="s">
        <v>1155</v>
      </c>
      <c r="N311" s="12" t="s">
        <v>1165</v>
      </c>
      <c r="O311" s="12" t="s">
        <v>1166</v>
      </c>
      <c r="P311" s="12" t="s">
        <v>2672</v>
      </c>
      <c r="Q311" s="12" t="s">
        <v>2671</v>
      </c>
      <c r="R311" s="12" t="s">
        <v>2672</v>
      </c>
      <c r="S311" s="12" t="s">
        <v>2677</v>
      </c>
      <c r="T311" s="12" t="s">
        <v>2674</v>
      </c>
      <c r="U311" s="12" t="s">
        <v>2671</v>
      </c>
      <c r="V311" s="12" t="s">
        <v>2843</v>
      </c>
      <c r="W311" s="12" t="s">
        <v>72</v>
      </c>
      <c r="X311" s="1" t="s">
        <v>62</v>
      </c>
      <c r="Y311" s="1" t="s">
        <v>73</v>
      </c>
      <c r="Z311" t="s">
        <v>3187</v>
      </c>
      <c r="AA311" s="12" t="str">
        <f>Table14[[#This Row],[case_id]]&amp;"__"&amp;Table14[[#This Row],[filename]]&amp;"__"&amp;Table14[[#This Row],[Model]]</f>
        <v>repo_9e694dd_d2507e1__gemini_helper_llm_vs_gt.diff__Gemini 3.5 Flash</v>
      </c>
      <c r="AB311" s="12">
        <f>IF(Table14[[#This Row],[task_success]]="Yes",1,0)</f>
        <v>1</v>
      </c>
      <c r="AC311" s="12">
        <f>IF(Table14[[#This Row],[task_success]]="Partial",1,0)</f>
        <v>0</v>
      </c>
      <c r="AD311" s="12">
        <f>IF(Table14[[#This Row],[task_success]]="No",1,0)</f>
        <v>0</v>
      </c>
      <c r="AE311" s="12">
        <f>IF(Table14[[#This Row],[exact_match]]="Yes",1,0)</f>
        <v>0</v>
      </c>
      <c r="AF311" s="12">
        <f>IF(Table14[[#This Row],[unintended_change_present]]="Yes",1,0)</f>
        <v>1</v>
      </c>
      <c r="AG311" s="12">
        <f>IF(Table14[[#This Row],[missed_required_change]]="Yes",1,0)</f>
        <v>0</v>
      </c>
      <c r="AH311" s="12">
        <f>IF(OR(Table14[[#This Row],[severity]]="Medium",Table14[[#This Row],[severity]]="High"),1,0)</f>
        <v>0</v>
      </c>
    </row>
    <row r="312" spans="1:34" ht="183">
      <c r="A312" s="14" t="s">
        <v>1112</v>
      </c>
      <c r="B312" s="15" t="s">
        <v>1113</v>
      </c>
      <c r="C312" s="16" t="s">
        <v>80</v>
      </c>
      <c r="D31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2" s="15" t="s">
        <v>1149</v>
      </c>
      <c r="F312" s="33" t="s">
        <v>1150</v>
      </c>
      <c r="G312" s="16" t="s">
        <v>1151</v>
      </c>
      <c r="H312" s="16">
        <v>4</v>
      </c>
      <c r="I312" s="16" t="s">
        <v>1152</v>
      </c>
      <c r="J312" s="16" t="s">
        <v>1171</v>
      </c>
      <c r="K312" s="18" t="s">
        <v>56</v>
      </c>
      <c r="L312" s="16" t="s">
        <v>1154</v>
      </c>
      <c r="M312" s="16" t="s">
        <v>1155</v>
      </c>
      <c r="N312" s="12" t="s">
        <v>1174</v>
      </c>
      <c r="O312" s="12" t="s">
        <v>1175</v>
      </c>
      <c r="P312" s="16" t="s">
        <v>62</v>
      </c>
      <c r="Q312" s="16" t="s">
        <v>2671</v>
      </c>
      <c r="R312" s="16" t="s">
        <v>2672</v>
      </c>
      <c r="S312" s="16" t="s">
        <v>76</v>
      </c>
      <c r="T312" s="16" t="s">
        <v>2674</v>
      </c>
      <c r="U312" s="16" t="s">
        <v>2671</v>
      </c>
      <c r="V312" s="16" t="s">
        <v>2681</v>
      </c>
      <c r="W312" s="16" t="s">
        <v>72</v>
      </c>
      <c r="X312" s="1" t="s">
        <v>62</v>
      </c>
      <c r="Y312" s="1" t="s">
        <v>73</v>
      </c>
      <c r="Z312" t="s">
        <v>3187</v>
      </c>
      <c r="AA312" s="12" t="str">
        <f>Table14[[#This Row],[case_id]]&amp;"__"&amp;Table14[[#This Row],[filename]]&amp;"__"&amp;Table14[[#This Row],[Model]]</f>
        <v>repo_9e694dd_d2507e1__gemini_sf_llm_vs_gt.diff__Gemini 3.5 Flash</v>
      </c>
      <c r="AB312" s="12">
        <f>IF(Table14[[#This Row],[task_success]]="Yes",1,0)</f>
        <v>1</v>
      </c>
      <c r="AC312" s="12">
        <f>IF(Table14[[#This Row],[task_success]]="Partial",1,0)</f>
        <v>0</v>
      </c>
      <c r="AD312" s="12">
        <f>IF(Table14[[#This Row],[task_success]]="No",1,0)</f>
        <v>0</v>
      </c>
      <c r="AE312" s="12">
        <f>IF(Table14[[#This Row],[exact_match]]="Yes",1,0)</f>
        <v>0</v>
      </c>
      <c r="AF312" s="12">
        <f>IF(Table14[[#This Row],[unintended_change_present]]="Yes",1,0)</f>
        <v>1</v>
      </c>
      <c r="AG312" s="12">
        <f>IF(Table14[[#This Row],[missed_required_change]]="Yes",1,0)</f>
        <v>0</v>
      </c>
      <c r="AH312" s="12">
        <f>IF(OR(Table14[[#This Row],[severity]]="Medium",Table14[[#This Row],[severity]]="High"),1,0)</f>
        <v>0</v>
      </c>
    </row>
    <row r="313" spans="1:34" ht="183">
      <c r="A313" s="10" t="s">
        <v>1112</v>
      </c>
      <c r="B313" s="11" t="s">
        <v>1113</v>
      </c>
      <c r="C313" s="12" t="s">
        <v>80</v>
      </c>
      <c r="D31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3" s="11" t="s">
        <v>1149</v>
      </c>
      <c r="F313" s="32" t="s">
        <v>1150</v>
      </c>
      <c r="G313" s="12" t="s">
        <v>1151</v>
      </c>
      <c r="H313" s="12">
        <v>4</v>
      </c>
      <c r="I313" s="12" t="s">
        <v>1152</v>
      </c>
      <c r="J313" s="12" t="s">
        <v>1178</v>
      </c>
      <c r="K313" s="13" t="s">
        <v>56</v>
      </c>
      <c r="L313" s="12" t="s">
        <v>1154</v>
      </c>
      <c r="M313" s="12" t="s">
        <v>1155</v>
      </c>
      <c r="N313" s="12" t="s">
        <v>1181</v>
      </c>
      <c r="O313" s="12" t="s">
        <v>1182</v>
      </c>
      <c r="P313" s="12" t="s">
        <v>2672</v>
      </c>
      <c r="Q313" s="12" t="s">
        <v>2671</v>
      </c>
      <c r="R313" s="12" t="s">
        <v>2672</v>
      </c>
      <c r="S313" s="12" t="s">
        <v>2702</v>
      </c>
      <c r="T313" s="12" t="s">
        <v>2674</v>
      </c>
      <c r="U313" s="12" t="s">
        <v>2671</v>
      </c>
      <c r="V313" s="12" t="s">
        <v>2846</v>
      </c>
      <c r="W313" s="12" t="s">
        <v>72</v>
      </c>
      <c r="X313" s="1" t="s">
        <v>62</v>
      </c>
      <c r="Y313" s="1" t="s">
        <v>73</v>
      </c>
      <c r="Z313" t="s">
        <v>3187</v>
      </c>
      <c r="AA313" s="12" t="str">
        <f>Table14[[#This Row],[case_id]]&amp;"__"&amp;Table14[[#This Row],[filename]]&amp;"__"&amp;Table14[[#This Row],[Model]]</f>
        <v>repo_9e694dd_d2507e1__gemini_sfbui_llm_vs_gt.diff__Gemini 3.5 Flash</v>
      </c>
      <c r="AB313" s="12">
        <f>IF(Table14[[#This Row],[task_success]]="Yes",1,0)</f>
        <v>1</v>
      </c>
      <c r="AC313" s="12">
        <f>IF(Table14[[#This Row],[task_success]]="Partial",1,0)</f>
        <v>0</v>
      </c>
      <c r="AD313" s="12">
        <f>IF(Table14[[#This Row],[task_success]]="No",1,0)</f>
        <v>0</v>
      </c>
      <c r="AE313" s="12">
        <f>IF(Table14[[#This Row],[exact_match]]="Yes",1,0)</f>
        <v>0</v>
      </c>
      <c r="AF313" s="12">
        <f>IF(Table14[[#This Row],[unintended_change_present]]="Yes",1,0)</f>
        <v>1</v>
      </c>
      <c r="AG313" s="12">
        <f>IF(Table14[[#This Row],[missed_required_change]]="Yes",1,0)</f>
        <v>0</v>
      </c>
      <c r="AH313" s="12">
        <f>IF(OR(Table14[[#This Row],[severity]]="Medium",Table14[[#This Row],[severity]]="High"),1,0)</f>
        <v>0</v>
      </c>
    </row>
    <row r="314" spans="1:34" ht="137.25">
      <c r="A314" s="14" t="s">
        <v>1112</v>
      </c>
      <c r="B314" s="15" t="s">
        <v>1113</v>
      </c>
      <c r="C314" s="16" t="s">
        <v>114</v>
      </c>
      <c r="D31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4" s="15" t="s">
        <v>1186</v>
      </c>
      <c r="F314" s="16" t="s">
        <v>1187</v>
      </c>
      <c r="G314" s="16" t="s">
        <v>1188</v>
      </c>
      <c r="H314" s="16">
        <v>2</v>
      </c>
      <c r="I314" s="16" t="s">
        <v>1189</v>
      </c>
      <c r="J314" s="16" t="s">
        <v>1134</v>
      </c>
      <c r="K314" s="18" t="s">
        <v>56</v>
      </c>
      <c r="L314" s="16" t="s">
        <v>1190</v>
      </c>
      <c r="M314" s="16" t="s">
        <v>1191</v>
      </c>
      <c r="N314" s="12" t="s">
        <v>1194</v>
      </c>
      <c r="O314" s="12" t="s">
        <v>1195</v>
      </c>
      <c r="P314" s="16" t="s">
        <v>2672</v>
      </c>
      <c r="Q314" s="16" t="s">
        <v>2671</v>
      </c>
      <c r="R314" s="16" t="s">
        <v>2672</v>
      </c>
      <c r="S314" s="16" t="s">
        <v>2677</v>
      </c>
      <c r="T314" s="16" t="s">
        <v>2674</v>
      </c>
      <c r="U314" s="16" t="s">
        <v>2849</v>
      </c>
      <c r="V314" s="16" t="s">
        <v>2849</v>
      </c>
      <c r="W314" s="16" t="s">
        <v>72</v>
      </c>
      <c r="X314" s="1" t="s">
        <v>62</v>
      </c>
      <c r="Y314" s="1" t="s">
        <v>73</v>
      </c>
      <c r="Z314" t="s">
        <v>3187</v>
      </c>
      <c r="AA314" s="12" t="str">
        <f>Table14[[#This Row],[case_id]]&amp;"__"&amp;Table14[[#This Row],[filename]]&amp;"__"&amp;Table14[[#This Row],[Model]]</f>
        <v>repo_27ac7a3_9746aa1__gemini_lib_llm_vs_gt.diff__Gemini 3.5 Flash</v>
      </c>
      <c r="AB314" s="12">
        <f>IF(Table14[[#This Row],[task_success]]="Yes",1,0)</f>
        <v>1</v>
      </c>
      <c r="AC314" s="12">
        <f>IF(Table14[[#This Row],[task_success]]="Partial",1,0)</f>
        <v>0</v>
      </c>
      <c r="AD314" s="12">
        <f>IF(Table14[[#This Row],[task_success]]="No",1,0)</f>
        <v>0</v>
      </c>
      <c r="AE314" s="12">
        <f>IF(Table14[[#This Row],[exact_match]]="Yes",1,0)</f>
        <v>0</v>
      </c>
      <c r="AF314" s="12">
        <f>IF(Table14[[#This Row],[unintended_change_present]]="Yes",1,0)</f>
        <v>1</v>
      </c>
      <c r="AG314" s="12">
        <f>IF(Table14[[#This Row],[missed_required_change]]="Yes",1,0)</f>
        <v>0</v>
      </c>
      <c r="AH314" s="12">
        <f>IF(OR(Table14[[#This Row],[severity]]="Medium",Table14[[#This Row],[severity]]="High"),1,0)</f>
        <v>0</v>
      </c>
    </row>
    <row r="315" spans="1:34" ht="137.25">
      <c r="A315" s="10" t="s">
        <v>1112</v>
      </c>
      <c r="B315" s="11" t="s">
        <v>1113</v>
      </c>
      <c r="C315" s="12" t="s">
        <v>114</v>
      </c>
      <c r="D31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5" s="11" t="s">
        <v>1186</v>
      </c>
      <c r="F315" s="12" t="s">
        <v>1187</v>
      </c>
      <c r="G315" s="12" t="s">
        <v>1188</v>
      </c>
      <c r="H315" s="12">
        <v>2</v>
      </c>
      <c r="I315" s="12" t="s">
        <v>1189</v>
      </c>
      <c r="J315" s="12" t="s">
        <v>1143</v>
      </c>
      <c r="K315" s="13" t="s">
        <v>56</v>
      </c>
      <c r="L315" s="12" t="s">
        <v>1190</v>
      </c>
      <c r="M315" s="12" t="s">
        <v>1191</v>
      </c>
      <c r="N315" s="12" t="s">
        <v>1202</v>
      </c>
      <c r="O315" s="12" t="s">
        <v>1203</v>
      </c>
      <c r="P315" s="12" t="s">
        <v>2672</v>
      </c>
      <c r="Q315" s="12" t="s">
        <v>2671</v>
      </c>
      <c r="R315" s="12" t="s">
        <v>2672</v>
      </c>
      <c r="S315" s="12" t="s">
        <v>76</v>
      </c>
      <c r="T315" s="12" t="s">
        <v>2674</v>
      </c>
      <c r="U315" s="12" t="s">
        <v>2671</v>
      </c>
      <c r="V315" s="12" t="s">
        <v>2850</v>
      </c>
      <c r="W315" s="12" t="s">
        <v>72</v>
      </c>
      <c r="X315" s="1" t="s">
        <v>61</v>
      </c>
      <c r="Y315" s="1" t="s">
        <v>1206</v>
      </c>
      <c r="Z315" t="s">
        <v>3187</v>
      </c>
      <c r="AA315" s="12" t="str">
        <f>Table14[[#This Row],[case_id]]&amp;"__"&amp;Table14[[#This Row],[filename]]&amp;"__"&amp;Table14[[#This Row],[Model]]</f>
        <v>repo_27ac7a3_9746aa1__gemini_spiderfoot_llm_vs_gt.diff__Gemini 3.5 Flash</v>
      </c>
      <c r="AB315" s="12">
        <f>IF(Table14[[#This Row],[task_success]]="Yes",1,0)</f>
        <v>1</v>
      </c>
      <c r="AC315" s="12">
        <f>IF(Table14[[#This Row],[task_success]]="Partial",1,0)</f>
        <v>0</v>
      </c>
      <c r="AD315" s="12">
        <f>IF(Table14[[#This Row],[task_success]]="No",1,0)</f>
        <v>0</v>
      </c>
      <c r="AE315" s="12">
        <f>IF(Table14[[#This Row],[exact_match]]="Yes",1,0)</f>
        <v>0</v>
      </c>
      <c r="AF315" s="12">
        <f>IF(Table14[[#This Row],[unintended_change_present]]="Yes",1,0)</f>
        <v>1</v>
      </c>
      <c r="AG315" s="12">
        <f>IF(Table14[[#This Row],[missed_required_change]]="Yes",1,0)</f>
        <v>0</v>
      </c>
      <c r="AH315" s="12">
        <f>IF(OR(Table14[[#This Row],[severity]]="Medium",Table14[[#This Row],[severity]]="High"),1,0)</f>
        <v>0</v>
      </c>
    </row>
    <row r="316" spans="1:34" ht="137.25">
      <c r="A316" s="14" t="s">
        <v>1112</v>
      </c>
      <c r="B316" s="15" t="s">
        <v>1113</v>
      </c>
      <c r="C316" s="16" t="s">
        <v>114</v>
      </c>
      <c r="D31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6" s="15" t="s">
        <v>1209</v>
      </c>
      <c r="F316" s="16" t="s">
        <v>1210</v>
      </c>
      <c r="G316" s="16" t="s">
        <v>1211</v>
      </c>
      <c r="H316" s="16">
        <v>1</v>
      </c>
      <c r="I316" s="16" t="s">
        <v>1212</v>
      </c>
      <c r="J316" s="16" t="s">
        <v>1212</v>
      </c>
      <c r="K316" s="18" t="s">
        <v>56</v>
      </c>
      <c r="L316" s="16" t="s">
        <v>1213</v>
      </c>
      <c r="M316" s="16" t="s">
        <v>1214</v>
      </c>
      <c r="N316" s="12" t="s">
        <v>1217</v>
      </c>
      <c r="O316" s="12" t="s">
        <v>1218</v>
      </c>
      <c r="P316" s="16" t="s">
        <v>2672</v>
      </c>
      <c r="Q316" s="16" t="s">
        <v>2671</v>
      </c>
      <c r="R316" s="16" t="s">
        <v>2672</v>
      </c>
      <c r="S316" s="16" t="s">
        <v>2677</v>
      </c>
      <c r="T316" s="16" t="s">
        <v>2674</v>
      </c>
      <c r="U316" s="16" t="s">
        <v>2671</v>
      </c>
      <c r="V316" s="16" t="s">
        <v>2853</v>
      </c>
      <c r="W316" s="16" t="s">
        <v>72</v>
      </c>
      <c r="X316" s="1" t="s">
        <v>61</v>
      </c>
      <c r="Y316" s="1" t="s">
        <v>506</v>
      </c>
      <c r="Z316" t="s">
        <v>3187</v>
      </c>
      <c r="AA316" s="12" t="str">
        <f>Table14[[#This Row],[case_id]]&amp;"__"&amp;Table14[[#This Row],[filename]]&amp;"__"&amp;Table14[[#This Row],[Model]]</f>
        <v>repo_aae4a1f_7f04a49__gemini_testspider_llm_vs_gt.diff__Gemini 3.5 Flash</v>
      </c>
      <c r="AB316" s="12">
        <f>IF(Table14[[#This Row],[task_success]]="Yes",1,0)</f>
        <v>1</v>
      </c>
      <c r="AC316" s="12">
        <f>IF(Table14[[#This Row],[task_success]]="Partial",1,0)</f>
        <v>0</v>
      </c>
      <c r="AD316" s="12">
        <f>IF(Table14[[#This Row],[task_success]]="No",1,0)</f>
        <v>0</v>
      </c>
      <c r="AE316" s="12">
        <f>IF(Table14[[#This Row],[exact_match]]="Yes",1,0)</f>
        <v>0</v>
      </c>
      <c r="AF316" s="12">
        <f>IF(Table14[[#This Row],[unintended_change_present]]="Yes",1,0)</f>
        <v>1</v>
      </c>
      <c r="AG316" s="12">
        <f>IF(Table14[[#This Row],[missed_required_change]]="Yes",1,0)</f>
        <v>0</v>
      </c>
      <c r="AH316" s="12">
        <f>IF(OR(Table14[[#This Row],[severity]]="Medium",Table14[[#This Row],[severity]]="High"),1,0)</f>
        <v>0</v>
      </c>
    </row>
    <row r="317" spans="1:34" ht="167.25">
      <c r="A317" s="10" t="s">
        <v>1112</v>
      </c>
      <c r="B317" s="11" t="s">
        <v>1113</v>
      </c>
      <c r="C317" s="12" t="s">
        <v>149</v>
      </c>
      <c r="D31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7" s="11" t="s">
        <v>1222</v>
      </c>
      <c r="F317" s="12" t="s">
        <v>1223</v>
      </c>
      <c r="G317" s="12" t="s">
        <v>1224</v>
      </c>
      <c r="H317" s="12">
        <v>1</v>
      </c>
      <c r="I317" s="12" t="s">
        <v>1134</v>
      </c>
      <c r="J317" s="12" t="s">
        <v>1134</v>
      </c>
      <c r="K317" s="13" t="s">
        <v>56</v>
      </c>
      <c r="L317" s="12" t="s">
        <v>1225</v>
      </c>
      <c r="M317" s="12" t="s">
        <v>1226</v>
      </c>
      <c r="N317" s="12" t="s">
        <v>1194</v>
      </c>
      <c r="O317" s="12" t="s">
        <v>1229</v>
      </c>
      <c r="P317" s="12" t="s">
        <v>2672</v>
      </c>
      <c r="Q317" s="12" t="s">
        <v>2671</v>
      </c>
      <c r="R317" s="12" t="s">
        <v>2672</v>
      </c>
      <c r="S317" s="12" t="s">
        <v>2677</v>
      </c>
      <c r="T317" s="12" t="s">
        <v>2674</v>
      </c>
      <c r="U317" s="12" t="s">
        <v>2849</v>
      </c>
      <c r="V317" s="12" t="s">
        <v>2849</v>
      </c>
      <c r="W317" s="12" t="s">
        <v>72</v>
      </c>
      <c r="X317" s="1" t="s">
        <v>62</v>
      </c>
      <c r="Y317" s="1" t="s">
        <v>73</v>
      </c>
      <c r="Z317" t="s">
        <v>3187</v>
      </c>
      <c r="AA317" s="12" t="str">
        <f>Table14[[#This Row],[case_id]]&amp;"__"&amp;Table14[[#This Row],[filename]]&amp;"__"&amp;Table14[[#This Row],[Model]]</f>
        <v>repo_cd43282_20c4509__gemini_lib_llm_vs_gt.diff__Gemini 3.5 Flash</v>
      </c>
      <c r="AB317" s="12">
        <f>IF(Table14[[#This Row],[task_success]]="Yes",1,0)</f>
        <v>1</v>
      </c>
      <c r="AC317" s="12">
        <f>IF(Table14[[#This Row],[task_success]]="Partial",1,0)</f>
        <v>0</v>
      </c>
      <c r="AD317" s="12">
        <f>IF(Table14[[#This Row],[task_success]]="No",1,0)</f>
        <v>0</v>
      </c>
      <c r="AE317" s="12">
        <f>IF(Table14[[#This Row],[exact_match]]="Yes",1,0)</f>
        <v>0</v>
      </c>
      <c r="AF317" s="12">
        <f>IF(Table14[[#This Row],[unintended_change_present]]="Yes",1,0)</f>
        <v>1</v>
      </c>
      <c r="AG317" s="12">
        <f>IF(Table14[[#This Row],[missed_required_change]]="Yes",1,0)</f>
        <v>0</v>
      </c>
      <c r="AH317" s="12">
        <f>IF(OR(Table14[[#This Row],[severity]]="Medium",Table14[[#This Row],[severity]]="High"),1,0)</f>
        <v>0</v>
      </c>
    </row>
    <row r="318" spans="1:34" ht="91.5">
      <c r="A318" s="14" t="s">
        <v>1112</v>
      </c>
      <c r="B318" s="15" t="s">
        <v>1113</v>
      </c>
      <c r="C318" s="16" t="s">
        <v>305</v>
      </c>
      <c r="D31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8" s="15" t="s">
        <v>1233</v>
      </c>
      <c r="F318" s="16" t="s">
        <v>1234</v>
      </c>
      <c r="G318" s="16" t="s">
        <v>1235</v>
      </c>
      <c r="H318" s="16">
        <v>2</v>
      </c>
      <c r="I318" s="16" t="s">
        <v>1236</v>
      </c>
      <c r="J318" s="16" t="s">
        <v>1237</v>
      </c>
      <c r="K318" s="18" t="s">
        <v>56</v>
      </c>
      <c r="L318" s="16" t="s">
        <v>1238</v>
      </c>
      <c r="M318" s="16" t="s">
        <v>1239</v>
      </c>
      <c r="N318" s="12" t="s">
        <v>1243</v>
      </c>
      <c r="O318" s="12" t="s">
        <v>1244</v>
      </c>
      <c r="P318" s="16" t="s">
        <v>2672</v>
      </c>
      <c r="Q318" s="16" t="s">
        <v>2671</v>
      </c>
      <c r="R318" s="16" t="s">
        <v>2672</v>
      </c>
      <c r="S318" s="16" t="s">
        <v>2719</v>
      </c>
      <c r="T318" s="16" t="s">
        <v>2674</v>
      </c>
      <c r="U318" s="16" t="s">
        <v>2671</v>
      </c>
      <c r="V318" s="16" t="s">
        <v>2857</v>
      </c>
      <c r="W318" s="16" t="s">
        <v>72</v>
      </c>
      <c r="X318" s="1" t="s">
        <v>62</v>
      </c>
      <c r="Y318" s="1" t="s">
        <v>73</v>
      </c>
      <c r="Z318" t="s">
        <v>3187</v>
      </c>
      <c r="AA318" s="12" t="str">
        <f>Table14[[#This Row],[case_id]]&amp;"__"&amp;Table14[[#This Row],[filename]]&amp;"__"&amp;Table14[[#This Row],[Model]]</f>
        <v>repo_bba8242_fa02bc8__gemini_credit_llm_vs_gt.diff__Gemini 3.5 Flash</v>
      </c>
      <c r="AB318" s="12">
        <f>IF(Table14[[#This Row],[task_success]]="Yes",1,0)</f>
        <v>1</v>
      </c>
      <c r="AC318" s="12">
        <f>IF(Table14[[#This Row],[task_success]]="Partial",1,0)</f>
        <v>0</v>
      </c>
      <c r="AD318" s="12">
        <f>IF(Table14[[#This Row],[task_success]]="No",1,0)</f>
        <v>0</v>
      </c>
      <c r="AE318" s="12">
        <f>IF(Table14[[#This Row],[exact_match]]="Yes",1,0)</f>
        <v>0</v>
      </c>
      <c r="AF318" s="12">
        <f>IF(Table14[[#This Row],[unintended_change_present]]="Yes",1,0)</f>
        <v>1</v>
      </c>
      <c r="AG318" s="12">
        <f>IF(Table14[[#This Row],[missed_required_change]]="Yes",1,0)</f>
        <v>0</v>
      </c>
      <c r="AH318" s="12">
        <f>IF(OR(Table14[[#This Row],[severity]]="Medium",Table14[[#This Row],[severity]]="High"),1,0)</f>
        <v>0</v>
      </c>
    </row>
    <row r="319" spans="1:34" ht="91.5">
      <c r="A319" s="10" t="s">
        <v>1112</v>
      </c>
      <c r="B319" s="11" t="s">
        <v>1113</v>
      </c>
      <c r="C319" s="12" t="s">
        <v>305</v>
      </c>
      <c r="D31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9" s="11" t="s">
        <v>1233</v>
      </c>
      <c r="F319" s="12" t="s">
        <v>1234</v>
      </c>
      <c r="G319" s="12" t="s">
        <v>1235</v>
      </c>
      <c r="H319" s="12">
        <v>2</v>
      </c>
      <c r="I319" s="12" t="s">
        <v>1236</v>
      </c>
      <c r="J319" s="12" t="s">
        <v>1249</v>
      </c>
      <c r="K319" s="13" t="s">
        <v>56</v>
      </c>
      <c r="L319" s="12" t="s">
        <v>1238</v>
      </c>
      <c r="M319" s="12" t="s">
        <v>1239</v>
      </c>
      <c r="N319" s="12" t="s">
        <v>1252</v>
      </c>
      <c r="O319" s="12" t="s">
        <v>1253</v>
      </c>
      <c r="P319" s="12" t="s">
        <v>2672</v>
      </c>
      <c r="Q319" s="12" t="s">
        <v>2671</v>
      </c>
      <c r="R319" s="12" t="s">
        <v>2672</v>
      </c>
      <c r="S319" s="12" t="s">
        <v>2719</v>
      </c>
      <c r="T319" s="12" t="s">
        <v>2674</v>
      </c>
      <c r="U319" s="12" t="s">
        <v>2671</v>
      </c>
      <c r="V319" s="12" t="s">
        <v>2857</v>
      </c>
      <c r="W319" s="12" t="s">
        <v>72</v>
      </c>
      <c r="X319" s="1" t="s">
        <v>62</v>
      </c>
      <c r="Y319" s="1" t="s">
        <v>73</v>
      </c>
      <c r="Z319" t="s">
        <v>3187</v>
      </c>
      <c r="AA319" s="12" t="str">
        <f>Table14[[#This Row],[case_id]]&amp;"__"&amp;Table14[[#This Row],[filename]]&amp;"__"&amp;Table14[[#This Row],[Model]]</f>
        <v>repo_bba8242_fa02bc8__gemini_iban_llm_vs_gt.diff__Gemini 3.5 Flash</v>
      </c>
      <c r="AB319" s="12">
        <f>IF(Table14[[#This Row],[task_success]]="Yes",1,0)</f>
        <v>1</v>
      </c>
      <c r="AC319" s="12">
        <f>IF(Table14[[#This Row],[task_success]]="Partial",1,0)</f>
        <v>0</v>
      </c>
      <c r="AD319" s="12">
        <f>IF(Table14[[#This Row],[task_success]]="No",1,0)</f>
        <v>0</v>
      </c>
      <c r="AE319" s="12">
        <f>IF(Table14[[#This Row],[exact_match]]="Yes",1,0)</f>
        <v>0</v>
      </c>
      <c r="AF319" s="12">
        <f>IF(Table14[[#This Row],[unintended_change_present]]="Yes",1,0)</f>
        <v>1</v>
      </c>
      <c r="AG319" s="12">
        <f>IF(Table14[[#This Row],[missed_required_change]]="Yes",1,0)</f>
        <v>0</v>
      </c>
      <c r="AH319" s="12">
        <f>IF(OR(Table14[[#This Row],[severity]]="Medium",Table14[[#This Row],[severity]]="High"),1,0)</f>
        <v>0</v>
      </c>
    </row>
    <row r="320" spans="1:34" ht="152.25">
      <c r="A320" s="14" t="s">
        <v>1258</v>
      </c>
      <c r="B320" s="15" t="s">
        <v>1259</v>
      </c>
      <c r="C320" s="16" t="s">
        <v>149</v>
      </c>
      <c r="D32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0" s="15" t="s">
        <v>1260</v>
      </c>
      <c r="F320" s="33" t="s">
        <v>1261</v>
      </c>
      <c r="G320" s="33" t="s">
        <v>1262</v>
      </c>
      <c r="H320" s="16">
        <v>1</v>
      </c>
      <c r="I320" s="16" t="s">
        <v>1263</v>
      </c>
      <c r="J320" s="16" t="s">
        <v>1263</v>
      </c>
      <c r="K320" s="18" t="s">
        <v>56</v>
      </c>
      <c r="L320" s="16" t="s">
        <v>1264</v>
      </c>
      <c r="M320" s="16" t="s">
        <v>1265</v>
      </c>
      <c r="N320" s="12" t="s">
        <v>1268</v>
      </c>
      <c r="O320" s="12" t="s">
        <v>1269</v>
      </c>
      <c r="P320" s="16" t="s">
        <v>2672</v>
      </c>
      <c r="Q320" s="16" t="s">
        <v>2671</v>
      </c>
      <c r="R320" s="16" t="s">
        <v>2672</v>
      </c>
      <c r="S320" s="16" t="s">
        <v>2417</v>
      </c>
      <c r="T320" s="16" t="s">
        <v>2674</v>
      </c>
      <c r="U320" s="16" t="s">
        <v>2671</v>
      </c>
      <c r="V320" s="16" t="s">
        <v>2860</v>
      </c>
      <c r="W320" s="16" t="s">
        <v>72</v>
      </c>
      <c r="X320" s="1" t="s">
        <v>62</v>
      </c>
      <c r="Y320" s="1" t="s">
        <v>73</v>
      </c>
      <c r="Z320" t="s">
        <v>3187</v>
      </c>
      <c r="AA320" s="12" t="str">
        <f>Table14[[#This Row],[case_id]]&amp;"__"&amp;Table14[[#This Row],[filename]]&amp;"__"&amp;Table14[[#This Row],[Model]]</f>
        <v>repo_b823069_04e8835__gemini_setup_llm_vs_gt.diff__Gemini 3.5 Flash</v>
      </c>
      <c r="AB320" s="12">
        <f>IF(Table14[[#This Row],[task_success]]="Yes",1,0)</f>
        <v>1</v>
      </c>
      <c r="AC320" s="12">
        <f>IF(Table14[[#This Row],[task_success]]="Partial",1,0)</f>
        <v>0</v>
      </c>
      <c r="AD320" s="12">
        <f>IF(Table14[[#This Row],[task_success]]="No",1,0)</f>
        <v>0</v>
      </c>
      <c r="AE320" s="12">
        <f>IF(Table14[[#This Row],[exact_match]]="Yes",1,0)</f>
        <v>0</v>
      </c>
      <c r="AF320" s="12">
        <f>IF(Table14[[#This Row],[unintended_change_present]]="Yes",1,0)</f>
        <v>1</v>
      </c>
      <c r="AG320" s="12">
        <f>IF(Table14[[#This Row],[missed_required_change]]="Yes",1,0)</f>
        <v>0</v>
      </c>
      <c r="AH320" s="12">
        <f>IF(OR(Table14[[#This Row],[severity]]="Medium",Table14[[#This Row],[severity]]="High"),1,0)</f>
        <v>0</v>
      </c>
    </row>
    <row r="321" spans="1:34" ht="106.5">
      <c r="A321" s="10" t="s">
        <v>1274</v>
      </c>
      <c r="B321" s="11" t="s">
        <v>1275</v>
      </c>
      <c r="C321" s="12" t="s">
        <v>149</v>
      </c>
      <c r="D32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1" s="11" t="s">
        <v>1276</v>
      </c>
      <c r="F321" s="12" t="s">
        <v>1277</v>
      </c>
      <c r="G321" s="34" t="s">
        <v>1278</v>
      </c>
      <c r="H321" s="12">
        <v>2</v>
      </c>
      <c r="I321" s="12" t="s">
        <v>1279</v>
      </c>
      <c r="J321" s="12" t="s">
        <v>1280</v>
      </c>
      <c r="K321" s="13" t="s">
        <v>56</v>
      </c>
      <c r="L321" s="12" t="s">
        <v>1281</v>
      </c>
      <c r="M321" s="12" t="s">
        <v>1282</v>
      </c>
      <c r="N321" s="12" t="s">
        <v>1286</v>
      </c>
      <c r="O321" s="12" t="s">
        <v>1287</v>
      </c>
      <c r="P321" s="12" t="s">
        <v>2672</v>
      </c>
      <c r="Q321" s="12" t="s">
        <v>2671</v>
      </c>
      <c r="R321" s="12" t="s">
        <v>2672</v>
      </c>
      <c r="S321" s="12" t="s">
        <v>2719</v>
      </c>
      <c r="T321" s="12" t="s">
        <v>2674</v>
      </c>
      <c r="U321" s="12" t="s">
        <v>2671</v>
      </c>
      <c r="V321" s="12" t="s">
        <v>2865</v>
      </c>
      <c r="W321" s="12" t="s">
        <v>72</v>
      </c>
      <c r="X321" s="1" t="s">
        <v>62</v>
      </c>
      <c r="Y321" s="1" t="s">
        <v>73</v>
      </c>
      <c r="Z321" t="s">
        <v>3187</v>
      </c>
      <c r="AA321" s="12" t="str">
        <f>Table14[[#This Row],[case_id]]&amp;"__"&amp;Table14[[#This Row],[filename]]&amp;"__"&amp;Table14[[#This Row],[Model]]</f>
        <v>repo_cfcc82a_947f1ad__gemini_sherlock_llm_vs_gt.diff__Gemini 3.5 Flash</v>
      </c>
      <c r="AB321" s="12">
        <f>IF(Table14[[#This Row],[task_success]]="Yes",1,0)</f>
        <v>1</v>
      </c>
      <c r="AC321" s="12">
        <f>IF(Table14[[#This Row],[task_success]]="Partial",1,0)</f>
        <v>0</v>
      </c>
      <c r="AD321" s="12">
        <f>IF(Table14[[#This Row],[task_success]]="No",1,0)</f>
        <v>0</v>
      </c>
      <c r="AE321" s="12">
        <f>IF(Table14[[#This Row],[exact_match]]="Yes",1,0)</f>
        <v>0</v>
      </c>
      <c r="AF321" s="12">
        <f>IF(Table14[[#This Row],[unintended_change_present]]="Yes",1,0)</f>
        <v>1</v>
      </c>
      <c r="AG321" s="12">
        <f>IF(Table14[[#This Row],[missed_required_change]]="Yes",1,0)</f>
        <v>0</v>
      </c>
      <c r="AH321" s="12">
        <f>IF(OR(Table14[[#This Row],[severity]]="Medium",Table14[[#This Row],[severity]]="High"),1,0)</f>
        <v>0</v>
      </c>
    </row>
    <row r="322" spans="1:34" ht="106.5">
      <c r="A322" s="14" t="s">
        <v>1274</v>
      </c>
      <c r="B322" s="15" t="s">
        <v>1275</v>
      </c>
      <c r="C322" s="16" t="s">
        <v>149</v>
      </c>
      <c r="D32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2" s="15" t="s">
        <v>1276</v>
      </c>
      <c r="F322" s="16" t="s">
        <v>1277</v>
      </c>
      <c r="G322" s="35" t="s">
        <v>1278</v>
      </c>
      <c r="H322" s="16">
        <v>2</v>
      </c>
      <c r="I322" s="16" t="s">
        <v>1279</v>
      </c>
      <c r="J322" s="16" t="s">
        <v>1292</v>
      </c>
      <c r="K322" s="18" t="s">
        <v>56</v>
      </c>
      <c r="L322" s="16" t="s">
        <v>1281</v>
      </c>
      <c r="M322" s="16" t="s">
        <v>1282</v>
      </c>
      <c r="N322" s="12" t="s">
        <v>1297</v>
      </c>
      <c r="O322" s="12" t="s">
        <v>1298</v>
      </c>
      <c r="P322" s="16" t="s">
        <v>2672</v>
      </c>
      <c r="Q322" s="16" t="s">
        <v>2671</v>
      </c>
      <c r="R322" s="16" t="s">
        <v>2672</v>
      </c>
      <c r="S322" s="16" t="s">
        <v>2682</v>
      </c>
      <c r="T322" s="16" t="s">
        <v>2674</v>
      </c>
      <c r="U322" s="16" t="s">
        <v>2671</v>
      </c>
      <c r="V322" s="16" t="s">
        <v>2867</v>
      </c>
      <c r="W322" s="16" t="s">
        <v>72</v>
      </c>
      <c r="X322" s="1" t="s">
        <v>62</v>
      </c>
      <c r="Y322" s="1" t="s">
        <v>73</v>
      </c>
      <c r="Z322" t="s">
        <v>3187</v>
      </c>
      <c r="AA322" s="12" t="str">
        <f>Table14[[#This Row],[case_id]]&amp;"__"&amp;Table14[[#This Row],[filename]]&amp;"__"&amp;Table14[[#This Row],[Model]]</f>
        <v>repo_cfcc82a_947f1ad__gemini_sites_llm_vs_gt.diff__Gemini 3.5 Flash</v>
      </c>
      <c r="AB322" s="12">
        <f>IF(Table14[[#This Row],[task_success]]="Yes",1,0)</f>
        <v>1</v>
      </c>
      <c r="AC322" s="12">
        <f>IF(Table14[[#This Row],[task_success]]="Partial",1,0)</f>
        <v>0</v>
      </c>
      <c r="AD322" s="12">
        <f>IF(Table14[[#This Row],[task_success]]="No",1,0)</f>
        <v>0</v>
      </c>
      <c r="AE322" s="12">
        <f>IF(Table14[[#This Row],[exact_match]]="Yes",1,0)</f>
        <v>0</v>
      </c>
      <c r="AF322" s="12">
        <f>IF(Table14[[#This Row],[unintended_change_present]]="Yes",1,0)</f>
        <v>1</v>
      </c>
      <c r="AG322" s="12">
        <f>IF(Table14[[#This Row],[missed_required_change]]="Yes",1,0)</f>
        <v>0</v>
      </c>
      <c r="AH322" s="12">
        <f>IF(OR(Table14[[#This Row],[severity]]="Medium",Table14[[#This Row],[severity]]="High"),1,0)</f>
        <v>0</v>
      </c>
    </row>
    <row r="323" spans="1:34" ht="152.25">
      <c r="A323" s="10" t="s">
        <v>1274</v>
      </c>
      <c r="B323" s="11" t="s">
        <v>1275</v>
      </c>
      <c r="C323" s="12" t="s">
        <v>305</v>
      </c>
      <c r="D32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3" s="11" t="s">
        <v>1303</v>
      </c>
      <c r="F323" s="12" t="s">
        <v>1304</v>
      </c>
      <c r="G323" s="12" t="s">
        <v>1305</v>
      </c>
      <c r="H323" s="12">
        <v>1</v>
      </c>
      <c r="I323" s="12" t="s">
        <v>1306</v>
      </c>
      <c r="J323" s="12" t="s">
        <v>1306</v>
      </c>
      <c r="K323" s="13" t="s">
        <v>56</v>
      </c>
      <c r="L323" s="12" t="s">
        <v>1307</v>
      </c>
      <c r="M323" s="12" t="s">
        <v>1308</v>
      </c>
      <c r="N323" s="12" t="s">
        <v>1297</v>
      </c>
      <c r="O323" s="12" t="s">
        <v>1311</v>
      </c>
      <c r="P323" s="12" t="s">
        <v>2672</v>
      </c>
      <c r="Q323" s="12" t="s">
        <v>2671</v>
      </c>
      <c r="R323" s="12" t="s">
        <v>2672</v>
      </c>
      <c r="S323" s="12" t="s">
        <v>2682</v>
      </c>
      <c r="T323" s="12" t="s">
        <v>2674</v>
      </c>
      <c r="U323" s="12" t="s">
        <v>2671</v>
      </c>
      <c r="V323" s="12" t="s">
        <v>2867</v>
      </c>
      <c r="W323" s="12" t="s">
        <v>72</v>
      </c>
      <c r="X323" s="1" t="s">
        <v>62</v>
      </c>
      <c r="Y323" s="1" t="s">
        <v>73</v>
      </c>
      <c r="Z323" t="s">
        <v>3187</v>
      </c>
      <c r="AA323" s="12" t="str">
        <f>Table14[[#This Row],[case_id]]&amp;"__"&amp;Table14[[#This Row],[filename]]&amp;"__"&amp;Table14[[#This Row],[Model]]</f>
        <v>repo_be42ae7_1c64c28__gemini_sites_llm_vs_gt.diff__Gemini 3.5 Flash</v>
      </c>
      <c r="AB323" s="12">
        <f>IF(Table14[[#This Row],[task_success]]="Yes",1,0)</f>
        <v>1</v>
      </c>
      <c r="AC323" s="12">
        <f>IF(Table14[[#This Row],[task_success]]="Partial",1,0)</f>
        <v>0</v>
      </c>
      <c r="AD323" s="12">
        <f>IF(Table14[[#This Row],[task_success]]="No",1,0)</f>
        <v>0</v>
      </c>
      <c r="AE323" s="12">
        <f>IF(Table14[[#This Row],[exact_match]]="Yes",1,0)</f>
        <v>0</v>
      </c>
      <c r="AF323" s="12">
        <f>IF(Table14[[#This Row],[unintended_change_present]]="Yes",1,0)</f>
        <v>1</v>
      </c>
      <c r="AG323" s="12">
        <f>IF(Table14[[#This Row],[missed_required_change]]="Yes",1,0)</f>
        <v>0</v>
      </c>
      <c r="AH323" s="12">
        <f>IF(OR(Table14[[#This Row],[severity]]="Medium",Table14[[#This Row],[severity]]="High"),1,0)</f>
        <v>0</v>
      </c>
    </row>
    <row r="324" spans="1:34" ht="91.5">
      <c r="A324" s="14" t="s">
        <v>1316</v>
      </c>
      <c r="B324" s="15" t="s">
        <v>1317</v>
      </c>
      <c r="C324" s="16" t="s">
        <v>51</v>
      </c>
      <c r="D32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4" s="15" t="s">
        <v>1318</v>
      </c>
      <c r="F324" s="18">
        <v>5741160</v>
      </c>
      <c r="G324" s="16" t="s">
        <v>1319</v>
      </c>
      <c r="H324" s="16">
        <v>1</v>
      </c>
      <c r="I324" s="16" t="s">
        <v>1320</v>
      </c>
      <c r="J324" s="16" t="s">
        <v>1320</v>
      </c>
      <c r="K324" s="18" t="s">
        <v>56</v>
      </c>
      <c r="L324" s="16" t="s">
        <v>1321</v>
      </c>
      <c r="M324" s="16" t="s">
        <v>1322</v>
      </c>
      <c r="N324" s="12" t="s">
        <v>1326</v>
      </c>
      <c r="O324" s="12" t="s">
        <v>1327</v>
      </c>
      <c r="P324" s="16" t="s">
        <v>2672</v>
      </c>
      <c r="Q324" s="16" t="s">
        <v>2671</v>
      </c>
      <c r="R324" s="16" t="s">
        <v>2672</v>
      </c>
      <c r="S324" s="16" t="s">
        <v>76</v>
      </c>
      <c r="T324" s="16" t="s">
        <v>2674</v>
      </c>
      <c r="U324" s="16" t="s">
        <v>2681</v>
      </c>
      <c r="V324" s="16" t="s">
        <v>2872</v>
      </c>
      <c r="W324" s="16" t="s">
        <v>72</v>
      </c>
      <c r="X324" s="1" t="s">
        <v>62</v>
      </c>
      <c r="Y324" s="1" t="s">
        <v>73</v>
      </c>
      <c r="Z324" t="s">
        <v>3187</v>
      </c>
      <c r="AA324" s="12" t="str">
        <f>Table14[[#This Row],[case_id]]&amp;"__"&amp;Table14[[#This Row],[filename]]&amp;"__"&amp;Table14[[#This Row],[Model]]</f>
        <v>repo_5741160_f7c6063__gemini_extractor_llm_vs_gt.diff__Gemini 3.5 Flash</v>
      </c>
      <c r="AB324" s="12">
        <f>IF(Table14[[#This Row],[task_success]]="Yes",1,0)</f>
        <v>1</v>
      </c>
      <c r="AC324" s="12">
        <f>IF(Table14[[#This Row],[task_success]]="Partial",1,0)</f>
        <v>0</v>
      </c>
      <c r="AD324" s="12">
        <f>IF(Table14[[#This Row],[task_success]]="No",1,0)</f>
        <v>0</v>
      </c>
      <c r="AE324" s="12">
        <f>IF(Table14[[#This Row],[exact_match]]="Yes",1,0)</f>
        <v>0</v>
      </c>
      <c r="AF324" s="12">
        <f>IF(Table14[[#This Row],[unintended_change_present]]="Yes",1,0)</f>
        <v>1</v>
      </c>
      <c r="AG324" s="12">
        <f>IF(Table14[[#This Row],[missed_required_change]]="Yes",1,0)</f>
        <v>0</v>
      </c>
      <c r="AH324" s="12">
        <f>IF(OR(Table14[[#This Row],[severity]]="Medium",Table14[[#This Row],[severity]]="High"),1,0)</f>
        <v>0</v>
      </c>
    </row>
    <row r="325" spans="1:34" ht="137.25">
      <c r="A325" s="10" t="s">
        <v>1316</v>
      </c>
      <c r="B325" s="11" t="s">
        <v>1317</v>
      </c>
      <c r="C325" s="12" t="s">
        <v>149</v>
      </c>
      <c r="D32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5" s="11" t="s">
        <v>1332</v>
      </c>
      <c r="F325" s="12" t="s">
        <v>1333</v>
      </c>
      <c r="G325" s="12" t="s">
        <v>1334</v>
      </c>
      <c r="H325" s="12">
        <v>1</v>
      </c>
      <c r="I325" s="12" t="s">
        <v>1335</v>
      </c>
      <c r="J325" s="12" t="s">
        <v>1336</v>
      </c>
      <c r="K325" s="13" t="s">
        <v>56</v>
      </c>
      <c r="L325" s="12" t="s">
        <v>1337</v>
      </c>
      <c r="M325" s="12" t="s">
        <v>1338</v>
      </c>
      <c r="N325" s="12" t="s">
        <v>1342</v>
      </c>
      <c r="O325" s="12" t="s">
        <v>1343</v>
      </c>
      <c r="P325" s="12" t="s">
        <v>2672</v>
      </c>
      <c r="Q325" s="12" t="s">
        <v>2671</v>
      </c>
      <c r="R325" s="12" t="s">
        <v>2672</v>
      </c>
      <c r="S325" s="12" t="s">
        <v>76</v>
      </c>
      <c r="T325" s="12" t="s">
        <v>2674</v>
      </c>
      <c r="U325" s="12" t="s">
        <v>2671</v>
      </c>
      <c r="V325" s="12" t="s">
        <v>2681</v>
      </c>
      <c r="W325" s="12" t="s">
        <v>72</v>
      </c>
      <c r="X325" s="1" t="s">
        <v>62</v>
      </c>
      <c r="Y325" s="1" t="s">
        <v>73</v>
      </c>
      <c r="Z325" t="s">
        <v>3187</v>
      </c>
      <c r="AA325" s="12" t="str">
        <f>Table14[[#This Row],[case_id]]&amp;"__"&amp;Table14[[#This Row],[filename]]&amp;"__"&amp;Table14[[#This Row],[Model]]</f>
        <v>repo_d909ae2_7e7cf0b__gemini_adjust_llm_vs_gt.diff__Gemini 3.5 Flash</v>
      </c>
      <c r="AB325" s="12">
        <f>IF(Table14[[#This Row],[task_success]]="Yes",1,0)</f>
        <v>1</v>
      </c>
      <c r="AC325" s="12">
        <f>IF(Table14[[#This Row],[task_success]]="Partial",1,0)</f>
        <v>0</v>
      </c>
      <c r="AD325" s="12">
        <f>IF(Table14[[#This Row],[task_success]]="No",1,0)</f>
        <v>0</v>
      </c>
      <c r="AE325" s="12">
        <f>IF(Table14[[#This Row],[exact_match]]="Yes",1,0)</f>
        <v>0</v>
      </c>
      <c r="AF325" s="12">
        <f>IF(Table14[[#This Row],[unintended_change_present]]="Yes",1,0)</f>
        <v>1</v>
      </c>
      <c r="AG325" s="12">
        <f>IF(Table14[[#This Row],[missed_required_change]]="Yes",1,0)</f>
        <v>0</v>
      </c>
      <c r="AH325" s="12">
        <f>IF(OR(Table14[[#This Row],[severity]]="Medium",Table14[[#This Row],[severity]]="High"),1,0)</f>
        <v>0</v>
      </c>
    </row>
    <row r="326" spans="1:34" ht="91.5">
      <c r="A326" s="14" t="s">
        <v>1351</v>
      </c>
      <c r="B326" s="15" t="s">
        <v>1352</v>
      </c>
      <c r="C326" s="16" t="s">
        <v>51</v>
      </c>
      <c r="D32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6" s="15" t="s">
        <v>1353</v>
      </c>
      <c r="F326" s="16" t="s">
        <v>1354</v>
      </c>
      <c r="G326" s="16" t="s">
        <v>1355</v>
      </c>
      <c r="H326" s="16">
        <v>2</v>
      </c>
      <c r="I326" s="16" t="s">
        <v>1356</v>
      </c>
      <c r="J326" s="16" t="s">
        <v>1357</v>
      </c>
      <c r="K326" s="18" t="s">
        <v>56</v>
      </c>
      <c r="L326" s="16" t="s">
        <v>1358</v>
      </c>
      <c r="M326" s="16" t="s">
        <v>1359</v>
      </c>
      <c r="N326" s="12" t="s">
        <v>1194</v>
      </c>
      <c r="O326" s="12" t="s">
        <v>1363</v>
      </c>
      <c r="P326" s="16" t="s">
        <v>2672</v>
      </c>
      <c r="Q326" s="16" t="s">
        <v>2671</v>
      </c>
      <c r="R326" s="16" t="s">
        <v>2672</v>
      </c>
      <c r="S326" s="16" t="s">
        <v>2677</v>
      </c>
      <c r="T326" s="16" t="s">
        <v>2674</v>
      </c>
      <c r="U326" s="16" t="s">
        <v>2849</v>
      </c>
      <c r="V326" s="16" t="s">
        <v>2849</v>
      </c>
      <c r="W326" s="16" t="s">
        <v>72</v>
      </c>
      <c r="X326" s="1" t="s">
        <v>62</v>
      </c>
      <c r="Y326" s="1" t="s">
        <v>73</v>
      </c>
      <c r="Z326" t="s">
        <v>3187</v>
      </c>
      <c r="AA326" s="12" t="str">
        <f>Table14[[#This Row],[case_id]]&amp;"__"&amp;Table14[[#This Row],[filename]]&amp;"__"&amp;Table14[[#This Row],[Model]]</f>
        <v>repo_9b6605c_991915a__gemini_lib_llm_vs_gt.diff__Gemini 3.5 Flash</v>
      </c>
      <c r="AB326" s="12">
        <f>IF(Table14[[#This Row],[task_success]]="Yes",1,0)</f>
        <v>1</v>
      </c>
      <c r="AC326" s="12">
        <f>IF(Table14[[#This Row],[task_success]]="Partial",1,0)</f>
        <v>0</v>
      </c>
      <c r="AD326" s="12">
        <f>IF(Table14[[#This Row],[task_success]]="No",1,0)</f>
        <v>0</v>
      </c>
      <c r="AE326" s="12">
        <f>IF(Table14[[#This Row],[exact_match]]="Yes",1,0)</f>
        <v>0</v>
      </c>
      <c r="AF326" s="12">
        <f>IF(Table14[[#This Row],[unintended_change_present]]="Yes",1,0)</f>
        <v>1</v>
      </c>
      <c r="AG326" s="12">
        <f>IF(Table14[[#This Row],[missed_required_change]]="Yes",1,0)</f>
        <v>0</v>
      </c>
      <c r="AH326" s="12">
        <f>IF(OR(Table14[[#This Row],[severity]]="Medium",Table14[[#This Row],[severity]]="High"),1,0)</f>
        <v>0</v>
      </c>
    </row>
    <row r="327" spans="1:34" ht="91.5">
      <c r="A327" s="10" t="s">
        <v>1351</v>
      </c>
      <c r="B327" s="11" t="s">
        <v>1352</v>
      </c>
      <c r="C327" s="12" t="s">
        <v>51</v>
      </c>
      <c r="D32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7" s="11" t="s">
        <v>1353</v>
      </c>
      <c r="F327" s="12" t="s">
        <v>1354</v>
      </c>
      <c r="G327" s="12" t="s">
        <v>1355</v>
      </c>
      <c r="H327" s="12">
        <v>2</v>
      </c>
      <c r="I327" s="12" t="s">
        <v>1356</v>
      </c>
      <c r="J327" s="12" t="s">
        <v>1365</v>
      </c>
      <c r="K327" s="13" t="s">
        <v>56</v>
      </c>
      <c r="L327" s="12" t="s">
        <v>1358</v>
      </c>
      <c r="M327" s="12" t="s">
        <v>1359</v>
      </c>
      <c r="N327" s="12" t="s">
        <v>1369</v>
      </c>
      <c r="O327" s="12" t="s">
        <v>1370</v>
      </c>
      <c r="P327" s="12" t="s">
        <v>2672</v>
      </c>
      <c r="Q327" s="12" t="s">
        <v>2671</v>
      </c>
      <c r="R327" s="12" t="s">
        <v>2672</v>
      </c>
      <c r="S327" s="12" t="s">
        <v>76</v>
      </c>
      <c r="T327" s="12" t="s">
        <v>2674</v>
      </c>
      <c r="U327" s="12" t="s">
        <v>2671</v>
      </c>
      <c r="V327" s="12" t="s">
        <v>2681</v>
      </c>
      <c r="W327" s="12" t="s">
        <v>72</v>
      </c>
      <c r="X327" s="1" t="s">
        <v>62</v>
      </c>
      <c r="Y327" s="1" t="s">
        <v>73</v>
      </c>
      <c r="Z327" t="s">
        <v>3187</v>
      </c>
      <c r="AA327" s="12" t="str">
        <f>Table14[[#This Row],[case_id]]&amp;"__"&amp;Table14[[#This Row],[filename]]&amp;"__"&amp;Table14[[#This Row],[Model]]</f>
        <v>repo_9b6605c_991915a__gemini_testconfig_llm_vs_gt.diff__Gemini 3.5 Flash</v>
      </c>
      <c r="AB327" s="12">
        <f>IF(Table14[[#This Row],[task_success]]="Yes",1,0)</f>
        <v>1</v>
      </c>
      <c r="AC327" s="12">
        <f>IF(Table14[[#This Row],[task_success]]="Partial",1,0)</f>
        <v>0</v>
      </c>
      <c r="AD327" s="12">
        <f>IF(Table14[[#This Row],[task_success]]="No",1,0)</f>
        <v>0</v>
      </c>
      <c r="AE327" s="12">
        <f>IF(Table14[[#This Row],[exact_match]]="Yes",1,0)</f>
        <v>0</v>
      </c>
      <c r="AF327" s="12">
        <f>IF(Table14[[#This Row],[unintended_change_present]]="Yes",1,0)</f>
        <v>1</v>
      </c>
      <c r="AG327" s="12">
        <f>IF(Table14[[#This Row],[missed_required_change]]="Yes",1,0)</f>
        <v>0</v>
      </c>
      <c r="AH327" s="12">
        <f>IF(OR(Table14[[#This Row],[severity]]="Medium",Table14[[#This Row],[severity]]="High"),1,0)</f>
        <v>0</v>
      </c>
    </row>
    <row r="328" spans="1:34" ht="76.5">
      <c r="A328" s="14" t="s">
        <v>1351</v>
      </c>
      <c r="B328" s="15" t="s">
        <v>1352</v>
      </c>
      <c r="C328" s="16" t="s">
        <v>51</v>
      </c>
      <c r="D32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8" s="15" t="s">
        <v>1373</v>
      </c>
      <c r="F328" s="16" t="s">
        <v>1374</v>
      </c>
      <c r="G328" s="16" t="s">
        <v>1375</v>
      </c>
      <c r="H328" s="16">
        <v>3</v>
      </c>
      <c r="I328" s="16" t="s">
        <v>1376</v>
      </c>
      <c r="J328" s="16" t="s">
        <v>1377</v>
      </c>
      <c r="K328" s="18" t="s">
        <v>56</v>
      </c>
      <c r="L328" s="16" t="s">
        <v>1378</v>
      </c>
      <c r="M328" s="16" t="s">
        <v>1379</v>
      </c>
      <c r="N328" s="12" t="s">
        <v>1382</v>
      </c>
      <c r="O328" s="12" t="s">
        <v>1383</v>
      </c>
      <c r="P328" s="16" t="s">
        <v>2672</v>
      </c>
      <c r="Q328" s="16" t="s">
        <v>2671</v>
      </c>
      <c r="R328" s="16" t="s">
        <v>2672</v>
      </c>
      <c r="S328" s="16" t="s">
        <v>2752</v>
      </c>
      <c r="T328" s="16" t="s">
        <v>2678</v>
      </c>
      <c r="U328" s="16" t="s">
        <v>2672</v>
      </c>
      <c r="V328" s="16" t="s">
        <v>2881</v>
      </c>
      <c r="W328" s="16" t="s">
        <v>72</v>
      </c>
      <c r="X328" s="1" t="s">
        <v>62</v>
      </c>
      <c r="Y328" s="1" t="s">
        <v>73</v>
      </c>
      <c r="Z328" t="s">
        <v>3187</v>
      </c>
      <c r="AA328" s="12" t="str">
        <f>Table14[[#This Row],[case_id]]&amp;"__"&amp;Table14[[#This Row],[filename]]&amp;"__"&amp;Table14[[#This Row],[Model]]</f>
        <v>repo_8d8ea8b_bb6e52f__gemini_http_llm_vs_gt.diff__Gemini 3.5 Flash</v>
      </c>
      <c r="AB328" s="12">
        <f>IF(Table14[[#This Row],[task_success]]="Yes",1,0)</f>
        <v>1</v>
      </c>
      <c r="AC328" s="12">
        <f>IF(Table14[[#This Row],[task_success]]="Partial",1,0)</f>
        <v>0</v>
      </c>
      <c r="AD328" s="12">
        <f>IF(Table14[[#This Row],[task_success]]="No",1,0)</f>
        <v>0</v>
      </c>
      <c r="AE328" s="12">
        <f>IF(Table14[[#This Row],[exact_match]]="Yes",1,0)</f>
        <v>0</v>
      </c>
      <c r="AF328" s="12">
        <f>IF(Table14[[#This Row],[unintended_change_present]]="Yes",1,0)</f>
        <v>1</v>
      </c>
      <c r="AG328" s="12">
        <f>IF(Table14[[#This Row],[missed_required_change]]="Yes",1,0)</f>
        <v>1</v>
      </c>
      <c r="AH328" s="12">
        <f>IF(OR(Table14[[#This Row],[severity]]="Medium",Table14[[#This Row],[severity]]="High"),1,0)</f>
        <v>1</v>
      </c>
    </row>
    <row r="329" spans="1:34" ht="76.5">
      <c r="A329" s="10" t="s">
        <v>1351</v>
      </c>
      <c r="B329" s="11" t="s">
        <v>1352</v>
      </c>
      <c r="C329" s="12" t="s">
        <v>51</v>
      </c>
      <c r="D32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9" s="11" t="s">
        <v>1373</v>
      </c>
      <c r="F329" s="12" t="s">
        <v>1374</v>
      </c>
      <c r="G329" s="12" t="s">
        <v>1375</v>
      </c>
      <c r="H329" s="12">
        <v>3</v>
      </c>
      <c r="I329" s="12" t="s">
        <v>1376</v>
      </c>
      <c r="J329" s="12" t="s">
        <v>1387</v>
      </c>
      <c r="K329" s="13" t="s">
        <v>56</v>
      </c>
      <c r="L329" s="12" t="s">
        <v>1378</v>
      </c>
      <c r="M329" s="12" t="s">
        <v>1379</v>
      </c>
      <c r="N329" s="12" t="s">
        <v>1390</v>
      </c>
      <c r="O329" s="12" t="s">
        <v>1391</v>
      </c>
      <c r="P329" s="12" t="s">
        <v>2713</v>
      </c>
      <c r="Q329" s="12" t="s">
        <v>2671</v>
      </c>
      <c r="R329" s="12" t="s">
        <v>2672</v>
      </c>
      <c r="S329" s="12" t="s">
        <v>2752</v>
      </c>
      <c r="T329" s="12" t="s">
        <v>2678</v>
      </c>
      <c r="U329" s="12" t="s">
        <v>2672</v>
      </c>
      <c r="V329" s="12" t="s">
        <v>2883</v>
      </c>
      <c r="W329" s="12" t="s">
        <v>162</v>
      </c>
      <c r="X329" s="1" t="s">
        <v>62</v>
      </c>
      <c r="Y329" s="1" t="s">
        <v>73</v>
      </c>
      <c r="Z329" t="s">
        <v>3187</v>
      </c>
      <c r="AA329" s="12" t="str">
        <f>Table14[[#This Row],[case_id]]&amp;"__"&amp;Table14[[#This Row],[filename]]&amp;"__"&amp;Table14[[#This Row],[Model]]</f>
        <v>repo_8d8ea8b_bb6e52f__gemini_http2_llm_vs_gt.diff__Gemini 3.5 Flash</v>
      </c>
      <c r="AB329" s="12">
        <f>IF(Table14[[#This Row],[task_success]]="Yes",1,0)</f>
        <v>0</v>
      </c>
      <c r="AC329" s="12">
        <f>IF(Table14[[#This Row],[task_success]]="Partial",1,0)</f>
        <v>1</v>
      </c>
      <c r="AD329" s="12">
        <f>IF(Table14[[#This Row],[task_success]]="No",1,0)</f>
        <v>0</v>
      </c>
      <c r="AE329" s="12">
        <f>IF(Table14[[#This Row],[exact_match]]="Yes",1,0)</f>
        <v>0</v>
      </c>
      <c r="AF329" s="12">
        <f>IF(Table14[[#This Row],[unintended_change_present]]="Yes",1,0)</f>
        <v>1</v>
      </c>
      <c r="AG329" s="12">
        <f>IF(Table14[[#This Row],[missed_required_change]]="Yes",1,0)</f>
        <v>1</v>
      </c>
      <c r="AH329" s="12">
        <f>IF(OR(Table14[[#This Row],[severity]]="Medium",Table14[[#This Row],[severity]]="High"),1,0)</f>
        <v>1</v>
      </c>
    </row>
    <row r="330" spans="1:34" ht="91.5">
      <c r="A330" s="14" t="s">
        <v>1351</v>
      </c>
      <c r="B330" s="15" t="s">
        <v>1352</v>
      </c>
      <c r="C330" s="16" t="s">
        <v>51</v>
      </c>
      <c r="D33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0" s="15" t="s">
        <v>1373</v>
      </c>
      <c r="F330" s="16" t="s">
        <v>1374</v>
      </c>
      <c r="G330" s="16" t="s">
        <v>1375</v>
      </c>
      <c r="H330" s="16">
        <v>3</v>
      </c>
      <c r="I330" s="16" t="s">
        <v>1376</v>
      </c>
      <c r="J330" s="16" t="s">
        <v>1396</v>
      </c>
      <c r="K330" s="18" t="s">
        <v>56</v>
      </c>
      <c r="L330" s="16" t="s">
        <v>1378</v>
      </c>
      <c r="M330" s="16" t="s">
        <v>1379</v>
      </c>
      <c r="N330" s="12" t="s">
        <v>1399</v>
      </c>
      <c r="O330" s="12" t="s">
        <v>1400</v>
      </c>
      <c r="P330" s="16" t="s">
        <v>2672</v>
      </c>
      <c r="Q330" s="16" t="s">
        <v>2671</v>
      </c>
      <c r="R330" s="16" t="s">
        <v>2672</v>
      </c>
      <c r="S330" s="16" t="s">
        <v>76</v>
      </c>
      <c r="T330" s="16" t="s">
        <v>2674</v>
      </c>
      <c r="U330" s="16" t="s">
        <v>2671</v>
      </c>
      <c r="V330" s="16" t="s">
        <v>2681</v>
      </c>
      <c r="W330" s="16" t="s">
        <v>72</v>
      </c>
      <c r="X330" s="1" t="s">
        <v>62</v>
      </c>
      <c r="Y330" s="1" t="s">
        <v>73</v>
      </c>
      <c r="Z330" t="s">
        <v>3187</v>
      </c>
      <c r="AA330" s="12" t="str">
        <f>Table14[[#This Row],[case_id]]&amp;"__"&amp;Table14[[#This Row],[filename]]&amp;"__"&amp;Table14[[#This Row],[Model]]</f>
        <v>repo_8d8ea8b_bb6e52f__gemini_http11_llm_vs_gt.diff__Gemini 3.5 Flash</v>
      </c>
      <c r="AB330" s="12">
        <f>IF(Table14[[#This Row],[task_success]]="Yes",1,0)</f>
        <v>1</v>
      </c>
      <c r="AC330" s="12">
        <f>IF(Table14[[#This Row],[task_success]]="Partial",1,0)</f>
        <v>0</v>
      </c>
      <c r="AD330" s="12">
        <f>IF(Table14[[#This Row],[task_success]]="No",1,0)</f>
        <v>0</v>
      </c>
      <c r="AE330" s="12">
        <f>IF(Table14[[#This Row],[exact_match]]="Yes",1,0)</f>
        <v>0</v>
      </c>
      <c r="AF330" s="12">
        <f>IF(Table14[[#This Row],[unintended_change_present]]="Yes",1,0)</f>
        <v>1</v>
      </c>
      <c r="AG330" s="12">
        <f>IF(Table14[[#This Row],[missed_required_change]]="Yes",1,0)</f>
        <v>0</v>
      </c>
      <c r="AH330" s="12">
        <f>IF(OR(Table14[[#This Row],[severity]]="Medium",Table14[[#This Row],[severity]]="High"),1,0)</f>
        <v>0</v>
      </c>
    </row>
    <row r="331" spans="1:34" ht="91.5">
      <c r="A331" s="10" t="s">
        <v>1351</v>
      </c>
      <c r="B331" s="11" t="s">
        <v>1352</v>
      </c>
      <c r="C331" s="12" t="s">
        <v>80</v>
      </c>
      <c r="D33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1" s="11" t="s">
        <v>1403</v>
      </c>
      <c r="F331" s="12" t="s">
        <v>1404</v>
      </c>
      <c r="G331" s="36">
        <v>3462999</v>
      </c>
      <c r="H331" s="12">
        <v>2</v>
      </c>
      <c r="I331" s="12" t="s">
        <v>1405</v>
      </c>
      <c r="J331" s="12" t="s">
        <v>1406</v>
      </c>
      <c r="K331" s="13" t="s">
        <v>56</v>
      </c>
      <c r="L331" s="12" t="s">
        <v>1407</v>
      </c>
      <c r="M331" s="12" t="s">
        <v>1408</v>
      </c>
      <c r="N331" s="12" t="s">
        <v>1411</v>
      </c>
      <c r="O331" s="12" t="s">
        <v>1412</v>
      </c>
      <c r="P331" s="12" t="s">
        <v>2672</v>
      </c>
      <c r="Q331" s="12" t="s">
        <v>2671</v>
      </c>
      <c r="R331" s="12" t="s">
        <v>2672</v>
      </c>
      <c r="S331" s="12" t="s">
        <v>76</v>
      </c>
      <c r="T331" s="12" t="s">
        <v>2674</v>
      </c>
      <c r="U331" s="12" t="s">
        <v>2671</v>
      </c>
      <c r="V331" s="12" t="s">
        <v>2681</v>
      </c>
      <c r="W331" s="12" t="s">
        <v>72</v>
      </c>
      <c r="X331" s="1" t="s">
        <v>62</v>
      </c>
      <c r="Y331" s="1" t="s">
        <v>73</v>
      </c>
      <c r="Z331" t="s">
        <v>3187</v>
      </c>
      <c r="AA331" s="12" t="str">
        <f>Table14[[#This Row],[case_id]]&amp;"__"&amp;Table14[[#This Row],[filename]]&amp;"__"&amp;Table14[[#This Row],[Model]]</f>
        <v>repo_d5da743_3462999__gemini_models_llm_vs_gt.diff__Gemini 3.5 Flash</v>
      </c>
      <c r="AB331" s="12">
        <f>IF(Table14[[#This Row],[task_success]]="Yes",1,0)</f>
        <v>1</v>
      </c>
      <c r="AC331" s="12">
        <f>IF(Table14[[#This Row],[task_success]]="Partial",1,0)</f>
        <v>0</v>
      </c>
      <c r="AD331" s="12">
        <f>IF(Table14[[#This Row],[task_success]]="No",1,0)</f>
        <v>0</v>
      </c>
      <c r="AE331" s="12">
        <f>IF(Table14[[#This Row],[exact_match]]="Yes",1,0)</f>
        <v>0</v>
      </c>
      <c r="AF331" s="12">
        <f>IF(Table14[[#This Row],[unintended_change_present]]="Yes",1,0)</f>
        <v>1</v>
      </c>
      <c r="AG331" s="12">
        <f>IF(Table14[[#This Row],[missed_required_change]]="Yes",1,0)</f>
        <v>0</v>
      </c>
      <c r="AH331" s="12">
        <f>IF(OR(Table14[[#This Row],[severity]]="Medium",Table14[[#This Row],[severity]]="High"),1,0)</f>
        <v>0</v>
      </c>
    </row>
    <row r="332" spans="1:34" ht="91.5">
      <c r="A332" s="14" t="s">
        <v>1351</v>
      </c>
      <c r="B332" s="15" t="s">
        <v>1352</v>
      </c>
      <c r="C332" s="16" t="s">
        <v>80</v>
      </c>
      <c r="D33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2" s="15" t="s">
        <v>1403</v>
      </c>
      <c r="F332" s="16" t="s">
        <v>1404</v>
      </c>
      <c r="G332" s="31">
        <v>3462999</v>
      </c>
      <c r="H332" s="16">
        <v>2</v>
      </c>
      <c r="I332" s="16" t="s">
        <v>1405</v>
      </c>
      <c r="J332" s="16" t="s">
        <v>1415</v>
      </c>
      <c r="K332" s="18" t="s">
        <v>56</v>
      </c>
      <c r="L332" s="16" t="s">
        <v>1407</v>
      </c>
      <c r="M332" s="16" t="s">
        <v>1408</v>
      </c>
      <c r="N332" s="12" t="s">
        <v>1418</v>
      </c>
      <c r="O332" s="12" t="s">
        <v>1419</v>
      </c>
      <c r="P332" s="16" t="s">
        <v>2672</v>
      </c>
      <c r="Q332" s="16" t="s">
        <v>61</v>
      </c>
      <c r="R332" s="16" t="s">
        <v>2672</v>
      </c>
      <c r="S332" s="16" t="s">
        <v>76</v>
      </c>
      <c r="T332" s="16" t="s">
        <v>2674</v>
      </c>
      <c r="U332" s="16" t="s">
        <v>2681</v>
      </c>
      <c r="V332" s="16">
        <v>3</v>
      </c>
      <c r="W332" s="16" t="s">
        <v>72</v>
      </c>
      <c r="X332" s="1" t="s">
        <v>62</v>
      </c>
      <c r="Y332" s="1" t="s">
        <v>73</v>
      </c>
      <c r="Z332" t="s">
        <v>3187</v>
      </c>
      <c r="AA332" s="12" t="str">
        <f>Table14[[#This Row],[case_id]]&amp;"__"&amp;Table14[[#This Row],[filename]]&amp;"__"&amp;Table14[[#This Row],[Model]]</f>
        <v>repo_d5da743_3462999__gemini_redirects_llm_vs_gt.diff__Gemini 3.5 Flash</v>
      </c>
      <c r="AB332" s="12">
        <f>IF(Table14[[#This Row],[task_success]]="Yes",1,0)</f>
        <v>1</v>
      </c>
      <c r="AC332" s="12">
        <f>IF(Table14[[#This Row],[task_success]]="Partial",1,0)</f>
        <v>0</v>
      </c>
      <c r="AD332" s="12">
        <f>IF(Table14[[#This Row],[task_success]]="No",1,0)</f>
        <v>0</v>
      </c>
      <c r="AE332" s="12">
        <f>IF(Table14[[#This Row],[exact_match]]="Yes",1,0)</f>
        <v>0</v>
      </c>
      <c r="AF332" s="12">
        <f>IF(Table14[[#This Row],[unintended_change_present]]="Yes",1,0)</f>
        <v>1</v>
      </c>
      <c r="AG332" s="12">
        <f>IF(Table14[[#This Row],[missed_required_change]]="Yes",1,0)</f>
        <v>0</v>
      </c>
      <c r="AH332" s="12">
        <f>IF(OR(Table14[[#This Row],[severity]]="Medium",Table14[[#This Row],[severity]]="High"),1,0)</f>
        <v>0</v>
      </c>
    </row>
    <row r="333" spans="1:34" ht="91.5">
      <c r="A333" s="10" t="s">
        <v>1351</v>
      </c>
      <c r="B333" s="11" t="s">
        <v>1352</v>
      </c>
      <c r="C333" s="12" t="s">
        <v>80</v>
      </c>
      <c r="D33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3" s="11" t="s">
        <v>1422</v>
      </c>
      <c r="F333" s="12" t="s">
        <v>1423</v>
      </c>
      <c r="G333" s="12" t="s">
        <v>1404</v>
      </c>
      <c r="H333" s="12">
        <v>1</v>
      </c>
      <c r="I333" s="12" t="s">
        <v>1424</v>
      </c>
      <c r="J333" s="12" t="s">
        <v>1424</v>
      </c>
      <c r="K333" s="13" t="s">
        <v>56</v>
      </c>
      <c r="L333" s="12" t="s">
        <v>1425</v>
      </c>
      <c r="M333" s="12" t="s">
        <v>1426</v>
      </c>
      <c r="N333" s="12" t="s">
        <v>988</v>
      </c>
      <c r="O333" s="12" t="s">
        <v>1431</v>
      </c>
      <c r="P333" s="12" t="s">
        <v>2672</v>
      </c>
      <c r="Q333" s="12" t="s">
        <v>2671</v>
      </c>
      <c r="R333" s="12" t="s">
        <v>2672</v>
      </c>
      <c r="S333" s="12" t="s">
        <v>76</v>
      </c>
      <c r="T333" s="12" t="s">
        <v>2674</v>
      </c>
      <c r="U333" s="12" t="s">
        <v>2671</v>
      </c>
      <c r="V333" s="12" t="s">
        <v>2681</v>
      </c>
      <c r="W333" s="12" t="s">
        <v>72</v>
      </c>
      <c r="X333" s="1" t="s">
        <v>62</v>
      </c>
      <c r="Y333" s="1" t="s">
        <v>73</v>
      </c>
      <c r="Z333" t="s">
        <v>3187</v>
      </c>
      <c r="AA333" s="12" t="str">
        <f>Table14[[#This Row],[case_id]]&amp;"__"&amp;Table14[[#This Row],[filename]]&amp;"__"&amp;Table14[[#This Row],[Model]]</f>
        <v>repo_f9d18a8_d5da743__gemini_client_llm_vs_gt.diff__Gemini 3.5 Flash</v>
      </c>
      <c r="AB333" s="12">
        <f>IF(Table14[[#This Row],[task_success]]="Yes",1,0)</f>
        <v>1</v>
      </c>
      <c r="AC333" s="12">
        <f>IF(Table14[[#This Row],[task_success]]="Partial",1,0)</f>
        <v>0</v>
      </c>
      <c r="AD333" s="12">
        <f>IF(Table14[[#This Row],[task_success]]="No",1,0)</f>
        <v>0</v>
      </c>
      <c r="AE333" s="12">
        <f>IF(Table14[[#This Row],[exact_match]]="Yes",1,0)</f>
        <v>0</v>
      </c>
      <c r="AF333" s="12">
        <f>IF(Table14[[#This Row],[unintended_change_present]]="Yes",1,0)</f>
        <v>1</v>
      </c>
      <c r="AG333" s="12">
        <f>IF(Table14[[#This Row],[missed_required_change]]="Yes",1,0)</f>
        <v>0</v>
      </c>
      <c r="AH333" s="12">
        <f>IF(OR(Table14[[#This Row],[severity]]="Medium",Table14[[#This Row],[severity]]="High"),1,0)</f>
        <v>0</v>
      </c>
    </row>
    <row r="334" spans="1:34" ht="106.5">
      <c r="A334" s="14" t="s">
        <v>1351</v>
      </c>
      <c r="B334" s="15" t="s">
        <v>1352</v>
      </c>
      <c r="C334" s="16" t="s">
        <v>149</v>
      </c>
      <c r="D33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4" s="15" t="s">
        <v>1437</v>
      </c>
      <c r="F334" s="16" t="s">
        <v>1438</v>
      </c>
      <c r="G334" s="16" t="s">
        <v>1439</v>
      </c>
      <c r="H334" s="16">
        <v>1</v>
      </c>
      <c r="I334" s="16" t="s">
        <v>1440</v>
      </c>
      <c r="J334" s="16" t="s">
        <v>1440</v>
      </c>
      <c r="K334" s="18" t="s">
        <v>56</v>
      </c>
      <c r="L334" s="16" t="s">
        <v>1441</v>
      </c>
      <c r="M334" s="16" t="s">
        <v>1442</v>
      </c>
      <c r="N334" s="12" t="s">
        <v>1446</v>
      </c>
      <c r="O334" s="12" t="s">
        <v>1447</v>
      </c>
      <c r="P334" s="16" t="s">
        <v>2672</v>
      </c>
      <c r="Q334" s="16" t="s">
        <v>2671</v>
      </c>
      <c r="R334" s="16" t="s">
        <v>2672</v>
      </c>
      <c r="S334" s="16" t="s">
        <v>76</v>
      </c>
      <c r="T334" s="16" t="s">
        <v>2674</v>
      </c>
      <c r="U334" s="16" t="s">
        <v>2671</v>
      </c>
      <c r="V334" s="16" t="s">
        <v>2889</v>
      </c>
      <c r="W334" s="16" t="s">
        <v>72</v>
      </c>
      <c r="X334" s="1" t="s">
        <v>62</v>
      </c>
      <c r="Y334" s="1" t="s">
        <v>73</v>
      </c>
      <c r="Z334" t="s">
        <v>3187</v>
      </c>
      <c r="AA334" s="12" t="str">
        <f>Table14[[#This Row],[case_id]]&amp;"__"&amp;Table14[[#This Row],[filename]]&amp;"__"&amp;Table14[[#This Row],[Model]]</f>
        <v>repo_4fbf275_81f385c__gemini_api_llm_vs_gt.diff__Gemini 3.5 Flash</v>
      </c>
      <c r="AB334" s="12">
        <f>IF(Table14[[#This Row],[task_success]]="Yes",1,0)</f>
        <v>1</v>
      </c>
      <c r="AC334" s="12">
        <f>IF(Table14[[#This Row],[task_success]]="Partial",1,0)</f>
        <v>0</v>
      </c>
      <c r="AD334" s="12">
        <f>IF(Table14[[#This Row],[task_success]]="No",1,0)</f>
        <v>0</v>
      </c>
      <c r="AE334" s="12">
        <f>IF(Table14[[#This Row],[exact_match]]="Yes",1,0)</f>
        <v>0</v>
      </c>
      <c r="AF334" s="12">
        <f>IF(Table14[[#This Row],[unintended_change_present]]="Yes",1,0)</f>
        <v>1</v>
      </c>
      <c r="AG334" s="12">
        <f>IF(Table14[[#This Row],[missed_required_change]]="Yes",1,0)</f>
        <v>0</v>
      </c>
      <c r="AH334" s="12">
        <f>IF(OR(Table14[[#This Row],[severity]]="Medium",Table14[[#This Row],[severity]]="High"),1,0)</f>
        <v>0</v>
      </c>
    </row>
    <row r="335" spans="1:34" ht="137.25">
      <c r="A335" s="27" t="s">
        <v>1454</v>
      </c>
      <c r="B335" s="11" t="s">
        <v>1455</v>
      </c>
      <c r="C335" s="12" t="s">
        <v>51</v>
      </c>
      <c r="D33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5" s="11" t="s">
        <v>1456</v>
      </c>
      <c r="F335" s="12" t="s">
        <v>1457</v>
      </c>
      <c r="G335" s="12" t="s">
        <v>1458</v>
      </c>
      <c r="H335" s="12">
        <v>3</v>
      </c>
      <c r="I335" s="12" t="s">
        <v>1459</v>
      </c>
      <c r="J335" s="12" t="s">
        <v>1460</v>
      </c>
      <c r="K335" s="13" t="s">
        <v>56</v>
      </c>
      <c r="L335" s="12" t="s">
        <v>1461</v>
      </c>
      <c r="M335" s="12" t="s">
        <v>1462</v>
      </c>
      <c r="N335" s="12" t="s">
        <v>1466</v>
      </c>
      <c r="O335" s="12" t="s">
        <v>1467</v>
      </c>
      <c r="P335" s="12" t="s">
        <v>2672</v>
      </c>
      <c r="Q335" s="12" t="s">
        <v>2671</v>
      </c>
      <c r="R335" s="12" t="s">
        <v>2672</v>
      </c>
      <c r="S335" s="12" t="s">
        <v>76</v>
      </c>
      <c r="T335" s="12" t="s">
        <v>2674</v>
      </c>
      <c r="U335" s="12" t="s">
        <v>2671</v>
      </c>
      <c r="V335" s="12" t="s">
        <v>2681</v>
      </c>
      <c r="W335" s="12" t="s">
        <v>72</v>
      </c>
      <c r="X335" s="1" t="s">
        <v>62</v>
      </c>
      <c r="Y335" s="1" t="s">
        <v>73</v>
      </c>
      <c r="Z335" t="s">
        <v>3187</v>
      </c>
      <c r="AA335" s="12" t="str">
        <f>Table14[[#This Row],[case_id]]&amp;"__"&amp;Table14[[#This Row],[filename]]&amp;"__"&amp;Table14[[#This Row],[Model]]</f>
        <v>repo_15a5c59_ef8da99__gemini_def_llm_vs_gt.diff__Gemini 3.5 Flash</v>
      </c>
      <c r="AB335" s="12">
        <f>IF(Table14[[#This Row],[task_success]]="Yes",1,0)</f>
        <v>1</v>
      </c>
      <c r="AC335" s="12">
        <f>IF(Table14[[#This Row],[task_success]]="Partial",1,0)</f>
        <v>0</v>
      </c>
      <c r="AD335" s="12">
        <f>IF(Table14[[#This Row],[task_success]]="No",1,0)</f>
        <v>0</v>
      </c>
      <c r="AE335" s="12">
        <f>IF(Table14[[#This Row],[exact_match]]="Yes",1,0)</f>
        <v>0</v>
      </c>
      <c r="AF335" s="12">
        <f>IF(Table14[[#This Row],[unintended_change_present]]="Yes",1,0)</f>
        <v>1</v>
      </c>
      <c r="AG335" s="12">
        <f>IF(Table14[[#This Row],[missed_required_change]]="Yes",1,0)</f>
        <v>0</v>
      </c>
      <c r="AH335" s="12">
        <f>IF(OR(Table14[[#This Row],[severity]]="Medium",Table14[[#This Row],[severity]]="High"),1,0)</f>
        <v>0</v>
      </c>
    </row>
    <row r="336" spans="1:34" ht="137.25">
      <c r="A336" s="26" t="s">
        <v>1454</v>
      </c>
      <c r="B336" s="15" t="s">
        <v>1455</v>
      </c>
      <c r="C336" s="16" t="s">
        <v>51</v>
      </c>
      <c r="D33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6" s="15" t="s">
        <v>1456</v>
      </c>
      <c r="F336" s="16" t="s">
        <v>1457</v>
      </c>
      <c r="G336" s="16" t="s">
        <v>1458</v>
      </c>
      <c r="H336" s="16">
        <v>3</v>
      </c>
      <c r="I336" s="16" t="s">
        <v>1459</v>
      </c>
      <c r="J336" s="16" t="s">
        <v>1471</v>
      </c>
      <c r="K336" s="18" t="s">
        <v>56</v>
      </c>
      <c r="L336" s="16" t="s">
        <v>1461</v>
      </c>
      <c r="M336" s="16" t="s">
        <v>1462</v>
      </c>
      <c r="N336" s="12" t="s">
        <v>1474</v>
      </c>
      <c r="O336" s="12" t="s">
        <v>1475</v>
      </c>
      <c r="P336" s="16" t="s">
        <v>2672</v>
      </c>
      <c r="Q336" s="16" t="s">
        <v>2671</v>
      </c>
      <c r="R336" s="16" t="s">
        <v>2672</v>
      </c>
      <c r="S336" s="16" t="s">
        <v>76</v>
      </c>
      <c r="T336" s="16" t="s">
        <v>2674</v>
      </c>
      <c r="U336" s="16" t="s">
        <v>2671</v>
      </c>
      <c r="V336" s="16" t="s">
        <v>2895</v>
      </c>
      <c r="W336" s="16" t="s">
        <v>72</v>
      </c>
      <c r="X336" s="1" t="s">
        <v>62</v>
      </c>
      <c r="Y336" s="1" t="s">
        <v>73</v>
      </c>
      <c r="Z336" t="s">
        <v>3187</v>
      </c>
      <c r="AA336" s="12" t="str">
        <f>Table14[[#This Row],[case_id]]&amp;"__"&amp;Table14[[#This Row],[filename]]&amp;"__"&amp;Table14[[#This Row],[Model]]</f>
        <v>repo_15a5c59_ef8da99__gemini_output_llm_vs_gt.diff__Gemini 3.5 Flash</v>
      </c>
      <c r="AB336" s="12">
        <f>IF(Table14[[#This Row],[task_success]]="Yes",1,0)</f>
        <v>1</v>
      </c>
      <c r="AC336" s="12">
        <f>IF(Table14[[#This Row],[task_success]]="Partial",1,0)</f>
        <v>0</v>
      </c>
      <c r="AD336" s="12">
        <f>IF(Table14[[#This Row],[task_success]]="No",1,0)</f>
        <v>0</v>
      </c>
      <c r="AE336" s="12">
        <f>IF(Table14[[#This Row],[exact_match]]="Yes",1,0)</f>
        <v>0</v>
      </c>
      <c r="AF336" s="12">
        <f>IF(Table14[[#This Row],[unintended_change_present]]="Yes",1,0)</f>
        <v>1</v>
      </c>
      <c r="AG336" s="12">
        <f>IF(Table14[[#This Row],[missed_required_change]]="Yes",1,0)</f>
        <v>0</v>
      </c>
      <c r="AH336" s="12">
        <f>IF(OR(Table14[[#This Row],[severity]]="Medium",Table14[[#This Row],[severity]]="High"),1,0)</f>
        <v>0</v>
      </c>
    </row>
    <row r="337" spans="1:34" ht="137.25">
      <c r="A337" s="27" t="s">
        <v>1454</v>
      </c>
      <c r="B337" s="11" t="s">
        <v>1455</v>
      </c>
      <c r="C337" s="12" t="s">
        <v>51</v>
      </c>
      <c r="D33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7" s="11" t="s">
        <v>1456</v>
      </c>
      <c r="F337" s="12" t="s">
        <v>1457</v>
      </c>
      <c r="G337" s="12" t="s">
        <v>1458</v>
      </c>
      <c r="H337" s="12">
        <v>3</v>
      </c>
      <c r="I337" s="12" t="s">
        <v>1459</v>
      </c>
      <c r="J337" s="12" t="s">
        <v>1479</v>
      </c>
      <c r="K337" s="13" t="s">
        <v>56</v>
      </c>
      <c r="L337" s="12" t="s">
        <v>1461</v>
      </c>
      <c r="M337" s="12" t="s">
        <v>1462</v>
      </c>
      <c r="N337" s="12" t="s">
        <v>922</v>
      </c>
      <c r="O337" s="12" t="s">
        <v>1481</v>
      </c>
      <c r="P337" s="12" t="s">
        <v>2672</v>
      </c>
      <c r="Q337" s="12" t="s">
        <v>2671</v>
      </c>
      <c r="R337" s="12" t="s">
        <v>2672</v>
      </c>
      <c r="S337" s="12" t="s">
        <v>76</v>
      </c>
      <c r="T337" s="12" t="s">
        <v>2674</v>
      </c>
      <c r="U337" s="12" t="s">
        <v>2681</v>
      </c>
      <c r="V337" s="12" t="s">
        <v>2681</v>
      </c>
      <c r="W337" s="12" t="s">
        <v>72</v>
      </c>
      <c r="X337" s="1" t="s">
        <v>62</v>
      </c>
      <c r="Y337" s="1" t="s">
        <v>73</v>
      </c>
      <c r="Z337" t="s">
        <v>3187</v>
      </c>
      <c r="AA337" s="12" t="str">
        <f>Table14[[#This Row],[case_id]]&amp;"__"&amp;Table14[[#This Row],[filename]]&amp;"__"&amp;Table14[[#This Row],[Model]]</f>
        <v>repo_15a5c59_ef8da99__gemini_sys_llm_vs_gt.diff__Gemini 3.5 Flash</v>
      </c>
      <c r="AB337" s="12">
        <f>IF(Table14[[#This Row],[task_success]]="Yes",1,0)</f>
        <v>1</v>
      </c>
      <c r="AC337" s="12">
        <f>IF(Table14[[#This Row],[task_success]]="Partial",1,0)</f>
        <v>0</v>
      </c>
      <c r="AD337" s="12">
        <f>IF(Table14[[#This Row],[task_success]]="No",1,0)</f>
        <v>0</v>
      </c>
      <c r="AE337" s="12">
        <f>IF(Table14[[#This Row],[exact_match]]="Yes",1,0)</f>
        <v>0</v>
      </c>
      <c r="AF337" s="12">
        <f>IF(Table14[[#This Row],[unintended_change_present]]="Yes",1,0)</f>
        <v>1</v>
      </c>
      <c r="AG337" s="12">
        <f>IF(Table14[[#This Row],[missed_required_change]]="Yes",1,0)</f>
        <v>0</v>
      </c>
      <c r="AH337" s="12">
        <f>IF(OR(Table14[[#This Row],[severity]]="Medium",Table14[[#This Row],[severity]]="High"),1,0)</f>
        <v>0</v>
      </c>
    </row>
    <row r="338" spans="1:34" ht="91.5">
      <c r="A338" s="26" t="s">
        <v>1454</v>
      </c>
      <c r="B338" s="15" t="s">
        <v>1455</v>
      </c>
      <c r="C338" s="16" t="s">
        <v>51</v>
      </c>
      <c r="D33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8" s="15" t="s">
        <v>1484</v>
      </c>
      <c r="F338" s="16" t="s">
        <v>1485</v>
      </c>
      <c r="G338" s="16" t="s">
        <v>1486</v>
      </c>
      <c r="H338" s="16">
        <v>2</v>
      </c>
      <c r="I338" s="16" t="s">
        <v>1487</v>
      </c>
      <c r="J338" s="16" t="s">
        <v>1460</v>
      </c>
      <c r="K338" s="18" t="s">
        <v>56</v>
      </c>
      <c r="L338" s="16" t="s">
        <v>1488</v>
      </c>
      <c r="M338" s="16" t="s">
        <v>1489</v>
      </c>
      <c r="N338" s="12" t="s">
        <v>1466</v>
      </c>
      <c r="O338" s="12" t="s">
        <v>1492</v>
      </c>
      <c r="P338" s="16" t="s">
        <v>2672</v>
      </c>
      <c r="Q338" s="16" t="s">
        <v>2671</v>
      </c>
      <c r="R338" s="16" t="s">
        <v>2672</v>
      </c>
      <c r="S338" s="16" t="s">
        <v>76</v>
      </c>
      <c r="T338" s="16" t="s">
        <v>2674</v>
      </c>
      <c r="U338" s="16" t="s">
        <v>2671</v>
      </c>
      <c r="V338" s="16" t="s">
        <v>2681</v>
      </c>
      <c r="W338" s="16" t="s">
        <v>72</v>
      </c>
      <c r="X338" s="1" t="s">
        <v>62</v>
      </c>
      <c r="Y338" s="1" t="s">
        <v>73</v>
      </c>
      <c r="Z338" t="s">
        <v>3187</v>
      </c>
      <c r="AA338" s="12" t="str">
        <f>Table14[[#This Row],[case_id]]&amp;"__"&amp;Table14[[#This Row],[filename]]&amp;"__"&amp;Table14[[#This Row],[Model]]</f>
        <v>repo_0d62593_c8e4fb2__gemini_def_llm_vs_gt.diff__Gemini 3.5 Flash</v>
      </c>
      <c r="AB338" s="12">
        <f>IF(Table14[[#This Row],[task_success]]="Yes",1,0)</f>
        <v>1</v>
      </c>
      <c r="AC338" s="12">
        <f>IF(Table14[[#This Row],[task_success]]="Partial",1,0)</f>
        <v>0</v>
      </c>
      <c r="AD338" s="12">
        <f>IF(Table14[[#This Row],[task_success]]="No",1,0)</f>
        <v>0</v>
      </c>
      <c r="AE338" s="12">
        <f>IF(Table14[[#This Row],[exact_match]]="Yes",1,0)</f>
        <v>0</v>
      </c>
      <c r="AF338" s="12">
        <f>IF(Table14[[#This Row],[unintended_change_present]]="Yes",1,0)</f>
        <v>1</v>
      </c>
      <c r="AG338" s="12">
        <f>IF(Table14[[#This Row],[missed_required_change]]="Yes",1,0)</f>
        <v>0</v>
      </c>
      <c r="AH338" s="12">
        <f>IF(OR(Table14[[#This Row],[severity]]="Medium",Table14[[#This Row],[severity]]="High"),1,0)</f>
        <v>0</v>
      </c>
    </row>
    <row r="339" spans="1:34" ht="91.5">
      <c r="A339" s="27" t="s">
        <v>1454</v>
      </c>
      <c r="B339" s="11" t="s">
        <v>1455</v>
      </c>
      <c r="C339" s="12" t="s">
        <v>80</v>
      </c>
      <c r="D33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9" s="11" t="s">
        <v>1496</v>
      </c>
      <c r="F339" s="12" t="s">
        <v>1497</v>
      </c>
      <c r="G339" s="12" t="s">
        <v>1498</v>
      </c>
      <c r="H339" s="12">
        <v>1</v>
      </c>
      <c r="I339" s="12" t="s">
        <v>1499</v>
      </c>
      <c r="J339" s="12" t="s">
        <v>1499</v>
      </c>
      <c r="K339" s="13" t="s">
        <v>56</v>
      </c>
      <c r="L339" s="12" t="s">
        <v>1500</v>
      </c>
      <c r="M339" s="12" t="s">
        <v>1501</v>
      </c>
      <c r="N339" s="12" t="s">
        <v>1505</v>
      </c>
      <c r="O339" s="12" t="s">
        <v>1506</v>
      </c>
      <c r="P339" s="12" t="s">
        <v>2672</v>
      </c>
      <c r="Q339" s="12" t="s">
        <v>2671</v>
      </c>
      <c r="R339" s="12" t="s">
        <v>2672</v>
      </c>
      <c r="S339" s="12" t="s">
        <v>2677</v>
      </c>
      <c r="T339" s="12" t="s">
        <v>2674</v>
      </c>
      <c r="U339" s="12" t="s">
        <v>2671</v>
      </c>
      <c r="V339" s="12" t="s">
        <v>2901</v>
      </c>
      <c r="W339" s="12" t="s">
        <v>72</v>
      </c>
      <c r="X339" s="1" t="s">
        <v>62</v>
      </c>
      <c r="Y339" s="1" t="s">
        <v>73</v>
      </c>
      <c r="Z339" t="s">
        <v>3187</v>
      </c>
      <c r="AA339" s="12" t="str">
        <f>Table14[[#This Row],[case_id]]&amp;"__"&amp;Table14[[#This Row],[filename]]&amp;"__"&amp;Table14[[#This Row],[Model]]</f>
        <v>repo_f35abde_354b8b1__gemini_cliapp_llm_vs_gt.diff__Gemini 3.5 Flash</v>
      </c>
      <c r="AB339" s="12">
        <f>IF(Table14[[#This Row],[task_success]]="Yes",1,0)</f>
        <v>1</v>
      </c>
      <c r="AC339" s="12">
        <f>IF(Table14[[#This Row],[task_success]]="Partial",1,0)</f>
        <v>0</v>
      </c>
      <c r="AD339" s="12">
        <f>IF(Table14[[#This Row],[task_success]]="No",1,0)</f>
        <v>0</v>
      </c>
      <c r="AE339" s="12">
        <f>IF(Table14[[#This Row],[exact_match]]="Yes",1,0)</f>
        <v>0</v>
      </c>
      <c r="AF339" s="12">
        <f>IF(Table14[[#This Row],[unintended_change_present]]="Yes",1,0)</f>
        <v>1</v>
      </c>
      <c r="AG339" s="12">
        <f>IF(Table14[[#This Row],[missed_required_change]]="Yes",1,0)</f>
        <v>0</v>
      </c>
      <c r="AH339" s="12">
        <f>IF(OR(Table14[[#This Row],[severity]]="Medium",Table14[[#This Row],[severity]]="High"),1,0)</f>
        <v>0</v>
      </c>
    </row>
    <row r="340" spans="1:34" ht="91.5">
      <c r="A340" s="26" t="s">
        <v>1454</v>
      </c>
      <c r="B340" s="15" t="s">
        <v>1455</v>
      </c>
      <c r="C340" s="16" t="s">
        <v>51</v>
      </c>
      <c r="D34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0" s="15" t="s">
        <v>1484</v>
      </c>
      <c r="F340" s="16" t="s">
        <v>1485</v>
      </c>
      <c r="G340" s="16" t="s">
        <v>1486</v>
      </c>
      <c r="H340" s="16">
        <v>2</v>
      </c>
      <c r="I340" s="16" t="s">
        <v>1487</v>
      </c>
      <c r="J340" s="16" t="s">
        <v>1512</v>
      </c>
      <c r="K340" s="18" t="s">
        <v>56</v>
      </c>
      <c r="L340" s="16" t="s">
        <v>1488</v>
      </c>
      <c r="M340" s="16" t="s">
        <v>1489</v>
      </c>
      <c r="N340" s="12" t="s">
        <v>1516</v>
      </c>
      <c r="O340" s="12" t="s">
        <v>1517</v>
      </c>
      <c r="P340" s="16" t="s">
        <v>2671</v>
      </c>
      <c r="Q340" s="16" t="s">
        <v>2671</v>
      </c>
      <c r="R340" s="16" t="s">
        <v>2672</v>
      </c>
      <c r="S340" s="16" t="s">
        <v>2726</v>
      </c>
      <c r="T340" s="16" t="s">
        <v>2691</v>
      </c>
      <c r="U340" s="16" t="s">
        <v>2672</v>
      </c>
      <c r="V340" s="16" t="s">
        <v>2904</v>
      </c>
      <c r="W340" s="16" t="s">
        <v>66</v>
      </c>
      <c r="X340" s="1" t="s">
        <v>61</v>
      </c>
      <c r="Y340" s="1" t="s">
        <v>506</v>
      </c>
      <c r="Z340" t="s">
        <v>3187</v>
      </c>
      <c r="AA340" s="12" t="str">
        <f>Table14[[#This Row],[case_id]]&amp;"__"&amp;Table14[[#This Row],[filename]]&amp;"__"&amp;Table14[[#This Row],[Model]]</f>
        <v>repo_0d62593_c8e4fb2__gemini_dependency_llm_vs_gt.diff__Gemini 3.5 Flash</v>
      </c>
      <c r="AB340" s="12">
        <f>IF(Table14[[#This Row],[task_success]]="Yes",1,0)</f>
        <v>0</v>
      </c>
      <c r="AC340" s="12">
        <f>IF(Table14[[#This Row],[task_success]]="Partial",1,0)</f>
        <v>0</v>
      </c>
      <c r="AD340" s="12">
        <f>IF(Table14[[#This Row],[task_success]]="No",1,0)</f>
        <v>1</v>
      </c>
      <c r="AE340" s="12">
        <f>IF(Table14[[#This Row],[exact_match]]="Yes",1,0)</f>
        <v>0</v>
      </c>
      <c r="AF340" s="12">
        <f>IF(Table14[[#This Row],[unintended_change_present]]="Yes",1,0)</f>
        <v>1</v>
      </c>
      <c r="AG340" s="12">
        <f>IF(Table14[[#This Row],[missed_required_change]]="Yes",1,0)</f>
        <v>1</v>
      </c>
      <c r="AH340" s="12">
        <f>IF(OR(Table14[[#This Row],[severity]]="Medium",Table14[[#This Row],[severity]]="High"),1,0)</f>
        <v>1</v>
      </c>
    </row>
    <row r="341" spans="1:34" ht="244.5">
      <c r="A341" s="27" t="s">
        <v>1454</v>
      </c>
      <c r="B341" s="11" t="s">
        <v>1455</v>
      </c>
      <c r="C341" s="12" t="s">
        <v>80</v>
      </c>
      <c r="D34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1" s="11" t="s">
        <v>1522</v>
      </c>
      <c r="F341" s="12" t="s">
        <v>1523</v>
      </c>
      <c r="G341" s="12" t="s">
        <v>1524</v>
      </c>
      <c r="H341" s="12">
        <v>4</v>
      </c>
      <c r="I341" s="12" t="s">
        <v>1525</v>
      </c>
      <c r="J341" s="12" t="s">
        <v>1526</v>
      </c>
      <c r="K341" s="13" t="s">
        <v>56</v>
      </c>
      <c r="L341" s="12" t="s">
        <v>1527</v>
      </c>
      <c r="M341" s="12" t="s">
        <v>1528</v>
      </c>
      <c r="N341" s="12" t="s">
        <v>1531</v>
      </c>
      <c r="O341" s="12" t="s">
        <v>1532</v>
      </c>
      <c r="P341" s="12" t="s">
        <v>2672</v>
      </c>
      <c r="Q341" s="12" t="s">
        <v>2671</v>
      </c>
      <c r="R341" s="12" t="s">
        <v>2672</v>
      </c>
      <c r="S341" s="12" t="s">
        <v>76</v>
      </c>
      <c r="T341" s="12" t="s">
        <v>2674</v>
      </c>
      <c r="U341" s="12" t="s">
        <v>2671</v>
      </c>
      <c r="V341" s="12" t="s">
        <v>2681</v>
      </c>
      <c r="W341" s="12" t="s">
        <v>72</v>
      </c>
      <c r="X341" s="1" t="s">
        <v>62</v>
      </c>
      <c r="Y341" s="1" t="s">
        <v>73</v>
      </c>
      <c r="Z341" t="s">
        <v>3187</v>
      </c>
      <c r="AA341" s="12" t="str">
        <f>Table14[[#This Row],[case_id]]&amp;"__"&amp;Table14[[#This Row],[filename]]&amp;"__"&amp;Table14[[#This Row],[Model]]</f>
        <v>repo_41101f7_a0e5c3d__gemini_conftest_llm_vs_gt.diff__Gemini 3.5 Flash</v>
      </c>
      <c r="AB341" s="12">
        <f>IF(Table14[[#This Row],[task_success]]="Yes",1,0)</f>
        <v>1</v>
      </c>
      <c r="AC341" s="12">
        <f>IF(Table14[[#This Row],[task_success]]="Partial",1,0)</f>
        <v>0</v>
      </c>
      <c r="AD341" s="12">
        <f>IF(Table14[[#This Row],[task_success]]="No",1,0)</f>
        <v>0</v>
      </c>
      <c r="AE341" s="12">
        <f>IF(Table14[[#This Row],[exact_match]]="Yes",1,0)</f>
        <v>0</v>
      </c>
      <c r="AF341" s="12">
        <f>IF(Table14[[#This Row],[unintended_change_present]]="Yes",1,0)</f>
        <v>1</v>
      </c>
      <c r="AG341" s="12">
        <f>IF(Table14[[#This Row],[missed_required_change]]="Yes",1,0)</f>
        <v>0</v>
      </c>
      <c r="AH341" s="12">
        <f>IF(OR(Table14[[#This Row],[severity]]="Medium",Table14[[#This Row],[severity]]="High"),1,0)</f>
        <v>0</v>
      </c>
    </row>
    <row r="342" spans="1:34" ht="244.5">
      <c r="A342" s="26" t="s">
        <v>1454</v>
      </c>
      <c r="B342" s="15" t="s">
        <v>1455</v>
      </c>
      <c r="C342" s="16" t="s">
        <v>80</v>
      </c>
      <c r="D34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2" s="15" t="s">
        <v>1522</v>
      </c>
      <c r="F342" s="16" t="s">
        <v>1523</v>
      </c>
      <c r="G342" s="16" t="s">
        <v>1524</v>
      </c>
      <c r="H342" s="16">
        <v>4</v>
      </c>
      <c r="I342" s="16" t="s">
        <v>1525</v>
      </c>
      <c r="J342" s="16" t="s">
        <v>1537</v>
      </c>
      <c r="K342" s="18" t="s">
        <v>56</v>
      </c>
      <c r="L342" s="16" t="s">
        <v>1527</v>
      </c>
      <c r="M342" s="16" t="s">
        <v>1528</v>
      </c>
      <c r="N342" s="12" t="s">
        <v>1538</v>
      </c>
      <c r="O342" s="12" t="s">
        <v>1539</v>
      </c>
      <c r="P342" s="16" t="s">
        <v>62</v>
      </c>
      <c r="Q342" s="16" t="s">
        <v>61</v>
      </c>
      <c r="R342" s="16" t="s">
        <v>62</v>
      </c>
      <c r="S342" s="16" t="s">
        <v>2810</v>
      </c>
      <c r="T342" s="16" t="s">
        <v>125</v>
      </c>
      <c r="U342" s="16" t="s">
        <v>61</v>
      </c>
      <c r="V342" s="12" t="s">
        <v>2907</v>
      </c>
      <c r="W342" s="12" t="s">
        <v>72</v>
      </c>
      <c r="X342" s="1" t="s">
        <v>62</v>
      </c>
      <c r="Y342" s="1" t="s">
        <v>73</v>
      </c>
      <c r="Z342" t="s">
        <v>3187</v>
      </c>
      <c r="AA342" s="12" t="str">
        <f>Table14[[#This Row],[case_id]]&amp;"__"&amp;Table14[[#This Row],[filename]]&amp;"__"&amp;Table14[[#This Row],[Model]]</f>
        <v>repo_41101f7_a0e5c3d__recovery_llm_vs_gt.diff__Gemini 3.5 Flash</v>
      </c>
      <c r="AB342" s="12">
        <f>IF(Table14[[#This Row],[task_success]]="Yes",1,0)</f>
        <v>1</v>
      </c>
      <c r="AC342" s="12">
        <f>IF(Table14[[#This Row],[task_success]]="Partial",1,0)</f>
        <v>0</v>
      </c>
      <c r="AD342" s="12">
        <f>IF(Table14[[#This Row],[task_success]]="No",1,0)</f>
        <v>0</v>
      </c>
      <c r="AE342" s="12">
        <f>IF(Table14[[#This Row],[exact_match]]="Yes",1,0)</f>
        <v>0</v>
      </c>
      <c r="AF342" s="12">
        <f>IF(Table14[[#This Row],[unintended_change_present]]="Yes",1,0)</f>
        <v>1</v>
      </c>
      <c r="AG342" s="12">
        <f>IF(Table14[[#This Row],[missed_required_change]]="Yes",1,0)</f>
        <v>0</v>
      </c>
      <c r="AH342" s="12">
        <f>IF(OR(Table14[[#This Row],[severity]]="Medium",Table14[[#This Row],[severity]]="High"),1,0)</f>
        <v>1</v>
      </c>
    </row>
    <row r="343" spans="1:34" ht="244.5">
      <c r="A343" s="27" t="s">
        <v>1454</v>
      </c>
      <c r="B343" s="11" t="s">
        <v>1455</v>
      </c>
      <c r="C343" s="12" t="s">
        <v>80</v>
      </c>
      <c r="D34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3" s="11" t="s">
        <v>1522</v>
      </c>
      <c r="F343" s="12" t="s">
        <v>1523</v>
      </c>
      <c r="G343" s="12" t="s">
        <v>1524</v>
      </c>
      <c r="H343" s="12">
        <v>4</v>
      </c>
      <c r="I343" s="12" t="s">
        <v>1525</v>
      </c>
      <c r="J343" s="12" t="s">
        <v>1545</v>
      </c>
      <c r="K343" s="13" t="s">
        <v>56</v>
      </c>
      <c r="L343" s="12" t="s">
        <v>1527</v>
      </c>
      <c r="M343" s="12" t="s">
        <v>1528</v>
      </c>
      <c r="N343" s="12" t="s">
        <v>1548</v>
      </c>
      <c r="O343" s="12" t="s">
        <v>1549</v>
      </c>
      <c r="P343" s="12" t="s">
        <v>2672</v>
      </c>
      <c r="Q343" s="12" t="s">
        <v>2671</v>
      </c>
      <c r="R343" s="12" t="s">
        <v>2672</v>
      </c>
      <c r="S343" s="12" t="s">
        <v>2702</v>
      </c>
      <c r="T343" s="12" t="s">
        <v>2674</v>
      </c>
      <c r="U343" s="12" t="s">
        <v>2671</v>
      </c>
      <c r="V343" s="12" t="s">
        <v>2909</v>
      </c>
      <c r="W343" s="12" t="s">
        <v>72</v>
      </c>
      <c r="X343" s="1" t="s">
        <v>62</v>
      </c>
      <c r="Y343" s="1" t="s">
        <v>73</v>
      </c>
      <c r="Z343" t="s">
        <v>3187</v>
      </c>
      <c r="AA343" s="12" t="str">
        <f>Table14[[#This Row],[case_id]]&amp;"__"&amp;Table14[[#This Row],[filename]]&amp;"__"&amp;Table14[[#This Row],[Model]]</f>
        <v>repo_41101f7_a0e5c3d__gemini_run_llm_vs_gt.diff__Gemini 3.5 Flash</v>
      </c>
      <c r="AB343" s="12">
        <f>IF(Table14[[#This Row],[task_success]]="Yes",1,0)</f>
        <v>1</v>
      </c>
      <c r="AC343" s="12">
        <f>IF(Table14[[#This Row],[task_success]]="Partial",1,0)</f>
        <v>0</v>
      </c>
      <c r="AD343" s="12">
        <f>IF(Table14[[#This Row],[task_success]]="No",1,0)</f>
        <v>0</v>
      </c>
      <c r="AE343" s="12">
        <f>IF(Table14[[#This Row],[exact_match]]="Yes",1,0)</f>
        <v>0</v>
      </c>
      <c r="AF343" s="12">
        <f>IF(Table14[[#This Row],[unintended_change_present]]="Yes",1,0)</f>
        <v>1</v>
      </c>
      <c r="AG343" s="12">
        <f>IF(Table14[[#This Row],[missed_required_change]]="Yes",1,0)</f>
        <v>0</v>
      </c>
      <c r="AH343" s="12">
        <f>IF(OR(Table14[[#This Row],[severity]]="Medium",Table14[[#This Row],[severity]]="High"),1,0)</f>
        <v>0</v>
      </c>
    </row>
    <row r="344" spans="1:34" ht="244.5">
      <c r="A344" s="26" t="s">
        <v>1454</v>
      </c>
      <c r="B344" s="15" t="s">
        <v>1455</v>
      </c>
      <c r="C344" s="16" t="s">
        <v>80</v>
      </c>
      <c r="D34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4" s="15" t="s">
        <v>1522</v>
      </c>
      <c r="F344" s="16" t="s">
        <v>1523</v>
      </c>
      <c r="G344" s="16" t="s">
        <v>1524</v>
      </c>
      <c r="H344" s="16">
        <v>4</v>
      </c>
      <c r="I344" s="16" t="s">
        <v>1525</v>
      </c>
      <c r="J344" s="16" t="s">
        <v>1553</v>
      </c>
      <c r="K344" s="18" t="s">
        <v>56</v>
      </c>
      <c r="L344" s="16" t="s">
        <v>1527</v>
      </c>
      <c r="M344" s="16" t="s">
        <v>1528</v>
      </c>
      <c r="N344" s="12" t="s">
        <v>247</v>
      </c>
      <c r="O344" s="12" t="s">
        <v>1555</v>
      </c>
      <c r="P344" s="16" t="s">
        <v>2672</v>
      </c>
      <c r="Q344" s="16" t="s">
        <v>2671</v>
      </c>
      <c r="R344" s="16" t="s">
        <v>2672</v>
      </c>
      <c r="S344" s="16" t="s">
        <v>76</v>
      </c>
      <c r="T344" s="16" t="s">
        <v>2674</v>
      </c>
      <c r="U344" s="16" t="s">
        <v>2671</v>
      </c>
      <c r="V344" s="16" t="s">
        <v>2681</v>
      </c>
      <c r="W344" s="16" t="s">
        <v>72</v>
      </c>
      <c r="X344" s="1" t="s">
        <v>62</v>
      </c>
      <c r="Y344" s="1" t="s">
        <v>73</v>
      </c>
      <c r="Z344" t="s">
        <v>3187</v>
      </c>
      <c r="AA344" s="12" t="str">
        <f>Table14[[#This Row],[case_id]]&amp;"__"&amp;Table14[[#This Row],[filename]]&amp;"__"&amp;Table14[[#This Row],[Model]]</f>
        <v>repo_41101f7_a0e5c3d__gemini_sensor_llm_vs_gt.diff__Gemini 3.5 Flash</v>
      </c>
      <c r="AB344" s="12">
        <f>IF(Table14[[#This Row],[task_success]]="Yes",1,0)</f>
        <v>1</v>
      </c>
      <c r="AC344" s="12">
        <f>IF(Table14[[#This Row],[task_success]]="Partial",1,0)</f>
        <v>0</v>
      </c>
      <c r="AD344" s="12">
        <f>IF(Table14[[#This Row],[task_success]]="No",1,0)</f>
        <v>0</v>
      </c>
      <c r="AE344" s="12">
        <f>IF(Table14[[#This Row],[exact_match]]="Yes",1,0)</f>
        <v>0</v>
      </c>
      <c r="AF344" s="12">
        <f>IF(Table14[[#This Row],[unintended_change_present]]="Yes",1,0)</f>
        <v>1</v>
      </c>
      <c r="AG344" s="12">
        <f>IF(Table14[[#This Row],[missed_required_change]]="Yes",1,0)</f>
        <v>0</v>
      </c>
      <c r="AH344" s="12">
        <f>IF(OR(Table14[[#This Row],[severity]]="Medium",Table14[[#This Row],[severity]]="High"),1,0)</f>
        <v>0</v>
      </c>
    </row>
    <row r="345" spans="1:34" ht="183">
      <c r="A345" s="27" t="s">
        <v>1454</v>
      </c>
      <c r="B345" s="11" t="s">
        <v>1455</v>
      </c>
      <c r="C345" s="12" t="s">
        <v>114</v>
      </c>
      <c r="D34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5" s="11" t="s">
        <v>1557</v>
      </c>
      <c r="F345" s="12" t="s">
        <v>1558</v>
      </c>
      <c r="G345" s="12" t="s">
        <v>1559</v>
      </c>
      <c r="H345" s="12">
        <v>4</v>
      </c>
      <c r="I345" s="12" t="s">
        <v>1560</v>
      </c>
      <c r="J345" s="12" t="s">
        <v>1561</v>
      </c>
      <c r="K345" s="13" t="s">
        <v>56</v>
      </c>
      <c r="L345" s="12" t="s">
        <v>1562</v>
      </c>
      <c r="M345" s="12" t="s">
        <v>1563</v>
      </c>
      <c r="N345" s="12" t="s">
        <v>447</v>
      </c>
      <c r="O345" s="12" t="s">
        <v>1565</v>
      </c>
      <c r="P345" s="12" t="s">
        <v>2672</v>
      </c>
      <c r="Q345" s="12" t="s">
        <v>2671</v>
      </c>
      <c r="R345" s="12" t="s">
        <v>2672</v>
      </c>
      <c r="S345" s="12" t="s">
        <v>76</v>
      </c>
      <c r="T345" s="12" t="s">
        <v>2674</v>
      </c>
      <c r="U345" s="12" t="s">
        <v>2671</v>
      </c>
      <c r="V345" s="12" t="s">
        <v>2681</v>
      </c>
      <c r="W345" s="12" t="s">
        <v>72</v>
      </c>
      <c r="X345" s="1" t="s">
        <v>62</v>
      </c>
      <c r="Y345" s="1" t="s">
        <v>73</v>
      </c>
      <c r="Z345" t="s">
        <v>3187</v>
      </c>
      <c r="AA345" s="12" t="str">
        <f>Table14[[#This Row],[case_id]]&amp;"__"&amp;Table14[[#This Row],[filename]]&amp;"__"&amp;Table14[[#This Row],[Model]]</f>
        <v>repo_fb918e0_fa16772__gemini_base_llm_vs_gt.diff__Gemini 3.5 Flash</v>
      </c>
      <c r="AB345" s="12">
        <f>IF(Table14[[#This Row],[task_success]]="Yes",1,0)</f>
        <v>1</v>
      </c>
      <c r="AC345" s="12">
        <f>IF(Table14[[#This Row],[task_success]]="Partial",1,0)</f>
        <v>0</v>
      </c>
      <c r="AD345" s="12">
        <f>IF(Table14[[#This Row],[task_success]]="No",1,0)</f>
        <v>0</v>
      </c>
      <c r="AE345" s="12">
        <f>IF(Table14[[#This Row],[exact_match]]="Yes",1,0)</f>
        <v>0</v>
      </c>
      <c r="AF345" s="12">
        <f>IF(Table14[[#This Row],[unintended_change_present]]="Yes",1,0)</f>
        <v>1</v>
      </c>
      <c r="AG345" s="12">
        <f>IF(Table14[[#This Row],[missed_required_change]]="Yes",1,0)</f>
        <v>0</v>
      </c>
      <c r="AH345" s="12">
        <f>IF(OR(Table14[[#This Row],[severity]]="Medium",Table14[[#This Row],[severity]]="High"),1,0)</f>
        <v>0</v>
      </c>
    </row>
    <row r="346" spans="1:34" ht="183">
      <c r="A346" s="26" t="s">
        <v>1454</v>
      </c>
      <c r="B346" s="15" t="s">
        <v>1455</v>
      </c>
      <c r="C346" s="16" t="s">
        <v>114</v>
      </c>
      <c r="D34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6" s="15" t="s">
        <v>1557</v>
      </c>
      <c r="F346" s="16" t="s">
        <v>1558</v>
      </c>
      <c r="G346" s="16" t="s">
        <v>1559</v>
      </c>
      <c r="H346" s="16">
        <v>4</v>
      </c>
      <c r="I346" s="16" t="s">
        <v>1560</v>
      </c>
      <c r="J346" s="16" t="s">
        <v>1567</v>
      </c>
      <c r="K346" s="18" t="s">
        <v>56</v>
      </c>
      <c r="L346" s="16" t="s">
        <v>1562</v>
      </c>
      <c r="M346" s="16" t="s">
        <v>1563</v>
      </c>
      <c r="N346" s="12" t="s">
        <v>233</v>
      </c>
      <c r="O346" s="12" t="s">
        <v>1570</v>
      </c>
      <c r="P346" s="16" t="s">
        <v>2672</v>
      </c>
      <c r="Q346" s="16" t="s">
        <v>2671</v>
      </c>
      <c r="R346" s="16" t="s">
        <v>2672</v>
      </c>
      <c r="S346" s="16" t="s">
        <v>76</v>
      </c>
      <c r="T346" s="16" t="s">
        <v>2674</v>
      </c>
      <c r="U346" s="16" t="s">
        <v>2671</v>
      </c>
      <c r="V346" s="16" t="s">
        <v>2681</v>
      </c>
      <c r="W346" s="16" t="s">
        <v>72</v>
      </c>
      <c r="X346" s="1" t="s">
        <v>62</v>
      </c>
      <c r="Y346" s="1" t="s">
        <v>73</v>
      </c>
      <c r="Z346" t="s">
        <v>3187</v>
      </c>
      <c r="AA346" s="12" t="str">
        <f>Table14[[#This Row],[case_id]]&amp;"__"&amp;Table14[[#This Row],[filename]]&amp;"__"&amp;Table14[[#This Row],[Model]]</f>
        <v>repo_fb918e0_fa16772__gemini_init_llm_vs_gt.diff__Gemini 3.5 Flash</v>
      </c>
      <c r="AB346" s="12">
        <f>IF(Table14[[#This Row],[task_success]]="Yes",1,0)</f>
        <v>1</v>
      </c>
      <c r="AC346" s="12">
        <f>IF(Table14[[#This Row],[task_success]]="Partial",1,0)</f>
        <v>0</v>
      </c>
      <c r="AD346" s="12">
        <f>IF(Table14[[#This Row],[task_success]]="No",1,0)</f>
        <v>0</v>
      </c>
      <c r="AE346" s="12">
        <f>IF(Table14[[#This Row],[exact_match]]="Yes",1,0)</f>
        <v>0</v>
      </c>
      <c r="AF346" s="12">
        <f>IF(Table14[[#This Row],[unintended_change_present]]="Yes",1,0)</f>
        <v>1</v>
      </c>
      <c r="AG346" s="12">
        <f>IF(Table14[[#This Row],[missed_required_change]]="Yes",1,0)</f>
        <v>0</v>
      </c>
      <c r="AH346" s="12">
        <f>IF(OR(Table14[[#This Row],[severity]]="Medium",Table14[[#This Row],[severity]]="High"),1,0)</f>
        <v>0</v>
      </c>
    </row>
    <row r="347" spans="1:34" ht="183">
      <c r="A347" s="27" t="s">
        <v>1454</v>
      </c>
      <c r="B347" s="11" t="s">
        <v>1455</v>
      </c>
      <c r="C347" s="12" t="s">
        <v>114</v>
      </c>
      <c r="D34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7" s="11" t="s">
        <v>1557</v>
      </c>
      <c r="F347" s="12" t="s">
        <v>1558</v>
      </c>
      <c r="G347" s="12" t="s">
        <v>1559</v>
      </c>
      <c r="H347" s="12">
        <v>4</v>
      </c>
      <c r="I347" s="12" t="s">
        <v>1560</v>
      </c>
      <c r="J347" s="12" t="s">
        <v>1574</v>
      </c>
      <c r="K347" s="13" t="s">
        <v>56</v>
      </c>
      <c r="L347" s="12" t="s">
        <v>1562</v>
      </c>
      <c r="M347" s="12" t="s">
        <v>1563</v>
      </c>
      <c r="N347" s="12" t="s">
        <v>1577</v>
      </c>
      <c r="O347" s="12" t="s">
        <v>1578</v>
      </c>
      <c r="P347" s="12" t="s">
        <v>2672</v>
      </c>
      <c r="Q347" s="12" t="s">
        <v>2671</v>
      </c>
      <c r="R347" s="12" t="s">
        <v>2672</v>
      </c>
      <c r="S347" s="12" t="s">
        <v>2719</v>
      </c>
      <c r="T347" s="12" t="s">
        <v>2674</v>
      </c>
      <c r="U347" s="12" t="s">
        <v>2671</v>
      </c>
      <c r="V347" s="12" t="s">
        <v>2912</v>
      </c>
      <c r="W347" s="12" t="s">
        <v>72</v>
      </c>
      <c r="X347" s="1" t="s">
        <v>62</v>
      </c>
      <c r="Y347" s="1" t="s">
        <v>73</v>
      </c>
      <c r="Z347" t="s">
        <v>3187</v>
      </c>
      <c r="AA347" s="12" t="str">
        <f>Table14[[#This Row],[case_id]]&amp;"__"&amp;Table14[[#This Row],[filename]]&amp;"__"&amp;Table14[[#This Row],[Model]]</f>
        <v>repo_fb918e0_fa16772__gemini_log_llm_vs_gt.diff__Gemini 3.5 Flash</v>
      </c>
      <c r="AB347" s="12">
        <f>IF(Table14[[#This Row],[task_success]]="Yes",1,0)</f>
        <v>1</v>
      </c>
      <c r="AC347" s="12">
        <f>IF(Table14[[#This Row],[task_success]]="Partial",1,0)</f>
        <v>0</v>
      </c>
      <c r="AD347" s="12">
        <f>IF(Table14[[#This Row],[task_success]]="No",1,0)</f>
        <v>0</v>
      </c>
      <c r="AE347" s="12">
        <f>IF(Table14[[#This Row],[exact_match]]="Yes",1,0)</f>
        <v>0</v>
      </c>
      <c r="AF347" s="12">
        <f>IF(Table14[[#This Row],[unintended_change_present]]="Yes",1,0)</f>
        <v>1</v>
      </c>
      <c r="AG347" s="12">
        <f>IF(Table14[[#This Row],[missed_required_change]]="Yes",1,0)</f>
        <v>0</v>
      </c>
      <c r="AH347" s="12">
        <f>IF(OR(Table14[[#This Row],[severity]]="Medium",Table14[[#This Row],[severity]]="High"),1,0)</f>
        <v>0</v>
      </c>
    </row>
    <row r="348" spans="1:34" ht="183">
      <c r="A348" s="26" t="s">
        <v>1454</v>
      </c>
      <c r="B348" s="15" t="s">
        <v>1455</v>
      </c>
      <c r="C348" s="16" t="s">
        <v>114</v>
      </c>
      <c r="D34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8" s="15" t="s">
        <v>1557</v>
      </c>
      <c r="F348" s="16" t="s">
        <v>1558</v>
      </c>
      <c r="G348" s="16" t="s">
        <v>1559</v>
      </c>
      <c r="H348" s="16">
        <v>4</v>
      </c>
      <c r="I348" s="16" t="s">
        <v>1560</v>
      </c>
      <c r="J348" s="16" t="s">
        <v>1583</v>
      </c>
      <c r="K348" s="18" t="s">
        <v>56</v>
      </c>
      <c r="L348" s="16" t="s">
        <v>1562</v>
      </c>
      <c r="M348" s="16" t="s">
        <v>1563</v>
      </c>
      <c r="N348" s="12" t="s">
        <v>1586</v>
      </c>
      <c r="O348" s="12" t="s">
        <v>1587</v>
      </c>
      <c r="P348" s="16" t="s">
        <v>2672</v>
      </c>
      <c r="Q348" s="16" t="s">
        <v>2671</v>
      </c>
      <c r="R348" s="16" t="s">
        <v>62</v>
      </c>
      <c r="S348" s="16" t="s">
        <v>2677</v>
      </c>
      <c r="T348" s="16" t="s">
        <v>2674</v>
      </c>
      <c r="U348" s="16" t="s">
        <v>2671</v>
      </c>
      <c r="V348" s="16" t="s">
        <v>2914</v>
      </c>
      <c r="W348" s="16" t="s">
        <v>72</v>
      </c>
      <c r="X348" s="1" t="s">
        <v>62</v>
      </c>
      <c r="Y348" s="1" t="s">
        <v>73</v>
      </c>
      <c r="Z348" t="s">
        <v>3187</v>
      </c>
      <c r="AA348" s="12" t="str">
        <f>Table14[[#This Row],[case_id]]&amp;"__"&amp;Table14[[#This Row],[filename]]&amp;"__"&amp;Table14[[#This Row],[Model]]</f>
        <v>repo_fb918e0_fa16772__gemini_storage_llm_vs_gt.diff__Gemini 3.5 Flash</v>
      </c>
      <c r="AB348" s="12">
        <f>IF(Table14[[#This Row],[task_success]]="Yes",1,0)</f>
        <v>1</v>
      </c>
      <c r="AC348" s="12">
        <f>IF(Table14[[#This Row],[task_success]]="Partial",1,0)</f>
        <v>0</v>
      </c>
      <c r="AD348" s="12">
        <f>IF(Table14[[#This Row],[task_success]]="No",1,0)</f>
        <v>0</v>
      </c>
      <c r="AE348" s="12">
        <f>IF(Table14[[#This Row],[exact_match]]="Yes",1,0)</f>
        <v>0</v>
      </c>
      <c r="AF348" s="12">
        <f>IF(Table14[[#This Row],[unintended_change_present]]="Yes",1,0)</f>
        <v>1</v>
      </c>
      <c r="AG348" s="12">
        <f>IF(Table14[[#This Row],[missed_required_change]]="Yes",1,0)</f>
        <v>0</v>
      </c>
      <c r="AH348" s="12">
        <f>IF(OR(Table14[[#This Row],[severity]]="Medium",Table14[[#This Row],[severity]]="High"),1,0)</f>
        <v>0</v>
      </c>
    </row>
    <row r="349" spans="1:34" ht="91.5">
      <c r="A349" s="27" t="s">
        <v>1454</v>
      </c>
      <c r="B349" s="11" t="s">
        <v>1455</v>
      </c>
      <c r="C349" s="12" t="s">
        <v>114</v>
      </c>
      <c r="D34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9" s="11" t="s">
        <v>1591</v>
      </c>
      <c r="F349" s="12" t="s">
        <v>1592</v>
      </c>
      <c r="G349" s="12" t="s">
        <v>1593</v>
      </c>
      <c r="H349" s="12">
        <v>1</v>
      </c>
      <c r="I349" s="12" t="s">
        <v>1594</v>
      </c>
      <c r="J349" s="12" t="s">
        <v>1594</v>
      </c>
      <c r="K349" s="13" t="s">
        <v>56</v>
      </c>
      <c r="L349" s="12" t="s">
        <v>1595</v>
      </c>
      <c r="M349" s="12" t="s">
        <v>1596</v>
      </c>
      <c r="N349" s="12" t="s">
        <v>1599</v>
      </c>
      <c r="O349" s="12" t="s">
        <v>1600</v>
      </c>
      <c r="P349" s="12" t="s">
        <v>2672</v>
      </c>
      <c r="Q349" s="12" t="s">
        <v>2671</v>
      </c>
      <c r="R349" s="12" t="s">
        <v>2672</v>
      </c>
      <c r="S349" s="12" t="s">
        <v>76</v>
      </c>
      <c r="T349" s="12" t="s">
        <v>2674</v>
      </c>
      <c r="U349" s="12" t="s">
        <v>2671</v>
      </c>
      <c r="V349" s="12" t="s">
        <v>2681</v>
      </c>
      <c r="W349" s="12" t="s">
        <v>72</v>
      </c>
      <c r="X349" s="1" t="s">
        <v>62</v>
      </c>
      <c r="Y349" s="1" t="s">
        <v>73</v>
      </c>
      <c r="Z349" t="s">
        <v>3187</v>
      </c>
      <c r="AA349" s="12" t="str">
        <f>Table14[[#This Row],[case_id]]&amp;"__"&amp;Table14[[#This Row],[filename]]&amp;"__"&amp;Table14[[#This Row],[Model]]</f>
        <v>repo_7c84ddc_b72a57d__gemini_asset_llm_vs_gt.diff__Gemini 3.5 Flash</v>
      </c>
      <c r="AB349" s="12">
        <f>IF(Table14[[#This Row],[task_success]]="Yes",1,0)</f>
        <v>1</v>
      </c>
      <c r="AC349" s="12">
        <f>IF(Table14[[#This Row],[task_success]]="Partial",1,0)</f>
        <v>0</v>
      </c>
      <c r="AD349" s="12">
        <f>IF(Table14[[#This Row],[task_success]]="No",1,0)</f>
        <v>0</v>
      </c>
      <c r="AE349" s="12">
        <f>IF(Table14[[#This Row],[exact_match]]="Yes",1,0)</f>
        <v>0</v>
      </c>
      <c r="AF349" s="12">
        <f>IF(Table14[[#This Row],[unintended_change_present]]="Yes",1,0)</f>
        <v>1</v>
      </c>
      <c r="AG349" s="12">
        <f>IF(Table14[[#This Row],[missed_required_change]]="Yes",1,0)</f>
        <v>0</v>
      </c>
      <c r="AH349" s="12">
        <f>IF(OR(Table14[[#This Row],[severity]]="Medium",Table14[[#This Row],[severity]]="High"),1,0)</f>
        <v>0</v>
      </c>
    </row>
    <row r="350" spans="1:34" ht="167.25">
      <c r="A350" s="26" t="s">
        <v>1454</v>
      </c>
      <c r="B350" s="15" t="s">
        <v>1455</v>
      </c>
      <c r="C350" s="16" t="s">
        <v>149</v>
      </c>
      <c r="D35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0" s="15" t="s">
        <v>1603</v>
      </c>
      <c r="F350" s="16" t="s">
        <v>1604</v>
      </c>
      <c r="G350" s="16" t="s">
        <v>1605</v>
      </c>
      <c r="H350" s="16">
        <v>2</v>
      </c>
      <c r="I350" s="16" t="s">
        <v>1606</v>
      </c>
      <c r="J350" s="16" t="s">
        <v>1607</v>
      </c>
      <c r="K350" s="18" t="s">
        <v>56</v>
      </c>
      <c r="L350" s="16" t="s">
        <v>1608</v>
      </c>
      <c r="M350" s="16" t="s">
        <v>1609</v>
      </c>
      <c r="N350" s="12" t="s">
        <v>1466</v>
      </c>
      <c r="O350" s="12" t="s">
        <v>1612</v>
      </c>
      <c r="P350" s="16" t="s">
        <v>2672</v>
      </c>
      <c r="Q350" s="16" t="s">
        <v>2671</v>
      </c>
      <c r="R350" s="16" t="s">
        <v>2672</v>
      </c>
      <c r="S350" s="16" t="s">
        <v>76</v>
      </c>
      <c r="T350" s="16" t="s">
        <v>2674</v>
      </c>
      <c r="U350" s="16" t="s">
        <v>2671</v>
      </c>
      <c r="V350" s="16" t="s">
        <v>2681</v>
      </c>
      <c r="W350" s="16" t="s">
        <v>72</v>
      </c>
      <c r="X350" s="1" t="s">
        <v>62</v>
      </c>
      <c r="Y350" s="1" t="s">
        <v>73</v>
      </c>
      <c r="Z350" t="s">
        <v>3187</v>
      </c>
      <c r="AA350" s="12" t="str">
        <f>Table14[[#This Row],[case_id]]&amp;"__"&amp;Table14[[#This Row],[filename]]&amp;"__"&amp;Table14[[#This Row],[Model]]</f>
        <v>repo_f8d50ca_3c7a139__gemini_def_llm_vs_gt.diff__Gemini 3.5 Flash</v>
      </c>
      <c r="AB350" s="12">
        <f>IF(Table14[[#This Row],[task_success]]="Yes",1,0)</f>
        <v>1</v>
      </c>
      <c r="AC350" s="12">
        <f>IF(Table14[[#This Row],[task_success]]="Partial",1,0)</f>
        <v>0</v>
      </c>
      <c r="AD350" s="12">
        <f>IF(Table14[[#This Row],[task_success]]="No",1,0)</f>
        <v>0</v>
      </c>
      <c r="AE350" s="12">
        <f>IF(Table14[[#This Row],[exact_match]]="Yes",1,0)</f>
        <v>0</v>
      </c>
      <c r="AF350" s="12">
        <f>IF(Table14[[#This Row],[unintended_change_present]]="Yes",1,0)</f>
        <v>1</v>
      </c>
      <c r="AG350" s="12">
        <f>IF(Table14[[#This Row],[missed_required_change]]="Yes",1,0)</f>
        <v>0</v>
      </c>
      <c r="AH350" s="12">
        <f>IF(OR(Table14[[#This Row],[severity]]="Medium",Table14[[#This Row],[severity]]="High"),1,0)</f>
        <v>0</v>
      </c>
    </row>
    <row r="351" spans="1:34" ht="167.25">
      <c r="A351" s="27" t="s">
        <v>1454</v>
      </c>
      <c r="B351" s="11" t="s">
        <v>1455</v>
      </c>
      <c r="C351" s="12" t="s">
        <v>149</v>
      </c>
      <c r="D35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1" s="11" t="s">
        <v>1603</v>
      </c>
      <c r="F351" s="12" t="s">
        <v>1604</v>
      </c>
      <c r="G351" s="12" t="s">
        <v>1605</v>
      </c>
      <c r="H351" s="12">
        <v>2</v>
      </c>
      <c r="I351" s="12" t="s">
        <v>1606</v>
      </c>
      <c r="J351" s="12" t="s">
        <v>1616</v>
      </c>
      <c r="K351" s="13" t="s">
        <v>56</v>
      </c>
      <c r="L351" s="12" t="s">
        <v>1608</v>
      </c>
      <c r="M351" s="12" t="s">
        <v>1609</v>
      </c>
      <c r="N351" s="12" t="s">
        <v>1620</v>
      </c>
      <c r="O351" s="12" t="s">
        <v>1621</v>
      </c>
      <c r="P351" s="12" t="s">
        <v>2672</v>
      </c>
      <c r="Q351" s="12" t="s">
        <v>2671</v>
      </c>
      <c r="R351" s="12" t="s">
        <v>2672</v>
      </c>
      <c r="S351" s="12" t="s">
        <v>2719</v>
      </c>
      <c r="T351" s="12" t="s">
        <v>2674</v>
      </c>
      <c r="U351" s="12" t="s">
        <v>2671</v>
      </c>
      <c r="V351" s="12" t="s">
        <v>2919</v>
      </c>
      <c r="W351" s="12" t="s">
        <v>72</v>
      </c>
      <c r="X351" s="1" t="s">
        <v>62</v>
      </c>
      <c r="Y351" s="1" t="s">
        <v>73</v>
      </c>
      <c r="Z351" t="s">
        <v>3187</v>
      </c>
      <c r="AA351" s="12" t="str">
        <f>Table14[[#This Row],[case_id]]&amp;"__"&amp;Table14[[#This Row],[filename]]&amp;"__"&amp;Table14[[#This Row],[Model]]</f>
        <v>repo_f8d50ca_3c7a139__gemini_assetdef_llm_vs_gt.diff__Gemini 3.5 Flash</v>
      </c>
      <c r="AB351" s="12">
        <f>IF(Table14[[#This Row],[task_success]]="Yes",1,0)</f>
        <v>1</v>
      </c>
      <c r="AC351" s="12">
        <f>IF(Table14[[#This Row],[task_success]]="Partial",1,0)</f>
        <v>0</v>
      </c>
      <c r="AD351" s="12">
        <f>IF(Table14[[#This Row],[task_success]]="No",1,0)</f>
        <v>0</v>
      </c>
      <c r="AE351" s="12">
        <f>IF(Table14[[#This Row],[exact_match]]="Yes",1,0)</f>
        <v>0</v>
      </c>
      <c r="AF351" s="12">
        <f>IF(Table14[[#This Row],[unintended_change_present]]="Yes",1,0)</f>
        <v>1</v>
      </c>
      <c r="AG351" s="12">
        <f>IF(Table14[[#This Row],[missed_required_change]]="Yes",1,0)</f>
        <v>0</v>
      </c>
      <c r="AH351" s="12">
        <f>IF(OR(Table14[[#This Row],[severity]]="Medium",Table14[[#This Row],[severity]]="High"),1,0)</f>
        <v>0</v>
      </c>
    </row>
    <row r="352" spans="1:34" ht="121.5">
      <c r="A352" s="26" t="s">
        <v>1454</v>
      </c>
      <c r="B352" s="15" t="s">
        <v>1455</v>
      </c>
      <c r="C352" s="16" t="s">
        <v>180</v>
      </c>
      <c r="D35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2" s="15" t="s">
        <v>1628</v>
      </c>
      <c r="F352" s="16" t="s">
        <v>1629</v>
      </c>
      <c r="G352" s="16" t="s">
        <v>1630</v>
      </c>
      <c r="H352" s="16">
        <v>3</v>
      </c>
      <c r="I352" s="16" t="s">
        <v>1631</v>
      </c>
      <c r="J352" s="16" t="s">
        <v>1632</v>
      </c>
      <c r="K352" s="18" t="s">
        <v>56</v>
      </c>
      <c r="L352" s="16" t="s">
        <v>1633</v>
      </c>
      <c r="M352" s="16" t="s">
        <v>1634</v>
      </c>
      <c r="N352" s="12" t="s">
        <v>1637</v>
      </c>
      <c r="O352" s="12" t="s">
        <v>1638</v>
      </c>
      <c r="P352" s="16" t="s">
        <v>2672</v>
      </c>
      <c r="Q352" s="16" t="s">
        <v>2671</v>
      </c>
      <c r="R352" s="16" t="s">
        <v>2672</v>
      </c>
      <c r="S352" s="16" t="s">
        <v>76</v>
      </c>
      <c r="T352" s="16" t="s">
        <v>2674</v>
      </c>
      <c r="U352" s="16" t="s">
        <v>2671</v>
      </c>
      <c r="V352" s="16" t="s">
        <v>2681</v>
      </c>
      <c r="W352" s="16" t="s">
        <v>72</v>
      </c>
      <c r="X352" s="1" t="s">
        <v>62</v>
      </c>
      <c r="Y352" s="1" t="s">
        <v>73</v>
      </c>
      <c r="Z352" t="s">
        <v>3187</v>
      </c>
      <c r="AA352" s="12" t="str">
        <f>Table14[[#This Row],[case_id]]&amp;"__"&amp;Table14[[#This Row],[filename]]&amp;"__"&amp;Table14[[#This Row],[Model]]</f>
        <v>repo_105fb70_71d6cd4__gemini_dbt_llm_vs_gt.diff__Gemini 3.5 Flash</v>
      </c>
      <c r="AB352" s="12">
        <f>IF(Table14[[#This Row],[task_success]]="Yes",1,0)</f>
        <v>1</v>
      </c>
      <c r="AC352" s="12">
        <f>IF(Table14[[#This Row],[task_success]]="Partial",1,0)</f>
        <v>0</v>
      </c>
      <c r="AD352" s="12">
        <f>IF(Table14[[#This Row],[task_success]]="No",1,0)</f>
        <v>0</v>
      </c>
      <c r="AE352" s="12">
        <f>IF(Table14[[#This Row],[exact_match]]="Yes",1,0)</f>
        <v>0</v>
      </c>
      <c r="AF352" s="12">
        <f>IF(Table14[[#This Row],[unintended_change_present]]="Yes",1,0)</f>
        <v>1</v>
      </c>
      <c r="AG352" s="12">
        <f>IF(Table14[[#This Row],[missed_required_change]]="Yes",1,0)</f>
        <v>0</v>
      </c>
      <c r="AH352" s="12">
        <f>IF(OR(Table14[[#This Row],[severity]]="Medium",Table14[[#This Row],[severity]]="High"),1,0)</f>
        <v>0</v>
      </c>
    </row>
    <row r="353" spans="1:34" ht="121.5">
      <c r="A353" s="27" t="s">
        <v>1454</v>
      </c>
      <c r="B353" s="11" t="s">
        <v>1455</v>
      </c>
      <c r="C353" s="12" t="s">
        <v>180</v>
      </c>
      <c r="D35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3" s="11" t="s">
        <v>1628</v>
      </c>
      <c r="F353" s="12" t="s">
        <v>1629</v>
      </c>
      <c r="G353" s="12" t="s">
        <v>1630</v>
      </c>
      <c r="H353" s="12">
        <v>3</v>
      </c>
      <c r="I353" s="12" t="s">
        <v>1631</v>
      </c>
      <c r="J353" s="12" t="s">
        <v>1641</v>
      </c>
      <c r="K353" s="13" t="s">
        <v>56</v>
      </c>
      <c r="L353" s="12" t="s">
        <v>1633</v>
      </c>
      <c r="M353" s="12" t="s">
        <v>1634</v>
      </c>
      <c r="N353" s="12" t="s">
        <v>1644</v>
      </c>
      <c r="O353" s="12" t="s">
        <v>1645</v>
      </c>
      <c r="P353" s="12" t="s">
        <v>2672</v>
      </c>
      <c r="Q353" s="12" t="s">
        <v>2671</v>
      </c>
      <c r="R353" s="12" t="s">
        <v>2672</v>
      </c>
      <c r="S353" s="12" t="s">
        <v>76</v>
      </c>
      <c r="T353" s="12" t="s">
        <v>2674</v>
      </c>
      <c r="U353" s="12" t="s">
        <v>2671</v>
      </c>
      <c r="V353" s="12" t="s">
        <v>2681</v>
      </c>
      <c r="W353" s="12" t="s">
        <v>72</v>
      </c>
      <c r="X353" s="1" t="s">
        <v>62</v>
      </c>
      <c r="Y353" s="1" t="s">
        <v>73</v>
      </c>
      <c r="Z353" t="s">
        <v>3187</v>
      </c>
      <c r="AA353" s="12" t="str">
        <f>Table14[[#This Row],[case_id]]&amp;"__"&amp;Table14[[#This Row],[filename]]&amp;"__"&amp;Table14[[#This Row],[Model]]</f>
        <v>repo_105fb70_71d6cd4__gemini_metric_llm_vs_gt.diff__Gemini 3.5 Flash</v>
      </c>
      <c r="AB353" s="12">
        <f>IF(Table14[[#This Row],[task_success]]="Yes",1,0)</f>
        <v>1</v>
      </c>
      <c r="AC353" s="12">
        <f>IF(Table14[[#This Row],[task_success]]="Partial",1,0)</f>
        <v>0</v>
      </c>
      <c r="AD353" s="12">
        <f>IF(Table14[[#This Row],[task_success]]="No",1,0)</f>
        <v>0</v>
      </c>
      <c r="AE353" s="12">
        <f>IF(Table14[[#This Row],[exact_match]]="Yes",1,0)</f>
        <v>0</v>
      </c>
      <c r="AF353" s="12">
        <f>IF(Table14[[#This Row],[unintended_change_present]]="Yes",1,0)</f>
        <v>1</v>
      </c>
      <c r="AG353" s="12">
        <f>IF(Table14[[#This Row],[missed_required_change]]="Yes",1,0)</f>
        <v>0</v>
      </c>
      <c r="AH353" s="12">
        <f>IF(OR(Table14[[#This Row],[severity]]="Medium",Table14[[#This Row],[severity]]="High"),1,0)</f>
        <v>0</v>
      </c>
    </row>
    <row r="354" spans="1:34" ht="121.5">
      <c r="A354" s="26" t="s">
        <v>1454</v>
      </c>
      <c r="B354" s="15" t="s">
        <v>1455</v>
      </c>
      <c r="C354" s="16" t="s">
        <v>180</v>
      </c>
      <c r="D35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4" s="15" t="s">
        <v>1628</v>
      </c>
      <c r="F354" s="16" t="s">
        <v>1629</v>
      </c>
      <c r="G354" s="16" t="s">
        <v>1630</v>
      </c>
      <c r="H354" s="16">
        <v>3</v>
      </c>
      <c r="I354" s="16" t="s">
        <v>1631</v>
      </c>
      <c r="J354" s="16" t="s">
        <v>1648</v>
      </c>
      <c r="K354" s="18" t="s">
        <v>56</v>
      </c>
      <c r="L354" s="16" t="s">
        <v>1633</v>
      </c>
      <c r="M354" s="16" t="s">
        <v>1634</v>
      </c>
      <c r="N354" s="12" t="s">
        <v>1651</v>
      </c>
      <c r="O354" s="12" t="s">
        <v>1652</v>
      </c>
      <c r="P354" s="16" t="s">
        <v>2672</v>
      </c>
      <c r="Q354" s="16" t="s">
        <v>2671</v>
      </c>
      <c r="R354" s="16" t="s">
        <v>2672</v>
      </c>
      <c r="S354" s="16" t="s">
        <v>76</v>
      </c>
      <c r="T354" s="16" t="s">
        <v>2674</v>
      </c>
      <c r="U354" s="16" t="s">
        <v>2671</v>
      </c>
      <c r="V354" s="16" t="s">
        <v>2924</v>
      </c>
      <c r="W354" s="16" t="s">
        <v>72</v>
      </c>
      <c r="X354" s="1" t="s">
        <v>62</v>
      </c>
      <c r="Y354" s="1" t="s">
        <v>73</v>
      </c>
      <c r="Z354" t="s">
        <v>3187</v>
      </c>
      <c r="AA354" s="12" t="str">
        <f>Table14[[#This Row],[case_id]]&amp;"__"&amp;Table14[[#This Row],[filename]]&amp;"__"&amp;Table14[[#This Row],[Model]]</f>
        <v>repo_105fb70_71d6cd4__gemini_pipeline_llm_vs_gt.diff__Gemini 3.5 Flash</v>
      </c>
      <c r="AB354" s="12">
        <f>IF(Table14[[#This Row],[task_success]]="Yes",1,0)</f>
        <v>1</v>
      </c>
      <c r="AC354" s="12">
        <f>IF(Table14[[#This Row],[task_success]]="Partial",1,0)</f>
        <v>0</v>
      </c>
      <c r="AD354" s="12">
        <f>IF(Table14[[#This Row],[task_success]]="No",1,0)</f>
        <v>0</v>
      </c>
      <c r="AE354" s="12">
        <f>IF(Table14[[#This Row],[exact_match]]="Yes",1,0)</f>
        <v>0</v>
      </c>
      <c r="AF354" s="12">
        <f>IF(Table14[[#This Row],[unintended_change_present]]="Yes",1,0)</f>
        <v>1</v>
      </c>
      <c r="AG354" s="12">
        <f>IF(Table14[[#This Row],[missed_required_change]]="Yes",1,0)</f>
        <v>0</v>
      </c>
      <c r="AH354" s="12">
        <f>IF(OR(Table14[[#This Row],[severity]]="Medium",Table14[[#This Row],[severity]]="High"),1,0)</f>
        <v>0</v>
      </c>
    </row>
    <row r="355" spans="1:34" ht="183">
      <c r="A355" s="27" t="s">
        <v>1454</v>
      </c>
      <c r="B355" s="11" t="s">
        <v>1455</v>
      </c>
      <c r="C355" s="12" t="s">
        <v>180</v>
      </c>
      <c r="D35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5" s="11" t="s">
        <v>1655</v>
      </c>
      <c r="F355" s="12" t="s">
        <v>1656</v>
      </c>
      <c r="G355" s="12" t="s">
        <v>1657</v>
      </c>
      <c r="H355" s="12">
        <v>3</v>
      </c>
      <c r="I355" s="12" t="s">
        <v>1658</v>
      </c>
      <c r="J355" s="12" t="s">
        <v>1659</v>
      </c>
      <c r="K355" s="13" t="s">
        <v>56</v>
      </c>
      <c r="L355" s="12" t="s">
        <v>1660</v>
      </c>
      <c r="M355" s="12" t="s">
        <v>1661</v>
      </c>
      <c r="N355" s="12" t="s">
        <v>2927</v>
      </c>
      <c r="O355" s="12" t="s">
        <v>1666</v>
      </c>
      <c r="P355" s="54" t="s">
        <v>2672</v>
      </c>
      <c r="Q355" s="54" t="s">
        <v>2671</v>
      </c>
      <c r="R355" s="54" t="s">
        <v>2672</v>
      </c>
      <c r="S355" s="54" t="s">
        <v>2719</v>
      </c>
      <c r="T355" s="54" t="s">
        <v>2674</v>
      </c>
      <c r="U355" s="54" t="s">
        <v>2671</v>
      </c>
      <c r="V355" s="54" t="s">
        <v>2929</v>
      </c>
      <c r="W355" s="54" t="s">
        <v>72</v>
      </c>
      <c r="X355" s="1" t="s">
        <v>62</v>
      </c>
      <c r="Y355" s="1" t="s">
        <v>73</v>
      </c>
      <c r="Z355" t="s">
        <v>3187</v>
      </c>
      <c r="AA355" s="12" t="str">
        <f>Table14[[#This Row],[case_id]]&amp;"__"&amp;Table14[[#This Row],[filename]]&amp;"__"&amp;Table14[[#This Row],[Model]]</f>
        <v>repo_d6fe0f5_e0f5dcf__gemini_dbconstants_llm_vs_gt.diff__Gemini 3.5 Flash</v>
      </c>
      <c r="AB355" s="12">
        <f>IF(Table14[[#This Row],[task_success]]="Yes",1,0)</f>
        <v>1</v>
      </c>
      <c r="AC355" s="12">
        <f>IF(Table14[[#This Row],[task_success]]="Partial",1,0)</f>
        <v>0</v>
      </c>
      <c r="AD355" s="12">
        <f>IF(Table14[[#This Row],[task_success]]="No",1,0)</f>
        <v>0</v>
      </c>
      <c r="AE355" s="12">
        <f>IF(Table14[[#This Row],[exact_match]]="Yes",1,0)</f>
        <v>0</v>
      </c>
      <c r="AF355" s="12">
        <f>IF(Table14[[#This Row],[unintended_change_present]]="Yes",1,0)</f>
        <v>1</v>
      </c>
      <c r="AG355" s="12">
        <f>IF(Table14[[#This Row],[missed_required_change]]="Yes",1,0)</f>
        <v>0</v>
      </c>
      <c r="AH355" s="12">
        <f>IF(OR(Table14[[#This Row],[severity]]="Medium",Table14[[#This Row],[severity]]="High"),1,0)</f>
        <v>0</v>
      </c>
    </row>
    <row r="356" spans="1:34" ht="198">
      <c r="A356" s="26" t="s">
        <v>1454</v>
      </c>
      <c r="B356" s="15" t="s">
        <v>1455</v>
      </c>
      <c r="C356" s="16" t="s">
        <v>180</v>
      </c>
      <c r="D35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6" s="15" t="s">
        <v>1655</v>
      </c>
      <c r="F356" s="16" t="s">
        <v>1656</v>
      </c>
      <c r="G356" s="16" t="s">
        <v>1657</v>
      </c>
      <c r="H356" s="16">
        <v>3</v>
      </c>
      <c r="I356" s="16" t="s">
        <v>1669</v>
      </c>
      <c r="J356" s="16" t="s">
        <v>1670</v>
      </c>
      <c r="K356" s="18" t="s">
        <v>56</v>
      </c>
      <c r="L356" s="16" t="s">
        <v>1660</v>
      </c>
      <c r="M356" s="16" t="s">
        <v>1661</v>
      </c>
      <c r="N356" s="12" t="s">
        <v>1673</v>
      </c>
      <c r="O356" s="12" t="s">
        <v>1674</v>
      </c>
      <c r="P356" s="16" t="s">
        <v>2672</v>
      </c>
      <c r="Q356" s="16" t="s">
        <v>2671</v>
      </c>
      <c r="R356" s="16" t="s">
        <v>2672</v>
      </c>
      <c r="S356" s="16" t="s">
        <v>2719</v>
      </c>
      <c r="T356" s="16" t="s">
        <v>2674</v>
      </c>
      <c r="U356" s="16" t="s">
        <v>2671</v>
      </c>
      <c r="V356" s="16" t="s">
        <v>2929</v>
      </c>
      <c r="W356" s="16" t="s">
        <v>72</v>
      </c>
      <c r="X356" s="1" t="s">
        <v>62</v>
      </c>
      <c r="Y356" s="1" t="s">
        <v>73</v>
      </c>
      <c r="Z356" t="s">
        <v>3187</v>
      </c>
      <c r="AA356" s="12" t="str">
        <f>Table14[[#This Row],[case_id]]&amp;"__"&amp;Table14[[#This Row],[filename]]&amp;"__"&amp;Table14[[#This Row],[Model]]</f>
        <v>repo_d6fe0f5_e0f5dcf__gemini_downstreamconstants_llm_vs_gt.diff__Gemini 3.5 Flash</v>
      </c>
      <c r="AB356" s="12">
        <f>IF(Table14[[#This Row],[task_success]]="Yes",1,0)</f>
        <v>1</v>
      </c>
      <c r="AC356" s="12">
        <f>IF(Table14[[#This Row],[task_success]]="Partial",1,0)</f>
        <v>0</v>
      </c>
      <c r="AD356" s="12">
        <f>IF(Table14[[#This Row],[task_success]]="No",1,0)</f>
        <v>0</v>
      </c>
      <c r="AE356" s="12">
        <f>IF(Table14[[#This Row],[exact_match]]="Yes",1,0)</f>
        <v>0</v>
      </c>
      <c r="AF356" s="12">
        <f>IF(Table14[[#This Row],[unintended_change_present]]="Yes",1,0)</f>
        <v>1</v>
      </c>
      <c r="AG356" s="12">
        <f>IF(Table14[[#This Row],[missed_required_change]]="Yes",1,0)</f>
        <v>0</v>
      </c>
      <c r="AH356" s="12">
        <f>IF(OR(Table14[[#This Row],[severity]]="Medium",Table14[[#This Row],[severity]]="High"),1,0)</f>
        <v>0</v>
      </c>
    </row>
    <row r="357" spans="1:34" ht="198">
      <c r="A357" s="27" t="s">
        <v>1454</v>
      </c>
      <c r="B357" s="11" t="s">
        <v>1455</v>
      </c>
      <c r="C357" s="12" t="s">
        <v>180</v>
      </c>
      <c r="D35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7" s="11" t="s">
        <v>1655</v>
      </c>
      <c r="F357" s="12" t="s">
        <v>1656</v>
      </c>
      <c r="G357" s="12" t="s">
        <v>1657</v>
      </c>
      <c r="H357" s="12">
        <v>3</v>
      </c>
      <c r="I357" s="12" t="s">
        <v>1669</v>
      </c>
      <c r="J357" s="12" t="s">
        <v>1677</v>
      </c>
      <c r="K357" s="13" t="s">
        <v>56</v>
      </c>
      <c r="L357" s="12" t="s">
        <v>1660</v>
      </c>
      <c r="M357" s="12" t="s">
        <v>1661</v>
      </c>
      <c r="N357" s="12" t="s">
        <v>1680</v>
      </c>
      <c r="O357" s="12" t="s">
        <v>1681</v>
      </c>
      <c r="P357" s="12" t="s">
        <v>2672</v>
      </c>
      <c r="Q357" s="12" t="s">
        <v>2671</v>
      </c>
      <c r="R357" s="12" t="s">
        <v>2672</v>
      </c>
      <c r="S357" s="12" t="s">
        <v>2719</v>
      </c>
      <c r="T357" s="12" t="s">
        <v>2674</v>
      </c>
      <c r="U357" s="12" t="s">
        <v>2671</v>
      </c>
      <c r="V357" s="12" t="s">
        <v>2929</v>
      </c>
      <c r="W357" s="12" t="s">
        <v>72</v>
      </c>
      <c r="X357" s="1" t="s">
        <v>62</v>
      </c>
      <c r="Y357" s="1" t="s">
        <v>73</v>
      </c>
      <c r="Z357" t="s">
        <v>3187</v>
      </c>
      <c r="AA357" s="12" t="str">
        <f>Table14[[#This Row],[case_id]]&amp;"__"&amp;Table14[[#This Row],[filename]]&amp;"__"&amp;Table14[[#This Row],[Model]]</f>
        <v>repo_d6fe0f5_e0f5dcf__gemini_upstreamconstants_llm_vs_gt.diff__Gemini 3.5 Flash</v>
      </c>
      <c r="AB357" s="12">
        <f>IF(Table14[[#This Row],[task_success]]="Yes",1,0)</f>
        <v>1</v>
      </c>
      <c r="AC357" s="12">
        <f>IF(Table14[[#This Row],[task_success]]="Partial",1,0)</f>
        <v>0</v>
      </c>
      <c r="AD357" s="12">
        <f>IF(Table14[[#This Row],[task_success]]="No",1,0)</f>
        <v>0</v>
      </c>
      <c r="AE357" s="12">
        <f>IF(Table14[[#This Row],[exact_match]]="Yes",1,0)</f>
        <v>0</v>
      </c>
      <c r="AF357" s="12">
        <f>IF(Table14[[#This Row],[unintended_change_present]]="Yes",1,0)</f>
        <v>1</v>
      </c>
      <c r="AG357" s="12">
        <f>IF(Table14[[#This Row],[missed_required_change]]="Yes",1,0)</f>
        <v>0</v>
      </c>
      <c r="AH357" s="12">
        <f>IF(OR(Table14[[#This Row],[severity]]="Medium",Table14[[#This Row],[severity]]="High"),1,0)</f>
        <v>0</v>
      </c>
    </row>
    <row r="358" spans="1:34" ht="76.5">
      <c r="A358" s="26" t="s">
        <v>1684</v>
      </c>
      <c r="B358" s="15" t="s">
        <v>1685</v>
      </c>
      <c r="C358" s="16" t="s">
        <v>51</v>
      </c>
      <c r="D35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8" s="15" t="s">
        <v>1686</v>
      </c>
      <c r="F358" s="16" t="s">
        <v>1687</v>
      </c>
      <c r="G358" s="16" t="s">
        <v>1688</v>
      </c>
      <c r="H358" s="16">
        <v>1</v>
      </c>
      <c r="I358" s="16" t="s">
        <v>1689</v>
      </c>
      <c r="J358" s="16" t="s">
        <v>1689</v>
      </c>
      <c r="K358" s="18" t="s">
        <v>56</v>
      </c>
      <c r="L358" s="16" t="s">
        <v>1690</v>
      </c>
      <c r="M358" s="16" t="s">
        <v>1691</v>
      </c>
      <c r="N358" s="12" t="s">
        <v>1694</v>
      </c>
      <c r="O358" s="12" t="s">
        <v>1695</v>
      </c>
      <c r="P358" s="16" t="s">
        <v>2672</v>
      </c>
      <c r="Q358" s="16" t="s">
        <v>2671</v>
      </c>
      <c r="R358" s="16" t="s">
        <v>2672</v>
      </c>
      <c r="S358" s="16" t="s">
        <v>76</v>
      </c>
      <c r="T358" s="16" t="s">
        <v>2674</v>
      </c>
      <c r="U358" s="16" t="s">
        <v>2671</v>
      </c>
      <c r="V358" s="16" t="s">
        <v>2681</v>
      </c>
      <c r="W358" s="16" t="s">
        <v>72</v>
      </c>
      <c r="X358" s="1" t="s">
        <v>62</v>
      </c>
      <c r="Y358" s="1" t="s">
        <v>73</v>
      </c>
      <c r="Z358" t="s">
        <v>3187</v>
      </c>
      <c r="AA358" s="12" t="str">
        <f>Table14[[#This Row],[case_id]]&amp;"__"&amp;Table14[[#This Row],[filename]]&amp;"__"&amp;Table14[[#This Row],[Model]]</f>
        <v>repo_b3ca345_5f9d86a__gemini_tab_llm_vs_gt.diff__Gemini 3.5 Flash</v>
      </c>
      <c r="AB358" s="12">
        <f>IF(Table14[[#This Row],[task_success]]="Yes",1,0)</f>
        <v>1</v>
      </c>
      <c r="AC358" s="12">
        <f>IF(Table14[[#This Row],[task_success]]="Partial",1,0)</f>
        <v>0</v>
      </c>
      <c r="AD358" s="12">
        <f>IF(Table14[[#This Row],[task_success]]="No",1,0)</f>
        <v>0</v>
      </c>
      <c r="AE358" s="12">
        <f>IF(Table14[[#This Row],[exact_match]]="Yes",1,0)</f>
        <v>0</v>
      </c>
      <c r="AF358" s="12">
        <f>IF(Table14[[#This Row],[unintended_change_present]]="Yes",1,0)</f>
        <v>1</v>
      </c>
      <c r="AG358" s="12">
        <f>IF(Table14[[#This Row],[missed_required_change]]="Yes",1,0)</f>
        <v>0</v>
      </c>
      <c r="AH358" s="12">
        <f>IF(OR(Table14[[#This Row],[severity]]="Medium",Table14[[#This Row],[severity]]="High"),1,0)</f>
        <v>0</v>
      </c>
    </row>
    <row r="359" spans="1:34" ht="91.5">
      <c r="A359" s="27" t="s">
        <v>1684</v>
      </c>
      <c r="B359" s="11" t="s">
        <v>1685</v>
      </c>
      <c r="C359" s="12" t="s">
        <v>114</v>
      </c>
      <c r="D35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9" s="11" t="s">
        <v>1698</v>
      </c>
      <c r="F359" s="12" t="s">
        <v>1699</v>
      </c>
      <c r="G359" s="12" t="s">
        <v>1700</v>
      </c>
      <c r="H359" s="12">
        <v>1</v>
      </c>
      <c r="I359" s="12" t="s">
        <v>1701</v>
      </c>
      <c r="J359" s="12" t="s">
        <v>1701</v>
      </c>
      <c r="K359" s="13" t="s">
        <v>56</v>
      </c>
      <c r="L359" s="12" t="s">
        <v>1702</v>
      </c>
      <c r="M359" s="12" t="s">
        <v>1703</v>
      </c>
      <c r="N359" s="12" t="s">
        <v>1706</v>
      </c>
      <c r="O359" s="12" t="s">
        <v>1707</v>
      </c>
      <c r="P359" s="12" t="s">
        <v>2672</v>
      </c>
      <c r="Q359" s="12" t="s">
        <v>2671</v>
      </c>
      <c r="R359" s="12" t="s">
        <v>2672</v>
      </c>
      <c r="S359" s="12" t="s">
        <v>76</v>
      </c>
      <c r="T359" s="12" t="s">
        <v>2674</v>
      </c>
      <c r="U359" s="12" t="s">
        <v>2671</v>
      </c>
      <c r="V359" s="12" t="s">
        <v>2681</v>
      </c>
      <c r="W359" s="12" t="s">
        <v>72</v>
      </c>
      <c r="X359" s="1" t="s">
        <v>62</v>
      </c>
      <c r="Y359" s="1" t="s">
        <v>73</v>
      </c>
      <c r="Z359" t="s">
        <v>3187</v>
      </c>
      <c r="AA359" s="12" t="str">
        <f>Table14[[#This Row],[case_id]]&amp;"__"&amp;Table14[[#This Row],[filename]]&amp;"__"&amp;Table14[[#This Row],[Model]]</f>
        <v>repo_d30da4f_c19e194__gemini_cmd_llm_vs_gt.diff__Gemini 3.5 Flash</v>
      </c>
      <c r="AB359" s="12">
        <f>IF(Table14[[#This Row],[task_success]]="Yes",1,0)</f>
        <v>1</v>
      </c>
      <c r="AC359" s="12">
        <f>IF(Table14[[#This Row],[task_success]]="Partial",1,0)</f>
        <v>0</v>
      </c>
      <c r="AD359" s="12">
        <f>IF(Table14[[#This Row],[task_success]]="No",1,0)</f>
        <v>0</v>
      </c>
      <c r="AE359" s="12">
        <f>IF(Table14[[#This Row],[exact_match]]="Yes",1,0)</f>
        <v>0</v>
      </c>
      <c r="AF359" s="12">
        <f>IF(Table14[[#This Row],[unintended_change_present]]="Yes",1,0)</f>
        <v>1</v>
      </c>
      <c r="AG359" s="12">
        <f>IF(Table14[[#This Row],[missed_required_change]]="Yes",1,0)</f>
        <v>0</v>
      </c>
      <c r="AH359" s="12">
        <f>IF(OR(Table14[[#This Row],[severity]]="Medium",Table14[[#This Row],[severity]]="High"),1,0)</f>
        <v>0</v>
      </c>
    </row>
    <row r="360" spans="1:34" ht="106.5">
      <c r="A360" s="26" t="s">
        <v>1684</v>
      </c>
      <c r="B360" s="15" t="s">
        <v>1685</v>
      </c>
      <c r="C360" s="16" t="s">
        <v>149</v>
      </c>
      <c r="D36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0" s="15" t="s">
        <v>1710</v>
      </c>
      <c r="F360" s="16" t="s">
        <v>1711</v>
      </c>
      <c r="G360" s="16" t="s">
        <v>1712</v>
      </c>
      <c r="H360" s="16">
        <v>1</v>
      </c>
      <c r="I360" s="16" t="s">
        <v>1713</v>
      </c>
      <c r="J360" s="16" t="s">
        <v>1713</v>
      </c>
      <c r="K360" s="18" t="s">
        <v>56</v>
      </c>
      <c r="L360" s="16" t="s">
        <v>1714</v>
      </c>
      <c r="M360" s="16" t="s">
        <v>1715</v>
      </c>
      <c r="N360" s="12" t="s">
        <v>1694</v>
      </c>
      <c r="O360" s="12" t="s">
        <v>1719</v>
      </c>
      <c r="P360" s="16" t="s">
        <v>2672</v>
      </c>
      <c r="Q360" s="16" t="s">
        <v>2671</v>
      </c>
      <c r="R360" s="16" t="s">
        <v>2672</v>
      </c>
      <c r="S360" s="16" t="s">
        <v>76</v>
      </c>
      <c r="T360" s="16" t="s">
        <v>2674</v>
      </c>
      <c r="U360" s="16" t="s">
        <v>2671</v>
      </c>
      <c r="V360" s="16" t="s">
        <v>2681</v>
      </c>
      <c r="W360" s="16" t="s">
        <v>72</v>
      </c>
      <c r="X360" s="1" t="s">
        <v>62</v>
      </c>
      <c r="Y360" s="1" t="s">
        <v>73</v>
      </c>
      <c r="Z360" t="s">
        <v>3187</v>
      </c>
      <c r="AA360" s="12" t="str">
        <f>Table14[[#This Row],[case_id]]&amp;"__"&amp;Table14[[#This Row],[filename]]&amp;"__"&amp;Table14[[#This Row],[Model]]</f>
        <v>repo_af97f9e_ed137c0__gemini_tab_llm_vs_gt.diff__Gemini 3.5 Flash</v>
      </c>
      <c r="AB360" s="12">
        <f>IF(Table14[[#This Row],[task_success]]="Yes",1,0)</f>
        <v>1</v>
      </c>
      <c r="AC360" s="12">
        <f>IF(Table14[[#This Row],[task_success]]="Partial",1,0)</f>
        <v>0</v>
      </c>
      <c r="AD360" s="12">
        <f>IF(Table14[[#This Row],[task_success]]="No",1,0)</f>
        <v>0</v>
      </c>
      <c r="AE360" s="12">
        <f>IF(Table14[[#This Row],[exact_match]]="Yes",1,0)</f>
        <v>0</v>
      </c>
      <c r="AF360" s="12">
        <f>IF(Table14[[#This Row],[unintended_change_present]]="Yes",1,0)</f>
        <v>1</v>
      </c>
      <c r="AG360" s="12">
        <f>IF(Table14[[#This Row],[missed_required_change]]="Yes",1,0)</f>
        <v>0</v>
      </c>
      <c r="AH360" s="12">
        <f>IF(OR(Table14[[#This Row],[severity]]="Medium",Table14[[#This Row],[severity]]="High"),1,0)</f>
        <v>0</v>
      </c>
    </row>
    <row r="361" spans="1:34" ht="152.25">
      <c r="A361" s="27" t="s">
        <v>1721</v>
      </c>
      <c r="B361" s="11" t="s">
        <v>1722</v>
      </c>
      <c r="C361" s="12" t="s">
        <v>51</v>
      </c>
      <c r="D36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1" s="11" t="s">
        <v>1723</v>
      </c>
      <c r="F361" s="12" t="s">
        <v>1724</v>
      </c>
      <c r="G361" s="12" t="s">
        <v>1725</v>
      </c>
      <c r="H361" s="12">
        <v>2</v>
      </c>
      <c r="I361" s="12" t="s">
        <v>1726</v>
      </c>
      <c r="J361" s="12" t="s">
        <v>1727</v>
      </c>
      <c r="K361" s="13" t="s">
        <v>56</v>
      </c>
      <c r="L361" s="12" t="s">
        <v>1728</v>
      </c>
      <c r="M361" s="12" t="s">
        <v>1729</v>
      </c>
      <c r="N361" s="12" t="s">
        <v>1732</v>
      </c>
      <c r="O361" s="12" t="s">
        <v>1733</v>
      </c>
      <c r="P361" s="12" t="s">
        <v>2672</v>
      </c>
      <c r="Q361" s="12" t="s">
        <v>2671</v>
      </c>
      <c r="R361" s="12" t="s">
        <v>2672</v>
      </c>
      <c r="S361" s="12" t="s">
        <v>76</v>
      </c>
      <c r="T361" s="12" t="s">
        <v>2674</v>
      </c>
      <c r="U361" s="12" t="s">
        <v>2671</v>
      </c>
      <c r="V361" s="12" t="s">
        <v>2681</v>
      </c>
      <c r="W361" s="12" t="s">
        <v>72</v>
      </c>
      <c r="X361" s="1" t="s">
        <v>62</v>
      </c>
      <c r="Y361" s="1" t="s">
        <v>73</v>
      </c>
      <c r="Z361" t="s">
        <v>3187</v>
      </c>
      <c r="AA361" s="12" t="str">
        <f>Table14[[#This Row],[case_id]]&amp;"__"&amp;Table14[[#This Row],[filename]]&amp;"__"&amp;Table14[[#This Row],[Model]]</f>
        <v>repo_eaef336_54decf9__gemini_load_llm_vs_gt.diff__Gemini 3.5 Flash</v>
      </c>
      <c r="AB361" s="12">
        <f>IF(Table14[[#This Row],[task_success]]="Yes",1,0)</f>
        <v>1</v>
      </c>
      <c r="AC361" s="12">
        <f>IF(Table14[[#This Row],[task_success]]="Partial",1,0)</f>
        <v>0</v>
      </c>
      <c r="AD361" s="12">
        <f>IF(Table14[[#This Row],[task_success]]="No",1,0)</f>
        <v>0</v>
      </c>
      <c r="AE361" s="12">
        <f>IF(Table14[[#This Row],[exact_match]]="Yes",1,0)</f>
        <v>0</v>
      </c>
      <c r="AF361" s="12">
        <f>IF(Table14[[#This Row],[unintended_change_present]]="Yes",1,0)</f>
        <v>1</v>
      </c>
      <c r="AG361" s="12">
        <f>IF(Table14[[#This Row],[missed_required_change]]="Yes",1,0)</f>
        <v>0</v>
      </c>
      <c r="AH361" s="12">
        <f>IF(OR(Table14[[#This Row],[severity]]="Medium",Table14[[#This Row],[severity]]="High"),1,0)</f>
        <v>0</v>
      </c>
    </row>
    <row r="362" spans="1:34" ht="152.25">
      <c r="A362" s="26" t="s">
        <v>1721</v>
      </c>
      <c r="B362" s="15" t="s">
        <v>1722</v>
      </c>
      <c r="C362" s="16" t="s">
        <v>51</v>
      </c>
      <c r="D36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2" s="15" t="s">
        <v>1723</v>
      </c>
      <c r="F362" s="16" t="s">
        <v>1724</v>
      </c>
      <c r="G362" s="16" t="s">
        <v>1725</v>
      </c>
      <c r="H362" s="16">
        <v>2</v>
      </c>
      <c r="I362" s="16" t="s">
        <v>1726</v>
      </c>
      <c r="J362" s="16" t="s">
        <v>1736</v>
      </c>
      <c r="K362" s="18" t="s">
        <v>56</v>
      </c>
      <c r="L362" s="16" t="s">
        <v>1728</v>
      </c>
      <c r="M362" s="16" t="s">
        <v>1729</v>
      </c>
      <c r="N362" s="12" t="s">
        <v>622</v>
      </c>
      <c r="O362" s="12" t="s">
        <v>1738</v>
      </c>
      <c r="P362" s="16" t="s">
        <v>2672</v>
      </c>
      <c r="Q362" s="16" t="s">
        <v>2671</v>
      </c>
      <c r="R362" s="16" t="s">
        <v>2672</v>
      </c>
      <c r="S362" s="16" t="s">
        <v>76</v>
      </c>
      <c r="T362" s="16" t="s">
        <v>2674</v>
      </c>
      <c r="U362" s="16" t="s">
        <v>2671</v>
      </c>
      <c r="V362" s="16" t="s">
        <v>2681</v>
      </c>
      <c r="W362" s="16" t="s">
        <v>72</v>
      </c>
      <c r="X362" s="1" t="s">
        <v>62</v>
      </c>
      <c r="Y362" s="1" t="s">
        <v>73</v>
      </c>
      <c r="Z362" t="s">
        <v>3187</v>
      </c>
      <c r="AA362" s="12" t="str">
        <f>Table14[[#This Row],[case_id]]&amp;"__"&amp;Table14[[#This Row],[filename]]&amp;"__"&amp;Table14[[#This Row],[Model]]</f>
        <v>repo_eaef336_54decf9__gemini_train_llm_vs_gt.diff__Gemini 3.5 Flash</v>
      </c>
      <c r="AB362" s="12">
        <f>IF(Table14[[#This Row],[task_success]]="Yes",1,0)</f>
        <v>1</v>
      </c>
      <c r="AC362" s="12">
        <f>IF(Table14[[#This Row],[task_success]]="Partial",1,0)</f>
        <v>0</v>
      </c>
      <c r="AD362" s="12">
        <f>IF(Table14[[#This Row],[task_success]]="No",1,0)</f>
        <v>0</v>
      </c>
      <c r="AE362" s="12">
        <f>IF(Table14[[#This Row],[exact_match]]="Yes",1,0)</f>
        <v>0</v>
      </c>
      <c r="AF362" s="12">
        <f>IF(Table14[[#This Row],[unintended_change_present]]="Yes",1,0)</f>
        <v>1</v>
      </c>
      <c r="AG362" s="12">
        <f>IF(Table14[[#This Row],[missed_required_change]]="Yes",1,0)</f>
        <v>0</v>
      </c>
      <c r="AH362" s="12">
        <f>IF(OR(Table14[[#This Row],[severity]]="Medium",Table14[[#This Row],[severity]]="High"),1,0)</f>
        <v>0</v>
      </c>
    </row>
    <row r="363" spans="1:34" ht="152.25">
      <c r="A363" s="27" t="s">
        <v>1721</v>
      </c>
      <c r="B363" s="11" t="s">
        <v>1722</v>
      </c>
      <c r="C363" s="12" t="s">
        <v>51</v>
      </c>
      <c r="D36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3" s="11" t="s">
        <v>1740</v>
      </c>
      <c r="F363" s="12" t="s">
        <v>1741</v>
      </c>
      <c r="G363" s="12" t="s">
        <v>1742</v>
      </c>
      <c r="H363" s="12">
        <v>2</v>
      </c>
      <c r="I363" s="12" t="s">
        <v>1726</v>
      </c>
      <c r="J363" s="12" t="s">
        <v>1727</v>
      </c>
      <c r="K363" s="13" t="s">
        <v>56</v>
      </c>
      <c r="L363" s="12" t="s">
        <v>1728</v>
      </c>
      <c r="M363" s="12" t="s">
        <v>1743</v>
      </c>
      <c r="N363" s="12" t="s">
        <v>1732</v>
      </c>
      <c r="O363" s="12" t="s">
        <v>1745</v>
      </c>
      <c r="P363" s="12" t="s">
        <v>2672</v>
      </c>
      <c r="Q363" s="12" t="s">
        <v>2671</v>
      </c>
      <c r="R363" s="12" t="s">
        <v>2672</v>
      </c>
      <c r="S363" s="12" t="s">
        <v>76</v>
      </c>
      <c r="T363" s="12" t="s">
        <v>2674</v>
      </c>
      <c r="U363" s="12" t="s">
        <v>2671</v>
      </c>
      <c r="V363" s="12" t="s">
        <v>2681</v>
      </c>
      <c r="W363" s="12" t="s">
        <v>72</v>
      </c>
      <c r="X363" s="1" t="s">
        <v>62</v>
      </c>
      <c r="Y363" s="1" t="s">
        <v>73</v>
      </c>
      <c r="Z363" t="s">
        <v>3187</v>
      </c>
      <c r="AA363" s="12" t="str">
        <f>Table14[[#This Row],[case_id]]&amp;"__"&amp;Table14[[#This Row],[filename]]&amp;"__"&amp;Table14[[#This Row],[Model]]</f>
        <v>repo_0accd26_1d4e7a8__gemini_load_llm_vs_gt.diff__Gemini 3.5 Flash</v>
      </c>
      <c r="AB363" s="12">
        <f>IF(Table14[[#This Row],[task_success]]="Yes",1,0)</f>
        <v>1</v>
      </c>
      <c r="AC363" s="12">
        <f>IF(Table14[[#This Row],[task_success]]="Partial",1,0)</f>
        <v>0</v>
      </c>
      <c r="AD363" s="12">
        <f>IF(Table14[[#This Row],[task_success]]="No",1,0)</f>
        <v>0</v>
      </c>
      <c r="AE363" s="12">
        <f>IF(Table14[[#This Row],[exact_match]]="Yes",1,0)</f>
        <v>0</v>
      </c>
      <c r="AF363" s="12">
        <f>IF(Table14[[#This Row],[unintended_change_present]]="Yes",1,0)</f>
        <v>1</v>
      </c>
      <c r="AG363" s="12">
        <f>IF(Table14[[#This Row],[missed_required_change]]="Yes",1,0)</f>
        <v>0</v>
      </c>
      <c r="AH363" s="12">
        <f>IF(OR(Table14[[#This Row],[severity]]="Medium",Table14[[#This Row],[severity]]="High"),1,0)</f>
        <v>0</v>
      </c>
    </row>
    <row r="364" spans="1:34" ht="152.25">
      <c r="A364" s="26" t="s">
        <v>1721</v>
      </c>
      <c r="B364" s="15" t="s">
        <v>1722</v>
      </c>
      <c r="C364" s="16" t="s">
        <v>51</v>
      </c>
      <c r="D36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4" s="15" t="s">
        <v>1740</v>
      </c>
      <c r="F364" s="16" t="s">
        <v>1741</v>
      </c>
      <c r="G364" s="16" t="s">
        <v>1742</v>
      </c>
      <c r="H364" s="16">
        <v>2</v>
      </c>
      <c r="I364" s="16" t="s">
        <v>1726</v>
      </c>
      <c r="J364" s="16" t="s">
        <v>1736</v>
      </c>
      <c r="K364" s="18" t="s">
        <v>56</v>
      </c>
      <c r="L364" s="16" t="s">
        <v>1728</v>
      </c>
      <c r="M364" s="16" t="s">
        <v>1743</v>
      </c>
      <c r="N364" s="12" t="s">
        <v>622</v>
      </c>
      <c r="O364" s="12" t="s">
        <v>1748</v>
      </c>
      <c r="P364" s="16" t="s">
        <v>2672</v>
      </c>
      <c r="Q364" s="16" t="s">
        <v>2671</v>
      </c>
      <c r="R364" s="16" t="s">
        <v>2672</v>
      </c>
      <c r="S364" s="16" t="s">
        <v>76</v>
      </c>
      <c r="T364" s="16" t="s">
        <v>2674</v>
      </c>
      <c r="U364" s="16" t="s">
        <v>2671</v>
      </c>
      <c r="V364" s="16" t="s">
        <v>2681</v>
      </c>
      <c r="W364" s="16" t="s">
        <v>72</v>
      </c>
      <c r="X364" s="1" t="s">
        <v>62</v>
      </c>
      <c r="Y364" s="1" t="s">
        <v>73</v>
      </c>
      <c r="Z364" t="s">
        <v>3187</v>
      </c>
      <c r="AA364" s="12" t="str">
        <f>Table14[[#This Row],[case_id]]&amp;"__"&amp;Table14[[#This Row],[filename]]&amp;"__"&amp;Table14[[#This Row],[Model]]</f>
        <v>repo_0accd26_1d4e7a8__gemini_train_llm_vs_gt.diff__Gemini 3.5 Flash</v>
      </c>
      <c r="AB364" s="12">
        <f>IF(Table14[[#This Row],[task_success]]="Yes",1,0)</f>
        <v>1</v>
      </c>
      <c r="AC364" s="12">
        <f>IF(Table14[[#This Row],[task_success]]="Partial",1,0)</f>
        <v>0</v>
      </c>
      <c r="AD364" s="12">
        <f>IF(Table14[[#This Row],[task_success]]="No",1,0)</f>
        <v>0</v>
      </c>
      <c r="AE364" s="12">
        <f>IF(Table14[[#This Row],[exact_match]]="Yes",1,0)</f>
        <v>0</v>
      </c>
      <c r="AF364" s="12">
        <f>IF(Table14[[#This Row],[unintended_change_present]]="Yes",1,0)</f>
        <v>1</v>
      </c>
      <c r="AG364" s="12">
        <f>IF(Table14[[#This Row],[missed_required_change]]="Yes",1,0)</f>
        <v>0</v>
      </c>
      <c r="AH364" s="12">
        <f>IF(OR(Table14[[#This Row],[severity]]="Medium",Table14[[#This Row],[severity]]="High"),1,0)</f>
        <v>0</v>
      </c>
    </row>
    <row r="365" spans="1:34" ht="152.25">
      <c r="A365" s="27" t="s">
        <v>1721</v>
      </c>
      <c r="B365" s="11" t="s">
        <v>1722</v>
      </c>
      <c r="C365" s="12" t="s">
        <v>149</v>
      </c>
      <c r="D36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5" s="11" t="s">
        <v>1750</v>
      </c>
      <c r="F365" s="12" t="s">
        <v>1751</v>
      </c>
      <c r="G365" s="12" t="s">
        <v>1752</v>
      </c>
      <c r="H365" s="12">
        <v>1</v>
      </c>
      <c r="I365" s="12" t="s">
        <v>1753</v>
      </c>
      <c r="J365" s="12" t="s">
        <v>1753</v>
      </c>
      <c r="K365" s="13" t="s">
        <v>56</v>
      </c>
      <c r="L365" s="12" t="s">
        <v>1754</v>
      </c>
      <c r="M365" s="12" t="s">
        <v>1755</v>
      </c>
      <c r="N365" s="12" t="s">
        <v>1758</v>
      </c>
      <c r="O365" s="12" t="s">
        <v>1759</v>
      </c>
      <c r="P365" s="12" t="s">
        <v>2672</v>
      </c>
      <c r="Q365" s="12" t="s">
        <v>2671</v>
      </c>
      <c r="R365" s="12" t="s">
        <v>2672</v>
      </c>
      <c r="S365" s="12" t="s">
        <v>2719</v>
      </c>
      <c r="T365" s="12" t="s">
        <v>2674</v>
      </c>
      <c r="U365" s="12" t="s">
        <v>2671</v>
      </c>
      <c r="V365" s="12" t="s">
        <v>2943</v>
      </c>
      <c r="W365" s="12" t="s">
        <v>72</v>
      </c>
      <c r="X365" s="1" t="s">
        <v>62</v>
      </c>
      <c r="Y365" s="1" t="s">
        <v>73</v>
      </c>
      <c r="Z365" t="s">
        <v>3187</v>
      </c>
      <c r="AA365" s="12" t="str">
        <f>Table14[[#This Row],[case_id]]&amp;"__"&amp;Table14[[#This Row],[filename]]&amp;"__"&amp;Table14[[#This Row],[Model]]</f>
        <v>repo_a61a58e_9cb073a__gemini_utility_llm_vs_gt.diff__Gemini 3.5 Flash</v>
      </c>
      <c r="AB365" s="12">
        <f>IF(Table14[[#This Row],[task_success]]="Yes",1,0)</f>
        <v>1</v>
      </c>
      <c r="AC365" s="12">
        <f>IF(Table14[[#This Row],[task_success]]="Partial",1,0)</f>
        <v>0</v>
      </c>
      <c r="AD365" s="12">
        <f>IF(Table14[[#This Row],[task_success]]="No",1,0)</f>
        <v>0</v>
      </c>
      <c r="AE365" s="12">
        <f>IF(Table14[[#This Row],[exact_match]]="Yes",1,0)</f>
        <v>0</v>
      </c>
      <c r="AF365" s="12">
        <f>IF(Table14[[#This Row],[unintended_change_present]]="Yes",1,0)</f>
        <v>1</v>
      </c>
      <c r="AG365" s="12">
        <f>IF(Table14[[#This Row],[missed_required_change]]="Yes",1,0)</f>
        <v>0</v>
      </c>
      <c r="AH365" s="12">
        <f>IF(OR(Table14[[#This Row],[severity]]="Medium",Table14[[#This Row],[severity]]="High"),1,0)</f>
        <v>0</v>
      </c>
    </row>
    <row r="366" spans="1:34" ht="152.25">
      <c r="A366" s="26" t="s">
        <v>1721</v>
      </c>
      <c r="B366" s="15" t="s">
        <v>1722</v>
      </c>
      <c r="C366" s="16" t="s">
        <v>149</v>
      </c>
      <c r="D36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6" s="15" t="s">
        <v>1764</v>
      </c>
      <c r="F366" s="16" t="s">
        <v>1765</v>
      </c>
      <c r="G366" s="16" t="s">
        <v>1766</v>
      </c>
      <c r="H366" s="16">
        <v>1</v>
      </c>
      <c r="I366" s="16" t="s">
        <v>1753</v>
      </c>
      <c r="J366" s="16" t="s">
        <v>1753</v>
      </c>
      <c r="K366" s="18" t="s">
        <v>56</v>
      </c>
      <c r="L366" s="16" t="s">
        <v>1767</v>
      </c>
      <c r="M366" s="16" t="s">
        <v>1768</v>
      </c>
      <c r="N366" s="12" t="s">
        <v>1758</v>
      </c>
      <c r="O366" s="12" t="s">
        <v>1771</v>
      </c>
      <c r="P366" s="16" t="s">
        <v>2672</v>
      </c>
      <c r="Q366" s="16" t="s">
        <v>2671</v>
      </c>
      <c r="R366" s="16" t="s">
        <v>2672</v>
      </c>
      <c r="S366" s="16" t="s">
        <v>2719</v>
      </c>
      <c r="T366" s="16" t="s">
        <v>2674</v>
      </c>
      <c r="U366" s="16" t="s">
        <v>2671</v>
      </c>
      <c r="V366" s="16" t="s">
        <v>2943</v>
      </c>
      <c r="W366" s="16" t="s">
        <v>72</v>
      </c>
      <c r="X366" s="1" t="s">
        <v>62</v>
      </c>
      <c r="Y366" s="1" t="s">
        <v>73</v>
      </c>
      <c r="Z366" t="s">
        <v>3187</v>
      </c>
      <c r="AA366" s="12" t="str">
        <f>Table14[[#This Row],[case_id]]&amp;"__"&amp;Table14[[#This Row],[filename]]&amp;"__"&amp;Table14[[#This Row],[Model]]</f>
        <v>repo_829a393_f262e33__gemini_utility_llm_vs_gt.diff__Gemini 3.5 Flash</v>
      </c>
      <c r="AB366" s="12">
        <f>IF(Table14[[#This Row],[task_success]]="Yes",1,0)</f>
        <v>1</v>
      </c>
      <c r="AC366" s="12">
        <f>IF(Table14[[#This Row],[task_success]]="Partial",1,0)</f>
        <v>0</v>
      </c>
      <c r="AD366" s="12">
        <f>IF(Table14[[#This Row],[task_success]]="No",1,0)</f>
        <v>0</v>
      </c>
      <c r="AE366" s="12">
        <f>IF(Table14[[#This Row],[exact_match]]="Yes",1,0)</f>
        <v>0</v>
      </c>
      <c r="AF366" s="12">
        <f>IF(Table14[[#This Row],[unintended_change_present]]="Yes",1,0)</f>
        <v>1</v>
      </c>
      <c r="AG366" s="12">
        <f>IF(Table14[[#This Row],[missed_required_change]]="Yes",1,0)</f>
        <v>0</v>
      </c>
      <c r="AH366" s="12">
        <f>IF(OR(Table14[[#This Row],[severity]]="Medium",Table14[[#This Row],[severity]]="High"),1,0)</f>
        <v>0</v>
      </c>
    </row>
    <row r="367" spans="1:34" ht="152.25">
      <c r="A367" s="27" t="s">
        <v>1721</v>
      </c>
      <c r="B367" s="11" t="s">
        <v>1722</v>
      </c>
      <c r="C367" s="12" t="s">
        <v>180</v>
      </c>
      <c r="D36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7" s="11" t="s">
        <v>1773</v>
      </c>
      <c r="F367" s="12" t="s">
        <v>1774</v>
      </c>
      <c r="G367" s="12" t="s">
        <v>1775</v>
      </c>
      <c r="H367" s="12">
        <v>1</v>
      </c>
      <c r="I367" s="12" t="s">
        <v>1776</v>
      </c>
      <c r="J367" s="12" t="s">
        <v>1776</v>
      </c>
      <c r="K367" s="13" t="s">
        <v>56</v>
      </c>
      <c r="L367" s="12" t="s">
        <v>1777</v>
      </c>
      <c r="M367" s="12" t="s">
        <v>1778</v>
      </c>
      <c r="N367" s="12" t="s">
        <v>1781</v>
      </c>
      <c r="O367" s="12" t="s">
        <v>1782</v>
      </c>
      <c r="P367" s="12" t="s">
        <v>2672</v>
      </c>
      <c r="Q367" s="12" t="s">
        <v>2671</v>
      </c>
      <c r="R367" s="12" t="s">
        <v>2672</v>
      </c>
      <c r="S367" s="12" t="s">
        <v>76</v>
      </c>
      <c r="T367" s="12" t="s">
        <v>2674</v>
      </c>
      <c r="U367" s="12" t="s">
        <v>2671</v>
      </c>
      <c r="V367" s="12" t="s">
        <v>2681</v>
      </c>
      <c r="W367" s="12" t="s">
        <v>72</v>
      </c>
      <c r="X367" s="1" t="s">
        <v>62</v>
      </c>
      <c r="Y367" s="1" t="s">
        <v>73</v>
      </c>
      <c r="Z367" t="s">
        <v>3187</v>
      </c>
      <c r="AA367" s="12" t="str">
        <f>Table14[[#This Row],[case_id]]&amp;"__"&amp;Table14[[#This Row],[filename]]&amp;"__"&amp;Table14[[#This Row],[Model]]</f>
        <v>repo_e9fca96_78ddaa4__gemini_ocr_llm_vs_gt.diff__Gemini 3.5 Flash</v>
      </c>
      <c r="AB367" s="12">
        <f>IF(Table14[[#This Row],[task_success]]="Yes",1,0)</f>
        <v>1</v>
      </c>
      <c r="AC367" s="12">
        <f>IF(Table14[[#This Row],[task_success]]="Partial",1,0)</f>
        <v>0</v>
      </c>
      <c r="AD367" s="12">
        <f>IF(Table14[[#This Row],[task_success]]="No",1,0)</f>
        <v>0</v>
      </c>
      <c r="AE367" s="12">
        <f>IF(Table14[[#This Row],[exact_match]]="Yes",1,0)</f>
        <v>0</v>
      </c>
      <c r="AF367" s="12">
        <f>IF(Table14[[#This Row],[unintended_change_present]]="Yes",1,0)</f>
        <v>1</v>
      </c>
      <c r="AG367" s="12">
        <f>IF(Table14[[#This Row],[missed_required_change]]="Yes",1,0)</f>
        <v>0</v>
      </c>
      <c r="AH367" s="12">
        <f>IF(OR(Table14[[#This Row],[severity]]="Medium",Table14[[#This Row],[severity]]="High"),1,0)</f>
        <v>0</v>
      </c>
    </row>
    <row r="368" spans="1:34" ht="106.5">
      <c r="A368" s="26" t="s">
        <v>1785</v>
      </c>
      <c r="B368" s="15" t="s">
        <v>1786</v>
      </c>
      <c r="C368" s="16" t="s">
        <v>149</v>
      </c>
      <c r="D36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8" s="15" t="s">
        <v>1787</v>
      </c>
      <c r="F368" s="16" t="s">
        <v>1788</v>
      </c>
      <c r="G368" s="16" t="s">
        <v>1789</v>
      </c>
      <c r="H368" s="16">
        <v>1</v>
      </c>
      <c r="I368" s="16" t="s">
        <v>1790</v>
      </c>
      <c r="J368" s="16" t="s">
        <v>1790</v>
      </c>
      <c r="K368" s="18" t="s">
        <v>56</v>
      </c>
      <c r="L368" s="16" t="s">
        <v>1791</v>
      </c>
      <c r="M368" s="16" t="s">
        <v>1792</v>
      </c>
      <c r="N368" s="12" t="s">
        <v>1796</v>
      </c>
      <c r="O368" s="12" t="s">
        <v>1797</v>
      </c>
      <c r="P368" s="16" t="s">
        <v>2672</v>
      </c>
      <c r="Q368" s="16" t="s">
        <v>2671</v>
      </c>
      <c r="R368" s="16" t="s">
        <v>2672</v>
      </c>
      <c r="S368" s="16" t="s">
        <v>76</v>
      </c>
      <c r="T368" s="16" t="s">
        <v>2674</v>
      </c>
      <c r="U368" s="16" t="s">
        <v>2681</v>
      </c>
      <c r="V368" s="16">
        <v>3</v>
      </c>
      <c r="W368" s="16" t="s">
        <v>72</v>
      </c>
      <c r="X368" s="1" t="s">
        <v>62</v>
      </c>
      <c r="Y368" s="1" t="s">
        <v>73</v>
      </c>
      <c r="Z368" t="s">
        <v>3187</v>
      </c>
      <c r="AA368" s="12" t="str">
        <f>Table14[[#This Row],[case_id]]&amp;"__"&amp;Table14[[#This Row],[filename]]&amp;"__"&amp;Table14[[#This Row],[Model]]</f>
        <v>repo_2e29b41_4aa1a40__gemini_analysis_llm_vs_gt.diff__Gemini 3.5 Flash</v>
      </c>
      <c r="AB368" s="12">
        <f>IF(Table14[[#This Row],[task_success]]="Yes",1,0)</f>
        <v>1</v>
      </c>
      <c r="AC368" s="12">
        <f>IF(Table14[[#This Row],[task_success]]="Partial",1,0)</f>
        <v>0</v>
      </c>
      <c r="AD368" s="12">
        <f>IF(Table14[[#This Row],[task_success]]="No",1,0)</f>
        <v>0</v>
      </c>
      <c r="AE368" s="12">
        <f>IF(Table14[[#This Row],[exact_match]]="Yes",1,0)</f>
        <v>0</v>
      </c>
      <c r="AF368" s="12">
        <f>IF(Table14[[#This Row],[unintended_change_present]]="Yes",1,0)</f>
        <v>1</v>
      </c>
      <c r="AG368" s="12">
        <f>IF(Table14[[#This Row],[missed_required_change]]="Yes",1,0)</f>
        <v>0</v>
      </c>
      <c r="AH368" s="12">
        <f>IF(OR(Table14[[#This Row],[severity]]="Medium",Table14[[#This Row],[severity]]="High"),1,0)</f>
        <v>0</v>
      </c>
    </row>
    <row r="369" spans="1:34" ht="121.5">
      <c r="A369" s="27" t="s">
        <v>1785</v>
      </c>
      <c r="B369" s="11" t="s">
        <v>1786</v>
      </c>
      <c r="C369" s="12" t="s">
        <v>180</v>
      </c>
      <c r="D36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9" s="11" t="s">
        <v>1800</v>
      </c>
      <c r="F369" s="12" t="s">
        <v>1801</v>
      </c>
      <c r="G369" s="12" t="s">
        <v>1802</v>
      </c>
      <c r="H369" s="12">
        <v>1</v>
      </c>
      <c r="I369" s="12" t="s">
        <v>1803</v>
      </c>
      <c r="J369" s="12" t="s">
        <v>1803</v>
      </c>
      <c r="K369" s="13" t="s">
        <v>56</v>
      </c>
      <c r="L369" s="12" t="s">
        <v>1804</v>
      </c>
      <c r="M369" s="12" t="s">
        <v>1805</v>
      </c>
      <c r="N369" s="12" t="s">
        <v>1809</v>
      </c>
      <c r="O369" s="12" t="s">
        <v>1810</v>
      </c>
      <c r="P369" s="12" t="s">
        <v>2672</v>
      </c>
      <c r="Q369" s="12" t="s">
        <v>2671</v>
      </c>
      <c r="R369" s="12" t="s">
        <v>2672</v>
      </c>
      <c r="S369" s="12" t="s">
        <v>76</v>
      </c>
      <c r="T369" s="12" t="s">
        <v>2674</v>
      </c>
      <c r="U369" s="12" t="s">
        <v>2671</v>
      </c>
      <c r="V369" s="12" t="s">
        <v>2681</v>
      </c>
      <c r="W369" s="12" t="s">
        <v>72</v>
      </c>
      <c r="X369" s="1" t="s">
        <v>62</v>
      </c>
      <c r="Y369" s="1" t="s">
        <v>73</v>
      </c>
      <c r="Z369" t="s">
        <v>3187</v>
      </c>
      <c r="AA369" s="12" t="str">
        <f>Table14[[#This Row],[case_id]]&amp;"__"&amp;Table14[[#This Row],[filename]]&amp;"__"&amp;Table14[[#This Row],[Model]]</f>
        <v>repo_81a27d4_4b9ea7b__gemini_veri_llm_vs_gt.diff__Gemini 3.5 Flash</v>
      </c>
      <c r="AB369" s="12">
        <f>IF(Table14[[#This Row],[task_success]]="Yes",1,0)</f>
        <v>1</v>
      </c>
      <c r="AC369" s="12">
        <f>IF(Table14[[#This Row],[task_success]]="Partial",1,0)</f>
        <v>0</v>
      </c>
      <c r="AD369" s="12">
        <f>IF(Table14[[#This Row],[task_success]]="No",1,0)</f>
        <v>0</v>
      </c>
      <c r="AE369" s="12">
        <f>IF(Table14[[#This Row],[exact_match]]="Yes",1,0)</f>
        <v>0</v>
      </c>
      <c r="AF369" s="12">
        <f>IF(Table14[[#This Row],[unintended_change_present]]="Yes",1,0)</f>
        <v>1</v>
      </c>
      <c r="AG369" s="12">
        <f>IF(Table14[[#This Row],[missed_required_change]]="Yes",1,0)</f>
        <v>0</v>
      </c>
      <c r="AH369" s="12">
        <f>IF(OR(Table14[[#This Row],[severity]]="Medium",Table14[[#This Row],[severity]]="High"),1,0)</f>
        <v>0</v>
      </c>
    </row>
    <row r="370" spans="1:34" ht="91.5">
      <c r="A370" s="26" t="s">
        <v>1813</v>
      </c>
      <c r="B370" s="15" t="s">
        <v>1814</v>
      </c>
      <c r="C370" s="16" t="s">
        <v>180</v>
      </c>
      <c r="D37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0" s="15" t="s">
        <v>1815</v>
      </c>
      <c r="F370" s="16" t="s">
        <v>1816</v>
      </c>
      <c r="G370" s="35" t="s">
        <v>1817</v>
      </c>
      <c r="H370" s="16">
        <v>1</v>
      </c>
      <c r="I370" s="16" t="s">
        <v>1818</v>
      </c>
      <c r="J370" s="16" t="s">
        <v>1818</v>
      </c>
      <c r="K370" s="18" t="s">
        <v>56</v>
      </c>
      <c r="L370" s="16" t="s">
        <v>1819</v>
      </c>
      <c r="M370" s="16" t="s">
        <v>1820</v>
      </c>
      <c r="N370" s="12" t="s">
        <v>1824</v>
      </c>
      <c r="O370" s="12" t="s">
        <v>1825</v>
      </c>
      <c r="P370" s="16" t="s">
        <v>2672</v>
      </c>
      <c r="Q370" s="16" t="s">
        <v>2671</v>
      </c>
      <c r="R370" s="16" t="s">
        <v>2672</v>
      </c>
      <c r="S370" s="16" t="s">
        <v>2677</v>
      </c>
      <c r="T370" s="16" t="s">
        <v>2674</v>
      </c>
      <c r="U370" s="16" t="s">
        <v>2671</v>
      </c>
      <c r="V370" s="16" t="s">
        <v>2950</v>
      </c>
      <c r="W370" s="16" t="s">
        <v>72</v>
      </c>
      <c r="X370" s="1" t="s">
        <v>62</v>
      </c>
      <c r="Y370" s="1" t="s">
        <v>73</v>
      </c>
      <c r="Z370" t="s">
        <v>3187</v>
      </c>
      <c r="AA370" s="12" t="str">
        <f>Table14[[#This Row],[case_id]]&amp;"__"&amp;Table14[[#This Row],[filename]]&amp;"__"&amp;Table14[[#This Row],[Model]]</f>
        <v>repo_6eaa8e1_3938cd9__gemini_tele_llm_vs_gt.diff__Gemini 3.5 Flash</v>
      </c>
      <c r="AB370" s="12">
        <f>IF(Table14[[#This Row],[task_success]]="Yes",1,0)</f>
        <v>1</v>
      </c>
      <c r="AC370" s="12">
        <f>IF(Table14[[#This Row],[task_success]]="Partial",1,0)</f>
        <v>0</v>
      </c>
      <c r="AD370" s="12">
        <f>IF(Table14[[#This Row],[task_success]]="No",1,0)</f>
        <v>0</v>
      </c>
      <c r="AE370" s="12">
        <f>IF(Table14[[#This Row],[exact_match]]="Yes",1,0)</f>
        <v>0</v>
      </c>
      <c r="AF370" s="12">
        <f>IF(Table14[[#This Row],[unintended_change_present]]="Yes",1,0)</f>
        <v>1</v>
      </c>
      <c r="AG370" s="12">
        <f>IF(Table14[[#This Row],[missed_required_change]]="Yes",1,0)</f>
        <v>0</v>
      </c>
      <c r="AH370" s="12">
        <f>IF(OR(Table14[[#This Row],[severity]]="Medium",Table14[[#This Row],[severity]]="High"),1,0)</f>
        <v>0</v>
      </c>
    </row>
    <row r="371" spans="1:34" ht="106.5">
      <c r="A371" s="27" t="s">
        <v>1830</v>
      </c>
      <c r="B371" s="11" t="s">
        <v>1831</v>
      </c>
      <c r="C371" s="12" t="s">
        <v>149</v>
      </c>
      <c r="D37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1" s="11" t="s">
        <v>1832</v>
      </c>
      <c r="F371" s="12" t="s">
        <v>1833</v>
      </c>
      <c r="G371" s="12" t="s">
        <v>1834</v>
      </c>
      <c r="H371" s="12">
        <v>1</v>
      </c>
      <c r="I371" s="12" t="s">
        <v>1835</v>
      </c>
      <c r="J371" s="12" t="s">
        <v>1835</v>
      </c>
      <c r="K371" s="13" t="s">
        <v>56</v>
      </c>
      <c r="L371" s="12" t="s">
        <v>1836</v>
      </c>
      <c r="M371" s="12" t="s">
        <v>1837</v>
      </c>
      <c r="N371" s="12" t="s">
        <v>1732</v>
      </c>
      <c r="O371" s="12" t="s">
        <v>1840</v>
      </c>
      <c r="P371" s="12" t="s">
        <v>2672</v>
      </c>
      <c r="Q371" s="12" t="s">
        <v>2671</v>
      </c>
      <c r="R371" s="12" t="s">
        <v>2672</v>
      </c>
      <c r="S371" s="12" t="s">
        <v>76</v>
      </c>
      <c r="T371" s="12" t="s">
        <v>2674</v>
      </c>
      <c r="U371" s="12" t="s">
        <v>2671</v>
      </c>
      <c r="V371" s="12" t="s">
        <v>2681</v>
      </c>
      <c r="W371" s="12" t="s">
        <v>72</v>
      </c>
      <c r="X371" s="1" t="s">
        <v>62</v>
      </c>
      <c r="Y371" s="1" t="s">
        <v>73</v>
      </c>
      <c r="Z371" t="s">
        <v>3187</v>
      </c>
      <c r="AA371" s="12" t="str">
        <f>Table14[[#This Row],[case_id]]&amp;"__"&amp;Table14[[#This Row],[filename]]&amp;"__"&amp;Table14[[#This Row],[Model]]</f>
        <v>repo_adb9f3a_87d877e__gemini_load_llm_vs_gt.diff__Gemini 3.5 Flash</v>
      </c>
      <c r="AB371" s="12">
        <f>IF(Table14[[#This Row],[task_success]]="Yes",1,0)</f>
        <v>1</v>
      </c>
      <c r="AC371" s="12">
        <f>IF(Table14[[#This Row],[task_success]]="Partial",1,0)</f>
        <v>0</v>
      </c>
      <c r="AD371" s="12">
        <f>IF(Table14[[#This Row],[task_success]]="No",1,0)</f>
        <v>0</v>
      </c>
      <c r="AE371" s="12">
        <f>IF(Table14[[#This Row],[exact_match]]="Yes",1,0)</f>
        <v>0</v>
      </c>
      <c r="AF371" s="12">
        <f>IF(Table14[[#This Row],[unintended_change_present]]="Yes",1,0)</f>
        <v>1</v>
      </c>
      <c r="AG371" s="12">
        <f>IF(Table14[[#This Row],[missed_required_change]]="Yes",1,0)</f>
        <v>0</v>
      </c>
      <c r="AH371" s="12">
        <f>IF(OR(Table14[[#This Row],[severity]]="Medium",Table14[[#This Row],[severity]]="High"),1,0)</f>
        <v>0</v>
      </c>
    </row>
    <row r="372" spans="1:34" ht="106.5">
      <c r="A372" s="26" t="s">
        <v>1830</v>
      </c>
      <c r="B372" s="15" t="s">
        <v>1831</v>
      </c>
      <c r="C372" s="16" t="s">
        <v>149</v>
      </c>
      <c r="D37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2" s="15" t="s">
        <v>1843</v>
      </c>
      <c r="F372" s="16" t="s">
        <v>1844</v>
      </c>
      <c r="G372" s="16" t="s">
        <v>1845</v>
      </c>
      <c r="H372" s="16">
        <v>1</v>
      </c>
      <c r="I372" s="16" t="s">
        <v>1835</v>
      </c>
      <c r="J372" s="16" t="s">
        <v>1835</v>
      </c>
      <c r="K372" s="18" t="s">
        <v>56</v>
      </c>
      <c r="L372" s="16" t="s">
        <v>1846</v>
      </c>
      <c r="M372" s="16" t="s">
        <v>1847</v>
      </c>
      <c r="N372" s="12" t="s">
        <v>1732</v>
      </c>
      <c r="O372" s="12" t="s">
        <v>1851</v>
      </c>
      <c r="P372" s="16" t="s">
        <v>2672</v>
      </c>
      <c r="Q372" s="16" t="s">
        <v>2671</v>
      </c>
      <c r="R372" s="16" t="s">
        <v>2672</v>
      </c>
      <c r="S372" s="16" t="s">
        <v>76</v>
      </c>
      <c r="T372" s="16" t="s">
        <v>2674</v>
      </c>
      <c r="U372" s="16" t="s">
        <v>2671</v>
      </c>
      <c r="V372" s="16" t="s">
        <v>2681</v>
      </c>
      <c r="W372" s="16" t="s">
        <v>72</v>
      </c>
      <c r="X372" s="1" t="s">
        <v>62</v>
      </c>
      <c r="Y372" s="1" t="s">
        <v>73</v>
      </c>
      <c r="Z372" t="s">
        <v>3187</v>
      </c>
      <c r="AA372" s="12" t="str">
        <f>Table14[[#This Row],[case_id]]&amp;"__"&amp;Table14[[#This Row],[filename]]&amp;"__"&amp;Table14[[#This Row],[Model]]</f>
        <v>repo_a0169b7_eb2accc__gemini_load_llm_vs_gt.diff__Gemini 3.5 Flash</v>
      </c>
      <c r="AB372" s="12">
        <f>IF(Table14[[#This Row],[task_success]]="Yes",1,0)</f>
        <v>1</v>
      </c>
      <c r="AC372" s="12">
        <f>IF(Table14[[#This Row],[task_success]]="Partial",1,0)</f>
        <v>0</v>
      </c>
      <c r="AD372" s="12">
        <f>IF(Table14[[#This Row],[task_success]]="No",1,0)</f>
        <v>0</v>
      </c>
      <c r="AE372" s="12">
        <f>IF(Table14[[#This Row],[exact_match]]="Yes",1,0)</f>
        <v>0</v>
      </c>
      <c r="AF372" s="12">
        <f>IF(Table14[[#This Row],[unintended_change_present]]="Yes",1,0)</f>
        <v>1</v>
      </c>
      <c r="AG372" s="12">
        <f>IF(Table14[[#This Row],[missed_required_change]]="Yes",1,0)</f>
        <v>0</v>
      </c>
      <c r="AH372" s="12">
        <f>IF(OR(Table14[[#This Row],[severity]]="Medium",Table14[[#This Row],[severity]]="High"),1,0)</f>
        <v>0</v>
      </c>
    </row>
    <row r="373" spans="1:34" ht="91.5">
      <c r="A373" s="27" t="s">
        <v>1855</v>
      </c>
      <c r="B373" s="11" t="s">
        <v>1856</v>
      </c>
      <c r="C373" s="12" t="s">
        <v>80</v>
      </c>
      <c r="D37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3" s="11" t="s">
        <v>1857</v>
      </c>
      <c r="F373" s="12" t="s">
        <v>1858</v>
      </c>
      <c r="G373" s="34" t="s">
        <v>1859</v>
      </c>
      <c r="H373" s="12">
        <v>3</v>
      </c>
      <c r="I373" s="12" t="s">
        <v>1860</v>
      </c>
      <c r="J373" s="12" t="s">
        <v>1861</v>
      </c>
      <c r="K373" s="13" t="s">
        <v>56</v>
      </c>
      <c r="L373" s="12" t="s">
        <v>1862</v>
      </c>
      <c r="M373" s="12" t="s">
        <v>1863</v>
      </c>
      <c r="N373" s="12" t="s">
        <v>1866</v>
      </c>
      <c r="O373" s="12" t="s">
        <v>1867</v>
      </c>
      <c r="P373" s="12" t="s">
        <v>2672</v>
      </c>
      <c r="Q373" s="12" t="s">
        <v>2671</v>
      </c>
      <c r="R373" s="12" t="s">
        <v>2672</v>
      </c>
      <c r="S373" s="12" t="s">
        <v>76</v>
      </c>
      <c r="T373" s="12" t="s">
        <v>2674</v>
      </c>
      <c r="U373" s="12" t="s">
        <v>2671</v>
      </c>
      <c r="V373" s="12" t="s">
        <v>2681</v>
      </c>
      <c r="W373" s="12" t="s">
        <v>72</v>
      </c>
      <c r="X373" s="1" t="s">
        <v>62</v>
      </c>
      <c r="Y373" s="1" t="s">
        <v>73</v>
      </c>
      <c r="Z373" t="s">
        <v>3187</v>
      </c>
      <c r="AA373" s="12" t="str">
        <f>Table14[[#This Row],[case_id]]&amp;"__"&amp;Table14[[#This Row],[filename]]&amp;"__"&amp;Table14[[#This Row],[Model]]</f>
        <v>repo_c929e8f_76c6556__gemini_service_llm_vs_gt.diff__Gemini 3.5 Flash</v>
      </c>
      <c r="AB373" s="12">
        <f>IF(Table14[[#This Row],[task_success]]="Yes",1,0)</f>
        <v>1</v>
      </c>
      <c r="AC373" s="12">
        <f>IF(Table14[[#This Row],[task_success]]="Partial",1,0)</f>
        <v>0</v>
      </c>
      <c r="AD373" s="12">
        <f>IF(Table14[[#This Row],[task_success]]="No",1,0)</f>
        <v>0</v>
      </c>
      <c r="AE373" s="12">
        <f>IF(Table14[[#This Row],[exact_match]]="Yes",1,0)</f>
        <v>0</v>
      </c>
      <c r="AF373" s="12">
        <f>IF(Table14[[#This Row],[unintended_change_present]]="Yes",1,0)</f>
        <v>1</v>
      </c>
      <c r="AG373" s="12">
        <f>IF(Table14[[#This Row],[missed_required_change]]="Yes",1,0)</f>
        <v>0</v>
      </c>
      <c r="AH373" s="12">
        <f>IF(OR(Table14[[#This Row],[severity]]="Medium",Table14[[#This Row],[severity]]="High"),1,0)</f>
        <v>0</v>
      </c>
    </row>
    <row r="374" spans="1:34" ht="91.5">
      <c r="A374" s="26" t="s">
        <v>1855</v>
      </c>
      <c r="B374" s="15" t="s">
        <v>1856</v>
      </c>
      <c r="C374" s="16" t="s">
        <v>80</v>
      </c>
      <c r="D37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4" s="15" t="s">
        <v>1857</v>
      </c>
      <c r="F374" s="16" t="s">
        <v>1858</v>
      </c>
      <c r="G374" s="35" t="s">
        <v>1859</v>
      </c>
      <c r="H374" s="16">
        <v>3</v>
      </c>
      <c r="I374" s="16" t="s">
        <v>1860</v>
      </c>
      <c r="J374" s="16" t="s">
        <v>1870</v>
      </c>
      <c r="K374" s="18" t="s">
        <v>56</v>
      </c>
      <c r="L374" s="16" t="s">
        <v>1862</v>
      </c>
      <c r="M374" s="16" t="s">
        <v>1863</v>
      </c>
      <c r="N374" s="12" t="s">
        <v>1873</v>
      </c>
      <c r="O374" s="12" t="s">
        <v>1874</v>
      </c>
      <c r="P374" s="16" t="s">
        <v>2672</v>
      </c>
      <c r="Q374" s="16" t="s">
        <v>2671</v>
      </c>
      <c r="R374" s="16" t="s">
        <v>2672</v>
      </c>
      <c r="S374" s="16" t="s">
        <v>76</v>
      </c>
      <c r="T374" s="16" t="s">
        <v>2674</v>
      </c>
      <c r="U374" s="16" t="s">
        <v>2671</v>
      </c>
      <c r="V374" s="16" t="s">
        <v>2681</v>
      </c>
      <c r="W374" s="16" t="s">
        <v>72</v>
      </c>
      <c r="X374" s="1" t="s">
        <v>62</v>
      </c>
      <c r="Y374" s="1" t="s">
        <v>73</v>
      </c>
      <c r="Z374" t="s">
        <v>3187</v>
      </c>
      <c r="AA374" s="12" t="str">
        <f>Table14[[#This Row],[case_id]]&amp;"__"&amp;Table14[[#This Row],[filename]]&amp;"__"&amp;Table14[[#This Row],[Model]]</f>
        <v>repo_c929e8f_76c6556__gemini_single_llm_vs_gt.diff__Gemini 3.5 Flash</v>
      </c>
      <c r="AB374" s="12">
        <f>IF(Table14[[#This Row],[task_success]]="Yes",1,0)</f>
        <v>1</v>
      </c>
      <c r="AC374" s="12">
        <f>IF(Table14[[#This Row],[task_success]]="Partial",1,0)</f>
        <v>0</v>
      </c>
      <c r="AD374" s="12">
        <f>IF(Table14[[#This Row],[task_success]]="No",1,0)</f>
        <v>0</v>
      </c>
      <c r="AE374" s="12">
        <f>IF(Table14[[#This Row],[exact_match]]="Yes",1,0)</f>
        <v>0</v>
      </c>
      <c r="AF374" s="12">
        <f>IF(Table14[[#This Row],[unintended_change_present]]="Yes",1,0)</f>
        <v>1</v>
      </c>
      <c r="AG374" s="12">
        <f>IF(Table14[[#This Row],[missed_required_change]]="Yes",1,0)</f>
        <v>0</v>
      </c>
      <c r="AH374" s="12">
        <f>IF(OR(Table14[[#This Row],[severity]]="Medium",Table14[[#This Row],[severity]]="High"),1,0)</f>
        <v>0</v>
      </c>
    </row>
    <row r="375" spans="1:34" ht="91.5">
      <c r="A375" s="27" t="s">
        <v>1855</v>
      </c>
      <c r="B375" s="11" t="s">
        <v>1856</v>
      </c>
      <c r="C375" s="12" t="s">
        <v>80</v>
      </c>
      <c r="D37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5" s="11" t="s">
        <v>1857</v>
      </c>
      <c r="F375" s="12" t="s">
        <v>1858</v>
      </c>
      <c r="G375" s="34" t="s">
        <v>1859</v>
      </c>
      <c r="H375" s="12">
        <v>3</v>
      </c>
      <c r="I375" s="12" t="s">
        <v>1860</v>
      </c>
      <c r="J375" s="12" t="s">
        <v>1877</v>
      </c>
      <c r="K375" s="13" t="s">
        <v>56</v>
      </c>
      <c r="L375" s="12" t="s">
        <v>1862</v>
      </c>
      <c r="M375" s="12" t="s">
        <v>1863</v>
      </c>
      <c r="N375" s="12" t="s">
        <v>1880</v>
      </c>
      <c r="O375" s="12" t="s">
        <v>1881</v>
      </c>
      <c r="P375" s="12" t="s">
        <v>2672</v>
      </c>
      <c r="Q375" s="12" t="s">
        <v>2671</v>
      </c>
      <c r="R375" s="12" t="s">
        <v>2672</v>
      </c>
      <c r="S375" s="12" t="s">
        <v>76</v>
      </c>
      <c r="T375" s="12" t="s">
        <v>2674</v>
      </c>
      <c r="U375" s="12" t="s">
        <v>2671</v>
      </c>
      <c r="V375" s="12" t="s">
        <v>2681</v>
      </c>
      <c r="W375" s="12" t="s">
        <v>72</v>
      </c>
      <c r="X375" s="1" t="s">
        <v>62</v>
      </c>
      <c r="Y375" s="1" t="s">
        <v>73</v>
      </c>
      <c r="Z375" t="s">
        <v>3187</v>
      </c>
      <c r="AA375" s="12" t="str">
        <f>Table14[[#This Row],[case_id]]&amp;"__"&amp;Table14[[#This Row],[filename]]&amp;"__"&amp;Table14[[#This Row],[Model]]</f>
        <v>repo_c929e8f_76c6556__gemini_task_llm_vs_gt.diff__Gemini 3.5 Flash</v>
      </c>
      <c r="AB375" s="12">
        <f>IF(Table14[[#This Row],[task_success]]="Yes",1,0)</f>
        <v>1</v>
      </c>
      <c r="AC375" s="12">
        <f>IF(Table14[[#This Row],[task_success]]="Partial",1,0)</f>
        <v>0</v>
      </c>
      <c r="AD375" s="12">
        <f>IF(Table14[[#This Row],[task_success]]="No",1,0)</f>
        <v>0</v>
      </c>
      <c r="AE375" s="12">
        <f>IF(Table14[[#This Row],[exact_match]]="Yes",1,0)</f>
        <v>0</v>
      </c>
      <c r="AF375" s="12">
        <f>IF(Table14[[#This Row],[unintended_change_present]]="Yes",1,0)</f>
        <v>1</v>
      </c>
      <c r="AG375" s="12">
        <f>IF(Table14[[#This Row],[missed_required_change]]="Yes",1,0)</f>
        <v>0</v>
      </c>
      <c r="AH375" s="12">
        <f>IF(OR(Table14[[#This Row],[severity]]="Medium",Table14[[#This Row],[severity]]="High"),1,0)</f>
        <v>0</v>
      </c>
    </row>
    <row r="376" spans="1:34" ht="91.5">
      <c r="A376" s="26" t="s">
        <v>1884</v>
      </c>
      <c r="B376" s="15" t="s">
        <v>1885</v>
      </c>
      <c r="C376" s="16" t="s">
        <v>51</v>
      </c>
      <c r="D37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6" s="15" t="s">
        <v>1886</v>
      </c>
      <c r="F376" s="16" t="s">
        <v>1887</v>
      </c>
      <c r="G376" s="16" t="s">
        <v>1888</v>
      </c>
      <c r="H376" s="16">
        <v>1</v>
      </c>
      <c r="I376" s="16" t="s">
        <v>1889</v>
      </c>
      <c r="J376" s="16" t="s">
        <v>1889</v>
      </c>
      <c r="K376" s="18" t="s">
        <v>56</v>
      </c>
      <c r="L376" s="16" t="s">
        <v>1890</v>
      </c>
      <c r="M376" s="16" t="s">
        <v>1891</v>
      </c>
      <c r="N376" s="12" t="s">
        <v>1892</v>
      </c>
      <c r="O376" s="12" t="s">
        <v>1893</v>
      </c>
      <c r="P376" s="12" t="s">
        <v>2672</v>
      </c>
      <c r="Q376" s="12" t="s">
        <v>2671</v>
      </c>
      <c r="R376" s="12" t="s">
        <v>2672</v>
      </c>
      <c r="S376" s="12" t="s">
        <v>76</v>
      </c>
      <c r="T376" s="12" t="s">
        <v>2674</v>
      </c>
      <c r="U376" s="12" t="s">
        <v>2671</v>
      </c>
      <c r="V376" s="12" t="s">
        <v>2681</v>
      </c>
      <c r="W376" s="16"/>
      <c r="X376" s="1" t="s">
        <v>62</v>
      </c>
      <c r="Y376" s="1" t="s">
        <v>73</v>
      </c>
      <c r="Z376" t="s">
        <v>3187</v>
      </c>
      <c r="AA376" s="12" t="str">
        <f>Table14[[#This Row],[case_id]]&amp;"__"&amp;Table14[[#This Row],[filename]]&amp;"__"&amp;Table14[[#This Row],[Model]]</f>
        <v>repo_b79b3d6_d674088__emoji_llm_vs_gt.diff__Gemini 3.5 Flash</v>
      </c>
      <c r="AB376" s="12">
        <f>IF(Table14[[#This Row],[task_success]]="Yes",1,0)</f>
        <v>1</v>
      </c>
      <c r="AC376" s="12">
        <f>IF(Table14[[#This Row],[task_success]]="Partial",1,0)</f>
        <v>0</v>
      </c>
      <c r="AD376" s="12">
        <f>IF(Table14[[#This Row],[task_success]]="No",1,0)</f>
        <v>0</v>
      </c>
      <c r="AE376" s="12">
        <f>IF(Table14[[#This Row],[exact_match]]="Yes",1,0)</f>
        <v>0</v>
      </c>
      <c r="AF376" s="12">
        <f>IF(Table14[[#This Row],[unintended_change_present]]="Yes",1,0)</f>
        <v>1</v>
      </c>
      <c r="AG376" s="12">
        <f>IF(Table14[[#This Row],[missed_required_change]]="Yes",1,0)</f>
        <v>0</v>
      </c>
      <c r="AH376" s="12">
        <f>IF(OR(Table14[[#This Row],[severity]]="Medium",Table14[[#This Row],[severity]]="High"),1,0)</f>
        <v>0</v>
      </c>
    </row>
    <row r="377" spans="1:34" ht="91.5">
      <c r="A377" s="27" t="s">
        <v>1884</v>
      </c>
      <c r="B377" s="11" t="s">
        <v>1885</v>
      </c>
      <c r="C377" s="12" t="s">
        <v>114</v>
      </c>
      <c r="D37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7" s="11" t="s">
        <v>1896</v>
      </c>
      <c r="F377" s="12" t="s">
        <v>1897</v>
      </c>
      <c r="G377" s="12" t="s">
        <v>1898</v>
      </c>
      <c r="H377" s="12">
        <v>1</v>
      </c>
      <c r="I377" s="12" t="s">
        <v>1899</v>
      </c>
      <c r="J377" s="12" t="s">
        <v>1899</v>
      </c>
      <c r="K377" s="13" t="s">
        <v>56</v>
      </c>
      <c r="L377" s="12" t="s">
        <v>1900</v>
      </c>
      <c r="M377" s="12" t="s">
        <v>1901</v>
      </c>
      <c r="N377" s="12" t="s">
        <v>1904</v>
      </c>
      <c r="O377" s="12" t="s">
        <v>1905</v>
      </c>
      <c r="P377" s="12" t="s">
        <v>2672</v>
      </c>
      <c r="Q377" s="12" t="s">
        <v>2671</v>
      </c>
      <c r="R377" s="12" t="s">
        <v>2672</v>
      </c>
      <c r="S377" s="12" t="s">
        <v>76</v>
      </c>
      <c r="T377" s="12" t="s">
        <v>2674</v>
      </c>
      <c r="U377" s="12" t="s">
        <v>2671</v>
      </c>
      <c r="V377" s="12" t="s">
        <v>2958</v>
      </c>
      <c r="W377" s="12" t="s">
        <v>72</v>
      </c>
      <c r="X377" s="1" t="s">
        <v>62</v>
      </c>
      <c r="Y377" s="1" t="s">
        <v>73</v>
      </c>
      <c r="Z377" t="s">
        <v>3187</v>
      </c>
      <c r="AA377" s="12" t="str">
        <f>Table14[[#This Row],[case_id]]&amp;"__"&amp;Table14[[#This Row],[filename]]&amp;"__"&amp;Table14[[#This Row],[Model]]</f>
        <v>repo_59cb35d_be9bb5e__gemini_wordcloud_llm_vs_gt.diff__Gemini 3.5 Flash</v>
      </c>
      <c r="AB377" s="12">
        <f>IF(Table14[[#This Row],[task_success]]="Yes",1,0)</f>
        <v>1</v>
      </c>
      <c r="AC377" s="12">
        <f>IF(Table14[[#This Row],[task_success]]="Partial",1,0)</f>
        <v>0</v>
      </c>
      <c r="AD377" s="12">
        <f>IF(Table14[[#This Row],[task_success]]="No",1,0)</f>
        <v>0</v>
      </c>
      <c r="AE377" s="12">
        <f>IF(Table14[[#This Row],[exact_match]]="Yes",1,0)</f>
        <v>0</v>
      </c>
      <c r="AF377" s="12">
        <f>IF(Table14[[#This Row],[unintended_change_present]]="Yes",1,0)</f>
        <v>1</v>
      </c>
      <c r="AG377" s="12">
        <f>IF(Table14[[#This Row],[missed_required_change]]="Yes",1,0)</f>
        <v>0</v>
      </c>
      <c r="AH377" s="12">
        <f>IF(OR(Table14[[#This Row],[severity]]="Medium",Table14[[#This Row],[severity]]="High"),1,0)</f>
        <v>0</v>
      </c>
    </row>
    <row r="378" spans="1:34" ht="121.5">
      <c r="A378" s="26" t="s">
        <v>1884</v>
      </c>
      <c r="B378" s="15" t="s">
        <v>1885</v>
      </c>
      <c r="C378" s="16" t="s">
        <v>149</v>
      </c>
      <c r="D37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8" s="15" t="s">
        <v>1910</v>
      </c>
      <c r="F378" s="16" t="s">
        <v>1911</v>
      </c>
      <c r="G378" s="16" t="s">
        <v>1912</v>
      </c>
      <c r="H378" s="16">
        <v>1</v>
      </c>
      <c r="I378" s="16" t="s">
        <v>1913</v>
      </c>
      <c r="J378" s="16" t="s">
        <v>1913</v>
      </c>
      <c r="K378" s="18" t="s">
        <v>56</v>
      </c>
      <c r="L378" s="16" t="s">
        <v>1914</v>
      </c>
      <c r="M378" s="16" t="s">
        <v>1915</v>
      </c>
      <c r="N378" s="12" t="s">
        <v>1918</v>
      </c>
      <c r="O378" s="12" t="s">
        <v>1919</v>
      </c>
      <c r="P378" s="16" t="s">
        <v>2672</v>
      </c>
      <c r="Q378" s="16" t="s">
        <v>2671</v>
      </c>
      <c r="R378" s="16" t="s">
        <v>2672</v>
      </c>
      <c r="S378" s="16" t="s">
        <v>76</v>
      </c>
      <c r="T378" s="16" t="s">
        <v>2674</v>
      </c>
      <c r="U378" s="16" t="s">
        <v>2671</v>
      </c>
      <c r="V378" s="16" t="s">
        <v>2959</v>
      </c>
      <c r="W378" s="16" t="s">
        <v>72</v>
      </c>
      <c r="X378" s="1" t="s">
        <v>62</v>
      </c>
      <c r="Y378" s="1" t="s">
        <v>73</v>
      </c>
      <c r="Z378" t="s">
        <v>3187</v>
      </c>
      <c r="AA378" s="12" t="str">
        <f>Table14[[#This Row],[case_id]]&amp;"__"&amp;Table14[[#This Row],[filename]]&amp;"__"&amp;Table14[[#This Row],[Model]]</f>
        <v>repo_bda4195_51f9983__gemini_parrot_llm_vs_gt.diff__Gemini 3.5 Flash</v>
      </c>
      <c r="AB378" s="12">
        <f>IF(Table14[[#This Row],[task_success]]="Yes",1,0)</f>
        <v>1</v>
      </c>
      <c r="AC378" s="12">
        <f>IF(Table14[[#This Row],[task_success]]="Partial",1,0)</f>
        <v>0</v>
      </c>
      <c r="AD378" s="12">
        <f>IF(Table14[[#This Row],[task_success]]="No",1,0)</f>
        <v>0</v>
      </c>
      <c r="AE378" s="12">
        <f>IF(Table14[[#This Row],[exact_match]]="Yes",1,0)</f>
        <v>0</v>
      </c>
      <c r="AF378" s="12">
        <f>IF(Table14[[#This Row],[unintended_change_present]]="Yes",1,0)</f>
        <v>1</v>
      </c>
      <c r="AG378" s="12">
        <f>IF(Table14[[#This Row],[missed_required_change]]="Yes",1,0)</f>
        <v>0</v>
      </c>
      <c r="AH378" s="12">
        <f>IF(OR(Table14[[#This Row],[severity]]="Medium",Table14[[#This Row],[severity]]="High"),1,0)</f>
        <v>0</v>
      </c>
    </row>
    <row r="379" spans="1:34" ht="137.25">
      <c r="A379" s="27" t="s">
        <v>1923</v>
      </c>
      <c r="B379" s="11" t="s">
        <v>1924</v>
      </c>
      <c r="C379" s="12" t="s">
        <v>51</v>
      </c>
      <c r="D37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9" s="11" t="s">
        <v>1925</v>
      </c>
      <c r="F379" s="12" t="s">
        <v>1926</v>
      </c>
      <c r="G379" s="12" t="s">
        <v>1927</v>
      </c>
      <c r="H379" s="12">
        <v>1</v>
      </c>
      <c r="I379" s="12" t="s">
        <v>1928</v>
      </c>
      <c r="J379" s="12" t="s">
        <v>1928</v>
      </c>
      <c r="K379" s="13" t="s">
        <v>56</v>
      </c>
      <c r="L379" s="12" t="s">
        <v>1929</v>
      </c>
      <c r="M379" s="12" t="s">
        <v>1930</v>
      </c>
      <c r="N379" s="12" t="s">
        <v>1933</v>
      </c>
      <c r="O379" s="12" t="s">
        <v>1934</v>
      </c>
      <c r="P379" s="12" t="s">
        <v>2672</v>
      </c>
      <c r="Q379" s="12" t="s">
        <v>2671</v>
      </c>
      <c r="R379" s="12" t="s">
        <v>2672</v>
      </c>
      <c r="S379" s="12" t="s">
        <v>76</v>
      </c>
      <c r="T379" s="12" t="s">
        <v>2674</v>
      </c>
      <c r="U379" s="12" t="s">
        <v>2671</v>
      </c>
      <c r="V379" s="12" t="s">
        <v>2681</v>
      </c>
      <c r="W379" s="12" t="s">
        <v>72</v>
      </c>
      <c r="X379" s="1" t="s">
        <v>62</v>
      </c>
      <c r="Y379" s="1" t="s">
        <v>73</v>
      </c>
      <c r="Z379" t="s">
        <v>3187</v>
      </c>
      <c r="AA379" s="12" t="str">
        <f>Table14[[#This Row],[case_id]]&amp;"__"&amp;Table14[[#This Row],[filename]]&amp;"__"&amp;Table14[[#This Row],[Model]]</f>
        <v>repo_8049384_5edd9a7__gemini_patcher_llm_vs_gt.diff__Gemini 3.5 Flash</v>
      </c>
      <c r="AB379" s="12">
        <f>IF(Table14[[#This Row],[task_success]]="Yes",1,0)</f>
        <v>1</v>
      </c>
      <c r="AC379" s="12">
        <f>IF(Table14[[#This Row],[task_success]]="Partial",1,0)</f>
        <v>0</v>
      </c>
      <c r="AD379" s="12">
        <f>IF(Table14[[#This Row],[task_success]]="No",1,0)</f>
        <v>0</v>
      </c>
      <c r="AE379" s="12">
        <f>IF(Table14[[#This Row],[exact_match]]="Yes",1,0)</f>
        <v>0</v>
      </c>
      <c r="AF379" s="12">
        <f>IF(Table14[[#This Row],[unintended_change_present]]="Yes",1,0)</f>
        <v>1</v>
      </c>
      <c r="AG379" s="12">
        <f>IF(Table14[[#This Row],[missed_required_change]]="Yes",1,0)</f>
        <v>0</v>
      </c>
      <c r="AH379" s="12">
        <f>IF(OR(Table14[[#This Row],[severity]]="Medium",Table14[[#This Row],[severity]]="High"),1,0)</f>
        <v>0</v>
      </c>
    </row>
    <row r="380" spans="1:34" ht="137.25">
      <c r="A380" s="26" t="s">
        <v>1923</v>
      </c>
      <c r="B380" s="15" t="s">
        <v>1924</v>
      </c>
      <c r="C380" s="16" t="s">
        <v>80</v>
      </c>
      <c r="D38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0" s="15" t="s">
        <v>1937</v>
      </c>
      <c r="F380" s="16" t="s">
        <v>1938</v>
      </c>
      <c r="G380" s="16" t="s">
        <v>1939</v>
      </c>
      <c r="H380" s="16">
        <v>1</v>
      </c>
      <c r="I380" s="16" t="s">
        <v>1940</v>
      </c>
      <c r="J380" s="16" t="s">
        <v>1940</v>
      </c>
      <c r="K380" s="18" t="s">
        <v>56</v>
      </c>
      <c r="L380" s="16" t="s">
        <v>1941</v>
      </c>
      <c r="M380" s="16" t="s">
        <v>1942</v>
      </c>
      <c r="N380" s="12" t="s">
        <v>1945</v>
      </c>
      <c r="O380" s="12" t="s">
        <v>1946</v>
      </c>
      <c r="P380" s="16" t="s">
        <v>2672</v>
      </c>
      <c r="Q380" s="16" t="s">
        <v>2671</v>
      </c>
      <c r="R380" s="16" t="s">
        <v>2672</v>
      </c>
      <c r="S380" s="16" t="s">
        <v>76</v>
      </c>
      <c r="T380" s="16" t="s">
        <v>2674</v>
      </c>
      <c r="U380" s="16" t="s">
        <v>2671</v>
      </c>
      <c r="V380" s="16" t="s">
        <v>2852</v>
      </c>
      <c r="W380" s="16" t="s">
        <v>72</v>
      </c>
      <c r="X380" s="1" t="s">
        <v>62</v>
      </c>
      <c r="Y380" s="1" t="s">
        <v>73</v>
      </c>
      <c r="Z380" t="s">
        <v>3187</v>
      </c>
      <c r="AA380" s="12" t="str">
        <f>Table14[[#This Row],[case_id]]&amp;"__"&amp;Table14[[#This Row],[filename]]&amp;"__"&amp;Table14[[#This Row],[Model]]</f>
        <v>repo_9db7588_33d2a72__gemini_uc_llm_vs_gt.diff__Gemini 3.5 Flash</v>
      </c>
      <c r="AB380" s="12">
        <f>IF(Table14[[#This Row],[task_success]]="Yes",1,0)</f>
        <v>1</v>
      </c>
      <c r="AC380" s="12">
        <f>IF(Table14[[#This Row],[task_success]]="Partial",1,0)</f>
        <v>0</v>
      </c>
      <c r="AD380" s="12">
        <f>IF(Table14[[#This Row],[task_success]]="No",1,0)</f>
        <v>0</v>
      </c>
      <c r="AE380" s="12">
        <f>IF(Table14[[#This Row],[exact_match]]="Yes",1,0)</f>
        <v>0</v>
      </c>
      <c r="AF380" s="12">
        <f>IF(Table14[[#This Row],[unintended_change_present]]="Yes",1,0)</f>
        <v>1</v>
      </c>
      <c r="AG380" s="12">
        <f>IF(Table14[[#This Row],[missed_required_change]]="Yes",1,0)</f>
        <v>0</v>
      </c>
      <c r="AH380" s="12">
        <f>IF(OR(Table14[[#This Row],[severity]]="Medium",Table14[[#This Row],[severity]]="High"),1,0)</f>
        <v>0</v>
      </c>
    </row>
    <row r="381" spans="1:34" ht="106.5">
      <c r="A381" s="27" t="s">
        <v>1949</v>
      </c>
      <c r="B381" s="11" t="s">
        <v>1950</v>
      </c>
      <c r="C381" s="12" t="s">
        <v>149</v>
      </c>
      <c r="D38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1" s="11" t="s">
        <v>1951</v>
      </c>
      <c r="F381" s="12">
        <v>1442154</v>
      </c>
      <c r="G381" s="32" t="s">
        <v>1952</v>
      </c>
      <c r="H381" s="12">
        <v>1</v>
      </c>
      <c r="I381" s="12" t="s">
        <v>1953</v>
      </c>
      <c r="J381" s="12" t="s">
        <v>1953</v>
      </c>
      <c r="K381" s="13" t="s">
        <v>56</v>
      </c>
      <c r="L381" s="12" t="s">
        <v>1954</v>
      </c>
      <c r="M381" s="12" t="s">
        <v>1955</v>
      </c>
      <c r="N381" s="12" t="s">
        <v>1958</v>
      </c>
      <c r="O381" s="12" t="s">
        <v>1959</v>
      </c>
      <c r="P381" s="12" t="s">
        <v>2672</v>
      </c>
      <c r="Q381" s="12" t="s">
        <v>2671</v>
      </c>
      <c r="R381" s="12" t="s">
        <v>2672</v>
      </c>
      <c r="S381" s="12" t="s">
        <v>76</v>
      </c>
      <c r="T381" s="12" t="s">
        <v>2674</v>
      </c>
      <c r="U381" s="12" t="s">
        <v>2671</v>
      </c>
      <c r="V381" s="12" t="s">
        <v>2681</v>
      </c>
      <c r="W381" s="12" t="s">
        <v>72</v>
      </c>
      <c r="X381" s="1" t="s">
        <v>62</v>
      </c>
      <c r="Y381" s="1" t="s">
        <v>73</v>
      </c>
      <c r="Z381" t="s">
        <v>3187</v>
      </c>
      <c r="AA381" s="12" t="str">
        <f>Table14[[#This Row],[case_id]]&amp;"__"&amp;Table14[[#This Row],[filename]]&amp;"__"&amp;Table14[[#This Row],[Model]]</f>
        <v>repo_1442154_17e5146__gemini_submaker_llm_vs_gt.diff__Gemini 3.5 Flash</v>
      </c>
      <c r="AB381" s="12">
        <f>IF(Table14[[#This Row],[task_success]]="Yes",1,0)</f>
        <v>1</v>
      </c>
      <c r="AC381" s="12">
        <f>IF(Table14[[#This Row],[task_success]]="Partial",1,0)</f>
        <v>0</v>
      </c>
      <c r="AD381" s="12">
        <f>IF(Table14[[#This Row],[task_success]]="No",1,0)</f>
        <v>0</v>
      </c>
      <c r="AE381" s="12">
        <f>IF(Table14[[#This Row],[exact_match]]="Yes",1,0)</f>
        <v>0</v>
      </c>
      <c r="AF381" s="12">
        <f>IF(Table14[[#This Row],[unintended_change_present]]="Yes",1,0)</f>
        <v>1</v>
      </c>
      <c r="AG381" s="12">
        <f>IF(Table14[[#This Row],[missed_required_change]]="Yes",1,0)</f>
        <v>0</v>
      </c>
      <c r="AH381" s="12">
        <f>IF(OR(Table14[[#This Row],[severity]]="Medium",Table14[[#This Row],[severity]]="High"),1,0)</f>
        <v>0</v>
      </c>
    </row>
    <row r="382" spans="1:34" ht="106.5">
      <c r="A382" s="26" t="s">
        <v>1962</v>
      </c>
      <c r="B382" s="15" t="s">
        <v>1963</v>
      </c>
      <c r="C382" s="16" t="s">
        <v>51</v>
      </c>
      <c r="D38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2" s="15" t="s">
        <v>1964</v>
      </c>
      <c r="F382" s="16" t="s">
        <v>1965</v>
      </c>
      <c r="G382" s="16" t="s">
        <v>1966</v>
      </c>
      <c r="H382" s="16">
        <v>1</v>
      </c>
      <c r="I382" s="16" t="s">
        <v>1967</v>
      </c>
      <c r="J382" s="16" t="s">
        <v>1967</v>
      </c>
      <c r="K382" s="18" t="s">
        <v>56</v>
      </c>
      <c r="L382" s="16" t="s">
        <v>1968</v>
      </c>
      <c r="M382" s="16" t="s">
        <v>1969</v>
      </c>
      <c r="N382" s="12" t="s">
        <v>1974</v>
      </c>
      <c r="O382" s="12" t="s">
        <v>1975</v>
      </c>
      <c r="P382" s="16" t="s">
        <v>2672</v>
      </c>
      <c r="Q382" s="16" t="s">
        <v>2671</v>
      </c>
      <c r="R382" s="16" t="s">
        <v>2672</v>
      </c>
      <c r="S382" s="16" t="s">
        <v>2688</v>
      </c>
      <c r="T382" s="16" t="s">
        <v>2674</v>
      </c>
      <c r="U382" s="16" t="s">
        <v>2671</v>
      </c>
      <c r="V382" s="16" t="s">
        <v>2852</v>
      </c>
      <c r="W382" s="16" t="s">
        <v>72</v>
      </c>
      <c r="X382" s="1" t="s">
        <v>62</v>
      </c>
      <c r="Y382" s="1" t="s">
        <v>73</v>
      </c>
      <c r="Z382" t="s">
        <v>3187</v>
      </c>
      <c r="AA382" s="12" t="str">
        <f>Table14[[#This Row],[case_id]]&amp;"__"&amp;Table14[[#This Row],[filename]]&amp;"__"&amp;Table14[[#This Row],[Model]]</f>
        <v>repo_4294b89_fa4bdc5__gemini_url_llm_vs_gt.diff__Gemini 3.5 Flash</v>
      </c>
      <c r="AB382" s="12">
        <f>IF(Table14[[#This Row],[task_success]]="Yes",1,0)</f>
        <v>1</v>
      </c>
      <c r="AC382" s="12">
        <f>IF(Table14[[#This Row],[task_success]]="Partial",1,0)</f>
        <v>0</v>
      </c>
      <c r="AD382" s="12">
        <f>IF(Table14[[#This Row],[task_success]]="No",1,0)</f>
        <v>0</v>
      </c>
      <c r="AE382" s="12">
        <f>IF(Table14[[#This Row],[exact_match]]="Yes",1,0)</f>
        <v>0</v>
      </c>
      <c r="AF382" s="12">
        <f>IF(Table14[[#This Row],[unintended_change_present]]="Yes",1,0)</f>
        <v>1</v>
      </c>
      <c r="AG382" s="12">
        <f>IF(Table14[[#This Row],[missed_required_change]]="Yes",1,0)</f>
        <v>0</v>
      </c>
      <c r="AH382" s="12">
        <f>IF(OR(Table14[[#This Row],[severity]]="Medium",Table14[[#This Row],[severity]]="High"),1,0)</f>
        <v>0</v>
      </c>
    </row>
    <row r="383" spans="1:34" ht="106.5">
      <c r="A383" s="27" t="s">
        <v>1962</v>
      </c>
      <c r="B383" s="11" t="s">
        <v>1963</v>
      </c>
      <c r="C383" s="12" t="s">
        <v>114</v>
      </c>
      <c r="D38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3" s="11" t="s">
        <v>1978</v>
      </c>
      <c r="F383" s="12" t="s">
        <v>1979</v>
      </c>
      <c r="G383" s="12" t="s">
        <v>1980</v>
      </c>
      <c r="H383" s="12">
        <v>1</v>
      </c>
      <c r="I383" s="12" t="s">
        <v>1981</v>
      </c>
      <c r="J383" s="12" t="s">
        <v>1981</v>
      </c>
      <c r="K383" s="13" t="s">
        <v>56</v>
      </c>
      <c r="L383" s="12" t="s">
        <v>1982</v>
      </c>
      <c r="M383" s="12" t="s">
        <v>1983</v>
      </c>
      <c r="N383" s="12" t="s">
        <v>1986</v>
      </c>
      <c r="O383" s="12" t="s">
        <v>1987</v>
      </c>
      <c r="P383" s="12" t="s">
        <v>2672</v>
      </c>
      <c r="Q383" s="12" t="s">
        <v>2671</v>
      </c>
      <c r="R383" s="12" t="s">
        <v>2672</v>
      </c>
      <c r="S383" s="12" t="s">
        <v>76</v>
      </c>
      <c r="T383" s="12" t="s">
        <v>2674</v>
      </c>
      <c r="U383" s="12" t="s">
        <v>2671</v>
      </c>
      <c r="V383" s="12" t="s">
        <v>2681</v>
      </c>
      <c r="W383" s="12" t="s">
        <v>72</v>
      </c>
      <c r="X383" s="1" t="s">
        <v>62</v>
      </c>
      <c r="Y383" s="1" t="s">
        <v>73</v>
      </c>
      <c r="Z383" t="s">
        <v>3187</v>
      </c>
      <c r="AA383" s="12" t="str">
        <f>Table14[[#This Row],[case_id]]&amp;"__"&amp;Table14[[#This Row],[filename]]&amp;"__"&amp;Table14[[#This Row],[Model]]</f>
        <v>repo_e2a136d_5b2a073__gemini_internal_llm_vs_gt.diff__Gemini 3.5 Flash</v>
      </c>
      <c r="AB383" s="12">
        <f>IF(Table14[[#This Row],[task_success]]="Yes",1,0)</f>
        <v>1</v>
      </c>
      <c r="AC383" s="12">
        <f>IF(Table14[[#This Row],[task_success]]="Partial",1,0)</f>
        <v>0</v>
      </c>
      <c r="AD383" s="12">
        <f>IF(Table14[[#This Row],[task_success]]="No",1,0)</f>
        <v>0</v>
      </c>
      <c r="AE383" s="12">
        <f>IF(Table14[[#This Row],[exact_match]]="Yes",1,0)</f>
        <v>0</v>
      </c>
      <c r="AF383" s="12">
        <f>IF(Table14[[#This Row],[unintended_change_present]]="Yes",1,0)</f>
        <v>1</v>
      </c>
      <c r="AG383" s="12">
        <f>IF(Table14[[#This Row],[missed_required_change]]="Yes",1,0)</f>
        <v>0</v>
      </c>
      <c r="AH383" s="12">
        <f>IF(OR(Table14[[#This Row],[severity]]="Medium",Table14[[#This Row],[severity]]="High"),1,0)</f>
        <v>0</v>
      </c>
    </row>
    <row r="384" spans="1:34" ht="106.5">
      <c r="A384" s="26" t="s">
        <v>1962</v>
      </c>
      <c r="B384" s="15" t="s">
        <v>1963</v>
      </c>
      <c r="C384" s="16" t="s">
        <v>149</v>
      </c>
      <c r="D38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4" s="15" t="s">
        <v>1990</v>
      </c>
      <c r="F384" s="16" t="s">
        <v>1991</v>
      </c>
      <c r="G384" s="16" t="s">
        <v>1992</v>
      </c>
      <c r="H384" s="16">
        <v>1</v>
      </c>
      <c r="I384" s="16" t="s">
        <v>1993</v>
      </c>
      <c r="J384" s="16" t="s">
        <v>1993</v>
      </c>
      <c r="K384" s="18" t="s">
        <v>56</v>
      </c>
      <c r="L384" s="16" t="s">
        <v>1994</v>
      </c>
      <c r="M384" s="16" t="s">
        <v>1995</v>
      </c>
      <c r="N384" s="12" t="s">
        <v>1999</v>
      </c>
      <c r="O384" s="12" t="s">
        <v>2000</v>
      </c>
      <c r="P384" s="16" t="s">
        <v>2671</v>
      </c>
      <c r="Q384" s="16" t="s">
        <v>2671</v>
      </c>
      <c r="R384" s="16" t="s">
        <v>2672</v>
      </c>
      <c r="S384" s="16" t="s">
        <v>2719</v>
      </c>
      <c r="T384" s="16" t="s">
        <v>2674</v>
      </c>
      <c r="U384" s="16" t="s">
        <v>2672</v>
      </c>
      <c r="V384" s="16" t="s">
        <v>2965</v>
      </c>
      <c r="W384" s="16" t="s">
        <v>72</v>
      </c>
      <c r="X384" s="1" t="s">
        <v>62</v>
      </c>
      <c r="Y384" s="1" t="s">
        <v>73</v>
      </c>
      <c r="Z384" t="s">
        <v>3187</v>
      </c>
      <c r="AA384" s="12" t="str">
        <f>Table14[[#This Row],[case_id]]&amp;"__"&amp;Table14[[#This Row],[filename]]&amp;"__"&amp;Table14[[#This Row],[Model]]</f>
        <v>repo_341af5b_54a1564__gemini_convert_llm_vs_gt.diff__Gemini 3.5 Flash</v>
      </c>
      <c r="AB384" s="12">
        <f>IF(Table14[[#This Row],[task_success]]="Yes",1,0)</f>
        <v>0</v>
      </c>
      <c r="AC384" s="12">
        <f>IF(Table14[[#This Row],[task_success]]="Partial",1,0)</f>
        <v>0</v>
      </c>
      <c r="AD384" s="12">
        <f>IF(Table14[[#This Row],[task_success]]="No",1,0)</f>
        <v>1</v>
      </c>
      <c r="AE384" s="12">
        <f>IF(Table14[[#This Row],[exact_match]]="Yes",1,0)</f>
        <v>0</v>
      </c>
      <c r="AF384" s="12">
        <f>IF(Table14[[#This Row],[unintended_change_present]]="Yes",1,0)</f>
        <v>1</v>
      </c>
      <c r="AG384" s="12">
        <f>IF(Table14[[#This Row],[missed_required_change]]="Yes",1,0)</f>
        <v>1</v>
      </c>
      <c r="AH384" s="12">
        <f>IF(OR(Table14[[#This Row],[severity]]="Medium",Table14[[#This Row],[severity]]="High"),1,0)</f>
        <v>0</v>
      </c>
    </row>
    <row r="385" spans="1:34" ht="106.5">
      <c r="A385" s="27" t="s">
        <v>2004</v>
      </c>
      <c r="B385" s="11" t="s">
        <v>2005</v>
      </c>
      <c r="C385" s="12" t="s">
        <v>149</v>
      </c>
      <c r="D38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5" s="11" t="s">
        <v>2006</v>
      </c>
      <c r="F385" s="12" t="s">
        <v>2007</v>
      </c>
      <c r="G385" s="12">
        <v>9079508</v>
      </c>
      <c r="H385" s="12">
        <v>2</v>
      </c>
      <c r="I385" s="12" t="s">
        <v>2008</v>
      </c>
      <c r="J385" s="12" t="s">
        <v>2009</v>
      </c>
      <c r="K385" s="13" t="s">
        <v>56</v>
      </c>
      <c r="L385" s="12" t="s">
        <v>2010</v>
      </c>
      <c r="M385" s="12" t="s">
        <v>2011</v>
      </c>
      <c r="N385" s="12" t="s">
        <v>2015</v>
      </c>
      <c r="O385" s="12" t="s">
        <v>2016</v>
      </c>
      <c r="P385" s="12" t="s">
        <v>2672</v>
      </c>
      <c r="Q385" s="12" t="s">
        <v>2671</v>
      </c>
      <c r="R385" s="12" t="s">
        <v>2672</v>
      </c>
      <c r="S385" s="12" t="s">
        <v>76</v>
      </c>
      <c r="T385" s="12" t="s">
        <v>2674</v>
      </c>
      <c r="U385" s="12" t="s">
        <v>2671</v>
      </c>
      <c r="V385" s="12" t="s">
        <v>2971</v>
      </c>
      <c r="W385" s="12" t="s">
        <v>72</v>
      </c>
      <c r="X385" s="1" t="s">
        <v>62</v>
      </c>
      <c r="Y385" s="1" t="s">
        <v>73</v>
      </c>
      <c r="Z385" t="s">
        <v>3187</v>
      </c>
      <c r="AA385" s="12" t="str">
        <f>Table14[[#This Row],[case_id]]&amp;"__"&amp;Table14[[#This Row],[filename]]&amp;"__"&amp;Table14[[#This Row],[Model]]</f>
        <v>repo_30450d5_9079508__gemini_custom_llm_vs_gt.diff__Gemini 3.5 Flash</v>
      </c>
      <c r="AB385" s="12">
        <f>IF(Table14[[#This Row],[task_success]]="Yes",1,0)</f>
        <v>1</v>
      </c>
      <c r="AC385" s="12">
        <f>IF(Table14[[#This Row],[task_success]]="Partial",1,0)</f>
        <v>0</v>
      </c>
      <c r="AD385" s="12">
        <f>IF(Table14[[#This Row],[task_success]]="No",1,0)</f>
        <v>0</v>
      </c>
      <c r="AE385" s="12">
        <f>IF(Table14[[#This Row],[exact_match]]="Yes",1,0)</f>
        <v>0</v>
      </c>
      <c r="AF385" s="12">
        <f>IF(Table14[[#This Row],[unintended_change_present]]="Yes",1,0)</f>
        <v>1</v>
      </c>
      <c r="AG385" s="12">
        <f>IF(Table14[[#This Row],[missed_required_change]]="Yes",1,0)</f>
        <v>0</v>
      </c>
      <c r="AH385" s="12">
        <f>IF(OR(Table14[[#This Row],[severity]]="Medium",Table14[[#This Row],[severity]]="High"),1,0)</f>
        <v>0</v>
      </c>
    </row>
    <row r="386" spans="1:34" ht="106.5">
      <c r="A386" s="26" t="s">
        <v>2004</v>
      </c>
      <c r="B386" s="15" t="s">
        <v>2005</v>
      </c>
      <c r="C386" s="16" t="s">
        <v>149</v>
      </c>
      <c r="D38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6" s="15" t="s">
        <v>2006</v>
      </c>
      <c r="F386" s="16" t="s">
        <v>2007</v>
      </c>
      <c r="G386" s="16">
        <v>9079508</v>
      </c>
      <c r="H386" s="16">
        <v>2</v>
      </c>
      <c r="I386" s="16" t="s">
        <v>2019</v>
      </c>
      <c r="J386" s="16" t="s">
        <v>2020</v>
      </c>
      <c r="K386" s="18" t="s">
        <v>56</v>
      </c>
      <c r="L386" s="16" t="s">
        <v>2010</v>
      </c>
      <c r="M386" s="16" t="s">
        <v>2011</v>
      </c>
      <c r="N386" s="12" t="s">
        <v>2024</v>
      </c>
      <c r="O386" s="12" t="s">
        <v>2025</v>
      </c>
      <c r="P386" s="16" t="s">
        <v>2672</v>
      </c>
      <c r="Q386" s="16" t="s">
        <v>2671</v>
      </c>
      <c r="R386" s="16" t="s">
        <v>2672</v>
      </c>
      <c r="S386" s="16" t="s">
        <v>76</v>
      </c>
      <c r="T386" s="16" t="s">
        <v>2674</v>
      </c>
      <c r="U386" s="16" t="s">
        <v>2671</v>
      </c>
      <c r="V386" s="16" t="s">
        <v>2974</v>
      </c>
      <c r="W386" s="16" t="s">
        <v>72</v>
      </c>
      <c r="X386" s="1" t="s">
        <v>62</v>
      </c>
      <c r="Y386" s="1" t="s">
        <v>73</v>
      </c>
      <c r="Z386" t="s">
        <v>3187</v>
      </c>
      <c r="AA386" s="12" t="str">
        <f>Table14[[#This Row],[case_id]]&amp;"__"&amp;Table14[[#This Row],[filename]]&amp;"__"&amp;Table14[[#This Row],[Model]]</f>
        <v>repo_30450d5_9079508__gemini_factory_llm_vs_gt.diff__Gemini 3.5 Flash</v>
      </c>
      <c r="AB386" s="12">
        <f>IF(Table14[[#This Row],[task_success]]="Yes",1,0)</f>
        <v>1</v>
      </c>
      <c r="AC386" s="12">
        <f>IF(Table14[[#This Row],[task_success]]="Partial",1,0)</f>
        <v>0</v>
      </c>
      <c r="AD386" s="12">
        <f>IF(Table14[[#This Row],[task_success]]="No",1,0)</f>
        <v>0</v>
      </c>
      <c r="AE386" s="12">
        <f>IF(Table14[[#This Row],[exact_match]]="Yes",1,0)</f>
        <v>0</v>
      </c>
      <c r="AF386" s="12">
        <f>IF(Table14[[#This Row],[unintended_change_present]]="Yes",1,0)</f>
        <v>1</v>
      </c>
      <c r="AG386" s="12">
        <f>IF(Table14[[#This Row],[missed_required_change]]="Yes",1,0)</f>
        <v>0</v>
      </c>
      <c r="AH386" s="12">
        <f>IF(OR(Table14[[#This Row],[severity]]="Medium",Table14[[#This Row],[severity]]="High"),1,0)</f>
        <v>0</v>
      </c>
    </row>
    <row r="387" spans="1:34" ht="106.5">
      <c r="A387" s="27" t="s">
        <v>2004</v>
      </c>
      <c r="B387" s="11" t="s">
        <v>2005</v>
      </c>
      <c r="C387" s="12" t="s">
        <v>149</v>
      </c>
      <c r="D38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7" s="11" t="s">
        <v>2028</v>
      </c>
      <c r="F387" s="12" t="s">
        <v>2029</v>
      </c>
      <c r="G387" s="12" t="s">
        <v>2030</v>
      </c>
      <c r="H387" s="12">
        <v>2</v>
      </c>
      <c r="I387" s="12" t="s">
        <v>2031</v>
      </c>
      <c r="J387" s="12" t="s">
        <v>2032</v>
      </c>
      <c r="K387" s="13" t="s">
        <v>56</v>
      </c>
      <c r="L387" s="12" t="s">
        <v>2033</v>
      </c>
      <c r="M387" s="12" t="s">
        <v>2034</v>
      </c>
      <c r="N387" s="12" t="s">
        <v>447</v>
      </c>
      <c r="O387" s="12" t="s">
        <v>2037</v>
      </c>
      <c r="P387" s="12" t="s">
        <v>2672</v>
      </c>
      <c r="Q387" s="12" t="s">
        <v>2671</v>
      </c>
      <c r="R387" s="12" t="s">
        <v>2672</v>
      </c>
      <c r="S387" s="12" t="s">
        <v>76</v>
      </c>
      <c r="T387" s="12" t="s">
        <v>2674</v>
      </c>
      <c r="U387" s="12" t="s">
        <v>2671</v>
      </c>
      <c r="V387" s="12" t="s">
        <v>2681</v>
      </c>
      <c r="W387" s="12" t="s">
        <v>72</v>
      </c>
      <c r="X387" s="1" t="s">
        <v>62</v>
      </c>
      <c r="Y387" s="1" t="s">
        <v>73</v>
      </c>
      <c r="Z387" t="s">
        <v>3187</v>
      </c>
      <c r="AA387" s="12" t="str">
        <f>Table14[[#This Row],[case_id]]&amp;"__"&amp;Table14[[#This Row],[filename]]&amp;"__"&amp;Table14[[#This Row],[Model]]</f>
        <v>repo_1961a36_d62227d__gemini_base_llm_vs_gt.diff__Gemini 3.5 Flash</v>
      </c>
      <c r="AB387" s="12">
        <f>IF(Table14[[#This Row],[task_success]]="Yes",1,0)</f>
        <v>1</v>
      </c>
      <c r="AC387" s="12">
        <f>IF(Table14[[#This Row],[task_success]]="Partial",1,0)</f>
        <v>0</v>
      </c>
      <c r="AD387" s="12">
        <f>IF(Table14[[#This Row],[task_success]]="No",1,0)</f>
        <v>0</v>
      </c>
      <c r="AE387" s="12">
        <f>IF(Table14[[#This Row],[exact_match]]="Yes",1,0)</f>
        <v>0</v>
      </c>
      <c r="AF387" s="12">
        <f>IF(Table14[[#This Row],[unintended_change_present]]="Yes",1,0)</f>
        <v>1</v>
      </c>
      <c r="AG387" s="12">
        <f>IF(Table14[[#This Row],[missed_required_change]]="Yes",1,0)</f>
        <v>0</v>
      </c>
      <c r="AH387" s="12">
        <f>IF(OR(Table14[[#This Row],[severity]]="Medium",Table14[[#This Row],[severity]]="High"),1,0)</f>
        <v>0</v>
      </c>
    </row>
    <row r="388" spans="1:34" ht="106.5">
      <c r="A388" s="26" t="s">
        <v>2004</v>
      </c>
      <c r="B388" s="15" t="s">
        <v>2005</v>
      </c>
      <c r="C388" s="16" t="s">
        <v>149</v>
      </c>
      <c r="D38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8" s="15" t="s">
        <v>2028</v>
      </c>
      <c r="F388" s="16" t="s">
        <v>2029</v>
      </c>
      <c r="G388" s="16" t="s">
        <v>2030</v>
      </c>
      <c r="H388" s="16">
        <v>2</v>
      </c>
      <c r="I388" s="16" t="s">
        <v>2031</v>
      </c>
      <c r="J388" s="16" t="s">
        <v>2039</v>
      </c>
      <c r="K388" s="18" t="s">
        <v>56</v>
      </c>
      <c r="L388" s="16" t="s">
        <v>2033</v>
      </c>
      <c r="M388" s="16" t="s">
        <v>2034</v>
      </c>
      <c r="N388" s="12" t="s">
        <v>2042</v>
      </c>
      <c r="O388" s="12" t="s">
        <v>2043</v>
      </c>
      <c r="P388" s="16" t="s">
        <v>2672</v>
      </c>
      <c r="Q388" s="16" t="s">
        <v>2671</v>
      </c>
      <c r="R388" s="16" t="s">
        <v>2672</v>
      </c>
      <c r="S388" s="16" t="s">
        <v>76</v>
      </c>
      <c r="T388" s="16" t="s">
        <v>2674</v>
      </c>
      <c r="U388" s="16" t="s">
        <v>2671</v>
      </c>
      <c r="V388" s="16" t="s">
        <v>2681</v>
      </c>
      <c r="W388" s="16" t="s">
        <v>72</v>
      </c>
      <c r="X388" s="1" t="s">
        <v>62</v>
      </c>
      <c r="Y388" s="1" t="s">
        <v>73</v>
      </c>
      <c r="Z388" t="s">
        <v>3187</v>
      </c>
      <c r="AA388" s="12" t="str">
        <f>Table14[[#This Row],[case_id]]&amp;"__"&amp;Table14[[#This Row],[filename]]&amp;"__"&amp;Table14[[#This Row],[Model]]</f>
        <v>repo_1961a36_d62227d__gemini_simple_llm_vs_gt.diff__Gemini 3.5 Flash</v>
      </c>
      <c r="AB388" s="12">
        <f>IF(Table14[[#This Row],[task_success]]="Yes",1,0)</f>
        <v>1</v>
      </c>
      <c r="AC388" s="12">
        <f>IF(Table14[[#This Row],[task_success]]="Partial",1,0)</f>
        <v>0</v>
      </c>
      <c r="AD388" s="12">
        <f>IF(Table14[[#This Row],[task_success]]="No",1,0)</f>
        <v>0</v>
      </c>
      <c r="AE388" s="12">
        <f>IF(Table14[[#This Row],[exact_match]]="Yes",1,0)</f>
        <v>0</v>
      </c>
      <c r="AF388" s="12">
        <f>IF(Table14[[#This Row],[unintended_change_present]]="Yes",1,0)</f>
        <v>1</v>
      </c>
      <c r="AG388" s="12">
        <f>IF(Table14[[#This Row],[missed_required_change]]="Yes",1,0)</f>
        <v>0</v>
      </c>
      <c r="AH388" s="12">
        <f>IF(OR(Table14[[#This Row],[severity]]="Medium",Table14[[#This Row],[severity]]="High"),1,0)</f>
        <v>0</v>
      </c>
    </row>
    <row r="389" spans="1:34" ht="137.25">
      <c r="A389" s="27" t="s">
        <v>2046</v>
      </c>
      <c r="B389" s="11" t="s">
        <v>2047</v>
      </c>
      <c r="C389" s="12" t="s">
        <v>149</v>
      </c>
      <c r="D38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9" s="11" t="s">
        <v>2048</v>
      </c>
      <c r="F389" s="12" t="s">
        <v>2049</v>
      </c>
      <c r="G389" s="12" t="s">
        <v>2050</v>
      </c>
      <c r="H389" s="12">
        <v>1</v>
      </c>
      <c r="I389" s="12" t="s">
        <v>2051</v>
      </c>
      <c r="J389" s="12" t="s">
        <v>2051</v>
      </c>
      <c r="K389" s="13" t="s">
        <v>56</v>
      </c>
      <c r="L389" s="12" t="s">
        <v>2052</v>
      </c>
      <c r="M389" s="12" t="s">
        <v>2053</v>
      </c>
      <c r="N389" s="12" t="s">
        <v>2056</v>
      </c>
      <c r="O389" s="12" t="s">
        <v>2057</v>
      </c>
      <c r="P389" s="12" t="s">
        <v>2672</v>
      </c>
      <c r="Q389" s="12" t="s">
        <v>2671</v>
      </c>
      <c r="R389" s="12" t="s">
        <v>2672</v>
      </c>
      <c r="S389" s="12" t="s">
        <v>76</v>
      </c>
      <c r="T389" s="12" t="s">
        <v>2674</v>
      </c>
      <c r="U389" s="12" t="s">
        <v>2671</v>
      </c>
      <c r="V389" s="12" t="s">
        <v>2681</v>
      </c>
      <c r="W389" s="12" t="s">
        <v>72</v>
      </c>
      <c r="X389" s="1" t="s">
        <v>62</v>
      </c>
      <c r="Y389" s="1" t="s">
        <v>73</v>
      </c>
      <c r="Z389" t="s">
        <v>3187</v>
      </c>
      <c r="AA389" s="12" t="str">
        <f>Table14[[#This Row],[case_id]]&amp;"__"&amp;Table14[[#This Row],[filename]]&amp;"__"&amp;Table14[[#This Row],[Model]]</f>
        <v>repo_d283af9_68b8f4d__gemini_blab_llm_vs_gt.diff__Gemini 3.5 Flash</v>
      </c>
      <c r="AB389" s="12">
        <f>IF(Table14[[#This Row],[task_success]]="Yes",1,0)</f>
        <v>1</v>
      </c>
      <c r="AC389" s="12">
        <f>IF(Table14[[#This Row],[task_success]]="Partial",1,0)</f>
        <v>0</v>
      </c>
      <c r="AD389" s="12">
        <f>IF(Table14[[#This Row],[task_success]]="No",1,0)</f>
        <v>0</v>
      </c>
      <c r="AE389" s="12">
        <f>IF(Table14[[#This Row],[exact_match]]="Yes",1,0)</f>
        <v>0</v>
      </c>
      <c r="AF389" s="12">
        <f>IF(Table14[[#This Row],[unintended_change_present]]="Yes",1,0)</f>
        <v>1</v>
      </c>
      <c r="AG389" s="12">
        <f>IF(Table14[[#This Row],[missed_required_change]]="Yes",1,0)</f>
        <v>0</v>
      </c>
      <c r="AH389" s="12">
        <f>IF(OR(Table14[[#This Row],[severity]]="Medium",Table14[[#This Row],[severity]]="High"),1,0)</f>
        <v>0</v>
      </c>
    </row>
    <row r="390" spans="1:34" ht="137.25">
      <c r="A390" s="26" t="s">
        <v>2046</v>
      </c>
      <c r="B390" s="15" t="s">
        <v>2047</v>
      </c>
      <c r="C390" s="16" t="s">
        <v>149</v>
      </c>
      <c r="D39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0" s="15" t="s">
        <v>2060</v>
      </c>
      <c r="F390" s="16" t="s">
        <v>2061</v>
      </c>
      <c r="G390" s="16" t="s">
        <v>2062</v>
      </c>
      <c r="H390" s="16">
        <v>2</v>
      </c>
      <c r="I390" s="16" t="s">
        <v>2063</v>
      </c>
      <c r="J390" s="16" t="s">
        <v>2064</v>
      </c>
      <c r="K390" s="18" t="s">
        <v>56</v>
      </c>
      <c r="L390" s="16" t="s">
        <v>2065</v>
      </c>
      <c r="M390" s="16" t="s">
        <v>2066</v>
      </c>
      <c r="N390" s="12" t="s">
        <v>2069</v>
      </c>
      <c r="O390" s="12" t="s">
        <v>2070</v>
      </c>
      <c r="P390" s="16" t="s">
        <v>2672</v>
      </c>
      <c r="Q390" s="16" t="s">
        <v>2671</v>
      </c>
      <c r="R390" s="16" t="s">
        <v>2672</v>
      </c>
      <c r="S390" s="16" t="s">
        <v>76</v>
      </c>
      <c r="T390" s="16" t="s">
        <v>2674</v>
      </c>
      <c r="U390" s="16" t="s">
        <v>2671</v>
      </c>
      <c r="V390" s="16" t="s">
        <v>2681</v>
      </c>
      <c r="W390" s="16" t="s">
        <v>72</v>
      </c>
      <c r="X390" s="1" t="s">
        <v>62</v>
      </c>
      <c r="Y390" s="1" t="s">
        <v>73</v>
      </c>
      <c r="Z390" t="s">
        <v>3187</v>
      </c>
      <c r="AA390" s="12" t="str">
        <f>Table14[[#This Row],[case_id]]&amp;"__"&amp;Table14[[#This Row],[filename]]&amp;"__"&amp;Table14[[#This Row],[Model]]</f>
        <v>repo_aba9857_3438d40__gemini_axonaut_llm_vs_gt.diff__Gemini 3.5 Flash</v>
      </c>
      <c r="AB390" s="12">
        <f>IF(Table14[[#This Row],[task_success]]="Yes",1,0)</f>
        <v>1</v>
      </c>
      <c r="AC390" s="12">
        <f>IF(Table14[[#This Row],[task_success]]="Partial",1,0)</f>
        <v>0</v>
      </c>
      <c r="AD390" s="12">
        <f>IF(Table14[[#This Row],[task_success]]="No",1,0)</f>
        <v>0</v>
      </c>
      <c r="AE390" s="12">
        <f>IF(Table14[[#This Row],[exact_match]]="Yes",1,0)</f>
        <v>0</v>
      </c>
      <c r="AF390" s="12">
        <f>IF(Table14[[#This Row],[unintended_change_present]]="Yes",1,0)</f>
        <v>1</v>
      </c>
      <c r="AG390" s="12">
        <f>IF(Table14[[#This Row],[missed_required_change]]="Yes",1,0)</f>
        <v>0</v>
      </c>
      <c r="AH390" s="12">
        <f>IF(OR(Table14[[#This Row],[severity]]="Medium",Table14[[#This Row],[severity]]="High"),1,0)</f>
        <v>0</v>
      </c>
    </row>
    <row r="391" spans="1:34" ht="137.25">
      <c r="A391" s="27" t="s">
        <v>2046</v>
      </c>
      <c r="B391" s="11" t="s">
        <v>2047</v>
      </c>
      <c r="C391" s="12" t="s">
        <v>149</v>
      </c>
      <c r="D39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1" s="11" t="s">
        <v>2060</v>
      </c>
      <c r="F391" s="12" t="s">
        <v>2061</v>
      </c>
      <c r="G391" s="12" t="s">
        <v>2062</v>
      </c>
      <c r="H391" s="12">
        <v>2</v>
      </c>
      <c r="I391" s="12" t="s">
        <v>2063</v>
      </c>
      <c r="J391" s="12" t="s">
        <v>2073</v>
      </c>
      <c r="K391" s="13" t="s">
        <v>56</v>
      </c>
      <c r="L391" s="12" t="s">
        <v>2065</v>
      </c>
      <c r="M391" s="12" t="s">
        <v>2066</v>
      </c>
      <c r="N391" s="12" t="s">
        <v>2076</v>
      </c>
      <c r="O391" s="12" t="s">
        <v>2077</v>
      </c>
      <c r="P391" s="12" t="s">
        <v>2672</v>
      </c>
      <c r="Q391" s="12" t="s">
        <v>2671</v>
      </c>
      <c r="R391" s="12" t="s">
        <v>2672</v>
      </c>
      <c r="S391" s="12" t="s">
        <v>76</v>
      </c>
      <c r="T391" s="12" t="s">
        <v>2674</v>
      </c>
      <c r="U391" s="12" t="s">
        <v>2671</v>
      </c>
      <c r="V391" s="12" t="s">
        <v>2681</v>
      </c>
      <c r="W391" s="12" t="s">
        <v>72</v>
      </c>
      <c r="X391" s="1" t="s">
        <v>62</v>
      </c>
      <c r="Y391" s="1" t="s">
        <v>73</v>
      </c>
      <c r="Z391" t="s">
        <v>3187</v>
      </c>
      <c r="AA391" s="12" t="str">
        <f>Table14[[#This Row],[case_id]]&amp;"__"&amp;Table14[[#This Row],[filename]]&amp;"__"&amp;Table14[[#This Row],[Model]]</f>
        <v>repo_aba9857_3438d40__gemini_office_llm_vs_gt.diff__Gemini 3.5 Flash</v>
      </c>
      <c r="AB391" s="12">
        <f>IF(Table14[[#This Row],[task_success]]="Yes",1,0)</f>
        <v>1</v>
      </c>
      <c r="AC391" s="12">
        <f>IF(Table14[[#This Row],[task_success]]="Partial",1,0)</f>
        <v>0</v>
      </c>
      <c r="AD391" s="12">
        <f>IF(Table14[[#This Row],[task_success]]="No",1,0)</f>
        <v>0</v>
      </c>
      <c r="AE391" s="12">
        <f>IF(Table14[[#This Row],[exact_match]]="Yes",1,0)</f>
        <v>0</v>
      </c>
      <c r="AF391" s="12">
        <f>IF(Table14[[#This Row],[unintended_change_present]]="Yes",1,0)</f>
        <v>1</v>
      </c>
      <c r="AG391" s="12">
        <f>IF(Table14[[#This Row],[missed_required_change]]="Yes",1,0)</f>
        <v>0</v>
      </c>
      <c r="AH391" s="12">
        <f>IF(OR(Table14[[#This Row],[severity]]="Medium",Table14[[#This Row],[severity]]="High"),1,0)</f>
        <v>0</v>
      </c>
    </row>
    <row r="392" spans="1:34" ht="137.25">
      <c r="A392" s="26" t="s">
        <v>2046</v>
      </c>
      <c r="B392" s="15" t="s">
        <v>2047</v>
      </c>
      <c r="C392" s="16" t="s">
        <v>180</v>
      </c>
      <c r="D39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2" s="15" t="s">
        <v>2080</v>
      </c>
      <c r="F392" s="16" t="s">
        <v>2081</v>
      </c>
      <c r="G392" s="16" t="s">
        <v>2082</v>
      </c>
      <c r="H392" s="16">
        <v>1</v>
      </c>
      <c r="I392" s="16" t="s">
        <v>1263</v>
      </c>
      <c r="J392" s="16" t="s">
        <v>1263</v>
      </c>
      <c r="K392" s="18" t="s">
        <v>56</v>
      </c>
      <c r="L392" s="16" t="s">
        <v>2083</v>
      </c>
      <c r="M392" s="16" t="s">
        <v>2084</v>
      </c>
      <c r="N392" s="12" t="s">
        <v>1268</v>
      </c>
      <c r="O392" s="12" t="s">
        <v>2086</v>
      </c>
      <c r="P392" s="16" t="s">
        <v>2672</v>
      </c>
      <c r="Q392" s="16" t="s">
        <v>2671</v>
      </c>
      <c r="R392" s="16" t="s">
        <v>2672</v>
      </c>
      <c r="S392" s="16" t="s">
        <v>2417</v>
      </c>
      <c r="T392" s="16" t="s">
        <v>2674</v>
      </c>
      <c r="U392" s="16" t="s">
        <v>2671</v>
      </c>
      <c r="V392" s="16" t="s">
        <v>2860</v>
      </c>
      <c r="W392" s="16" t="s">
        <v>72</v>
      </c>
      <c r="X392" s="1" t="s">
        <v>62</v>
      </c>
      <c r="Y392" s="1" t="s">
        <v>73</v>
      </c>
      <c r="Z392" t="s">
        <v>3187</v>
      </c>
      <c r="AA392" s="12" t="str">
        <f>Table14[[#This Row],[case_id]]&amp;"__"&amp;Table14[[#This Row],[filename]]&amp;"__"&amp;Table14[[#This Row],[Model]]</f>
        <v>repo_7c2bde2_6b18248__gemini_setup_llm_vs_gt.diff__Gemini 3.5 Flash</v>
      </c>
      <c r="AB392" s="12">
        <f>IF(Table14[[#This Row],[task_success]]="Yes",1,0)</f>
        <v>1</v>
      </c>
      <c r="AC392" s="12">
        <f>IF(Table14[[#This Row],[task_success]]="Partial",1,0)</f>
        <v>0</v>
      </c>
      <c r="AD392" s="12">
        <f>IF(Table14[[#This Row],[task_success]]="No",1,0)</f>
        <v>0</v>
      </c>
      <c r="AE392" s="12">
        <f>IF(Table14[[#This Row],[exact_match]]="Yes",1,0)</f>
        <v>0</v>
      </c>
      <c r="AF392" s="12">
        <f>IF(Table14[[#This Row],[unintended_change_present]]="Yes",1,0)</f>
        <v>1</v>
      </c>
      <c r="AG392" s="12">
        <f>IF(Table14[[#This Row],[missed_required_change]]="Yes",1,0)</f>
        <v>0</v>
      </c>
      <c r="AH392" s="12">
        <f>IF(OR(Table14[[#This Row],[severity]]="Medium",Table14[[#This Row],[severity]]="High"),1,0)</f>
        <v>0</v>
      </c>
    </row>
    <row r="393" spans="1:34" ht="106.5">
      <c r="A393" s="27" t="s">
        <v>2088</v>
      </c>
      <c r="B393" s="11" t="s">
        <v>2089</v>
      </c>
      <c r="C393" s="12" t="s">
        <v>149</v>
      </c>
      <c r="D39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3" s="11" t="s">
        <v>2090</v>
      </c>
      <c r="F393" s="12" t="s">
        <v>2091</v>
      </c>
      <c r="G393" s="12">
        <v>315081</v>
      </c>
      <c r="H393" s="12">
        <v>1</v>
      </c>
      <c r="I393" s="12" t="s">
        <v>2092</v>
      </c>
      <c r="J393" s="12" t="s">
        <v>2092</v>
      </c>
      <c r="K393" s="13" t="s">
        <v>56</v>
      </c>
      <c r="L393" s="12" t="s">
        <v>2093</v>
      </c>
      <c r="M393" s="12" t="s">
        <v>2094</v>
      </c>
      <c r="N393" s="12" t="s">
        <v>2099</v>
      </c>
      <c r="O393" s="12" t="s">
        <v>2100</v>
      </c>
      <c r="P393" s="12" t="s">
        <v>2672</v>
      </c>
      <c r="Q393" s="12" t="s">
        <v>2671</v>
      </c>
      <c r="R393" s="12" t="s">
        <v>2672</v>
      </c>
      <c r="S393" s="12" t="s">
        <v>2677</v>
      </c>
      <c r="T393" s="12" t="s">
        <v>2674</v>
      </c>
      <c r="U393" s="12" t="s">
        <v>2671</v>
      </c>
      <c r="V393" s="12" t="s">
        <v>2982</v>
      </c>
      <c r="W393" s="12" t="s">
        <v>72</v>
      </c>
      <c r="X393" s="1" t="s">
        <v>62</v>
      </c>
      <c r="Y393" s="1" t="s">
        <v>73</v>
      </c>
      <c r="Z393" t="s">
        <v>3187</v>
      </c>
      <c r="AA393" s="12" t="str">
        <f>Table14[[#This Row],[case_id]]&amp;"__"&amp;Table14[[#This Row],[filename]]&amp;"__"&amp;Table14[[#This Row],[Model]]</f>
        <v>repo_721b6b5_0315081__gemini_gui_llm_vs_gt.diff__Gemini 3.5 Flash</v>
      </c>
      <c r="AB393" s="12">
        <f>IF(Table14[[#This Row],[task_success]]="Yes",1,0)</f>
        <v>1</v>
      </c>
      <c r="AC393" s="12">
        <f>IF(Table14[[#This Row],[task_success]]="Partial",1,0)</f>
        <v>0</v>
      </c>
      <c r="AD393" s="12">
        <f>IF(Table14[[#This Row],[task_success]]="No",1,0)</f>
        <v>0</v>
      </c>
      <c r="AE393" s="12">
        <f>IF(Table14[[#This Row],[exact_match]]="Yes",1,0)</f>
        <v>0</v>
      </c>
      <c r="AF393" s="12">
        <f>IF(Table14[[#This Row],[unintended_change_present]]="Yes",1,0)</f>
        <v>1</v>
      </c>
      <c r="AG393" s="12">
        <f>IF(Table14[[#This Row],[missed_required_change]]="Yes",1,0)</f>
        <v>0</v>
      </c>
      <c r="AH393" s="12">
        <f>IF(OR(Table14[[#This Row],[severity]]="Medium",Table14[[#This Row],[severity]]="High"),1,0)</f>
        <v>0</v>
      </c>
    </row>
    <row r="394" spans="1:34" ht="106.5">
      <c r="A394" s="26" t="s">
        <v>2088</v>
      </c>
      <c r="B394" s="15" t="s">
        <v>2089</v>
      </c>
      <c r="C394" s="16" t="s">
        <v>149</v>
      </c>
      <c r="D39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4" s="15" t="s">
        <v>2107</v>
      </c>
      <c r="F394" s="16" t="s">
        <v>2108</v>
      </c>
      <c r="G394" s="16" t="s">
        <v>2109</v>
      </c>
      <c r="H394" s="16">
        <v>1</v>
      </c>
      <c r="I394" s="16" t="s">
        <v>2110</v>
      </c>
      <c r="J394" s="16" t="s">
        <v>2092</v>
      </c>
      <c r="K394" s="18" t="s">
        <v>56</v>
      </c>
      <c r="L394" s="16" t="s">
        <v>2111</v>
      </c>
      <c r="M394" s="16" t="s">
        <v>2112</v>
      </c>
      <c r="N394" s="12" t="s">
        <v>2116</v>
      </c>
      <c r="O394" s="12" t="s">
        <v>2117</v>
      </c>
      <c r="P394" s="16" t="s">
        <v>2672</v>
      </c>
      <c r="Q394" s="16" t="s">
        <v>2671</v>
      </c>
      <c r="R394" s="16" t="s">
        <v>2672</v>
      </c>
      <c r="S394" s="16" t="s">
        <v>76</v>
      </c>
      <c r="T394" s="16" t="s">
        <v>2674</v>
      </c>
      <c r="U394" s="16" t="s">
        <v>2671</v>
      </c>
      <c r="V394" s="16" t="s">
        <v>2681</v>
      </c>
      <c r="W394" s="16" t="s">
        <v>72</v>
      </c>
      <c r="X394" s="1" t="s">
        <v>62</v>
      </c>
      <c r="Y394" s="1" t="s">
        <v>73</v>
      </c>
      <c r="Z394" t="s">
        <v>3187</v>
      </c>
      <c r="AA394" s="12" t="str">
        <f>Table14[[#This Row],[case_id]]&amp;"__"&amp;Table14[[#This Row],[filename]]&amp;"__"&amp;Table14[[#This Row],[Model]]</f>
        <v>repo_ede6169_9345a60__gemini_elements_llm_vs_gt.diff__Gemini 3.5 Flash</v>
      </c>
      <c r="AB394" s="12">
        <f>IF(Table14[[#This Row],[task_success]]="Yes",1,0)</f>
        <v>1</v>
      </c>
      <c r="AC394" s="12">
        <f>IF(Table14[[#This Row],[task_success]]="Partial",1,0)</f>
        <v>0</v>
      </c>
      <c r="AD394" s="12">
        <f>IF(Table14[[#This Row],[task_success]]="No",1,0)</f>
        <v>0</v>
      </c>
      <c r="AE394" s="12">
        <f>IF(Table14[[#This Row],[exact_match]]="Yes",1,0)</f>
        <v>0</v>
      </c>
      <c r="AF394" s="12">
        <f>IF(Table14[[#This Row],[unintended_change_present]]="Yes",1,0)</f>
        <v>1</v>
      </c>
      <c r="AG394" s="12">
        <f>IF(Table14[[#This Row],[missed_required_change]]="Yes",1,0)</f>
        <v>0</v>
      </c>
      <c r="AH394" s="12">
        <f>IF(OR(Table14[[#This Row],[severity]]="Medium",Table14[[#This Row],[severity]]="High"),1,0)</f>
        <v>0</v>
      </c>
    </row>
    <row r="395" spans="1:34" ht="106.5">
      <c r="A395" s="27" t="s">
        <v>2120</v>
      </c>
      <c r="B395" s="11" t="s">
        <v>2121</v>
      </c>
      <c r="C395" s="12" t="s">
        <v>80</v>
      </c>
      <c r="D39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5" s="11" t="s">
        <v>2122</v>
      </c>
      <c r="F395" s="12" t="s">
        <v>2123</v>
      </c>
      <c r="G395" s="12" t="s">
        <v>2124</v>
      </c>
      <c r="H395" s="12">
        <v>2</v>
      </c>
      <c r="I395" s="12" t="s">
        <v>2125</v>
      </c>
      <c r="J395" s="12" t="s">
        <v>2126</v>
      </c>
      <c r="K395" s="13" t="s">
        <v>56</v>
      </c>
      <c r="L395" s="12" t="s">
        <v>2127</v>
      </c>
      <c r="M395" s="12" t="s">
        <v>2128</v>
      </c>
      <c r="N395" s="12" t="s">
        <v>2133</v>
      </c>
      <c r="O395" s="12" t="s">
        <v>2134</v>
      </c>
      <c r="P395" s="12" t="s">
        <v>2671</v>
      </c>
      <c r="Q395" s="12" t="s">
        <v>2671</v>
      </c>
      <c r="R395" s="12" t="s">
        <v>2672</v>
      </c>
      <c r="S395" s="12" t="s">
        <v>76</v>
      </c>
      <c r="T395" s="12" t="s">
        <v>2674</v>
      </c>
      <c r="U395" s="12" t="s">
        <v>2672</v>
      </c>
      <c r="V395" s="12" t="s">
        <v>2988</v>
      </c>
      <c r="W395" s="12" t="s">
        <v>66</v>
      </c>
      <c r="X395" s="1" t="s">
        <v>62</v>
      </c>
      <c r="Y395" s="1" t="s">
        <v>73</v>
      </c>
      <c r="Z395" t="s">
        <v>3187</v>
      </c>
      <c r="AA395" s="12" t="str">
        <f>Table14[[#This Row],[case_id]]&amp;"__"&amp;Table14[[#This Row],[filename]]&amp;"__"&amp;Table14[[#This Row],[Model]]</f>
        <v>repo_c2baf17_ebce32a__gemini_icecream_llm_vs_gt.diff__Gemini 3.5 Flash</v>
      </c>
      <c r="AB395" s="12">
        <f>IF(Table14[[#This Row],[task_success]]="Yes",1,0)</f>
        <v>0</v>
      </c>
      <c r="AC395" s="12">
        <f>IF(Table14[[#This Row],[task_success]]="Partial",1,0)</f>
        <v>0</v>
      </c>
      <c r="AD395" s="12">
        <f>IF(Table14[[#This Row],[task_success]]="No",1,0)</f>
        <v>1</v>
      </c>
      <c r="AE395" s="12">
        <f>IF(Table14[[#This Row],[exact_match]]="Yes",1,0)</f>
        <v>0</v>
      </c>
      <c r="AF395" s="12">
        <f>IF(Table14[[#This Row],[unintended_change_present]]="Yes",1,0)</f>
        <v>1</v>
      </c>
      <c r="AG395" s="12">
        <f>IF(Table14[[#This Row],[missed_required_change]]="Yes",1,0)</f>
        <v>1</v>
      </c>
      <c r="AH395" s="12">
        <f>IF(OR(Table14[[#This Row],[severity]]="Medium",Table14[[#This Row],[severity]]="High"),1,0)</f>
        <v>0</v>
      </c>
    </row>
    <row r="396" spans="1:34" ht="106.5">
      <c r="A396" s="26" t="s">
        <v>2120</v>
      </c>
      <c r="B396" s="15" t="s">
        <v>2121</v>
      </c>
      <c r="C396" s="16" t="s">
        <v>80</v>
      </c>
      <c r="D39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6" s="15" t="s">
        <v>2122</v>
      </c>
      <c r="F396" s="16" t="s">
        <v>2123</v>
      </c>
      <c r="G396" s="16" t="s">
        <v>2124</v>
      </c>
      <c r="H396" s="16">
        <v>2</v>
      </c>
      <c r="I396" s="16" t="s">
        <v>2125</v>
      </c>
      <c r="J396" s="16" t="s">
        <v>2141</v>
      </c>
      <c r="K396" s="18" t="s">
        <v>56</v>
      </c>
      <c r="L396" s="16" t="s">
        <v>2127</v>
      </c>
      <c r="M396" s="16" t="s">
        <v>2128</v>
      </c>
      <c r="N396" s="12" t="s">
        <v>2145</v>
      </c>
      <c r="O396" s="12" t="s">
        <v>2146</v>
      </c>
      <c r="P396" s="16" t="s">
        <v>2671</v>
      </c>
      <c r="Q396" s="16" t="s">
        <v>2671</v>
      </c>
      <c r="R396" s="16" t="s">
        <v>2672</v>
      </c>
      <c r="S396" s="16" t="s">
        <v>76</v>
      </c>
      <c r="T396" s="16" t="s">
        <v>2674</v>
      </c>
      <c r="U396" s="16" t="s">
        <v>2672</v>
      </c>
      <c r="V396" s="16" t="s">
        <v>2988</v>
      </c>
      <c r="W396" s="16" t="s">
        <v>66</v>
      </c>
      <c r="X396" s="1" t="s">
        <v>62</v>
      </c>
      <c r="Y396" s="1" t="s">
        <v>73</v>
      </c>
      <c r="Z396" t="s">
        <v>3187</v>
      </c>
      <c r="AA396" s="12" t="str">
        <f>Table14[[#This Row],[case_id]]&amp;"__"&amp;Table14[[#This Row],[filename]]&amp;"__"&amp;Table14[[#This Row],[Model]]</f>
        <v>repo_c2baf17_ebce32a__gemini_install_llm_vs_gt.diff__Gemini 3.5 Flash</v>
      </c>
      <c r="AB396" s="12">
        <f>IF(Table14[[#This Row],[task_success]]="Yes",1,0)</f>
        <v>0</v>
      </c>
      <c r="AC396" s="12">
        <f>IF(Table14[[#This Row],[task_success]]="Partial",1,0)</f>
        <v>0</v>
      </c>
      <c r="AD396" s="12">
        <f>IF(Table14[[#This Row],[task_success]]="No",1,0)</f>
        <v>1</v>
      </c>
      <c r="AE396" s="12">
        <f>IF(Table14[[#This Row],[exact_match]]="Yes",1,0)</f>
        <v>0</v>
      </c>
      <c r="AF396" s="12">
        <f>IF(Table14[[#This Row],[unintended_change_present]]="Yes",1,0)</f>
        <v>1</v>
      </c>
      <c r="AG396" s="12">
        <f>IF(Table14[[#This Row],[missed_required_change]]="Yes",1,0)</f>
        <v>1</v>
      </c>
      <c r="AH396" s="12">
        <f>IF(OR(Table14[[#This Row],[severity]]="Medium",Table14[[#This Row],[severity]]="High"),1,0)</f>
        <v>0</v>
      </c>
    </row>
    <row r="397" spans="1:34" ht="91.5">
      <c r="A397" s="27" t="s">
        <v>2120</v>
      </c>
      <c r="B397" s="11" t="s">
        <v>2121</v>
      </c>
      <c r="C397" s="12" t="s">
        <v>80</v>
      </c>
      <c r="D39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7" s="11" t="s">
        <v>2150</v>
      </c>
      <c r="F397" s="12" t="s">
        <v>2151</v>
      </c>
      <c r="G397" s="12" t="s">
        <v>2152</v>
      </c>
      <c r="H397" s="12">
        <v>1</v>
      </c>
      <c r="I397" s="12" t="s">
        <v>2153</v>
      </c>
      <c r="J397" s="12" t="s">
        <v>2153</v>
      </c>
      <c r="K397" s="13" t="s">
        <v>56</v>
      </c>
      <c r="L397" s="12" t="s">
        <v>2154</v>
      </c>
      <c r="M397" s="12" t="s">
        <v>2155</v>
      </c>
      <c r="N397" s="12" t="s">
        <v>2133</v>
      </c>
      <c r="O397" s="12" t="s">
        <v>2158</v>
      </c>
      <c r="P397" s="12" t="s">
        <v>2671</v>
      </c>
      <c r="Q397" s="12" t="s">
        <v>2671</v>
      </c>
      <c r="R397" s="12" t="s">
        <v>2672</v>
      </c>
      <c r="S397" s="12" t="s">
        <v>76</v>
      </c>
      <c r="T397" s="12" t="s">
        <v>2674</v>
      </c>
      <c r="U397" s="12" t="s">
        <v>2672</v>
      </c>
      <c r="V397" s="12" t="s">
        <v>2988</v>
      </c>
      <c r="W397" s="12" t="s">
        <v>66</v>
      </c>
      <c r="X397" s="1" t="s">
        <v>62</v>
      </c>
      <c r="Y397" s="1" t="s">
        <v>73</v>
      </c>
      <c r="Z397" t="s">
        <v>3187</v>
      </c>
      <c r="AA397" s="12" t="str">
        <f>Table14[[#This Row],[case_id]]&amp;"__"&amp;Table14[[#This Row],[filename]]&amp;"__"&amp;Table14[[#This Row],[Model]]</f>
        <v>repo_bdf922b_afc425b__gemini_icecream_llm_vs_gt.diff__Gemini 3.5 Flash</v>
      </c>
      <c r="AB397" s="12">
        <f>IF(Table14[[#This Row],[task_success]]="Yes",1,0)</f>
        <v>0</v>
      </c>
      <c r="AC397" s="12">
        <f>IF(Table14[[#This Row],[task_success]]="Partial",1,0)</f>
        <v>0</v>
      </c>
      <c r="AD397" s="12">
        <f>IF(Table14[[#This Row],[task_success]]="No",1,0)</f>
        <v>1</v>
      </c>
      <c r="AE397" s="12">
        <f>IF(Table14[[#This Row],[exact_match]]="Yes",1,0)</f>
        <v>0</v>
      </c>
      <c r="AF397" s="12">
        <f>IF(Table14[[#This Row],[unintended_change_present]]="Yes",1,0)</f>
        <v>1</v>
      </c>
      <c r="AG397" s="12">
        <f>IF(Table14[[#This Row],[missed_required_change]]="Yes",1,0)</f>
        <v>1</v>
      </c>
      <c r="AH397" s="12">
        <f>IF(OR(Table14[[#This Row],[severity]]="Medium",Table14[[#This Row],[severity]]="High"),1,0)</f>
        <v>0</v>
      </c>
    </row>
    <row r="398" spans="1:34" ht="106.5">
      <c r="A398" s="26" t="s">
        <v>2120</v>
      </c>
      <c r="B398" s="15" t="s">
        <v>2121</v>
      </c>
      <c r="C398" s="16" t="s">
        <v>149</v>
      </c>
      <c r="D39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8" s="15" t="s">
        <v>2160</v>
      </c>
      <c r="F398" s="16" t="s">
        <v>2161</v>
      </c>
      <c r="G398" s="16" t="s">
        <v>2162</v>
      </c>
      <c r="H398" s="16">
        <v>1</v>
      </c>
      <c r="I398" s="16" t="s">
        <v>1263</v>
      </c>
      <c r="J398" s="16" t="s">
        <v>1263</v>
      </c>
      <c r="K398" s="18" t="s">
        <v>56</v>
      </c>
      <c r="L398" s="16" t="s">
        <v>2163</v>
      </c>
      <c r="M398" s="16" t="s">
        <v>2164</v>
      </c>
      <c r="N398" s="12" t="s">
        <v>1268</v>
      </c>
      <c r="O398" s="12" t="s">
        <v>2166</v>
      </c>
      <c r="P398" s="16" t="s">
        <v>2672</v>
      </c>
      <c r="Q398" s="16" t="s">
        <v>2671</v>
      </c>
      <c r="R398" s="16" t="s">
        <v>2672</v>
      </c>
      <c r="S398" s="16" t="s">
        <v>2417</v>
      </c>
      <c r="T398" s="16" t="s">
        <v>2674</v>
      </c>
      <c r="U398" s="16" t="s">
        <v>2671</v>
      </c>
      <c r="V398" s="16" t="s">
        <v>2860</v>
      </c>
      <c r="W398" s="16" t="s">
        <v>72</v>
      </c>
      <c r="X398" s="1" t="s">
        <v>62</v>
      </c>
      <c r="Y398" s="1" t="s">
        <v>73</v>
      </c>
      <c r="Z398" t="s">
        <v>3187</v>
      </c>
      <c r="AA398" s="12" t="str">
        <f>Table14[[#This Row],[case_id]]&amp;"__"&amp;Table14[[#This Row],[filename]]&amp;"__"&amp;Table14[[#This Row],[Model]]</f>
        <v>repo_d970d6a_29cc0f6__gemini_setup_llm_vs_gt.diff__Gemini 3.5 Flash</v>
      </c>
      <c r="AB398" s="12">
        <f>IF(Table14[[#This Row],[task_success]]="Yes",1,0)</f>
        <v>1</v>
      </c>
      <c r="AC398" s="12">
        <f>IF(Table14[[#This Row],[task_success]]="Partial",1,0)</f>
        <v>0</v>
      </c>
      <c r="AD398" s="12">
        <f>IF(Table14[[#This Row],[task_success]]="No",1,0)</f>
        <v>0</v>
      </c>
      <c r="AE398" s="12">
        <f>IF(Table14[[#This Row],[exact_match]]="Yes",1,0)</f>
        <v>0</v>
      </c>
      <c r="AF398" s="12">
        <f>IF(Table14[[#This Row],[unintended_change_present]]="Yes",1,0)</f>
        <v>1</v>
      </c>
      <c r="AG398" s="12">
        <f>IF(Table14[[#This Row],[missed_required_change]]="Yes",1,0)</f>
        <v>0</v>
      </c>
      <c r="AH398" s="12">
        <f>IF(OR(Table14[[#This Row],[severity]]="Medium",Table14[[#This Row],[severity]]="High"),1,0)</f>
        <v>0</v>
      </c>
    </row>
    <row r="399" spans="1:34" ht="106.5">
      <c r="A399" s="27" t="s">
        <v>2120</v>
      </c>
      <c r="B399" s="11" t="s">
        <v>2121</v>
      </c>
      <c r="C399" s="12" t="s">
        <v>149</v>
      </c>
      <c r="D39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9" s="11" t="s">
        <v>2168</v>
      </c>
      <c r="F399" s="12" t="s">
        <v>2169</v>
      </c>
      <c r="G399" s="12" t="s">
        <v>2170</v>
      </c>
      <c r="H399" s="12">
        <v>1</v>
      </c>
      <c r="I399" s="12" t="s">
        <v>2153</v>
      </c>
      <c r="J399" s="12" t="s">
        <v>2153</v>
      </c>
      <c r="K399" s="13" t="s">
        <v>56</v>
      </c>
      <c r="L399" s="12" t="s">
        <v>2171</v>
      </c>
      <c r="M399" s="12" t="s">
        <v>2172</v>
      </c>
      <c r="N399" s="12" t="s">
        <v>2133</v>
      </c>
      <c r="O399" s="12" t="s">
        <v>2174</v>
      </c>
      <c r="P399" s="12" t="s">
        <v>2671</v>
      </c>
      <c r="Q399" s="12" t="s">
        <v>2671</v>
      </c>
      <c r="R399" s="12" t="s">
        <v>2672</v>
      </c>
      <c r="S399" s="12" t="s">
        <v>76</v>
      </c>
      <c r="T399" s="12" t="s">
        <v>2674</v>
      </c>
      <c r="U399" s="12" t="s">
        <v>2672</v>
      </c>
      <c r="V399" s="12" t="s">
        <v>2988</v>
      </c>
      <c r="W399" s="12" t="s">
        <v>66</v>
      </c>
      <c r="X399" s="1" t="s">
        <v>62</v>
      </c>
      <c r="Y399" s="1" t="s">
        <v>73</v>
      </c>
      <c r="Z399" t="s">
        <v>3187</v>
      </c>
      <c r="AA399" s="12" t="str">
        <f>Table14[[#This Row],[case_id]]&amp;"__"&amp;Table14[[#This Row],[filename]]&amp;"__"&amp;Table14[[#This Row],[Model]]</f>
        <v>repo_10e32f7_37177d5__gemini_icecream_llm_vs_gt.diff__Gemini 3.5 Flash</v>
      </c>
      <c r="AB399" s="12">
        <f>IF(Table14[[#This Row],[task_success]]="Yes",1,0)</f>
        <v>0</v>
      </c>
      <c r="AC399" s="12">
        <f>IF(Table14[[#This Row],[task_success]]="Partial",1,0)</f>
        <v>0</v>
      </c>
      <c r="AD399" s="12">
        <f>IF(Table14[[#This Row],[task_success]]="No",1,0)</f>
        <v>1</v>
      </c>
      <c r="AE399" s="12">
        <f>IF(Table14[[#This Row],[exact_match]]="Yes",1,0)</f>
        <v>0</v>
      </c>
      <c r="AF399" s="12">
        <f>IF(Table14[[#This Row],[unintended_change_present]]="Yes",1,0)</f>
        <v>1</v>
      </c>
      <c r="AG399" s="12">
        <f>IF(Table14[[#This Row],[missed_required_change]]="Yes",1,0)</f>
        <v>1</v>
      </c>
      <c r="AH399" s="12">
        <f>IF(OR(Table14[[#This Row],[severity]]="Medium",Table14[[#This Row],[severity]]="High"),1,0)</f>
        <v>0</v>
      </c>
    </row>
    <row r="400" spans="1:34" ht="91.5">
      <c r="A400" s="26" t="s">
        <v>2178</v>
      </c>
      <c r="B400" s="15" t="s">
        <v>2179</v>
      </c>
      <c r="C400" s="16" t="s">
        <v>51</v>
      </c>
      <c r="D40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0" s="15" t="s">
        <v>2180</v>
      </c>
      <c r="F400" s="16" t="s">
        <v>2181</v>
      </c>
      <c r="G400" s="16">
        <v>8379368</v>
      </c>
      <c r="H400" s="16">
        <v>5</v>
      </c>
      <c r="I400" s="16" t="s">
        <v>2182</v>
      </c>
      <c r="J400" s="16" t="s">
        <v>2183</v>
      </c>
      <c r="K400" s="18" t="s">
        <v>56</v>
      </c>
      <c r="L400" s="16" t="s">
        <v>2184</v>
      </c>
      <c r="M400" s="16" t="s">
        <v>2185</v>
      </c>
      <c r="N400" s="12" t="s">
        <v>2188</v>
      </c>
      <c r="O400" s="12" t="s">
        <v>2189</v>
      </c>
      <c r="P400" s="16" t="s">
        <v>2672</v>
      </c>
      <c r="Q400" s="16" t="s">
        <v>2671</v>
      </c>
      <c r="R400" s="16" t="s">
        <v>2672</v>
      </c>
      <c r="S400" s="16" t="s">
        <v>76</v>
      </c>
      <c r="T400" s="16" t="s">
        <v>2674</v>
      </c>
      <c r="U400" s="16" t="s">
        <v>2671</v>
      </c>
      <c r="V400" s="16" t="s">
        <v>2681</v>
      </c>
      <c r="W400" s="16" t="s">
        <v>72</v>
      </c>
      <c r="X400" s="1" t="s">
        <v>62</v>
      </c>
      <c r="Y400" s="1" t="s">
        <v>73</v>
      </c>
      <c r="Z400" t="s">
        <v>3187</v>
      </c>
      <c r="AA400" s="12" t="str">
        <f>Table14[[#This Row],[case_id]]&amp;"__"&amp;Table14[[#This Row],[filename]]&amp;"__"&amp;Table14[[#This Row],[Model]]</f>
        <v>repo_0afb47d_8379368__gemini_annotation_llm_vs_gt.diff__Gemini 3.5 Flash</v>
      </c>
      <c r="AB400" s="12">
        <f>IF(Table14[[#This Row],[task_success]]="Yes",1,0)</f>
        <v>1</v>
      </c>
      <c r="AC400" s="12">
        <f>IF(Table14[[#This Row],[task_success]]="Partial",1,0)</f>
        <v>0</v>
      </c>
      <c r="AD400" s="12">
        <f>IF(Table14[[#This Row],[task_success]]="No",1,0)</f>
        <v>0</v>
      </c>
      <c r="AE400" s="12">
        <f>IF(Table14[[#This Row],[exact_match]]="Yes",1,0)</f>
        <v>0</v>
      </c>
      <c r="AF400" s="12">
        <f>IF(Table14[[#This Row],[unintended_change_present]]="Yes",1,0)</f>
        <v>1</v>
      </c>
      <c r="AG400" s="12">
        <f>IF(Table14[[#This Row],[missed_required_change]]="Yes",1,0)</f>
        <v>0</v>
      </c>
      <c r="AH400" s="12">
        <f>IF(OR(Table14[[#This Row],[severity]]="Medium",Table14[[#This Row],[severity]]="High"),1,0)</f>
        <v>0</v>
      </c>
    </row>
    <row r="401" spans="1:34" ht="91.5">
      <c r="A401" s="27" t="s">
        <v>2178</v>
      </c>
      <c r="B401" s="11" t="s">
        <v>2179</v>
      </c>
      <c r="C401" s="12" t="s">
        <v>51</v>
      </c>
      <c r="D40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1" s="11" t="s">
        <v>2180</v>
      </c>
      <c r="F401" s="12" t="s">
        <v>2181</v>
      </c>
      <c r="G401" s="12">
        <v>8379368</v>
      </c>
      <c r="H401" s="12">
        <v>5</v>
      </c>
      <c r="I401" s="12" t="s">
        <v>2182</v>
      </c>
      <c r="J401" s="12" t="s">
        <v>2194</v>
      </c>
      <c r="K401" s="13" t="s">
        <v>56</v>
      </c>
      <c r="L401" s="12" t="s">
        <v>2184</v>
      </c>
      <c r="M401" s="12" t="s">
        <v>2185</v>
      </c>
      <c r="N401" s="12" t="s">
        <v>2197</v>
      </c>
      <c r="O401" s="12" t="s">
        <v>2198</v>
      </c>
      <c r="P401" s="12" t="s">
        <v>2672</v>
      </c>
      <c r="Q401" s="12" t="s">
        <v>2671</v>
      </c>
      <c r="R401" s="12" t="s">
        <v>2672</v>
      </c>
      <c r="S401" s="12" t="s">
        <v>76</v>
      </c>
      <c r="T401" s="12" t="s">
        <v>2674</v>
      </c>
      <c r="U401" s="12" t="s">
        <v>2671</v>
      </c>
      <c r="V401" s="12" t="s">
        <v>2681</v>
      </c>
      <c r="W401" s="12" t="s">
        <v>72</v>
      </c>
      <c r="X401" s="1" t="s">
        <v>62</v>
      </c>
      <c r="Y401" s="1" t="s">
        <v>73</v>
      </c>
      <c r="Z401" t="s">
        <v>3187</v>
      </c>
      <c r="AA401" s="12" t="str">
        <f>Table14[[#This Row],[case_id]]&amp;"__"&amp;Table14[[#This Row],[filename]]&amp;"__"&amp;Table14[[#This Row],[Model]]</f>
        <v>repo_0afb47d_8379368__gemini_loading_llm_vs_gt.diff__Gemini 3.5 Flash</v>
      </c>
      <c r="AB401" s="12">
        <f>IF(Table14[[#This Row],[task_success]]="Yes",1,0)</f>
        <v>1</v>
      </c>
      <c r="AC401" s="12">
        <f>IF(Table14[[#This Row],[task_success]]="Partial",1,0)</f>
        <v>0</v>
      </c>
      <c r="AD401" s="12">
        <f>IF(Table14[[#This Row],[task_success]]="No",1,0)</f>
        <v>0</v>
      </c>
      <c r="AE401" s="12">
        <f>IF(Table14[[#This Row],[exact_match]]="Yes",1,0)</f>
        <v>0</v>
      </c>
      <c r="AF401" s="12">
        <f>IF(Table14[[#This Row],[unintended_change_present]]="Yes",1,0)</f>
        <v>1</v>
      </c>
      <c r="AG401" s="12">
        <f>IF(Table14[[#This Row],[missed_required_change]]="Yes",1,0)</f>
        <v>0</v>
      </c>
      <c r="AH401" s="12">
        <f>IF(OR(Table14[[#This Row],[severity]]="Medium",Table14[[#This Row],[severity]]="High"),1,0)</f>
        <v>0</v>
      </c>
    </row>
    <row r="402" spans="1:34" ht="91.5">
      <c r="A402" s="26" t="s">
        <v>2178</v>
      </c>
      <c r="B402" s="15" t="s">
        <v>2179</v>
      </c>
      <c r="C402" s="16" t="s">
        <v>51</v>
      </c>
      <c r="D40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2" s="15" t="s">
        <v>2180</v>
      </c>
      <c r="F402" s="16" t="s">
        <v>2181</v>
      </c>
      <c r="G402" s="16">
        <v>8379368</v>
      </c>
      <c r="H402" s="16">
        <v>5</v>
      </c>
      <c r="I402" s="16" t="s">
        <v>2182</v>
      </c>
      <c r="J402" s="16" t="s">
        <v>2202</v>
      </c>
      <c r="K402" s="18" t="s">
        <v>56</v>
      </c>
      <c r="L402" s="16" t="s">
        <v>2184</v>
      </c>
      <c r="M402" s="16" t="s">
        <v>2185</v>
      </c>
      <c r="N402" s="12" t="s">
        <v>594</v>
      </c>
      <c r="O402" s="12" t="s">
        <v>2205</v>
      </c>
      <c r="P402" s="16">
        <v>1</v>
      </c>
      <c r="Q402" s="16" t="s">
        <v>2671</v>
      </c>
      <c r="R402" s="16" t="s">
        <v>2672</v>
      </c>
      <c r="S402" s="16" t="s">
        <v>76</v>
      </c>
      <c r="T402" s="16" t="s">
        <v>2674</v>
      </c>
      <c r="U402" s="16" t="s">
        <v>2671</v>
      </c>
      <c r="V402" s="16" t="s">
        <v>2776</v>
      </c>
      <c r="W402" s="16" t="s">
        <v>72</v>
      </c>
      <c r="X402" s="1" t="s">
        <v>62</v>
      </c>
      <c r="Y402" s="1" t="s">
        <v>73</v>
      </c>
      <c r="Z402" t="s">
        <v>3187</v>
      </c>
      <c r="AA402" s="12" t="str">
        <f>Table14[[#This Row],[case_id]]&amp;"__"&amp;Table14[[#This Row],[filename]]&amp;"__"&amp;Table14[[#This Row],[Model]]</f>
        <v>repo_0afb47d_8379368__gemini_main_llm_vs_gt.diff__Gemini 3.5 Flash</v>
      </c>
      <c r="AB402" s="12">
        <f>IF(Table14[[#This Row],[task_success]]="Yes",1,0)</f>
        <v>0</v>
      </c>
      <c r="AC402" s="12">
        <f>IF(Table14[[#This Row],[task_success]]="Partial",1,0)</f>
        <v>0</v>
      </c>
      <c r="AD402" s="12">
        <f>IF(Table14[[#This Row],[task_success]]="No",1,0)</f>
        <v>0</v>
      </c>
      <c r="AE402" s="12">
        <f>IF(Table14[[#This Row],[exact_match]]="Yes",1,0)</f>
        <v>0</v>
      </c>
      <c r="AF402" s="12">
        <f>IF(Table14[[#This Row],[unintended_change_present]]="Yes",1,0)</f>
        <v>1</v>
      </c>
      <c r="AG402" s="12">
        <f>IF(Table14[[#This Row],[missed_required_change]]="Yes",1,0)</f>
        <v>0</v>
      </c>
      <c r="AH402" s="12">
        <f>IF(OR(Table14[[#This Row],[severity]]="Medium",Table14[[#This Row],[severity]]="High"),1,0)</f>
        <v>0</v>
      </c>
    </row>
    <row r="403" spans="1:34" ht="91.5">
      <c r="A403" s="27" t="s">
        <v>2178</v>
      </c>
      <c r="B403" s="11" t="s">
        <v>2179</v>
      </c>
      <c r="C403" s="12" t="s">
        <v>51</v>
      </c>
      <c r="D40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3" s="11" t="s">
        <v>2180</v>
      </c>
      <c r="F403" s="12" t="s">
        <v>2181</v>
      </c>
      <c r="G403" s="12">
        <v>8379368</v>
      </c>
      <c r="H403" s="12">
        <v>5</v>
      </c>
      <c r="I403" s="12" t="s">
        <v>2182</v>
      </c>
      <c r="J403" s="12" t="s">
        <v>2207</v>
      </c>
      <c r="K403" s="13" t="s">
        <v>56</v>
      </c>
      <c r="L403" s="12" t="s">
        <v>2184</v>
      </c>
      <c r="M403" s="12" t="s">
        <v>2185</v>
      </c>
      <c r="N403" s="12" t="s">
        <v>2210</v>
      </c>
      <c r="O403" s="12" t="s">
        <v>2211</v>
      </c>
      <c r="P403" s="12" t="s">
        <v>2672</v>
      </c>
      <c r="Q403" s="12" t="s">
        <v>2671</v>
      </c>
      <c r="R403" s="12" t="s">
        <v>2672</v>
      </c>
      <c r="S403" s="12" t="s">
        <v>76</v>
      </c>
      <c r="T403" s="12" t="s">
        <v>2674</v>
      </c>
      <c r="U403" s="12" t="s">
        <v>2671</v>
      </c>
      <c r="V403" s="12" t="s">
        <v>2681</v>
      </c>
      <c r="W403" s="12" t="s">
        <v>72</v>
      </c>
      <c r="X403" s="1" t="s">
        <v>62</v>
      </c>
      <c r="Y403" s="1" t="s">
        <v>73</v>
      </c>
      <c r="Z403" t="s">
        <v>3187</v>
      </c>
      <c r="AA403" s="12" t="str">
        <f>Table14[[#This Row],[case_id]]&amp;"__"&amp;Table14[[#This Row],[filename]]&amp;"__"&amp;Table14[[#This Row],[Model]]</f>
        <v>repo_0afb47d_8379368__gemini_navigation_llm_vs_gt.diff__Gemini 3.5 Flash</v>
      </c>
      <c r="AB403" s="12">
        <f>IF(Table14[[#This Row],[task_success]]="Yes",1,0)</f>
        <v>1</v>
      </c>
      <c r="AC403" s="12">
        <f>IF(Table14[[#This Row],[task_success]]="Partial",1,0)</f>
        <v>0</v>
      </c>
      <c r="AD403" s="12">
        <f>IF(Table14[[#This Row],[task_success]]="No",1,0)</f>
        <v>0</v>
      </c>
      <c r="AE403" s="12">
        <f>IF(Table14[[#This Row],[exact_match]]="Yes",1,0)</f>
        <v>0</v>
      </c>
      <c r="AF403" s="12">
        <f>IF(Table14[[#This Row],[unintended_change_present]]="Yes",1,0)</f>
        <v>1</v>
      </c>
      <c r="AG403" s="12">
        <f>IF(Table14[[#This Row],[missed_required_change]]="Yes",1,0)</f>
        <v>0</v>
      </c>
      <c r="AH403" s="12">
        <f>IF(OR(Table14[[#This Row],[severity]]="Medium",Table14[[#This Row],[severity]]="High"),1,0)</f>
        <v>0</v>
      </c>
    </row>
    <row r="404" spans="1:34" ht="91.5">
      <c r="A404" s="26" t="s">
        <v>2178</v>
      </c>
      <c r="B404" s="15" t="s">
        <v>2179</v>
      </c>
      <c r="C404" s="16" t="s">
        <v>51</v>
      </c>
      <c r="D40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4" s="15" t="s">
        <v>2180</v>
      </c>
      <c r="F404" s="16" t="s">
        <v>2181</v>
      </c>
      <c r="G404" s="16">
        <v>8379368</v>
      </c>
      <c r="H404" s="16">
        <v>5</v>
      </c>
      <c r="I404" s="16" t="s">
        <v>2182</v>
      </c>
      <c r="J404" s="16" t="s">
        <v>2215</v>
      </c>
      <c r="K404" s="18" t="s">
        <v>56</v>
      </c>
      <c r="L404" s="16" t="s">
        <v>2184</v>
      </c>
      <c r="M404" s="16" t="s">
        <v>2185</v>
      </c>
      <c r="N404" s="12" t="s">
        <v>2218</v>
      </c>
      <c r="O404" s="12" t="s">
        <v>2219</v>
      </c>
      <c r="P404" s="16" t="s">
        <v>2672</v>
      </c>
      <c r="Q404" s="16" t="s">
        <v>2671</v>
      </c>
      <c r="R404" s="16" t="s">
        <v>2672</v>
      </c>
      <c r="S404" s="16" t="s">
        <v>76</v>
      </c>
      <c r="T404" s="16" t="s">
        <v>2674</v>
      </c>
      <c r="U404" s="16" t="s">
        <v>2671</v>
      </c>
      <c r="V404" s="16" t="s">
        <v>2681</v>
      </c>
      <c r="W404" s="16" t="s">
        <v>72</v>
      </c>
      <c r="X404" s="1" t="s">
        <v>62</v>
      </c>
      <c r="Y404" s="1" t="s">
        <v>73</v>
      </c>
      <c r="Z404" t="s">
        <v>3187</v>
      </c>
      <c r="AA404" s="12" t="str">
        <f>Table14[[#This Row],[case_id]]&amp;"__"&amp;Table14[[#This Row],[filename]]&amp;"__"&amp;Table14[[#This Row],[Model]]</f>
        <v>repo_0afb47d_8379368__gemini_smoke_llm_vs_gt.diff__Gemini 3.5 Flash</v>
      </c>
      <c r="AB404" s="12">
        <f>IF(Table14[[#This Row],[task_success]]="Yes",1,0)</f>
        <v>1</v>
      </c>
      <c r="AC404" s="12">
        <f>IF(Table14[[#This Row],[task_success]]="Partial",1,0)</f>
        <v>0</v>
      </c>
      <c r="AD404" s="12">
        <f>IF(Table14[[#This Row],[task_success]]="No",1,0)</f>
        <v>0</v>
      </c>
      <c r="AE404" s="12">
        <f>IF(Table14[[#This Row],[exact_match]]="Yes",1,0)</f>
        <v>0</v>
      </c>
      <c r="AF404" s="12">
        <f>IF(Table14[[#This Row],[unintended_change_present]]="Yes",1,0)</f>
        <v>1</v>
      </c>
      <c r="AG404" s="12">
        <f>IF(Table14[[#This Row],[missed_required_change]]="Yes",1,0)</f>
        <v>0</v>
      </c>
      <c r="AH404" s="12">
        <f>IF(OR(Table14[[#This Row],[severity]]="Medium",Table14[[#This Row],[severity]]="High"),1,0)</f>
        <v>0</v>
      </c>
    </row>
    <row r="405" spans="1:34" ht="91.5">
      <c r="A405" s="27" t="s">
        <v>2178</v>
      </c>
      <c r="B405" s="11" t="s">
        <v>2179</v>
      </c>
      <c r="C405" s="12" t="s">
        <v>51</v>
      </c>
      <c r="D40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5" s="11" t="s">
        <v>2223</v>
      </c>
      <c r="F405" s="12" t="s">
        <v>2224</v>
      </c>
      <c r="G405" s="32" t="s">
        <v>2225</v>
      </c>
      <c r="H405" s="12">
        <v>1</v>
      </c>
      <c r="I405" s="12" t="s">
        <v>2183</v>
      </c>
      <c r="J405" s="12" t="s">
        <v>2183</v>
      </c>
      <c r="K405" s="13" t="s">
        <v>56</v>
      </c>
      <c r="L405" s="12" t="s">
        <v>2226</v>
      </c>
      <c r="M405" s="12" t="s">
        <v>2227</v>
      </c>
      <c r="N405" s="12" t="s">
        <v>2188</v>
      </c>
      <c r="O405" s="12" t="s">
        <v>2229</v>
      </c>
      <c r="P405" s="12" t="s">
        <v>2672</v>
      </c>
      <c r="Q405" s="12" t="s">
        <v>2671</v>
      </c>
      <c r="R405" s="12" t="s">
        <v>2672</v>
      </c>
      <c r="S405" s="12" t="s">
        <v>76</v>
      </c>
      <c r="T405" s="12" t="s">
        <v>2674</v>
      </c>
      <c r="U405" s="12" t="s">
        <v>2671</v>
      </c>
      <c r="V405" s="12" t="s">
        <v>2681</v>
      </c>
      <c r="W405" s="12" t="s">
        <v>72</v>
      </c>
      <c r="X405" s="1" t="s">
        <v>62</v>
      </c>
      <c r="Y405" s="1" t="s">
        <v>73</v>
      </c>
      <c r="Z405" t="s">
        <v>3187</v>
      </c>
      <c r="AA405" s="12" t="str">
        <f>Table14[[#This Row],[case_id]]&amp;"__"&amp;Table14[[#This Row],[filename]]&amp;"__"&amp;Table14[[#This Row],[Model]]</f>
        <v>repo_04c7a79_43e8404__gemini_annotation_llm_vs_gt.diff__Gemini 3.5 Flash</v>
      </c>
      <c r="AB405" s="12">
        <f>IF(Table14[[#This Row],[task_success]]="Yes",1,0)</f>
        <v>1</v>
      </c>
      <c r="AC405" s="12">
        <f>IF(Table14[[#This Row],[task_success]]="Partial",1,0)</f>
        <v>0</v>
      </c>
      <c r="AD405" s="12">
        <f>IF(Table14[[#This Row],[task_success]]="No",1,0)</f>
        <v>0</v>
      </c>
      <c r="AE405" s="12">
        <f>IF(Table14[[#This Row],[exact_match]]="Yes",1,0)</f>
        <v>0</v>
      </c>
      <c r="AF405" s="12">
        <f>IF(Table14[[#This Row],[unintended_change_present]]="Yes",1,0)</f>
        <v>1</v>
      </c>
      <c r="AG405" s="12">
        <f>IF(Table14[[#This Row],[missed_required_change]]="Yes",1,0)</f>
        <v>0</v>
      </c>
      <c r="AH405" s="12">
        <f>IF(OR(Table14[[#This Row],[severity]]="Medium",Table14[[#This Row],[severity]]="High"),1,0)</f>
        <v>0</v>
      </c>
    </row>
    <row r="406" spans="1:34" ht="91.5">
      <c r="A406" s="26" t="s">
        <v>2178</v>
      </c>
      <c r="B406" s="15" t="s">
        <v>2179</v>
      </c>
      <c r="C406" s="16" t="s">
        <v>80</v>
      </c>
      <c r="D40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6" s="15" t="s">
        <v>2231</v>
      </c>
      <c r="F406" s="16" t="s">
        <v>2232</v>
      </c>
      <c r="G406" s="16" t="s">
        <v>2233</v>
      </c>
      <c r="H406" s="16">
        <v>1</v>
      </c>
      <c r="I406" s="16" t="s">
        <v>2234</v>
      </c>
      <c r="J406" s="16" t="s">
        <v>2234</v>
      </c>
      <c r="K406" s="18" t="s">
        <v>56</v>
      </c>
      <c r="L406" s="16" t="s">
        <v>2235</v>
      </c>
      <c r="M406" s="16" t="s">
        <v>2236</v>
      </c>
      <c r="N406" s="12" t="s">
        <v>2239</v>
      </c>
      <c r="O406" s="12" t="s">
        <v>2240</v>
      </c>
      <c r="P406" s="16" t="s">
        <v>62</v>
      </c>
      <c r="Q406" s="16" t="s">
        <v>2671</v>
      </c>
      <c r="R406" s="16" t="s">
        <v>2672</v>
      </c>
      <c r="S406" s="16" t="s">
        <v>76</v>
      </c>
      <c r="T406" s="16" t="s">
        <v>2674</v>
      </c>
      <c r="U406" s="16" t="s">
        <v>2671</v>
      </c>
      <c r="V406" s="16" t="s">
        <v>2681</v>
      </c>
      <c r="W406" s="16" t="s">
        <v>72</v>
      </c>
      <c r="X406" s="1" t="s">
        <v>62</v>
      </c>
      <c r="Y406" s="1" t="s">
        <v>73</v>
      </c>
      <c r="Z406" t="s">
        <v>3187</v>
      </c>
      <c r="AA406" s="12" t="str">
        <f>Table14[[#This Row],[case_id]]&amp;"__"&amp;Table14[[#This Row],[filename]]&amp;"__"&amp;Table14[[#This Row],[Model]]</f>
        <v>repo_975fe11_7e7ed18__gemini_canvas_llm_vs_gt.diff__Gemini 3.5 Flash</v>
      </c>
      <c r="AB406" s="12">
        <f>IF(Table14[[#This Row],[task_success]]="Yes",1,0)</f>
        <v>1</v>
      </c>
      <c r="AC406" s="12">
        <f>IF(Table14[[#This Row],[task_success]]="Partial",1,0)</f>
        <v>0</v>
      </c>
      <c r="AD406" s="12">
        <f>IF(Table14[[#This Row],[task_success]]="No",1,0)</f>
        <v>0</v>
      </c>
      <c r="AE406" s="12">
        <f>IF(Table14[[#This Row],[exact_match]]="Yes",1,0)</f>
        <v>0</v>
      </c>
      <c r="AF406" s="12">
        <f>IF(Table14[[#This Row],[unintended_change_present]]="Yes",1,0)</f>
        <v>1</v>
      </c>
      <c r="AG406" s="12">
        <f>IF(Table14[[#This Row],[missed_required_change]]="Yes",1,0)</f>
        <v>0</v>
      </c>
      <c r="AH406" s="12">
        <f>IF(OR(Table14[[#This Row],[severity]]="Medium",Table14[[#This Row],[severity]]="High"),1,0)</f>
        <v>0</v>
      </c>
    </row>
    <row r="407" spans="1:34" ht="91.5">
      <c r="A407" s="27" t="s">
        <v>2178</v>
      </c>
      <c r="B407" s="11" t="s">
        <v>2179</v>
      </c>
      <c r="C407" s="12" t="s">
        <v>80</v>
      </c>
      <c r="D40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7" s="11" t="s">
        <v>2243</v>
      </c>
      <c r="F407" s="12" t="s">
        <v>2244</v>
      </c>
      <c r="G407" s="12" t="s">
        <v>2245</v>
      </c>
      <c r="H407" s="12">
        <v>2</v>
      </c>
      <c r="I407" s="12" t="s">
        <v>2246</v>
      </c>
      <c r="J407" s="12" t="s">
        <v>2247</v>
      </c>
      <c r="K407" s="13" t="s">
        <v>56</v>
      </c>
      <c r="L407" s="12" t="s">
        <v>2248</v>
      </c>
      <c r="M407" s="12" t="s">
        <v>2249</v>
      </c>
      <c r="N407" s="12" t="s">
        <v>2252</v>
      </c>
      <c r="O407" s="12" t="s">
        <v>2253</v>
      </c>
      <c r="P407" s="12" t="s">
        <v>2672</v>
      </c>
      <c r="Q407" s="12" t="s">
        <v>2671</v>
      </c>
      <c r="R407" s="12" t="s">
        <v>2672</v>
      </c>
      <c r="S407" s="12" t="s">
        <v>76</v>
      </c>
      <c r="T407" s="12" t="s">
        <v>2674</v>
      </c>
      <c r="U407" s="12" t="s">
        <v>2671</v>
      </c>
      <c r="V407" s="12" t="s">
        <v>2681</v>
      </c>
      <c r="W407" s="12" t="s">
        <v>72</v>
      </c>
      <c r="X407" s="1" t="s">
        <v>62</v>
      </c>
      <c r="Y407" s="1" t="s">
        <v>73</v>
      </c>
      <c r="Z407" t="s">
        <v>3187</v>
      </c>
      <c r="AA407" s="12" t="str">
        <f>Table14[[#This Row],[case_id]]&amp;"__"&amp;Table14[[#This Row],[filename]]&amp;"__"&amp;Table14[[#This Row],[Model]]</f>
        <v>repo_2a41fdc_e212229__gemini_app_llm_vs_gt.diff__Gemini 3.5 Flash</v>
      </c>
      <c r="AB407" s="12">
        <f>IF(Table14[[#This Row],[task_success]]="Yes",1,0)</f>
        <v>1</v>
      </c>
      <c r="AC407" s="12">
        <f>IF(Table14[[#This Row],[task_success]]="Partial",1,0)</f>
        <v>0</v>
      </c>
      <c r="AD407" s="12">
        <f>IF(Table14[[#This Row],[task_success]]="No",1,0)</f>
        <v>0</v>
      </c>
      <c r="AE407" s="12">
        <f>IF(Table14[[#This Row],[exact_match]]="Yes",1,0)</f>
        <v>0</v>
      </c>
      <c r="AF407" s="12">
        <f>IF(Table14[[#This Row],[unintended_change_present]]="Yes",1,0)</f>
        <v>1</v>
      </c>
      <c r="AG407" s="12">
        <f>IF(Table14[[#This Row],[missed_required_change]]="Yes",1,0)</f>
        <v>0</v>
      </c>
      <c r="AH407" s="12">
        <f>IF(OR(Table14[[#This Row],[severity]]="Medium",Table14[[#This Row],[severity]]="High"),1,0)</f>
        <v>0</v>
      </c>
    </row>
    <row r="408" spans="1:34" ht="91.5">
      <c r="A408" s="26" t="s">
        <v>2178</v>
      </c>
      <c r="B408" s="15" t="s">
        <v>2179</v>
      </c>
      <c r="C408" s="16" t="s">
        <v>80</v>
      </c>
      <c r="D40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8" s="15" t="s">
        <v>2243</v>
      </c>
      <c r="F408" s="16" t="s">
        <v>2244</v>
      </c>
      <c r="G408" s="16" t="s">
        <v>2245</v>
      </c>
      <c r="H408" s="16">
        <v>2</v>
      </c>
      <c r="I408" s="16" t="s">
        <v>2246</v>
      </c>
      <c r="J408" s="16" t="s">
        <v>2256</v>
      </c>
      <c r="K408" s="18" t="s">
        <v>56</v>
      </c>
      <c r="L408" s="16" t="s">
        <v>2248</v>
      </c>
      <c r="M408" s="16" t="s">
        <v>2249</v>
      </c>
      <c r="N408" s="12" t="s">
        <v>233</v>
      </c>
      <c r="O408" s="12" t="s">
        <v>2258</v>
      </c>
      <c r="P408" s="16" t="s">
        <v>2672</v>
      </c>
      <c r="Q408" s="16" t="s">
        <v>2671</v>
      </c>
      <c r="R408" s="16" t="s">
        <v>2672</v>
      </c>
      <c r="S408" s="16" t="s">
        <v>76</v>
      </c>
      <c r="T408" s="16" t="s">
        <v>2674</v>
      </c>
      <c r="U408" s="16" t="s">
        <v>2671</v>
      </c>
      <c r="V408" s="16" t="s">
        <v>2681</v>
      </c>
      <c r="W408" s="16" t="s">
        <v>72</v>
      </c>
      <c r="X408" s="1" t="s">
        <v>62</v>
      </c>
      <c r="Y408" s="1" t="s">
        <v>73</v>
      </c>
      <c r="Z408" t="s">
        <v>3187</v>
      </c>
      <c r="AA408" s="12" t="str">
        <f>Table14[[#This Row],[case_id]]&amp;"__"&amp;Table14[[#This Row],[filename]]&amp;"__"&amp;Table14[[#This Row],[Model]]</f>
        <v>repo_2a41fdc_e212229__gemini_init_llm_vs_gt.diff__Gemini 3.5 Flash</v>
      </c>
      <c r="AB408" s="12">
        <f>IF(Table14[[#This Row],[task_success]]="Yes",1,0)</f>
        <v>1</v>
      </c>
      <c r="AC408" s="12">
        <f>IF(Table14[[#This Row],[task_success]]="Partial",1,0)</f>
        <v>0</v>
      </c>
      <c r="AD408" s="12">
        <f>IF(Table14[[#This Row],[task_success]]="No",1,0)</f>
        <v>0</v>
      </c>
      <c r="AE408" s="12">
        <f>IF(Table14[[#This Row],[exact_match]]="Yes",1,0)</f>
        <v>0</v>
      </c>
      <c r="AF408" s="12">
        <f>IF(Table14[[#This Row],[unintended_change_present]]="Yes",1,0)</f>
        <v>1</v>
      </c>
      <c r="AG408" s="12">
        <f>IF(Table14[[#This Row],[missed_required_change]]="Yes",1,0)</f>
        <v>0</v>
      </c>
      <c r="AH408" s="12">
        <f>IF(OR(Table14[[#This Row],[severity]]="Medium",Table14[[#This Row],[severity]]="High"),1,0)</f>
        <v>0</v>
      </c>
    </row>
    <row r="409" spans="1:34" ht="91.5">
      <c r="A409" s="27" t="s">
        <v>2178</v>
      </c>
      <c r="B409" s="11" t="s">
        <v>2179</v>
      </c>
      <c r="C409" s="12" t="s">
        <v>114</v>
      </c>
      <c r="D40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9" s="11" t="s">
        <v>2260</v>
      </c>
      <c r="F409" s="12" t="s">
        <v>2261</v>
      </c>
      <c r="G409" s="12" t="s">
        <v>2262</v>
      </c>
      <c r="H409" s="12">
        <v>1</v>
      </c>
      <c r="I409" s="12" t="s">
        <v>2263</v>
      </c>
      <c r="J409" s="12" t="s">
        <v>2263</v>
      </c>
      <c r="K409" s="13" t="s">
        <v>56</v>
      </c>
      <c r="L409" s="12" t="s">
        <v>2264</v>
      </c>
      <c r="M409" s="12" t="s">
        <v>2265</v>
      </c>
      <c r="N409" s="12" t="s">
        <v>2268</v>
      </c>
      <c r="O409" s="12" t="s">
        <v>2269</v>
      </c>
      <c r="P409" s="12" t="s">
        <v>2672</v>
      </c>
      <c r="Q409" s="12" t="s">
        <v>2671</v>
      </c>
      <c r="R409" s="12" t="s">
        <v>2672</v>
      </c>
      <c r="S409" s="12" t="s">
        <v>76</v>
      </c>
      <c r="T409" s="12" t="s">
        <v>2674</v>
      </c>
      <c r="U409" s="12" t="s">
        <v>2671</v>
      </c>
      <c r="V409" s="12" t="s">
        <v>2681</v>
      </c>
      <c r="W409" s="12" t="s">
        <v>72</v>
      </c>
      <c r="X409" s="1" t="s">
        <v>62</v>
      </c>
      <c r="Y409" s="1" t="s">
        <v>73</v>
      </c>
      <c r="Z409" t="s">
        <v>3187</v>
      </c>
      <c r="AA409" s="12" t="str">
        <f>Table14[[#This Row],[case_id]]&amp;"__"&amp;Table14[[#This Row],[filename]]&amp;"__"&amp;Table14[[#This Row],[Model]]</f>
        <v>repo_7f6f3a0_088a9e6__gemini_qt_llm_vs_gt.diff__Gemini 3.5 Flash</v>
      </c>
      <c r="AB409" s="12">
        <f>IF(Table14[[#This Row],[task_success]]="Yes",1,0)</f>
        <v>1</v>
      </c>
      <c r="AC409" s="12">
        <f>IF(Table14[[#This Row],[task_success]]="Partial",1,0)</f>
        <v>0</v>
      </c>
      <c r="AD409" s="12">
        <f>IF(Table14[[#This Row],[task_success]]="No",1,0)</f>
        <v>0</v>
      </c>
      <c r="AE409" s="12">
        <f>IF(Table14[[#This Row],[exact_match]]="Yes",1,0)</f>
        <v>0</v>
      </c>
      <c r="AF409" s="12">
        <f>IF(Table14[[#This Row],[unintended_change_present]]="Yes",1,0)</f>
        <v>1</v>
      </c>
      <c r="AG409" s="12">
        <f>IF(Table14[[#This Row],[missed_required_change]]="Yes",1,0)</f>
        <v>0</v>
      </c>
      <c r="AH409" s="12">
        <f>IF(OR(Table14[[#This Row],[severity]]="Medium",Table14[[#This Row],[severity]]="High"),1,0)</f>
        <v>0</v>
      </c>
    </row>
    <row r="410" spans="1:34" ht="106.5">
      <c r="A410" s="26" t="s">
        <v>2178</v>
      </c>
      <c r="B410" s="15" t="s">
        <v>2179</v>
      </c>
      <c r="C410" s="16" t="s">
        <v>149</v>
      </c>
      <c r="D41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0" s="15" t="s">
        <v>2272</v>
      </c>
      <c r="F410" s="16" t="s">
        <v>2273</v>
      </c>
      <c r="G410" s="16" t="s">
        <v>2274</v>
      </c>
      <c r="H410" s="16">
        <v>1</v>
      </c>
      <c r="I410" s="16" t="s">
        <v>2202</v>
      </c>
      <c r="J410" s="16" t="s">
        <v>2202</v>
      </c>
      <c r="K410" s="18" t="s">
        <v>56</v>
      </c>
      <c r="L410" s="16" t="s">
        <v>2275</v>
      </c>
      <c r="M410" s="16" t="s">
        <v>2276</v>
      </c>
      <c r="N410" s="12" t="s">
        <v>594</v>
      </c>
      <c r="O410" s="12" t="s">
        <v>2279</v>
      </c>
      <c r="P410" s="16">
        <v>1</v>
      </c>
      <c r="Q410" s="16" t="s">
        <v>2671</v>
      </c>
      <c r="R410" s="16" t="s">
        <v>2672</v>
      </c>
      <c r="S410" s="16" t="s">
        <v>76</v>
      </c>
      <c r="T410" s="16" t="s">
        <v>2674</v>
      </c>
      <c r="U410" s="16" t="s">
        <v>2671</v>
      </c>
      <c r="V410" s="16" t="s">
        <v>2776</v>
      </c>
      <c r="W410" s="16" t="s">
        <v>72</v>
      </c>
      <c r="X410" s="1" t="s">
        <v>62</v>
      </c>
      <c r="Y410" s="1" t="s">
        <v>73</v>
      </c>
      <c r="Z410" t="s">
        <v>3187</v>
      </c>
      <c r="AA410" s="12" t="str">
        <f>Table14[[#This Row],[case_id]]&amp;"__"&amp;Table14[[#This Row],[filename]]&amp;"__"&amp;Table14[[#This Row],[Model]]</f>
        <v>repo_2f79d56_0f8f436__gemini_main_llm_vs_gt.diff__Gemini 3.5 Flash</v>
      </c>
      <c r="AB410" s="12">
        <f>IF(Table14[[#This Row],[task_success]]="Yes",1,0)</f>
        <v>0</v>
      </c>
      <c r="AC410" s="12">
        <f>IF(Table14[[#This Row],[task_success]]="Partial",1,0)</f>
        <v>0</v>
      </c>
      <c r="AD410" s="12">
        <f>IF(Table14[[#This Row],[task_success]]="No",1,0)</f>
        <v>0</v>
      </c>
      <c r="AE410" s="12">
        <f>IF(Table14[[#This Row],[exact_match]]="Yes",1,0)</f>
        <v>0</v>
      </c>
      <c r="AF410" s="12">
        <f>IF(Table14[[#This Row],[unintended_change_present]]="Yes",1,0)</f>
        <v>1</v>
      </c>
      <c r="AG410" s="12">
        <f>IF(Table14[[#This Row],[missed_required_change]]="Yes",1,0)</f>
        <v>0</v>
      </c>
      <c r="AH410" s="12">
        <f>IF(OR(Table14[[#This Row],[severity]]="Medium",Table14[[#This Row],[severity]]="High"),1,0)</f>
        <v>0</v>
      </c>
    </row>
    <row r="411" spans="1:34" ht="91.5">
      <c r="A411" s="27" t="s">
        <v>2282</v>
      </c>
      <c r="B411" s="11" t="s">
        <v>2283</v>
      </c>
      <c r="C411" s="12" t="s">
        <v>80</v>
      </c>
      <c r="D41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1" s="11" t="s">
        <v>2284</v>
      </c>
      <c r="F411" s="12" t="s">
        <v>2285</v>
      </c>
      <c r="G411" s="12" t="s">
        <v>2286</v>
      </c>
      <c r="H411" s="12">
        <v>1</v>
      </c>
      <c r="I411" s="12" t="s">
        <v>2287</v>
      </c>
      <c r="J411" s="12" t="s">
        <v>2287</v>
      </c>
      <c r="K411" s="13" t="s">
        <v>56</v>
      </c>
      <c r="L411" s="12" t="s">
        <v>2288</v>
      </c>
      <c r="M411" s="12" t="s">
        <v>2289</v>
      </c>
      <c r="N411" s="12" t="s">
        <v>2292</v>
      </c>
      <c r="O411" s="12" t="s">
        <v>2293</v>
      </c>
      <c r="P411" s="12" t="s">
        <v>2672</v>
      </c>
      <c r="Q411" s="12" t="s">
        <v>2671</v>
      </c>
      <c r="R411" s="12" t="s">
        <v>2672</v>
      </c>
      <c r="S411" s="12" t="s">
        <v>76</v>
      </c>
      <c r="T411" s="12" t="s">
        <v>2674</v>
      </c>
      <c r="U411" s="12" t="s">
        <v>2671</v>
      </c>
      <c r="V411" s="12" t="s">
        <v>2681</v>
      </c>
      <c r="W411" s="12" t="s">
        <v>72</v>
      </c>
      <c r="X411" s="1" t="s">
        <v>62</v>
      </c>
      <c r="Y411" s="1" t="s">
        <v>73</v>
      </c>
      <c r="Z411" t="s">
        <v>3187</v>
      </c>
      <c r="AA411" s="12" t="str">
        <f>Table14[[#This Row],[case_id]]&amp;"__"&amp;Table14[[#This Row],[filename]]&amp;"__"&amp;Table14[[#This Row],[Model]]</f>
        <v>repo_8d86e08_be78f0c__gemini_reader_llm_vs_gt.diff__Gemini 3.5 Flash</v>
      </c>
      <c r="AB411" s="12">
        <f>IF(Table14[[#This Row],[task_success]]="Yes",1,0)</f>
        <v>1</v>
      </c>
      <c r="AC411" s="12">
        <f>IF(Table14[[#This Row],[task_success]]="Partial",1,0)</f>
        <v>0</v>
      </c>
      <c r="AD411" s="12">
        <f>IF(Table14[[#This Row],[task_success]]="No",1,0)</f>
        <v>0</v>
      </c>
      <c r="AE411" s="12">
        <f>IF(Table14[[#This Row],[exact_match]]="Yes",1,0)</f>
        <v>0</v>
      </c>
      <c r="AF411" s="12">
        <f>IF(Table14[[#This Row],[unintended_change_present]]="Yes",1,0)</f>
        <v>1</v>
      </c>
      <c r="AG411" s="12">
        <f>IF(Table14[[#This Row],[missed_required_change]]="Yes",1,0)</f>
        <v>0</v>
      </c>
      <c r="AH411" s="12">
        <f>IF(OR(Table14[[#This Row],[severity]]="Medium",Table14[[#This Row],[severity]]="High"),1,0)</f>
        <v>0</v>
      </c>
    </row>
    <row r="412" spans="1:34" ht="106.5">
      <c r="A412" s="26" t="s">
        <v>2282</v>
      </c>
      <c r="B412" s="15" t="s">
        <v>2283</v>
      </c>
      <c r="C412" s="16" t="s">
        <v>149</v>
      </c>
      <c r="D41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2" s="15" t="s">
        <v>2296</v>
      </c>
      <c r="F412" s="16" t="s">
        <v>2297</v>
      </c>
      <c r="G412" s="16" t="s">
        <v>2298</v>
      </c>
      <c r="H412" s="16">
        <v>1</v>
      </c>
      <c r="I412" s="16" t="s">
        <v>2299</v>
      </c>
      <c r="J412" s="16" t="s">
        <v>2299</v>
      </c>
      <c r="K412" s="18" t="s">
        <v>56</v>
      </c>
      <c r="L412" s="16" t="s">
        <v>2300</v>
      </c>
      <c r="M412" s="16" t="s">
        <v>2301</v>
      </c>
      <c r="N412" s="12" t="s">
        <v>2304</v>
      </c>
      <c r="O412" s="12" t="s">
        <v>2305</v>
      </c>
      <c r="P412" s="16" t="s">
        <v>2672</v>
      </c>
      <c r="Q412" s="16" t="s">
        <v>2671</v>
      </c>
      <c r="R412" s="16" t="s">
        <v>2672</v>
      </c>
      <c r="S412" s="16" t="s">
        <v>76</v>
      </c>
      <c r="T412" s="16" t="s">
        <v>2674</v>
      </c>
      <c r="U412" s="16" t="s">
        <v>2671</v>
      </c>
      <c r="V412" s="16" t="s">
        <v>2681</v>
      </c>
      <c r="W412" s="16" t="s">
        <v>72</v>
      </c>
      <c r="X412" s="1" t="s">
        <v>62</v>
      </c>
      <c r="Y412" s="1" t="s">
        <v>73</v>
      </c>
      <c r="Z412" t="s">
        <v>3187</v>
      </c>
      <c r="AA412" s="12" t="str">
        <f>Table14[[#This Row],[case_id]]&amp;"__"&amp;Table14[[#This Row],[filename]]&amp;"__"&amp;Table14[[#This Row],[Model]]</f>
        <v>repo_aa861a6_09de608__gemini_gif_llm_vs_gt.diff__Gemini 3.5 Flash</v>
      </c>
      <c r="AB412" s="12">
        <f>IF(Table14[[#This Row],[task_success]]="Yes",1,0)</f>
        <v>1</v>
      </c>
      <c r="AC412" s="12">
        <f>IF(Table14[[#This Row],[task_success]]="Partial",1,0)</f>
        <v>0</v>
      </c>
      <c r="AD412" s="12">
        <f>IF(Table14[[#This Row],[task_success]]="No",1,0)</f>
        <v>0</v>
      </c>
      <c r="AE412" s="12">
        <f>IF(Table14[[#This Row],[exact_match]]="Yes",1,0)</f>
        <v>0</v>
      </c>
      <c r="AF412" s="12">
        <f>IF(Table14[[#This Row],[unintended_change_present]]="Yes",1,0)</f>
        <v>1</v>
      </c>
      <c r="AG412" s="12">
        <f>IF(Table14[[#This Row],[missed_required_change]]="Yes",1,0)</f>
        <v>0</v>
      </c>
      <c r="AH412" s="12">
        <f>IF(OR(Table14[[#This Row],[severity]]="Medium",Table14[[#This Row],[severity]]="High"),1,0)</f>
        <v>0</v>
      </c>
    </row>
    <row r="413" spans="1:34" ht="106.5">
      <c r="A413" s="27" t="s">
        <v>2282</v>
      </c>
      <c r="B413" s="11" t="s">
        <v>2283</v>
      </c>
      <c r="C413" s="24" t="s">
        <v>149</v>
      </c>
      <c r="D413"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3" s="11" t="s">
        <v>2308</v>
      </c>
      <c r="F413" s="12" t="s">
        <v>2309</v>
      </c>
      <c r="G413" s="12" t="s">
        <v>2310</v>
      </c>
      <c r="H413" s="12">
        <v>6</v>
      </c>
      <c r="I413" s="12" t="s">
        <v>2311</v>
      </c>
      <c r="J413" s="12" t="s">
        <v>2312</v>
      </c>
      <c r="K413" s="13" t="s">
        <v>56</v>
      </c>
      <c r="L413" s="12" t="s">
        <v>2313</v>
      </c>
      <c r="M413" s="12" t="s">
        <v>2314</v>
      </c>
      <c r="N413" s="12" t="s">
        <v>2318</v>
      </c>
      <c r="O413" s="12" t="s">
        <v>2319</v>
      </c>
      <c r="P413" s="12" t="s">
        <v>2672</v>
      </c>
      <c r="Q413" s="12" t="s">
        <v>2671</v>
      </c>
      <c r="R413" s="12" t="s">
        <v>2672</v>
      </c>
      <c r="S413" s="12" t="s">
        <v>76</v>
      </c>
      <c r="T413" s="12" t="s">
        <v>2674</v>
      </c>
      <c r="U413" s="12" t="s">
        <v>2671</v>
      </c>
      <c r="V413" s="12" t="s">
        <v>3044</v>
      </c>
      <c r="W413" s="12" t="s">
        <v>72</v>
      </c>
      <c r="X413" s="1" t="s">
        <v>62</v>
      </c>
      <c r="Y413" s="1" t="s">
        <v>73</v>
      </c>
      <c r="Z413" t="s">
        <v>3187</v>
      </c>
      <c r="AA413" s="12" t="str">
        <f>Table14[[#This Row],[case_id]]&amp;"__"&amp;Table14[[#This Row],[filename]]&amp;"__"&amp;Table14[[#This Row],[Model]]</f>
        <v>repo_03fdc2c_7bd0678__gemini_blackwhite_llm_vs_gt.diff__Gemini 3.5 Flash</v>
      </c>
      <c r="AB413" s="12">
        <f>IF(Table14[[#This Row],[task_success]]="Yes",1,0)</f>
        <v>1</v>
      </c>
      <c r="AC413" s="12">
        <f>IF(Table14[[#This Row],[task_success]]="Partial",1,0)</f>
        <v>0</v>
      </c>
      <c r="AD413" s="12">
        <f>IF(Table14[[#This Row],[task_success]]="No",1,0)</f>
        <v>0</v>
      </c>
      <c r="AE413" s="12">
        <f>IF(Table14[[#This Row],[exact_match]]="Yes",1,0)</f>
        <v>0</v>
      </c>
      <c r="AF413" s="12">
        <f>IF(Table14[[#This Row],[unintended_change_present]]="Yes",1,0)</f>
        <v>1</v>
      </c>
      <c r="AG413" s="12">
        <f>IF(Table14[[#This Row],[missed_required_change]]="Yes",1,0)</f>
        <v>0</v>
      </c>
      <c r="AH413" s="12">
        <f>IF(OR(Table14[[#This Row],[severity]]="Medium",Table14[[#This Row],[severity]]="High"),1,0)</f>
        <v>0</v>
      </c>
    </row>
    <row r="414" spans="1:34" ht="106.5">
      <c r="A414" s="26" t="s">
        <v>2282</v>
      </c>
      <c r="B414" s="15" t="s">
        <v>2283</v>
      </c>
      <c r="C414" s="20" t="s">
        <v>149</v>
      </c>
      <c r="D414"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4" s="15" t="s">
        <v>2308</v>
      </c>
      <c r="F414" s="16" t="s">
        <v>2309</v>
      </c>
      <c r="G414" s="16" t="s">
        <v>2310</v>
      </c>
      <c r="H414" s="16">
        <v>6</v>
      </c>
      <c r="I414" s="16" t="s">
        <v>2311</v>
      </c>
      <c r="J414" s="16" t="s">
        <v>2324</v>
      </c>
      <c r="K414" s="18" t="s">
        <v>56</v>
      </c>
      <c r="L414" s="16" t="s">
        <v>2313</v>
      </c>
      <c r="M414" s="16" t="s">
        <v>2314</v>
      </c>
      <c r="N414" s="12" t="s">
        <v>2328</v>
      </c>
      <c r="O414" s="12" t="s">
        <v>2329</v>
      </c>
      <c r="P414" s="16" t="s">
        <v>2672</v>
      </c>
      <c r="Q414" s="16" t="s">
        <v>2671</v>
      </c>
      <c r="R414" s="16" t="s">
        <v>2672</v>
      </c>
      <c r="S414" s="16" t="s">
        <v>76</v>
      </c>
      <c r="T414" s="16" t="s">
        <v>2674</v>
      </c>
      <c r="U414" s="16" t="s">
        <v>2671</v>
      </c>
      <c r="V414" s="16" t="s">
        <v>3049</v>
      </c>
      <c r="W414" s="16" t="s">
        <v>72</v>
      </c>
      <c r="X414" s="1" t="s">
        <v>62</v>
      </c>
      <c r="Y414" s="1" t="s">
        <v>73</v>
      </c>
      <c r="Z414" t="s">
        <v>3187</v>
      </c>
      <c r="AA414" s="12" t="str">
        <f>Table14[[#This Row],[case_id]]&amp;"__"&amp;Table14[[#This Row],[filename]]&amp;"__"&amp;Table14[[#This Row],[Model]]</f>
        <v>repo_03fdc2c_7bd0678__gemini_clip_llm_vs_gt.diff__Gemini 3.5 Flash</v>
      </c>
      <c r="AB414" s="12">
        <f>IF(Table14[[#This Row],[task_success]]="Yes",1,0)</f>
        <v>1</v>
      </c>
      <c r="AC414" s="12">
        <f>IF(Table14[[#This Row],[task_success]]="Partial",1,0)</f>
        <v>0</v>
      </c>
      <c r="AD414" s="12">
        <f>IF(Table14[[#This Row],[task_success]]="No",1,0)</f>
        <v>0</v>
      </c>
      <c r="AE414" s="12">
        <f>IF(Table14[[#This Row],[exact_match]]="Yes",1,0)</f>
        <v>0</v>
      </c>
      <c r="AF414" s="12">
        <f>IF(Table14[[#This Row],[unintended_change_present]]="Yes",1,0)</f>
        <v>1</v>
      </c>
      <c r="AG414" s="12">
        <f>IF(Table14[[#This Row],[missed_required_change]]="Yes",1,0)</f>
        <v>0</v>
      </c>
      <c r="AH414" s="12">
        <f>IF(OR(Table14[[#This Row],[severity]]="Medium",Table14[[#This Row],[severity]]="High"),1,0)</f>
        <v>0</v>
      </c>
    </row>
    <row r="415" spans="1:34" ht="106.5">
      <c r="A415" s="27" t="s">
        <v>2282</v>
      </c>
      <c r="B415" s="11" t="s">
        <v>2283</v>
      </c>
      <c r="C415" s="24" t="s">
        <v>149</v>
      </c>
      <c r="D415"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5" s="11" t="s">
        <v>2308</v>
      </c>
      <c r="F415" s="12" t="s">
        <v>2309</v>
      </c>
      <c r="G415" s="12" t="s">
        <v>2310</v>
      </c>
      <c r="H415" s="12">
        <v>6</v>
      </c>
      <c r="I415" s="12" t="s">
        <v>2311</v>
      </c>
      <c r="J415" s="12" t="s">
        <v>2333</v>
      </c>
      <c r="K415" s="13" t="s">
        <v>56</v>
      </c>
      <c r="L415" s="12" t="s">
        <v>2313</v>
      </c>
      <c r="M415" s="12" t="s">
        <v>2314</v>
      </c>
      <c r="N415" s="12" t="s">
        <v>2337</v>
      </c>
      <c r="O415" s="12" t="s">
        <v>2338</v>
      </c>
      <c r="P415" s="12" t="s">
        <v>2672</v>
      </c>
      <c r="Q415" s="12" t="s">
        <v>2671</v>
      </c>
      <c r="R415" s="12" t="s">
        <v>2672</v>
      </c>
      <c r="S415" s="12" t="s">
        <v>76</v>
      </c>
      <c r="T415" s="12" t="s">
        <v>2674</v>
      </c>
      <c r="U415" s="12" t="s">
        <v>2671</v>
      </c>
      <c r="V415" s="12" t="s">
        <v>3055</v>
      </c>
      <c r="W415" s="12" t="s">
        <v>72</v>
      </c>
      <c r="X415" s="1" t="s">
        <v>62</v>
      </c>
      <c r="Y415" s="1" t="s">
        <v>73</v>
      </c>
      <c r="Z415" t="s">
        <v>3187</v>
      </c>
      <c r="AA415" s="12" t="str">
        <f>Table14[[#This Row],[case_id]]&amp;"__"&amp;Table14[[#This Row],[filename]]&amp;"__"&amp;Table14[[#This Row],[Model]]</f>
        <v>repo_03fdc2c_7bd0678__gemini_color_llm_vs_gt.diff__Gemini 3.5 Flash</v>
      </c>
      <c r="AB415" s="12">
        <f>IF(Table14[[#This Row],[task_success]]="Yes",1,0)</f>
        <v>1</v>
      </c>
      <c r="AC415" s="12">
        <f>IF(Table14[[#This Row],[task_success]]="Partial",1,0)</f>
        <v>0</v>
      </c>
      <c r="AD415" s="12">
        <f>IF(Table14[[#This Row],[task_success]]="No",1,0)</f>
        <v>0</v>
      </c>
      <c r="AE415" s="12">
        <f>IF(Table14[[#This Row],[exact_match]]="Yes",1,0)</f>
        <v>0</v>
      </c>
      <c r="AF415" s="12">
        <f>IF(Table14[[#This Row],[unintended_change_present]]="Yes",1,0)</f>
        <v>1</v>
      </c>
      <c r="AG415" s="12">
        <f>IF(Table14[[#This Row],[missed_required_change]]="Yes",1,0)</f>
        <v>0</v>
      </c>
      <c r="AH415" s="12">
        <f>IF(OR(Table14[[#This Row],[severity]]="Medium",Table14[[#This Row],[severity]]="High"),1,0)</f>
        <v>0</v>
      </c>
    </row>
    <row r="416" spans="1:34" ht="106.5">
      <c r="A416" s="26" t="s">
        <v>2282</v>
      </c>
      <c r="B416" s="15" t="s">
        <v>2283</v>
      </c>
      <c r="C416" s="20" t="s">
        <v>149</v>
      </c>
      <c r="D416"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6" s="15" t="s">
        <v>2308</v>
      </c>
      <c r="F416" s="16" t="s">
        <v>2309</v>
      </c>
      <c r="G416" s="16" t="s">
        <v>2310</v>
      </c>
      <c r="H416" s="16">
        <v>6</v>
      </c>
      <c r="I416" s="16" t="s">
        <v>2311</v>
      </c>
      <c r="J416" s="16" t="s">
        <v>2342</v>
      </c>
      <c r="K416" s="18" t="s">
        <v>56</v>
      </c>
      <c r="L416" s="16" t="s">
        <v>2313</v>
      </c>
      <c r="M416" s="16" t="s">
        <v>2314</v>
      </c>
      <c r="N416" s="12" t="s">
        <v>2346</v>
      </c>
      <c r="O416" s="12" t="s">
        <v>2347</v>
      </c>
      <c r="P416" s="16" t="s">
        <v>2672</v>
      </c>
      <c r="Q416" s="16" t="s">
        <v>2671</v>
      </c>
      <c r="R416" s="16" t="s">
        <v>2672</v>
      </c>
      <c r="S416" s="16" t="s">
        <v>76</v>
      </c>
      <c r="T416" s="16" t="s">
        <v>2674</v>
      </c>
      <c r="U416" s="16" t="s">
        <v>2671</v>
      </c>
      <c r="V416" s="16" t="s">
        <v>2681</v>
      </c>
      <c r="W416" s="16" t="s">
        <v>72</v>
      </c>
      <c r="X416" s="1" t="s">
        <v>62</v>
      </c>
      <c r="Y416" s="1" t="s">
        <v>73</v>
      </c>
      <c r="Z416" t="s">
        <v>3187</v>
      </c>
      <c r="AA416" s="12" t="str">
        <f>Table14[[#This Row],[case_id]]&amp;"__"&amp;Table14[[#This Row],[filename]]&amp;"__"&amp;Table14[[#This Row],[Model]]</f>
        <v>repo_03fdc2c_7bd0678__gemini_config_llm_vs_gt.diff__Gemini 3.5 Flash</v>
      </c>
      <c r="AB416" s="12">
        <f>IF(Table14[[#This Row],[task_success]]="Yes",1,0)</f>
        <v>1</v>
      </c>
      <c r="AC416" s="12">
        <f>IF(Table14[[#This Row],[task_success]]="Partial",1,0)</f>
        <v>0</v>
      </c>
      <c r="AD416" s="12">
        <f>IF(Table14[[#This Row],[task_success]]="No",1,0)</f>
        <v>0</v>
      </c>
      <c r="AE416" s="12">
        <f>IF(Table14[[#This Row],[exact_match]]="Yes",1,0)</f>
        <v>0</v>
      </c>
      <c r="AF416" s="12">
        <f>IF(Table14[[#This Row],[unintended_change_present]]="Yes",1,0)</f>
        <v>1</v>
      </c>
      <c r="AG416" s="12">
        <f>IF(Table14[[#This Row],[missed_required_change]]="Yes",1,0)</f>
        <v>0</v>
      </c>
      <c r="AH416" s="12">
        <f>IF(OR(Table14[[#This Row],[severity]]="Medium",Table14[[#This Row],[severity]]="High"),1,0)</f>
        <v>0</v>
      </c>
    </row>
    <row r="417" spans="1:34" ht="106.5">
      <c r="A417" s="27" t="s">
        <v>2282</v>
      </c>
      <c r="B417" s="11" t="s">
        <v>2283</v>
      </c>
      <c r="C417" s="24" t="s">
        <v>149</v>
      </c>
      <c r="D417"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7" s="11" t="s">
        <v>2308</v>
      </c>
      <c r="F417" s="12" t="s">
        <v>2309</v>
      </c>
      <c r="G417" s="12" t="s">
        <v>2310</v>
      </c>
      <c r="H417" s="12">
        <v>6</v>
      </c>
      <c r="I417" s="12" t="s">
        <v>2311</v>
      </c>
      <c r="J417" s="12" t="s">
        <v>2312</v>
      </c>
      <c r="K417" s="13" t="s">
        <v>56</v>
      </c>
      <c r="L417" s="12" t="s">
        <v>2313</v>
      </c>
      <c r="M417" s="12" t="s">
        <v>2314</v>
      </c>
      <c r="N417" s="12" t="s">
        <v>2353</v>
      </c>
      <c r="O417" s="12" t="s">
        <v>2354</v>
      </c>
      <c r="P417" s="12" t="s">
        <v>2672</v>
      </c>
      <c r="Q417" s="12" t="s">
        <v>2671</v>
      </c>
      <c r="R417" s="12" t="s">
        <v>2672</v>
      </c>
      <c r="S417" s="12" t="s">
        <v>76</v>
      </c>
      <c r="T417" s="12" t="s">
        <v>2674</v>
      </c>
      <c r="U417" s="12" t="s">
        <v>2671</v>
      </c>
      <c r="V417" s="12" t="s">
        <v>2681</v>
      </c>
      <c r="W417" s="12" t="s">
        <v>72</v>
      </c>
      <c r="X417" s="1" t="s">
        <v>62</v>
      </c>
      <c r="Y417" s="1" t="s">
        <v>73</v>
      </c>
      <c r="Z417" t="s">
        <v>3187</v>
      </c>
      <c r="AA417" s="12" t="str">
        <f>Table14[[#This Row],[case_id]]&amp;"__"&amp;Table14[[#This Row],[filename]]&amp;"__"&amp;Table14[[#This Row],[Model]]</f>
        <v>repo_03fdc2c_7bd0678__gemini_drawing_llm_vs_gt.diff__Gemini 3.5 Flash</v>
      </c>
      <c r="AB417" s="12">
        <f>IF(Table14[[#This Row],[task_success]]="Yes",1,0)</f>
        <v>1</v>
      </c>
      <c r="AC417" s="12">
        <f>IF(Table14[[#This Row],[task_success]]="Partial",1,0)</f>
        <v>0</v>
      </c>
      <c r="AD417" s="12">
        <f>IF(Table14[[#This Row],[task_success]]="No",1,0)</f>
        <v>0</v>
      </c>
      <c r="AE417" s="12">
        <f>IF(Table14[[#This Row],[exact_match]]="Yes",1,0)</f>
        <v>0</v>
      </c>
      <c r="AF417" s="12">
        <f>IF(Table14[[#This Row],[unintended_change_present]]="Yes",1,0)</f>
        <v>1</v>
      </c>
      <c r="AG417" s="12">
        <f>IF(Table14[[#This Row],[missed_required_change]]="Yes",1,0)</f>
        <v>0</v>
      </c>
      <c r="AH417" s="12">
        <f>IF(OR(Table14[[#This Row],[severity]]="Medium",Table14[[#This Row],[severity]]="High"),1,0)</f>
        <v>0</v>
      </c>
    </row>
    <row r="418" spans="1:34" ht="106.5">
      <c r="A418" s="26" t="s">
        <v>2282</v>
      </c>
      <c r="B418" s="15" t="s">
        <v>2283</v>
      </c>
      <c r="C418" s="20" t="s">
        <v>149</v>
      </c>
      <c r="D418"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8" s="15" t="s">
        <v>2308</v>
      </c>
      <c r="F418" s="16" t="s">
        <v>2309</v>
      </c>
      <c r="G418" s="16" t="s">
        <v>2310</v>
      </c>
      <c r="H418" s="16">
        <v>6</v>
      </c>
      <c r="I418" s="16" t="s">
        <v>2311</v>
      </c>
      <c r="J418" s="16" t="s">
        <v>2357</v>
      </c>
      <c r="K418" s="18" t="s">
        <v>56</v>
      </c>
      <c r="L418" s="16" t="s">
        <v>2313</v>
      </c>
      <c r="M418" s="16" t="s">
        <v>2314</v>
      </c>
      <c r="N418" s="12" t="s">
        <v>2361</v>
      </c>
      <c r="O418" s="12" t="s">
        <v>2362</v>
      </c>
      <c r="P418" s="16" t="s">
        <v>2672</v>
      </c>
      <c r="Q418" s="16" t="s">
        <v>2671</v>
      </c>
      <c r="R418" s="16" t="s">
        <v>2672</v>
      </c>
      <c r="S418" s="16" t="s">
        <v>76</v>
      </c>
      <c r="T418" s="16" t="s">
        <v>2674</v>
      </c>
      <c r="U418" s="16" t="s">
        <v>2671</v>
      </c>
      <c r="V418" s="16" t="s">
        <v>3068</v>
      </c>
      <c r="W418" s="16" t="s">
        <v>72</v>
      </c>
      <c r="X418" s="1" t="s">
        <v>62</v>
      </c>
      <c r="Y418" s="1" t="s">
        <v>73</v>
      </c>
      <c r="Z418" t="s">
        <v>3187</v>
      </c>
      <c r="AA418" s="12" t="str">
        <f>Table14[[#This Row],[case_id]]&amp;"__"&amp;Table14[[#This Row],[filename]]&amp;"__"&amp;Table14[[#This Row],[Model]]</f>
        <v>repo_03fdc2c_7bd0678__gemini_video_llm_vs_gt.diff__Gemini 3.5 Flash</v>
      </c>
      <c r="AB418" s="12">
        <f>IF(Table14[[#This Row],[task_success]]="Yes",1,0)</f>
        <v>1</v>
      </c>
      <c r="AC418" s="12">
        <f>IF(Table14[[#This Row],[task_success]]="Partial",1,0)</f>
        <v>0</v>
      </c>
      <c r="AD418" s="12">
        <f>IF(Table14[[#This Row],[task_success]]="No",1,0)</f>
        <v>0</v>
      </c>
      <c r="AE418" s="12">
        <f>IF(Table14[[#This Row],[exact_match]]="Yes",1,0)</f>
        <v>0</v>
      </c>
      <c r="AF418" s="12">
        <f>IF(Table14[[#This Row],[unintended_change_present]]="Yes",1,0)</f>
        <v>1</v>
      </c>
      <c r="AG418" s="12">
        <f>IF(Table14[[#This Row],[missed_required_change]]="Yes",1,0)</f>
        <v>0</v>
      </c>
      <c r="AH418" s="12">
        <f>IF(OR(Table14[[#This Row],[severity]]="Medium",Table14[[#This Row],[severity]]="High"),1,0)</f>
        <v>0</v>
      </c>
    </row>
    <row r="419" spans="1:34" ht="76.5">
      <c r="A419" s="27" t="s">
        <v>2282</v>
      </c>
      <c r="B419" s="11" t="s">
        <v>2283</v>
      </c>
      <c r="C419" s="12" t="s">
        <v>180</v>
      </c>
      <c r="D41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9" s="11" t="s">
        <v>2366</v>
      </c>
      <c r="F419" s="12" t="s">
        <v>2367</v>
      </c>
      <c r="G419" s="12" t="s">
        <v>2368</v>
      </c>
      <c r="H419" s="12">
        <v>1</v>
      </c>
      <c r="I419" s="12" t="s">
        <v>2357</v>
      </c>
      <c r="J419" s="12" t="s">
        <v>2357</v>
      </c>
      <c r="K419" s="13" t="s">
        <v>56</v>
      </c>
      <c r="L419" s="12" t="s">
        <v>2369</v>
      </c>
      <c r="M419" s="12" t="s">
        <v>2370</v>
      </c>
      <c r="N419" s="12" t="s">
        <v>2361</v>
      </c>
      <c r="O419" s="12" t="s">
        <v>2372</v>
      </c>
      <c r="P419" s="12" t="s">
        <v>2672</v>
      </c>
      <c r="Q419" s="12" t="s">
        <v>2671</v>
      </c>
      <c r="R419" s="12" t="s">
        <v>2672</v>
      </c>
      <c r="S419" s="12" t="s">
        <v>76</v>
      </c>
      <c r="T419" s="12" t="s">
        <v>2674</v>
      </c>
      <c r="U419" s="12" t="s">
        <v>2671</v>
      </c>
      <c r="V419" s="12" t="s">
        <v>3068</v>
      </c>
      <c r="W419" s="12" t="s">
        <v>72</v>
      </c>
      <c r="X419" s="1" t="s">
        <v>61</v>
      </c>
      <c r="Y419" s="1" t="s">
        <v>506</v>
      </c>
      <c r="Z419" t="s">
        <v>3187</v>
      </c>
      <c r="AA419" s="12" t="str">
        <f>Table14[[#This Row],[case_id]]&amp;"__"&amp;Table14[[#This Row],[filename]]&amp;"__"&amp;Table14[[#This Row],[Model]]</f>
        <v>repo_ebfe16c_4d59f79__gemini_video_llm_vs_gt.diff__Gemini 3.5 Flash</v>
      </c>
      <c r="AB419" s="12">
        <f>IF(Table14[[#This Row],[task_success]]="Yes",1,0)</f>
        <v>1</v>
      </c>
      <c r="AC419" s="12">
        <f>IF(Table14[[#This Row],[task_success]]="Partial",1,0)</f>
        <v>0</v>
      </c>
      <c r="AD419" s="12">
        <f>IF(Table14[[#This Row],[task_success]]="No",1,0)</f>
        <v>0</v>
      </c>
      <c r="AE419" s="12">
        <f>IF(Table14[[#This Row],[exact_match]]="Yes",1,0)</f>
        <v>0</v>
      </c>
      <c r="AF419" s="12">
        <f>IF(Table14[[#This Row],[unintended_change_present]]="Yes",1,0)</f>
        <v>1</v>
      </c>
      <c r="AG419" s="12">
        <f>IF(Table14[[#This Row],[missed_required_change]]="Yes",1,0)</f>
        <v>0</v>
      </c>
      <c r="AH419" s="12">
        <f>IF(OR(Table14[[#This Row],[severity]]="Medium",Table14[[#This Row],[severity]]="High"),1,0)</f>
        <v>0</v>
      </c>
    </row>
    <row r="420" spans="1:34" ht="91.5">
      <c r="A420" s="26" t="s">
        <v>2375</v>
      </c>
      <c r="B420" s="15" t="s">
        <v>2376</v>
      </c>
      <c r="C420" s="16" t="s">
        <v>51</v>
      </c>
      <c r="D42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0" s="15" t="s">
        <v>2377</v>
      </c>
      <c r="F420" s="16" t="s">
        <v>2378</v>
      </c>
      <c r="G420" s="16" t="s">
        <v>2379</v>
      </c>
      <c r="H420" s="16">
        <v>2</v>
      </c>
      <c r="I420" s="16" t="s">
        <v>2380</v>
      </c>
      <c r="J420" s="16" t="s">
        <v>2381</v>
      </c>
      <c r="K420" s="18" t="s">
        <v>56</v>
      </c>
      <c r="L420" s="16" t="s">
        <v>2382</v>
      </c>
      <c r="M420" s="16" t="s">
        <v>2383</v>
      </c>
      <c r="N420" s="12" t="s">
        <v>2386</v>
      </c>
      <c r="O420" s="12" t="s">
        <v>2387</v>
      </c>
      <c r="P420" s="12" t="s">
        <v>2672</v>
      </c>
      <c r="Q420" s="12" t="s">
        <v>2671</v>
      </c>
      <c r="R420" s="12" t="s">
        <v>2672</v>
      </c>
      <c r="S420" s="12" t="s">
        <v>76</v>
      </c>
      <c r="T420" s="12" t="s">
        <v>2674</v>
      </c>
      <c r="U420" s="12" t="s">
        <v>2671</v>
      </c>
      <c r="V420" s="12" t="s">
        <v>2681</v>
      </c>
      <c r="W420" s="12" t="s">
        <v>72</v>
      </c>
      <c r="X420" s="1" t="s">
        <v>62</v>
      </c>
      <c r="Y420" s="1" t="s">
        <v>73</v>
      </c>
      <c r="Z420" t="s">
        <v>3187</v>
      </c>
      <c r="AA420" s="12" t="str">
        <f>Table14[[#This Row],[case_id]]&amp;"__"&amp;Table14[[#This Row],[filename]]&amp;"__"&amp;Table14[[#This Row],[Model]]</f>
        <v>repo_45631f2_2a89a23__gemini_controller_llm_vs_gt.diff__Gemini 3.5 Flash</v>
      </c>
      <c r="AB420" s="12">
        <f>IF(Table14[[#This Row],[task_success]]="Yes",1,0)</f>
        <v>1</v>
      </c>
      <c r="AC420" s="12">
        <f>IF(Table14[[#This Row],[task_success]]="Partial",1,0)</f>
        <v>0</v>
      </c>
      <c r="AD420" s="12">
        <f>IF(Table14[[#This Row],[task_success]]="No",1,0)</f>
        <v>0</v>
      </c>
      <c r="AE420" s="12">
        <f>IF(Table14[[#This Row],[exact_match]]="Yes",1,0)</f>
        <v>0</v>
      </c>
      <c r="AF420" s="12">
        <f>IF(Table14[[#This Row],[unintended_change_present]]="Yes",1,0)</f>
        <v>1</v>
      </c>
      <c r="AG420" s="12">
        <f>IF(Table14[[#This Row],[missed_required_change]]="Yes",1,0)</f>
        <v>0</v>
      </c>
      <c r="AH420" s="12">
        <f>IF(OR(Table14[[#This Row],[severity]]="Medium",Table14[[#This Row],[severity]]="High"),1,0)</f>
        <v>0</v>
      </c>
    </row>
    <row r="421" spans="1:34" ht="91.5">
      <c r="A421" s="27" t="s">
        <v>2375</v>
      </c>
      <c r="B421" s="11" t="s">
        <v>2376</v>
      </c>
      <c r="C421" s="12" t="s">
        <v>51</v>
      </c>
      <c r="D42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1" s="11" t="s">
        <v>2377</v>
      </c>
      <c r="F421" s="12" t="s">
        <v>2378</v>
      </c>
      <c r="G421" s="12" t="s">
        <v>2379</v>
      </c>
      <c r="H421" s="12">
        <v>2</v>
      </c>
      <c r="I421" s="12" t="s">
        <v>2380</v>
      </c>
      <c r="J421" s="12" t="s">
        <v>2392</v>
      </c>
      <c r="K421" s="13" t="s">
        <v>56</v>
      </c>
      <c r="L421" s="12" t="s">
        <v>2382</v>
      </c>
      <c r="M421" s="12" t="s">
        <v>2383</v>
      </c>
      <c r="N421" s="12" t="s">
        <v>2395</v>
      </c>
      <c r="O421" s="12" t="s">
        <v>2396</v>
      </c>
      <c r="P421" s="12" t="s">
        <v>2672</v>
      </c>
      <c r="Q421" s="12" t="s">
        <v>2671</v>
      </c>
      <c r="R421" s="12" t="s">
        <v>2672</v>
      </c>
      <c r="S421" s="12" t="s">
        <v>76</v>
      </c>
      <c r="T421" s="12" t="s">
        <v>2674</v>
      </c>
      <c r="U421" s="12" t="s">
        <v>2671</v>
      </c>
      <c r="V421" s="12" t="s">
        <v>2681</v>
      </c>
      <c r="W421" s="12" t="s">
        <v>72</v>
      </c>
      <c r="X421" s="1" t="s">
        <v>62</v>
      </c>
      <c r="Y421" s="1" t="s">
        <v>73</v>
      </c>
      <c r="Z421" t="s">
        <v>3187</v>
      </c>
      <c r="AA421" s="12" t="str">
        <f>Table14[[#This Row],[case_id]]&amp;"__"&amp;Table14[[#This Row],[filename]]&amp;"__"&amp;Table14[[#This Row],[Model]]</f>
        <v>repo_45631f2_2a89a23__gemini_fuz_llm_vs_gt.diff__Gemini 3.5 Flash</v>
      </c>
      <c r="AB421" s="12">
        <f>IF(Table14[[#This Row],[task_success]]="Yes",1,0)</f>
        <v>1</v>
      </c>
      <c r="AC421" s="12">
        <f>IF(Table14[[#This Row],[task_success]]="Partial",1,0)</f>
        <v>0</v>
      </c>
      <c r="AD421" s="12">
        <f>IF(Table14[[#This Row],[task_success]]="No",1,0)</f>
        <v>0</v>
      </c>
      <c r="AE421" s="12">
        <f>IF(Table14[[#This Row],[exact_match]]="Yes",1,0)</f>
        <v>0</v>
      </c>
      <c r="AF421" s="12">
        <f>IF(Table14[[#This Row],[unintended_change_present]]="Yes",1,0)</f>
        <v>1</v>
      </c>
      <c r="AG421" s="12">
        <f>IF(Table14[[#This Row],[missed_required_change]]="Yes",1,0)</f>
        <v>0</v>
      </c>
      <c r="AH421" s="12">
        <f>IF(OR(Table14[[#This Row],[severity]]="Medium",Table14[[#This Row],[severity]]="High"),1,0)</f>
        <v>0</v>
      </c>
    </row>
    <row r="422" spans="1:34" ht="91.5">
      <c r="A422" s="26" t="s">
        <v>2375</v>
      </c>
      <c r="B422" s="15" t="s">
        <v>2376</v>
      </c>
      <c r="C422" s="16" t="s">
        <v>180</v>
      </c>
      <c r="D42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2" s="15" t="s">
        <v>2399</v>
      </c>
      <c r="F422" s="16" t="s">
        <v>2400</v>
      </c>
      <c r="G422" s="16" t="s">
        <v>2401</v>
      </c>
      <c r="H422" s="16">
        <v>1</v>
      </c>
      <c r="I422" s="16" t="s">
        <v>2402</v>
      </c>
      <c r="J422" s="16" t="s">
        <v>2402</v>
      </c>
      <c r="K422" s="18" t="s">
        <v>56</v>
      </c>
      <c r="L422" s="16" t="s">
        <v>2403</v>
      </c>
      <c r="M422" s="16" t="s">
        <v>2404</v>
      </c>
      <c r="N422" s="12" t="s">
        <v>2395</v>
      </c>
      <c r="O422" s="12" t="s">
        <v>2406</v>
      </c>
      <c r="P422" s="12" t="s">
        <v>2672</v>
      </c>
      <c r="Q422" s="12" t="s">
        <v>2671</v>
      </c>
      <c r="R422" s="12" t="s">
        <v>2672</v>
      </c>
      <c r="S422" s="12" t="s">
        <v>76</v>
      </c>
      <c r="T422" s="12" t="s">
        <v>2674</v>
      </c>
      <c r="U422" s="12" t="s">
        <v>2671</v>
      </c>
      <c r="V422" s="12" t="s">
        <v>2681</v>
      </c>
      <c r="W422" s="12" t="s">
        <v>72</v>
      </c>
      <c r="X422" s="1" t="s">
        <v>62</v>
      </c>
      <c r="Y422" s="1" t="s">
        <v>73</v>
      </c>
      <c r="Z422" t="s">
        <v>3187</v>
      </c>
      <c r="AA422" s="12" t="str">
        <f>Table14[[#This Row],[case_id]]&amp;"__"&amp;Table14[[#This Row],[filename]]&amp;"__"&amp;Table14[[#This Row],[Model]]</f>
        <v>repo_8c50eee_7651b8c__gemini_fuz_llm_vs_gt.diff__Gemini 3.5 Flash</v>
      </c>
      <c r="AB422" s="12">
        <f>IF(Table14[[#This Row],[task_success]]="Yes",1,0)</f>
        <v>1</v>
      </c>
      <c r="AC422" s="12">
        <f>IF(Table14[[#This Row],[task_success]]="Partial",1,0)</f>
        <v>0</v>
      </c>
      <c r="AD422" s="12">
        <f>IF(Table14[[#This Row],[task_success]]="No",1,0)</f>
        <v>0</v>
      </c>
      <c r="AE422" s="12">
        <f>IF(Table14[[#This Row],[exact_match]]="Yes",1,0)</f>
        <v>0</v>
      </c>
      <c r="AF422" s="12">
        <f>IF(Table14[[#This Row],[unintended_change_present]]="Yes",1,0)</f>
        <v>1</v>
      </c>
      <c r="AG422" s="12">
        <f>IF(Table14[[#This Row],[missed_required_change]]="Yes",1,0)</f>
        <v>0</v>
      </c>
      <c r="AH422" s="12">
        <f>IF(OR(Table14[[#This Row],[severity]]="Medium",Table14[[#This Row],[severity]]="High"),1,0)</f>
        <v>0</v>
      </c>
    </row>
    <row r="423" spans="1:34" ht="137.25">
      <c r="A423" s="27" t="s">
        <v>2408</v>
      </c>
      <c r="B423" s="11" t="s">
        <v>2409</v>
      </c>
      <c r="C423" s="12" t="s">
        <v>51</v>
      </c>
      <c r="D42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3" s="11" t="s">
        <v>2410</v>
      </c>
      <c r="F423" s="12" t="s">
        <v>2411</v>
      </c>
      <c r="G423" s="37" t="s">
        <v>2412</v>
      </c>
      <c r="H423" s="12">
        <v>1</v>
      </c>
      <c r="I423" s="12" t="s">
        <v>1263</v>
      </c>
      <c r="J423" s="12" t="s">
        <v>1263</v>
      </c>
      <c r="K423" s="13" t="s">
        <v>56</v>
      </c>
      <c r="L423" s="12" t="s">
        <v>2414</v>
      </c>
      <c r="M423" s="12" t="s">
        <v>2415</v>
      </c>
      <c r="N423" s="12" t="s">
        <v>1268</v>
      </c>
      <c r="O423" s="12" t="s">
        <v>2419</v>
      </c>
      <c r="P423" s="12" t="s">
        <v>2672</v>
      </c>
      <c r="Q423" s="12" t="s">
        <v>2671</v>
      </c>
      <c r="R423" s="12" t="s">
        <v>2672</v>
      </c>
      <c r="S423" s="12" t="s">
        <v>2417</v>
      </c>
      <c r="T423" s="12" t="s">
        <v>2674</v>
      </c>
      <c r="U423" s="12" t="s">
        <v>2671</v>
      </c>
      <c r="V423" s="12" t="s">
        <v>2860</v>
      </c>
      <c r="W423" s="12" t="s">
        <v>72</v>
      </c>
      <c r="X423" s="1" t="s">
        <v>62</v>
      </c>
      <c r="Y423" s="1" t="s">
        <v>73</v>
      </c>
      <c r="Z423" t="s">
        <v>3187</v>
      </c>
      <c r="AA423" s="12" t="str">
        <f>Table14[[#This Row],[case_id]]&amp;"__"&amp;Table14[[#This Row],[filename]]&amp;"__"&amp;Table14[[#This Row],[Model]]</f>
        <v>repo_ff5e6e5_b07572e__gemini_setup_llm_vs_gt.diff__Gemini 3.5 Flash</v>
      </c>
      <c r="AB423" s="12">
        <f>IF(Table14[[#This Row],[task_success]]="Yes",1,0)</f>
        <v>1</v>
      </c>
      <c r="AC423" s="12">
        <f>IF(Table14[[#This Row],[task_success]]="Partial",1,0)</f>
        <v>0</v>
      </c>
      <c r="AD423" s="12">
        <f>IF(Table14[[#This Row],[task_success]]="No",1,0)</f>
        <v>0</v>
      </c>
      <c r="AE423" s="12">
        <f>IF(Table14[[#This Row],[exact_match]]="Yes",1,0)</f>
        <v>0</v>
      </c>
      <c r="AF423" s="12">
        <f>IF(Table14[[#This Row],[unintended_change_present]]="Yes",1,0)</f>
        <v>1</v>
      </c>
      <c r="AG423" s="12">
        <f>IF(Table14[[#This Row],[missed_required_change]]="Yes",1,0)</f>
        <v>0</v>
      </c>
      <c r="AH423" s="12">
        <f>IF(OR(Table14[[#This Row],[severity]]="Medium",Table14[[#This Row],[severity]]="High"),1,0)</f>
        <v>0</v>
      </c>
    </row>
    <row r="424" spans="1:34" ht="121.5">
      <c r="A424" s="26" t="s">
        <v>2408</v>
      </c>
      <c r="B424" s="15" t="s">
        <v>2409</v>
      </c>
      <c r="C424" s="16" t="s">
        <v>80</v>
      </c>
      <c r="D42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4" s="15" t="s">
        <v>2422</v>
      </c>
      <c r="F424" s="38" t="s">
        <v>2423</v>
      </c>
      <c r="G424" s="38" t="s">
        <v>2424</v>
      </c>
      <c r="H424" s="16">
        <v>2</v>
      </c>
      <c r="I424" s="16" t="s">
        <v>2425</v>
      </c>
      <c r="J424" s="16" t="s">
        <v>2426</v>
      </c>
      <c r="K424" s="18" t="s">
        <v>56</v>
      </c>
      <c r="L424" s="16" t="s">
        <v>2427</v>
      </c>
      <c r="M424" s="16" t="s">
        <v>2428</v>
      </c>
      <c r="N424" s="12" t="s">
        <v>2433</v>
      </c>
      <c r="O424" s="12" t="s">
        <v>2434</v>
      </c>
      <c r="P424" s="16" t="s">
        <v>2671</v>
      </c>
      <c r="Q424" s="16" t="s">
        <v>2671</v>
      </c>
      <c r="R424" s="16" t="s">
        <v>2672</v>
      </c>
      <c r="S424" s="16" t="s">
        <v>3095</v>
      </c>
      <c r="T424" s="16" t="s">
        <v>2691</v>
      </c>
      <c r="U424" s="16" t="s">
        <v>2672</v>
      </c>
      <c r="V424" s="16" t="s">
        <v>3096</v>
      </c>
      <c r="W424" s="16" t="s">
        <v>72</v>
      </c>
      <c r="X424" s="1" t="s">
        <v>62</v>
      </c>
      <c r="Y424" s="1" t="s">
        <v>73</v>
      </c>
      <c r="Z424" t="s">
        <v>3187</v>
      </c>
      <c r="AA424" s="12" t="str">
        <f>Table14[[#This Row],[case_id]]&amp;"__"&amp;Table14[[#This Row],[filename]]&amp;"__"&amp;Table14[[#This Row],[Model]]</f>
        <v>repo_f098ec3_6a177c4__gemini_repository_llm_vs_gt.diff__Gemini 3.5 Flash</v>
      </c>
      <c r="AB424" s="12">
        <f>IF(Table14[[#This Row],[task_success]]="Yes",1,0)</f>
        <v>0</v>
      </c>
      <c r="AC424" s="12">
        <f>IF(Table14[[#This Row],[task_success]]="Partial",1,0)</f>
        <v>0</v>
      </c>
      <c r="AD424" s="12">
        <f>IF(Table14[[#This Row],[task_success]]="No",1,0)</f>
        <v>1</v>
      </c>
      <c r="AE424" s="12">
        <f>IF(Table14[[#This Row],[exact_match]]="Yes",1,0)</f>
        <v>0</v>
      </c>
      <c r="AF424" s="12">
        <f>IF(Table14[[#This Row],[unintended_change_present]]="Yes",1,0)</f>
        <v>1</v>
      </c>
      <c r="AG424" s="12">
        <f>IF(Table14[[#This Row],[missed_required_change]]="Yes",1,0)</f>
        <v>1</v>
      </c>
      <c r="AH424" s="12">
        <f>IF(OR(Table14[[#This Row],[severity]]="Medium",Table14[[#This Row],[severity]]="High"),1,0)</f>
        <v>1</v>
      </c>
    </row>
    <row r="425" spans="1:34" ht="121.5">
      <c r="A425" s="27" t="s">
        <v>2408</v>
      </c>
      <c r="B425" s="11" t="s">
        <v>2409</v>
      </c>
      <c r="C425" s="12" t="s">
        <v>80</v>
      </c>
      <c r="D42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5" s="11" t="s">
        <v>2422</v>
      </c>
      <c r="F425" s="39" t="s">
        <v>2423</v>
      </c>
      <c r="G425" s="39" t="s">
        <v>2424</v>
      </c>
      <c r="H425" s="12">
        <v>2</v>
      </c>
      <c r="I425" s="12" t="s">
        <v>2425</v>
      </c>
      <c r="J425" s="12" t="s">
        <v>2439</v>
      </c>
      <c r="K425" s="13" t="s">
        <v>56</v>
      </c>
      <c r="L425" s="12" t="s">
        <v>2427</v>
      </c>
      <c r="M425" s="12" t="s">
        <v>2428</v>
      </c>
      <c r="N425" s="12" t="s">
        <v>355</v>
      </c>
      <c r="O425" s="12" t="s">
        <v>2442</v>
      </c>
      <c r="P425" s="12" t="s">
        <v>2672</v>
      </c>
      <c r="Q425" s="12" t="s">
        <v>2671</v>
      </c>
      <c r="R425" s="12" t="s">
        <v>2672</v>
      </c>
      <c r="S425" s="12" t="s">
        <v>2729</v>
      </c>
      <c r="T425" s="12" t="s">
        <v>2674</v>
      </c>
      <c r="U425" s="12" t="s">
        <v>2730</v>
      </c>
      <c r="V425" s="12" t="s">
        <v>2730</v>
      </c>
      <c r="W425" s="12" t="s">
        <v>72</v>
      </c>
      <c r="X425" s="1" t="s">
        <v>62</v>
      </c>
      <c r="Y425" s="1" t="s">
        <v>73</v>
      </c>
      <c r="Z425" t="s">
        <v>3187</v>
      </c>
      <c r="AA425" s="12" t="str">
        <f>Table14[[#This Row],[case_id]]&amp;"__"&amp;Table14[[#This Row],[filename]]&amp;"__"&amp;Table14[[#This Row],[Model]]</f>
        <v>repo_f098ec3_6a177c4__gemini_test_llm_vs_gt.diff__Gemini 3.5 Flash</v>
      </c>
      <c r="AB425" s="12">
        <f>IF(Table14[[#This Row],[task_success]]="Yes",1,0)</f>
        <v>1</v>
      </c>
      <c r="AC425" s="12">
        <f>IF(Table14[[#This Row],[task_success]]="Partial",1,0)</f>
        <v>0</v>
      </c>
      <c r="AD425" s="12">
        <f>IF(Table14[[#This Row],[task_success]]="No",1,0)</f>
        <v>0</v>
      </c>
      <c r="AE425" s="12">
        <f>IF(Table14[[#This Row],[exact_match]]="Yes",1,0)</f>
        <v>0</v>
      </c>
      <c r="AF425" s="12">
        <f>IF(Table14[[#This Row],[unintended_change_present]]="Yes",1,0)</f>
        <v>1</v>
      </c>
      <c r="AG425" s="12">
        <f>IF(Table14[[#This Row],[missed_required_change]]="Yes",1,0)</f>
        <v>0</v>
      </c>
      <c r="AH425" s="12">
        <f>IF(OR(Table14[[#This Row],[severity]]="Medium",Table14[[#This Row],[severity]]="High"),1,0)</f>
        <v>0</v>
      </c>
    </row>
    <row r="426" spans="1:34" ht="121.5">
      <c r="A426" s="26" t="s">
        <v>2408</v>
      </c>
      <c r="B426" s="15" t="s">
        <v>2409</v>
      </c>
      <c r="C426" s="16" t="s">
        <v>114</v>
      </c>
      <c r="D42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6" s="15" t="s">
        <v>2444</v>
      </c>
      <c r="F426" s="16" t="s">
        <v>2445</v>
      </c>
      <c r="G426" s="16" t="s">
        <v>2446</v>
      </c>
      <c r="H426" s="16">
        <v>1</v>
      </c>
      <c r="I426" s="16" t="s">
        <v>2447</v>
      </c>
      <c r="J426" s="16" t="s">
        <v>2447</v>
      </c>
      <c r="K426" s="18" t="s">
        <v>56</v>
      </c>
      <c r="L426" s="16" t="s">
        <v>2448</v>
      </c>
      <c r="M426" s="16" t="s">
        <v>2449</v>
      </c>
      <c r="N426" s="12" t="s">
        <v>355</v>
      </c>
      <c r="O426" s="12" t="s">
        <v>2451</v>
      </c>
      <c r="P426" s="16" t="s">
        <v>2672</v>
      </c>
      <c r="Q426" s="16" t="s">
        <v>2671</v>
      </c>
      <c r="R426" s="16" t="s">
        <v>2672</v>
      </c>
      <c r="S426" s="16" t="s">
        <v>2729</v>
      </c>
      <c r="T426" s="16" t="s">
        <v>2674</v>
      </c>
      <c r="U426" s="16" t="s">
        <v>2730</v>
      </c>
      <c r="V426" s="16" t="s">
        <v>2730</v>
      </c>
      <c r="W426" s="16" t="s">
        <v>72</v>
      </c>
      <c r="X426" s="1" t="s">
        <v>62</v>
      </c>
      <c r="Y426" s="1" t="s">
        <v>73</v>
      </c>
      <c r="Z426" t="s">
        <v>3187</v>
      </c>
      <c r="AA426" s="12" t="str">
        <f>Table14[[#This Row],[case_id]]&amp;"__"&amp;Table14[[#This Row],[filename]]&amp;"__"&amp;Table14[[#This Row],[Model]]</f>
        <v>repo_65175f3_5e4b354__gemini_test_llm_vs_gt.diff__Gemini 3.5 Flash</v>
      </c>
      <c r="AB426" s="12">
        <f>IF(Table14[[#This Row],[task_success]]="Yes",1,0)</f>
        <v>1</v>
      </c>
      <c r="AC426" s="12">
        <f>IF(Table14[[#This Row],[task_success]]="Partial",1,0)</f>
        <v>0</v>
      </c>
      <c r="AD426" s="12">
        <f>IF(Table14[[#This Row],[task_success]]="No",1,0)</f>
        <v>0</v>
      </c>
      <c r="AE426" s="12">
        <f>IF(Table14[[#This Row],[exact_match]]="Yes",1,0)</f>
        <v>0</v>
      </c>
      <c r="AF426" s="12">
        <f>IF(Table14[[#This Row],[unintended_change_present]]="Yes",1,0)</f>
        <v>1</v>
      </c>
      <c r="AG426" s="12">
        <f>IF(Table14[[#This Row],[missed_required_change]]="Yes",1,0)</f>
        <v>0</v>
      </c>
      <c r="AH426" s="12">
        <f>IF(OR(Table14[[#This Row],[severity]]="Medium",Table14[[#This Row],[severity]]="High"),1,0)</f>
        <v>0</v>
      </c>
    </row>
    <row r="427" spans="1:34" ht="121.5">
      <c r="A427" s="27" t="s">
        <v>2408</v>
      </c>
      <c r="B427" s="11" t="s">
        <v>2409</v>
      </c>
      <c r="C427" s="12" t="s">
        <v>149</v>
      </c>
      <c r="D42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7" s="11" t="s">
        <v>2453</v>
      </c>
      <c r="F427" s="12" t="s">
        <v>2454</v>
      </c>
      <c r="G427" s="37" t="s">
        <v>2455</v>
      </c>
      <c r="H427" s="12">
        <v>1</v>
      </c>
      <c r="I427" s="12" t="s">
        <v>2456</v>
      </c>
      <c r="J427" s="12" t="s">
        <v>2456</v>
      </c>
      <c r="K427" s="13" t="s">
        <v>56</v>
      </c>
      <c r="L427" s="12" t="s">
        <v>2457</v>
      </c>
      <c r="M427" s="12" t="s">
        <v>2458</v>
      </c>
      <c r="N427" s="12" t="s">
        <v>2463</v>
      </c>
      <c r="O427" s="12" t="s">
        <v>2464</v>
      </c>
      <c r="P427" s="12" t="s">
        <v>2672</v>
      </c>
      <c r="Q427" s="12" t="s">
        <v>2671</v>
      </c>
      <c r="R427" s="12" t="s">
        <v>2672</v>
      </c>
      <c r="S427" s="12" t="s">
        <v>2677</v>
      </c>
      <c r="T427" s="12" t="s">
        <v>2674</v>
      </c>
      <c r="U427" s="12" t="s">
        <v>2671</v>
      </c>
      <c r="V427" s="12" t="s">
        <v>3109</v>
      </c>
      <c r="W427" s="12" t="s">
        <v>72</v>
      </c>
      <c r="X427" s="1" t="s">
        <v>62</v>
      </c>
      <c r="Y427" s="1" t="s">
        <v>73</v>
      </c>
      <c r="Z427" t="s">
        <v>3187</v>
      </c>
      <c r="AA427" s="12" t="str">
        <f>Table14[[#This Row],[case_id]]&amp;"__"&amp;Table14[[#This Row],[filename]]&amp;"__"&amp;Table14[[#This Row],[Model]]</f>
        <v>repo_d71699d_79359ed__gemini_helpers_llm_vs_gt.diff__Gemini 3.5 Flash</v>
      </c>
      <c r="AB427" s="12">
        <f>IF(Table14[[#This Row],[task_success]]="Yes",1,0)</f>
        <v>1</v>
      </c>
      <c r="AC427" s="12">
        <f>IF(Table14[[#This Row],[task_success]]="Partial",1,0)</f>
        <v>0</v>
      </c>
      <c r="AD427" s="12">
        <f>IF(Table14[[#This Row],[task_success]]="No",1,0)</f>
        <v>0</v>
      </c>
      <c r="AE427" s="12">
        <f>IF(Table14[[#This Row],[exact_match]]="Yes",1,0)</f>
        <v>0</v>
      </c>
      <c r="AF427" s="12">
        <f>IF(Table14[[#This Row],[unintended_change_present]]="Yes",1,0)</f>
        <v>1</v>
      </c>
      <c r="AG427" s="12">
        <f>IF(Table14[[#This Row],[missed_required_change]]="Yes",1,0)</f>
        <v>0</v>
      </c>
      <c r="AH427" s="12">
        <f>IF(OR(Table14[[#This Row],[severity]]="Medium",Table14[[#This Row],[severity]]="High"),1,0)</f>
        <v>0</v>
      </c>
    </row>
    <row r="428" spans="1:34" ht="152.25">
      <c r="A428" s="26" t="s">
        <v>2408</v>
      </c>
      <c r="B428" s="15" t="s">
        <v>2409</v>
      </c>
      <c r="C428" s="20" t="s">
        <v>149</v>
      </c>
      <c r="D428"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8" s="15" t="s">
        <v>2470</v>
      </c>
      <c r="F428" s="16" t="s">
        <v>2471</v>
      </c>
      <c r="G428" s="16" t="s">
        <v>2472</v>
      </c>
      <c r="H428" s="16">
        <v>1</v>
      </c>
      <c r="I428" s="16" t="s">
        <v>2473</v>
      </c>
      <c r="J428" s="16" t="s">
        <v>2473</v>
      </c>
      <c r="K428" s="18" t="s">
        <v>56</v>
      </c>
      <c r="L428" s="16" t="s">
        <v>2474</v>
      </c>
      <c r="M428" s="16" t="s">
        <v>2475</v>
      </c>
      <c r="N428" s="12" t="s">
        <v>355</v>
      </c>
      <c r="O428" s="12" t="s">
        <v>2477</v>
      </c>
      <c r="P428" s="16" t="s">
        <v>2672</v>
      </c>
      <c r="Q428" s="16" t="s">
        <v>2671</v>
      </c>
      <c r="R428" s="16" t="s">
        <v>2672</v>
      </c>
      <c r="S428" s="16" t="s">
        <v>2729</v>
      </c>
      <c r="T428" s="16" t="s">
        <v>2674</v>
      </c>
      <c r="U428" s="16" t="s">
        <v>2730</v>
      </c>
      <c r="V428" s="16" t="s">
        <v>2730</v>
      </c>
      <c r="W428" s="16" t="s">
        <v>72</v>
      </c>
      <c r="X428" s="1" t="s">
        <v>62</v>
      </c>
      <c r="Y428" s="1" t="s">
        <v>73</v>
      </c>
      <c r="Z428" t="s">
        <v>3187</v>
      </c>
      <c r="AA428" s="12" t="str">
        <f>Table14[[#This Row],[case_id]]&amp;"__"&amp;Table14[[#This Row],[filename]]&amp;"__"&amp;Table14[[#This Row],[Model]]</f>
        <v>repo_ee1fcfb_6ba50f3__gemini_test_llm_vs_gt.diff__Gemini 3.5 Flash</v>
      </c>
      <c r="AB428" s="12">
        <f>IF(Table14[[#This Row],[task_success]]="Yes",1,0)</f>
        <v>1</v>
      </c>
      <c r="AC428" s="12">
        <f>IF(Table14[[#This Row],[task_success]]="Partial",1,0)</f>
        <v>0</v>
      </c>
      <c r="AD428" s="12">
        <f>IF(Table14[[#This Row],[task_success]]="No",1,0)</f>
        <v>0</v>
      </c>
      <c r="AE428" s="12">
        <f>IF(Table14[[#This Row],[exact_match]]="Yes",1,0)</f>
        <v>0</v>
      </c>
      <c r="AF428" s="12">
        <f>IF(Table14[[#This Row],[unintended_change_present]]="Yes",1,0)</f>
        <v>1</v>
      </c>
      <c r="AG428" s="12">
        <f>IF(Table14[[#This Row],[missed_required_change]]="Yes",1,0)</f>
        <v>0</v>
      </c>
      <c r="AH428" s="12">
        <f>IF(OR(Table14[[#This Row],[severity]]="Medium",Table14[[#This Row],[severity]]="High"),1,0)</f>
        <v>0</v>
      </c>
    </row>
    <row r="429" spans="1:34" ht="106.5">
      <c r="A429" s="27" t="s">
        <v>2479</v>
      </c>
      <c r="B429" s="11" t="s">
        <v>2480</v>
      </c>
      <c r="C429" s="12" t="s">
        <v>149</v>
      </c>
      <c r="D42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9" s="11" t="s">
        <v>2481</v>
      </c>
      <c r="F429" s="12" t="s">
        <v>2482</v>
      </c>
      <c r="G429" s="12" t="s">
        <v>2483</v>
      </c>
      <c r="H429" s="12">
        <v>1</v>
      </c>
      <c r="I429" s="12" t="s">
        <v>2484</v>
      </c>
      <c r="J429" s="12" t="s">
        <v>2484</v>
      </c>
      <c r="K429" s="13" t="s">
        <v>56</v>
      </c>
      <c r="L429" s="12" t="s">
        <v>2485</v>
      </c>
      <c r="M429" s="12" t="s">
        <v>2486</v>
      </c>
      <c r="N429" s="12" t="s">
        <v>2491</v>
      </c>
      <c r="O429" s="12" t="s">
        <v>2492</v>
      </c>
      <c r="P429" s="12" t="s">
        <v>2672</v>
      </c>
      <c r="Q429" s="12" t="s">
        <v>2671</v>
      </c>
      <c r="R429" s="12" t="s">
        <v>2672</v>
      </c>
      <c r="S429" s="12" t="s">
        <v>2810</v>
      </c>
      <c r="T429" s="12" t="s">
        <v>2674</v>
      </c>
      <c r="U429" s="12" t="s">
        <v>3116</v>
      </c>
      <c r="V429" s="12" t="s">
        <v>3116</v>
      </c>
      <c r="W429" s="12" t="s">
        <v>72</v>
      </c>
      <c r="X429" s="1" t="s">
        <v>62</v>
      </c>
      <c r="Y429" s="1" t="s">
        <v>73</v>
      </c>
      <c r="Z429" t="s">
        <v>3187</v>
      </c>
      <c r="AA429" s="12" t="str">
        <f>Table14[[#This Row],[case_id]]&amp;"__"&amp;Table14[[#This Row],[filename]]&amp;"__"&amp;Table14[[#This Row],[Model]]</f>
        <v>repo_4177f52_3f8be8c__gemini_application_llm_vs_gt.diff__Gemini 3.5 Flash</v>
      </c>
      <c r="AB429" s="12">
        <f>IF(Table14[[#This Row],[task_success]]="Yes",1,0)</f>
        <v>1</v>
      </c>
      <c r="AC429" s="12">
        <f>IF(Table14[[#This Row],[task_success]]="Partial",1,0)</f>
        <v>0</v>
      </c>
      <c r="AD429" s="12">
        <f>IF(Table14[[#This Row],[task_success]]="No",1,0)</f>
        <v>0</v>
      </c>
      <c r="AE429" s="12">
        <f>IF(Table14[[#This Row],[exact_match]]="Yes",1,0)</f>
        <v>0</v>
      </c>
      <c r="AF429" s="12">
        <f>IF(Table14[[#This Row],[unintended_change_present]]="Yes",1,0)</f>
        <v>1</v>
      </c>
      <c r="AG429" s="12">
        <f>IF(Table14[[#This Row],[missed_required_change]]="Yes",1,0)</f>
        <v>0</v>
      </c>
      <c r="AH429" s="12">
        <f>IF(OR(Table14[[#This Row],[severity]]="Medium",Table14[[#This Row],[severity]]="High"),1,0)</f>
        <v>0</v>
      </c>
    </row>
    <row r="430" spans="1:34" ht="137.25">
      <c r="A430" s="26" t="s">
        <v>2495</v>
      </c>
      <c r="B430" s="15" t="s">
        <v>2496</v>
      </c>
      <c r="C430" s="16" t="s">
        <v>51</v>
      </c>
      <c r="D43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0" s="15" t="s">
        <v>2497</v>
      </c>
      <c r="F430" s="16" t="s">
        <v>2498</v>
      </c>
      <c r="G430" s="33" t="s">
        <v>2499</v>
      </c>
      <c r="H430" s="16">
        <v>1</v>
      </c>
      <c r="I430" s="16" t="s">
        <v>2500</v>
      </c>
      <c r="J430" s="16" t="s">
        <v>2500</v>
      </c>
      <c r="K430" s="18" t="s">
        <v>56</v>
      </c>
      <c r="L430" s="16" t="s">
        <v>2501</v>
      </c>
      <c r="M430" s="16" t="s">
        <v>2502</v>
      </c>
      <c r="N430" s="12" t="s">
        <v>2505</v>
      </c>
      <c r="O430" s="12" t="s">
        <v>2506</v>
      </c>
      <c r="P430" s="16" t="s">
        <v>2672</v>
      </c>
      <c r="Q430" s="16" t="s">
        <v>2671</v>
      </c>
      <c r="R430" s="16" t="s">
        <v>2672</v>
      </c>
      <c r="S430" s="16" t="s">
        <v>76</v>
      </c>
      <c r="T430" s="16" t="s">
        <v>2674</v>
      </c>
      <c r="U430" s="16" t="s">
        <v>2671</v>
      </c>
      <c r="V430" s="16" t="s">
        <v>2681</v>
      </c>
      <c r="W430" s="16" t="s">
        <v>72</v>
      </c>
      <c r="X430" s="1" t="s">
        <v>62</v>
      </c>
      <c r="Y430" s="1" t="s">
        <v>73</v>
      </c>
      <c r="Z430" t="s">
        <v>3187</v>
      </c>
      <c r="AA430" s="12" t="str">
        <f>Table14[[#This Row],[case_id]]&amp;"__"&amp;Table14[[#This Row],[filename]]&amp;"__"&amp;Table14[[#This Row],[Model]]</f>
        <v>repo_352fa27_54e3209__gemini_loss_llm_vs_gt.diff__Gemini 3.5 Flash</v>
      </c>
      <c r="AB430" s="12">
        <f>IF(Table14[[#This Row],[task_success]]="Yes",1,0)</f>
        <v>1</v>
      </c>
      <c r="AC430" s="12">
        <f>IF(Table14[[#This Row],[task_success]]="Partial",1,0)</f>
        <v>0</v>
      </c>
      <c r="AD430" s="12">
        <f>IF(Table14[[#This Row],[task_success]]="No",1,0)</f>
        <v>0</v>
      </c>
      <c r="AE430" s="12">
        <f>IF(Table14[[#This Row],[exact_match]]="Yes",1,0)</f>
        <v>0</v>
      </c>
      <c r="AF430" s="12">
        <f>IF(Table14[[#This Row],[unintended_change_present]]="Yes",1,0)</f>
        <v>1</v>
      </c>
      <c r="AG430" s="12">
        <f>IF(Table14[[#This Row],[missed_required_change]]="Yes",1,0)</f>
        <v>0</v>
      </c>
      <c r="AH430" s="12">
        <f>IF(OR(Table14[[#This Row],[severity]]="Medium",Table14[[#This Row],[severity]]="High"),1,0)</f>
        <v>0</v>
      </c>
    </row>
    <row r="431" spans="1:34" ht="167.25">
      <c r="A431" s="27" t="s">
        <v>2495</v>
      </c>
      <c r="B431" s="11" t="s">
        <v>2496</v>
      </c>
      <c r="C431" s="12" t="s">
        <v>51</v>
      </c>
      <c r="D43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1" s="11" t="s">
        <v>2510</v>
      </c>
      <c r="F431" s="12" t="s">
        <v>2511</v>
      </c>
      <c r="G431" s="12" t="s">
        <v>2512</v>
      </c>
      <c r="H431" s="12">
        <v>1</v>
      </c>
      <c r="I431" s="12" t="s">
        <v>2513</v>
      </c>
      <c r="J431" s="12" t="s">
        <v>2513</v>
      </c>
      <c r="K431" s="13" t="s">
        <v>56</v>
      </c>
      <c r="L431" s="12" t="s">
        <v>2514</v>
      </c>
      <c r="M431" s="12" t="s">
        <v>2515</v>
      </c>
      <c r="N431" s="12" t="s">
        <v>2519</v>
      </c>
      <c r="O431" s="12" t="s">
        <v>2520</v>
      </c>
      <c r="P431" s="12" t="s">
        <v>2672</v>
      </c>
      <c r="Q431" s="12" t="s">
        <v>2671</v>
      </c>
      <c r="R431" s="12" t="s">
        <v>2672</v>
      </c>
      <c r="S431" s="12" t="s">
        <v>76</v>
      </c>
      <c r="T431" s="12" t="s">
        <v>2674</v>
      </c>
      <c r="U431" s="12" t="s">
        <v>2671</v>
      </c>
      <c r="V431" s="12" t="s">
        <v>2681</v>
      </c>
      <c r="W431" s="12" t="s">
        <v>72</v>
      </c>
      <c r="X431" s="1" t="s">
        <v>62</v>
      </c>
      <c r="Y431" s="1" t="s">
        <v>73</v>
      </c>
      <c r="Z431" t="s">
        <v>3187</v>
      </c>
      <c r="AA431" s="12" t="str">
        <f>Table14[[#This Row],[case_id]]&amp;"__"&amp;Table14[[#This Row],[filename]]&amp;"__"&amp;Table14[[#This Row],[Model]]</f>
        <v>repo_395e3aa_4f72fb4__gemini_dataset_llm_vs_gt.diff__Gemini 3.5 Flash</v>
      </c>
      <c r="AB431" s="12">
        <f>IF(Table14[[#This Row],[task_success]]="Yes",1,0)</f>
        <v>1</v>
      </c>
      <c r="AC431" s="12">
        <f>IF(Table14[[#This Row],[task_success]]="Partial",1,0)</f>
        <v>0</v>
      </c>
      <c r="AD431" s="12">
        <f>IF(Table14[[#This Row],[task_success]]="No",1,0)</f>
        <v>0</v>
      </c>
      <c r="AE431" s="12">
        <f>IF(Table14[[#This Row],[exact_match]]="Yes",1,0)</f>
        <v>0</v>
      </c>
      <c r="AF431" s="12">
        <f>IF(Table14[[#This Row],[unintended_change_present]]="Yes",1,0)</f>
        <v>1</v>
      </c>
      <c r="AG431" s="12">
        <f>IF(Table14[[#This Row],[missed_required_change]]="Yes",1,0)</f>
        <v>0</v>
      </c>
      <c r="AH431" s="12">
        <f>IF(OR(Table14[[#This Row],[severity]]="Medium",Table14[[#This Row],[severity]]="High"),1,0)</f>
        <v>0</v>
      </c>
    </row>
    <row r="432" spans="1:34" ht="152.25">
      <c r="A432" s="26" t="s">
        <v>2495</v>
      </c>
      <c r="B432" s="15" t="s">
        <v>2496</v>
      </c>
      <c r="C432" s="16" t="s">
        <v>114</v>
      </c>
      <c r="D43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2" s="15" t="s">
        <v>2523</v>
      </c>
      <c r="F432" s="16" t="s">
        <v>2524</v>
      </c>
      <c r="G432" s="16" t="s">
        <v>2525</v>
      </c>
      <c r="H432" s="16">
        <v>1</v>
      </c>
      <c r="I432" s="16" t="s">
        <v>2526</v>
      </c>
      <c r="J432" s="16" t="s">
        <v>2526</v>
      </c>
      <c r="K432" s="18" t="s">
        <v>56</v>
      </c>
      <c r="L432" s="16" t="s">
        <v>2527</v>
      </c>
      <c r="M432" s="16" t="s">
        <v>2528</v>
      </c>
      <c r="N432" s="12" t="s">
        <v>2531</v>
      </c>
      <c r="O432" s="12" t="s">
        <v>2532</v>
      </c>
      <c r="P432" s="16" t="s">
        <v>2672</v>
      </c>
      <c r="Q432" s="16" t="s">
        <v>2671</v>
      </c>
      <c r="R432" s="16" t="s">
        <v>2672</v>
      </c>
      <c r="S432" s="16" t="s">
        <v>76</v>
      </c>
      <c r="T432" s="16" t="s">
        <v>2674</v>
      </c>
      <c r="U432" s="16" t="s">
        <v>2671</v>
      </c>
      <c r="V432" s="16" t="s">
        <v>2681</v>
      </c>
      <c r="W432" s="16" t="s">
        <v>72</v>
      </c>
      <c r="X432" s="1" t="s">
        <v>62</v>
      </c>
      <c r="Y432" s="1" t="s">
        <v>73</v>
      </c>
      <c r="Z432" t="s">
        <v>3187</v>
      </c>
      <c r="AA432" s="12" t="str">
        <f>Table14[[#This Row],[case_id]]&amp;"__"&amp;Table14[[#This Row],[filename]]&amp;"__"&amp;Table14[[#This Row],[Model]]</f>
        <v>repo_2ef30b4_0f9f93e__gemini_head_llm_vs_gt.diff__Gemini 3.5 Flash</v>
      </c>
      <c r="AB432" s="12">
        <f>IF(Table14[[#This Row],[task_success]]="Yes",1,0)</f>
        <v>1</v>
      </c>
      <c r="AC432" s="12">
        <f>IF(Table14[[#This Row],[task_success]]="Partial",1,0)</f>
        <v>0</v>
      </c>
      <c r="AD432" s="12">
        <f>IF(Table14[[#This Row],[task_success]]="No",1,0)</f>
        <v>0</v>
      </c>
      <c r="AE432" s="12">
        <f>IF(Table14[[#This Row],[exact_match]]="Yes",1,0)</f>
        <v>0</v>
      </c>
      <c r="AF432" s="12">
        <f>IF(Table14[[#This Row],[unintended_change_present]]="Yes",1,0)</f>
        <v>1</v>
      </c>
      <c r="AG432" s="12">
        <f>IF(Table14[[#This Row],[missed_required_change]]="Yes",1,0)</f>
        <v>0</v>
      </c>
      <c r="AH432" s="12">
        <f>IF(OR(Table14[[#This Row],[severity]]="Medium",Table14[[#This Row],[severity]]="High"),1,0)</f>
        <v>0</v>
      </c>
    </row>
    <row r="433" spans="1:34" ht="121.5">
      <c r="A433" s="27" t="s">
        <v>2495</v>
      </c>
      <c r="B433" s="11" t="s">
        <v>2496</v>
      </c>
      <c r="C433" s="12" t="s">
        <v>114</v>
      </c>
      <c r="D43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3" s="11" t="s">
        <v>2535</v>
      </c>
      <c r="F433" s="12" t="s">
        <v>2536</v>
      </c>
      <c r="G433" s="12" t="s">
        <v>2537</v>
      </c>
      <c r="H433" s="12">
        <v>1</v>
      </c>
      <c r="I433" s="12" t="s">
        <v>2538</v>
      </c>
      <c r="J433" s="12" t="s">
        <v>2538</v>
      </c>
      <c r="K433" s="13" t="s">
        <v>56</v>
      </c>
      <c r="L433" s="12" t="s">
        <v>2539</v>
      </c>
      <c r="M433" s="12" t="s">
        <v>2540</v>
      </c>
      <c r="N433" s="12" t="s">
        <v>2544</v>
      </c>
      <c r="O433" s="12" t="s">
        <v>2545</v>
      </c>
      <c r="P433" s="12" t="s">
        <v>2672</v>
      </c>
      <c r="Q433" s="12" t="s">
        <v>2671</v>
      </c>
      <c r="R433" s="12" t="s">
        <v>2672</v>
      </c>
      <c r="S433" s="12" t="s">
        <v>76</v>
      </c>
      <c r="T433" s="12" t="s">
        <v>2674</v>
      </c>
      <c r="U433" s="12" t="s">
        <v>2671</v>
      </c>
      <c r="V433" s="12" t="s">
        <v>2681</v>
      </c>
      <c r="W433" s="12" t="s">
        <v>72</v>
      </c>
      <c r="X433" s="1" t="s">
        <v>62</v>
      </c>
      <c r="Y433" s="1" t="s">
        <v>73</v>
      </c>
      <c r="Z433" t="s">
        <v>3187</v>
      </c>
      <c r="AA433" s="12" t="str">
        <f>Table14[[#This Row],[case_id]]&amp;"__"&amp;Table14[[#This Row],[filename]]&amp;"__"&amp;Table14[[#This Row],[Model]]</f>
        <v>repo_4993bd2_508b5f7__gemini_x2coco_llm_vs_gt.diff__Gemini 3.5 Flash</v>
      </c>
      <c r="AB433" s="12">
        <f>IF(Table14[[#This Row],[task_success]]="Yes",1,0)</f>
        <v>1</v>
      </c>
      <c r="AC433" s="12">
        <f>IF(Table14[[#This Row],[task_success]]="Partial",1,0)</f>
        <v>0</v>
      </c>
      <c r="AD433" s="12">
        <f>IF(Table14[[#This Row],[task_success]]="No",1,0)</f>
        <v>0</v>
      </c>
      <c r="AE433" s="12">
        <f>IF(Table14[[#This Row],[exact_match]]="Yes",1,0)</f>
        <v>0</v>
      </c>
      <c r="AF433" s="12">
        <f>IF(Table14[[#This Row],[unintended_change_present]]="Yes",1,0)</f>
        <v>1</v>
      </c>
      <c r="AG433" s="12">
        <f>IF(Table14[[#This Row],[missed_required_change]]="Yes",1,0)</f>
        <v>0</v>
      </c>
      <c r="AH433" s="12">
        <f>IF(OR(Table14[[#This Row],[severity]]="Medium",Table14[[#This Row],[severity]]="High"),1,0)</f>
        <v>0</v>
      </c>
    </row>
    <row r="434" spans="1:34" ht="106.5">
      <c r="A434" s="26" t="s">
        <v>2495</v>
      </c>
      <c r="B434" s="15" t="s">
        <v>2496</v>
      </c>
      <c r="C434" s="16" t="s">
        <v>149</v>
      </c>
      <c r="D43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4" s="15" t="s">
        <v>2549</v>
      </c>
      <c r="F434" s="16" t="s">
        <v>2550</v>
      </c>
      <c r="G434" s="40" t="s">
        <v>2551</v>
      </c>
      <c r="H434" s="16">
        <v>2</v>
      </c>
      <c r="I434" s="16" t="s">
        <v>2552</v>
      </c>
      <c r="J434" s="16" t="s">
        <v>2553</v>
      </c>
      <c r="K434" s="18" t="s">
        <v>56</v>
      </c>
      <c r="L434" s="16" t="s">
        <v>2554</v>
      </c>
      <c r="M434" s="16" t="s">
        <v>2555</v>
      </c>
      <c r="N434" s="12" t="s">
        <v>3190</v>
      </c>
      <c r="O434" s="12" t="s">
        <v>2559</v>
      </c>
      <c r="P434" s="16" t="s">
        <v>62</v>
      </c>
      <c r="Q434" s="16" t="s">
        <v>62</v>
      </c>
      <c r="R434" s="16" t="s">
        <v>61</v>
      </c>
      <c r="S434" s="16"/>
      <c r="T434" s="16" t="s">
        <v>73</v>
      </c>
      <c r="U434" s="16" t="s">
        <v>61</v>
      </c>
      <c r="V434" s="16" t="s">
        <v>2765</v>
      </c>
      <c r="W434" s="16" t="s">
        <v>850</v>
      </c>
      <c r="X434" s="1" t="s">
        <v>62</v>
      </c>
      <c r="Y434" s="1" t="s">
        <v>73</v>
      </c>
      <c r="Z434" t="s">
        <v>3187</v>
      </c>
      <c r="AA434" s="12" t="str">
        <f>Table14[[#This Row],[case_id]]&amp;"__"&amp;Table14[[#This Row],[filename]]&amp;"__"&amp;Table14[[#This Row],[Model]]</f>
        <v>repo_b2e2729_8377e84__gemini_checkpoint_llm_vs_gt.diff__Gemini 3.5 Flash</v>
      </c>
      <c r="AB434" s="12">
        <f>IF(Table14[[#This Row],[task_success]]="Yes",1,0)</f>
        <v>1</v>
      </c>
      <c r="AC434" s="12">
        <f>IF(Table14[[#This Row],[task_success]]="Partial",1,0)</f>
        <v>0</v>
      </c>
      <c r="AD434" s="12">
        <f>IF(Table14[[#This Row],[task_success]]="No",1,0)</f>
        <v>0</v>
      </c>
      <c r="AE434" s="12">
        <f>IF(Table14[[#This Row],[exact_match]]="Yes",1,0)</f>
        <v>1</v>
      </c>
      <c r="AF434" s="12">
        <f>IF(Table14[[#This Row],[unintended_change_present]]="Yes",1,0)</f>
        <v>0</v>
      </c>
      <c r="AG434" s="12">
        <f>IF(Table14[[#This Row],[missed_required_change]]="Yes",1,0)</f>
        <v>0</v>
      </c>
      <c r="AH434" s="12">
        <f>IF(OR(Table14[[#This Row],[severity]]="Medium",Table14[[#This Row],[severity]]="High"),1,0)</f>
        <v>0</v>
      </c>
    </row>
    <row r="435" spans="1:34" ht="106.5">
      <c r="A435" s="27" t="s">
        <v>2495</v>
      </c>
      <c r="B435" s="11" t="s">
        <v>2496</v>
      </c>
      <c r="C435" s="12" t="s">
        <v>149</v>
      </c>
      <c r="D43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5" s="11" t="s">
        <v>2549</v>
      </c>
      <c r="F435" s="12" t="s">
        <v>2550</v>
      </c>
      <c r="G435" s="41" t="s">
        <v>2551</v>
      </c>
      <c r="H435" s="12">
        <v>2</v>
      </c>
      <c r="I435" s="12" t="s">
        <v>2552</v>
      </c>
      <c r="J435" s="12" t="s">
        <v>2562</v>
      </c>
      <c r="K435" s="13" t="s">
        <v>56</v>
      </c>
      <c r="L435" s="12" t="s">
        <v>2554</v>
      </c>
      <c r="M435" s="12" t="s">
        <v>2555</v>
      </c>
      <c r="N435" s="12" t="s">
        <v>765</v>
      </c>
      <c r="O435" s="12" t="s">
        <v>2564</v>
      </c>
      <c r="P435" s="12" t="s">
        <v>62</v>
      </c>
      <c r="Q435" s="12" t="s">
        <v>61</v>
      </c>
      <c r="R435" s="12" t="s">
        <v>62</v>
      </c>
      <c r="S435" s="12" t="s">
        <v>76</v>
      </c>
      <c r="T435" s="12" t="s">
        <v>77</v>
      </c>
      <c r="U435" s="12" t="s">
        <v>61</v>
      </c>
      <c r="V435" s="12" t="s">
        <v>2792</v>
      </c>
      <c r="W435" s="12" t="s">
        <v>72</v>
      </c>
      <c r="X435" s="1" t="s">
        <v>62</v>
      </c>
      <c r="Y435" s="1" t="s">
        <v>73</v>
      </c>
      <c r="Z435" t="s">
        <v>3187</v>
      </c>
      <c r="AA435" s="12" t="str">
        <f>Table14[[#This Row],[case_id]]&amp;"__"&amp;Table14[[#This Row],[filename]]&amp;"__"&amp;Table14[[#This Row],[Model]]</f>
        <v>repo_b2e2729_8377e84__gemini_trainer_llm_vs_gt.diff__Gemini 3.5 Flash</v>
      </c>
      <c r="AB435" s="12">
        <f>IF(Table14[[#This Row],[task_success]]="Yes",1,0)</f>
        <v>1</v>
      </c>
      <c r="AC435" s="12">
        <f>IF(Table14[[#This Row],[task_success]]="Partial",1,0)</f>
        <v>0</v>
      </c>
      <c r="AD435" s="12">
        <f>IF(Table14[[#This Row],[task_success]]="No",1,0)</f>
        <v>0</v>
      </c>
      <c r="AE435" s="12">
        <f>IF(Table14[[#This Row],[exact_match]]="Yes",1,0)</f>
        <v>0</v>
      </c>
      <c r="AF435" s="12">
        <f>IF(Table14[[#This Row],[unintended_change_present]]="Yes",1,0)</f>
        <v>1</v>
      </c>
      <c r="AG435" s="12">
        <f>IF(Table14[[#This Row],[missed_required_change]]="Yes",1,0)</f>
        <v>0</v>
      </c>
      <c r="AH435" s="12">
        <f>IF(OR(Table14[[#This Row],[severity]]="Medium",Table14[[#This Row],[severity]]="High"),1,0)</f>
        <v>0</v>
      </c>
    </row>
    <row r="436" spans="1:34" ht="106.5">
      <c r="A436" s="26" t="s">
        <v>2495</v>
      </c>
      <c r="B436" s="15" t="s">
        <v>2496</v>
      </c>
      <c r="C436" s="20" t="s">
        <v>149</v>
      </c>
      <c r="D436"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6" s="15" t="s">
        <v>2568</v>
      </c>
      <c r="F436" s="16" t="s">
        <v>2569</v>
      </c>
      <c r="G436" s="16" t="s">
        <v>2570</v>
      </c>
      <c r="H436" s="16">
        <v>1</v>
      </c>
      <c r="I436" s="16" t="s">
        <v>2571</v>
      </c>
      <c r="J436" s="16" t="s">
        <v>2571</v>
      </c>
      <c r="K436" s="18" t="s">
        <v>56</v>
      </c>
      <c r="L436" s="16" t="s">
        <v>2572</v>
      </c>
      <c r="M436" s="16" t="s">
        <v>2573</v>
      </c>
      <c r="N436" s="12" t="s">
        <v>1651</v>
      </c>
      <c r="O436" s="12" t="s">
        <v>2576</v>
      </c>
      <c r="P436" s="16" t="s">
        <v>62</v>
      </c>
      <c r="Q436" s="16" t="s">
        <v>61</v>
      </c>
      <c r="R436" s="16" t="s">
        <v>62</v>
      </c>
      <c r="S436" s="16" t="s">
        <v>76</v>
      </c>
      <c r="T436" s="16" t="s">
        <v>77</v>
      </c>
      <c r="U436" s="16" t="s">
        <v>61</v>
      </c>
      <c r="V436" s="16" t="s">
        <v>2924</v>
      </c>
      <c r="W436" s="16" t="s">
        <v>72</v>
      </c>
      <c r="X436" s="1" t="s">
        <v>62</v>
      </c>
      <c r="Y436" s="1" t="s">
        <v>73</v>
      </c>
      <c r="Z436" t="s">
        <v>3187</v>
      </c>
      <c r="AA436" s="12" t="str">
        <f>Table14[[#This Row],[case_id]]&amp;"__"&amp;Table14[[#This Row],[filename]]&amp;"__"&amp;Table14[[#This Row],[Model]]</f>
        <v>repo_5019c3b_3428d97__gemini_pipeline_llm_vs_gt.diff__Gemini 3.5 Flash</v>
      </c>
      <c r="AB436" s="12">
        <f>IF(Table14[[#This Row],[task_success]]="Yes",1,0)</f>
        <v>1</v>
      </c>
      <c r="AC436" s="12">
        <f>IF(Table14[[#This Row],[task_success]]="Partial",1,0)</f>
        <v>0</v>
      </c>
      <c r="AD436" s="12">
        <f>IF(Table14[[#This Row],[task_success]]="No",1,0)</f>
        <v>0</v>
      </c>
      <c r="AE436" s="12">
        <f>IF(Table14[[#This Row],[exact_match]]="Yes",1,0)</f>
        <v>0</v>
      </c>
      <c r="AF436" s="12">
        <f>IF(Table14[[#This Row],[unintended_change_present]]="Yes",1,0)</f>
        <v>1</v>
      </c>
      <c r="AG436" s="12">
        <f>IF(Table14[[#This Row],[missed_required_change]]="Yes",1,0)</f>
        <v>0</v>
      </c>
      <c r="AH436" s="12">
        <f>IF(OR(Table14[[#This Row],[severity]]="Medium",Table14[[#This Row],[severity]]="High"),1,0)</f>
        <v>0</v>
      </c>
    </row>
    <row r="437" spans="1:34" ht="91.5">
      <c r="A437" s="27" t="s">
        <v>2495</v>
      </c>
      <c r="B437" s="11" t="s">
        <v>2496</v>
      </c>
      <c r="C437" s="12" t="s">
        <v>305</v>
      </c>
      <c r="D43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7" s="11" t="s">
        <v>2579</v>
      </c>
      <c r="F437" s="12" t="s">
        <v>2580</v>
      </c>
      <c r="G437" s="12" t="s">
        <v>2581</v>
      </c>
      <c r="H437" s="12">
        <v>1</v>
      </c>
      <c r="I437" s="12" t="s">
        <v>2582</v>
      </c>
      <c r="J437" s="12" t="s">
        <v>2582</v>
      </c>
      <c r="K437" s="13" t="s">
        <v>56</v>
      </c>
      <c r="L437" s="12" t="s">
        <v>2583</v>
      </c>
      <c r="M437" s="12" t="s">
        <v>2584</v>
      </c>
      <c r="N437" s="12" t="s">
        <v>2587</v>
      </c>
      <c r="O437" s="12" t="s">
        <v>2588</v>
      </c>
      <c r="P437" s="12" t="s">
        <v>62</v>
      </c>
      <c r="Q437" s="12" t="s">
        <v>61</v>
      </c>
      <c r="R437" s="12" t="s">
        <v>62</v>
      </c>
      <c r="S437" s="12" t="s">
        <v>76</v>
      </c>
      <c r="T437" s="12" t="s">
        <v>77</v>
      </c>
      <c r="U437" s="12" t="s">
        <v>61</v>
      </c>
      <c r="V437" s="12" t="s">
        <v>2681</v>
      </c>
      <c r="W437" s="12" t="s">
        <v>72</v>
      </c>
      <c r="X437" s="1" t="s">
        <v>62</v>
      </c>
      <c r="Y437" s="1" t="s">
        <v>73</v>
      </c>
      <c r="Z437" t="s">
        <v>3187</v>
      </c>
      <c r="AA437" s="12" t="str">
        <f>Table14[[#This Row],[case_id]]&amp;"__"&amp;Table14[[#This Row],[filename]]&amp;"__"&amp;Table14[[#This Row],[Model]]</f>
        <v>repo_70d00f6_5e02a81__gemini_layers_llm_vs_gt.diff__Gemini 3.5 Flash</v>
      </c>
      <c r="AB437" s="12">
        <f>IF(Table14[[#This Row],[task_success]]="Yes",1,0)</f>
        <v>1</v>
      </c>
      <c r="AC437" s="12">
        <f>IF(Table14[[#This Row],[task_success]]="Partial",1,0)</f>
        <v>0</v>
      </c>
      <c r="AD437" s="12">
        <f>IF(Table14[[#This Row],[task_success]]="No",1,0)</f>
        <v>0</v>
      </c>
      <c r="AE437" s="12">
        <f>IF(Table14[[#This Row],[exact_match]]="Yes",1,0)</f>
        <v>0</v>
      </c>
      <c r="AF437" s="12">
        <f>IF(Table14[[#This Row],[unintended_change_present]]="Yes",1,0)</f>
        <v>1</v>
      </c>
      <c r="AG437" s="12">
        <f>IF(Table14[[#This Row],[missed_required_change]]="Yes",1,0)</f>
        <v>0</v>
      </c>
      <c r="AH437" s="12">
        <f>IF(OR(Table14[[#This Row],[severity]]="Medium",Table14[[#This Row],[severity]]="High"),1,0)</f>
        <v>0</v>
      </c>
    </row>
    <row r="438" spans="1:34" ht="106.5">
      <c r="A438" s="14" t="s">
        <v>2591</v>
      </c>
      <c r="B438" s="15" t="s">
        <v>2592</v>
      </c>
      <c r="C438" s="20" t="s">
        <v>149</v>
      </c>
      <c r="D438"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8" s="15" t="s">
        <v>2593</v>
      </c>
      <c r="F438" s="16" t="s">
        <v>2594</v>
      </c>
      <c r="G438" s="16" t="s">
        <v>2595</v>
      </c>
      <c r="H438" s="16">
        <v>1</v>
      </c>
      <c r="I438" s="16" t="s">
        <v>2596</v>
      </c>
      <c r="J438" s="16" t="s">
        <v>2596</v>
      </c>
      <c r="K438" s="18" t="s">
        <v>56</v>
      </c>
      <c r="L438" s="16" t="s">
        <v>2597</v>
      </c>
      <c r="M438" s="16" t="s">
        <v>2598</v>
      </c>
      <c r="N438" s="12" t="s">
        <v>594</v>
      </c>
      <c r="O438" s="12" t="s">
        <v>2600</v>
      </c>
      <c r="P438" s="16" t="s">
        <v>62</v>
      </c>
      <c r="Q438" s="16" t="s">
        <v>61</v>
      </c>
      <c r="R438" s="16" t="s">
        <v>62</v>
      </c>
      <c r="S438" s="16" t="s">
        <v>76</v>
      </c>
      <c r="T438" s="16" t="s">
        <v>77</v>
      </c>
      <c r="U438" s="16" t="s">
        <v>61</v>
      </c>
      <c r="V438" s="16" t="s">
        <v>2776</v>
      </c>
      <c r="W438" s="16" t="s">
        <v>72</v>
      </c>
      <c r="X438" s="1" t="s">
        <v>62</v>
      </c>
      <c r="Y438" s="1" t="s">
        <v>73</v>
      </c>
      <c r="Z438" t="s">
        <v>3187</v>
      </c>
      <c r="AA438" s="12" t="str">
        <f>Table14[[#This Row],[case_id]]&amp;"__"&amp;Table14[[#This Row],[filename]]&amp;"__"&amp;Table14[[#This Row],[Model]]</f>
        <v>repo_ea4831f_8d2c22d__gemini_main_llm_vs_gt.diff__Gemini 3.5 Flash</v>
      </c>
      <c r="AB438" s="12">
        <f>IF(Table14[[#This Row],[task_success]]="Yes",1,0)</f>
        <v>1</v>
      </c>
      <c r="AC438" s="12">
        <f>IF(Table14[[#This Row],[task_success]]="Partial",1,0)</f>
        <v>0</v>
      </c>
      <c r="AD438" s="12">
        <f>IF(Table14[[#This Row],[task_success]]="No",1,0)</f>
        <v>0</v>
      </c>
      <c r="AE438" s="12">
        <f>IF(Table14[[#This Row],[exact_match]]="Yes",1,0)</f>
        <v>0</v>
      </c>
      <c r="AF438" s="12">
        <f>IF(Table14[[#This Row],[unintended_change_present]]="Yes",1,0)</f>
        <v>1</v>
      </c>
      <c r="AG438" s="12">
        <f>IF(Table14[[#This Row],[missed_required_change]]="Yes",1,0)</f>
        <v>0</v>
      </c>
      <c r="AH438" s="12">
        <f>IF(OR(Table14[[#This Row],[severity]]="Medium",Table14[[#This Row],[severity]]="High"),1,0)</f>
        <v>0</v>
      </c>
    </row>
    <row r="439" spans="1:34" ht="106.5">
      <c r="A439" s="10" t="s">
        <v>2591</v>
      </c>
      <c r="B439" s="11" t="s">
        <v>2592</v>
      </c>
      <c r="C439" s="12" t="s">
        <v>305</v>
      </c>
      <c r="D43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9" s="11" t="s">
        <v>2604</v>
      </c>
      <c r="F439" s="12" t="s">
        <v>2605</v>
      </c>
      <c r="G439" s="12" t="s">
        <v>2606</v>
      </c>
      <c r="H439" s="12">
        <v>1</v>
      </c>
      <c r="I439" s="12" t="s">
        <v>2607</v>
      </c>
      <c r="J439" s="12" t="s">
        <v>2607</v>
      </c>
      <c r="K439" s="13" t="s">
        <v>56</v>
      </c>
      <c r="L439" s="12" t="s">
        <v>2608</v>
      </c>
      <c r="M439" s="12" t="s">
        <v>2609</v>
      </c>
      <c r="N439" s="12" t="s">
        <v>2612</v>
      </c>
      <c r="O439" s="12" t="s">
        <v>3191</v>
      </c>
      <c r="P439" s="12" t="s">
        <v>2672</v>
      </c>
      <c r="Q439" s="12" t="s">
        <v>2671</v>
      </c>
      <c r="R439" s="12" t="s">
        <v>2672</v>
      </c>
      <c r="S439" s="12" t="s">
        <v>76</v>
      </c>
      <c r="T439" s="12" t="s">
        <v>73</v>
      </c>
      <c r="U439" s="12" t="s">
        <v>61</v>
      </c>
      <c r="V439" s="12" t="s">
        <v>3155</v>
      </c>
      <c r="W439" s="12" t="s">
        <v>72</v>
      </c>
      <c r="X439" s="1" t="s">
        <v>61</v>
      </c>
      <c r="Y439" s="1" t="s">
        <v>506</v>
      </c>
      <c r="Z439" t="s">
        <v>3187</v>
      </c>
      <c r="AA439" s="12" t="str">
        <f>Table14[[#This Row],[case_id]]&amp;"__"&amp;Table14[[#This Row],[filename]]&amp;"__"&amp;Table14[[#This Row],[Model]]</f>
        <v>repo_8508c46_2e0a353__gemini_player_llm_vs_gt.diff__Gemini 3.5 Flash</v>
      </c>
      <c r="AB439" s="12">
        <f>IF(Table14[[#This Row],[task_success]]="Yes",1,0)</f>
        <v>1</v>
      </c>
      <c r="AC439" s="12">
        <f>IF(Table14[[#This Row],[task_success]]="Partial",1,0)</f>
        <v>0</v>
      </c>
      <c r="AD439" s="12">
        <f>IF(Table14[[#This Row],[task_success]]="No",1,0)</f>
        <v>0</v>
      </c>
      <c r="AE439" s="12">
        <f>IF(Table14[[#This Row],[exact_match]]="Yes",1,0)</f>
        <v>0</v>
      </c>
      <c r="AF439" s="12">
        <f>IF(Table14[[#This Row],[unintended_change_present]]="Yes",1,0)</f>
        <v>1</v>
      </c>
      <c r="AG439" s="12">
        <f>IF(Table14[[#This Row],[missed_required_change]]="Yes",1,0)</f>
        <v>0</v>
      </c>
      <c r="AH439" s="12">
        <f>IF(OR(Table14[[#This Row],[severity]]="Medium",Table14[[#This Row],[severity]]="High"),1,0)</f>
        <v>0</v>
      </c>
    </row>
    <row r="440" spans="1:34" ht="91.5">
      <c r="A440" s="26" t="s">
        <v>2617</v>
      </c>
      <c r="B440" s="15" t="s">
        <v>2618</v>
      </c>
      <c r="C440" s="16" t="s">
        <v>51</v>
      </c>
      <c r="D44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0" s="15" t="s">
        <v>2619</v>
      </c>
      <c r="F440" s="16" t="s">
        <v>2620</v>
      </c>
      <c r="G440" s="16" t="s">
        <v>2621</v>
      </c>
      <c r="H440" s="16">
        <v>2</v>
      </c>
      <c r="I440" s="16" t="s">
        <v>2622</v>
      </c>
      <c r="J440" s="16" t="s">
        <v>2623</v>
      </c>
      <c r="K440" s="18" t="s">
        <v>56</v>
      </c>
      <c r="L440" s="16" t="s">
        <v>2624</v>
      </c>
      <c r="M440" s="16" t="s">
        <v>2625</v>
      </c>
      <c r="N440" s="12" t="s">
        <v>2630</v>
      </c>
      <c r="O440" s="12" t="s">
        <v>2631</v>
      </c>
      <c r="P440" s="16" t="s">
        <v>2672</v>
      </c>
      <c r="Q440" s="16" t="s">
        <v>2671</v>
      </c>
      <c r="R440" s="16" t="s">
        <v>2672</v>
      </c>
      <c r="S440" s="16" t="s">
        <v>2702</v>
      </c>
      <c r="T440" s="16" t="s">
        <v>2674</v>
      </c>
      <c r="U440" s="16" t="s">
        <v>62</v>
      </c>
      <c r="V440" s="16" t="s">
        <v>3161</v>
      </c>
      <c r="W440" s="16" t="s">
        <v>72</v>
      </c>
      <c r="X440" s="1" t="s">
        <v>62</v>
      </c>
      <c r="Y440" s="1" t="s">
        <v>73</v>
      </c>
      <c r="Z440" t="s">
        <v>3187</v>
      </c>
      <c r="AA440" s="12" t="str">
        <f>Table14[[#This Row],[case_id]]&amp;"__"&amp;Table14[[#This Row],[filename]]&amp;"__"&amp;Table14[[#This Row],[Model]]</f>
        <v>repo_c224141_ecd90d6__gemini_status_llm_vs_gt.diff__Gemini 3.5 Flash</v>
      </c>
      <c r="AB440" s="12">
        <f>IF(Table14[[#This Row],[task_success]]="Yes",1,0)</f>
        <v>1</v>
      </c>
      <c r="AC440" s="12">
        <f>IF(Table14[[#This Row],[task_success]]="Partial",1,0)</f>
        <v>0</v>
      </c>
      <c r="AD440" s="12">
        <f>IF(Table14[[#This Row],[task_success]]="No",1,0)</f>
        <v>0</v>
      </c>
      <c r="AE440" s="12">
        <f>IF(Table14[[#This Row],[exact_match]]="Yes",1,0)</f>
        <v>0</v>
      </c>
      <c r="AF440" s="12">
        <f>IF(Table14[[#This Row],[unintended_change_present]]="Yes",1,0)</f>
        <v>1</v>
      </c>
      <c r="AG440" s="12">
        <f>IF(Table14[[#This Row],[missed_required_change]]="Yes",1,0)</f>
        <v>1</v>
      </c>
      <c r="AH440" s="12">
        <f>IF(OR(Table14[[#This Row],[severity]]="Medium",Table14[[#This Row],[severity]]="High"),1,0)</f>
        <v>0</v>
      </c>
    </row>
    <row r="441" spans="1:34" ht="91.5">
      <c r="A441" s="27" t="s">
        <v>2617</v>
      </c>
      <c r="B441" s="11" t="s">
        <v>2618</v>
      </c>
      <c r="C441" s="12" t="s">
        <v>51</v>
      </c>
      <c r="D44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1" s="11" t="s">
        <v>2619</v>
      </c>
      <c r="F441" s="12" t="s">
        <v>2620</v>
      </c>
      <c r="G441" s="12" t="s">
        <v>2621</v>
      </c>
      <c r="H441" s="12">
        <v>2</v>
      </c>
      <c r="I441" s="12" t="s">
        <v>2622</v>
      </c>
      <c r="J441" s="12" t="s">
        <v>2636</v>
      </c>
      <c r="K441" s="13" t="s">
        <v>56</v>
      </c>
      <c r="L441" s="12" t="s">
        <v>2624</v>
      </c>
      <c r="M441" s="12" t="s">
        <v>2625</v>
      </c>
      <c r="N441" s="12" t="s">
        <v>2639</v>
      </c>
      <c r="O441" s="12" t="s">
        <v>2640</v>
      </c>
      <c r="P441" s="12" t="s">
        <v>62</v>
      </c>
      <c r="Q441" s="12" t="s">
        <v>61</v>
      </c>
      <c r="R441" s="12" t="s">
        <v>61</v>
      </c>
      <c r="S441" s="12" t="s">
        <v>76</v>
      </c>
      <c r="T441" s="12" t="s">
        <v>77</v>
      </c>
      <c r="U441" s="12" t="s">
        <v>61</v>
      </c>
      <c r="V441" s="12" t="s">
        <v>3165</v>
      </c>
      <c r="W441" s="12" t="s">
        <v>72</v>
      </c>
      <c r="X441" s="1" t="s">
        <v>62</v>
      </c>
      <c r="Y441" s="1" t="s">
        <v>73</v>
      </c>
      <c r="Z441" t="s">
        <v>3187</v>
      </c>
      <c r="AA441" s="12" t="str">
        <f>Table14[[#This Row],[case_id]]&amp;"__"&amp;Table14[[#This Row],[filename]]&amp;"__"&amp;Table14[[#This Row],[Model]]</f>
        <v>repo_c224141_ecd90d6__gemini_desc_llm_vs_gt.diff__Gemini 3.5 Flash</v>
      </c>
      <c r="AB441" s="12">
        <f>IF(Table14[[#This Row],[task_success]]="Yes",1,0)</f>
        <v>1</v>
      </c>
      <c r="AC441" s="12">
        <f>IF(Table14[[#This Row],[task_success]]="Partial",1,0)</f>
        <v>0</v>
      </c>
      <c r="AD441" s="12">
        <f>IF(Table14[[#This Row],[task_success]]="No",1,0)</f>
        <v>0</v>
      </c>
      <c r="AE441" s="12">
        <f>IF(Table14[[#This Row],[exact_match]]="Yes",1,0)</f>
        <v>0</v>
      </c>
      <c r="AF441" s="12">
        <f>IF(Table14[[#This Row],[unintended_change_present]]="Yes",1,0)</f>
        <v>0</v>
      </c>
      <c r="AG441" s="12">
        <f>IF(Table14[[#This Row],[missed_required_change]]="Yes",1,0)</f>
        <v>0</v>
      </c>
      <c r="AH441" s="12">
        <f>IF(OR(Table14[[#This Row],[severity]]="Medium",Table14[[#This Row],[severity]]="High"),1,0)</f>
        <v>0</v>
      </c>
    </row>
    <row r="442" spans="1:34" ht="106.5">
      <c r="A442" s="26" t="s">
        <v>2617</v>
      </c>
      <c r="B442" s="15" t="s">
        <v>2618</v>
      </c>
      <c r="C442" s="20" t="s">
        <v>149</v>
      </c>
      <c r="D442"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2" s="15" t="s">
        <v>2644</v>
      </c>
      <c r="F442" s="16" t="s">
        <v>2645</v>
      </c>
      <c r="G442" s="16" t="s">
        <v>2646</v>
      </c>
      <c r="H442" s="16">
        <v>1</v>
      </c>
      <c r="I442" s="16" t="s">
        <v>2647</v>
      </c>
      <c r="J442" s="16" t="s">
        <v>2647</v>
      </c>
      <c r="K442" s="18" t="s">
        <v>56</v>
      </c>
      <c r="L442" s="16" t="s">
        <v>2648</v>
      </c>
      <c r="M442" s="16" t="s">
        <v>2649</v>
      </c>
      <c r="N442" s="12" t="s">
        <v>2639</v>
      </c>
      <c r="O442" s="12" t="s">
        <v>2651</v>
      </c>
      <c r="P442" s="16" t="s">
        <v>62</v>
      </c>
      <c r="Q442" s="16" t="s">
        <v>61</v>
      </c>
      <c r="R442" s="16" t="s">
        <v>62</v>
      </c>
      <c r="S442" s="16" t="s">
        <v>76</v>
      </c>
      <c r="T442" s="16" t="s">
        <v>77</v>
      </c>
      <c r="U442" s="16" t="s">
        <v>61</v>
      </c>
      <c r="V442" s="16" t="s">
        <v>3165</v>
      </c>
      <c r="W442" s="16" t="s">
        <v>72</v>
      </c>
      <c r="X442" s="1" t="s">
        <v>62</v>
      </c>
      <c r="Y442" s="1" t="s">
        <v>73</v>
      </c>
      <c r="Z442" t="s">
        <v>3187</v>
      </c>
      <c r="AA442" s="12" t="str">
        <f>Table14[[#This Row],[case_id]]&amp;"__"&amp;Table14[[#This Row],[filename]]&amp;"__"&amp;Table14[[#This Row],[Model]]</f>
        <v>repo_77e21a0_56762b5__gemini_desc_llm_vs_gt.diff__Gemini 3.5 Flash</v>
      </c>
      <c r="AB442" s="12">
        <f>IF(Table14[[#This Row],[task_success]]="Yes",1,0)</f>
        <v>1</v>
      </c>
      <c r="AC442" s="12">
        <f>IF(Table14[[#This Row],[task_success]]="Partial",1,0)</f>
        <v>0</v>
      </c>
      <c r="AD442" s="12">
        <f>IF(Table14[[#This Row],[task_success]]="No",1,0)</f>
        <v>0</v>
      </c>
      <c r="AE442" s="12">
        <f>IF(Table14[[#This Row],[exact_match]]="Yes",1,0)</f>
        <v>0</v>
      </c>
      <c r="AF442" s="12">
        <f>IF(Table14[[#This Row],[unintended_change_present]]="Yes",1,0)</f>
        <v>1</v>
      </c>
      <c r="AG442" s="12">
        <f>IF(Table14[[#This Row],[missed_required_change]]="Yes",1,0)</f>
        <v>0</v>
      </c>
      <c r="AH442" s="12">
        <f>IF(OR(Table14[[#This Row],[severity]]="Medium",Table14[[#This Row],[severity]]="High"),1,0)</f>
        <v>0</v>
      </c>
    </row>
    <row r="443" spans="1:34" ht="106.5">
      <c r="A443" s="27" t="s">
        <v>2617</v>
      </c>
      <c r="B443" s="11" t="s">
        <v>2618</v>
      </c>
      <c r="C443" s="24" t="s">
        <v>149</v>
      </c>
      <c r="D443"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3" s="11" t="s">
        <v>2654</v>
      </c>
      <c r="F443" s="12" t="s">
        <v>2655</v>
      </c>
      <c r="G443" s="12" t="s">
        <v>2656</v>
      </c>
      <c r="H443" s="12">
        <v>1</v>
      </c>
      <c r="I443" s="12" t="s">
        <v>2657</v>
      </c>
      <c r="J443" s="12" t="s">
        <v>2657</v>
      </c>
      <c r="K443" s="13" t="s">
        <v>56</v>
      </c>
      <c r="L443" s="12" t="s">
        <v>2658</v>
      </c>
      <c r="M443" s="12" t="s">
        <v>2659</v>
      </c>
      <c r="N443" s="42" t="s">
        <v>2663</v>
      </c>
      <c r="O443" s="42" t="s">
        <v>2664</v>
      </c>
      <c r="P443" s="12" t="s">
        <v>62</v>
      </c>
      <c r="Q443" s="12" t="s">
        <v>61</v>
      </c>
      <c r="R443" s="12" t="s">
        <v>62</v>
      </c>
      <c r="S443" s="12" t="s">
        <v>76</v>
      </c>
      <c r="T443" s="12" t="s">
        <v>77</v>
      </c>
      <c r="U443" s="12" t="s">
        <v>61</v>
      </c>
      <c r="V443" s="12" t="s">
        <v>3174</v>
      </c>
      <c r="W443" s="12" t="s">
        <v>72</v>
      </c>
      <c r="X443" s="1" t="s">
        <v>62</v>
      </c>
      <c r="Y443" s="1" t="s">
        <v>73</v>
      </c>
      <c r="Z443" t="s">
        <v>3187</v>
      </c>
      <c r="AA443" s="12" t="str">
        <f>Table14[[#This Row],[case_id]]&amp;"__"&amp;Table14[[#This Row],[filename]]&amp;"__"&amp;Table14[[#This Row],[Model]]</f>
        <v>repo_8f6e8ee_c3b6802__gemini_rec_llm_vs_gt.diff__Gemini 3.5 Flash</v>
      </c>
      <c r="AB443" s="12">
        <f>IF(Table14[[#This Row],[task_success]]="Yes",1,0)</f>
        <v>1</v>
      </c>
      <c r="AC443" s="12">
        <f>IF(Table14[[#This Row],[task_success]]="Partial",1,0)</f>
        <v>0</v>
      </c>
      <c r="AD443" s="12">
        <f>IF(Table14[[#This Row],[task_success]]="No",1,0)</f>
        <v>0</v>
      </c>
      <c r="AE443" s="12">
        <f>IF(Table14[[#This Row],[exact_match]]="Yes",1,0)</f>
        <v>0</v>
      </c>
      <c r="AF443" s="12">
        <f>IF(Table14[[#This Row],[unintended_change_present]]="Yes",1,0)</f>
        <v>1</v>
      </c>
      <c r="AG443" s="12">
        <f>IF(Table14[[#This Row],[missed_required_change]]="Yes",1,0)</f>
        <v>0</v>
      </c>
      <c r="AH443" s="12">
        <f>IF(OR(Table14[[#This Row],[severity]]="Medium",Table14[[#This Row],[severity]]="High"),1,0)</f>
        <v>0</v>
      </c>
    </row>
    <row r="444" spans="1:34" ht="91.5">
      <c r="A444" t="s">
        <v>49</v>
      </c>
      <c r="B444" s="11" t="s">
        <v>50</v>
      </c>
      <c r="C444" s="1" t="s">
        <v>51</v>
      </c>
      <c r="D44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4" s="11" t="s">
        <v>52</v>
      </c>
      <c r="F444" s="12" t="s">
        <v>53</v>
      </c>
      <c r="G444" s="12" t="s">
        <v>54</v>
      </c>
      <c r="H444" s="12">
        <v>1</v>
      </c>
      <c r="I444" s="12" t="s">
        <v>55</v>
      </c>
      <c r="J444" s="12" t="s">
        <v>55</v>
      </c>
      <c r="K444" s="13" t="s">
        <v>56</v>
      </c>
      <c r="L444" s="12" t="s">
        <v>57</v>
      </c>
      <c r="M444" s="12" t="s">
        <v>58</v>
      </c>
      <c r="N444" s="1" t="s">
        <v>74</v>
      </c>
      <c r="O444" s="1" t="s">
        <v>75</v>
      </c>
      <c r="P444" s="12" t="s">
        <v>2672</v>
      </c>
      <c r="Q444" s="12" t="s">
        <v>2671</v>
      </c>
      <c r="R444" s="12" t="s">
        <v>2672</v>
      </c>
      <c r="S444" s="12" t="s">
        <v>2677</v>
      </c>
      <c r="T444" s="12" t="s">
        <v>2678</v>
      </c>
      <c r="U444" s="12" t="s">
        <v>2671</v>
      </c>
      <c r="V444" s="12" t="s">
        <v>2679</v>
      </c>
      <c r="W444" s="12" t="s">
        <v>72</v>
      </c>
      <c r="X444" s="1" t="s">
        <v>62</v>
      </c>
      <c r="Y444" s="1" t="s">
        <v>73</v>
      </c>
      <c r="Z444" t="s">
        <v>3192</v>
      </c>
      <c r="AA444" s="12" t="str">
        <f>Table14[[#This Row],[case_id]]&amp;"__"&amp;Table14[[#This Row],[filename]]&amp;"__"&amp;Table14[[#This Row],[Model]]</f>
        <v>repo_a55aa59_4311b2c__claude_cmdmod_llm_vs_gt.diff__Claude Opus 4.8</v>
      </c>
      <c r="AB444" s="12">
        <f>IF(Table14[[#This Row],[task_success]]="Yes",1,0)</f>
        <v>1</v>
      </c>
      <c r="AC444" s="12">
        <f>IF(Table14[[#This Row],[task_success]]="Partial",1,0)</f>
        <v>0</v>
      </c>
      <c r="AD444" s="12">
        <f>IF(Table14[[#This Row],[task_success]]="No",1,0)</f>
        <v>0</v>
      </c>
      <c r="AE444" s="12">
        <f>IF(Table14[[#This Row],[exact_match]]="Yes",1,0)</f>
        <v>0</v>
      </c>
      <c r="AF444" s="12">
        <f>IF(Table14[[#This Row],[unintended_change_present]]="Yes",1,0)</f>
        <v>1</v>
      </c>
      <c r="AG444" s="12">
        <f>IF(Table14[[#This Row],[missed_required_change]]="Yes",1,0)</f>
        <v>0</v>
      </c>
      <c r="AH444" s="12">
        <f>IF(OR(Table14[[#This Row],[severity]]="Medium",Table14[[#This Row],[severity]]="High"),1,0)</f>
        <v>1</v>
      </c>
    </row>
    <row r="445" spans="1:34" ht="137.25">
      <c r="A445" t="s">
        <v>49</v>
      </c>
      <c r="B445" s="11" t="s">
        <v>79</v>
      </c>
      <c r="C445" s="1" t="s">
        <v>80</v>
      </c>
      <c r="D44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5" s="11" t="s">
        <v>81</v>
      </c>
      <c r="F445" s="12" t="s">
        <v>82</v>
      </c>
      <c r="G445" s="12" t="s">
        <v>83</v>
      </c>
      <c r="H445" s="12">
        <v>1</v>
      </c>
      <c r="I445" s="12" t="s">
        <v>84</v>
      </c>
      <c r="J445" s="12" t="s">
        <v>84</v>
      </c>
      <c r="K445" s="13" t="s">
        <v>56</v>
      </c>
      <c r="L445" s="12" t="s">
        <v>85</v>
      </c>
      <c r="M445" s="12" t="s">
        <v>86</v>
      </c>
      <c r="N445" s="1" t="s">
        <v>92</v>
      </c>
      <c r="O445" s="1" t="s">
        <v>93</v>
      </c>
      <c r="P445" s="16" t="s">
        <v>62</v>
      </c>
      <c r="Q445" s="16" t="s">
        <v>2671</v>
      </c>
      <c r="R445" s="16" t="s">
        <v>2672</v>
      </c>
      <c r="S445" s="16" t="s">
        <v>76</v>
      </c>
      <c r="T445" s="16" t="s">
        <v>2674</v>
      </c>
      <c r="U445" s="16" t="s">
        <v>2671</v>
      </c>
      <c r="V445" s="16" t="s">
        <v>2685</v>
      </c>
      <c r="W445" s="16" t="s">
        <v>72</v>
      </c>
      <c r="X445" s="1" t="s">
        <v>62</v>
      </c>
      <c r="Y445" s="1" t="s">
        <v>73</v>
      </c>
      <c r="Z445" t="s">
        <v>3192</v>
      </c>
      <c r="AA445" s="12" t="str">
        <f>Table14[[#This Row],[case_id]]&amp;"__"&amp;Table14[[#This Row],[filename]]&amp;"__"&amp;Table14[[#This Row],[Model]]</f>
        <v>repo_625da0d_9d458bb__claude_pkg_llm_vs_gt.diff__Claude Opus 4.8</v>
      </c>
      <c r="AB445" s="12">
        <f>IF(Table14[[#This Row],[task_success]]="Yes",1,0)</f>
        <v>1</v>
      </c>
      <c r="AC445" s="12">
        <f>IF(Table14[[#This Row],[task_success]]="Partial",1,0)</f>
        <v>0</v>
      </c>
      <c r="AD445" s="12">
        <f>IF(Table14[[#This Row],[task_success]]="No",1,0)</f>
        <v>0</v>
      </c>
      <c r="AE445" s="12">
        <f>IF(Table14[[#This Row],[exact_match]]="Yes",1,0)</f>
        <v>0</v>
      </c>
      <c r="AF445" s="12">
        <f>IF(Table14[[#This Row],[unintended_change_present]]="Yes",1,0)</f>
        <v>1</v>
      </c>
      <c r="AG445" s="12">
        <f>IF(Table14[[#This Row],[missed_required_change]]="Yes",1,0)</f>
        <v>0</v>
      </c>
      <c r="AH445" s="12">
        <f>IF(OR(Table14[[#This Row],[severity]]="Medium",Table14[[#This Row],[severity]]="High"),1,0)</f>
        <v>0</v>
      </c>
    </row>
    <row r="446" spans="1:34" ht="91.5">
      <c r="A446" t="s">
        <v>49</v>
      </c>
      <c r="B446" s="11" t="s">
        <v>79</v>
      </c>
      <c r="C446" s="1" t="s">
        <v>80</v>
      </c>
      <c r="D44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6" s="11" t="s">
        <v>94</v>
      </c>
      <c r="F446" s="12" t="s">
        <v>95</v>
      </c>
      <c r="G446" s="12" t="s">
        <v>96</v>
      </c>
      <c r="H446" s="12">
        <v>1</v>
      </c>
      <c r="I446" s="12" t="s">
        <v>97</v>
      </c>
      <c r="J446" s="12" t="s">
        <v>97</v>
      </c>
      <c r="K446" s="13" t="s">
        <v>56</v>
      </c>
      <c r="L446" s="12" t="s">
        <v>98</v>
      </c>
      <c r="M446" s="12" t="s">
        <v>99</v>
      </c>
      <c r="N446" s="1" t="s">
        <v>111</v>
      </c>
      <c r="O446" s="1" t="s">
        <v>112</v>
      </c>
      <c r="P446" s="12" t="s">
        <v>2672</v>
      </c>
      <c r="Q446" s="12" t="s">
        <v>2671</v>
      </c>
      <c r="R446" s="12" t="s">
        <v>2672</v>
      </c>
      <c r="S446" s="12" t="s">
        <v>76</v>
      </c>
      <c r="T446" s="12" t="s">
        <v>2674</v>
      </c>
      <c r="U446" s="12" t="s">
        <v>2671</v>
      </c>
      <c r="V446" s="12" t="s">
        <v>2693</v>
      </c>
      <c r="W446" s="12" t="s">
        <v>72</v>
      </c>
      <c r="X446" s="1" t="s">
        <v>61</v>
      </c>
      <c r="Y446" s="1" t="s">
        <v>105</v>
      </c>
      <c r="Z446" t="s">
        <v>3192</v>
      </c>
      <c r="AA446" s="12" t="str">
        <f>Table14[[#This Row],[case_id]]&amp;"__"&amp;Table14[[#This Row],[filename]]&amp;"__"&amp;Table14[[#This Row],[Model]]</f>
        <v>repo_b4db08e_d18e5c4__claude_event_llm_vs_gt.diff__Claude Opus 4.8</v>
      </c>
      <c r="AB446" s="12">
        <f>IF(Table14[[#This Row],[task_success]]="Yes",1,0)</f>
        <v>1</v>
      </c>
      <c r="AC446" s="12">
        <f>IF(Table14[[#This Row],[task_success]]="Partial",1,0)</f>
        <v>0</v>
      </c>
      <c r="AD446" s="12">
        <f>IF(Table14[[#This Row],[task_success]]="No",1,0)</f>
        <v>0</v>
      </c>
      <c r="AE446" s="12">
        <f>IF(Table14[[#This Row],[exact_match]]="Yes",1,0)</f>
        <v>0</v>
      </c>
      <c r="AF446" s="12">
        <f>IF(Table14[[#This Row],[unintended_change_present]]="Yes",1,0)</f>
        <v>1</v>
      </c>
      <c r="AG446" s="12">
        <f>IF(Table14[[#This Row],[missed_required_change]]="Yes",1,0)</f>
        <v>0</v>
      </c>
      <c r="AH446" s="12">
        <f>IF(OR(Table14[[#This Row],[severity]]="Medium",Table14[[#This Row],[severity]]="High"),1,0)</f>
        <v>0</v>
      </c>
    </row>
    <row r="447" spans="1:34" ht="91.5">
      <c r="A447" t="s">
        <v>49</v>
      </c>
      <c r="B447" s="11" t="s">
        <v>79</v>
      </c>
      <c r="C447" s="1" t="s">
        <v>114</v>
      </c>
      <c r="D44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7" s="11" t="s">
        <v>115</v>
      </c>
      <c r="F447" s="12" t="s">
        <v>116</v>
      </c>
      <c r="G447" s="12" t="s">
        <v>117</v>
      </c>
      <c r="H447" s="12">
        <v>3</v>
      </c>
      <c r="I447" s="12" t="s">
        <v>118</v>
      </c>
      <c r="J447" s="12" t="s">
        <v>119</v>
      </c>
      <c r="K447" s="13" t="s">
        <v>56</v>
      </c>
      <c r="L447" s="12" t="s">
        <v>120</v>
      </c>
      <c r="M447" s="12" t="s">
        <v>121</v>
      </c>
      <c r="N447" s="1" t="s">
        <v>129</v>
      </c>
      <c r="O447" s="1" t="s">
        <v>130</v>
      </c>
      <c r="P447" s="16" t="s">
        <v>62</v>
      </c>
      <c r="Q447" s="16" t="s">
        <v>2671</v>
      </c>
      <c r="R447" s="16" t="s">
        <v>2672</v>
      </c>
      <c r="S447" s="16" t="s">
        <v>76</v>
      </c>
      <c r="T447" s="16" t="s">
        <v>2674</v>
      </c>
      <c r="U447" s="16" t="s">
        <v>2671</v>
      </c>
      <c r="V447" s="16" t="s">
        <v>2681</v>
      </c>
      <c r="W447" s="16" t="s">
        <v>72</v>
      </c>
      <c r="X447" s="1" t="s">
        <v>62</v>
      </c>
      <c r="Y447" s="1" t="s">
        <v>73</v>
      </c>
      <c r="Z447" t="s">
        <v>3192</v>
      </c>
      <c r="AA447" s="12" t="str">
        <f>Table14[[#This Row],[case_id]]&amp;"__"&amp;Table14[[#This Row],[filename]]&amp;"__"&amp;Table14[[#This Row],[Model]]</f>
        <v>repo_8b7a575_d92abc6__claude_eval_llm_vs_gt.diff__Claude Opus 4.8</v>
      </c>
      <c r="AB447" s="12">
        <f>IF(Table14[[#This Row],[task_success]]="Yes",1,0)</f>
        <v>1</v>
      </c>
      <c r="AC447" s="12">
        <f>IF(Table14[[#This Row],[task_success]]="Partial",1,0)</f>
        <v>0</v>
      </c>
      <c r="AD447" s="12">
        <f>IF(Table14[[#This Row],[task_success]]="No",1,0)</f>
        <v>0</v>
      </c>
      <c r="AE447" s="12">
        <f>IF(Table14[[#This Row],[exact_match]]="Yes",1,0)</f>
        <v>0</v>
      </c>
      <c r="AF447" s="12">
        <f>IF(Table14[[#This Row],[unintended_change_present]]="Yes",1,0)</f>
        <v>1</v>
      </c>
      <c r="AG447" s="12">
        <f>IF(Table14[[#This Row],[missed_required_change]]="Yes",1,0)</f>
        <v>0</v>
      </c>
      <c r="AH447" s="12">
        <f>IF(OR(Table14[[#This Row],[severity]]="Medium",Table14[[#This Row],[severity]]="High"),1,0)</f>
        <v>0</v>
      </c>
    </row>
    <row r="448" spans="1:34" ht="91.5">
      <c r="A448" t="s">
        <v>49</v>
      </c>
      <c r="B448" s="11" t="s">
        <v>79</v>
      </c>
      <c r="C448" s="1" t="s">
        <v>114</v>
      </c>
      <c r="D44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8" s="11" t="s">
        <v>115</v>
      </c>
      <c r="F448" s="12" t="s">
        <v>116</v>
      </c>
      <c r="G448" s="12" t="s">
        <v>117</v>
      </c>
      <c r="H448" s="12">
        <v>3</v>
      </c>
      <c r="I448" s="12" t="s">
        <v>118</v>
      </c>
      <c r="J448" s="12" t="s">
        <v>131</v>
      </c>
      <c r="K448" s="13" t="s">
        <v>56</v>
      </c>
      <c r="L448" s="12" t="s">
        <v>120</v>
      </c>
      <c r="M448" s="12" t="s">
        <v>121</v>
      </c>
      <c r="N448" s="1" t="s">
        <v>136</v>
      </c>
      <c r="O448" s="1" t="s">
        <v>137</v>
      </c>
      <c r="P448" s="12" t="s">
        <v>2672</v>
      </c>
      <c r="Q448" s="12" t="s">
        <v>2671</v>
      </c>
      <c r="R448" s="12" t="s">
        <v>2672</v>
      </c>
      <c r="S448" s="12" t="s">
        <v>76</v>
      </c>
      <c r="T448" s="12" t="s">
        <v>2674</v>
      </c>
      <c r="U448" s="12" t="s">
        <v>2671</v>
      </c>
      <c r="V448" s="12" t="s">
        <v>2681</v>
      </c>
      <c r="W448" s="12" t="s">
        <v>72</v>
      </c>
      <c r="X448" s="1" t="s">
        <v>62</v>
      </c>
      <c r="Y448" s="1" t="s">
        <v>73</v>
      </c>
      <c r="Z448" t="s">
        <v>3192</v>
      </c>
      <c r="AA448" s="12" t="str">
        <f>Table14[[#This Row],[case_id]]&amp;"__"&amp;Table14[[#This Row],[filename]]&amp;"__"&amp;Table14[[#This Row],[Model]]</f>
        <v>repo_8b7a575_d92abc6__claude_postpone_llm_vs_gt.diff__Claude Opus 4.8</v>
      </c>
      <c r="AB448" s="12">
        <f>IF(Table14[[#This Row],[task_success]]="Yes",1,0)</f>
        <v>1</v>
      </c>
      <c r="AC448" s="12">
        <f>IF(Table14[[#This Row],[task_success]]="Partial",1,0)</f>
        <v>0</v>
      </c>
      <c r="AD448" s="12">
        <f>IF(Table14[[#This Row],[task_success]]="No",1,0)</f>
        <v>0</v>
      </c>
      <c r="AE448" s="12">
        <f>IF(Table14[[#This Row],[exact_match]]="Yes",1,0)</f>
        <v>0</v>
      </c>
      <c r="AF448" s="12">
        <f>IF(Table14[[#This Row],[unintended_change_present]]="Yes",1,0)</f>
        <v>1</v>
      </c>
      <c r="AG448" s="12">
        <f>IF(Table14[[#This Row],[missed_required_change]]="Yes",1,0)</f>
        <v>0</v>
      </c>
      <c r="AH448" s="12">
        <f>IF(OR(Table14[[#This Row],[severity]]="Medium",Table14[[#This Row],[severity]]="High"),1,0)</f>
        <v>0</v>
      </c>
    </row>
    <row r="449" spans="1:34" ht="91.5">
      <c r="A449" t="s">
        <v>49</v>
      </c>
      <c r="B449" s="11" t="s">
        <v>79</v>
      </c>
      <c r="C449" s="1" t="s">
        <v>114</v>
      </c>
      <c r="D44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9" s="11" t="s">
        <v>115</v>
      </c>
      <c r="F449" s="12" t="s">
        <v>116</v>
      </c>
      <c r="G449" s="12" t="s">
        <v>117</v>
      </c>
      <c r="H449" s="12">
        <v>3</v>
      </c>
      <c r="I449" s="12" t="s">
        <v>118</v>
      </c>
      <c r="J449" s="12" t="s">
        <v>140</v>
      </c>
      <c r="K449" s="13" t="s">
        <v>56</v>
      </c>
      <c r="L449" s="12" t="s">
        <v>120</v>
      </c>
      <c r="M449" s="12" t="s">
        <v>121</v>
      </c>
      <c r="N449" s="1" t="s">
        <v>147</v>
      </c>
      <c r="O449" s="1" t="s">
        <v>148</v>
      </c>
      <c r="P449" s="16" t="s">
        <v>2672</v>
      </c>
      <c r="Q449" s="16" t="s">
        <v>2671</v>
      </c>
      <c r="R449" s="16" t="s">
        <v>2672</v>
      </c>
      <c r="S449" s="16" t="s">
        <v>76</v>
      </c>
      <c r="T449" s="16" t="s">
        <v>2674</v>
      </c>
      <c r="U449" s="16" t="s">
        <v>2671</v>
      </c>
      <c r="V449" s="16" t="s">
        <v>2681</v>
      </c>
      <c r="W449" s="16" t="s">
        <v>72</v>
      </c>
      <c r="X449" s="1" t="s">
        <v>62</v>
      </c>
      <c r="Y449" s="1" t="s">
        <v>73</v>
      </c>
      <c r="Z449" t="s">
        <v>3192</v>
      </c>
      <c r="AA449" s="12" t="str">
        <f>Table14[[#This Row],[case_id]]&amp;"__"&amp;Table14[[#This Row],[filename]]&amp;"__"&amp;Table14[[#This Row],[Model]]</f>
        <v>repo_8b7a575_d92abc6__claude_skip_llm_vs_gt.diff__Claude Opus 4.8</v>
      </c>
      <c r="AB449" s="12">
        <f>IF(Table14[[#This Row],[task_success]]="Yes",1,0)</f>
        <v>1</v>
      </c>
      <c r="AC449" s="12">
        <f>IF(Table14[[#This Row],[task_success]]="Partial",1,0)</f>
        <v>0</v>
      </c>
      <c r="AD449" s="12">
        <f>IF(Table14[[#This Row],[task_success]]="No",1,0)</f>
        <v>0</v>
      </c>
      <c r="AE449" s="12">
        <f>IF(Table14[[#This Row],[exact_match]]="Yes",1,0)</f>
        <v>0</v>
      </c>
      <c r="AF449" s="12">
        <f>IF(Table14[[#This Row],[unintended_change_present]]="Yes",1,0)</f>
        <v>1</v>
      </c>
      <c r="AG449" s="12">
        <f>IF(Table14[[#This Row],[missed_required_change]]="Yes",1,0)</f>
        <v>0</v>
      </c>
      <c r="AH449" s="12">
        <f>IF(OR(Table14[[#This Row],[severity]]="Medium",Table14[[#This Row],[severity]]="High"),1,0)</f>
        <v>0</v>
      </c>
    </row>
    <row r="450" spans="1:34" ht="106.5">
      <c r="A450" t="s">
        <v>49</v>
      </c>
      <c r="B450" s="11" t="s">
        <v>79</v>
      </c>
      <c r="C450" s="1" t="s">
        <v>149</v>
      </c>
      <c r="D45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0" s="11" t="s">
        <v>150</v>
      </c>
      <c r="F450" s="12" t="s">
        <v>151</v>
      </c>
      <c r="G450" s="12" t="s">
        <v>152</v>
      </c>
      <c r="H450" s="12">
        <v>1</v>
      </c>
      <c r="I450" s="12" t="s">
        <v>153</v>
      </c>
      <c r="J450" s="12" t="s">
        <v>153</v>
      </c>
      <c r="K450" s="13" t="s">
        <v>56</v>
      </c>
      <c r="L450" s="12" t="s">
        <v>154</v>
      </c>
      <c r="M450" s="12" t="s">
        <v>155</v>
      </c>
      <c r="N450" s="1" t="s">
        <v>163</v>
      </c>
      <c r="O450" s="1" t="s">
        <v>164</v>
      </c>
      <c r="P450" s="16" t="s">
        <v>2672</v>
      </c>
      <c r="Q450" s="16" t="s">
        <v>2671</v>
      </c>
      <c r="R450" s="16" t="s">
        <v>2672</v>
      </c>
      <c r="S450" s="16" t="s">
        <v>76</v>
      </c>
      <c r="T450" s="16" t="s">
        <v>2674</v>
      </c>
      <c r="U450" s="16" t="s">
        <v>2671</v>
      </c>
      <c r="V450" s="12" t="s">
        <v>2685</v>
      </c>
      <c r="W450" s="16" t="s">
        <v>72</v>
      </c>
      <c r="X450" s="1" t="s">
        <v>62</v>
      </c>
      <c r="Y450" s="1" t="s">
        <v>73</v>
      </c>
      <c r="Z450" t="s">
        <v>3192</v>
      </c>
      <c r="AA450" s="12" t="str">
        <f>Table14[[#This Row],[case_id]]&amp;"__"&amp;Table14[[#This Row],[filename]]&amp;"__"&amp;Table14[[#This Row],[Model]]</f>
        <v>repo_d76bd40_aeff594__claude_llm_vs_gt.diff__Claude Opus 4.8</v>
      </c>
      <c r="AB450" s="12">
        <f>IF(Table14[[#This Row],[task_success]]="Yes",1,0)</f>
        <v>1</v>
      </c>
      <c r="AC450" s="12">
        <f>IF(Table14[[#This Row],[task_success]]="Partial",1,0)</f>
        <v>0</v>
      </c>
      <c r="AD450" s="12">
        <f>IF(Table14[[#This Row],[task_success]]="No",1,0)</f>
        <v>0</v>
      </c>
      <c r="AE450" s="12">
        <f>IF(Table14[[#This Row],[exact_match]]="Yes",1,0)</f>
        <v>0</v>
      </c>
      <c r="AF450" s="12">
        <f>IF(Table14[[#This Row],[unintended_change_present]]="Yes",1,0)</f>
        <v>1</v>
      </c>
      <c r="AG450" s="12">
        <f>IF(Table14[[#This Row],[missed_required_change]]="Yes",1,0)</f>
        <v>0</v>
      </c>
      <c r="AH450" s="12">
        <f>IF(OR(Table14[[#This Row],[severity]]="Medium",Table14[[#This Row],[severity]]="High"),1,0)</f>
        <v>0</v>
      </c>
    </row>
    <row r="451" spans="1:34" ht="106.5">
      <c r="A451" t="s">
        <v>49</v>
      </c>
      <c r="B451" s="11" t="s">
        <v>79</v>
      </c>
      <c r="C451" s="3" t="s">
        <v>149</v>
      </c>
      <c r="D451"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1" s="11" t="s">
        <v>167</v>
      </c>
      <c r="F451" s="12" t="s">
        <v>168</v>
      </c>
      <c r="G451" s="12">
        <v>5300156</v>
      </c>
      <c r="H451" s="12">
        <v>1</v>
      </c>
      <c r="I451" s="12" t="s">
        <v>169</v>
      </c>
      <c r="J451" s="12" t="s">
        <v>169</v>
      </c>
      <c r="K451" s="13" t="s">
        <v>56</v>
      </c>
      <c r="L451" s="12" t="s">
        <v>170</v>
      </c>
      <c r="M451" s="12" t="s">
        <v>171</v>
      </c>
      <c r="N451" s="1" t="s">
        <v>178</v>
      </c>
      <c r="O451" s="1" t="s">
        <v>179</v>
      </c>
      <c r="P451" s="16" t="s">
        <v>2672</v>
      </c>
      <c r="Q451" s="16" t="s">
        <v>2671</v>
      </c>
      <c r="R451" s="16" t="s">
        <v>2672</v>
      </c>
      <c r="S451" s="16" t="s">
        <v>76</v>
      </c>
      <c r="T451" s="16" t="s">
        <v>2674</v>
      </c>
      <c r="U451" s="16" t="s">
        <v>2671</v>
      </c>
      <c r="V451" s="16" t="s">
        <v>2681</v>
      </c>
      <c r="W451" s="16" t="s">
        <v>72</v>
      </c>
      <c r="X451" s="1" t="s">
        <v>62</v>
      </c>
      <c r="Y451" s="1" t="s">
        <v>73</v>
      </c>
      <c r="Z451" t="s">
        <v>3192</v>
      </c>
      <c r="AA451" s="12" t="str">
        <f>Table14[[#This Row],[case_id]]&amp;"__"&amp;Table14[[#This Row],[filename]]&amp;"__"&amp;Table14[[#This Row],[Model]]</f>
        <v>repo_522d1d8_5300156__claude_saltutil_llm_vs_gt.diff__Claude Opus 4.8</v>
      </c>
      <c r="AB451" s="12">
        <f>IF(Table14[[#This Row],[task_success]]="Yes",1,0)</f>
        <v>1</v>
      </c>
      <c r="AC451" s="12">
        <f>IF(Table14[[#This Row],[task_success]]="Partial",1,0)</f>
        <v>0</v>
      </c>
      <c r="AD451" s="12">
        <f>IF(Table14[[#This Row],[task_success]]="No",1,0)</f>
        <v>0</v>
      </c>
      <c r="AE451" s="12">
        <f>IF(Table14[[#This Row],[exact_match]]="Yes",1,0)</f>
        <v>0</v>
      </c>
      <c r="AF451" s="12">
        <f>IF(Table14[[#This Row],[unintended_change_present]]="Yes",1,0)</f>
        <v>1</v>
      </c>
      <c r="AG451" s="12">
        <f>IF(Table14[[#This Row],[missed_required_change]]="Yes",1,0)</f>
        <v>0</v>
      </c>
      <c r="AH451" s="12">
        <f>IF(OR(Table14[[#This Row],[severity]]="Medium",Table14[[#This Row],[severity]]="High"),1,0)</f>
        <v>0</v>
      </c>
    </row>
    <row r="452" spans="1:34" ht="91.5">
      <c r="A452" t="s">
        <v>49</v>
      </c>
      <c r="B452" s="11" t="s">
        <v>79</v>
      </c>
      <c r="C452" s="1" t="s">
        <v>180</v>
      </c>
      <c r="D45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2" s="11" t="s">
        <v>181</v>
      </c>
      <c r="F452" s="12" t="s">
        <v>182</v>
      </c>
      <c r="G452" s="12" t="s">
        <v>183</v>
      </c>
      <c r="H452" s="12">
        <v>1</v>
      </c>
      <c r="I452" s="12" t="s">
        <v>184</v>
      </c>
      <c r="J452" s="12" t="s">
        <v>184</v>
      </c>
      <c r="K452" s="13" t="s">
        <v>56</v>
      </c>
      <c r="L452" s="12" t="s">
        <v>185</v>
      </c>
      <c r="M452" s="12" t="s">
        <v>186</v>
      </c>
      <c r="N452" s="1" t="s">
        <v>193</v>
      </c>
      <c r="O452" s="1" t="s">
        <v>194</v>
      </c>
      <c r="P452" s="12" t="s">
        <v>2672</v>
      </c>
      <c r="Q452" s="12" t="s">
        <v>2671</v>
      </c>
      <c r="R452" s="12" t="s">
        <v>2672</v>
      </c>
      <c r="S452" s="12" t="s">
        <v>76</v>
      </c>
      <c r="T452" s="12" t="s">
        <v>2674</v>
      </c>
      <c r="U452" s="12" t="s">
        <v>2671</v>
      </c>
      <c r="V452" s="12" t="s">
        <v>2681</v>
      </c>
      <c r="W452" s="12" t="s">
        <v>72</v>
      </c>
      <c r="X452" s="1" t="s">
        <v>62</v>
      </c>
      <c r="Y452" s="1" t="s">
        <v>73</v>
      </c>
      <c r="Z452" t="s">
        <v>3192</v>
      </c>
      <c r="AA452" s="12" t="str">
        <f>Table14[[#This Row],[case_id]]&amp;"__"&amp;Table14[[#This Row],[filename]]&amp;"__"&amp;Table14[[#This Row],[Model]]</f>
        <v>repo_9805bde_5ca7e72__claude_gitfs_llm_vs_gt.diff__Claude Opus 4.8</v>
      </c>
      <c r="AB452" s="12">
        <f>IF(Table14[[#This Row],[task_success]]="Yes",1,0)</f>
        <v>1</v>
      </c>
      <c r="AC452" s="12">
        <f>IF(Table14[[#This Row],[task_success]]="Partial",1,0)</f>
        <v>0</v>
      </c>
      <c r="AD452" s="12">
        <f>IF(Table14[[#This Row],[task_success]]="No",1,0)</f>
        <v>0</v>
      </c>
      <c r="AE452" s="12">
        <f>IF(Table14[[#This Row],[exact_match]]="Yes",1,0)</f>
        <v>0</v>
      </c>
      <c r="AF452" s="12">
        <f>IF(Table14[[#This Row],[unintended_change_present]]="Yes",1,0)</f>
        <v>1</v>
      </c>
      <c r="AG452" s="12">
        <f>IF(Table14[[#This Row],[missed_required_change]]="Yes",1,0)</f>
        <v>0</v>
      </c>
      <c r="AH452" s="12">
        <f>IF(OR(Table14[[#This Row],[severity]]="Medium",Table14[[#This Row],[severity]]="High"),1,0)</f>
        <v>0</v>
      </c>
    </row>
    <row r="453" spans="1:34" ht="91.5">
      <c r="A453" t="s">
        <v>195</v>
      </c>
      <c r="B453" s="11" t="s">
        <v>196</v>
      </c>
      <c r="C453" s="1" t="s">
        <v>80</v>
      </c>
      <c r="D45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3" s="11" t="s">
        <v>197</v>
      </c>
      <c r="F453" s="12">
        <v>5992898</v>
      </c>
      <c r="G453" s="12" t="s">
        <v>198</v>
      </c>
      <c r="H453" s="12">
        <v>2</v>
      </c>
      <c r="I453" s="12" t="s">
        <v>199</v>
      </c>
      <c r="J453" s="12" t="s">
        <v>200</v>
      </c>
      <c r="K453" s="13" t="s">
        <v>56</v>
      </c>
      <c r="L453" s="12" t="s">
        <v>201</v>
      </c>
      <c r="M453" s="12" t="s">
        <v>202</v>
      </c>
      <c r="N453" s="1" t="s">
        <v>210</v>
      </c>
      <c r="O453" s="1" t="s">
        <v>211</v>
      </c>
      <c r="P453" s="16" t="s">
        <v>2672</v>
      </c>
      <c r="Q453" s="16" t="s">
        <v>2671</v>
      </c>
      <c r="R453" s="16" t="s">
        <v>2672</v>
      </c>
      <c r="S453" s="16" t="s">
        <v>2673</v>
      </c>
      <c r="T453" s="16" t="s">
        <v>2678</v>
      </c>
      <c r="U453" s="16" t="s">
        <v>2671</v>
      </c>
      <c r="V453" s="16" t="s">
        <v>2718</v>
      </c>
      <c r="W453" s="16" t="s">
        <v>72</v>
      </c>
      <c r="X453" s="1" t="s">
        <v>62</v>
      </c>
      <c r="Y453" s="1" t="s">
        <v>73</v>
      </c>
      <c r="Z453" t="s">
        <v>3192</v>
      </c>
      <c r="AA453" s="12" t="str">
        <f>Table14[[#This Row],[case_id]]&amp;"__"&amp;Table14[[#This Row],[filename]]&amp;"__"&amp;Table14[[#This Row],[Model]]</f>
        <v>repo_5992898_7c7c0aa__claude_helpertrigger_llm_vs_gt.diff__Claude Opus 4.8</v>
      </c>
      <c r="AB453" s="12">
        <f>IF(Table14[[#This Row],[task_success]]="Yes",1,0)</f>
        <v>1</v>
      </c>
      <c r="AC453" s="12">
        <f>IF(Table14[[#This Row],[task_success]]="Partial",1,0)</f>
        <v>0</v>
      </c>
      <c r="AD453" s="12">
        <f>IF(Table14[[#This Row],[task_success]]="No",1,0)</f>
        <v>0</v>
      </c>
      <c r="AE453" s="12">
        <f>IF(Table14[[#This Row],[exact_match]]="Yes",1,0)</f>
        <v>0</v>
      </c>
      <c r="AF453" s="12">
        <f>IF(Table14[[#This Row],[unintended_change_present]]="Yes",1,0)</f>
        <v>1</v>
      </c>
      <c r="AG453" s="12">
        <f>IF(Table14[[#This Row],[missed_required_change]]="Yes",1,0)</f>
        <v>0</v>
      </c>
      <c r="AH453" s="12">
        <f>IF(OR(Table14[[#This Row],[severity]]="Medium",Table14[[#This Row],[severity]]="High"),1,0)</f>
        <v>1</v>
      </c>
    </row>
    <row r="454" spans="1:34" ht="91.5">
      <c r="A454" t="s">
        <v>195</v>
      </c>
      <c r="B454" s="11" t="s">
        <v>196</v>
      </c>
      <c r="C454" s="1" t="s">
        <v>80</v>
      </c>
      <c r="D45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4" s="11" t="s">
        <v>197</v>
      </c>
      <c r="F454" s="12">
        <v>5992898</v>
      </c>
      <c r="G454" s="12" t="s">
        <v>198</v>
      </c>
      <c r="H454" s="12">
        <v>2</v>
      </c>
      <c r="I454" s="12" t="s">
        <v>199</v>
      </c>
      <c r="J454" s="12" t="s">
        <v>212</v>
      </c>
      <c r="K454" s="13" t="s">
        <v>56</v>
      </c>
      <c r="L454" s="12" t="s">
        <v>201</v>
      </c>
      <c r="M454" s="12" t="s">
        <v>202</v>
      </c>
      <c r="N454" s="1" t="s">
        <v>220</v>
      </c>
      <c r="O454" s="1" t="s">
        <v>221</v>
      </c>
      <c r="P454" s="12" t="s">
        <v>2672</v>
      </c>
      <c r="Q454" s="12" t="s">
        <v>2671</v>
      </c>
      <c r="R454" s="12" t="s">
        <v>2672</v>
      </c>
      <c r="S454" s="12" t="s">
        <v>2719</v>
      </c>
      <c r="T454" s="12" t="s">
        <v>2674</v>
      </c>
      <c r="U454" s="12" t="s">
        <v>2671</v>
      </c>
      <c r="V454" s="12" t="s">
        <v>2720</v>
      </c>
      <c r="W454" s="12" t="s">
        <v>72</v>
      </c>
      <c r="X454" s="1" t="s">
        <v>62</v>
      </c>
      <c r="Y454" s="1" t="s">
        <v>73</v>
      </c>
      <c r="Z454" t="s">
        <v>3192</v>
      </c>
      <c r="AA454" s="12" t="str">
        <f>Table14[[#This Row],[case_id]]&amp;"__"&amp;Table14[[#This Row],[filename]]&amp;"__"&amp;Table14[[#This Row],[Model]]</f>
        <v>repo_5992898_7c7c0aa__claude_texttrigger_llm_vs_gt.diff__Claude Opus 4.8</v>
      </c>
      <c r="AB454" s="12">
        <f>IF(Table14[[#This Row],[task_success]]="Yes",1,0)</f>
        <v>1</v>
      </c>
      <c r="AC454" s="12">
        <f>IF(Table14[[#This Row],[task_success]]="Partial",1,0)</f>
        <v>0</v>
      </c>
      <c r="AD454" s="12">
        <f>IF(Table14[[#This Row],[task_success]]="No",1,0)</f>
        <v>0</v>
      </c>
      <c r="AE454" s="12">
        <f>IF(Table14[[#This Row],[exact_match]]="Yes",1,0)</f>
        <v>0</v>
      </c>
      <c r="AF454" s="12">
        <f>IF(Table14[[#This Row],[unintended_change_present]]="Yes",1,0)</f>
        <v>1</v>
      </c>
      <c r="AG454" s="12">
        <f>IF(Table14[[#This Row],[missed_required_change]]="Yes",1,0)</f>
        <v>0</v>
      </c>
      <c r="AH454" s="12">
        <f>IF(OR(Table14[[#This Row],[severity]]="Medium",Table14[[#This Row],[severity]]="High"),1,0)</f>
        <v>0</v>
      </c>
    </row>
    <row r="455" spans="1:34" ht="76.5">
      <c r="A455" t="s">
        <v>195</v>
      </c>
      <c r="B455" s="11" t="s">
        <v>196</v>
      </c>
      <c r="C455" s="1" t="s">
        <v>80</v>
      </c>
      <c r="D45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5" s="11" t="s">
        <v>224</v>
      </c>
      <c r="F455" s="12" t="s">
        <v>225</v>
      </c>
      <c r="G455" s="12" t="s">
        <v>226</v>
      </c>
      <c r="H455" s="12">
        <v>1</v>
      </c>
      <c r="I455" s="12" t="s">
        <v>227</v>
      </c>
      <c r="J455" s="12" t="s">
        <v>227</v>
      </c>
      <c r="K455" s="13" t="s">
        <v>56</v>
      </c>
      <c r="L455" s="12" t="s">
        <v>228</v>
      </c>
      <c r="M455" s="12" t="s">
        <v>229</v>
      </c>
      <c r="N455" s="1" t="s">
        <v>235</v>
      </c>
      <c r="O455" s="1" t="s">
        <v>236</v>
      </c>
      <c r="P455" s="16" t="s">
        <v>2672</v>
      </c>
      <c r="Q455" s="16" t="s">
        <v>2671</v>
      </c>
      <c r="R455" s="16" t="s">
        <v>2672</v>
      </c>
      <c r="S455" s="16" t="s">
        <v>76</v>
      </c>
      <c r="T455" s="16" t="s">
        <v>2674</v>
      </c>
      <c r="U455" s="16" t="s">
        <v>2671</v>
      </c>
      <c r="V455" s="16" t="s">
        <v>2681</v>
      </c>
      <c r="W455" s="16" t="s">
        <v>72</v>
      </c>
      <c r="X455" s="1" t="s">
        <v>62</v>
      </c>
      <c r="Y455" s="1" t="s">
        <v>73</v>
      </c>
      <c r="Z455" t="s">
        <v>3192</v>
      </c>
      <c r="AA455" s="12" t="str">
        <f>Table14[[#This Row],[case_id]]&amp;"__"&amp;Table14[[#This Row],[filename]]&amp;"__"&amp;Table14[[#This Row],[Model]]</f>
        <v>repo_5cc9e01_042a0f7__claude_init_llm_vs_gt.diff__Claude Opus 4.8</v>
      </c>
      <c r="AB455" s="12">
        <f>IF(Table14[[#This Row],[task_success]]="Yes",1,0)</f>
        <v>1</v>
      </c>
      <c r="AC455" s="12">
        <f>IF(Table14[[#This Row],[task_success]]="Partial",1,0)</f>
        <v>0</v>
      </c>
      <c r="AD455" s="12">
        <f>IF(Table14[[#This Row],[task_success]]="No",1,0)</f>
        <v>0</v>
      </c>
      <c r="AE455" s="12">
        <f>IF(Table14[[#This Row],[exact_match]]="Yes",1,0)</f>
        <v>0</v>
      </c>
      <c r="AF455" s="12">
        <f>IF(Table14[[#This Row],[unintended_change_present]]="Yes",1,0)</f>
        <v>1</v>
      </c>
      <c r="AG455" s="12">
        <f>IF(Table14[[#This Row],[missed_required_change]]="Yes",1,0)</f>
        <v>0</v>
      </c>
      <c r="AH455" s="12">
        <f>IF(OR(Table14[[#This Row],[severity]]="Medium",Table14[[#This Row],[severity]]="High"),1,0)</f>
        <v>0</v>
      </c>
    </row>
    <row r="456" spans="1:34" ht="183">
      <c r="A456" t="s">
        <v>195</v>
      </c>
      <c r="B456" s="11" t="s">
        <v>196</v>
      </c>
      <c r="C456" s="1" t="s">
        <v>149</v>
      </c>
      <c r="D45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6" s="11" t="s">
        <v>238</v>
      </c>
      <c r="F456" s="12" t="s">
        <v>239</v>
      </c>
      <c r="G456" s="12" t="s">
        <v>240</v>
      </c>
      <c r="H456" s="12">
        <v>6</v>
      </c>
      <c r="I456" s="12" t="s">
        <v>241</v>
      </c>
      <c r="J456" s="12" t="s">
        <v>242</v>
      </c>
      <c r="K456" s="13" t="s">
        <v>56</v>
      </c>
      <c r="L456" s="12" t="s">
        <v>243</v>
      </c>
      <c r="M456" s="12" t="s">
        <v>244</v>
      </c>
      <c r="N456" s="1" t="s">
        <v>249</v>
      </c>
      <c r="O456" s="1" t="s">
        <v>250</v>
      </c>
      <c r="P456" s="12" t="s">
        <v>2672</v>
      </c>
      <c r="Q456" s="12" t="s">
        <v>2671</v>
      </c>
      <c r="R456" s="12" t="s">
        <v>2672</v>
      </c>
      <c r="S456" s="12" t="s">
        <v>76</v>
      </c>
      <c r="T456" s="12" t="s">
        <v>2674</v>
      </c>
      <c r="U456" s="12" t="s">
        <v>2671</v>
      </c>
      <c r="V456" s="12" t="s">
        <v>2681</v>
      </c>
      <c r="W456" s="12" t="s">
        <v>72</v>
      </c>
      <c r="X456" s="1" t="s">
        <v>62</v>
      </c>
      <c r="Y456" s="1" t="s">
        <v>73</v>
      </c>
      <c r="Z456" t="s">
        <v>3192</v>
      </c>
      <c r="AA456" s="12" t="str">
        <f>Table14[[#This Row],[case_id]]&amp;"__"&amp;Table14[[#This Row],[filename]]&amp;"__"&amp;Table14[[#This Row],[Model]]</f>
        <v>repo_2d308aa_866cd52__claude_sensor_llm_vs_gt.diff__Claude Opus 4.8</v>
      </c>
      <c r="AB456" s="12">
        <f>IF(Table14[[#This Row],[task_success]]="Yes",1,0)</f>
        <v>1</v>
      </c>
      <c r="AC456" s="12">
        <f>IF(Table14[[#This Row],[task_success]]="Partial",1,0)</f>
        <v>0</v>
      </c>
      <c r="AD456" s="12">
        <f>IF(Table14[[#This Row],[task_success]]="No",1,0)</f>
        <v>0</v>
      </c>
      <c r="AE456" s="12">
        <f>IF(Table14[[#This Row],[exact_match]]="Yes",1,0)</f>
        <v>0</v>
      </c>
      <c r="AF456" s="12">
        <f>IF(Table14[[#This Row],[unintended_change_present]]="Yes",1,0)</f>
        <v>1</v>
      </c>
      <c r="AG456" s="12">
        <f>IF(Table14[[#This Row],[missed_required_change]]="Yes",1,0)</f>
        <v>0</v>
      </c>
      <c r="AH456" s="12">
        <f>IF(OR(Table14[[#This Row],[severity]]="Medium",Table14[[#This Row],[severity]]="High"),1,0)</f>
        <v>0</v>
      </c>
    </row>
    <row r="457" spans="1:34" ht="183">
      <c r="A457" t="s">
        <v>195</v>
      </c>
      <c r="B457" s="11" t="s">
        <v>196</v>
      </c>
      <c r="C457" s="1" t="s">
        <v>149</v>
      </c>
      <c r="D45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7" s="11" t="s">
        <v>238</v>
      </c>
      <c r="F457" s="12" t="s">
        <v>239</v>
      </c>
      <c r="G457" s="12" t="s">
        <v>240</v>
      </c>
      <c r="H457" s="12">
        <v>6</v>
      </c>
      <c r="I457" s="12" t="s">
        <v>241</v>
      </c>
      <c r="J457" s="12" t="s">
        <v>251</v>
      </c>
      <c r="K457" s="13" t="s">
        <v>56</v>
      </c>
      <c r="L457" s="12" t="s">
        <v>243</v>
      </c>
      <c r="M457" s="12" t="s">
        <v>244</v>
      </c>
      <c r="N457" s="1" t="s">
        <v>256</v>
      </c>
      <c r="O457" s="1" t="s">
        <v>257</v>
      </c>
      <c r="P457" s="16" t="s">
        <v>2672</v>
      </c>
      <c r="Q457" s="16" t="s">
        <v>2671</v>
      </c>
      <c r="R457" s="16" t="s">
        <v>2672</v>
      </c>
      <c r="S457" s="16" t="s">
        <v>76</v>
      </c>
      <c r="T457" s="16" t="s">
        <v>2674</v>
      </c>
      <c r="U457" s="16" t="s">
        <v>2671</v>
      </c>
      <c r="V457" s="16" t="s">
        <v>2681</v>
      </c>
      <c r="W457" s="16" t="s">
        <v>72</v>
      </c>
      <c r="X457" s="1" t="s">
        <v>62</v>
      </c>
      <c r="Y457" s="1" t="s">
        <v>73</v>
      </c>
      <c r="Z457" t="s">
        <v>3192</v>
      </c>
      <c r="AA457" s="12" t="str">
        <f>Table14[[#This Row],[case_id]]&amp;"__"&amp;Table14[[#This Row],[filename]]&amp;"__"&amp;Table14[[#This Row],[Model]]</f>
        <v>repo_2d308aa_866cd52__claude_binary_llm_vs_gt.diff__Claude Opus 4.8</v>
      </c>
      <c r="AB457" s="12">
        <f>IF(Table14[[#This Row],[task_success]]="Yes",1,0)</f>
        <v>1</v>
      </c>
      <c r="AC457" s="12">
        <f>IF(Table14[[#This Row],[task_success]]="Partial",1,0)</f>
        <v>0</v>
      </c>
      <c r="AD457" s="12">
        <f>IF(Table14[[#This Row],[task_success]]="No",1,0)</f>
        <v>0</v>
      </c>
      <c r="AE457" s="12">
        <f>IF(Table14[[#This Row],[exact_match]]="Yes",1,0)</f>
        <v>0</v>
      </c>
      <c r="AF457" s="12">
        <f>IF(Table14[[#This Row],[unintended_change_present]]="Yes",1,0)</f>
        <v>1</v>
      </c>
      <c r="AG457" s="12">
        <f>IF(Table14[[#This Row],[missed_required_change]]="Yes",1,0)</f>
        <v>0</v>
      </c>
      <c r="AH457" s="12">
        <f>IF(OR(Table14[[#This Row],[severity]]="Medium",Table14[[#This Row],[severity]]="High"),1,0)</f>
        <v>0</v>
      </c>
    </row>
    <row r="458" spans="1:34" ht="183">
      <c r="A458" t="s">
        <v>195</v>
      </c>
      <c r="B458" s="11" t="s">
        <v>196</v>
      </c>
      <c r="C458" s="1" t="s">
        <v>149</v>
      </c>
      <c r="D45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8" s="11" t="s">
        <v>238</v>
      </c>
      <c r="F458" s="12" t="s">
        <v>239</v>
      </c>
      <c r="G458" s="12" t="s">
        <v>240</v>
      </c>
      <c r="H458" s="12">
        <v>6</v>
      </c>
      <c r="I458" s="12" t="s">
        <v>241</v>
      </c>
      <c r="J458" s="12" t="s">
        <v>259</v>
      </c>
      <c r="K458" s="13" t="s">
        <v>56</v>
      </c>
      <c r="L458" s="12" t="s">
        <v>243</v>
      </c>
      <c r="M458" s="12" t="s">
        <v>244</v>
      </c>
      <c r="N458" s="1" t="s">
        <v>266</v>
      </c>
      <c r="O458" s="1" t="s">
        <v>267</v>
      </c>
      <c r="P458" s="12" t="s">
        <v>61</v>
      </c>
      <c r="Q458" s="12" t="s">
        <v>61</v>
      </c>
      <c r="R458" s="12" t="s">
        <v>62</v>
      </c>
      <c r="S458" s="12" t="s">
        <v>3193</v>
      </c>
      <c r="T458" s="12" t="s">
        <v>64</v>
      </c>
      <c r="U458" s="12" t="s">
        <v>62</v>
      </c>
      <c r="V458" s="12" t="s">
        <v>3194</v>
      </c>
      <c r="W458" s="12" t="s">
        <v>66</v>
      </c>
      <c r="X458" s="1" t="s">
        <v>62</v>
      </c>
      <c r="Y458" s="1" t="s">
        <v>73</v>
      </c>
      <c r="Z458" t="s">
        <v>3192</v>
      </c>
      <c r="AA458" s="12" t="str">
        <f>Table14[[#This Row],[case_id]]&amp;"__"&amp;Table14[[#This Row],[filename]]&amp;"__"&amp;Table14[[#This Row],[Model]]</f>
        <v>repo_2d308aa_866cd52__claude__climate_llm_vs_gt.diff__Claude Opus 4.8</v>
      </c>
      <c r="AB458" s="12">
        <f>IF(Table14[[#This Row],[task_success]]="Yes",1,0)</f>
        <v>0</v>
      </c>
      <c r="AC458" s="12">
        <f>IF(Table14[[#This Row],[task_success]]="Partial",1,0)</f>
        <v>0</v>
      </c>
      <c r="AD458" s="12">
        <f>IF(Table14[[#This Row],[task_success]]="No",1,0)</f>
        <v>1</v>
      </c>
      <c r="AE458" s="12">
        <f>IF(Table14[[#This Row],[exact_match]]="Yes",1,0)</f>
        <v>0</v>
      </c>
      <c r="AF458" s="12">
        <f>IF(Table14[[#This Row],[unintended_change_present]]="Yes",1,0)</f>
        <v>1</v>
      </c>
      <c r="AG458" s="12">
        <f>IF(Table14[[#This Row],[missed_required_change]]="Yes",1,0)</f>
        <v>1</v>
      </c>
      <c r="AH458" s="12">
        <f>IF(OR(Table14[[#This Row],[severity]]="Medium",Table14[[#This Row],[severity]]="High"),1,0)</f>
        <v>1</v>
      </c>
    </row>
    <row r="459" spans="1:34" ht="183">
      <c r="A459" t="s">
        <v>195</v>
      </c>
      <c r="B459" s="11" t="s">
        <v>196</v>
      </c>
      <c r="C459" s="1" t="s">
        <v>149</v>
      </c>
      <c r="D45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9" s="11" t="s">
        <v>238</v>
      </c>
      <c r="F459" s="12" t="s">
        <v>239</v>
      </c>
      <c r="G459" s="12" t="s">
        <v>240</v>
      </c>
      <c r="H459" s="12">
        <v>6</v>
      </c>
      <c r="I459" s="12" t="s">
        <v>241</v>
      </c>
      <c r="J459" s="12" t="s">
        <v>270</v>
      </c>
      <c r="K459" s="13" t="s">
        <v>56</v>
      </c>
      <c r="L459" s="12" t="s">
        <v>243</v>
      </c>
      <c r="M459" s="12" t="s">
        <v>244</v>
      </c>
      <c r="N459" s="1" t="s">
        <v>275</v>
      </c>
      <c r="O459" s="1" t="s">
        <v>276</v>
      </c>
      <c r="P459" s="16" t="s">
        <v>2672</v>
      </c>
      <c r="Q459" s="16" t="s">
        <v>2671</v>
      </c>
      <c r="R459" s="16" t="s">
        <v>2672</v>
      </c>
      <c r="S459" s="16" t="s">
        <v>76</v>
      </c>
      <c r="T459" s="16" t="s">
        <v>2674</v>
      </c>
      <c r="U459" s="16" t="s">
        <v>2671</v>
      </c>
      <c r="V459" s="16" t="s">
        <v>2681</v>
      </c>
      <c r="W459" s="16" t="s">
        <v>72</v>
      </c>
      <c r="X459" s="1" t="s">
        <v>62</v>
      </c>
      <c r="Y459" s="1" t="s">
        <v>73</v>
      </c>
      <c r="Z459" t="s">
        <v>3192</v>
      </c>
      <c r="AA459" s="12" t="str">
        <f>Table14[[#This Row],[case_id]]&amp;"__"&amp;Table14[[#This Row],[filename]]&amp;"__"&amp;Table14[[#This Row],[Model]]</f>
        <v>repo_2d308aa_866cd52__claude_parsers_llm_vs_gt.diff__Claude Opus 4.8</v>
      </c>
      <c r="AB459" s="12">
        <f>IF(Table14[[#This Row],[task_success]]="Yes",1,0)</f>
        <v>1</v>
      </c>
      <c r="AC459" s="12">
        <f>IF(Table14[[#This Row],[task_success]]="Partial",1,0)</f>
        <v>0</v>
      </c>
      <c r="AD459" s="12">
        <f>IF(Table14[[#This Row],[task_success]]="No",1,0)</f>
        <v>0</v>
      </c>
      <c r="AE459" s="12">
        <f>IF(Table14[[#This Row],[exact_match]]="Yes",1,0)</f>
        <v>0</v>
      </c>
      <c r="AF459" s="12">
        <f>IF(Table14[[#This Row],[unintended_change_present]]="Yes",1,0)</f>
        <v>1</v>
      </c>
      <c r="AG459" s="12">
        <f>IF(Table14[[#This Row],[missed_required_change]]="Yes",1,0)</f>
        <v>0</v>
      </c>
      <c r="AH459" s="12">
        <f>IF(OR(Table14[[#This Row],[severity]]="Medium",Table14[[#This Row],[severity]]="High"),1,0)</f>
        <v>0</v>
      </c>
    </row>
    <row r="460" spans="1:34" ht="183">
      <c r="A460" t="s">
        <v>195</v>
      </c>
      <c r="B460" s="11" t="s">
        <v>196</v>
      </c>
      <c r="C460" s="1" t="s">
        <v>149</v>
      </c>
      <c r="D46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0" s="11" t="s">
        <v>238</v>
      </c>
      <c r="F460" s="12" t="s">
        <v>239</v>
      </c>
      <c r="G460" s="12" t="s">
        <v>240</v>
      </c>
      <c r="H460" s="12">
        <v>6</v>
      </c>
      <c r="I460" s="12" t="s">
        <v>241</v>
      </c>
      <c r="J460" s="12" t="s">
        <v>277</v>
      </c>
      <c r="K460" s="13" t="s">
        <v>56</v>
      </c>
      <c r="L460" s="12" t="s">
        <v>243</v>
      </c>
      <c r="M460" s="12" t="s">
        <v>244</v>
      </c>
      <c r="N460" s="1" t="s">
        <v>282</v>
      </c>
      <c r="O460" s="1" t="s">
        <v>283</v>
      </c>
      <c r="P460" s="12" t="s">
        <v>2672</v>
      </c>
      <c r="Q460" s="12" t="s">
        <v>2671</v>
      </c>
      <c r="R460" s="12" t="s">
        <v>2672</v>
      </c>
      <c r="S460" s="12" t="s">
        <v>76</v>
      </c>
      <c r="T460" s="12" t="s">
        <v>2674</v>
      </c>
      <c r="U460" s="12" t="s">
        <v>2671</v>
      </c>
      <c r="V460" s="12" t="s">
        <v>2681</v>
      </c>
      <c r="W460" s="12" t="s">
        <v>72</v>
      </c>
      <c r="X460" s="1" t="s">
        <v>62</v>
      </c>
      <c r="Y460" s="1" t="s">
        <v>73</v>
      </c>
      <c r="Z460" t="s">
        <v>3192</v>
      </c>
      <c r="AA460" s="12" t="str">
        <f>Table14[[#This Row],[case_id]]&amp;"__"&amp;Table14[[#This Row],[filename]]&amp;"__"&amp;Table14[[#This Row],[Model]]</f>
        <v>repo_2d308aa_866cd52__claude_vicareclimate_llm_vs_gt.diff__Claude Opus 4.8</v>
      </c>
      <c r="AB460" s="12">
        <f>IF(Table14[[#This Row],[task_success]]="Yes",1,0)</f>
        <v>1</v>
      </c>
      <c r="AC460" s="12">
        <f>IF(Table14[[#This Row],[task_success]]="Partial",1,0)</f>
        <v>0</v>
      </c>
      <c r="AD460" s="12">
        <f>IF(Table14[[#This Row],[task_success]]="No",1,0)</f>
        <v>0</v>
      </c>
      <c r="AE460" s="12">
        <f>IF(Table14[[#This Row],[exact_match]]="Yes",1,0)</f>
        <v>0</v>
      </c>
      <c r="AF460" s="12">
        <f>IF(Table14[[#This Row],[unintended_change_present]]="Yes",1,0)</f>
        <v>1</v>
      </c>
      <c r="AG460" s="12">
        <f>IF(Table14[[#This Row],[missed_required_change]]="Yes",1,0)</f>
        <v>0</v>
      </c>
      <c r="AH460" s="12">
        <f>IF(OR(Table14[[#This Row],[severity]]="Medium",Table14[[#This Row],[severity]]="High"),1,0)</f>
        <v>0</v>
      </c>
    </row>
    <row r="461" spans="1:34" ht="183">
      <c r="A461" t="s">
        <v>195</v>
      </c>
      <c r="B461" s="11" t="s">
        <v>196</v>
      </c>
      <c r="C461" s="1" t="s">
        <v>149</v>
      </c>
      <c r="D46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1" s="11" t="s">
        <v>238</v>
      </c>
      <c r="F461" s="12" t="s">
        <v>239</v>
      </c>
      <c r="G461" s="12" t="s">
        <v>240</v>
      </c>
      <c r="H461" s="12">
        <v>6</v>
      </c>
      <c r="I461" s="12" t="s">
        <v>241</v>
      </c>
      <c r="J461" s="12" t="s">
        <v>284</v>
      </c>
      <c r="K461" s="13" t="s">
        <v>56</v>
      </c>
      <c r="L461" s="12" t="s">
        <v>243</v>
      </c>
      <c r="M461" s="12" t="s">
        <v>244</v>
      </c>
      <c r="N461" s="1" t="s">
        <v>289</v>
      </c>
      <c r="O461" s="1" t="s">
        <v>290</v>
      </c>
      <c r="P461" s="16" t="s">
        <v>2672</v>
      </c>
      <c r="Q461" s="16" t="s">
        <v>2671</v>
      </c>
      <c r="R461" s="16" t="s">
        <v>2672</v>
      </c>
      <c r="S461" s="16" t="s">
        <v>76</v>
      </c>
      <c r="T461" s="16" t="s">
        <v>2674</v>
      </c>
      <c r="U461" s="16" t="s">
        <v>2671</v>
      </c>
      <c r="V461" s="16" t="s">
        <v>2681</v>
      </c>
      <c r="W461" s="16" t="s">
        <v>72</v>
      </c>
      <c r="X461" s="1" t="s">
        <v>62</v>
      </c>
      <c r="Y461" s="1" t="s">
        <v>73</v>
      </c>
      <c r="Z461" t="s">
        <v>3192</v>
      </c>
      <c r="AA461" s="12" t="str">
        <f>Table14[[#This Row],[case_id]]&amp;"__"&amp;Table14[[#This Row],[filename]]&amp;"__"&amp;Table14[[#This Row],[Model]]</f>
        <v>repo_2d308aa_866cd52__claude_heater_llm_vs_gt.diff__Claude Opus 4.8</v>
      </c>
      <c r="AB461" s="12">
        <f>IF(Table14[[#This Row],[task_success]]="Yes",1,0)</f>
        <v>1</v>
      </c>
      <c r="AC461" s="12">
        <f>IF(Table14[[#This Row],[task_success]]="Partial",1,0)</f>
        <v>0</v>
      </c>
      <c r="AD461" s="12">
        <f>IF(Table14[[#This Row],[task_success]]="No",1,0)</f>
        <v>0</v>
      </c>
      <c r="AE461" s="12">
        <f>IF(Table14[[#This Row],[exact_match]]="Yes",1,0)</f>
        <v>0</v>
      </c>
      <c r="AF461" s="12">
        <f>IF(Table14[[#This Row],[unintended_change_present]]="Yes",1,0)</f>
        <v>1</v>
      </c>
      <c r="AG461" s="12">
        <f>IF(Table14[[#This Row],[missed_required_change]]="Yes",1,0)</f>
        <v>0</v>
      </c>
      <c r="AH461" s="12">
        <f>IF(OR(Table14[[#This Row],[severity]]="Medium",Table14[[#This Row],[severity]]="High"),1,0)</f>
        <v>0</v>
      </c>
    </row>
    <row r="462" spans="1:34" ht="106.5">
      <c r="A462" t="s">
        <v>195</v>
      </c>
      <c r="B462" s="11" t="s">
        <v>196</v>
      </c>
      <c r="C462" s="3" t="s">
        <v>149</v>
      </c>
      <c r="D462"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2" s="11" t="s">
        <v>291</v>
      </c>
      <c r="F462" s="12" t="s">
        <v>292</v>
      </c>
      <c r="G462" s="12" t="s">
        <v>293</v>
      </c>
      <c r="H462" s="12">
        <v>1</v>
      </c>
      <c r="I462" s="12" t="s">
        <v>294</v>
      </c>
      <c r="J462" s="12" t="s">
        <v>294</v>
      </c>
      <c r="K462" s="13" t="s">
        <v>56</v>
      </c>
      <c r="L462" s="12" t="s">
        <v>295</v>
      </c>
      <c r="M462" s="12" t="s">
        <v>296</v>
      </c>
      <c r="N462" s="1" t="s">
        <v>302</v>
      </c>
      <c r="O462" s="1" t="s">
        <v>303</v>
      </c>
      <c r="P462" s="12" t="s">
        <v>2672</v>
      </c>
      <c r="Q462" s="12" t="s">
        <v>2671</v>
      </c>
      <c r="R462" s="12" t="s">
        <v>2672</v>
      </c>
      <c r="S462" s="12" t="s">
        <v>76</v>
      </c>
      <c r="T462" s="12" t="s">
        <v>2674</v>
      </c>
      <c r="U462" s="12" t="s">
        <v>2671</v>
      </c>
      <c r="V462" s="12" t="s">
        <v>2681</v>
      </c>
      <c r="W462" s="12" t="s">
        <v>72</v>
      </c>
      <c r="X462" s="1" t="s">
        <v>62</v>
      </c>
      <c r="Y462" s="1" t="s">
        <v>73</v>
      </c>
      <c r="Z462" t="s">
        <v>3192</v>
      </c>
      <c r="AA462" s="12" t="str">
        <f>Table14[[#This Row],[case_id]]&amp;"__"&amp;Table14[[#This Row],[filename]]&amp;"__"&amp;Table14[[#This Row],[Model]]</f>
        <v>repo_a554cb8_9bc1c4c__claude_button_llm_vs_gt.diff__Claude Opus 4.8</v>
      </c>
      <c r="AB462" s="12">
        <f>IF(Table14[[#This Row],[task_success]]="Yes",1,0)</f>
        <v>1</v>
      </c>
      <c r="AC462" s="12">
        <f>IF(Table14[[#This Row],[task_success]]="Partial",1,0)</f>
        <v>0</v>
      </c>
      <c r="AD462" s="12">
        <f>IF(Table14[[#This Row],[task_success]]="No",1,0)</f>
        <v>0</v>
      </c>
      <c r="AE462" s="12">
        <f>IF(Table14[[#This Row],[exact_match]]="Yes",1,0)</f>
        <v>0</v>
      </c>
      <c r="AF462" s="12">
        <f>IF(Table14[[#This Row],[unintended_change_present]]="Yes",1,0)</f>
        <v>1</v>
      </c>
      <c r="AG462" s="12">
        <f>IF(Table14[[#This Row],[missed_required_change]]="Yes",1,0)</f>
        <v>0</v>
      </c>
      <c r="AH462" s="12">
        <f>IF(OR(Table14[[#This Row],[severity]]="Medium",Table14[[#This Row],[severity]]="High"),1,0)</f>
        <v>0</v>
      </c>
    </row>
    <row r="463" spans="1:34" ht="91.5">
      <c r="A463" t="s">
        <v>195</v>
      </c>
      <c r="B463" s="11" t="s">
        <v>196</v>
      </c>
      <c r="C463" s="1" t="s">
        <v>305</v>
      </c>
      <c r="D46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3" s="11" t="s">
        <v>306</v>
      </c>
      <c r="F463" s="12" t="s">
        <v>307</v>
      </c>
      <c r="G463" s="12" t="s">
        <v>308</v>
      </c>
      <c r="H463" s="12">
        <v>1</v>
      </c>
      <c r="I463" s="12" t="s">
        <v>309</v>
      </c>
      <c r="J463" s="12" t="s">
        <v>309</v>
      </c>
      <c r="K463" s="13" t="s">
        <v>56</v>
      </c>
      <c r="L463" s="12" t="s">
        <v>310</v>
      </c>
      <c r="M463" s="12" t="s">
        <v>311</v>
      </c>
      <c r="N463" s="1" t="s">
        <v>316</v>
      </c>
      <c r="O463" s="1" t="s">
        <v>317</v>
      </c>
      <c r="P463" s="16" t="s">
        <v>2672</v>
      </c>
      <c r="Q463" s="16" t="s">
        <v>2671</v>
      </c>
      <c r="R463" s="16" t="s">
        <v>2672</v>
      </c>
      <c r="S463" s="16" t="s">
        <v>76</v>
      </c>
      <c r="T463" s="16" t="s">
        <v>2674</v>
      </c>
      <c r="U463" s="16" t="s">
        <v>2671</v>
      </c>
      <c r="V463" s="16" t="s">
        <v>2681</v>
      </c>
      <c r="W463" s="16" t="s">
        <v>72</v>
      </c>
      <c r="X463" s="1" t="s">
        <v>62</v>
      </c>
      <c r="Y463" s="1" t="s">
        <v>73</v>
      </c>
      <c r="Z463" t="s">
        <v>3192</v>
      </c>
      <c r="AA463" s="12" t="str">
        <f>Table14[[#This Row],[case_id]]&amp;"__"&amp;Table14[[#This Row],[filename]]&amp;"__"&amp;Table14[[#This Row],[Model]]</f>
        <v>repo_98ca948_0661374__claude_light_llm_vs_gt.diff__Claude Opus 4.8</v>
      </c>
      <c r="AB463" s="12">
        <f>IF(Table14[[#This Row],[task_success]]="Yes",1,0)</f>
        <v>1</v>
      </c>
      <c r="AC463" s="12">
        <f>IF(Table14[[#This Row],[task_success]]="Partial",1,0)</f>
        <v>0</v>
      </c>
      <c r="AD463" s="12">
        <f>IF(Table14[[#This Row],[task_success]]="No",1,0)</f>
        <v>0</v>
      </c>
      <c r="AE463" s="12">
        <f>IF(Table14[[#This Row],[exact_match]]="Yes",1,0)</f>
        <v>0</v>
      </c>
      <c r="AF463" s="12">
        <f>IF(Table14[[#This Row],[unintended_change_present]]="Yes",1,0)</f>
        <v>1</v>
      </c>
      <c r="AG463" s="12">
        <f>IF(Table14[[#This Row],[missed_required_change]]="Yes",1,0)</f>
        <v>0</v>
      </c>
      <c r="AH463" s="12">
        <f>IF(OR(Table14[[#This Row],[severity]]="Medium",Table14[[#This Row],[severity]]="High"),1,0)</f>
        <v>0</v>
      </c>
    </row>
    <row r="464" spans="1:34" ht="91.5">
      <c r="A464" t="s">
        <v>195</v>
      </c>
      <c r="B464" s="11" t="s">
        <v>196</v>
      </c>
      <c r="C464" s="1" t="s">
        <v>305</v>
      </c>
      <c r="D46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4" s="11" t="s">
        <v>318</v>
      </c>
      <c r="F464" s="12" t="s">
        <v>319</v>
      </c>
      <c r="G464" s="12" t="s">
        <v>320</v>
      </c>
      <c r="H464" s="12">
        <v>1</v>
      </c>
      <c r="I464" s="12" t="s">
        <v>321</v>
      </c>
      <c r="J464" s="12" t="s">
        <v>321</v>
      </c>
      <c r="K464" s="13" t="s">
        <v>56</v>
      </c>
      <c r="L464" s="12" t="s">
        <v>322</v>
      </c>
      <c r="M464" s="12" t="s">
        <v>323</v>
      </c>
      <c r="N464" s="1" t="s">
        <v>249</v>
      </c>
      <c r="O464" s="1" t="s">
        <v>328</v>
      </c>
      <c r="P464" s="12" t="s">
        <v>2672</v>
      </c>
      <c r="Q464" s="12" t="s">
        <v>2671</v>
      </c>
      <c r="R464" s="12" t="s">
        <v>2672</v>
      </c>
      <c r="S464" s="12" t="s">
        <v>76</v>
      </c>
      <c r="T464" s="12" t="s">
        <v>2674</v>
      </c>
      <c r="U464" s="12" t="s">
        <v>2671</v>
      </c>
      <c r="V464" s="12" t="s">
        <v>2681</v>
      </c>
      <c r="W464" s="12" t="s">
        <v>72</v>
      </c>
      <c r="X464" s="1" t="s">
        <v>62</v>
      </c>
      <c r="Y464" s="1" t="s">
        <v>73</v>
      </c>
      <c r="Z464" t="s">
        <v>3192</v>
      </c>
      <c r="AA464" s="12" t="str">
        <f>Table14[[#This Row],[case_id]]&amp;"__"&amp;Table14[[#This Row],[filename]]&amp;"__"&amp;Table14[[#This Row],[Model]]</f>
        <v>repo_b7a7b7b_bb40659__claude_sensor_llm_vs_gt.diff__Claude Opus 4.8</v>
      </c>
      <c r="AB464" s="12">
        <f>IF(Table14[[#This Row],[task_success]]="Yes",1,0)</f>
        <v>1</v>
      </c>
      <c r="AC464" s="12">
        <f>IF(Table14[[#This Row],[task_success]]="Partial",1,0)</f>
        <v>0</v>
      </c>
      <c r="AD464" s="12">
        <f>IF(Table14[[#This Row],[task_success]]="No",1,0)</f>
        <v>0</v>
      </c>
      <c r="AE464" s="12">
        <f>IF(Table14[[#This Row],[exact_match]]="Yes",1,0)</f>
        <v>0</v>
      </c>
      <c r="AF464" s="12">
        <f>IF(Table14[[#This Row],[unintended_change_present]]="Yes",1,0)</f>
        <v>1</v>
      </c>
      <c r="AG464" s="12">
        <f>IF(Table14[[#This Row],[missed_required_change]]="Yes",1,0)</f>
        <v>0</v>
      </c>
      <c r="AH464" s="12">
        <f>IF(OR(Table14[[#This Row],[severity]]="Medium",Table14[[#This Row],[severity]]="High"),1,0)</f>
        <v>0</v>
      </c>
    </row>
    <row r="465" spans="1:34" ht="91.5">
      <c r="A465" s="1" t="s">
        <v>329</v>
      </c>
      <c r="B465" s="11" t="s">
        <v>330</v>
      </c>
      <c r="C465" s="1" t="s">
        <v>51</v>
      </c>
      <c r="D46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5" s="11" t="s">
        <v>331</v>
      </c>
      <c r="F465" s="12" t="s">
        <v>332</v>
      </c>
      <c r="G465" s="12" t="s">
        <v>333</v>
      </c>
      <c r="H465" s="12">
        <v>4</v>
      </c>
      <c r="I465" s="12" t="s">
        <v>334</v>
      </c>
      <c r="J465" s="12" t="s">
        <v>335</v>
      </c>
      <c r="K465" s="13" t="s">
        <v>56</v>
      </c>
      <c r="L465" s="12" t="s">
        <v>336</v>
      </c>
      <c r="M465" s="12" t="s">
        <v>337</v>
      </c>
      <c r="N465" s="1" t="s">
        <v>342</v>
      </c>
      <c r="O465" s="1" t="s">
        <v>343</v>
      </c>
      <c r="P465" s="16" t="s">
        <v>2672</v>
      </c>
      <c r="Q465" s="16" t="s">
        <v>2671</v>
      </c>
      <c r="R465" s="16" t="s">
        <v>2672</v>
      </c>
      <c r="S465" s="16" t="s">
        <v>76</v>
      </c>
      <c r="T465" s="16" t="s">
        <v>2674</v>
      </c>
      <c r="U465" s="16" t="s">
        <v>2671</v>
      </c>
      <c r="V465" s="16" t="s">
        <v>2681</v>
      </c>
      <c r="W465" s="16" t="s">
        <v>72</v>
      </c>
      <c r="X465" s="1" t="s">
        <v>62</v>
      </c>
      <c r="Y465" s="1" t="s">
        <v>73</v>
      </c>
      <c r="Z465" t="s">
        <v>3192</v>
      </c>
      <c r="AA465" s="12" t="str">
        <f>Table14[[#This Row],[case_id]]&amp;"__"&amp;Table14[[#This Row],[filename]]&amp;"__"&amp;Table14[[#This Row],[Model]]</f>
        <v>repo_62a3366_8d65452__claude_rpc_llm_vs_gt.diff__Claude Opus 4.8</v>
      </c>
      <c r="AB465" s="12">
        <f>IF(Table14[[#This Row],[task_success]]="Yes",1,0)</f>
        <v>1</v>
      </c>
      <c r="AC465" s="12">
        <f>IF(Table14[[#This Row],[task_success]]="Partial",1,0)</f>
        <v>0</v>
      </c>
      <c r="AD465" s="12">
        <f>IF(Table14[[#This Row],[task_success]]="No",1,0)</f>
        <v>0</v>
      </c>
      <c r="AE465" s="12">
        <f>IF(Table14[[#This Row],[exact_match]]="Yes",1,0)</f>
        <v>0</v>
      </c>
      <c r="AF465" s="12">
        <f>IF(Table14[[#This Row],[unintended_change_present]]="Yes",1,0)</f>
        <v>1</v>
      </c>
      <c r="AG465" s="12">
        <f>IF(Table14[[#This Row],[missed_required_change]]="Yes",1,0)</f>
        <v>0</v>
      </c>
      <c r="AH465" s="12">
        <f>IF(OR(Table14[[#This Row],[severity]]="Medium",Table14[[#This Row],[severity]]="High"),1,0)</f>
        <v>0</v>
      </c>
    </row>
    <row r="466" spans="1:34" ht="91.5">
      <c r="A466" s="1" t="s">
        <v>329</v>
      </c>
      <c r="B466" s="11" t="s">
        <v>330</v>
      </c>
      <c r="C466" s="1" t="s">
        <v>51</v>
      </c>
      <c r="D46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6" s="11" t="s">
        <v>331</v>
      </c>
      <c r="F466" s="12" t="s">
        <v>332</v>
      </c>
      <c r="G466" s="12" t="s">
        <v>333</v>
      </c>
      <c r="H466" s="12">
        <v>4</v>
      </c>
      <c r="I466" s="12" t="s">
        <v>334</v>
      </c>
      <c r="J466" s="12" t="s">
        <v>344</v>
      </c>
      <c r="K466" s="13" t="s">
        <v>56</v>
      </c>
      <c r="L466" s="12" t="s">
        <v>336</v>
      </c>
      <c r="M466" s="12" t="s">
        <v>337</v>
      </c>
      <c r="N466" s="1" t="s">
        <v>349</v>
      </c>
      <c r="O466" s="1" t="s">
        <v>350</v>
      </c>
      <c r="P466" s="12" t="s">
        <v>2672</v>
      </c>
      <c r="Q466" s="12" t="s">
        <v>2671</v>
      </c>
      <c r="R466" s="12" t="s">
        <v>2672</v>
      </c>
      <c r="S466" s="12" t="s">
        <v>76</v>
      </c>
      <c r="T466" s="12" t="s">
        <v>2674</v>
      </c>
      <c r="U466" s="12" t="s">
        <v>2671</v>
      </c>
      <c r="V466" s="12" t="s">
        <v>2681</v>
      </c>
      <c r="W466" s="12" t="s">
        <v>72</v>
      </c>
      <c r="X466" s="1" t="s">
        <v>62</v>
      </c>
      <c r="Y466" s="1" t="s">
        <v>73</v>
      </c>
      <c r="Z466" t="s">
        <v>3192</v>
      </c>
      <c r="AA466" s="12" t="str">
        <f>Table14[[#This Row],[case_id]]&amp;"__"&amp;Table14[[#This Row],[filename]]&amp;"__"&amp;Table14[[#This Row],[Model]]</f>
        <v>repo_62a3366_8d65452__claude_telegram_llm_vs_gt.diff__Claude Opus 4.8</v>
      </c>
      <c r="AB466" s="12">
        <f>IF(Table14[[#This Row],[task_success]]="Yes",1,0)</f>
        <v>1</v>
      </c>
      <c r="AC466" s="12">
        <f>IF(Table14[[#This Row],[task_success]]="Partial",1,0)</f>
        <v>0</v>
      </c>
      <c r="AD466" s="12">
        <f>IF(Table14[[#This Row],[task_success]]="No",1,0)</f>
        <v>0</v>
      </c>
      <c r="AE466" s="12">
        <f>IF(Table14[[#This Row],[exact_match]]="Yes",1,0)</f>
        <v>0</v>
      </c>
      <c r="AF466" s="12">
        <f>IF(Table14[[#This Row],[unintended_change_present]]="Yes",1,0)</f>
        <v>1</v>
      </c>
      <c r="AG466" s="12">
        <f>IF(Table14[[#This Row],[missed_required_change]]="Yes",1,0)</f>
        <v>0</v>
      </c>
      <c r="AH466" s="12">
        <f>IF(OR(Table14[[#This Row],[severity]]="Medium",Table14[[#This Row],[severity]]="High"),1,0)</f>
        <v>0</v>
      </c>
    </row>
    <row r="467" spans="1:34" ht="91.5">
      <c r="A467" s="1" t="s">
        <v>329</v>
      </c>
      <c r="B467" s="11" t="s">
        <v>330</v>
      </c>
      <c r="C467" s="1" t="s">
        <v>51</v>
      </c>
      <c r="D46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7" s="11" t="s">
        <v>331</v>
      </c>
      <c r="F467" s="12" t="s">
        <v>332</v>
      </c>
      <c r="G467" s="12" t="s">
        <v>333</v>
      </c>
      <c r="H467" s="12">
        <v>4</v>
      </c>
      <c r="I467" s="12" t="s">
        <v>334</v>
      </c>
      <c r="J467" s="12" t="s">
        <v>351</v>
      </c>
      <c r="K467" s="13" t="s">
        <v>56</v>
      </c>
      <c r="L467" s="12" t="s">
        <v>336</v>
      </c>
      <c r="M467" s="12" t="s">
        <v>337</v>
      </c>
      <c r="N467" s="1" t="s">
        <v>357</v>
      </c>
      <c r="O467" s="1" t="s">
        <v>358</v>
      </c>
      <c r="P467" s="16" t="s">
        <v>2672</v>
      </c>
      <c r="Q467" s="16" t="s">
        <v>2671</v>
      </c>
      <c r="R467" s="16" t="s">
        <v>2672</v>
      </c>
      <c r="S467" s="16" t="s">
        <v>76</v>
      </c>
      <c r="T467" s="16" t="s">
        <v>2674</v>
      </c>
      <c r="U467" s="16" t="s">
        <v>2671</v>
      </c>
      <c r="V467" s="16" t="s">
        <v>2681</v>
      </c>
      <c r="W467" s="16" t="s">
        <v>72</v>
      </c>
      <c r="X467" s="1" t="s">
        <v>62</v>
      </c>
      <c r="Y467" s="1" t="s">
        <v>73</v>
      </c>
      <c r="Z467" t="s">
        <v>3192</v>
      </c>
      <c r="AA467" s="12" t="str">
        <f>Table14[[#This Row],[case_id]]&amp;"__"&amp;Table14[[#This Row],[filename]]&amp;"__"&amp;Table14[[#This Row],[Model]]</f>
        <v>repo_62a3366_8d65452__claude_test_llm_vs_gt.diff__Claude Opus 4.8</v>
      </c>
      <c r="AB467" s="12">
        <f>IF(Table14[[#This Row],[task_success]]="Yes",1,0)</f>
        <v>1</v>
      </c>
      <c r="AC467" s="12">
        <f>IF(Table14[[#This Row],[task_success]]="Partial",1,0)</f>
        <v>0</v>
      </c>
      <c r="AD467" s="12">
        <f>IF(Table14[[#This Row],[task_success]]="No",1,0)</f>
        <v>0</v>
      </c>
      <c r="AE467" s="12">
        <f>IF(Table14[[#This Row],[exact_match]]="Yes",1,0)</f>
        <v>0</v>
      </c>
      <c r="AF467" s="12">
        <f>IF(Table14[[#This Row],[unintended_change_present]]="Yes",1,0)</f>
        <v>1</v>
      </c>
      <c r="AG467" s="12">
        <f>IF(Table14[[#This Row],[missed_required_change]]="Yes",1,0)</f>
        <v>0</v>
      </c>
      <c r="AH467" s="12">
        <f>IF(OR(Table14[[#This Row],[severity]]="Medium",Table14[[#This Row],[severity]]="High"),1,0)</f>
        <v>0</v>
      </c>
    </row>
    <row r="468" spans="1:34" ht="91.5">
      <c r="A468" s="1" t="s">
        <v>329</v>
      </c>
      <c r="B468" s="11" t="s">
        <v>330</v>
      </c>
      <c r="C468" s="1" t="s">
        <v>51</v>
      </c>
      <c r="D46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8" s="11" t="s">
        <v>331</v>
      </c>
      <c r="F468" s="12" t="s">
        <v>332</v>
      </c>
      <c r="G468" s="12" t="s">
        <v>333</v>
      </c>
      <c r="H468" s="12">
        <v>4</v>
      </c>
      <c r="I468" s="12" t="s">
        <v>334</v>
      </c>
      <c r="J468" s="12" t="s">
        <v>359</v>
      </c>
      <c r="K468" s="13" t="s">
        <v>56</v>
      </c>
      <c r="L468" s="12" t="s">
        <v>336</v>
      </c>
      <c r="M468" s="12" t="s">
        <v>337</v>
      </c>
      <c r="N468" s="1" t="s">
        <v>364</v>
      </c>
      <c r="O468" s="1" t="s">
        <v>365</v>
      </c>
      <c r="P468" s="12" t="s">
        <v>2672</v>
      </c>
      <c r="Q468" s="12" t="s">
        <v>2671</v>
      </c>
      <c r="R468" s="12" t="s">
        <v>2672</v>
      </c>
      <c r="S468" s="12" t="s">
        <v>76</v>
      </c>
      <c r="T468" s="12" t="s">
        <v>2674</v>
      </c>
      <c r="U468" s="12" t="s">
        <v>2671</v>
      </c>
      <c r="V468" s="12" t="s">
        <v>2681</v>
      </c>
      <c r="W468" s="12" t="s">
        <v>72</v>
      </c>
      <c r="X468" s="1" t="s">
        <v>62</v>
      </c>
      <c r="Y468" s="1" t="s">
        <v>73</v>
      </c>
      <c r="Z468" t="s">
        <v>3192</v>
      </c>
      <c r="AA468" s="12" t="str">
        <f>Table14[[#This Row],[case_id]]&amp;"__"&amp;Table14[[#This Row],[filename]]&amp;"__"&amp;Table14[[#This Row],[Model]]</f>
        <v>repo_62a3366_8d65452__claude_testrpc_llm_vs_gt.diff__Claude Opus 4.8</v>
      </c>
      <c r="AB468" s="12">
        <f>IF(Table14[[#This Row],[task_success]]="Yes",1,0)</f>
        <v>1</v>
      </c>
      <c r="AC468" s="12">
        <f>IF(Table14[[#This Row],[task_success]]="Partial",1,0)</f>
        <v>0</v>
      </c>
      <c r="AD468" s="12">
        <f>IF(Table14[[#This Row],[task_success]]="No",1,0)</f>
        <v>0</v>
      </c>
      <c r="AE468" s="12">
        <f>IF(Table14[[#This Row],[exact_match]]="Yes",1,0)</f>
        <v>0</v>
      </c>
      <c r="AF468" s="12">
        <f>IF(Table14[[#This Row],[unintended_change_present]]="Yes",1,0)</f>
        <v>1</v>
      </c>
      <c r="AG468" s="12">
        <f>IF(Table14[[#This Row],[missed_required_change]]="Yes",1,0)</f>
        <v>0</v>
      </c>
      <c r="AH468" s="12">
        <f>IF(OR(Table14[[#This Row],[severity]]="Medium",Table14[[#This Row],[severity]]="High"),1,0)</f>
        <v>0</v>
      </c>
    </row>
    <row r="469" spans="1:34" ht="91.5">
      <c r="A469" s="1" t="s">
        <v>329</v>
      </c>
      <c r="B469" s="11" t="s">
        <v>366</v>
      </c>
      <c r="C469" s="1" t="s">
        <v>80</v>
      </c>
      <c r="D46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9" s="11" t="s">
        <v>367</v>
      </c>
      <c r="F469" s="12" t="s">
        <v>368</v>
      </c>
      <c r="G469" s="12" t="s">
        <v>369</v>
      </c>
      <c r="H469" s="12">
        <v>1</v>
      </c>
      <c r="I469" s="12" t="s">
        <v>370</v>
      </c>
      <c r="J469" s="12" t="s">
        <v>370</v>
      </c>
      <c r="K469" s="13" t="s">
        <v>56</v>
      </c>
      <c r="L469" s="12" t="s">
        <v>371</v>
      </c>
      <c r="M469" s="12" t="s">
        <v>372</v>
      </c>
      <c r="N469" s="1" t="s">
        <v>381</v>
      </c>
      <c r="O469" s="1" t="s">
        <v>382</v>
      </c>
      <c r="P469" s="16" t="s">
        <v>2672</v>
      </c>
      <c r="Q469" s="16" t="s">
        <v>2671</v>
      </c>
      <c r="R469" s="16" t="s">
        <v>2672</v>
      </c>
      <c r="S469" s="16" t="s">
        <v>2698</v>
      </c>
      <c r="T469" s="16" t="s">
        <v>2678</v>
      </c>
      <c r="U469" s="16" t="s">
        <v>2671</v>
      </c>
      <c r="V469" s="16" t="s">
        <v>2735</v>
      </c>
      <c r="W469" s="16" t="s">
        <v>72</v>
      </c>
      <c r="X469" s="1" t="s">
        <v>62</v>
      </c>
      <c r="Y469" s="1" t="s">
        <v>73</v>
      </c>
      <c r="Z469" t="s">
        <v>3192</v>
      </c>
      <c r="AA469" s="12" t="str">
        <f>Table14[[#This Row],[case_id]]&amp;"__"&amp;Table14[[#This Row],[filename]]&amp;"__"&amp;Table14[[#This Row],[Model]]</f>
        <v>repo_a0cdc63_79ae3c2__claude_freq_llm_vs_gt.diff__Claude Opus 4.8</v>
      </c>
      <c r="AB469" s="12">
        <f>IF(Table14[[#This Row],[task_success]]="Yes",1,0)</f>
        <v>1</v>
      </c>
      <c r="AC469" s="12">
        <f>IF(Table14[[#This Row],[task_success]]="Partial",1,0)</f>
        <v>0</v>
      </c>
      <c r="AD469" s="12">
        <f>IF(Table14[[#This Row],[task_success]]="No",1,0)</f>
        <v>0</v>
      </c>
      <c r="AE469" s="12">
        <f>IF(Table14[[#This Row],[exact_match]]="Yes",1,0)</f>
        <v>0</v>
      </c>
      <c r="AF469" s="12">
        <f>IF(Table14[[#This Row],[unintended_change_present]]="Yes",1,0)</f>
        <v>1</v>
      </c>
      <c r="AG469" s="12">
        <f>IF(Table14[[#This Row],[missed_required_change]]="Yes",1,0)</f>
        <v>0</v>
      </c>
      <c r="AH469" s="12">
        <f>IF(OR(Table14[[#This Row],[severity]]="Medium",Table14[[#This Row],[severity]]="High"),1,0)</f>
        <v>1</v>
      </c>
    </row>
    <row r="470" spans="1:34" ht="91.5">
      <c r="A470" s="1" t="s">
        <v>329</v>
      </c>
      <c r="B470" s="11" t="s">
        <v>366</v>
      </c>
      <c r="C470" s="1" t="s">
        <v>114</v>
      </c>
      <c r="D47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0" s="11" t="s">
        <v>384</v>
      </c>
      <c r="F470" s="12" t="s">
        <v>385</v>
      </c>
      <c r="G470" s="12" t="s">
        <v>386</v>
      </c>
      <c r="H470" s="12">
        <v>1</v>
      </c>
      <c r="I470" s="12" t="s">
        <v>387</v>
      </c>
      <c r="J470" s="12" t="s">
        <v>387</v>
      </c>
      <c r="K470" s="13" t="s">
        <v>56</v>
      </c>
      <c r="L470" s="12" t="s">
        <v>388</v>
      </c>
      <c r="M470" s="12" t="s">
        <v>389</v>
      </c>
      <c r="N470" s="1" t="s">
        <v>235</v>
      </c>
      <c r="O470" s="1" t="s">
        <v>396</v>
      </c>
      <c r="P470" s="12" t="s">
        <v>2672</v>
      </c>
      <c r="Q470" s="12" t="s">
        <v>2671</v>
      </c>
      <c r="R470" s="12" t="s">
        <v>2672</v>
      </c>
      <c r="S470" s="12" t="s">
        <v>76</v>
      </c>
      <c r="T470" s="12" t="s">
        <v>2674</v>
      </c>
      <c r="U470" s="12" t="s">
        <v>2671</v>
      </c>
      <c r="V470" s="12" t="s">
        <v>2681</v>
      </c>
      <c r="W470" s="12" t="s">
        <v>72</v>
      </c>
      <c r="X470" s="1" t="s">
        <v>62</v>
      </c>
      <c r="Y470" s="1" t="s">
        <v>73</v>
      </c>
      <c r="Z470" t="s">
        <v>3192</v>
      </c>
      <c r="AA470" s="12" t="str">
        <f>Table14[[#This Row],[case_id]]&amp;"__"&amp;Table14[[#This Row],[filename]]&amp;"__"&amp;Table14[[#This Row],[Model]]</f>
        <v>repo_595309c_795df94__claude_init_llm_vs_gt.diff__Claude Opus 4.8</v>
      </c>
      <c r="AB470" s="12">
        <f>IF(Table14[[#This Row],[task_success]]="Yes",1,0)</f>
        <v>1</v>
      </c>
      <c r="AC470" s="12">
        <f>IF(Table14[[#This Row],[task_success]]="Partial",1,0)</f>
        <v>0</v>
      </c>
      <c r="AD470" s="12">
        <f>IF(Table14[[#This Row],[task_success]]="No",1,0)</f>
        <v>0</v>
      </c>
      <c r="AE470" s="12">
        <f>IF(Table14[[#This Row],[exact_match]]="Yes",1,0)</f>
        <v>0</v>
      </c>
      <c r="AF470" s="12">
        <f>IF(Table14[[#This Row],[unintended_change_present]]="Yes",1,0)</f>
        <v>1</v>
      </c>
      <c r="AG470" s="12">
        <f>IF(Table14[[#This Row],[missed_required_change]]="Yes",1,0)</f>
        <v>0</v>
      </c>
      <c r="AH470" s="12">
        <f>IF(OR(Table14[[#This Row],[severity]]="Medium",Table14[[#This Row],[severity]]="High"),1,0)</f>
        <v>0</v>
      </c>
    </row>
    <row r="471" spans="1:34" ht="106.5">
      <c r="A471" s="1" t="s">
        <v>329</v>
      </c>
      <c r="B471" s="11" t="s">
        <v>366</v>
      </c>
      <c r="C471" s="1" t="s">
        <v>149</v>
      </c>
      <c r="D47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1" s="11" t="s">
        <v>399</v>
      </c>
      <c r="F471" s="12" t="s">
        <v>400</v>
      </c>
      <c r="G471" s="12" t="s">
        <v>401</v>
      </c>
      <c r="H471" s="12">
        <v>2</v>
      </c>
      <c r="I471" s="12" t="s">
        <v>402</v>
      </c>
      <c r="J471" s="12" t="s">
        <v>403</v>
      </c>
      <c r="K471" s="13" t="s">
        <v>56</v>
      </c>
      <c r="L471" s="12" t="s">
        <v>404</v>
      </c>
      <c r="M471" s="12" t="s">
        <v>405</v>
      </c>
      <c r="N471" s="1" t="s">
        <v>411</v>
      </c>
      <c r="O471" s="1" t="s">
        <v>412</v>
      </c>
      <c r="P471" s="16" t="s">
        <v>2672</v>
      </c>
      <c r="Q471" s="16" t="s">
        <v>2671</v>
      </c>
      <c r="R471" s="16" t="s">
        <v>2672</v>
      </c>
      <c r="S471" s="16" t="s">
        <v>76</v>
      </c>
      <c r="T471" s="16" t="s">
        <v>2674</v>
      </c>
      <c r="U471" s="16" t="s">
        <v>2671</v>
      </c>
      <c r="V471" s="16" t="s">
        <v>2681</v>
      </c>
      <c r="W471" s="16" t="s">
        <v>72</v>
      </c>
      <c r="X471" s="1" t="s">
        <v>62</v>
      </c>
      <c r="Y471" s="1" t="s">
        <v>73</v>
      </c>
      <c r="Z471" t="s">
        <v>3192</v>
      </c>
      <c r="AA471" s="12" t="str">
        <f>Table14[[#This Row],[case_id]]&amp;"__"&amp;Table14[[#This Row],[filename]]&amp;"__"&amp;Table14[[#This Row],[Model]]</f>
        <v>repo_cfbfe90_371ee1e__claude_misc_llm_vs_gt.diff__Claude Opus 4.8</v>
      </c>
      <c r="AB471" s="12">
        <f>IF(Table14[[#This Row],[task_success]]="Yes",1,0)</f>
        <v>1</v>
      </c>
      <c r="AC471" s="12">
        <f>IF(Table14[[#This Row],[task_success]]="Partial",1,0)</f>
        <v>0</v>
      </c>
      <c r="AD471" s="12">
        <f>IF(Table14[[#This Row],[task_success]]="No",1,0)</f>
        <v>0</v>
      </c>
      <c r="AE471" s="12">
        <f>IF(Table14[[#This Row],[exact_match]]="Yes",1,0)</f>
        <v>0</v>
      </c>
      <c r="AF471" s="12">
        <f>IF(Table14[[#This Row],[unintended_change_present]]="Yes",1,0)</f>
        <v>1</v>
      </c>
      <c r="AG471" s="12">
        <f>IF(Table14[[#This Row],[missed_required_change]]="Yes",1,0)</f>
        <v>0</v>
      </c>
      <c r="AH471" s="12">
        <f>IF(OR(Table14[[#This Row],[severity]]="Medium",Table14[[#This Row],[severity]]="High"),1,0)</f>
        <v>0</v>
      </c>
    </row>
    <row r="472" spans="1:34" ht="106.5">
      <c r="A472" s="1" t="s">
        <v>329</v>
      </c>
      <c r="B472" s="11" t="s">
        <v>366</v>
      </c>
      <c r="C472" s="1" t="s">
        <v>149</v>
      </c>
      <c r="D47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2" s="11" t="s">
        <v>399</v>
      </c>
      <c r="F472" s="12" t="s">
        <v>400</v>
      </c>
      <c r="G472" s="12" t="s">
        <v>401</v>
      </c>
      <c r="H472" s="12">
        <v>2</v>
      </c>
      <c r="I472" s="12" t="s">
        <v>402</v>
      </c>
      <c r="J472" s="12" t="s">
        <v>413</v>
      </c>
      <c r="K472" s="13" t="s">
        <v>56</v>
      </c>
      <c r="L472" s="12" t="s">
        <v>404</v>
      </c>
      <c r="M472" s="12" t="s">
        <v>405</v>
      </c>
      <c r="N472" s="1" t="s">
        <v>420</v>
      </c>
      <c r="O472" s="1" t="s">
        <v>421</v>
      </c>
      <c r="P472" s="12" t="s">
        <v>2672</v>
      </c>
      <c r="Q472" s="12" t="s">
        <v>2671</v>
      </c>
      <c r="R472" s="12" t="s">
        <v>2672</v>
      </c>
      <c r="S472" s="12" t="s">
        <v>76</v>
      </c>
      <c r="T472" s="12" t="s">
        <v>2674</v>
      </c>
      <c r="U472" s="12" t="s">
        <v>2671</v>
      </c>
      <c r="V472" s="12" t="s">
        <v>2681</v>
      </c>
      <c r="W472" s="12" t="s">
        <v>72</v>
      </c>
      <c r="X472" s="1" t="s">
        <v>62</v>
      </c>
      <c r="Y472" s="1" t="s">
        <v>73</v>
      </c>
      <c r="Z472" t="s">
        <v>3192</v>
      </c>
      <c r="AA472" s="12" t="str">
        <f>Table14[[#This Row],[case_id]]&amp;"__"&amp;Table14[[#This Row],[filename]]&amp;"__"&amp;Table14[[#This Row],[Model]]</f>
        <v>repo_cfbfe90_371ee1e__claude_testmisc_llm_vs_gt.diff__Claude Opus 4.8</v>
      </c>
      <c r="AB472" s="12">
        <f>IF(Table14[[#This Row],[task_success]]="Yes",1,0)</f>
        <v>1</v>
      </c>
      <c r="AC472" s="12">
        <f>IF(Table14[[#This Row],[task_success]]="Partial",1,0)</f>
        <v>0</v>
      </c>
      <c r="AD472" s="12">
        <f>IF(Table14[[#This Row],[task_success]]="No",1,0)</f>
        <v>0</v>
      </c>
      <c r="AE472" s="12">
        <f>IF(Table14[[#This Row],[exact_match]]="Yes",1,0)</f>
        <v>0</v>
      </c>
      <c r="AF472" s="12">
        <f>IF(Table14[[#This Row],[unintended_change_present]]="Yes",1,0)</f>
        <v>1</v>
      </c>
      <c r="AG472" s="12">
        <f>IF(Table14[[#This Row],[missed_required_change]]="Yes",1,0)</f>
        <v>0</v>
      </c>
      <c r="AH472" s="12">
        <f>IF(OR(Table14[[#This Row],[severity]]="Medium",Table14[[#This Row],[severity]]="High"),1,0)</f>
        <v>0</v>
      </c>
    </row>
    <row r="473" spans="1:34" ht="106.5">
      <c r="A473" s="1" t="s">
        <v>329</v>
      </c>
      <c r="B473" s="11" t="s">
        <v>366</v>
      </c>
      <c r="C473" s="3" t="s">
        <v>149</v>
      </c>
      <c r="D473"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3" s="11" t="s">
        <v>422</v>
      </c>
      <c r="F473" s="12" t="s">
        <v>423</v>
      </c>
      <c r="G473" s="12" t="s">
        <v>424</v>
      </c>
      <c r="H473" s="12">
        <v>1</v>
      </c>
      <c r="I473" s="12" t="s">
        <v>425</v>
      </c>
      <c r="J473" s="12" t="s">
        <v>425</v>
      </c>
      <c r="K473" s="13" t="s">
        <v>56</v>
      </c>
      <c r="L473" s="12" t="s">
        <v>426</v>
      </c>
      <c r="M473" s="12" t="s">
        <v>427</v>
      </c>
      <c r="N473" s="1" t="s">
        <v>433</v>
      </c>
      <c r="O473" s="1" t="s">
        <v>434</v>
      </c>
      <c r="P473" s="16" t="s">
        <v>2672</v>
      </c>
      <c r="Q473" s="16" t="s">
        <v>2671</v>
      </c>
      <c r="R473" s="16" t="s">
        <v>2672</v>
      </c>
      <c r="S473" s="16" t="s">
        <v>76</v>
      </c>
      <c r="T473" s="16" t="s">
        <v>2674</v>
      </c>
      <c r="U473" s="16" t="s">
        <v>2671</v>
      </c>
      <c r="V473" s="16" t="s">
        <v>2743</v>
      </c>
      <c r="W473" s="16" t="s">
        <v>72</v>
      </c>
      <c r="X473" s="1" t="s">
        <v>62</v>
      </c>
      <c r="Y473" s="1" t="s">
        <v>73</v>
      </c>
      <c r="Z473" t="s">
        <v>3192</v>
      </c>
      <c r="AA473" s="12" t="str">
        <f>Table14[[#This Row],[case_id]]&amp;"__"&amp;Table14[[#This Row],[filename]]&amp;"__"&amp;Table14[[#This Row],[Model]]</f>
        <v>repo_b77fad6_77023c0__claude_backtesting_llm_vs_gt.diff__Claude Opus 4.8</v>
      </c>
      <c r="AB473" s="12">
        <f>IF(Table14[[#This Row],[task_success]]="Yes",1,0)</f>
        <v>1</v>
      </c>
      <c r="AC473" s="12">
        <f>IF(Table14[[#This Row],[task_success]]="Partial",1,0)</f>
        <v>0</v>
      </c>
      <c r="AD473" s="12">
        <f>IF(Table14[[#This Row],[task_success]]="No",1,0)</f>
        <v>0</v>
      </c>
      <c r="AE473" s="12">
        <f>IF(Table14[[#This Row],[exact_match]]="Yes",1,0)</f>
        <v>0</v>
      </c>
      <c r="AF473" s="12">
        <f>IF(Table14[[#This Row],[unintended_change_present]]="Yes",1,0)</f>
        <v>1</v>
      </c>
      <c r="AG473" s="12">
        <f>IF(Table14[[#This Row],[missed_required_change]]="Yes",1,0)</f>
        <v>0</v>
      </c>
      <c r="AH473" s="12">
        <f>IF(OR(Table14[[#This Row],[severity]]="Medium",Table14[[#This Row],[severity]]="High"),1,0)</f>
        <v>0</v>
      </c>
    </row>
    <row r="474" spans="1:34" ht="106.5">
      <c r="A474" s="1" t="s">
        <v>436</v>
      </c>
      <c r="B474" s="11" t="s">
        <v>437</v>
      </c>
      <c r="C474" s="1" t="s">
        <v>51</v>
      </c>
      <c r="D47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4" s="11" t="s">
        <v>438</v>
      </c>
      <c r="F474" s="12" t="s">
        <v>439</v>
      </c>
      <c r="G474" s="12" t="s">
        <v>440</v>
      </c>
      <c r="H474" s="12">
        <v>3</v>
      </c>
      <c r="I474" s="12" t="s">
        <v>441</v>
      </c>
      <c r="J474" s="12" t="s">
        <v>442</v>
      </c>
      <c r="K474" s="13" t="s">
        <v>56</v>
      </c>
      <c r="L474" s="12" t="s">
        <v>443</v>
      </c>
      <c r="M474" s="12" t="s">
        <v>444</v>
      </c>
      <c r="N474" s="1" t="s">
        <v>452</v>
      </c>
      <c r="O474" s="1" t="s">
        <v>453</v>
      </c>
      <c r="P474" s="12" t="s">
        <v>2672</v>
      </c>
      <c r="Q474" s="12" t="s">
        <v>2671</v>
      </c>
      <c r="R474" s="12" t="s">
        <v>2672</v>
      </c>
      <c r="S474" s="12" t="s">
        <v>76</v>
      </c>
      <c r="T474" s="12" t="s">
        <v>2674</v>
      </c>
      <c r="U474" s="12" t="s">
        <v>2671</v>
      </c>
      <c r="V474" s="12" t="s">
        <v>2681</v>
      </c>
      <c r="W474" s="12" t="s">
        <v>72</v>
      </c>
      <c r="X474" s="1" t="s">
        <v>62</v>
      </c>
      <c r="Y474" s="1" t="s">
        <v>73</v>
      </c>
      <c r="Z474" t="s">
        <v>3192</v>
      </c>
      <c r="AA474" s="12" t="str">
        <f>Table14[[#This Row],[case_id]]&amp;"__"&amp;Table14[[#This Row],[filename]]&amp;"__"&amp;Table14[[#This Row],[Model]]</f>
        <v>repo_b87b726_c38aeb8__claude_base_llm_vs_gt.diff__Claude Opus 4.8</v>
      </c>
      <c r="AB474" s="12">
        <f>IF(Table14[[#This Row],[task_success]]="Yes",1,0)</f>
        <v>1</v>
      </c>
      <c r="AC474" s="12">
        <f>IF(Table14[[#This Row],[task_success]]="Partial",1,0)</f>
        <v>0</v>
      </c>
      <c r="AD474" s="12">
        <f>IF(Table14[[#This Row],[task_success]]="No",1,0)</f>
        <v>0</v>
      </c>
      <c r="AE474" s="12">
        <f>IF(Table14[[#This Row],[exact_match]]="Yes",1,0)</f>
        <v>0</v>
      </c>
      <c r="AF474" s="12">
        <f>IF(Table14[[#This Row],[unintended_change_present]]="Yes",1,0)</f>
        <v>1</v>
      </c>
      <c r="AG474" s="12">
        <f>IF(Table14[[#This Row],[missed_required_change]]="Yes",1,0)</f>
        <v>0</v>
      </c>
      <c r="AH474" s="12">
        <f>IF(OR(Table14[[#This Row],[severity]]="Medium",Table14[[#This Row],[severity]]="High"),1,0)</f>
        <v>0</v>
      </c>
    </row>
    <row r="475" spans="1:34" ht="106.5">
      <c r="A475" s="1" t="s">
        <v>436</v>
      </c>
      <c r="B475" s="11" t="s">
        <v>437</v>
      </c>
      <c r="C475" s="1" t="s">
        <v>51</v>
      </c>
      <c r="D47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5" s="11" t="s">
        <v>438</v>
      </c>
      <c r="F475" s="12" t="s">
        <v>439</v>
      </c>
      <c r="G475" s="12" t="s">
        <v>440</v>
      </c>
      <c r="H475" s="12">
        <v>3</v>
      </c>
      <c r="I475" s="12" t="s">
        <v>441</v>
      </c>
      <c r="J475" s="12" t="s">
        <v>454</v>
      </c>
      <c r="K475" s="13" t="s">
        <v>56</v>
      </c>
      <c r="L475" s="12" t="s">
        <v>443</v>
      </c>
      <c r="M475" s="12" t="s">
        <v>444</v>
      </c>
      <c r="N475" s="1" t="s">
        <v>459</v>
      </c>
      <c r="O475" s="1" t="s">
        <v>460</v>
      </c>
      <c r="P475" s="16" t="s">
        <v>2672</v>
      </c>
      <c r="Q475" s="16" t="s">
        <v>2671</v>
      </c>
      <c r="R475" s="16" t="s">
        <v>2672</v>
      </c>
      <c r="S475" s="16" t="s">
        <v>76</v>
      </c>
      <c r="T475" s="16" t="s">
        <v>2674</v>
      </c>
      <c r="U475" s="16" t="s">
        <v>2671</v>
      </c>
      <c r="V475" s="16" t="s">
        <v>2681</v>
      </c>
      <c r="W475" s="16" t="s">
        <v>72</v>
      </c>
      <c r="X475" s="1" t="s">
        <v>62</v>
      </c>
      <c r="Y475" s="1" t="s">
        <v>73</v>
      </c>
      <c r="Z475" t="s">
        <v>3192</v>
      </c>
      <c r="AA475" s="12" t="str">
        <f>Table14[[#This Row],[case_id]]&amp;"__"&amp;Table14[[#This Row],[filename]]&amp;"__"&amp;Table14[[#This Row],[Model]]</f>
        <v>repo_b87b726_c38aeb8__claude_rsi_llm_vs_gt.diff__Claude Opus 4.8</v>
      </c>
      <c r="AB475" s="12">
        <f>IF(Table14[[#This Row],[task_success]]="Yes",1,0)</f>
        <v>1</v>
      </c>
      <c r="AC475" s="12">
        <f>IF(Table14[[#This Row],[task_success]]="Partial",1,0)</f>
        <v>0</v>
      </c>
      <c r="AD475" s="12">
        <f>IF(Table14[[#This Row],[task_success]]="No",1,0)</f>
        <v>0</v>
      </c>
      <c r="AE475" s="12">
        <f>IF(Table14[[#This Row],[exact_match]]="Yes",1,0)</f>
        <v>0</v>
      </c>
      <c r="AF475" s="12">
        <f>IF(Table14[[#This Row],[unintended_change_present]]="Yes",1,0)</f>
        <v>1</v>
      </c>
      <c r="AG475" s="12">
        <f>IF(Table14[[#This Row],[missed_required_change]]="Yes",1,0)</f>
        <v>0</v>
      </c>
      <c r="AH475" s="12">
        <f>IF(OR(Table14[[#This Row],[severity]]="Medium",Table14[[#This Row],[severity]]="High"),1,0)</f>
        <v>0</v>
      </c>
    </row>
    <row r="476" spans="1:34" ht="106.5">
      <c r="A476" s="1" t="s">
        <v>436</v>
      </c>
      <c r="B476" s="11" t="s">
        <v>437</v>
      </c>
      <c r="C476" s="1" t="s">
        <v>51</v>
      </c>
      <c r="D47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6" s="11" t="s">
        <v>438</v>
      </c>
      <c r="F476" s="12" t="s">
        <v>439</v>
      </c>
      <c r="G476" s="12" t="s">
        <v>440</v>
      </c>
      <c r="H476" s="12">
        <v>3</v>
      </c>
      <c r="I476" s="12" t="s">
        <v>441</v>
      </c>
      <c r="J476" s="12" t="s">
        <v>462</v>
      </c>
      <c r="K476" s="13" t="s">
        <v>56</v>
      </c>
      <c r="L476" s="12" t="s">
        <v>443</v>
      </c>
      <c r="M476" s="12" t="s">
        <v>444</v>
      </c>
      <c r="N476" s="1" t="s">
        <v>467</v>
      </c>
      <c r="O476" s="1" t="s">
        <v>468</v>
      </c>
      <c r="P476" s="12" t="s">
        <v>2672</v>
      </c>
      <c r="Q476" s="12" t="s">
        <v>2671</v>
      </c>
      <c r="R476" s="12" t="s">
        <v>2672</v>
      </c>
      <c r="S476" s="12" t="s">
        <v>76</v>
      </c>
      <c r="T476" s="12" t="s">
        <v>2674</v>
      </c>
      <c r="U476" s="12" t="s">
        <v>2671</v>
      </c>
      <c r="V476" s="12" t="s">
        <v>2681</v>
      </c>
      <c r="W476" s="12" t="s">
        <v>72</v>
      </c>
      <c r="X476" s="1" t="s">
        <v>62</v>
      </c>
      <c r="Y476" s="1" t="s">
        <v>73</v>
      </c>
      <c r="Z476" t="s">
        <v>3192</v>
      </c>
      <c r="AA476" s="12" t="str">
        <f>Table14[[#This Row],[case_id]]&amp;"__"&amp;Table14[[#This Row],[filename]]&amp;"__"&amp;Table14[[#This Row],[Model]]</f>
        <v>repo_b87b726_c38aeb8__claude_testbase_llm_vs_gt.diff__Claude Opus 4.8</v>
      </c>
      <c r="AB476" s="12">
        <f>IF(Table14[[#This Row],[task_success]]="Yes",1,0)</f>
        <v>1</v>
      </c>
      <c r="AC476" s="12">
        <f>IF(Table14[[#This Row],[task_success]]="Partial",1,0)</f>
        <v>0</v>
      </c>
      <c r="AD476" s="12">
        <f>IF(Table14[[#This Row],[task_success]]="No",1,0)</f>
        <v>0</v>
      </c>
      <c r="AE476" s="12">
        <f>IF(Table14[[#This Row],[exact_match]]="Yes",1,0)</f>
        <v>0</v>
      </c>
      <c r="AF476" s="12">
        <f>IF(Table14[[#This Row],[unintended_change_present]]="Yes",1,0)</f>
        <v>1</v>
      </c>
      <c r="AG476" s="12">
        <f>IF(Table14[[#This Row],[missed_required_change]]="Yes",1,0)</f>
        <v>0</v>
      </c>
      <c r="AH476" s="12">
        <f>IF(OR(Table14[[#This Row],[severity]]="Medium",Table14[[#This Row],[severity]]="High"),1,0)</f>
        <v>0</v>
      </c>
    </row>
    <row r="477" spans="1:34" ht="91.5">
      <c r="A477" s="1" t="s">
        <v>436</v>
      </c>
      <c r="B477" s="11" t="s">
        <v>437</v>
      </c>
      <c r="C477" s="1" t="s">
        <v>80</v>
      </c>
      <c r="D47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7" s="11" t="s">
        <v>469</v>
      </c>
      <c r="F477" s="12" t="s">
        <v>470</v>
      </c>
      <c r="G477" s="12" t="s">
        <v>471</v>
      </c>
      <c r="H477" s="12">
        <v>1</v>
      </c>
      <c r="I477" s="12" t="s">
        <v>472</v>
      </c>
      <c r="J477" s="12" t="s">
        <v>472</v>
      </c>
      <c r="K477" s="13" t="s">
        <v>56</v>
      </c>
      <c r="L477" s="12" t="s">
        <v>388</v>
      </c>
      <c r="M477" s="12" t="s">
        <v>473</v>
      </c>
      <c r="N477" s="1" t="s">
        <v>357</v>
      </c>
      <c r="O477" s="1" t="s">
        <v>479</v>
      </c>
      <c r="P477" s="16" t="s">
        <v>2672</v>
      </c>
      <c r="Q477" s="16" t="s">
        <v>2671</v>
      </c>
      <c r="R477" s="16" t="s">
        <v>2672</v>
      </c>
      <c r="S477" s="16" t="s">
        <v>76</v>
      </c>
      <c r="T477" s="16" t="s">
        <v>2674</v>
      </c>
      <c r="U477" s="16" t="s">
        <v>2671</v>
      </c>
      <c r="V477" s="16" t="s">
        <v>2681</v>
      </c>
      <c r="W477" s="16" t="s">
        <v>72</v>
      </c>
      <c r="X477" s="1" t="s">
        <v>62</v>
      </c>
      <c r="Y477" s="1" t="s">
        <v>73</v>
      </c>
      <c r="Z477" t="s">
        <v>3192</v>
      </c>
      <c r="AA477" s="12" t="str">
        <f>Table14[[#This Row],[case_id]]&amp;"__"&amp;Table14[[#This Row],[filename]]&amp;"__"&amp;Table14[[#This Row],[Model]]</f>
        <v>repo_13a7f7f_830a3d2__claude_test_llm_vs_gt.diff__Claude Opus 4.8</v>
      </c>
      <c r="AB477" s="12">
        <f>IF(Table14[[#This Row],[task_success]]="Yes",1,0)</f>
        <v>1</v>
      </c>
      <c r="AC477" s="12">
        <f>IF(Table14[[#This Row],[task_success]]="Partial",1,0)</f>
        <v>0</v>
      </c>
      <c r="AD477" s="12">
        <f>IF(Table14[[#This Row],[task_success]]="No",1,0)</f>
        <v>0</v>
      </c>
      <c r="AE477" s="12">
        <f>IF(Table14[[#This Row],[exact_match]]="Yes",1,0)</f>
        <v>0</v>
      </c>
      <c r="AF477" s="12">
        <f>IF(Table14[[#This Row],[unintended_change_present]]="Yes",1,0)</f>
        <v>1</v>
      </c>
      <c r="AG477" s="12">
        <f>IF(Table14[[#This Row],[missed_required_change]]="Yes",1,0)</f>
        <v>0</v>
      </c>
      <c r="AH477" s="12">
        <f>IF(OR(Table14[[#This Row],[severity]]="Medium",Table14[[#This Row],[severity]]="High"),1,0)</f>
        <v>0</v>
      </c>
    </row>
    <row r="478" spans="1:34" ht="91.5">
      <c r="A478" s="1" t="s">
        <v>436</v>
      </c>
      <c r="B478" s="11" t="s">
        <v>437</v>
      </c>
      <c r="C478" s="1" t="s">
        <v>80</v>
      </c>
      <c r="D47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8" s="11" t="s">
        <v>482</v>
      </c>
      <c r="F478" s="12" t="s">
        <v>483</v>
      </c>
      <c r="G478" s="12" t="s">
        <v>484</v>
      </c>
      <c r="H478" s="12">
        <v>1</v>
      </c>
      <c r="I478" s="12" t="s">
        <v>485</v>
      </c>
      <c r="J478" s="12" t="s">
        <v>485</v>
      </c>
      <c r="K478" s="13" t="s">
        <v>56</v>
      </c>
      <c r="L478" s="12" t="s">
        <v>486</v>
      </c>
      <c r="M478" s="12" t="s">
        <v>487</v>
      </c>
      <c r="N478" s="1" t="s">
        <v>494</v>
      </c>
      <c r="O478" s="1" t="s">
        <v>495</v>
      </c>
      <c r="P478" s="12" t="s">
        <v>2671</v>
      </c>
      <c r="Q478" s="12" t="s">
        <v>2671</v>
      </c>
      <c r="R478" s="12" t="s">
        <v>2672</v>
      </c>
      <c r="S478" s="12" t="s">
        <v>2752</v>
      </c>
      <c r="T478" s="12" t="s">
        <v>2691</v>
      </c>
      <c r="U478" s="12" t="s">
        <v>2672</v>
      </c>
      <c r="V478" s="12" t="s">
        <v>2753</v>
      </c>
      <c r="W478" s="12" t="s">
        <v>66</v>
      </c>
      <c r="X478" s="1" t="s">
        <v>62</v>
      </c>
      <c r="Y478" s="1" t="s">
        <v>73</v>
      </c>
      <c r="Z478" t="s">
        <v>3192</v>
      </c>
      <c r="AA478" s="12" t="str">
        <f>Table14[[#This Row],[case_id]]&amp;"__"&amp;Table14[[#This Row],[filename]]&amp;"__"&amp;Table14[[#This Row],[Model]]</f>
        <v>repo_e798854_52c9d19__claude_handler_llm_vs_gt.diff__Claude Opus 4.8</v>
      </c>
      <c r="AB478" s="12">
        <f>IF(Table14[[#This Row],[task_success]]="Yes",1,0)</f>
        <v>0</v>
      </c>
      <c r="AC478" s="12">
        <f>IF(Table14[[#This Row],[task_success]]="Partial",1,0)</f>
        <v>0</v>
      </c>
      <c r="AD478" s="12">
        <f>IF(Table14[[#This Row],[task_success]]="No",1,0)</f>
        <v>1</v>
      </c>
      <c r="AE478" s="12">
        <f>IF(Table14[[#This Row],[exact_match]]="Yes",1,0)</f>
        <v>0</v>
      </c>
      <c r="AF478" s="12">
        <f>IF(Table14[[#This Row],[unintended_change_present]]="Yes",1,0)</f>
        <v>1</v>
      </c>
      <c r="AG478" s="12">
        <f>IF(Table14[[#This Row],[missed_required_change]]="Yes",1,0)</f>
        <v>1</v>
      </c>
      <c r="AH478" s="12">
        <f>IF(OR(Table14[[#This Row],[severity]]="Medium",Table14[[#This Row],[severity]]="High"),1,0)</f>
        <v>1</v>
      </c>
    </row>
    <row r="479" spans="1:34" ht="91.5">
      <c r="A479" s="1" t="s">
        <v>436</v>
      </c>
      <c r="B479" s="11" t="s">
        <v>437</v>
      </c>
      <c r="C479" s="1" t="s">
        <v>114</v>
      </c>
      <c r="D47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9" s="11" t="s">
        <v>497</v>
      </c>
      <c r="F479" s="12" t="s">
        <v>498</v>
      </c>
      <c r="G479" s="12" t="s">
        <v>499</v>
      </c>
      <c r="H479" s="12">
        <v>1</v>
      </c>
      <c r="I479" s="12" t="s">
        <v>500</v>
      </c>
      <c r="J479" s="12" t="s">
        <v>500</v>
      </c>
      <c r="K479" s="13" t="s">
        <v>56</v>
      </c>
      <c r="L479" s="12" t="s">
        <v>501</v>
      </c>
      <c r="M479" s="12" t="s">
        <v>502</v>
      </c>
      <c r="N479" s="1" t="s">
        <v>509</v>
      </c>
      <c r="O479" s="1" t="s">
        <v>510</v>
      </c>
      <c r="P479" s="16" t="s">
        <v>2672</v>
      </c>
      <c r="Q479" s="16" t="s">
        <v>2671</v>
      </c>
      <c r="R479" s="16" t="s">
        <v>2672</v>
      </c>
      <c r="S479" s="16" t="s">
        <v>76</v>
      </c>
      <c r="T479" s="16" t="s">
        <v>2674</v>
      </c>
      <c r="U479" s="16" t="s">
        <v>2671</v>
      </c>
      <c r="V479" s="16" t="s">
        <v>2681</v>
      </c>
      <c r="W479" s="16" t="s">
        <v>72</v>
      </c>
      <c r="X479" s="1" t="s">
        <v>61</v>
      </c>
      <c r="Y479" s="1" t="s">
        <v>506</v>
      </c>
      <c r="Z479" t="s">
        <v>3192</v>
      </c>
      <c r="AA479" s="12" t="str">
        <f>Table14[[#This Row],[case_id]]&amp;"__"&amp;Table14[[#This Row],[filename]]&amp;"__"&amp;Table14[[#This Row],[Model]]</f>
        <v>repo_95fb7e6_4b90e78__claude_market_llm_vs_gt.diff__Claude Opus 4.8</v>
      </c>
      <c r="AB479" s="12">
        <f>IF(Table14[[#This Row],[task_success]]="Yes",1,0)</f>
        <v>1</v>
      </c>
      <c r="AC479" s="12">
        <f>IF(Table14[[#This Row],[task_success]]="Partial",1,0)</f>
        <v>0</v>
      </c>
      <c r="AD479" s="12">
        <f>IF(Table14[[#This Row],[task_success]]="No",1,0)</f>
        <v>0</v>
      </c>
      <c r="AE479" s="12">
        <f>IF(Table14[[#This Row],[exact_match]]="Yes",1,0)</f>
        <v>0</v>
      </c>
      <c r="AF479" s="12">
        <f>IF(Table14[[#This Row],[unintended_change_present]]="Yes",1,0)</f>
        <v>1</v>
      </c>
      <c r="AG479" s="12">
        <f>IF(Table14[[#This Row],[missed_required_change]]="Yes",1,0)</f>
        <v>0</v>
      </c>
      <c r="AH479" s="12">
        <f>IF(OR(Table14[[#This Row],[severity]]="Medium",Table14[[#This Row],[severity]]="High"),1,0)</f>
        <v>0</v>
      </c>
    </row>
    <row r="480" spans="1:34" ht="106.5">
      <c r="A480" s="1" t="s">
        <v>436</v>
      </c>
      <c r="B480" s="11" t="s">
        <v>437</v>
      </c>
      <c r="C480" s="1" t="s">
        <v>149</v>
      </c>
      <c r="D48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0" s="11" t="s">
        <v>511</v>
      </c>
      <c r="F480" s="12" t="s">
        <v>512</v>
      </c>
      <c r="G480" s="12" t="s">
        <v>513</v>
      </c>
      <c r="H480" s="12">
        <v>1</v>
      </c>
      <c r="I480" s="12" t="s">
        <v>514</v>
      </c>
      <c r="J480" s="12" t="s">
        <v>514</v>
      </c>
      <c r="K480" s="13" t="s">
        <v>56</v>
      </c>
      <c r="L480" s="12" t="s">
        <v>515</v>
      </c>
      <c r="M480" s="12" t="s">
        <v>516</v>
      </c>
      <c r="N480" s="4" t="s">
        <v>523</v>
      </c>
      <c r="O480" s="1" t="s">
        <v>524</v>
      </c>
      <c r="P480" s="12" t="s">
        <v>2672</v>
      </c>
      <c r="Q480" s="12" t="s">
        <v>2671</v>
      </c>
      <c r="R480" s="12" t="s">
        <v>2672</v>
      </c>
      <c r="S480" s="12" t="s">
        <v>76</v>
      </c>
      <c r="T480" s="12" t="s">
        <v>2674</v>
      </c>
      <c r="U480" s="12" t="s">
        <v>2671</v>
      </c>
      <c r="V480" s="12" t="s">
        <v>2681</v>
      </c>
      <c r="W480" s="12" t="s">
        <v>72</v>
      </c>
      <c r="X480" s="1" t="s">
        <v>62</v>
      </c>
      <c r="Y480" s="1" t="s">
        <v>73</v>
      </c>
      <c r="Z480" t="s">
        <v>3192</v>
      </c>
      <c r="AA480" s="12" t="str">
        <f>Table14[[#This Row],[case_id]]&amp;"__"&amp;Table14[[#This Row],[filename]]&amp;"__"&amp;Table14[[#This Row],[Model]]</f>
        <v>repo_ec9dec5_f8acb67__claude_parser_llm_vs_gt.diff__Claude Opus 4.8</v>
      </c>
      <c r="AB480" s="12">
        <f>IF(Table14[[#This Row],[task_success]]="Yes",1,0)</f>
        <v>1</v>
      </c>
      <c r="AC480" s="12">
        <f>IF(Table14[[#This Row],[task_success]]="Partial",1,0)</f>
        <v>0</v>
      </c>
      <c r="AD480" s="12">
        <f>IF(Table14[[#This Row],[task_success]]="No",1,0)</f>
        <v>0</v>
      </c>
      <c r="AE480" s="12">
        <f>IF(Table14[[#This Row],[exact_match]]="Yes",1,0)</f>
        <v>0</v>
      </c>
      <c r="AF480" s="12">
        <f>IF(Table14[[#This Row],[unintended_change_present]]="Yes",1,0)</f>
        <v>1</v>
      </c>
      <c r="AG480" s="12">
        <f>IF(Table14[[#This Row],[missed_required_change]]="Yes",1,0)</f>
        <v>0</v>
      </c>
      <c r="AH480" s="12">
        <f>IF(OR(Table14[[#This Row],[severity]]="Medium",Table14[[#This Row],[severity]]="High"),1,0)</f>
        <v>0</v>
      </c>
    </row>
    <row r="481" spans="1:34" ht="106.5">
      <c r="A481" s="1" t="s">
        <v>436</v>
      </c>
      <c r="B481" s="11" t="s">
        <v>437</v>
      </c>
      <c r="C481" s="3" t="s">
        <v>149</v>
      </c>
      <c r="D481"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1" s="11" t="s">
        <v>525</v>
      </c>
      <c r="F481" s="12" t="s">
        <v>526</v>
      </c>
      <c r="G481" s="12" t="s">
        <v>527</v>
      </c>
      <c r="H481" s="12">
        <v>1</v>
      </c>
      <c r="I481" s="12" t="s">
        <v>528</v>
      </c>
      <c r="J481" s="12" t="s">
        <v>528</v>
      </c>
      <c r="K481" s="13" t="s">
        <v>56</v>
      </c>
      <c r="L481" s="12" t="s">
        <v>529</v>
      </c>
      <c r="M481" s="12" t="s">
        <v>530</v>
      </c>
      <c r="N481" s="4" t="s">
        <v>538</v>
      </c>
      <c r="O481" s="1" t="s">
        <v>539</v>
      </c>
      <c r="P481" s="16" t="s">
        <v>2672</v>
      </c>
      <c r="Q481" s="16" t="s">
        <v>2671</v>
      </c>
      <c r="R481" s="16" t="s">
        <v>2672</v>
      </c>
      <c r="S481" s="16" t="s">
        <v>76</v>
      </c>
      <c r="T481" s="16" t="s">
        <v>2674</v>
      </c>
      <c r="U481" s="16" t="s">
        <v>2671</v>
      </c>
      <c r="V481" s="16" t="s">
        <v>2761</v>
      </c>
      <c r="W481" s="16" t="s">
        <v>72</v>
      </c>
      <c r="X481" s="1" t="s">
        <v>62</v>
      </c>
      <c r="Y481" s="1" t="s">
        <v>73</v>
      </c>
      <c r="Z481" t="s">
        <v>3192</v>
      </c>
      <c r="AA481" s="12" t="str">
        <f>Table14[[#This Row],[case_id]]&amp;"__"&amp;Table14[[#This Row],[filename]]&amp;"__"&amp;Table14[[#This Row],[Model]]</f>
        <v>repo_da7ca5a_320cf98__claude_command_llm_vs_gt.diff__Claude Opus 4.8</v>
      </c>
      <c r="AB481" s="12">
        <f>IF(Table14[[#This Row],[task_success]]="Yes",1,0)</f>
        <v>1</v>
      </c>
      <c r="AC481" s="12">
        <f>IF(Table14[[#This Row],[task_success]]="Partial",1,0)</f>
        <v>0</v>
      </c>
      <c r="AD481" s="12">
        <f>IF(Table14[[#This Row],[task_success]]="No",1,0)</f>
        <v>0</v>
      </c>
      <c r="AE481" s="12">
        <f>IF(Table14[[#This Row],[exact_match]]="Yes",1,0)</f>
        <v>0</v>
      </c>
      <c r="AF481" s="12">
        <f>IF(Table14[[#This Row],[unintended_change_present]]="Yes",1,0)</f>
        <v>1</v>
      </c>
      <c r="AG481" s="12">
        <f>IF(Table14[[#This Row],[missed_required_change]]="Yes",1,0)</f>
        <v>0</v>
      </c>
      <c r="AH481" s="12">
        <f>IF(OR(Table14[[#This Row],[severity]]="Medium",Table14[[#This Row],[severity]]="High"),1,0)</f>
        <v>0</v>
      </c>
    </row>
    <row r="482" spans="1:34" ht="106.5">
      <c r="A482" s="1" t="s">
        <v>540</v>
      </c>
      <c r="B482" s="11" t="s">
        <v>541</v>
      </c>
      <c r="C482" s="1" t="s">
        <v>149</v>
      </c>
      <c r="D48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2" s="11" t="s">
        <v>542</v>
      </c>
      <c r="F482" s="12" t="s">
        <v>543</v>
      </c>
      <c r="G482" s="12" t="s">
        <v>544</v>
      </c>
      <c r="H482" s="12">
        <v>1</v>
      </c>
      <c r="I482" s="12" t="s">
        <v>545</v>
      </c>
      <c r="J482" s="12" t="s">
        <v>545</v>
      </c>
      <c r="K482" s="13" t="s">
        <v>56</v>
      </c>
      <c r="L482" s="12" t="s">
        <v>546</v>
      </c>
      <c r="M482" s="12" t="s">
        <v>547</v>
      </c>
      <c r="N482" s="4" t="s">
        <v>552</v>
      </c>
      <c r="O482" s="1" t="s">
        <v>553</v>
      </c>
      <c r="P482" s="12" t="s">
        <v>2672</v>
      </c>
      <c r="Q482" s="12" t="s">
        <v>2671</v>
      </c>
      <c r="R482" s="12" t="s">
        <v>2672</v>
      </c>
      <c r="S482" s="12" t="s">
        <v>2673</v>
      </c>
      <c r="T482" s="12" t="s">
        <v>2674</v>
      </c>
      <c r="U482" s="12" t="s">
        <v>2671</v>
      </c>
      <c r="V482" s="12" t="s">
        <v>2768</v>
      </c>
      <c r="W482" s="12" t="s">
        <v>72</v>
      </c>
      <c r="X482" s="1" t="s">
        <v>62</v>
      </c>
      <c r="Y482" s="1" t="s">
        <v>73</v>
      </c>
      <c r="Z482" t="s">
        <v>3192</v>
      </c>
      <c r="AA482" s="12" t="str">
        <f>Table14[[#This Row],[case_id]]&amp;"__"&amp;Table14[[#This Row],[filename]]&amp;"__"&amp;Table14[[#This Row],[Model]]</f>
        <v>repo_1866432_aa5d9a7__claude_ffmpeg_llm_vs_gt.diff__Claude Opus 4.8</v>
      </c>
      <c r="AB482" s="12">
        <f>IF(Table14[[#This Row],[task_success]]="Yes",1,0)</f>
        <v>1</v>
      </c>
      <c r="AC482" s="12">
        <f>IF(Table14[[#This Row],[task_success]]="Partial",1,0)</f>
        <v>0</v>
      </c>
      <c r="AD482" s="12">
        <f>IF(Table14[[#This Row],[task_success]]="No",1,0)</f>
        <v>0</v>
      </c>
      <c r="AE482" s="12">
        <f>IF(Table14[[#This Row],[exact_match]]="Yes",1,0)</f>
        <v>0</v>
      </c>
      <c r="AF482" s="12">
        <f>IF(Table14[[#This Row],[unintended_change_present]]="Yes",1,0)</f>
        <v>1</v>
      </c>
      <c r="AG482" s="12">
        <f>IF(Table14[[#This Row],[missed_required_change]]="Yes",1,0)</f>
        <v>0</v>
      </c>
      <c r="AH482" s="12">
        <f>IF(OR(Table14[[#This Row],[severity]]="Medium",Table14[[#This Row],[severity]]="High"),1,0)</f>
        <v>0</v>
      </c>
    </row>
    <row r="483" spans="1:34" ht="91.5">
      <c r="A483" s="1" t="s">
        <v>556</v>
      </c>
      <c r="B483" s="11" t="s">
        <v>557</v>
      </c>
      <c r="C483" s="1" t="s">
        <v>51</v>
      </c>
      <c r="D48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3" s="11" t="s">
        <v>558</v>
      </c>
      <c r="F483" s="12" t="s">
        <v>559</v>
      </c>
      <c r="G483" s="12" t="s">
        <v>560</v>
      </c>
      <c r="H483" s="12">
        <v>1</v>
      </c>
      <c r="I483" s="12" t="s">
        <v>561</v>
      </c>
      <c r="J483" s="12" t="s">
        <v>561</v>
      </c>
      <c r="K483" s="13" t="s">
        <v>56</v>
      </c>
      <c r="L483" s="12" t="s">
        <v>562</v>
      </c>
      <c r="M483" s="12" t="s">
        <v>563</v>
      </c>
      <c r="N483" s="4" t="s">
        <v>569</v>
      </c>
      <c r="O483" s="1" t="s">
        <v>570</v>
      </c>
      <c r="P483" s="16" t="s">
        <v>2671</v>
      </c>
      <c r="Q483" s="16" t="s">
        <v>2671</v>
      </c>
      <c r="R483" s="16" t="s">
        <v>2672</v>
      </c>
      <c r="S483" s="16" t="s">
        <v>2752</v>
      </c>
      <c r="T483" s="16" t="s">
        <v>2678</v>
      </c>
      <c r="U483" s="16" t="s">
        <v>2672</v>
      </c>
      <c r="V483" s="16" t="s">
        <v>2771</v>
      </c>
      <c r="W483" s="16" t="s">
        <v>162</v>
      </c>
      <c r="X483" s="1" t="s">
        <v>62</v>
      </c>
      <c r="Y483" s="1" t="s">
        <v>73</v>
      </c>
      <c r="Z483" t="s">
        <v>3192</v>
      </c>
      <c r="AA483" s="12" t="str">
        <f>Table14[[#This Row],[case_id]]&amp;"__"&amp;Table14[[#This Row],[filename]]&amp;"__"&amp;Table14[[#This Row],[Model]]</f>
        <v>repo_a72c8d9_584795d__claude_worker_llm_vs_gt.diff__Claude Opus 4.8</v>
      </c>
      <c r="AB483" s="12">
        <f>IF(Table14[[#This Row],[task_success]]="Yes",1,0)</f>
        <v>0</v>
      </c>
      <c r="AC483" s="12">
        <f>IF(Table14[[#This Row],[task_success]]="Partial",1,0)</f>
        <v>0</v>
      </c>
      <c r="AD483" s="12">
        <f>IF(Table14[[#This Row],[task_success]]="No",1,0)</f>
        <v>1</v>
      </c>
      <c r="AE483" s="12">
        <f>IF(Table14[[#This Row],[exact_match]]="Yes",1,0)</f>
        <v>0</v>
      </c>
      <c r="AF483" s="12">
        <f>IF(Table14[[#This Row],[unintended_change_present]]="Yes",1,0)</f>
        <v>1</v>
      </c>
      <c r="AG483" s="12">
        <f>IF(Table14[[#This Row],[missed_required_change]]="Yes",1,0)</f>
        <v>1</v>
      </c>
      <c r="AH483" s="12">
        <f>IF(OR(Table14[[#This Row],[severity]]="Medium",Table14[[#This Row],[severity]]="High"),1,0)</f>
        <v>1</v>
      </c>
    </row>
    <row r="484" spans="1:34" ht="91.5">
      <c r="A484" s="1" t="s">
        <v>556</v>
      </c>
      <c r="B484" s="11" t="s">
        <v>557</v>
      </c>
      <c r="C484" s="1" t="s">
        <v>51</v>
      </c>
      <c r="D48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4" s="11" t="s">
        <v>573</v>
      </c>
      <c r="F484" s="12" t="s">
        <v>574</v>
      </c>
      <c r="G484" s="12" t="s">
        <v>575</v>
      </c>
      <c r="H484" s="12">
        <v>1</v>
      </c>
      <c r="I484" s="12" t="s">
        <v>576</v>
      </c>
      <c r="J484" s="12" t="s">
        <v>576</v>
      </c>
      <c r="K484" s="13" t="s">
        <v>56</v>
      </c>
      <c r="L484" s="12" t="s">
        <v>577</v>
      </c>
      <c r="M484" s="12" t="s">
        <v>578</v>
      </c>
      <c r="N484" s="1" t="s">
        <v>256</v>
      </c>
      <c r="O484" s="1" t="s">
        <v>583</v>
      </c>
      <c r="P484" s="12" t="s">
        <v>2672</v>
      </c>
      <c r="Q484" s="12" t="s">
        <v>2671</v>
      </c>
      <c r="R484" s="12" t="s">
        <v>2672</v>
      </c>
      <c r="S484" s="12" t="s">
        <v>76</v>
      </c>
      <c r="T484" s="12" t="s">
        <v>2674</v>
      </c>
      <c r="U484" s="12" t="s">
        <v>2671</v>
      </c>
      <c r="V484" s="12" t="s">
        <v>2681</v>
      </c>
      <c r="W484" s="12" t="s">
        <v>72</v>
      </c>
      <c r="X484" s="1" t="s">
        <v>61</v>
      </c>
      <c r="Y484" s="1" t="s">
        <v>506</v>
      </c>
      <c r="Z484" t="s">
        <v>3192</v>
      </c>
      <c r="AA484" s="12" t="str">
        <f>Table14[[#This Row],[case_id]]&amp;"__"&amp;Table14[[#This Row],[filename]]&amp;"__"&amp;Table14[[#This Row],[Model]]</f>
        <v>repo_38f7325_14b7aa5__claude_binary_llm_vs_gt.diff__Claude Opus 4.8</v>
      </c>
      <c r="AB484" s="12">
        <f>IF(Table14[[#This Row],[task_success]]="Yes",1,0)</f>
        <v>1</v>
      </c>
      <c r="AC484" s="12">
        <f>IF(Table14[[#This Row],[task_success]]="Partial",1,0)</f>
        <v>0</v>
      </c>
      <c r="AD484" s="12">
        <f>IF(Table14[[#This Row],[task_success]]="No",1,0)</f>
        <v>0</v>
      </c>
      <c r="AE484" s="12">
        <f>IF(Table14[[#This Row],[exact_match]]="Yes",1,0)</f>
        <v>0</v>
      </c>
      <c r="AF484" s="12">
        <f>IF(Table14[[#This Row],[unintended_change_present]]="Yes",1,0)</f>
        <v>1</v>
      </c>
      <c r="AG484" s="12">
        <f>IF(Table14[[#This Row],[missed_required_change]]="Yes",1,0)</f>
        <v>0</v>
      </c>
      <c r="AH484" s="12">
        <f>IF(OR(Table14[[#This Row],[severity]]="Medium",Table14[[#This Row],[severity]]="High"),1,0)</f>
        <v>0</v>
      </c>
    </row>
    <row r="485" spans="1:34" ht="91.5">
      <c r="A485" s="1" t="s">
        <v>556</v>
      </c>
      <c r="B485" s="11" t="s">
        <v>557</v>
      </c>
      <c r="C485" s="1" t="s">
        <v>80</v>
      </c>
      <c r="D48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5" s="11" t="s">
        <v>585</v>
      </c>
      <c r="F485" s="12" t="s">
        <v>586</v>
      </c>
      <c r="G485" s="12" t="s">
        <v>587</v>
      </c>
      <c r="H485" s="12">
        <v>1</v>
      </c>
      <c r="I485" s="12" t="s">
        <v>588</v>
      </c>
      <c r="J485" s="12" t="s">
        <v>588</v>
      </c>
      <c r="K485" s="13" t="s">
        <v>56</v>
      </c>
      <c r="L485" s="12" t="s">
        <v>589</v>
      </c>
      <c r="M485" s="12" t="s">
        <v>590</v>
      </c>
      <c r="N485" s="4" t="s">
        <v>597</v>
      </c>
      <c r="O485" s="1" t="s">
        <v>598</v>
      </c>
      <c r="P485" s="16" t="s">
        <v>2713</v>
      </c>
      <c r="Q485" s="16" t="s">
        <v>2671</v>
      </c>
      <c r="R485" s="16" t="s">
        <v>2672</v>
      </c>
      <c r="S485" s="16" t="s">
        <v>2752</v>
      </c>
      <c r="T485" s="16" t="s">
        <v>2678</v>
      </c>
      <c r="U485" s="16" t="s">
        <v>2672</v>
      </c>
      <c r="V485" s="16" t="s">
        <v>2777</v>
      </c>
      <c r="W485" s="16" t="s">
        <v>72</v>
      </c>
      <c r="X485" s="1" t="s">
        <v>62</v>
      </c>
      <c r="Y485" s="1" t="s">
        <v>73</v>
      </c>
      <c r="Z485" t="s">
        <v>3192</v>
      </c>
      <c r="AA485" s="12" t="str">
        <f>Table14[[#This Row],[case_id]]&amp;"__"&amp;Table14[[#This Row],[filename]]&amp;"__"&amp;Table14[[#This Row],[Model]]</f>
        <v>repo_582dec9_0a5e14c__claude_main_llm_vs_gt.diff__Claude Opus 4.8</v>
      </c>
      <c r="AB485" s="12">
        <f>IF(Table14[[#This Row],[task_success]]="Yes",1,0)</f>
        <v>0</v>
      </c>
      <c r="AC485" s="12">
        <f>IF(Table14[[#This Row],[task_success]]="Partial",1,0)</f>
        <v>1</v>
      </c>
      <c r="AD485" s="12">
        <f>IF(Table14[[#This Row],[task_success]]="No",1,0)</f>
        <v>0</v>
      </c>
      <c r="AE485" s="12">
        <f>IF(Table14[[#This Row],[exact_match]]="Yes",1,0)</f>
        <v>0</v>
      </c>
      <c r="AF485" s="12">
        <f>IF(Table14[[#This Row],[unintended_change_present]]="Yes",1,0)</f>
        <v>1</v>
      </c>
      <c r="AG485" s="12">
        <f>IF(Table14[[#This Row],[missed_required_change]]="Yes",1,0)</f>
        <v>1</v>
      </c>
      <c r="AH485" s="12">
        <f>IF(OR(Table14[[#This Row],[severity]]="Medium",Table14[[#This Row],[severity]]="High"),1,0)</f>
        <v>1</v>
      </c>
    </row>
    <row r="486" spans="1:34" ht="91.5">
      <c r="A486" s="1" t="s">
        <v>600</v>
      </c>
      <c r="B486" s="11" t="s">
        <v>601</v>
      </c>
      <c r="C486" s="1" t="s">
        <v>51</v>
      </c>
      <c r="D48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6" s="11" t="s">
        <v>602</v>
      </c>
      <c r="F486" s="12" t="s">
        <v>603</v>
      </c>
      <c r="G486" s="12" t="s">
        <v>604</v>
      </c>
      <c r="H486" s="12">
        <v>1</v>
      </c>
      <c r="I486" s="12" t="s">
        <v>605</v>
      </c>
      <c r="J486" s="12" t="s">
        <v>605</v>
      </c>
      <c r="K486" s="13" t="s">
        <v>56</v>
      </c>
      <c r="L486" s="12" t="s">
        <v>606</v>
      </c>
      <c r="M486" s="12" t="s">
        <v>607</v>
      </c>
      <c r="N486" s="4" t="s">
        <v>357</v>
      </c>
      <c r="O486" s="1" t="s">
        <v>610</v>
      </c>
      <c r="P486" s="12" t="s">
        <v>2672</v>
      </c>
      <c r="Q486" s="12" t="s">
        <v>2671</v>
      </c>
      <c r="R486" s="12" t="s">
        <v>2672</v>
      </c>
      <c r="S486" s="12" t="s">
        <v>76</v>
      </c>
      <c r="T486" s="12" t="s">
        <v>2674</v>
      </c>
      <c r="U486" s="12" t="s">
        <v>2671</v>
      </c>
      <c r="V486" s="12" t="s">
        <v>2681</v>
      </c>
      <c r="W486" s="12" t="s">
        <v>72</v>
      </c>
      <c r="X486" s="1" t="s">
        <v>62</v>
      </c>
      <c r="Y486" s="1" t="s">
        <v>73</v>
      </c>
      <c r="Z486" t="s">
        <v>3192</v>
      </c>
      <c r="AA486" s="12" t="str">
        <f>Table14[[#This Row],[case_id]]&amp;"__"&amp;Table14[[#This Row],[filename]]&amp;"__"&amp;Table14[[#This Row],[Model]]</f>
        <v>repo_780f526_d7676c1__claude_test_llm_vs_gt.diff__Claude Opus 4.8</v>
      </c>
      <c r="AB486" s="12">
        <f>IF(Table14[[#This Row],[task_success]]="Yes",1,0)</f>
        <v>1</v>
      </c>
      <c r="AC486" s="12">
        <f>IF(Table14[[#This Row],[task_success]]="Partial",1,0)</f>
        <v>0</v>
      </c>
      <c r="AD486" s="12">
        <f>IF(Table14[[#This Row],[task_success]]="No",1,0)</f>
        <v>0</v>
      </c>
      <c r="AE486" s="12">
        <f>IF(Table14[[#This Row],[exact_match]]="Yes",1,0)</f>
        <v>0</v>
      </c>
      <c r="AF486" s="12">
        <f>IF(Table14[[#This Row],[unintended_change_present]]="Yes",1,0)</f>
        <v>1</v>
      </c>
      <c r="AG486" s="12">
        <f>IF(Table14[[#This Row],[missed_required_change]]="Yes",1,0)</f>
        <v>0</v>
      </c>
      <c r="AH486" s="12">
        <f>IF(OR(Table14[[#This Row],[severity]]="Medium",Table14[[#This Row],[severity]]="High"),1,0)</f>
        <v>0</v>
      </c>
    </row>
    <row r="487" spans="1:34" ht="91.5">
      <c r="A487" s="1" t="s">
        <v>600</v>
      </c>
      <c r="B487" s="11" t="s">
        <v>612</v>
      </c>
      <c r="C487" s="1" t="s">
        <v>51</v>
      </c>
      <c r="D48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7" s="11" t="s">
        <v>613</v>
      </c>
      <c r="F487" s="12" t="s">
        <v>614</v>
      </c>
      <c r="G487" s="12" t="s">
        <v>615</v>
      </c>
      <c r="H487" s="12">
        <v>1</v>
      </c>
      <c r="I487" s="12" t="s">
        <v>616</v>
      </c>
      <c r="J487" s="12" t="s">
        <v>616</v>
      </c>
      <c r="K487" s="13" t="s">
        <v>56</v>
      </c>
      <c r="L487" s="12" t="s">
        <v>617</v>
      </c>
      <c r="M487" s="12" t="s">
        <v>618</v>
      </c>
      <c r="N487" s="4" t="s">
        <v>625</v>
      </c>
      <c r="O487" s="1" t="s">
        <v>626</v>
      </c>
      <c r="P487" s="16" t="s">
        <v>2672</v>
      </c>
      <c r="Q487" s="16" t="s">
        <v>2671</v>
      </c>
      <c r="R487" s="16" t="s">
        <v>2672</v>
      </c>
      <c r="S487" s="16" t="s">
        <v>2677</v>
      </c>
      <c r="T487" s="16" t="s">
        <v>2691</v>
      </c>
      <c r="U487" s="16" t="s">
        <v>2671</v>
      </c>
      <c r="V487" s="16" t="s">
        <v>2778</v>
      </c>
      <c r="W487" s="16" t="s">
        <v>162</v>
      </c>
      <c r="X487" s="1" t="s">
        <v>62</v>
      </c>
      <c r="Y487" s="1" t="s">
        <v>73</v>
      </c>
      <c r="Z487" t="s">
        <v>3192</v>
      </c>
      <c r="AA487" s="12" t="str">
        <f>Table14[[#This Row],[case_id]]&amp;"__"&amp;Table14[[#This Row],[filename]]&amp;"__"&amp;Table14[[#This Row],[Model]]</f>
        <v>repo_71e106f_d4ae8d1__claude_train_llm_vs_gt.diff__Claude Opus 4.8</v>
      </c>
      <c r="AB487" s="12">
        <f>IF(Table14[[#This Row],[task_success]]="Yes",1,0)</f>
        <v>1</v>
      </c>
      <c r="AC487" s="12">
        <f>IF(Table14[[#This Row],[task_success]]="Partial",1,0)</f>
        <v>0</v>
      </c>
      <c r="AD487" s="12">
        <f>IF(Table14[[#This Row],[task_success]]="No",1,0)</f>
        <v>0</v>
      </c>
      <c r="AE487" s="12">
        <f>IF(Table14[[#This Row],[exact_match]]="Yes",1,0)</f>
        <v>0</v>
      </c>
      <c r="AF487" s="12">
        <f>IF(Table14[[#This Row],[unintended_change_present]]="Yes",1,0)</f>
        <v>1</v>
      </c>
      <c r="AG487" s="12">
        <f>IF(Table14[[#This Row],[missed_required_change]]="Yes",1,0)</f>
        <v>0</v>
      </c>
      <c r="AH487" s="12">
        <f>IF(OR(Table14[[#This Row],[severity]]="Medium",Table14[[#This Row],[severity]]="High"),1,0)</f>
        <v>1</v>
      </c>
    </row>
    <row r="488" spans="1:34" ht="91.5">
      <c r="A488" s="1" t="s">
        <v>600</v>
      </c>
      <c r="B488" s="11" t="s">
        <v>612</v>
      </c>
      <c r="C488" s="1" t="s">
        <v>80</v>
      </c>
      <c r="D48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8" s="11" t="s">
        <v>628</v>
      </c>
      <c r="F488" s="12" t="s">
        <v>629</v>
      </c>
      <c r="G488" s="12" t="s">
        <v>630</v>
      </c>
      <c r="H488" s="12">
        <v>2</v>
      </c>
      <c r="I488" s="12" t="s">
        <v>631</v>
      </c>
      <c r="J488" s="12" t="s">
        <v>632</v>
      </c>
      <c r="K488" s="13" t="s">
        <v>56</v>
      </c>
      <c r="L488" s="12" t="s">
        <v>633</v>
      </c>
      <c r="M488" s="12" t="s">
        <v>634</v>
      </c>
      <c r="N488" s="4" t="s">
        <v>641</v>
      </c>
      <c r="O488" s="1" t="s">
        <v>642</v>
      </c>
      <c r="P488" s="12" t="s">
        <v>2672</v>
      </c>
      <c r="Q488" s="12" t="s">
        <v>2671</v>
      </c>
      <c r="R488" s="12" t="s">
        <v>2672</v>
      </c>
      <c r="S488" s="12" t="s">
        <v>76</v>
      </c>
      <c r="T488" s="12" t="s">
        <v>2674</v>
      </c>
      <c r="U488" s="12" t="s">
        <v>2671</v>
      </c>
      <c r="V488" s="12" t="s">
        <v>2681</v>
      </c>
      <c r="W488" s="12" t="s">
        <v>72</v>
      </c>
      <c r="X488" s="1" t="s">
        <v>61</v>
      </c>
      <c r="Y488" s="1" t="s">
        <v>637</v>
      </c>
      <c r="Z488" t="s">
        <v>3192</v>
      </c>
      <c r="AA488" s="12" t="str">
        <f>Table14[[#This Row],[case_id]]&amp;"__"&amp;Table14[[#This Row],[filename]]&amp;"__"&amp;Table14[[#This Row],[Model]]</f>
        <v>repo_057203e_f305d2d__claude_data_llm_vs_gt.diff__Claude Opus 4.8</v>
      </c>
      <c r="AB488" s="12">
        <f>IF(Table14[[#This Row],[task_success]]="Yes",1,0)</f>
        <v>1</v>
      </c>
      <c r="AC488" s="12">
        <f>IF(Table14[[#This Row],[task_success]]="Partial",1,0)</f>
        <v>0</v>
      </c>
      <c r="AD488" s="12">
        <f>IF(Table14[[#This Row],[task_success]]="No",1,0)</f>
        <v>0</v>
      </c>
      <c r="AE488" s="12">
        <f>IF(Table14[[#This Row],[exact_match]]="Yes",1,0)</f>
        <v>0</v>
      </c>
      <c r="AF488" s="12">
        <f>IF(Table14[[#This Row],[unintended_change_present]]="Yes",1,0)</f>
        <v>1</v>
      </c>
      <c r="AG488" s="12">
        <f>IF(Table14[[#This Row],[missed_required_change]]="Yes",1,0)</f>
        <v>0</v>
      </c>
      <c r="AH488" s="12">
        <f>IF(OR(Table14[[#This Row],[severity]]="Medium",Table14[[#This Row],[severity]]="High"),1,0)</f>
        <v>0</v>
      </c>
    </row>
    <row r="489" spans="1:34" ht="91.5">
      <c r="A489" s="1" t="s">
        <v>600</v>
      </c>
      <c r="B489" s="11" t="s">
        <v>612</v>
      </c>
      <c r="C489" s="1" t="s">
        <v>80</v>
      </c>
      <c r="D48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9" s="11" t="s">
        <v>628</v>
      </c>
      <c r="F489" s="12" t="s">
        <v>629</v>
      </c>
      <c r="G489" s="12" t="s">
        <v>630</v>
      </c>
      <c r="H489" s="12">
        <v>2</v>
      </c>
      <c r="I489" s="12" t="s">
        <v>631</v>
      </c>
      <c r="J489" s="12" t="s">
        <v>643</v>
      </c>
      <c r="K489" s="13" t="s">
        <v>56</v>
      </c>
      <c r="L489" s="12" t="s">
        <v>633</v>
      </c>
      <c r="M489" s="12" t="s">
        <v>634</v>
      </c>
      <c r="N489" s="4" t="s">
        <v>648</v>
      </c>
      <c r="O489" s="1" t="s">
        <v>649</v>
      </c>
      <c r="P489" s="16" t="s">
        <v>2672</v>
      </c>
      <c r="Q489" s="16" t="s">
        <v>2671</v>
      </c>
      <c r="R489" s="16" t="s">
        <v>2672</v>
      </c>
      <c r="S489" s="16" t="s">
        <v>76</v>
      </c>
      <c r="T489" s="16" t="s">
        <v>2674</v>
      </c>
      <c r="U489" s="16" t="s">
        <v>2671</v>
      </c>
      <c r="V489" s="16" t="s">
        <v>2681</v>
      </c>
      <c r="W489" s="16" t="s">
        <v>72</v>
      </c>
      <c r="X489" s="1" t="s">
        <v>62</v>
      </c>
      <c r="Y489" s="1" t="s">
        <v>73</v>
      </c>
      <c r="Z489" t="s">
        <v>3192</v>
      </c>
      <c r="AA489" s="12" t="str">
        <f>Table14[[#This Row],[case_id]]&amp;"__"&amp;Table14[[#This Row],[filename]]&amp;"__"&amp;Table14[[#This Row],[Model]]</f>
        <v>repo_057203e_f305d2d__claude_lstm_llm_vs_gt.diff__Claude Opus 4.8</v>
      </c>
      <c r="AB489" s="12">
        <f>IF(Table14[[#This Row],[task_success]]="Yes",1,0)</f>
        <v>1</v>
      </c>
      <c r="AC489" s="12">
        <f>IF(Table14[[#This Row],[task_success]]="Partial",1,0)</f>
        <v>0</v>
      </c>
      <c r="AD489" s="12">
        <f>IF(Table14[[#This Row],[task_success]]="No",1,0)</f>
        <v>0</v>
      </c>
      <c r="AE489" s="12">
        <f>IF(Table14[[#This Row],[exact_match]]="Yes",1,0)</f>
        <v>0</v>
      </c>
      <c r="AF489" s="12">
        <f>IF(Table14[[#This Row],[unintended_change_present]]="Yes",1,0)</f>
        <v>1</v>
      </c>
      <c r="AG489" s="12">
        <f>IF(Table14[[#This Row],[missed_required_change]]="Yes",1,0)</f>
        <v>0</v>
      </c>
      <c r="AH489" s="12">
        <f>IF(OR(Table14[[#This Row],[severity]]="Medium",Table14[[#This Row],[severity]]="High"),1,0)</f>
        <v>0</v>
      </c>
    </row>
    <row r="490" spans="1:34" ht="91.5">
      <c r="A490" s="1" t="s">
        <v>600</v>
      </c>
      <c r="B490" s="11" t="s">
        <v>612</v>
      </c>
      <c r="C490" s="1" t="s">
        <v>114</v>
      </c>
      <c r="D49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0" s="11" t="s">
        <v>650</v>
      </c>
      <c r="F490" s="12" t="s">
        <v>651</v>
      </c>
      <c r="G490" s="12" t="s">
        <v>652</v>
      </c>
      <c r="H490" s="12">
        <v>1</v>
      </c>
      <c r="I490" s="12" t="s">
        <v>653</v>
      </c>
      <c r="J490" s="12" t="s">
        <v>653</v>
      </c>
      <c r="K490" s="13" t="s">
        <v>56</v>
      </c>
      <c r="L490" s="12" t="s">
        <v>654</v>
      </c>
      <c r="M490" s="12" t="s">
        <v>655</v>
      </c>
      <c r="N490" s="4" t="s">
        <v>661</v>
      </c>
      <c r="O490" s="1" t="s">
        <v>662</v>
      </c>
      <c r="P490" s="12" t="s">
        <v>2672</v>
      </c>
      <c r="Q490" s="12" t="s">
        <v>2672</v>
      </c>
      <c r="R490" s="12" t="s">
        <v>2671</v>
      </c>
      <c r="S490" s="12"/>
      <c r="T490" s="12" t="s">
        <v>2765</v>
      </c>
      <c r="U490" s="12" t="s">
        <v>2671</v>
      </c>
      <c r="V490" s="12" t="s">
        <v>2765</v>
      </c>
      <c r="W490" s="12" t="s">
        <v>850</v>
      </c>
      <c r="X490" s="1" t="s">
        <v>62</v>
      </c>
      <c r="Y490" s="1" t="s">
        <v>73</v>
      </c>
      <c r="Z490" t="s">
        <v>3192</v>
      </c>
      <c r="AA490" s="12" t="str">
        <f>Table14[[#This Row],[case_id]]&amp;"__"&amp;Table14[[#This Row],[filename]]&amp;"__"&amp;Table14[[#This Row],[Model]]</f>
        <v>repo_320db20_7c42a17__claude_classifier_llm_vs_gt.diff__Claude Opus 4.8</v>
      </c>
      <c r="AB490" s="12">
        <f>IF(Table14[[#This Row],[task_success]]="Yes",1,0)</f>
        <v>1</v>
      </c>
      <c r="AC490" s="12">
        <f>IF(Table14[[#This Row],[task_success]]="Partial",1,0)</f>
        <v>0</v>
      </c>
      <c r="AD490" s="12">
        <f>IF(Table14[[#This Row],[task_success]]="No",1,0)</f>
        <v>0</v>
      </c>
      <c r="AE490" s="12">
        <f>IF(Table14[[#This Row],[exact_match]]="Yes",1,0)</f>
        <v>1</v>
      </c>
      <c r="AF490" s="12">
        <f>IF(Table14[[#This Row],[unintended_change_present]]="Yes",1,0)</f>
        <v>0</v>
      </c>
      <c r="AG490" s="12">
        <f>IF(Table14[[#This Row],[missed_required_change]]="Yes",1,0)</f>
        <v>0</v>
      </c>
      <c r="AH490" s="12">
        <f>IF(OR(Table14[[#This Row],[severity]]="Medium",Table14[[#This Row],[severity]]="High"),1,0)</f>
        <v>0</v>
      </c>
    </row>
    <row r="491" spans="1:34" ht="91.5">
      <c r="A491" s="1" t="s">
        <v>600</v>
      </c>
      <c r="B491" s="11" t="s">
        <v>612</v>
      </c>
      <c r="C491" s="1" t="s">
        <v>114</v>
      </c>
      <c r="D49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1" s="11" t="s">
        <v>663</v>
      </c>
      <c r="F491" s="12" t="s">
        <v>664</v>
      </c>
      <c r="G491" s="12" t="s">
        <v>665</v>
      </c>
      <c r="H491" s="12">
        <v>1</v>
      </c>
      <c r="I491" s="12" t="s">
        <v>666</v>
      </c>
      <c r="J491" s="12" t="s">
        <v>666</v>
      </c>
      <c r="K491" s="13" t="s">
        <v>56</v>
      </c>
      <c r="L491" s="12" t="s">
        <v>667</v>
      </c>
      <c r="M491" s="12" t="s">
        <v>668</v>
      </c>
      <c r="N491" s="4" t="s">
        <v>452</v>
      </c>
      <c r="O491" s="1" t="s">
        <v>671</v>
      </c>
      <c r="P491" s="16" t="s">
        <v>2672</v>
      </c>
      <c r="Q491" s="16" t="s">
        <v>2671</v>
      </c>
      <c r="R491" s="16" t="s">
        <v>2672</v>
      </c>
      <c r="S491" s="16" t="s">
        <v>76</v>
      </c>
      <c r="T491" s="16" t="s">
        <v>2674</v>
      </c>
      <c r="U491" s="16" t="s">
        <v>2671</v>
      </c>
      <c r="V491" s="16" t="s">
        <v>2681</v>
      </c>
      <c r="W491" s="16" t="s">
        <v>72</v>
      </c>
      <c r="X491" s="1" t="s">
        <v>62</v>
      </c>
      <c r="Y491" s="1" t="s">
        <v>73</v>
      </c>
      <c r="Z491" t="s">
        <v>3192</v>
      </c>
      <c r="AA491" s="12" t="str">
        <f>Table14[[#This Row],[case_id]]&amp;"__"&amp;Table14[[#This Row],[filename]]&amp;"__"&amp;Table14[[#This Row],[Model]]</f>
        <v>repo_70b894b_325609e__claude_base_llm_vs_gt.diff__Claude Opus 4.8</v>
      </c>
      <c r="AB491" s="12">
        <f>IF(Table14[[#This Row],[task_success]]="Yes",1,0)</f>
        <v>1</v>
      </c>
      <c r="AC491" s="12">
        <f>IF(Table14[[#This Row],[task_success]]="Partial",1,0)</f>
        <v>0</v>
      </c>
      <c r="AD491" s="12">
        <f>IF(Table14[[#This Row],[task_success]]="No",1,0)</f>
        <v>0</v>
      </c>
      <c r="AE491" s="12">
        <f>IF(Table14[[#This Row],[exact_match]]="Yes",1,0)</f>
        <v>0</v>
      </c>
      <c r="AF491" s="12">
        <f>IF(Table14[[#This Row],[unintended_change_present]]="Yes",1,0)</f>
        <v>1</v>
      </c>
      <c r="AG491" s="12">
        <f>IF(Table14[[#This Row],[missed_required_change]]="Yes",1,0)</f>
        <v>0</v>
      </c>
      <c r="AH491" s="12">
        <f>IF(OR(Table14[[#This Row],[severity]]="Medium",Table14[[#This Row],[severity]]="High"),1,0)</f>
        <v>0</v>
      </c>
    </row>
    <row r="492" spans="1:34" ht="106.5">
      <c r="A492" s="1" t="s">
        <v>600</v>
      </c>
      <c r="B492" s="11" t="s">
        <v>612</v>
      </c>
      <c r="C492" s="1" t="s">
        <v>149</v>
      </c>
      <c r="D49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2" s="11" t="s">
        <v>672</v>
      </c>
      <c r="F492" s="12" t="s">
        <v>673</v>
      </c>
      <c r="G492" s="12" t="s">
        <v>674</v>
      </c>
      <c r="H492" s="12">
        <v>1</v>
      </c>
      <c r="I492" s="12" t="s">
        <v>675</v>
      </c>
      <c r="J492" s="12" t="s">
        <v>675</v>
      </c>
      <c r="K492" s="13" t="s">
        <v>56</v>
      </c>
      <c r="L492" s="12" t="s">
        <v>676</v>
      </c>
      <c r="M492" s="12" t="s">
        <v>677</v>
      </c>
      <c r="N492" s="4" t="s">
        <v>684</v>
      </c>
      <c r="O492" s="1" t="s">
        <v>685</v>
      </c>
      <c r="P492" s="12" t="s">
        <v>2672</v>
      </c>
      <c r="Q492" s="12" t="s">
        <v>2671</v>
      </c>
      <c r="R492" s="12" t="s">
        <v>2672</v>
      </c>
      <c r="S492" s="12" t="s">
        <v>76</v>
      </c>
      <c r="T492" s="12" t="s">
        <v>2674</v>
      </c>
      <c r="U492" s="12" t="s">
        <v>2671</v>
      </c>
      <c r="V492" s="12" t="s">
        <v>2681</v>
      </c>
      <c r="W492" s="12" t="s">
        <v>72</v>
      </c>
      <c r="X492" s="1" t="s">
        <v>62</v>
      </c>
      <c r="Y492" s="1" t="s">
        <v>73</v>
      </c>
      <c r="Z492" t="s">
        <v>3192</v>
      </c>
      <c r="AA492" s="12" t="str">
        <f>Table14[[#This Row],[case_id]]&amp;"__"&amp;Table14[[#This Row],[filename]]&amp;"__"&amp;Table14[[#This Row],[Model]]</f>
        <v>repo_e4cbe9e_f7cea8d__claude_model_llm_vs_gt.diff__Claude Opus 4.8</v>
      </c>
      <c r="AB492" s="12">
        <f>IF(Table14[[#This Row],[task_success]]="Yes",1,0)</f>
        <v>1</v>
      </c>
      <c r="AC492" s="12">
        <f>IF(Table14[[#This Row],[task_success]]="Partial",1,0)</f>
        <v>0</v>
      </c>
      <c r="AD492" s="12">
        <f>IF(Table14[[#This Row],[task_success]]="No",1,0)</f>
        <v>0</v>
      </c>
      <c r="AE492" s="12">
        <f>IF(Table14[[#This Row],[exact_match]]="Yes",1,0)</f>
        <v>0</v>
      </c>
      <c r="AF492" s="12">
        <f>IF(Table14[[#This Row],[unintended_change_present]]="Yes",1,0)</f>
        <v>1</v>
      </c>
      <c r="AG492" s="12">
        <f>IF(Table14[[#This Row],[missed_required_change]]="Yes",1,0)</f>
        <v>0</v>
      </c>
      <c r="AH492" s="12">
        <f>IF(OR(Table14[[#This Row],[severity]]="Medium",Table14[[#This Row],[severity]]="High"),1,0)</f>
        <v>0</v>
      </c>
    </row>
    <row r="493" spans="1:34" ht="106.5">
      <c r="A493" s="1" t="s">
        <v>600</v>
      </c>
      <c r="B493" s="11" t="s">
        <v>612</v>
      </c>
      <c r="C493" s="3" t="s">
        <v>149</v>
      </c>
      <c r="D493"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3" s="11" t="s">
        <v>686</v>
      </c>
      <c r="F493" s="12" t="s">
        <v>687</v>
      </c>
      <c r="G493" s="12" t="s">
        <v>688</v>
      </c>
      <c r="H493" s="12">
        <v>1</v>
      </c>
      <c r="I493" s="12" t="s">
        <v>689</v>
      </c>
      <c r="J493" s="12" t="s">
        <v>689</v>
      </c>
      <c r="K493" s="13" t="s">
        <v>56</v>
      </c>
      <c r="L493" s="12" t="s">
        <v>690</v>
      </c>
      <c r="M493" s="12" t="s">
        <v>691</v>
      </c>
      <c r="N493" s="4" t="s">
        <v>698</v>
      </c>
      <c r="O493" s="1" t="s">
        <v>699</v>
      </c>
      <c r="P493" s="16" t="s">
        <v>2672</v>
      </c>
      <c r="Q493" s="16" t="s">
        <v>2671</v>
      </c>
      <c r="R493" s="16" t="s">
        <v>2672</v>
      </c>
      <c r="S493" s="16" t="s">
        <v>76</v>
      </c>
      <c r="T493" s="16" t="s">
        <v>2674</v>
      </c>
      <c r="U493" s="16" t="s">
        <v>2671</v>
      </c>
      <c r="V493" s="16" t="s">
        <v>2681</v>
      </c>
      <c r="W493" s="16" t="s">
        <v>72</v>
      </c>
      <c r="X493" s="1" t="s">
        <v>62</v>
      </c>
      <c r="Y493" s="1" t="s">
        <v>73</v>
      </c>
      <c r="Z493" t="s">
        <v>3192</v>
      </c>
      <c r="AA493" s="12" t="str">
        <f>Table14[[#This Row],[case_id]]&amp;"__"&amp;Table14[[#This Row],[filename]]&amp;"__"&amp;Table14[[#This Row],[Model]]</f>
        <v>repo_7d8a2c0_363d5e1__claude_far10_llm_vs_gt.diff__Claude Opus 4.8</v>
      </c>
      <c r="AB493" s="12">
        <f>IF(Table14[[#This Row],[task_success]]="Yes",1,0)</f>
        <v>1</v>
      </c>
      <c r="AC493" s="12">
        <f>IF(Table14[[#This Row],[task_success]]="Partial",1,0)</f>
        <v>0</v>
      </c>
      <c r="AD493" s="12">
        <f>IF(Table14[[#This Row],[task_success]]="No",1,0)</f>
        <v>0</v>
      </c>
      <c r="AE493" s="12">
        <f>IF(Table14[[#This Row],[exact_match]]="Yes",1,0)</f>
        <v>0</v>
      </c>
      <c r="AF493" s="12">
        <f>IF(Table14[[#This Row],[unintended_change_present]]="Yes",1,0)</f>
        <v>1</v>
      </c>
      <c r="AG493" s="12">
        <f>IF(Table14[[#This Row],[missed_required_change]]="Yes",1,0)</f>
        <v>0</v>
      </c>
      <c r="AH493" s="12">
        <f>IF(OR(Table14[[#This Row],[severity]]="Medium",Table14[[#This Row],[severity]]="High"),1,0)</f>
        <v>0</v>
      </c>
    </row>
    <row r="494" spans="1:34" ht="91.5">
      <c r="A494" s="1" t="s">
        <v>600</v>
      </c>
      <c r="B494" s="11" t="s">
        <v>612</v>
      </c>
      <c r="C494" s="1" t="s">
        <v>305</v>
      </c>
      <c r="D49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4" s="11" t="s">
        <v>700</v>
      </c>
      <c r="F494" s="12" t="s">
        <v>701</v>
      </c>
      <c r="G494" s="12" t="s">
        <v>702</v>
      </c>
      <c r="H494" s="12">
        <v>1</v>
      </c>
      <c r="I494" s="12" t="s">
        <v>703</v>
      </c>
      <c r="J494" s="12" t="s">
        <v>703</v>
      </c>
      <c r="K494" s="13" t="s">
        <v>56</v>
      </c>
      <c r="L494" s="12" t="s">
        <v>704</v>
      </c>
      <c r="M494" s="12" t="s">
        <v>705</v>
      </c>
      <c r="N494" s="4" t="s">
        <v>710</v>
      </c>
      <c r="O494" s="1" t="s">
        <v>711</v>
      </c>
      <c r="P494" s="12" t="s">
        <v>2672</v>
      </c>
      <c r="Q494" s="12" t="s">
        <v>2671</v>
      </c>
      <c r="R494" s="12" t="s">
        <v>2672</v>
      </c>
      <c r="S494" s="12" t="s">
        <v>76</v>
      </c>
      <c r="T494" s="12" t="s">
        <v>2674</v>
      </c>
      <c r="U494" s="12" t="s">
        <v>2671</v>
      </c>
      <c r="V494" s="12" t="s">
        <v>2681</v>
      </c>
      <c r="W494" s="12" t="s">
        <v>72</v>
      </c>
      <c r="X494" s="1" t="s">
        <v>62</v>
      </c>
      <c r="Y494" s="1" t="s">
        <v>73</v>
      </c>
      <c r="Z494" t="s">
        <v>3192</v>
      </c>
      <c r="AA494" s="12" t="str">
        <f>Table14[[#This Row],[case_id]]&amp;"__"&amp;Table14[[#This Row],[filename]]&amp;"__"&amp;Table14[[#This Row],[Model]]</f>
        <v>repo_861390b_6a5c66a__claude_download_llm_vs_gt.diff__Claude Opus 4.8</v>
      </c>
      <c r="AB494" s="12">
        <f>IF(Table14[[#This Row],[task_success]]="Yes",1,0)</f>
        <v>1</v>
      </c>
      <c r="AC494" s="12">
        <f>IF(Table14[[#This Row],[task_success]]="Partial",1,0)</f>
        <v>0</v>
      </c>
      <c r="AD494" s="12">
        <f>IF(Table14[[#This Row],[task_success]]="No",1,0)</f>
        <v>0</v>
      </c>
      <c r="AE494" s="12">
        <f>IF(Table14[[#This Row],[exact_match]]="Yes",1,0)</f>
        <v>0</v>
      </c>
      <c r="AF494" s="12">
        <f>IF(Table14[[#This Row],[unintended_change_present]]="Yes",1,0)</f>
        <v>1</v>
      </c>
      <c r="AG494" s="12">
        <f>IF(Table14[[#This Row],[missed_required_change]]="Yes",1,0)</f>
        <v>0</v>
      </c>
      <c r="AH494" s="12">
        <f>IF(OR(Table14[[#This Row],[severity]]="Medium",Table14[[#This Row],[severity]]="High"),1,0)</f>
        <v>0</v>
      </c>
    </row>
    <row r="495" spans="1:34" ht="91.5">
      <c r="A495" s="1" t="s">
        <v>712</v>
      </c>
      <c r="B495" s="11" t="s">
        <v>713</v>
      </c>
      <c r="C495" s="1" t="s">
        <v>80</v>
      </c>
      <c r="D49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5" s="11" t="s">
        <v>714</v>
      </c>
      <c r="F495" s="12" t="s">
        <v>715</v>
      </c>
      <c r="G495" s="12" t="s">
        <v>716</v>
      </c>
      <c r="H495" s="12">
        <v>1</v>
      </c>
      <c r="I495" s="12" t="s">
        <v>717</v>
      </c>
      <c r="J495" s="12" t="s">
        <v>717</v>
      </c>
      <c r="K495" s="13" t="s">
        <v>56</v>
      </c>
      <c r="L495" s="12" t="s">
        <v>718</v>
      </c>
      <c r="M495" s="12" t="s">
        <v>719</v>
      </c>
      <c r="N495" s="4" t="s">
        <v>727</v>
      </c>
      <c r="O495" s="1" t="s">
        <v>728</v>
      </c>
      <c r="P495" s="16" t="s">
        <v>2672</v>
      </c>
      <c r="Q495" s="16" t="s">
        <v>2671</v>
      </c>
      <c r="R495" s="16" t="s">
        <v>2672</v>
      </c>
      <c r="S495" s="16" t="s">
        <v>76</v>
      </c>
      <c r="T495" s="16" t="s">
        <v>2674</v>
      </c>
      <c r="U495" s="16" t="s">
        <v>2671</v>
      </c>
      <c r="V495" s="16" t="s">
        <v>2789</v>
      </c>
      <c r="W495" s="16" t="s">
        <v>72</v>
      </c>
      <c r="X495" s="1" t="s">
        <v>62</v>
      </c>
      <c r="Y495" s="1" t="s">
        <v>73</v>
      </c>
      <c r="Z495" t="s">
        <v>3192</v>
      </c>
      <c r="AA495" s="12" t="str">
        <f>Table14[[#This Row],[case_id]]&amp;"__"&amp;Table14[[#This Row],[filename]]&amp;"__"&amp;Table14[[#This Row],[Model]]</f>
        <v>repo_88a3153_a3d7af6__claude_tiktok_llm_vs_gt.diff__Claude Opus 4.8</v>
      </c>
      <c r="AB495" s="12">
        <f>IF(Table14[[#This Row],[task_success]]="Yes",1,0)</f>
        <v>1</v>
      </c>
      <c r="AC495" s="12">
        <f>IF(Table14[[#This Row],[task_success]]="Partial",1,0)</f>
        <v>0</v>
      </c>
      <c r="AD495" s="12">
        <f>IF(Table14[[#This Row],[task_success]]="No",1,0)</f>
        <v>0</v>
      </c>
      <c r="AE495" s="12">
        <f>IF(Table14[[#This Row],[exact_match]]="Yes",1,0)</f>
        <v>0</v>
      </c>
      <c r="AF495" s="12">
        <f>IF(Table14[[#This Row],[unintended_change_present]]="Yes",1,0)</f>
        <v>1</v>
      </c>
      <c r="AG495" s="12">
        <f>IF(Table14[[#This Row],[missed_required_change]]="Yes",1,0)</f>
        <v>0</v>
      </c>
      <c r="AH495" s="12">
        <f>IF(OR(Table14[[#This Row],[severity]]="Medium",Table14[[#This Row],[severity]]="High"),1,0)</f>
        <v>0</v>
      </c>
    </row>
    <row r="496" spans="1:34" ht="106.5">
      <c r="A496" s="1" t="s">
        <v>712</v>
      </c>
      <c r="B496" s="11" t="s">
        <v>713</v>
      </c>
      <c r="C496" s="3" t="s">
        <v>149</v>
      </c>
      <c r="D496"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6" s="11" t="s">
        <v>730</v>
      </c>
      <c r="F496" s="12" t="s">
        <v>731</v>
      </c>
      <c r="G496" s="12" t="s">
        <v>732</v>
      </c>
      <c r="H496" s="12">
        <v>1</v>
      </c>
      <c r="I496" s="12" t="s">
        <v>717</v>
      </c>
      <c r="J496" s="12" t="s">
        <v>717</v>
      </c>
      <c r="K496" s="13" t="s">
        <v>56</v>
      </c>
      <c r="L496" s="12" t="s">
        <v>733</v>
      </c>
      <c r="M496" s="12" t="s">
        <v>734</v>
      </c>
      <c r="N496" s="4" t="s">
        <v>727</v>
      </c>
      <c r="O496" s="1" t="s">
        <v>740</v>
      </c>
      <c r="P496" s="12" t="s">
        <v>2672</v>
      </c>
      <c r="Q496" s="12" t="s">
        <v>2671</v>
      </c>
      <c r="R496" s="12" t="s">
        <v>2672</v>
      </c>
      <c r="S496" s="12" t="s">
        <v>76</v>
      </c>
      <c r="T496" s="12" t="s">
        <v>2674</v>
      </c>
      <c r="U496" s="12" t="s">
        <v>2671</v>
      </c>
      <c r="V496" s="12" t="s">
        <v>2789</v>
      </c>
      <c r="W496" s="12" t="s">
        <v>72</v>
      </c>
      <c r="X496" s="1" t="s">
        <v>62</v>
      </c>
      <c r="Y496" s="1" t="s">
        <v>73</v>
      </c>
      <c r="Z496" t="s">
        <v>3192</v>
      </c>
      <c r="AA496" s="12" t="str">
        <f>Table14[[#This Row],[case_id]]&amp;"__"&amp;Table14[[#This Row],[filename]]&amp;"__"&amp;Table14[[#This Row],[Model]]</f>
        <v>repo_9a10203_4fab8e0__claude_tiktok_llm_vs_gt.diff__Claude Opus 4.8</v>
      </c>
      <c r="AB496" s="12">
        <f>IF(Table14[[#This Row],[task_success]]="Yes",1,0)</f>
        <v>1</v>
      </c>
      <c r="AC496" s="12">
        <f>IF(Table14[[#This Row],[task_success]]="Partial",1,0)</f>
        <v>0</v>
      </c>
      <c r="AD496" s="12">
        <f>IF(Table14[[#This Row],[task_success]]="No",1,0)</f>
        <v>0</v>
      </c>
      <c r="AE496" s="12">
        <f>IF(Table14[[#This Row],[exact_match]]="Yes",1,0)</f>
        <v>0</v>
      </c>
      <c r="AF496" s="12">
        <f>IF(Table14[[#This Row],[unintended_change_present]]="Yes",1,0)</f>
        <v>1</v>
      </c>
      <c r="AG496" s="12">
        <f>IF(Table14[[#This Row],[missed_required_change]]="Yes",1,0)</f>
        <v>0</v>
      </c>
      <c r="AH496" s="12">
        <f>IF(OR(Table14[[#This Row],[severity]]="Medium",Table14[[#This Row],[severity]]="High"),1,0)</f>
        <v>0</v>
      </c>
    </row>
    <row r="497" spans="1:34" ht="91.5">
      <c r="A497" s="1" t="s">
        <v>743</v>
      </c>
      <c r="B497" s="11" t="s">
        <v>744</v>
      </c>
      <c r="C497" s="1" t="s">
        <v>51</v>
      </c>
      <c r="D49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7" s="11" t="s">
        <v>745</v>
      </c>
      <c r="F497" s="12" t="s">
        <v>746</v>
      </c>
      <c r="G497" s="12" t="s">
        <v>747</v>
      </c>
      <c r="H497" s="12">
        <v>1</v>
      </c>
      <c r="I497" s="12" t="s">
        <v>748</v>
      </c>
      <c r="J497" s="12" t="s">
        <v>748</v>
      </c>
      <c r="K497" s="13" t="s">
        <v>56</v>
      </c>
      <c r="L497" s="12" t="s">
        <v>749</v>
      </c>
      <c r="M497" s="12" t="s">
        <v>750</v>
      </c>
      <c r="N497" s="4" t="s">
        <v>452</v>
      </c>
      <c r="O497" s="1" t="s">
        <v>753</v>
      </c>
      <c r="P497" s="16" t="s">
        <v>2672</v>
      </c>
      <c r="Q497" s="16" t="s">
        <v>2671</v>
      </c>
      <c r="R497" s="16" t="s">
        <v>2672</v>
      </c>
      <c r="S497" s="16" t="s">
        <v>76</v>
      </c>
      <c r="T497" s="16" t="s">
        <v>2674</v>
      </c>
      <c r="U497" s="16" t="s">
        <v>2671</v>
      </c>
      <c r="V497" s="16" t="s">
        <v>2681</v>
      </c>
      <c r="W497" s="16" t="s">
        <v>72</v>
      </c>
      <c r="X497" s="1" t="s">
        <v>62</v>
      </c>
      <c r="Y497" s="1" t="s">
        <v>73</v>
      </c>
      <c r="Z497" t="s">
        <v>3192</v>
      </c>
      <c r="AA497" s="12" t="str">
        <f>Table14[[#This Row],[case_id]]&amp;"__"&amp;Table14[[#This Row],[filename]]&amp;"__"&amp;Table14[[#This Row],[Model]]</f>
        <v>repo_2b09404_8aa86b6__claude_base_llm_vs_gt.diff__Claude Opus 4.8</v>
      </c>
      <c r="AB497" s="12">
        <f>IF(Table14[[#This Row],[task_success]]="Yes",1,0)</f>
        <v>1</v>
      </c>
      <c r="AC497" s="12">
        <f>IF(Table14[[#This Row],[task_success]]="Partial",1,0)</f>
        <v>0</v>
      </c>
      <c r="AD497" s="12">
        <f>IF(Table14[[#This Row],[task_success]]="No",1,0)</f>
        <v>0</v>
      </c>
      <c r="AE497" s="12">
        <f>IF(Table14[[#This Row],[exact_match]]="Yes",1,0)</f>
        <v>0</v>
      </c>
      <c r="AF497" s="12">
        <f>IF(Table14[[#This Row],[unintended_change_present]]="Yes",1,0)</f>
        <v>1</v>
      </c>
      <c r="AG497" s="12">
        <f>IF(Table14[[#This Row],[missed_required_change]]="Yes",1,0)</f>
        <v>0</v>
      </c>
      <c r="AH497" s="12">
        <f>IF(OR(Table14[[#This Row],[severity]]="Medium",Table14[[#This Row],[severity]]="High"),1,0)</f>
        <v>0</v>
      </c>
    </row>
    <row r="498" spans="1:34" ht="91.5">
      <c r="A498" s="1" t="s">
        <v>743</v>
      </c>
      <c r="B498" s="11" t="s">
        <v>744</v>
      </c>
      <c r="C498" s="1" t="s">
        <v>51</v>
      </c>
      <c r="D49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8" s="11" t="s">
        <v>755</v>
      </c>
      <c r="F498" s="12" t="s">
        <v>756</v>
      </c>
      <c r="G498" s="12" t="s">
        <v>757</v>
      </c>
      <c r="H498" s="12">
        <v>2</v>
      </c>
      <c r="I498" s="12" t="s">
        <v>758</v>
      </c>
      <c r="J498" s="12" t="s">
        <v>759</v>
      </c>
      <c r="K498" s="13" t="s">
        <v>56</v>
      </c>
      <c r="L498" s="12" t="s">
        <v>760</v>
      </c>
      <c r="M498" s="12" t="s">
        <v>761</v>
      </c>
      <c r="N498" s="4" t="s">
        <v>767</v>
      </c>
      <c r="O498" s="1" t="s">
        <v>768</v>
      </c>
      <c r="P498" s="12" t="s">
        <v>2672</v>
      </c>
      <c r="Q498" s="12" t="s">
        <v>2671</v>
      </c>
      <c r="R498" s="12" t="s">
        <v>2672</v>
      </c>
      <c r="S498" s="12" t="s">
        <v>76</v>
      </c>
      <c r="T498" s="12" t="s">
        <v>2674</v>
      </c>
      <c r="U498" s="12" t="s">
        <v>2671</v>
      </c>
      <c r="V498" s="12" t="s">
        <v>2793</v>
      </c>
      <c r="W498" s="12" t="s">
        <v>72</v>
      </c>
      <c r="X498" s="1" t="s">
        <v>62</v>
      </c>
      <c r="Y498" s="1" t="s">
        <v>73</v>
      </c>
      <c r="Z498" t="s">
        <v>3192</v>
      </c>
      <c r="AA498" s="12" t="str">
        <f>Table14[[#This Row],[case_id]]&amp;"__"&amp;Table14[[#This Row],[filename]]&amp;"__"&amp;Table14[[#This Row],[Model]]</f>
        <v>repo_1d98531_4756d4c__claude_trainer_llm_vs_gt.diff__Claude Opus 4.8</v>
      </c>
      <c r="AB498" s="12">
        <f>IF(Table14[[#This Row],[task_success]]="Yes",1,0)</f>
        <v>1</v>
      </c>
      <c r="AC498" s="12">
        <f>IF(Table14[[#This Row],[task_success]]="Partial",1,0)</f>
        <v>0</v>
      </c>
      <c r="AD498" s="12">
        <f>IF(Table14[[#This Row],[task_success]]="No",1,0)</f>
        <v>0</v>
      </c>
      <c r="AE498" s="12">
        <f>IF(Table14[[#This Row],[exact_match]]="Yes",1,0)</f>
        <v>0</v>
      </c>
      <c r="AF498" s="12">
        <f>IF(Table14[[#This Row],[unintended_change_present]]="Yes",1,0)</f>
        <v>1</v>
      </c>
      <c r="AG498" s="12">
        <f>IF(Table14[[#This Row],[missed_required_change]]="Yes",1,0)</f>
        <v>0</v>
      </c>
      <c r="AH498" s="12">
        <f>IF(OR(Table14[[#This Row],[severity]]="Medium",Table14[[#This Row],[severity]]="High"),1,0)</f>
        <v>0</v>
      </c>
    </row>
    <row r="499" spans="1:34" ht="91.5">
      <c r="A499" s="1" t="s">
        <v>743</v>
      </c>
      <c r="B499" s="11" t="s">
        <v>744</v>
      </c>
      <c r="C499" s="1" t="s">
        <v>51</v>
      </c>
      <c r="D49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9" s="11" t="s">
        <v>755</v>
      </c>
      <c r="F499" s="12" t="s">
        <v>756</v>
      </c>
      <c r="G499" s="12" t="s">
        <v>757</v>
      </c>
      <c r="H499" s="12">
        <v>2</v>
      </c>
      <c r="I499" s="12" t="s">
        <v>758</v>
      </c>
      <c r="J499" s="12" t="s">
        <v>769</v>
      </c>
      <c r="K499" s="13" t="s">
        <v>56</v>
      </c>
      <c r="L499" s="12" t="s">
        <v>760</v>
      </c>
      <c r="M499" s="12" t="s">
        <v>761</v>
      </c>
      <c r="N499" s="4" t="s">
        <v>775</v>
      </c>
      <c r="O499" s="1" t="s">
        <v>776</v>
      </c>
      <c r="P499" s="16" t="s">
        <v>2672</v>
      </c>
      <c r="Q499" s="16" t="s">
        <v>2671</v>
      </c>
      <c r="R499" s="16" t="s">
        <v>2672</v>
      </c>
      <c r="S499" s="16" t="s">
        <v>76</v>
      </c>
      <c r="T499" s="16" t="s">
        <v>2674</v>
      </c>
      <c r="U499" s="16" t="s">
        <v>2671</v>
      </c>
      <c r="V499" s="16" t="s">
        <v>2793</v>
      </c>
      <c r="W499" s="16" t="s">
        <v>72</v>
      </c>
      <c r="X499" s="1" t="s">
        <v>62</v>
      </c>
      <c r="Y499" s="1" t="s">
        <v>73</v>
      </c>
      <c r="Z499" t="s">
        <v>3192</v>
      </c>
      <c r="AA499" s="12" t="str">
        <f>Table14[[#This Row],[case_id]]&amp;"__"&amp;Table14[[#This Row],[filename]]&amp;"__"&amp;Table14[[#This Row],[Model]]</f>
        <v>repo_1d98531_4756d4c__claude_trainer2_llm_vs_gt.diff__Claude Opus 4.8</v>
      </c>
      <c r="AB499" s="12">
        <f>IF(Table14[[#This Row],[task_success]]="Yes",1,0)</f>
        <v>1</v>
      </c>
      <c r="AC499" s="12">
        <f>IF(Table14[[#This Row],[task_success]]="Partial",1,0)</f>
        <v>0</v>
      </c>
      <c r="AD499" s="12">
        <f>IF(Table14[[#This Row],[task_success]]="No",1,0)</f>
        <v>0</v>
      </c>
      <c r="AE499" s="12">
        <f>IF(Table14[[#This Row],[exact_match]]="Yes",1,0)</f>
        <v>0</v>
      </c>
      <c r="AF499" s="12">
        <f>IF(Table14[[#This Row],[unintended_change_present]]="Yes",1,0)</f>
        <v>1</v>
      </c>
      <c r="AG499" s="12">
        <f>IF(Table14[[#This Row],[missed_required_change]]="Yes",1,0)</f>
        <v>0</v>
      </c>
      <c r="AH499" s="12">
        <f>IF(OR(Table14[[#This Row],[severity]]="Medium",Table14[[#This Row],[severity]]="High"),1,0)</f>
        <v>0</v>
      </c>
    </row>
    <row r="500" spans="1:34" ht="76.5">
      <c r="A500" s="1" t="s">
        <v>743</v>
      </c>
      <c r="B500" s="11" t="s">
        <v>744</v>
      </c>
      <c r="C500" s="1" t="s">
        <v>80</v>
      </c>
      <c r="D50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0" s="11" t="s">
        <v>777</v>
      </c>
      <c r="F500" s="12" t="s">
        <v>778</v>
      </c>
      <c r="G500" s="12" t="s">
        <v>779</v>
      </c>
      <c r="H500" s="12">
        <v>2</v>
      </c>
      <c r="I500" s="12" t="s">
        <v>780</v>
      </c>
      <c r="J500" s="12" t="s">
        <v>781</v>
      </c>
      <c r="K500" s="13" t="s">
        <v>56</v>
      </c>
      <c r="L500" s="12" t="s">
        <v>782</v>
      </c>
      <c r="M500" s="12" t="s">
        <v>783</v>
      </c>
      <c r="N500" s="4" t="s">
        <v>684</v>
      </c>
      <c r="O500" s="1" t="s">
        <v>787</v>
      </c>
      <c r="P500" s="12" t="s">
        <v>2672</v>
      </c>
      <c r="Q500" s="12" t="s">
        <v>2671</v>
      </c>
      <c r="R500" s="12" t="s">
        <v>2672</v>
      </c>
      <c r="S500" s="12" t="s">
        <v>76</v>
      </c>
      <c r="T500" s="12" t="s">
        <v>2674</v>
      </c>
      <c r="U500" s="12" t="s">
        <v>2671</v>
      </c>
      <c r="V500" s="12" t="s">
        <v>2681</v>
      </c>
      <c r="W500" s="12" t="s">
        <v>72</v>
      </c>
      <c r="X500" s="1" t="s">
        <v>62</v>
      </c>
      <c r="Y500" s="1" t="s">
        <v>73</v>
      </c>
      <c r="Z500" t="s">
        <v>3192</v>
      </c>
      <c r="AA500" s="12" t="str">
        <f>Table14[[#This Row],[case_id]]&amp;"__"&amp;Table14[[#This Row],[filename]]&amp;"__"&amp;Table14[[#This Row],[Model]]</f>
        <v>repo_fbe88ff_9da916e__claude_model_llm_vs_gt.diff__Claude Opus 4.8</v>
      </c>
      <c r="AB500" s="12">
        <f>IF(Table14[[#This Row],[task_success]]="Yes",1,0)</f>
        <v>1</v>
      </c>
      <c r="AC500" s="12">
        <f>IF(Table14[[#This Row],[task_success]]="Partial",1,0)</f>
        <v>0</v>
      </c>
      <c r="AD500" s="12">
        <f>IF(Table14[[#This Row],[task_success]]="No",1,0)</f>
        <v>0</v>
      </c>
      <c r="AE500" s="12">
        <f>IF(Table14[[#This Row],[exact_match]]="Yes",1,0)</f>
        <v>0</v>
      </c>
      <c r="AF500" s="12">
        <f>IF(Table14[[#This Row],[unintended_change_present]]="Yes",1,0)</f>
        <v>1</v>
      </c>
      <c r="AG500" s="12">
        <f>IF(Table14[[#This Row],[missed_required_change]]="Yes",1,0)</f>
        <v>0</v>
      </c>
      <c r="AH500" s="12">
        <f>IF(OR(Table14[[#This Row],[severity]]="Medium",Table14[[#This Row],[severity]]="High"),1,0)</f>
        <v>0</v>
      </c>
    </row>
    <row r="501" spans="1:34" ht="76.5">
      <c r="A501" s="1" t="s">
        <v>743</v>
      </c>
      <c r="B501" s="11" t="s">
        <v>744</v>
      </c>
      <c r="C501" s="1" t="s">
        <v>80</v>
      </c>
      <c r="D50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1" s="11" t="s">
        <v>777</v>
      </c>
      <c r="F501" s="12" t="s">
        <v>778</v>
      </c>
      <c r="G501" s="12" t="s">
        <v>779</v>
      </c>
      <c r="H501" s="12">
        <v>2</v>
      </c>
      <c r="I501" s="12" t="s">
        <v>780</v>
      </c>
      <c r="J501" s="12" t="s">
        <v>759</v>
      </c>
      <c r="K501" s="13" t="s">
        <v>56</v>
      </c>
      <c r="L501" s="12" t="s">
        <v>782</v>
      </c>
      <c r="M501" s="12" t="s">
        <v>783</v>
      </c>
      <c r="N501" s="4" t="s">
        <v>767</v>
      </c>
      <c r="O501" s="1" t="s">
        <v>792</v>
      </c>
      <c r="P501" s="16" t="s">
        <v>2672</v>
      </c>
      <c r="Q501" s="16" t="s">
        <v>2671</v>
      </c>
      <c r="R501" s="16" t="s">
        <v>2672</v>
      </c>
      <c r="S501" s="16" t="s">
        <v>76</v>
      </c>
      <c r="T501" s="16" t="s">
        <v>2674</v>
      </c>
      <c r="U501" s="16" t="s">
        <v>2671</v>
      </c>
      <c r="V501" s="16" t="s">
        <v>2793</v>
      </c>
      <c r="W501" s="16" t="s">
        <v>72</v>
      </c>
      <c r="X501" s="1" t="s">
        <v>62</v>
      </c>
      <c r="Y501" s="1" t="s">
        <v>73</v>
      </c>
      <c r="Z501" t="s">
        <v>3192</v>
      </c>
      <c r="AA501" s="12" t="str">
        <f>Table14[[#This Row],[case_id]]&amp;"__"&amp;Table14[[#This Row],[filename]]&amp;"__"&amp;Table14[[#This Row],[Model]]</f>
        <v>repo_fbe88ff_9da916e__claude_trainer_llm_vs_gt.diff__Claude Opus 4.8</v>
      </c>
      <c r="AB501" s="12">
        <f>IF(Table14[[#This Row],[task_success]]="Yes",1,0)</f>
        <v>1</v>
      </c>
      <c r="AC501" s="12">
        <f>IF(Table14[[#This Row],[task_success]]="Partial",1,0)</f>
        <v>0</v>
      </c>
      <c r="AD501" s="12">
        <f>IF(Table14[[#This Row],[task_success]]="No",1,0)</f>
        <v>0</v>
      </c>
      <c r="AE501" s="12">
        <f>IF(Table14[[#This Row],[exact_match]]="Yes",1,0)</f>
        <v>0</v>
      </c>
      <c r="AF501" s="12">
        <f>IF(Table14[[#This Row],[unintended_change_present]]="Yes",1,0)</f>
        <v>1</v>
      </c>
      <c r="AG501" s="12">
        <f>IF(Table14[[#This Row],[missed_required_change]]="Yes",1,0)</f>
        <v>0</v>
      </c>
      <c r="AH501" s="12">
        <f>IF(OR(Table14[[#This Row],[severity]]="Medium",Table14[[#This Row],[severity]]="High"),1,0)</f>
        <v>0</v>
      </c>
    </row>
    <row r="502" spans="1:34" ht="91.5">
      <c r="A502" s="1" t="s">
        <v>743</v>
      </c>
      <c r="B502" s="11" t="s">
        <v>744</v>
      </c>
      <c r="C502" s="1" t="s">
        <v>114</v>
      </c>
      <c r="D50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2" s="11" t="s">
        <v>793</v>
      </c>
      <c r="F502" s="12" t="s">
        <v>794</v>
      </c>
      <c r="G502" s="12" t="s">
        <v>795</v>
      </c>
      <c r="H502" s="12">
        <v>1</v>
      </c>
      <c r="I502" s="12" t="s">
        <v>796</v>
      </c>
      <c r="J502" s="12" t="s">
        <v>796</v>
      </c>
      <c r="K502" s="13" t="s">
        <v>56</v>
      </c>
      <c r="L502" s="12" t="s">
        <v>797</v>
      </c>
      <c r="M502" s="12" t="s">
        <v>798</v>
      </c>
      <c r="N502" s="4" t="s">
        <v>684</v>
      </c>
      <c r="O502" s="1" t="s">
        <v>802</v>
      </c>
      <c r="P502" s="12" t="s">
        <v>2672</v>
      </c>
      <c r="Q502" s="12" t="s">
        <v>2671</v>
      </c>
      <c r="R502" s="12" t="s">
        <v>2672</v>
      </c>
      <c r="S502" s="12" t="s">
        <v>76</v>
      </c>
      <c r="T502" s="12" t="s">
        <v>2674</v>
      </c>
      <c r="U502" s="12" t="s">
        <v>2671</v>
      </c>
      <c r="V502" s="12" t="s">
        <v>2681</v>
      </c>
      <c r="W502" s="12" t="s">
        <v>72</v>
      </c>
      <c r="X502" s="1" t="s">
        <v>62</v>
      </c>
      <c r="Y502" s="1" t="s">
        <v>73</v>
      </c>
      <c r="Z502" t="s">
        <v>3192</v>
      </c>
      <c r="AA502" s="12" t="str">
        <f>Table14[[#This Row],[case_id]]&amp;"__"&amp;Table14[[#This Row],[filename]]&amp;"__"&amp;Table14[[#This Row],[Model]]</f>
        <v>repo_288f7ce_31963ca__claude_model_llm_vs_gt.diff__Claude Opus 4.8</v>
      </c>
      <c r="AB502" s="12">
        <f>IF(Table14[[#This Row],[task_success]]="Yes",1,0)</f>
        <v>1</v>
      </c>
      <c r="AC502" s="12">
        <f>IF(Table14[[#This Row],[task_success]]="Partial",1,0)</f>
        <v>0</v>
      </c>
      <c r="AD502" s="12">
        <f>IF(Table14[[#This Row],[task_success]]="No",1,0)</f>
        <v>0</v>
      </c>
      <c r="AE502" s="12">
        <f>IF(Table14[[#This Row],[exact_match]]="Yes",1,0)</f>
        <v>0</v>
      </c>
      <c r="AF502" s="12">
        <f>IF(Table14[[#This Row],[unintended_change_present]]="Yes",1,0)</f>
        <v>1</v>
      </c>
      <c r="AG502" s="12">
        <f>IF(Table14[[#This Row],[missed_required_change]]="Yes",1,0)</f>
        <v>0</v>
      </c>
      <c r="AH502" s="12">
        <f>IF(OR(Table14[[#This Row],[severity]]="Medium",Table14[[#This Row],[severity]]="High"),1,0)</f>
        <v>0</v>
      </c>
    </row>
    <row r="503" spans="1:34" ht="106.5">
      <c r="A503" s="1" t="s">
        <v>743</v>
      </c>
      <c r="B503" s="11" t="s">
        <v>744</v>
      </c>
      <c r="C503" s="1" t="s">
        <v>149</v>
      </c>
      <c r="D50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3" s="11" t="s">
        <v>803</v>
      </c>
      <c r="F503" s="12" t="s">
        <v>804</v>
      </c>
      <c r="G503" s="12">
        <v>5577479</v>
      </c>
      <c r="H503" s="12">
        <v>2</v>
      </c>
      <c r="I503" s="12" t="s">
        <v>805</v>
      </c>
      <c r="J503" s="12" t="s">
        <v>806</v>
      </c>
      <c r="K503" s="13" t="s">
        <v>56</v>
      </c>
      <c r="L503" s="12" t="s">
        <v>807</v>
      </c>
      <c r="M503" s="12" t="s">
        <v>808</v>
      </c>
      <c r="N503" s="4" t="s">
        <v>817</v>
      </c>
      <c r="O503" s="1" t="s">
        <v>818</v>
      </c>
      <c r="P503" s="16" t="s">
        <v>2671</v>
      </c>
      <c r="Q503" s="16" t="s">
        <v>2671</v>
      </c>
      <c r="R503" s="16" t="s">
        <v>2672</v>
      </c>
      <c r="S503" s="16" t="s">
        <v>2752</v>
      </c>
      <c r="T503" s="16" t="s">
        <v>2678</v>
      </c>
      <c r="U503" s="16" t="s">
        <v>2672</v>
      </c>
      <c r="V503" s="16" t="s">
        <v>2801</v>
      </c>
      <c r="W503" s="16" t="s">
        <v>72</v>
      </c>
      <c r="X503" s="1" t="s">
        <v>61</v>
      </c>
      <c r="Y503" s="1" t="s">
        <v>821</v>
      </c>
      <c r="Z503" t="s">
        <v>3192</v>
      </c>
      <c r="AA503" s="12" t="str">
        <f>Table14[[#This Row],[case_id]]&amp;"__"&amp;Table14[[#This Row],[filename]]&amp;"__"&amp;Table14[[#This Row],[Model]]</f>
        <v>repo_41d48d9_5577479__claude_label_llm_vs_gt.diff__Claude Opus 4.8</v>
      </c>
      <c r="AB503" s="12">
        <f>IF(Table14[[#This Row],[task_success]]="Yes",1,0)</f>
        <v>0</v>
      </c>
      <c r="AC503" s="12">
        <f>IF(Table14[[#This Row],[task_success]]="Partial",1,0)</f>
        <v>0</v>
      </c>
      <c r="AD503" s="12">
        <f>IF(Table14[[#This Row],[task_success]]="No",1,0)</f>
        <v>1</v>
      </c>
      <c r="AE503" s="12">
        <f>IF(Table14[[#This Row],[exact_match]]="Yes",1,0)</f>
        <v>0</v>
      </c>
      <c r="AF503" s="12">
        <f>IF(Table14[[#This Row],[unintended_change_present]]="Yes",1,0)</f>
        <v>1</v>
      </c>
      <c r="AG503" s="12">
        <f>IF(Table14[[#This Row],[missed_required_change]]="Yes",1,0)</f>
        <v>1</v>
      </c>
      <c r="AH503" s="12">
        <f>IF(OR(Table14[[#This Row],[severity]]="Medium",Table14[[#This Row],[severity]]="High"),1,0)</f>
        <v>1</v>
      </c>
    </row>
    <row r="504" spans="1:34" ht="106.5">
      <c r="A504" s="1" t="s">
        <v>743</v>
      </c>
      <c r="B504" s="11" t="s">
        <v>744</v>
      </c>
      <c r="C504" s="1" t="s">
        <v>149</v>
      </c>
      <c r="D50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4" s="11" t="s">
        <v>803</v>
      </c>
      <c r="F504" s="12" t="s">
        <v>804</v>
      </c>
      <c r="G504" s="12">
        <v>5577479</v>
      </c>
      <c r="H504" s="12">
        <v>2</v>
      </c>
      <c r="I504" s="12" t="s">
        <v>805</v>
      </c>
      <c r="J504" s="12" t="s">
        <v>822</v>
      </c>
      <c r="K504" s="13" t="s">
        <v>56</v>
      </c>
      <c r="L504" s="12" t="s">
        <v>807</v>
      </c>
      <c r="M504" s="12" t="s">
        <v>808</v>
      </c>
      <c r="N504" s="4" t="s">
        <v>831</v>
      </c>
      <c r="O504" s="1" t="s">
        <v>832</v>
      </c>
      <c r="P504" s="12" t="s">
        <v>2671</v>
      </c>
      <c r="Q504" s="12" t="s">
        <v>2671</v>
      </c>
      <c r="R504" s="12" t="s">
        <v>2672</v>
      </c>
      <c r="S504" s="12" t="s">
        <v>2752</v>
      </c>
      <c r="T504" s="12" t="s">
        <v>2678</v>
      </c>
      <c r="U504" s="12" t="s">
        <v>2672</v>
      </c>
      <c r="V504" s="12" t="s">
        <v>2804</v>
      </c>
      <c r="W504" s="12" t="s">
        <v>66</v>
      </c>
      <c r="X504" s="1" t="s">
        <v>62</v>
      </c>
      <c r="Y504" s="1" t="s">
        <v>73</v>
      </c>
      <c r="Z504" t="s">
        <v>3192</v>
      </c>
      <c r="AA504" s="12" t="str">
        <f>Table14[[#This Row],[case_id]]&amp;"__"&amp;Table14[[#This Row],[filename]]&amp;"__"&amp;Table14[[#This Row],[Model]]</f>
        <v>repo_41d48d9_5577479__claude_link_llm_vs_gt.diff__Claude Opus 4.8</v>
      </c>
      <c r="AB504" s="12">
        <f>IF(Table14[[#This Row],[task_success]]="Yes",1,0)</f>
        <v>0</v>
      </c>
      <c r="AC504" s="12">
        <f>IF(Table14[[#This Row],[task_success]]="Partial",1,0)</f>
        <v>0</v>
      </c>
      <c r="AD504" s="12">
        <f>IF(Table14[[#This Row],[task_success]]="No",1,0)</f>
        <v>1</v>
      </c>
      <c r="AE504" s="12">
        <f>IF(Table14[[#This Row],[exact_match]]="Yes",1,0)</f>
        <v>0</v>
      </c>
      <c r="AF504" s="12">
        <f>IF(Table14[[#This Row],[unintended_change_present]]="Yes",1,0)</f>
        <v>1</v>
      </c>
      <c r="AG504" s="12">
        <f>IF(Table14[[#This Row],[missed_required_change]]="Yes",1,0)</f>
        <v>1</v>
      </c>
      <c r="AH504" s="12">
        <f>IF(OR(Table14[[#This Row],[severity]]="Medium",Table14[[#This Row],[severity]]="High"),1,0)</f>
        <v>1</v>
      </c>
    </row>
    <row r="505" spans="1:34" ht="106.5">
      <c r="A505" s="1" t="s">
        <v>743</v>
      </c>
      <c r="B505" s="11" t="s">
        <v>744</v>
      </c>
      <c r="C505" s="3" t="s">
        <v>149</v>
      </c>
      <c r="D505"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5" s="11" t="s">
        <v>835</v>
      </c>
      <c r="F505" s="12" t="s">
        <v>836</v>
      </c>
      <c r="G505" s="12" t="s">
        <v>837</v>
      </c>
      <c r="H505" s="12">
        <v>1</v>
      </c>
      <c r="I505" s="12" t="s">
        <v>838</v>
      </c>
      <c r="J505" s="12" t="s">
        <v>838</v>
      </c>
      <c r="K505" s="13" t="s">
        <v>56</v>
      </c>
      <c r="L505" s="12" t="s">
        <v>839</v>
      </c>
      <c r="M505" s="12" t="s">
        <v>840</v>
      </c>
      <c r="N505" s="4" t="s">
        <v>847</v>
      </c>
      <c r="O505" s="1" t="s">
        <v>848</v>
      </c>
      <c r="P505" s="16" t="s">
        <v>2672</v>
      </c>
      <c r="Q505" s="16" t="s">
        <v>2672</v>
      </c>
      <c r="R505" s="16" t="s">
        <v>2671</v>
      </c>
      <c r="S505" s="16"/>
      <c r="T505" s="16" t="s">
        <v>2765</v>
      </c>
      <c r="U505" s="16" t="s">
        <v>2671</v>
      </c>
      <c r="V505" s="16" t="s">
        <v>2765</v>
      </c>
      <c r="W505" s="16" t="s">
        <v>850</v>
      </c>
      <c r="X505" s="1" t="s">
        <v>62</v>
      </c>
      <c r="Y505" s="1" t="s">
        <v>73</v>
      </c>
      <c r="Z505" t="s">
        <v>3192</v>
      </c>
      <c r="AA505" s="12" t="str">
        <f>Table14[[#This Row],[case_id]]&amp;"__"&amp;Table14[[#This Row],[filename]]&amp;"__"&amp;Table14[[#This Row],[Model]]</f>
        <v>repo_e2865f7_005ec45__claude_doc_llm_vs_gt.diff__Claude Opus 4.8</v>
      </c>
      <c r="AB505" s="12">
        <f>IF(Table14[[#This Row],[task_success]]="Yes",1,0)</f>
        <v>1</v>
      </c>
      <c r="AC505" s="12">
        <f>IF(Table14[[#This Row],[task_success]]="Partial",1,0)</f>
        <v>0</v>
      </c>
      <c r="AD505" s="12">
        <f>IF(Table14[[#This Row],[task_success]]="No",1,0)</f>
        <v>0</v>
      </c>
      <c r="AE505" s="12">
        <f>IF(Table14[[#This Row],[exact_match]]="Yes",1,0)</f>
        <v>1</v>
      </c>
      <c r="AF505" s="12">
        <f>IF(Table14[[#This Row],[unintended_change_present]]="Yes",1,0)</f>
        <v>0</v>
      </c>
      <c r="AG505" s="12">
        <f>IF(Table14[[#This Row],[missed_required_change]]="Yes",1,0)</f>
        <v>0</v>
      </c>
      <c r="AH505" s="12">
        <f>IF(OR(Table14[[#This Row],[severity]]="Medium",Table14[[#This Row],[severity]]="High"),1,0)</f>
        <v>0</v>
      </c>
    </row>
    <row r="506" spans="1:34" ht="91.5">
      <c r="A506" s="1" t="s">
        <v>743</v>
      </c>
      <c r="B506" s="11" t="s">
        <v>744</v>
      </c>
      <c r="C506" s="1" t="s">
        <v>305</v>
      </c>
      <c r="D50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6" s="11" t="s">
        <v>851</v>
      </c>
      <c r="F506" s="12">
        <v>1577601</v>
      </c>
      <c r="G506" s="12" t="s">
        <v>852</v>
      </c>
      <c r="H506" s="12">
        <v>1</v>
      </c>
      <c r="I506" s="12" t="s">
        <v>853</v>
      </c>
      <c r="J506" s="12" t="s">
        <v>853</v>
      </c>
      <c r="K506" s="13" t="s">
        <v>56</v>
      </c>
      <c r="L506" s="12" t="s">
        <v>854</v>
      </c>
      <c r="M506" s="12" t="s">
        <v>855</v>
      </c>
      <c r="N506" s="4" t="s">
        <v>235</v>
      </c>
      <c r="O506" s="1" t="s">
        <v>858</v>
      </c>
      <c r="P506" s="12" t="s">
        <v>2672</v>
      </c>
      <c r="Q506" s="12" t="s">
        <v>2671</v>
      </c>
      <c r="R506" s="12" t="s">
        <v>2672</v>
      </c>
      <c r="S506" s="12" t="s">
        <v>76</v>
      </c>
      <c r="T506" s="12" t="s">
        <v>2674</v>
      </c>
      <c r="U506" s="12" t="s">
        <v>2671</v>
      </c>
      <c r="V506" s="12" t="s">
        <v>2681</v>
      </c>
      <c r="W506" s="12" t="s">
        <v>72</v>
      </c>
      <c r="X506" s="1" t="s">
        <v>62</v>
      </c>
      <c r="Y506" s="1" t="s">
        <v>73</v>
      </c>
      <c r="Z506" t="s">
        <v>3192</v>
      </c>
      <c r="AA506" s="12" t="str">
        <f>Table14[[#This Row],[case_id]]&amp;"__"&amp;Table14[[#This Row],[filename]]&amp;"__"&amp;Table14[[#This Row],[Model]]</f>
        <v>repo_1577601_74754c6__claude_init_llm_vs_gt.diff__Claude Opus 4.8</v>
      </c>
      <c r="AB506" s="12">
        <f>IF(Table14[[#This Row],[task_success]]="Yes",1,0)</f>
        <v>1</v>
      </c>
      <c r="AC506" s="12">
        <f>IF(Table14[[#This Row],[task_success]]="Partial",1,0)</f>
        <v>0</v>
      </c>
      <c r="AD506" s="12">
        <f>IF(Table14[[#This Row],[task_success]]="No",1,0)</f>
        <v>0</v>
      </c>
      <c r="AE506" s="12">
        <f>IF(Table14[[#This Row],[exact_match]]="Yes",1,0)</f>
        <v>0</v>
      </c>
      <c r="AF506" s="12">
        <f>IF(Table14[[#This Row],[unintended_change_present]]="Yes",1,0)</f>
        <v>1</v>
      </c>
      <c r="AG506" s="12">
        <f>IF(Table14[[#This Row],[missed_required_change]]="Yes",1,0)</f>
        <v>0</v>
      </c>
      <c r="AH506" s="12">
        <f>IF(OR(Table14[[#This Row],[severity]]="Medium",Table14[[#This Row],[severity]]="High"),1,0)</f>
        <v>0</v>
      </c>
    </row>
    <row r="507" spans="1:34" ht="91.5">
      <c r="A507" s="1" t="s">
        <v>743</v>
      </c>
      <c r="B507" s="11" t="s">
        <v>744</v>
      </c>
      <c r="C507" s="1" t="s">
        <v>305</v>
      </c>
      <c r="D50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7" s="11" t="s">
        <v>859</v>
      </c>
      <c r="F507" s="12" t="s">
        <v>860</v>
      </c>
      <c r="G507" s="12" t="s">
        <v>861</v>
      </c>
      <c r="H507" s="12">
        <v>1</v>
      </c>
      <c r="I507" s="12" t="s">
        <v>862</v>
      </c>
      <c r="J507" s="12" t="s">
        <v>862</v>
      </c>
      <c r="K507" s="13" t="s">
        <v>56</v>
      </c>
      <c r="L507" s="12" t="s">
        <v>863</v>
      </c>
      <c r="M507" s="12" t="s">
        <v>864</v>
      </c>
      <c r="N507" s="4" t="s">
        <v>235</v>
      </c>
      <c r="O507" s="1" t="s">
        <v>867</v>
      </c>
      <c r="P507" s="16" t="s">
        <v>2672</v>
      </c>
      <c r="Q507" s="16" t="s">
        <v>2671</v>
      </c>
      <c r="R507" s="16" t="s">
        <v>2672</v>
      </c>
      <c r="S507" s="16" t="s">
        <v>76</v>
      </c>
      <c r="T507" s="16" t="s">
        <v>2674</v>
      </c>
      <c r="U507" s="16" t="s">
        <v>2671</v>
      </c>
      <c r="V507" s="16" t="s">
        <v>2681</v>
      </c>
      <c r="W507" s="16" t="s">
        <v>72</v>
      </c>
      <c r="X507" s="1" t="s">
        <v>62</v>
      </c>
      <c r="Y507" s="1" t="s">
        <v>73</v>
      </c>
      <c r="Z507" t="s">
        <v>3192</v>
      </c>
      <c r="AA507" s="12" t="str">
        <f>Table14[[#This Row],[case_id]]&amp;"__"&amp;Table14[[#This Row],[filename]]&amp;"__"&amp;Table14[[#This Row],[Model]]</f>
        <v>repo_3dc16e2_ef926e6__claude_init_llm_vs_gt.diff__Claude Opus 4.8</v>
      </c>
      <c r="AB507" s="12">
        <f>IF(Table14[[#This Row],[task_success]]="Yes",1,0)</f>
        <v>1</v>
      </c>
      <c r="AC507" s="12">
        <f>IF(Table14[[#This Row],[task_success]]="Partial",1,0)</f>
        <v>0</v>
      </c>
      <c r="AD507" s="12">
        <f>IF(Table14[[#This Row],[task_success]]="No",1,0)</f>
        <v>0</v>
      </c>
      <c r="AE507" s="12">
        <f>IF(Table14[[#This Row],[exact_match]]="Yes",1,0)</f>
        <v>0</v>
      </c>
      <c r="AF507" s="12">
        <f>IF(Table14[[#This Row],[unintended_change_present]]="Yes",1,0)</f>
        <v>1</v>
      </c>
      <c r="AG507" s="12">
        <f>IF(Table14[[#This Row],[missed_required_change]]="Yes",1,0)</f>
        <v>0</v>
      </c>
      <c r="AH507" s="12">
        <f>IF(OR(Table14[[#This Row],[severity]]="Medium",Table14[[#This Row],[severity]]="High"),1,0)</f>
        <v>0</v>
      </c>
    </row>
    <row r="508" spans="1:34" ht="91.5">
      <c r="A508" s="1" t="s">
        <v>870</v>
      </c>
      <c r="B508" s="11" t="s">
        <v>871</v>
      </c>
      <c r="C508" s="1" t="s">
        <v>114</v>
      </c>
      <c r="D50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8" s="11" t="s">
        <v>872</v>
      </c>
      <c r="F508" s="12" t="s">
        <v>873</v>
      </c>
      <c r="G508" s="12" t="s">
        <v>874</v>
      </c>
      <c r="H508" s="12">
        <v>2</v>
      </c>
      <c r="I508" s="12" t="s">
        <v>875</v>
      </c>
      <c r="J508" s="12" t="s">
        <v>876</v>
      </c>
      <c r="K508" s="13" t="s">
        <v>56</v>
      </c>
      <c r="L508" s="12" t="s">
        <v>877</v>
      </c>
      <c r="M508" s="12" t="s">
        <v>878</v>
      </c>
      <c r="N508" s="4" t="s">
        <v>887</v>
      </c>
      <c r="O508" s="1" t="s">
        <v>888</v>
      </c>
      <c r="P508" s="12" t="s">
        <v>2672</v>
      </c>
      <c r="Q508" s="12" t="s">
        <v>2671</v>
      </c>
      <c r="R508" s="12" t="s">
        <v>2672</v>
      </c>
      <c r="S508" s="12" t="s">
        <v>76</v>
      </c>
      <c r="T508" s="12" t="s">
        <v>2674</v>
      </c>
      <c r="U508" s="12" t="s">
        <v>2671</v>
      </c>
      <c r="V508" s="12" t="s">
        <v>2812</v>
      </c>
      <c r="W508" s="12" t="s">
        <v>72</v>
      </c>
      <c r="X508" s="1" t="s">
        <v>61</v>
      </c>
      <c r="Y508" s="1" t="s">
        <v>891</v>
      </c>
      <c r="Z508" t="s">
        <v>3192</v>
      </c>
      <c r="AA508" s="12" t="str">
        <f>Table14[[#This Row],[case_id]]&amp;"__"&amp;Table14[[#This Row],[filename]]&amp;"__"&amp;Table14[[#This Row],[Model]]</f>
        <v>repo_ba68976_e8f1418__claude_pdfa_llm_vs_gt.diff__Claude Opus 4.8</v>
      </c>
      <c r="AB508" s="12">
        <f>IF(Table14[[#This Row],[task_success]]="Yes",1,0)</f>
        <v>1</v>
      </c>
      <c r="AC508" s="12">
        <f>IF(Table14[[#This Row],[task_success]]="Partial",1,0)</f>
        <v>0</v>
      </c>
      <c r="AD508" s="12">
        <f>IF(Table14[[#This Row],[task_success]]="No",1,0)</f>
        <v>0</v>
      </c>
      <c r="AE508" s="12">
        <f>IF(Table14[[#This Row],[exact_match]]="Yes",1,0)</f>
        <v>0</v>
      </c>
      <c r="AF508" s="12">
        <f>IF(Table14[[#This Row],[unintended_change_present]]="Yes",1,0)</f>
        <v>1</v>
      </c>
      <c r="AG508" s="12">
        <f>IF(Table14[[#This Row],[missed_required_change]]="Yes",1,0)</f>
        <v>0</v>
      </c>
      <c r="AH508" s="12">
        <f>IF(OR(Table14[[#This Row],[severity]]="Medium",Table14[[#This Row],[severity]]="High"),1,0)</f>
        <v>0</v>
      </c>
    </row>
    <row r="509" spans="1:34" ht="91.5">
      <c r="A509" s="1" t="s">
        <v>870</v>
      </c>
      <c r="B509" s="11" t="s">
        <v>871</v>
      </c>
      <c r="C509" s="1" t="s">
        <v>114</v>
      </c>
      <c r="D50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9" s="11" t="s">
        <v>872</v>
      </c>
      <c r="F509" s="12" t="s">
        <v>873</v>
      </c>
      <c r="G509" s="12" t="s">
        <v>874</v>
      </c>
      <c r="H509" s="12">
        <v>2</v>
      </c>
      <c r="I509" s="12" t="s">
        <v>875</v>
      </c>
      <c r="J509" s="12" t="s">
        <v>892</v>
      </c>
      <c r="K509" s="13" t="s">
        <v>56</v>
      </c>
      <c r="L509" s="12" t="s">
        <v>877</v>
      </c>
      <c r="M509" s="12" t="s">
        <v>878</v>
      </c>
      <c r="N509" s="4" t="s">
        <v>899</v>
      </c>
      <c r="O509" s="1" t="s">
        <v>900</v>
      </c>
      <c r="P509" s="16" t="s">
        <v>2672</v>
      </c>
      <c r="Q509" s="16" t="s">
        <v>2671</v>
      </c>
      <c r="R509" s="16" t="s">
        <v>2672</v>
      </c>
      <c r="S509" s="16" t="s">
        <v>2810</v>
      </c>
      <c r="T509" s="16" t="s">
        <v>2674</v>
      </c>
      <c r="U509" s="16" t="s">
        <v>2671</v>
      </c>
      <c r="V509" s="16" t="s">
        <v>2814</v>
      </c>
      <c r="W509" s="16" t="s">
        <v>72</v>
      </c>
      <c r="X509" s="1" t="s">
        <v>62</v>
      </c>
      <c r="Y509" s="1" t="s">
        <v>73</v>
      </c>
      <c r="Z509" t="s">
        <v>3192</v>
      </c>
      <c r="AA509" s="12" t="str">
        <f>Table14[[#This Row],[case_id]]&amp;"__"&amp;Table14[[#This Row],[filename]]&amp;"__"&amp;Table14[[#This Row],[Model]]</f>
        <v>repo_ba68976_e8f1418__claude_pdfua_llm_vs_gt.diff__Claude Opus 4.8</v>
      </c>
      <c r="AB509" s="12">
        <f>IF(Table14[[#This Row],[task_success]]="Yes",1,0)</f>
        <v>1</v>
      </c>
      <c r="AC509" s="12">
        <f>IF(Table14[[#This Row],[task_success]]="Partial",1,0)</f>
        <v>0</v>
      </c>
      <c r="AD509" s="12">
        <f>IF(Table14[[#This Row],[task_success]]="No",1,0)</f>
        <v>0</v>
      </c>
      <c r="AE509" s="12">
        <f>IF(Table14[[#This Row],[exact_match]]="Yes",1,0)</f>
        <v>0</v>
      </c>
      <c r="AF509" s="12">
        <f>IF(Table14[[#This Row],[unintended_change_present]]="Yes",1,0)</f>
        <v>1</v>
      </c>
      <c r="AG509" s="12">
        <f>IF(Table14[[#This Row],[missed_required_change]]="Yes",1,0)</f>
        <v>0</v>
      </c>
      <c r="AH509" s="12">
        <f>IF(OR(Table14[[#This Row],[severity]]="Medium",Table14[[#This Row],[severity]]="High"),1,0)</f>
        <v>0</v>
      </c>
    </row>
    <row r="510" spans="1:34" ht="106.5">
      <c r="A510" s="1" t="s">
        <v>870</v>
      </c>
      <c r="B510" s="11" t="s">
        <v>871</v>
      </c>
      <c r="C510" s="1" t="s">
        <v>149</v>
      </c>
      <c r="D51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0" s="11" t="s">
        <v>903</v>
      </c>
      <c r="F510" s="12" t="s">
        <v>904</v>
      </c>
      <c r="G510" s="12" t="s">
        <v>905</v>
      </c>
      <c r="H510" s="12">
        <v>1</v>
      </c>
      <c r="I510" s="12" t="s">
        <v>906</v>
      </c>
      <c r="J510" s="12" t="s">
        <v>906</v>
      </c>
      <c r="K510" s="13" t="s">
        <v>56</v>
      </c>
      <c r="L510" s="12" t="s">
        <v>907</v>
      </c>
      <c r="M510" s="12" t="s">
        <v>908</v>
      </c>
      <c r="N510" s="1" t="s">
        <v>235</v>
      </c>
      <c r="O510" s="1" t="s">
        <v>911</v>
      </c>
      <c r="P510" s="12" t="s">
        <v>2672</v>
      </c>
      <c r="Q510" s="12" t="s">
        <v>2671</v>
      </c>
      <c r="R510" s="12" t="s">
        <v>2672</v>
      </c>
      <c r="S510" s="12" t="s">
        <v>76</v>
      </c>
      <c r="T510" s="12" t="s">
        <v>2674</v>
      </c>
      <c r="U510" s="12" t="s">
        <v>2671</v>
      </c>
      <c r="V510" s="12" t="s">
        <v>2681</v>
      </c>
      <c r="W510" s="12" t="s">
        <v>72</v>
      </c>
      <c r="X510" s="1" t="s">
        <v>62</v>
      </c>
      <c r="Y510" s="1" t="s">
        <v>73</v>
      </c>
      <c r="Z510" t="s">
        <v>3192</v>
      </c>
      <c r="AA510" s="12" t="str">
        <f>Table14[[#This Row],[case_id]]&amp;"__"&amp;Table14[[#This Row],[filename]]&amp;"__"&amp;Table14[[#This Row],[Model]]</f>
        <v>repo_0ff8692_c140c7b__claude_init_llm_vs_gt.diff__Claude Opus 4.8</v>
      </c>
      <c r="AB510" s="12">
        <f>IF(Table14[[#This Row],[task_success]]="Yes",1,0)</f>
        <v>1</v>
      </c>
      <c r="AC510" s="12">
        <f>IF(Table14[[#This Row],[task_success]]="Partial",1,0)</f>
        <v>0</v>
      </c>
      <c r="AD510" s="12">
        <f>IF(Table14[[#This Row],[task_success]]="No",1,0)</f>
        <v>0</v>
      </c>
      <c r="AE510" s="12">
        <f>IF(Table14[[#This Row],[exact_match]]="Yes",1,0)</f>
        <v>0</v>
      </c>
      <c r="AF510" s="12">
        <f>IF(Table14[[#This Row],[unintended_change_present]]="Yes",1,0)</f>
        <v>1</v>
      </c>
      <c r="AG510" s="12">
        <f>IF(Table14[[#This Row],[missed_required_change]]="Yes",1,0)</f>
        <v>0</v>
      </c>
      <c r="AH510" s="12">
        <f>IF(OR(Table14[[#This Row],[severity]]="Medium",Table14[[#This Row],[severity]]="High"),1,0)</f>
        <v>0</v>
      </c>
    </row>
    <row r="511" spans="1:34" ht="91.5">
      <c r="A511" s="1" t="s">
        <v>912</v>
      </c>
      <c r="B511" s="11" t="s">
        <v>913</v>
      </c>
      <c r="C511" s="1" t="s">
        <v>51</v>
      </c>
      <c r="D51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1" s="11" t="s">
        <v>914</v>
      </c>
      <c r="F511" s="12" t="s">
        <v>915</v>
      </c>
      <c r="G511" s="12" t="s">
        <v>916</v>
      </c>
      <c r="H511" s="12">
        <v>1</v>
      </c>
      <c r="I511" s="12" t="s">
        <v>917</v>
      </c>
      <c r="J511" s="12" t="s">
        <v>917</v>
      </c>
      <c r="K511" s="13" t="s">
        <v>56</v>
      </c>
      <c r="L511" s="12" t="s">
        <v>918</v>
      </c>
      <c r="M511" s="12" t="s">
        <v>919</v>
      </c>
      <c r="N511" s="1" t="s">
        <v>925</v>
      </c>
      <c r="O511" s="1" t="s">
        <v>926</v>
      </c>
      <c r="P511" s="16" t="s">
        <v>2672</v>
      </c>
      <c r="Q511" s="16" t="s">
        <v>2671</v>
      </c>
      <c r="R511" s="16" t="s">
        <v>2672</v>
      </c>
      <c r="S511" s="16" t="s">
        <v>76</v>
      </c>
      <c r="T511" s="16" t="s">
        <v>2674</v>
      </c>
      <c r="U511" s="16" t="s">
        <v>2671</v>
      </c>
      <c r="V511" s="16" t="s">
        <v>2681</v>
      </c>
      <c r="W511" s="16" t="s">
        <v>72</v>
      </c>
      <c r="X511" s="1" t="s">
        <v>62</v>
      </c>
      <c r="Y511" s="1" t="s">
        <v>73</v>
      </c>
      <c r="Z511" t="s">
        <v>3192</v>
      </c>
      <c r="AA511" s="12" t="str">
        <f>Table14[[#This Row],[case_id]]&amp;"__"&amp;Table14[[#This Row],[filename]]&amp;"__"&amp;Table14[[#This Row],[Model]]</f>
        <v>repo_66862db_5a70d67__claude_sys_llm_vs_gt.diff__Claude Opus 4.8</v>
      </c>
      <c r="AB511" s="12">
        <f>IF(Table14[[#This Row],[task_success]]="Yes",1,0)</f>
        <v>1</v>
      </c>
      <c r="AC511" s="12">
        <f>IF(Table14[[#This Row],[task_success]]="Partial",1,0)</f>
        <v>0</v>
      </c>
      <c r="AD511" s="12">
        <f>IF(Table14[[#This Row],[task_success]]="No",1,0)</f>
        <v>0</v>
      </c>
      <c r="AE511" s="12">
        <f>IF(Table14[[#This Row],[exact_match]]="Yes",1,0)</f>
        <v>0</v>
      </c>
      <c r="AF511" s="12">
        <f>IF(Table14[[#This Row],[unintended_change_present]]="Yes",1,0)</f>
        <v>1</v>
      </c>
      <c r="AG511" s="12">
        <f>IF(Table14[[#This Row],[missed_required_change]]="Yes",1,0)</f>
        <v>0</v>
      </c>
      <c r="AH511" s="12">
        <f>IF(OR(Table14[[#This Row],[severity]]="Medium",Table14[[#This Row],[severity]]="High"),1,0)</f>
        <v>0</v>
      </c>
    </row>
    <row r="512" spans="1:34" ht="106.5">
      <c r="A512" s="1" t="s">
        <v>912</v>
      </c>
      <c r="B512" s="11" t="s">
        <v>913</v>
      </c>
      <c r="C512" s="1" t="s">
        <v>149</v>
      </c>
      <c r="D51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2" s="11" t="s">
        <v>927</v>
      </c>
      <c r="F512" s="32" t="s">
        <v>928</v>
      </c>
      <c r="G512" s="12" t="s">
        <v>929</v>
      </c>
      <c r="H512" s="12">
        <v>1</v>
      </c>
      <c r="I512" s="12" t="s">
        <v>930</v>
      </c>
      <c r="J512" s="12" t="s">
        <v>930</v>
      </c>
      <c r="K512" s="13" t="s">
        <v>56</v>
      </c>
      <c r="L512" s="12" t="s">
        <v>931</v>
      </c>
      <c r="M512" s="12" t="s">
        <v>932</v>
      </c>
      <c r="N512" s="1" t="s">
        <v>939</v>
      </c>
      <c r="O512" s="1" t="s">
        <v>940</v>
      </c>
      <c r="P512" s="12" t="s">
        <v>2672</v>
      </c>
      <c r="Q512" s="12" t="s">
        <v>2671</v>
      </c>
      <c r="R512" s="12" t="s">
        <v>2672</v>
      </c>
      <c r="S512" s="12" t="s">
        <v>76</v>
      </c>
      <c r="T512" s="12" t="s">
        <v>2674</v>
      </c>
      <c r="U512" s="12" t="s">
        <v>2671</v>
      </c>
      <c r="V512" s="12" t="s">
        <v>2681</v>
      </c>
      <c r="W512" s="12" t="s">
        <v>72</v>
      </c>
      <c r="X512" s="1" t="s">
        <v>62</v>
      </c>
      <c r="Y512" s="1" t="s">
        <v>73</v>
      </c>
      <c r="Z512" t="s">
        <v>3192</v>
      </c>
      <c r="AA512" s="12" t="str">
        <f>Table14[[#This Row],[case_id]]&amp;"__"&amp;Table14[[#This Row],[filename]]&amp;"__"&amp;Table14[[#This Row],[Model]]</f>
        <v>repo_4729e44_3c374c3__claude_scene_llm_vs_gt.diff__Claude Opus 4.8</v>
      </c>
      <c r="AB512" s="12">
        <f>IF(Table14[[#This Row],[task_success]]="Yes",1,0)</f>
        <v>1</v>
      </c>
      <c r="AC512" s="12">
        <f>IF(Table14[[#This Row],[task_success]]="Partial",1,0)</f>
        <v>0</v>
      </c>
      <c r="AD512" s="12">
        <f>IF(Table14[[#This Row],[task_success]]="No",1,0)</f>
        <v>0</v>
      </c>
      <c r="AE512" s="12">
        <f>IF(Table14[[#This Row],[exact_match]]="Yes",1,0)</f>
        <v>0</v>
      </c>
      <c r="AF512" s="12">
        <f>IF(Table14[[#This Row],[unintended_change_present]]="Yes",1,0)</f>
        <v>1</v>
      </c>
      <c r="AG512" s="12">
        <f>IF(Table14[[#This Row],[missed_required_change]]="Yes",1,0)</f>
        <v>0</v>
      </c>
      <c r="AH512" s="12">
        <f>IF(OR(Table14[[#This Row],[severity]]="Medium",Table14[[#This Row],[severity]]="High"),1,0)</f>
        <v>0</v>
      </c>
    </row>
    <row r="513" spans="1:34" ht="106.5">
      <c r="A513" s="1" t="s">
        <v>912</v>
      </c>
      <c r="B513" s="11" t="s">
        <v>913</v>
      </c>
      <c r="C513" s="3" t="s">
        <v>149</v>
      </c>
      <c r="D513"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3" s="11" t="s">
        <v>941</v>
      </c>
      <c r="F513" s="12" t="s">
        <v>942</v>
      </c>
      <c r="G513" s="12" t="s">
        <v>943</v>
      </c>
      <c r="H513" s="12">
        <v>1</v>
      </c>
      <c r="I513" s="12" t="s">
        <v>944</v>
      </c>
      <c r="J513" s="12" t="s">
        <v>944</v>
      </c>
      <c r="K513" s="13" t="s">
        <v>56</v>
      </c>
      <c r="L513" s="12" t="s">
        <v>945</v>
      </c>
      <c r="M513" s="12" t="s">
        <v>946</v>
      </c>
      <c r="N513" s="1" t="s">
        <v>939</v>
      </c>
      <c r="O513" s="1" t="s">
        <v>949</v>
      </c>
      <c r="P513" s="16" t="s">
        <v>2672</v>
      </c>
      <c r="Q513" s="16" t="s">
        <v>2671</v>
      </c>
      <c r="R513" s="16" t="s">
        <v>2672</v>
      </c>
      <c r="S513" s="16" t="s">
        <v>76</v>
      </c>
      <c r="T513" s="16" t="s">
        <v>2674</v>
      </c>
      <c r="U513" s="16" t="s">
        <v>2671</v>
      </c>
      <c r="V513" s="16" t="s">
        <v>2681</v>
      </c>
      <c r="W513" s="16" t="s">
        <v>72</v>
      </c>
      <c r="X513" s="1" t="s">
        <v>62</v>
      </c>
      <c r="Y513" s="1" t="s">
        <v>73</v>
      </c>
      <c r="Z513" t="s">
        <v>3192</v>
      </c>
      <c r="AA513" s="12" t="str">
        <f>Table14[[#This Row],[case_id]]&amp;"__"&amp;Table14[[#This Row],[filename]]&amp;"__"&amp;Table14[[#This Row],[Model]]</f>
        <v>repo_52c80f9_018b7ce__claude_scene_llm_vs_gt.diff__Claude Opus 4.8</v>
      </c>
      <c r="AB513" s="12">
        <f>IF(Table14[[#This Row],[task_success]]="Yes",1,0)</f>
        <v>1</v>
      </c>
      <c r="AC513" s="12">
        <f>IF(Table14[[#This Row],[task_success]]="Partial",1,0)</f>
        <v>0</v>
      </c>
      <c r="AD513" s="12">
        <f>IF(Table14[[#This Row],[task_success]]="No",1,0)</f>
        <v>0</v>
      </c>
      <c r="AE513" s="12">
        <f>IF(Table14[[#This Row],[exact_match]]="Yes",1,0)</f>
        <v>0</v>
      </c>
      <c r="AF513" s="12">
        <f>IF(Table14[[#This Row],[unintended_change_present]]="Yes",1,0)</f>
        <v>1</v>
      </c>
      <c r="AG513" s="12">
        <f>IF(Table14[[#This Row],[missed_required_change]]="Yes",1,0)</f>
        <v>0</v>
      </c>
      <c r="AH513" s="12">
        <f>IF(OR(Table14[[#This Row],[severity]]="Medium",Table14[[#This Row],[severity]]="High"),1,0)</f>
        <v>0</v>
      </c>
    </row>
    <row r="514" spans="1:34" ht="91.5">
      <c r="A514" s="1" t="s">
        <v>950</v>
      </c>
      <c r="B514" s="11" t="s">
        <v>951</v>
      </c>
      <c r="C514" s="1" t="s">
        <v>114</v>
      </c>
      <c r="D51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4" s="11" t="s">
        <v>952</v>
      </c>
      <c r="F514" s="12" t="s">
        <v>953</v>
      </c>
      <c r="G514" s="12" t="s">
        <v>954</v>
      </c>
      <c r="H514" s="12">
        <v>1</v>
      </c>
      <c r="I514" s="12" t="s">
        <v>955</v>
      </c>
      <c r="J514" s="12" t="s">
        <v>955</v>
      </c>
      <c r="K514" s="13" t="s">
        <v>56</v>
      </c>
      <c r="L514" s="12" t="s">
        <v>956</v>
      </c>
      <c r="M514" s="12" t="s">
        <v>957</v>
      </c>
      <c r="N514" s="1" t="s">
        <v>963</v>
      </c>
      <c r="O514" s="1" t="s">
        <v>964</v>
      </c>
      <c r="P514" s="12" t="s">
        <v>2672</v>
      </c>
      <c r="Q514" s="12" t="s">
        <v>2671</v>
      </c>
      <c r="R514" s="12" t="s">
        <v>2672</v>
      </c>
      <c r="S514" s="12" t="s">
        <v>76</v>
      </c>
      <c r="T514" s="12" t="s">
        <v>2674</v>
      </c>
      <c r="U514" s="12" t="s">
        <v>2671</v>
      </c>
      <c r="V514" s="12" t="s">
        <v>2681</v>
      </c>
      <c r="W514" s="12" t="s">
        <v>72</v>
      </c>
      <c r="X514" s="1" t="s">
        <v>62</v>
      </c>
      <c r="Y514" s="1" t="s">
        <v>73</v>
      </c>
      <c r="Z514" t="s">
        <v>3192</v>
      </c>
      <c r="AA514" s="12" t="str">
        <f>Table14[[#This Row],[case_id]]&amp;"__"&amp;Table14[[#This Row],[filename]]&amp;"__"&amp;Table14[[#This Row],[Model]]</f>
        <v>repo_cdf6aa8_391c4cf__claude_case_llm_vs_gt.diff__Claude Opus 4.8</v>
      </c>
      <c r="AB514" s="12">
        <f>IF(Table14[[#This Row],[task_success]]="Yes",1,0)</f>
        <v>1</v>
      </c>
      <c r="AC514" s="12">
        <f>IF(Table14[[#This Row],[task_success]]="Partial",1,0)</f>
        <v>0</v>
      </c>
      <c r="AD514" s="12">
        <f>IF(Table14[[#This Row],[task_success]]="No",1,0)</f>
        <v>0</v>
      </c>
      <c r="AE514" s="12">
        <f>IF(Table14[[#This Row],[exact_match]]="Yes",1,0)</f>
        <v>0</v>
      </c>
      <c r="AF514" s="12">
        <f>IF(Table14[[#This Row],[unintended_change_present]]="Yes",1,0)</f>
        <v>1</v>
      </c>
      <c r="AG514" s="12">
        <f>IF(Table14[[#This Row],[missed_required_change]]="Yes",1,0)</f>
        <v>0</v>
      </c>
      <c r="AH514" s="12">
        <f>IF(OR(Table14[[#This Row],[severity]]="Medium",Table14[[#This Row],[severity]]="High"),1,0)</f>
        <v>0</v>
      </c>
    </row>
    <row r="515" spans="1:34" ht="106.5">
      <c r="A515" s="1" t="s">
        <v>950</v>
      </c>
      <c r="B515" s="11" t="s">
        <v>951</v>
      </c>
      <c r="C515" s="3" t="s">
        <v>149</v>
      </c>
      <c r="D515"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5" s="11" t="s">
        <v>965</v>
      </c>
      <c r="F515" s="12" t="s">
        <v>966</v>
      </c>
      <c r="G515" s="12" t="s">
        <v>967</v>
      </c>
      <c r="H515" s="12">
        <v>1</v>
      </c>
      <c r="I515" s="12" t="s">
        <v>955</v>
      </c>
      <c r="J515" s="12" t="s">
        <v>955</v>
      </c>
      <c r="K515" s="13" t="s">
        <v>56</v>
      </c>
      <c r="L515" s="12" t="s">
        <v>968</v>
      </c>
      <c r="M515" s="12" t="s">
        <v>969</v>
      </c>
      <c r="N515" s="1" t="s">
        <v>963</v>
      </c>
      <c r="O515" s="1" t="s">
        <v>973</v>
      </c>
      <c r="P515" s="16" t="s">
        <v>2672</v>
      </c>
      <c r="Q515" s="16" t="s">
        <v>2671</v>
      </c>
      <c r="R515" s="16" t="s">
        <v>2672</v>
      </c>
      <c r="S515" s="16" t="s">
        <v>76</v>
      </c>
      <c r="T515" s="16" t="s">
        <v>2674</v>
      </c>
      <c r="U515" s="16" t="s">
        <v>2671</v>
      </c>
      <c r="V515" s="16" t="s">
        <v>2681</v>
      </c>
      <c r="W515" s="16" t="s">
        <v>72</v>
      </c>
      <c r="X515" s="1" t="s">
        <v>61</v>
      </c>
      <c r="Y515" s="1" t="s">
        <v>976</v>
      </c>
      <c r="Z515" t="s">
        <v>3192</v>
      </c>
      <c r="AA515" s="12" t="str">
        <f>Table14[[#This Row],[case_id]]&amp;"__"&amp;Table14[[#This Row],[filename]]&amp;"__"&amp;Table14[[#This Row],[Model]]</f>
        <v>repo_ba9ec8c_b3fc8ef__claude_case_llm_vs_gt.diff__Claude Opus 4.8</v>
      </c>
      <c r="AB515" s="12">
        <f>IF(Table14[[#This Row],[task_success]]="Yes",1,0)</f>
        <v>1</v>
      </c>
      <c r="AC515" s="12">
        <f>IF(Table14[[#This Row],[task_success]]="Partial",1,0)</f>
        <v>0</v>
      </c>
      <c r="AD515" s="12">
        <f>IF(Table14[[#This Row],[task_success]]="No",1,0)</f>
        <v>0</v>
      </c>
      <c r="AE515" s="12">
        <f>IF(Table14[[#This Row],[exact_match]]="Yes",1,0)</f>
        <v>0</v>
      </c>
      <c r="AF515" s="12">
        <f>IF(Table14[[#This Row],[unintended_change_present]]="Yes",1,0)</f>
        <v>1</v>
      </c>
      <c r="AG515" s="12">
        <f>IF(Table14[[#This Row],[missed_required_change]]="Yes",1,0)</f>
        <v>0</v>
      </c>
      <c r="AH515" s="12">
        <f>IF(OR(Table14[[#This Row],[severity]]="Medium",Table14[[#This Row],[severity]]="High"),1,0)</f>
        <v>0</v>
      </c>
    </row>
    <row r="516" spans="1:34" ht="106.5">
      <c r="A516" s="1" t="s">
        <v>977</v>
      </c>
      <c r="B516" s="11" t="s">
        <v>978</v>
      </c>
      <c r="C516" s="1" t="s">
        <v>149</v>
      </c>
      <c r="D51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6" s="11" t="s">
        <v>979</v>
      </c>
      <c r="F516" s="12" t="s">
        <v>980</v>
      </c>
      <c r="G516" s="12" t="s">
        <v>981</v>
      </c>
      <c r="H516" s="12">
        <v>4</v>
      </c>
      <c r="I516" s="12" t="s">
        <v>982</v>
      </c>
      <c r="J516" s="12" t="s">
        <v>983</v>
      </c>
      <c r="K516" s="13" t="s">
        <v>56</v>
      </c>
      <c r="L516" s="12" t="s">
        <v>984</v>
      </c>
      <c r="M516" s="12" t="s">
        <v>985</v>
      </c>
      <c r="N516" s="1" t="s">
        <v>991</v>
      </c>
      <c r="O516" s="1" t="s">
        <v>992</v>
      </c>
      <c r="P516" s="12" t="s">
        <v>2672</v>
      </c>
      <c r="Q516" s="12" t="s">
        <v>2671</v>
      </c>
      <c r="R516" s="12" t="s">
        <v>2672</v>
      </c>
      <c r="S516" s="12" t="s">
        <v>76</v>
      </c>
      <c r="T516" s="12" t="s">
        <v>2674</v>
      </c>
      <c r="U516" s="12" t="s">
        <v>2671</v>
      </c>
      <c r="V516" s="12" t="s">
        <v>2681</v>
      </c>
      <c r="W516" s="12" t="s">
        <v>72</v>
      </c>
      <c r="X516" s="1" t="s">
        <v>62</v>
      </c>
      <c r="Y516" s="1" t="s">
        <v>73</v>
      </c>
      <c r="Z516" t="s">
        <v>3192</v>
      </c>
      <c r="AA516" s="12" t="str">
        <f>Table14[[#This Row],[case_id]]&amp;"__"&amp;Table14[[#This Row],[filename]]&amp;"__"&amp;Table14[[#This Row],[Model]]</f>
        <v>repo_e392f51_5b0c3e7__claude_client_llm_vs_gt.diff__Claude Opus 4.8</v>
      </c>
      <c r="AB516" s="12">
        <f>IF(Table14[[#This Row],[task_success]]="Yes",1,0)</f>
        <v>1</v>
      </c>
      <c r="AC516" s="12">
        <f>IF(Table14[[#This Row],[task_success]]="Partial",1,0)</f>
        <v>0</v>
      </c>
      <c r="AD516" s="12">
        <f>IF(Table14[[#This Row],[task_success]]="No",1,0)</f>
        <v>0</v>
      </c>
      <c r="AE516" s="12">
        <f>IF(Table14[[#This Row],[exact_match]]="Yes",1,0)</f>
        <v>0</v>
      </c>
      <c r="AF516" s="12">
        <f>IF(Table14[[#This Row],[unintended_change_present]]="Yes",1,0)</f>
        <v>1</v>
      </c>
      <c r="AG516" s="12">
        <f>IF(Table14[[#This Row],[missed_required_change]]="Yes",1,0)</f>
        <v>0</v>
      </c>
      <c r="AH516" s="12">
        <f>IF(OR(Table14[[#This Row],[severity]]="Medium",Table14[[#This Row],[severity]]="High"),1,0)</f>
        <v>0</v>
      </c>
    </row>
    <row r="517" spans="1:34" ht="106.5">
      <c r="A517" s="1" t="s">
        <v>977</v>
      </c>
      <c r="B517" s="11" t="s">
        <v>978</v>
      </c>
      <c r="C517" s="1" t="s">
        <v>149</v>
      </c>
      <c r="D51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7" s="11" t="s">
        <v>979</v>
      </c>
      <c r="F517" s="12" t="s">
        <v>980</v>
      </c>
      <c r="G517" s="12" t="s">
        <v>981</v>
      </c>
      <c r="H517" s="12">
        <v>4</v>
      </c>
      <c r="I517" s="12" t="s">
        <v>982</v>
      </c>
      <c r="J517" s="12" t="s">
        <v>993</v>
      </c>
      <c r="K517" s="13" t="s">
        <v>56</v>
      </c>
      <c r="L517" s="12" t="s">
        <v>984</v>
      </c>
      <c r="M517" s="12" t="s">
        <v>985</v>
      </c>
      <c r="N517" s="1" t="s">
        <v>999</v>
      </c>
      <c r="O517" s="1" t="s">
        <v>1000</v>
      </c>
      <c r="P517" s="16" t="s">
        <v>2672</v>
      </c>
      <c r="Q517" s="16" t="s">
        <v>2671</v>
      </c>
      <c r="R517" s="16" t="s">
        <v>2672</v>
      </c>
      <c r="S517" s="16" t="s">
        <v>76</v>
      </c>
      <c r="T517" s="16" t="s">
        <v>2674</v>
      </c>
      <c r="U517" s="16" t="s">
        <v>2671</v>
      </c>
      <c r="V517" s="16" t="s">
        <v>2681</v>
      </c>
      <c r="W517" s="16" t="s">
        <v>72</v>
      </c>
      <c r="X517" s="1" t="s">
        <v>62</v>
      </c>
      <c r="Y517" s="1" t="s">
        <v>73</v>
      </c>
      <c r="Z517" t="s">
        <v>3192</v>
      </c>
      <c r="AA517" s="12" t="str">
        <f>Table14[[#This Row],[case_id]]&amp;"__"&amp;Table14[[#This Row],[filename]]&amp;"__"&amp;Table14[[#This Row],[Model]]</f>
        <v>repo_e392f51_5b0c3e7__claude_regex_llm_vs_gt.diff__Claude Opus 4.8</v>
      </c>
      <c r="AB517" s="12">
        <f>IF(Table14[[#This Row],[task_success]]="Yes",1,0)</f>
        <v>1</v>
      </c>
      <c r="AC517" s="12">
        <f>IF(Table14[[#This Row],[task_success]]="Partial",1,0)</f>
        <v>0</v>
      </c>
      <c r="AD517" s="12">
        <f>IF(Table14[[#This Row],[task_success]]="No",1,0)</f>
        <v>0</v>
      </c>
      <c r="AE517" s="12">
        <f>IF(Table14[[#This Row],[exact_match]]="Yes",1,0)</f>
        <v>0</v>
      </c>
      <c r="AF517" s="12">
        <f>IF(Table14[[#This Row],[unintended_change_present]]="Yes",1,0)</f>
        <v>1</v>
      </c>
      <c r="AG517" s="12">
        <f>IF(Table14[[#This Row],[missed_required_change]]="Yes",1,0)</f>
        <v>0</v>
      </c>
      <c r="AH517" s="12">
        <f>IF(OR(Table14[[#This Row],[severity]]="Medium",Table14[[#This Row],[severity]]="High"),1,0)</f>
        <v>0</v>
      </c>
    </row>
    <row r="518" spans="1:34" ht="106.5">
      <c r="A518" s="1" t="s">
        <v>977</v>
      </c>
      <c r="B518" s="11" t="s">
        <v>978</v>
      </c>
      <c r="C518" s="1" t="s">
        <v>149</v>
      </c>
      <c r="D51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8" s="11" t="s">
        <v>979</v>
      </c>
      <c r="F518" s="12" t="s">
        <v>980</v>
      </c>
      <c r="G518" s="12" t="s">
        <v>981</v>
      </c>
      <c r="H518" s="12">
        <v>4</v>
      </c>
      <c r="I518" s="12" t="s">
        <v>982</v>
      </c>
      <c r="J518" s="12" t="s">
        <v>1001</v>
      </c>
      <c r="K518" s="13" t="s">
        <v>56</v>
      </c>
      <c r="L518" s="12" t="s">
        <v>984</v>
      </c>
      <c r="M518" s="12" t="s">
        <v>985</v>
      </c>
      <c r="N518" s="1" t="s">
        <v>1007</v>
      </c>
      <c r="O518" s="1" t="s">
        <v>1008</v>
      </c>
      <c r="P518" s="12" t="s">
        <v>2672</v>
      </c>
      <c r="Q518" s="12" t="s">
        <v>2671</v>
      </c>
      <c r="R518" s="12" t="s">
        <v>2672</v>
      </c>
      <c r="S518" s="12" t="s">
        <v>76</v>
      </c>
      <c r="T518" s="12" t="s">
        <v>2674</v>
      </c>
      <c r="U518" s="12" t="s">
        <v>2671</v>
      </c>
      <c r="V518" s="12" t="s">
        <v>2681</v>
      </c>
      <c r="W518" s="12" t="s">
        <v>72</v>
      </c>
      <c r="X518" s="1" t="s">
        <v>62</v>
      </c>
      <c r="Y518" s="1" t="s">
        <v>73</v>
      </c>
      <c r="Z518" t="s">
        <v>3192</v>
      </c>
      <c r="AA518" s="12" t="str">
        <f>Table14[[#This Row],[case_id]]&amp;"__"&amp;Table14[[#This Row],[filename]]&amp;"__"&amp;Table14[[#This Row],[Model]]</f>
        <v>repo_e392f51_5b0c3e7__claude_server_llm_vs_gt.diff__Claude Opus 4.8</v>
      </c>
      <c r="AB518" s="12">
        <f>IF(Table14[[#This Row],[task_success]]="Yes",1,0)</f>
        <v>1</v>
      </c>
      <c r="AC518" s="12">
        <f>IF(Table14[[#This Row],[task_success]]="Partial",1,0)</f>
        <v>0</v>
      </c>
      <c r="AD518" s="12">
        <f>IF(Table14[[#This Row],[task_success]]="No",1,0)</f>
        <v>0</v>
      </c>
      <c r="AE518" s="12">
        <f>IF(Table14[[#This Row],[exact_match]]="Yes",1,0)</f>
        <v>0</v>
      </c>
      <c r="AF518" s="12">
        <f>IF(Table14[[#This Row],[unintended_change_present]]="Yes",1,0)</f>
        <v>1</v>
      </c>
      <c r="AG518" s="12">
        <f>IF(Table14[[#This Row],[missed_required_change]]="Yes",1,0)</f>
        <v>0</v>
      </c>
      <c r="AH518" s="12">
        <f>IF(OR(Table14[[#This Row],[severity]]="Medium",Table14[[#This Row],[severity]]="High"),1,0)</f>
        <v>0</v>
      </c>
    </row>
    <row r="519" spans="1:34" ht="106.5">
      <c r="A519" s="1" t="s">
        <v>977</v>
      </c>
      <c r="B519" s="11" t="s">
        <v>978</v>
      </c>
      <c r="C519" s="1" t="s">
        <v>149</v>
      </c>
      <c r="D51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9" s="11" t="s">
        <v>979</v>
      </c>
      <c r="F519" s="12" t="s">
        <v>980</v>
      </c>
      <c r="G519" s="12" t="s">
        <v>981</v>
      </c>
      <c r="H519" s="12">
        <v>4</v>
      </c>
      <c r="I519" s="12" t="s">
        <v>982</v>
      </c>
      <c r="J519" s="12" t="s">
        <v>1009</v>
      </c>
      <c r="K519" s="13" t="s">
        <v>56</v>
      </c>
      <c r="L519" s="12" t="s">
        <v>984</v>
      </c>
      <c r="M519" s="12" t="s">
        <v>985</v>
      </c>
      <c r="N519" s="1" t="s">
        <v>963</v>
      </c>
      <c r="O519" s="1" t="s">
        <v>1013</v>
      </c>
      <c r="P519" s="16" t="s">
        <v>2672</v>
      </c>
      <c r="Q519" s="16" t="s">
        <v>2671</v>
      </c>
      <c r="R519" s="16" t="s">
        <v>2672</v>
      </c>
      <c r="S519" s="16" t="s">
        <v>76</v>
      </c>
      <c r="T519" s="16" t="s">
        <v>2674</v>
      </c>
      <c r="U519" s="16" t="s">
        <v>2671</v>
      </c>
      <c r="V519" s="16" t="s">
        <v>2681</v>
      </c>
      <c r="W519" s="16" t="s">
        <v>72</v>
      </c>
      <c r="X519" s="1" t="s">
        <v>62</v>
      </c>
      <c r="Y519" s="1" t="s">
        <v>73</v>
      </c>
      <c r="Z519" t="s">
        <v>3192</v>
      </c>
      <c r="AA519" s="12" t="str">
        <f>Table14[[#This Row],[case_id]]&amp;"__"&amp;Table14[[#This Row],[filename]]&amp;"__"&amp;Table14[[#This Row],[Model]]</f>
        <v>repo_e392f51_5b0c3e7__claude_case_llm_vs_gt.diff__Claude Opus 4.8</v>
      </c>
      <c r="AB519" s="12">
        <f>IF(Table14[[#This Row],[task_success]]="Yes",1,0)</f>
        <v>1</v>
      </c>
      <c r="AC519" s="12">
        <f>IF(Table14[[#This Row],[task_success]]="Partial",1,0)</f>
        <v>0</v>
      </c>
      <c r="AD519" s="12">
        <f>IF(Table14[[#This Row],[task_success]]="No",1,0)</f>
        <v>0</v>
      </c>
      <c r="AE519" s="12">
        <f>IF(Table14[[#This Row],[exact_match]]="Yes",1,0)</f>
        <v>0</v>
      </c>
      <c r="AF519" s="12">
        <f>IF(Table14[[#This Row],[unintended_change_present]]="Yes",1,0)</f>
        <v>1</v>
      </c>
      <c r="AG519" s="12">
        <f>IF(Table14[[#This Row],[missed_required_change]]="Yes",1,0)</f>
        <v>0</v>
      </c>
      <c r="AH519" s="12">
        <f>IF(OR(Table14[[#This Row],[severity]]="Medium",Table14[[#This Row],[severity]]="High"),1,0)</f>
        <v>0</v>
      </c>
    </row>
    <row r="520" spans="1:34" ht="91.5">
      <c r="A520" t="s">
        <v>1014</v>
      </c>
      <c r="B520" s="11" t="s">
        <v>1015</v>
      </c>
      <c r="C520" s="1" t="s">
        <v>51</v>
      </c>
      <c r="D52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0" s="11" t="s">
        <v>1016</v>
      </c>
      <c r="F520" s="12" t="s">
        <v>1017</v>
      </c>
      <c r="G520" s="12" t="s">
        <v>1018</v>
      </c>
      <c r="H520" s="12">
        <v>1</v>
      </c>
      <c r="I520" s="12" t="s">
        <v>1019</v>
      </c>
      <c r="J520" s="12" t="s">
        <v>1019</v>
      </c>
      <c r="K520" s="13" t="s">
        <v>56</v>
      </c>
      <c r="L520" s="12" t="s">
        <v>1020</v>
      </c>
      <c r="M520" s="12" t="s">
        <v>1021</v>
      </c>
      <c r="N520" s="1" t="s">
        <v>1026</v>
      </c>
      <c r="O520" s="1" t="s">
        <v>1027</v>
      </c>
      <c r="P520" s="12" t="s">
        <v>2672</v>
      </c>
      <c r="Q520" s="12" t="s">
        <v>2671</v>
      </c>
      <c r="R520" s="12" t="s">
        <v>2672</v>
      </c>
      <c r="S520" s="12" t="s">
        <v>76</v>
      </c>
      <c r="T520" s="12" t="s">
        <v>2674</v>
      </c>
      <c r="U520" s="12" t="s">
        <v>2671</v>
      </c>
      <c r="V520" s="12" t="s">
        <v>2681</v>
      </c>
      <c r="W520" s="12" t="s">
        <v>72</v>
      </c>
      <c r="X520" s="1" t="s">
        <v>62</v>
      </c>
      <c r="Y520" s="1" t="s">
        <v>73</v>
      </c>
      <c r="Z520" t="s">
        <v>3192</v>
      </c>
      <c r="AA520" s="12" t="str">
        <f>Table14[[#This Row],[case_id]]&amp;"__"&amp;Table14[[#This Row],[filename]]&amp;"__"&amp;Table14[[#This Row],[Model]]</f>
        <v>repo_62a77e7_aed0637__claude_vcs_llm_vs_gt.diff__Claude Opus 4.8</v>
      </c>
      <c r="AB520" s="12">
        <f>IF(Table14[[#This Row],[task_success]]="Yes",1,0)</f>
        <v>1</v>
      </c>
      <c r="AC520" s="12">
        <f>IF(Table14[[#This Row],[task_success]]="Partial",1,0)</f>
        <v>0</v>
      </c>
      <c r="AD520" s="12">
        <f>IF(Table14[[#This Row],[task_success]]="No",1,0)</f>
        <v>0</v>
      </c>
      <c r="AE520" s="12">
        <f>IF(Table14[[#This Row],[exact_match]]="Yes",1,0)</f>
        <v>0</v>
      </c>
      <c r="AF520" s="12">
        <f>IF(Table14[[#This Row],[unintended_change_present]]="Yes",1,0)</f>
        <v>1</v>
      </c>
      <c r="AG520" s="12">
        <f>IF(Table14[[#This Row],[missed_required_change]]="Yes",1,0)</f>
        <v>0</v>
      </c>
      <c r="AH520" s="12">
        <f>IF(OR(Table14[[#This Row],[severity]]="Medium",Table14[[#This Row],[severity]]="High"),1,0)</f>
        <v>0</v>
      </c>
    </row>
    <row r="521" spans="1:34" ht="91.5">
      <c r="A521" t="s">
        <v>1014</v>
      </c>
      <c r="B521" s="11" t="s">
        <v>1015</v>
      </c>
      <c r="C521" s="1" t="s">
        <v>80</v>
      </c>
      <c r="D52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1" s="11" t="s">
        <v>1028</v>
      </c>
      <c r="F521" s="12" t="s">
        <v>1029</v>
      </c>
      <c r="G521" s="12">
        <v>3021209</v>
      </c>
      <c r="H521" s="12">
        <v>1</v>
      </c>
      <c r="I521" s="12" t="s">
        <v>1030</v>
      </c>
      <c r="J521" s="12" t="s">
        <v>1030</v>
      </c>
      <c r="K521" s="13" t="s">
        <v>56</v>
      </c>
      <c r="L521" s="12" t="s">
        <v>1031</v>
      </c>
      <c r="M521" s="12" t="s">
        <v>1032</v>
      </c>
      <c r="N521" s="1" t="s">
        <v>1040</v>
      </c>
      <c r="O521" s="1" t="s">
        <v>1041</v>
      </c>
      <c r="P521" s="16" t="s">
        <v>2672</v>
      </c>
      <c r="Q521" s="16" t="s">
        <v>2671</v>
      </c>
      <c r="R521" s="16" t="s">
        <v>2672</v>
      </c>
      <c r="S521" s="16" t="s">
        <v>2698</v>
      </c>
      <c r="T521" s="16" t="s">
        <v>2678</v>
      </c>
      <c r="U521" s="16" t="s">
        <v>2671</v>
      </c>
      <c r="V521" s="16" t="s">
        <v>2826</v>
      </c>
      <c r="W521" s="16" t="s">
        <v>72</v>
      </c>
      <c r="X521" s="1" t="s">
        <v>62</v>
      </c>
      <c r="Y521" s="1" t="s">
        <v>73</v>
      </c>
      <c r="Z521" t="s">
        <v>3192</v>
      </c>
      <c r="AA521" s="12" t="str">
        <f>Table14[[#This Row],[case_id]]&amp;"__"&amp;Table14[[#This Row],[filename]]&amp;"__"&amp;Table14[[#This Row],[Model]]</f>
        <v>repo_2ec8ec5_3021209__claude_commands_llm_vs_gt.diff__Claude Opus 4.8</v>
      </c>
      <c r="AB521" s="12">
        <f>IF(Table14[[#This Row],[task_success]]="Yes",1,0)</f>
        <v>1</v>
      </c>
      <c r="AC521" s="12">
        <f>IF(Table14[[#This Row],[task_success]]="Partial",1,0)</f>
        <v>0</v>
      </c>
      <c r="AD521" s="12">
        <f>IF(Table14[[#This Row],[task_success]]="No",1,0)</f>
        <v>0</v>
      </c>
      <c r="AE521" s="12">
        <f>IF(Table14[[#This Row],[exact_match]]="Yes",1,0)</f>
        <v>0</v>
      </c>
      <c r="AF521" s="12">
        <f>IF(Table14[[#This Row],[unintended_change_present]]="Yes",1,0)</f>
        <v>1</v>
      </c>
      <c r="AG521" s="12">
        <f>IF(Table14[[#This Row],[missed_required_change]]="Yes",1,0)</f>
        <v>0</v>
      </c>
      <c r="AH521" s="12">
        <f>IF(OR(Table14[[#This Row],[severity]]="Medium",Table14[[#This Row],[severity]]="High"),1,0)</f>
        <v>1</v>
      </c>
    </row>
    <row r="522" spans="1:34" ht="106.5">
      <c r="A522" t="s">
        <v>1014</v>
      </c>
      <c r="B522" s="11" t="s">
        <v>1015</v>
      </c>
      <c r="C522" s="1" t="s">
        <v>149</v>
      </c>
      <c r="D52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2" s="11" t="s">
        <v>1044</v>
      </c>
      <c r="F522" s="12" t="s">
        <v>1045</v>
      </c>
      <c r="G522" s="12" t="s">
        <v>1046</v>
      </c>
      <c r="H522" s="12">
        <v>1</v>
      </c>
      <c r="I522" s="12" t="s">
        <v>1047</v>
      </c>
      <c r="J522" s="12" t="s">
        <v>1047</v>
      </c>
      <c r="K522" s="13" t="s">
        <v>56</v>
      </c>
      <c r="L522" s="12" t="s">
        <v>1048</v>
      </c>
      <c r="M522" s="12" t="s">
        <v>1049</v>
      </c>
      <c r="N522" s="1" t="s">
        <v>1057</v>
      </c>
      <c r="O522" s="1" t="s">
        <v>1058</v>
      </c>
      <c r="P522" s="12" t="s">
        <v>2672</v>
      </c>
      <c r="Q522" s="12" t="s">
        <v>2671</v>
      </c>
      <c r="R522" s="12" t="s">
        <v>2672</v>
      </c>
      <c r="S522" s="12" t="s">
        <v>76</v>
      </c>
      <c r="T522" s="12" t="s">
        <v>2674</v>
      </c>
      <c r="U522" s="12" t="s">
        <v>2671</v>
      </c>
      <c r="V522" s="12" t="s">
        <v>2681</v>
      </c>
      <c r="W522" s="12" t="s">
        <v>72</v>
      </c>
      <c r="X522" s="1" t="s">
        <v>62</v>
      </c>
      <c r="Y522" s="1" t="s">
        <v>73</v>
      </c>
      <c r="Z522" t="s">
        <v>3192</v>
      </c>
      <c r="AA522" s="12" t="str">
        <f>Table14[[#This Row],[case_id]]&amp;"__"&amp;Table14[[#This Row],[filename]]&amp;"__"&amp;Table14[[#This Row],[Model]]</f>
        <v>repo_bfe1dba_6859dae__claude_actions_llm_vs_gt.diff__Claude Opus 4.8</v>
      </c>
      <c r="AB522" s="12">
        <f>IF(Table14[[#This Row],[task_success]]="Yes",1,0)</f>
        <v>1</v>
      </c>
      <c r="AC522" s="12">
        <f>IF(Table14[[#This Row],[task_success]]="Partial",1,0)</f>
        <v>0</v>
      </c>
      <c r="AD522" s="12">
        <f>IF(Table14[[#This Row],[task_success]]="No",1,0)</f>
        <v>0</v>
      </c>
      <c r="AE522" s="12">
        <f>IF(Table14[[#This Row],[exact_match]]="Yes",1,0)</f>
        <v>0</v>
      </c>
      <c r="AF522" s="12">
        <f>IF(Table14[[#This Row],[unintended_change_present]]="Yes",1,0)</f>
        <v>1</v>
      </c>
      <c r="AG522" s="12">
        <f>IF(Table14[[#This Row],[missed_required_change]]="Yes",1,0)</f>
        <v>0</v>
      </c>
      <c r="AH522" s="12">
        <f>IF(OR(Table14[[#This Row],[severity]]="Medium",Table14[[#This Row],[severity]]="High"),1,0)</f>
        <v>0</v>
      </c>
    </row>
    <row r="523" spans="1:34" ht="106.5">
      <c r="A523" t="s">
        <v>1014</v>
      </c>
      <c r="B523" s="11" t="s">
        <v>1015</v>
      </c>
      <c r="C523" s="3" t="s">
        <v>149</v>
      </c>
      <c r="D523"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3" s="11" t="s">
        <v>1060</v>
      </c>
      <c r="F523" s="12" t="s">
        <v>1061</v>
      </c>
      <c r="G523" s="12" t="s">
        <v>1062</v>
      </c>
      <c r="H523" s="12">
        <v>1</v>
      </c>
      <c r="I523" s="12" t="s">
        <v>1047</v>
      </c>
      <c r="J523" s="12" t="s">
        <v>1047</v>
      </c>
      <c r="K523" s="13" t="s">
        <v>56</v>
      </c>
      <c r="L523" s="12" t="s">
        <v>1063</v>
      </c>
      <c r="M523" s="12" t="s">
        <v>1064</v>
      </c>
      <c r="N523" s="1" t="s">
        <v>1057</v>
      </c>
      <c r="O523" s="1" t="s">
        <v>1069</v>
      </c>
      <c r="P523" s="16" t="s">
        <v>2672</v>
      </c>
      <c r="Q523" s="16" t="s">
        <v>2671</v>
      </c>
      <c r="R523" s="16" t="s">
        <v>2672</v>
      </c>
      <c r="S523" s="16" t="s">
        <v>76</v>
      </c>
      <c r="T523" s="16" t="s">
        <v>2674</v>
      </c>
      <c r="U523" s="16" t="s">
        <v>2671</v>
      </c>
      <c r="V523" s="16" t="s">
        <v>2681</v>
      </c>
      <c r="W523" s="16" t="s">
        <v>72</v>
      </c>
      <c r="X523" s="1" t="s">
        <v>62</v>
      </c>
      <c r="Y523" s="1" t="s">
        <v>73</v>
      </c>
      <c r="Z523" t="s">
        <v>3192</v>
      </c>
      <c r="AA523" s="12" t="str">
        <f>Table14[[#This Row],[case_id]]&amp;"__"&amp;Table14[[#This Row],[filename]]&amp;"__"&amp;Table14[[#This Row],[Model]]</f>
        <v>repo_968b706_eb2ebc4__claude_actions_llm_vs_gt.diff__Claude Opus 4.8</v>
      </c>
      <c r="AB523" s="12">
        <f>IF(Table14[[#This Row],[task_success]]="Yes",1,0)</f>
        <v>1</v>
      </c>
      <c r="AC523" s="12">
        <f>IF(Table14[[#This Row],[task_success]]="Partial",1,0)</f>
        <v>0</v>
      </c>
      <c r="AD523" s="12">
        <f>IF(Table14[[#This Row],[task_success]]="No",1,0)</f>
        <v>0</v>
      </c>
      <c r="AE523" s="12">
        <f>IF(Table14[[#This Row],[exact_match]]="Yes",1,0)</f>
        <v>0</v>
      </c>
      <c r="AF523" s="12">
        <f>IF(Table14[[#This Row],[unintended_change_present]]="Yes",1,0)</f>
        <v>1</v>
      </c>
      <c r="AG523" s="12">
        <f>IF(Table14[[#This Row],[missed_required_change]]="Yes",1,0)</f>
        <v>0</v>
      </c>
      <c r="AH523" s="12">
        <f>IF(OR(Table14[[#This Row],[severity]]="Medium",Table14[[#This Row],[severity]]="High"),1,0)</f>
        <v>0</v>
      </c>
    </row>
    <row r="524" spans="1:34" ht="121.5">
      <c r="A524" t="s">
        <v>1070</v>
      </c>
      <c r="B524" s="11" t="s">
        <v>1071</v>
      </c>
      <c r="C524" s="1" t="s">
        <v>51</v>
      </c>
      <c r="D52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4" s="11" t="s">
        <v>1072</v>
      </c>
      <c r="F524" s="12" t="s">
        <v>1073</v>
      </c>
      <c r="G524" s="12" t="s">
        <v>1074</v>
      </c>
      <c r="H524" s="12">
        <v>1</v>
      </c>
      <c r="I524" s="12" t="s">
        <v>1075</v>
      </c>
      <c r="J524" s="12" t="s">
        <v>1075</v>
      </c>
      <c r="K524" s="13" t="s">
        <v>56</v>
      </c>
      <c r="L524" s="12" t="s">
        <v>1076</v>
      </c>
      <c r="M524" s="12" t="s">
        <v>1077</v>
      </c>
      <c r="N524" s="1" t="s">
        <v>523</v>
      </c>
      <c r="O524" s="1" t="s">
        <v>1081</v>
      </c>
      <c r="P524" s="12" t="s">
        <v>2672</v>
      </c>
      <c r="Q524" s="12" t="s">
        <v>2671</v>
      </c>
      <c r="R524" s="12" t="s">
        <v>2672</v>
      </c>
      <c r="S524" s="12" t="s">
        <v>76</v>
      </c>
      <c r="T524" s="12" t="s">
        <v>2674</v>
      </c>
      <c r="U524" s="12" t="s">
        <v>2671</v>
      </c>
      <c r="V524" s="12" t="s">
        <v>2681</v>
      </c>
      <c r="W524" s="12" t="s">
        <v>72</v>
      </c>
      <c r="X524" s="1" t="s">
        <v>62</v>
      </c>
      <c r="Y524" s="1" t="s">
        <v>73</v>
      </c>
      <c r="Z524" t="s">
        <v>3192</v>
      </c>
      <c r="AA524" s="12" t="str">
        <f>Table14[[#This Row],[case_id]]&amp;"__"&amp;Table14[[#This Row],[filename]]&amp;"__"&amp;Table14[[#This Row],[Model]]</f>
        <v>repo_1821ce4_c42f6c0__claude_parser_llm_vs_gt.diff__Claude Opus 4.8</v>
      </c>
      <c r="AB524" s="12">
        <f>IF(Table14[[#This Row],[task_success]]="Yes",1,0)</f>
        <v>1</v>
      </c>
      <c r="AC524" s="12">
        <f>IF(Table14[[#This Row],[task_success]]="Partial",1,0)</f>
        <v>0</v>
      </c>
      <c r="AD524" s="12">
        <f>IF(Table14[[#This Row],[task_success]]="No",1,0)</f>
        <v>0</v>
      </c>
      <c r="AE524" s="12">
        <f>IF(Table14[[#This Row],[exact_match]]="Yes",1,0)</f>
        <v>0</v>
      </c>
      <c r="AF524" s="12">
        <f>IF(Table14[[#This Row],[unintended_change_present]]="Yes",1,0)</f>
        <v>1</v>
      </c>
      <c r="AG524" s="12">
        <f>IF(Table14[[#This Row],[missed_required_change]]="Yes",1,0)</f>
        <v>0</v>
      </c>
      <c r="AH524" s="12">
        <f>IF(OR(Table14[[#This Row],[severity]]="Medium",Table14[[#This Row],[severity]]="High"),1,0)</f>
        <v>0</v>
      </c>
    </row>
    <row r="525" spans="1:34" ht="137.25">
      <c r="A525" t="s">
        <v>1070</v>
      </c>
      <c r="B525" s="11" t="s">
        <v>1071</v>
      </c>
      <c r="C525" s="1" t="s">
        <v>51</v>
      </c>
      <c r="D52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5" s="11" t="s">
        <v>1082</v>
      </c>
      <c r="F525" s="12" t="s">
        <v>1083</v>
      </c>
      <c r="G525" s="12" t="s">
        <v>1084</v>
      </c>
      <c r="H525" s="12">
        <v>1</v>
      </c>
      <c r="I525" s="12" t="s">
        <v>1085</v>
      </c>
      <c r="J525" s="12" t="s">
        <v>1085</v>
      </c>
      <c r="K525" s="13" t="s">
        <v>56</v>
      </c>
      <c r="L525" s="12" t="s">
        <v>1086</v>
      </c>
      <c r="M525" s="12" t="s">
        <v>1087</v>
      </c>
      <c r="N525" s="1" t="s">
        <v>1092</v>
      </c>
      <c r="O525" s="1" t="s">
        <v>1093</v>
      </c>
      <c r="P525" s="16" t="s">
        <v>2672</v>
      </c>
      <c r="Q525" s="16" t="s">
        <v>2671</v>
      </c>
      <c r="R525" s="16" t="s">
        <v>2672</v>
      </c>
      <c r="S525" s="16" t="s">
        <v>2719</v>
      </c>
      <c r="T525" s="16" t="s">
        <v>2691</v>
      </c>
      <c r="U525" s="16" t="s">
        <v>2671</v>
      </c>
      <c r="V525" s="16" t="s">
        <v>2833</v>
      </c>
      <c r="W525" s="16" t="s">
        <v>66</v>
      </c>
      <c r="X525" s="1" t="s">
        <v>61</v>
      </c>
      <c r="Y525" s="1" t="s">
        <v>1096</v>
      </c>
      <c r="Z525" t="s">
        <v>3192</v>
      </c>
      <c r="AA525" s="12" t="str">
        <f>Table14[[#This Row],[case_id]]&amp;"__"&amp;Table14[[#This Row],[filename]]&amp;"__"&amp;Table14[[#This Row],[Model]]</f>
        <v>repo_28d92a8_cb18ecb__claude_treach_llm_vs_gt.diff__Claude Opus 4.8</v>
      </c>
      <c r="AB525" s="12">
        <f>IF(Table14[[#This Row],[task_success]]="Yes",1,0)</f>
        <v>1</v>
      </c>
      <c r="AC525" s="12">
        <f>IF(Table14[[#This Row],[task_success]]="Partial",1,0)</f>
        <v>0</v>
      </c>
      <c r="AD525" s="12">
        <f>IF(Table14[[#This Row],[task_success]]="No",1,0)</f>
        <v>0</v>
      </c>
      <c r="AE525" s="12">
        <f>IF(Table14[[#This Row],[exact_match]]="Yes",1,0)</f>
        <v>0</v>
      </c>
      <c r="AF525" s="12">
        <f>IF(Table14[[#This Row],[unintended_change_present]]="Yes",1,0)</f>
        <v>1</v>
      </c>
      <c r="AG525" s="12">
        <f>IF(Table14[[#This Row],[missed_required_change]]="Yes",1,0)</f>
        <v>0</v>
      </c>
      <c r="AH525" s="12">
        <f>IF(OR(Table14[[#This Row],[severity]]="Medium",Table14[[#This Row],[severity]]="High"),1,0)</f>
        <v>1</v>
      </c>
    </row>
    <row r="526" spans="1:34" ht="121.5">
      <c r="A526" t="s">
        <v>1070</v>
      </c>
      <c r="B526" s="11" t="s">
        <v>1071</v>
      </c>
      <c r="C526" s="1" t="s">
        <v>114</v>
      </c>
      <c r="D52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6" s="11" t="s">
        <v>1097</v>
      </c>
      <c r="F526" s="12" t="s">
        <v>1098</v>
      </c>
      <c r="G526" s="12" t="s">
        <v>1099</v>
      </c>
      <c r="H526" s="12">
        <v>1</v>
      </c>
      <c r="I526" s="12" t="s">
        <v>1100</v>
      </c>
      <c r="J526" s="12" t="s">
        <v>1100</v>
      </c>
      <c r="K526" s="13" t="s">
        <v>56</v>
      </c>
      <c r="L526" s="12" t="s">
        <v>1101</v>
      </c>
      <c r="M526" s="12" t="s">
        <v>1102</v>
      </c>
      <c r="N526" s="1" t="s">
        <v>1110</v>
      </c>
      <c r="O526" s="1" t="s">
        <v>1111</v>
      </c>
      <c r="P526" s="12" t="s">
        <v>2672</v>
      </c>
      <c r="Q526" s="12" t="s">
        <v>2671</v>
      </c>
      <c r="R526" s="12" t="s">
        <v>2672</v>
      </c>
      <c r="S526" s="12" t="s">
        <v>76</v>
      </c>
      <c r="T526" s="12" t="s">
        <v>2674</v>
      </c>
      <c r="U526" s="12" t="s">
        <v>2671</v>
      </c>
      <c r="V526" s="12" t="s">
        <v>2681</v>
      </c>
      <c r="W526" s="12" t="s">
        <v>72</v>
      </c>
      <c r="X526" s="1" t="s">
        <v>62</v>
      </c>
      <c r="Y526" s="1" t="s">
        <v>73</v>
      </c>
      <c r="Z526" t="s">
        <v>3192</v>
      </c>
      <c r="AA526" s="12" t="str">
        <f>Table14[[#This Row],[case_id]]&amp;"__"&amp;Table14[[#This Row],[filename]]&amp;"__"&amp;Table14[[#This Row],[Model]]</f>
        <v>repo_bc2fce0_e72876f__claude_core_llm_vs_gt.diff__Claude Opus 4.8</v>
      </c>
      <c r="AB526" s="12">
        <f>IF(Table14[[#This Row],[task_success]]="Yes",1,0)</f>
        <v>1</v>
      </c>
      <c r="AC526" s="12">
        <f>IF(Table14[[#This Row],[task_success]]="Partial",1,0)</f>
        <v>0</v>
      </c>
      <c r="AD526" s="12">
        <f>IF(Table14[[#This Row],[task_success]]="No",1,0)</f>
        <v>0</v>
      </c>
      <c r="AE526" s="12">
        <f>IF(Table14[[#This Row],[exact_match]]="Yes",1,0)</f>
        <v>0</v>
      </c>
      <c r="AF526" s="12">
        <f>IF(Table14[[#This Row],[unintended_change_present]]="Yes",1,0)</f>
        <v>1</v>
      </c>
      <c r="AG526" s="12">
        <f>IF(Table14[[#This Row],[missed_required_change]]="Yes",1,0)</f>
        <v>0</v>
      </c>
      <c r="AH526" s="12">
        <f>IF(OR(Table14[[#This Row],[severity]]="Medium",Table14[[#This Row],[severity]]="High"),1,0)</f>
        <v>0</v>
      </c>
    </row>
    <row r="527" spans="1:34" ht="152.25">
      <c r="A527" t="s">
        <v>1112</v>
      </c>
      <c r="B527" s="11" t="s">
        <v>1113</v>
      </c>
      <c r="C527" s="1" t="s">
        <v>51</v>
      </c>
      <c r="D52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7" s="11" t="s">
        <v>1114</v>
      </c>
      <c r="F527" s="12" t="s">
        <v>1115</v>
      </c>
      <c r="G527" s="12" t="s">
        <v>1116</v>
      </c>
      <c r="H527" s="12">
        <v>4</v>
      </c>
      <c r="I527" s="12" t="s">
        <v>1117</v>
      </c>
      <c r="J527" s="12" t="s">
        <v>1118</v>
      </c>
      <c r="K527" s="13" t="s">
        <v>56</v>
      </c>
      <c r="L527" s="12" t="s">
        <v>1119</v>
      </c>
      <c r="M527" s="12" t="s">
        <v>1120</v>
      </c>
      <c r="N527" s="1" t="s">
        <v>1125</v>
      </c>
      <c r="O527" s="1" t="s">
        <v>1126</v>
      </c>
      <c r="P527" s="16" t="s">
        <v>2672</v>
      </c>
      <c r="Q527" s="16" t="s">
        <v>2671</v>
      </c>
      <c r="R527" s="16" t="s">
        <v>2672</v>
      </c>
      <c r="S527" s="16" t="s">
        <v>76</v>
      </c>
      <c r="T527" s="16" t="s">
        <v>2674</v>
      </c>
      <c r="U527" s="16" t="s">
        <v>2671</v>
      </c>
      <c r="V527" s="16" t="s">
        <v>2681</v>
      </c>
      <c r="W527" s="16" t="s">
        <v>72</v>
      </c>
      <c r="X527" s="1" t="s">
        <v>62</v>
      </c>
      <c r="Y527" s="1" t="s">
        <v>73</v>
      </c>
      <c r="Z527" t="s">
        <v>3192</v>
      </c>
      <c r="AA527" s="12" t="str">
        <f>Table14[[#This Row],[case_id]]&amp;"__"&amp;Table14[[#This Row],[filename]]&amp;"__"&amp;Table14[[#This Row],[Model]]</f>
        <v>repo_f35fec0_ddc5cd8__claude_bin_llm_vs_gt.diff__Claude Opus 4.8</v>
      </c>
      <c r="AB527" s="12">
        <f>IF(Table14[[#This Row],[task_success]]="Yes",1,0)</f>
        <v>1</v>
      </c>
      <c r="AC527" s="12">
        <f>IF(Table14[[#This Row],[task_success]]="Partial",1,0)</f>
        <v>0</v>
      </c>
      <c r="AD527" s="12">
        <f>IF(Table14[[#This Row],[task_success]]="No",1,0)</f>
        <v>0</v>
      </c>
      <c r="AE527" s="12">
        <f>IF(Table14[[#This Row],[exact_match]]="Yes",1,0)</f>
        <v>0</v>
      </c>
      <c r="AF527" s="12">
        <f>IF(Table14[[#This Row],[unintended_change_present]]="Yes",1,0)</f>
        <v>1</v>
      </c>
      <c r="AG527" s="12">
        <f>IF(Table14[[#This Row],[missed_required_change]]="Yes",1,0)</f>
        <v>0</v>
      </c>
      <c r="AH527" s="12">
        <f>IF(OR(Table14[[#This Row],[severity]]="Medium",Table14[[#This Row],[severity]]="High"),1,0)</f>
        <v>0</v>
      </c>
    </row>
    <row r="528" spans="1:34" ht="152.25">
      <c r="A528" t="s">
        <v>1112</v>
      </c>
      <c r="B528" s="11" t="s">
        <v>1113</v>
      </c>
      <c r="C528" s="1" t="s">
        <v>51</v>
      </c>
      <c r="D52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8" s="11" t="s">
        <v>1114</v>
      </c>
      <c r="F528" s="12" t="s">
        <v>1115</v>
      </c>
      <c r="G528" s="12" t="s">
        <v>1116</v>
      </c>
      <c r="H528" s="12">
        <v>4</v>
      </c>
      <c r="I528" s="12" t="s">
        <v>1117</v>
      </c>
      <c r="J528" s="12" t="s">
        <v>1127</v>
      </c>
      <c r="K528" s="13" t="s">
        <v>56</v>
      </c>
      <c r="L528" s="12" t="s">
        <v>1119</v>
      </c>
      <c r="M528" s="12" t="s">
        <v>1120</v>
      </c>
      <c r="N528" s="1" t="s">
        <v>1132</v>
      </c>
      <c r="O528" s="1" t="s">
        <v>1133</v>
      </c>
      <c r="P528" s="12" t="s">
        <v>2672</v>
      </c>
      <c r="Q528" s="12" t="s">
        <v>2671</v>
      </c>
      <c r="R528" s="12" t="s">
        <v>2672</v>
      </c>
      <c r="S528" s="12" t="s">
        <v>76</v>
      </c>
      <c r="T528" s="12" t="s">
        <v>2674</v>
      </c>
      <c r="U528" s="12" t="s">
        <v>2671</v>
      </c>
      <c r="V528" s="12" t="s">
        <v>2681</v>
      </c>
      <c r="W528" s="12" t="s">
        <v>72</v>
      </c>
      <c r="X528" s="1" t="s">
        <v>62</v>
      </c>
      <c r="Y528" s="1" t="s">
        <v>73</v>
      </c>
      <c r="Z528" t="s">
        <v>3192</v>
      </c>
      <c r="AA528" s="12" t="str">
        <f>Table14[[#This Row],[case_id]]&amp;"__"&amp;Table14[[#This Row],[filename]]&amp;"__"&amp;Table14[[#This Row],[Model]]</f>
        <v>repo_f35fec0_ddc5cd8__claude_file_llm_vs_gt.diff__Claude Opus 4.8</v>
      </c>
      <c r="AB528" s="12">
        <f>IF(Table14[[#This Row],[task_success]]="Yes",1,0)</f>
        <v>1</v>
      </c>
      <c r="AC528" s="12">
        <f>IF(Table14[[#This Row],[task_success]]="Partial",1,0)</f>
        <v>0</v>
      </c>
      <c r="AD528" s="12">
        <f>IF(Table14[[#This Row],[task_success]]="No",1,0)</f>
        <v>0</v>
      </c>
      <c r="AE528" s="12">
        <f>IF(Table14[[#This Row],[exact_match]]="Yes",1,0)</f>
        <v>0</v>
      </c>
      <c r="AF528" s="12">
        <f>IF(Table14[[#This Row],[unintended_change_present]]="Yes",1,0)</f>
        <v>1</v>
      </c>
      <c r="AG528" s="12">
        <f>IF(Table14[[#This Row],[missed_required_change]]="Yes",1,0)</f>
        <v>0</v>
      </c>
      <c r="AH528" s="12">
        <f>IF(OR(Table14[[#This Row],[severity]]="Medium",Table14[[#This Row],[severity]]="High"),1,0)</f>
        <v>0</v>
      </c>
    </row>
    <row r="529" spans="1:34" ht="152.25">
      <c r="A529" t="s">
        <v>1112</v>
      </c>
      <c r="B529" s="11" t="s">
        <v>1113</v>
      </c>
      <c r="C529" s="1" t="s">
        <v>51</v>
      </c>
      <c r="D52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9" s="11" t="s">
        <v>1114</v>
      </c>
      <c r="F529" s="12" t="s">
        <v>1115</v>
      </c>
      <c r="G529" s="12" t="s">
        <v>1116</v>
      </c>
      <c r="H529" s="12">
        <v>4</v>
      </c>
      <c r="I529" s="12" t="s">
        <v>1117</v>
      </c>
      <c r="J529" s="12" t="s">
        <v>1134</v>
      </c>
      <c r="K529" s="13" t="s">
        <v>56</v>
      </c>
      <c r="L529" s="12" t="s">
        <v>1119</v>
      </c>
      <c r="M529" s="12" t="s">
        <v>1120</v>
      </c>
      <c r="N529" s="1" t="s">
        <v>1141</v>
      </c>
      <c r="O529" s="1" t="s">
        <v>1142</v>
      </c>
      <c r="P529" s="16" t="s">
        <v>2672</v>
      </c>
      <c r="Q529" s="16" t="s">
        <v>2671</v>
      </c>
      <c r="R529" s="16" t="s">
        <v>2672</v>
      </c>
      <c r="S529" s="16" t="s">
        <v>2752</v>
      </c>
      <c r="T529" s="16" t="s">
        <v>2674</v>
      </c>
      <c r="U529" s="16" t="s">
        <v>2672</v>
      </c>
      <c r="V529" s="16" t="s">
        <v>2840</v>
      </c>
      <c r="W529" s="16" t="s">
        <v>162</v>
      </c>
      <c r="X529" s="1" t="s">
        <v>62</v>
      </c>
      <c r="Y529" s="1" t="s">
        <v>73</v>
      </c>
      <c r="Z529" t="s">
        <v>3192</v>
      </c>
      <c r="AA529" s="12" t="str">
        <f>Table14[[#This Row],[case_id]]&amp;"__"&amp;Table14[[#This Row],[filename]]&amp;"__"&amp;Table14[[#This Row],[Model]]</f>
        <v>repo_f35fec0_ddc5cd8__claude_flib_llm_vs_gt.diff__Claude Opus 4.8</v>
      </c>
      <c r="AB529" s="12">
        <f>IF(Table14[[#This Row],[task_success]]="Yes",1,0)</f>
        <v>1</v>
      </c>
      <c r="AC529" s="12">
        <f>IF(Table14[[#This Row],[task_success]]="Partial",1,0)</f>
        <v>0</v>
      </c>
      <c r="AD529" s="12">
        <f>IF(Table14[[#This Row],[task_success]]="No",1,0)</f>
        <v>0</v>
      </c>
      <c r="AE529" s="12">
        <f>IF(Table14[[#This Row],[exact_match]]="Yes",1,0)</f>
        <v>0</v>
      </c>
      <c r="AF529" s="12">
        <f>IF(Table14[[#This Row],[unintended_change_present]]="Yes",1,0)</f>
        <v>1</v>
      </c>
      <c r="AG529" s="12">
        <f>IF(Table14[[#This Row],[missed_required_change]]="Yes",1,0)</f>
        <v>1</v>
      </c>
      <c r="AH529" s="12">
        <f>IF(OR(Table14[[#This Row],[severity]]="Medium",Table14[[#This Row],[severity]]="High"),1,0)</f>
        <v>0</v>
      </c>
    </row>
    <row r="530" spans="1:34" ht="152.25">
      <c r="A530" t="s">
        <v>1112</v>
      </c>
      <c r="B530" s="11" t="s">
        <v>1113</v>
      </c>
      <c r="C530" s="1" t="s">
        <v>51</v>
      </c>
      <c r="D53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0" s="11" t="s">
        <v>1114</v>
      </c>
      <c r="F530" s="12" t="s">
        <v>1115</v>
      </c>
      <c r="G530" s="12" t="s">
        <v>1116</v>
      </c>
      <c r="H530" s="12">
        <v>4</v>
      </c>
      <c r="I530" s="12" t="s">
        <v>1117</v>
      </c>
      <c r="J530" s="12" t="s">
        <v>1143</v>
      </c>
      <c r="K530" s="13" t="s">
        <v>56</v>
      </c>
      <c r="L530" s="12" t="s">
        <v>1119</v>
      </c>
      <c r="M530" s="12" t="s">
        <v>1120</v>
      </c>
      <c r="N530" s="1" t="s">
        <v>357</v>
      </c>
      <c r="O530" s="1" t="s">
        <v>1148</v>
      </c>
      <c r="P530" s="12" t="s">
        <v>2672</v>
      </c>
      <c r="Q530" s="12" t="s">
        <v>2671</v>
      </c>
      <c r="R530" s="12" t="s">
        <v>2672</v>
      </c>
      <c r="S530" s="12" t="s">
        <v>76</v>
      </c>
      <c r="T530" s="12" t="s">
        <v>2674</v>
      </c>
      <c r="U530" s="12" t="s">
        <v>2671</v>
      </c>
      <c r="V530" s="12" t="s">
        <v>2681</v>
      </c>
      <c r="W530" s="12" t="s">
        <v>72</v>
      </c>
      <c r="X530" s="1" t="s">
        <v>62</v>
      </c>
      <c r="Y530" s="1" t="s">
        <v>73</v>
      </c>
      <c r="Z530" t="s">
        <v>3192</v>
      </c>
      <c r="AA530" s="12" t="str">
        <f>Table14[[#This Row],[case_id]]&amp;"__"&amp;Table14[[#This Row],[filename]]&amp;"__"&amp;Table14[[#This Row],[Model]]</f>
        <v>repo_f35fec0_ddc5cd8__claude_test_llm_vs_gt.diff__Claude Opus 4.8</v>
      </c>
      <c r="AB530" s="12">
        <f>IF(Table14[[#This Row],[task_success]]="Yes",1,0)</f>
        <v>1</v>
      </c>
      <c r="AC530" s="12">
        <f>IF(Table14[[#This Row],[task_success]]="Partial",1,0)</f>
        <v>0</v>
      </c>
      <c r="AD530" s="12">
        <f>IF(Table14[[#This Row],[task_success]]="No",1,0)</f>
        <v>0</v>
      </c>
      <c r="AE530" s="12">
        <f>IF(Table14[[#This Row],[exact_match]]="Yes",1,0)</f>
        <v>0</v>
      </c>
      <c r="AF530" s="12">
        <f>IF(Table14[[#This Row],[unintended_change_present]]="Yes",1,0)</f>
        <v>1</v>
      </c>
      <c r="AG530" s="12">
        <f>IF(Table14[[#This Row],[missed_required_change]]="Yes",1,0)</f>
        <v>0</v>
      </c>
      <c r="AH530" s="12">
        <f>IF(OR(Table14[[#This Row],[severity]]="Medium",Table14[[#This Row],[severity]]="High"),1,0)</f>
        <v>0</v>
      </c>
    </row>
    <row r="531" spans="1:34" ht="183">
      <c r="A531" t="s">
        <v>1112</v>
      </c>
      <c r="B531" s="11" t="s">
        <v>1113</v>
      </c>
      <c r="C531" s="1" t="s">
        <v>80</v>
      </c>
      <c r="D53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1" s="11" t="s">
        <v>1149</v>
      </c>
      <c r="F531" s="32" t="s">
        <v>1150</v>
      </c>
      <c r="G531" s="12" t="s">
        <v>1151</v>
      </c>
      <c r="H531" s="12">
        <v>4</v>
      </c>
      <c r="I531" s="12" t="s">
        <v>1152</v>
      </c>
      <c r="J531" s="12" t="s">
        <v>1153</v>
      </c>
      <c r="K531" s="13" t="s">
        <v>56</v>
      </c>
      <c r="L531" s="12" t="s">
        <v>1154</v>
      </c>
      <c r="M531" s="12" t="s">
        <v>1155</v>
      </c>
      <c r="N531" s="1" t="s">
        <v>1160</v>
      </c>
      <c r="O531" s="1" t="s">
        <v>1161</v>
      </c>
      <c r="P531" s="16" t="s">
        <v>2672</v>
      </c>
      <c r="Q531" s="16" t="s">
        <v>2671</v>
      </c>
      <c r="R531" s="16" t="s">
        <v>2672</v>
      </c>
      <c r="S531" s="16" t="s">
        <v>76</v>
      </c>
      <c r="T531" s="16" t="s">
        <v>2674</v>
      </c>
      <c r="U531" s="16" t="s">
        <v>2671</v>
      </c>
      <c r="V531" s="16" t="s">
        <v>2681</v>
      </c>
      <c r="W531" s="16" t="s">
        <v>72</v>
      </c>
      <c r="X531" s="1" t="s">
        <v>62</v>
      </c>
      <c r="Y531" s="1" t="s">
        <v>73</v>
      </c>
      <c r="Z531" t="s">
        <v>3192</v>
      </c>
      <c r="AA531" s="12" t="str">
        <f>Table14[[#This Row],[case_id]]&amp;"__"&amp;Table14[[#This Row],[filename]]&amp;"__"&amp;Table14[[#This Row],[Model]]</f>
        <v>repo_9e694dd_d2507e1__claude_foothelper_llm_vs_gt.diff__Claude Opus 4.8</v>
      </c>
      <c r="AB531" s="12">
        <f>IF(Table14[[#This Row],[task_success]]="Yes",1,0)</f>
        <v>1</v>
      </c>
      <c r="AC531" s="12">
        <f>IF(Table14[[#This Row],[task_success]]="Partial",1,0)</f>
        <v>0</v>
      </c>
      <c r="AD531" s="12">
        <f>IF(Table14[[#This Row],[task_success]]="No",1,0)</f>
        <v>0</v>
      </c>
      <c r="AE531" s="12">
        <f>IF(Table14[[#This Row],[exact_match]]="Yes",1,0)</f>
        <v>0</v>
      </c>
      <c r="AF531" s="12">
        <f>IF(Table14[[#This Row],[unintended_change_present]]="Yes",1,0)</f>
        <v>1</v>
      </c>
      <c r="AG531" s="12">
        <f>IF(Table14[[#This Row],[missed_required_change]]="Yes",1,0)</f>
        <v>0</v>
      </c>
      <c r="AH531" s="12">
        <f>IF(OR(Table14[[#This Row],[severity]]="Medium",Table14[[#This Row],[severity]]="High"),1,0)</f>
        <v>0</v>
      </c>
    </row>
    <row r="532" spans="1:34" ht="183">
      <c r="A532" t="s">
        <v>1112</v>
      </c>
      <c r="B532" s="11" t="s">
        <v>1113</v>
      </c>
      <c r="C532" s="1" t="s">
        <v>80</v>
      </c>
      <c r="D53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2" s="11" t="s">
        <v>1149</v>
      </c>
      <c r="F532" s="32" t="s">
        <v>1150</v>
      </c>
      <c r="G532" s="12" t="s">
        <v>1151</v>
      </c>
      <c r="H532" s="12">
        <v>4</v>
      </c>
      <c r="I532" s="12" t="s">
        <v>1152</v>
      </c>
      <c r="J532" s="12" t="s">
        <v>1162</v>
      </c>
      <c r="K532" s="13" t="s">
        <v>56</v>
      </c>
      <c r="L532" s="12" t="s">
        <v>1154</v>
      </c>
      <c r="M532" s="12" t="s">
        <v>1155</v>
      </c>
      <c r="N532" s="1" t="s">
        <v>1169</v>
      </c>
      <c r="O532" s="1" t="s">
        <v>1170</v>
      </c>
      <c r="P532" s="12" t="s">
        <v>2672</v>
      </c>
      <c r="Q532" s="12" t="s">
        <v>2671</v>
      </c>
      <c r="R532" s="12" t="s">
        <v>2672</v>
      </c>
      <c r="S532" s="12" t="s">
        <v>76</v>
      </c>
      <c r="T532" s="12" t="s">
        <v>2674</v>
      </c>
      <c r="U532" s="12" t="s">
        <v>2671</v>
      </c>
      <c r="V532" s="12" t="s">
        <v>2681</v>
      </c>
      <c r="W532" s="12" t="s">
        <v>72</v>
      </c>
      <c r="X532" s="1" t="s">
        <v>62</v>
      </c>
      <c r="Y532" s="1" t="s">
        <v>73</v>
      </c>
      <c r="Z532" t="s">
        <v>3192</v>
      </c>
      <c r="AA532" s="12" t="str">
        <f>Table14[[#This Row],[case_id]]&amp;"__"&amp;Table14[[#This Row],[filename]]&amp;"__"&amp;Table14[[#This Row],[Model]]</f>
        <v>repo_9e694dd_d2507e1__claude_helper_llm_vs_gt.diff__Claude Opus 4.8</v>
      </c>
      <c r="AB532" s="12">
        <f>IF(Table14[[#This Row],[task_success]]="Yes",1,0)</f>
        <v>1</v>
      </c>
      <c r="AC532" s="12">
        <f>IF(Table14[[#This Row],[task_success]]="Partial",1,0)</f>
        <v>0</v>
      </c>
      <c r="AD532" s="12">
        <f>IF(Table14[[#This Row],[task_success]]="No",1,0)</f>
        <v>0</v>
      </c>
      <c r="AE532" s="12">
        <f>IF(Table14[[#This Row],[exact_match]]="Yes",1,0)</f>
        <v>0</v>
      </c>
      <c r="AF532" s="12">
        <f>IF(Table14[[#This Row],[unintended_change_present]]="Yes",1,0)</f>
        <v>1</v>
      </c>
      <c r="AG532" s="12">
        <f>IF(Table14[[#This Row],[missed_required_change]]="Yes",1,0)</f>
        <v>0</v>
      </c>
      <c r="AH532" s="12">
        <f>IF(OR(Table14[[#This Row],[severity]]="Medium",Table14[[#This Row],[severity]]="High"),1,0)</f>
        <v>0</v>
      </c>
    </row>
    <row r="533" spans="1:34" ht="183">
      <c r="A533" t="s">
        <v>1112</v>
      </c>
      <c r="B533" s="11" t="s">
        <v>1113</v>
      </c>
      <c r="C533" s="1" t="s">
        <v>80</v>
      </c>
      <c r="D53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3" s="11" t="s">
        <v>1149</v>
      </c>
      <c r="F533" s="32" t="s">
        <v>1150</v>
      </c>
      <c r="G533" s="12" t="s">
        <v>1151</v>
      </c>
      <c r="H533" s="12">
        <v>4</v>
      </c>
      <c r="I533" s="12" t="s">
        <v>1152</v>
      </c>
      <c r="J533" s="12" t="s">
        <v>1171</v>
      </c>
      <c r="K533" s="13" t="s">
        <v>56</v>
      </c>
      <c r="L533" s="12" t="s">
        <v>1154</v>
      </c>
      <c r="M533" s="12" t="s">
        <v>1155</v>
      </c>
      <c r="N533" s="1" t="s">
        <v>1176</v>
      </c>
      <c r="O533" s="1" t="s">
        <v>1177</v>
      </c>
      <c r="P533" s="16" t="s">
        <v>2672</v>
      </c>
      <c r="Q533" s="16" t="s">
        <v>2671</v>
      </c>
      <c r="R533" s="16" t="s">
        <v>2672</v>
      </c>
      <c r="S533" s="16" t="s">
        <v>76</v>
      </c>
      <c r="T533" s="16" t="s">
        <v>2674</v>
      </c>
      <c r="U533" s="16"/>
      <c r="V533" s="16" t="s">
        <v>2681</v>
      </c>
      <c r="W533" s="16" t="s">
        <v>72</v>
      </c>
      <c r="X533" s="1" t="s">
        <v>62</v>
      </c>
      <c r="Y533" s="1" t="s">
        <v>73</v>
      </c>
      <c r="Z533" t="s">
        <v>3192</v>
      </c>
      <c r="AA533" s="12" t="str">
        <f>Table14[[#This Row],[case_id]]&amp;"__"&amp;Table14[[#This Row],[filename]]&amp;"__"&amp;Table14[[#This Row],[Model]]</f>
        <v>repo_9e694dd_d2507e1__claude_sf_llm_vs_gt.diff__Claude Opus 4.8</v>
      </c>
      <c r="AB533" s="12">
        <f>IF(Table14[[#This Row],[task_success]]="Yes",1,0)</f>
        <v>1</v>
      </c>
      <c r="AC533" s="12">
        <f>IF(Table14[[#This Row],[task_success]]="Partial",1,0)</f>
        <v>0</v>
      </c>
      <c r="AD533" s="12">
        <f>IF(Table14[[#This Row],[task_success]]="No",1,0)</f>
        <v>0</v>
      </c>
      <c r="AE533" s="12">
        <f>IF(Table14[[#This Row],[exact_match]]="Yes",1,0)</f>
        <v>0</v>
      </c>
      <c r="AF533" s="12">
        <f>IF(Table14[[#This Row],[unintended_change_present]]="Yes",1,0)</f>
        <v>1</v>
      </c>
      <c r="AG533" s="12">
        <f>IF(Table14[[#This Row],[missed_required_change]]="Yes",1,0)</f>
        <v>0</v>
      </c>
      <c r="AH533" s="12">
        <f>IF(OR(Table14[[#This Row],[severity]]="Medium",Table14[[#This Row],[severity]]="High"),1,0)</f>
        <v>0</v>
      </c>
    </row>
    <row r="534" spans="1:34" ht="183">
      <c r="A534" t="s">
        <v>1112</v>
      </c>
      <c r="B534" s="11" t="s">
        <v>1113</v>
      </c>
      <c r="C534" s="1" t="s">
        <v>80</v>
      </c>
      <c r="D53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4" s="11" t="s">
        <v>1149</v>
      </c>
      <c r="F534" s="32" t="s">
        <v>1150</v>
      </c>
      <c r="G534" s="12" t="s">
        <v>1151</v>
      </c>
      <c r="H534" s="12">
        <v>4</v>
      </c>
      <c r="I534" s="12" t="s">
        <v>1152</v>
      </c>
      <c r="J534" s="12" t="s">
        <v>1178</v>
      </c>
      <c r="K534" s="13" t="s">
        <v>56</v>
      </c>
      <c r="L534" s="12" t="s">
        <v>1154</v>
      </c>
      <c r="M534" s="12" t="s">
        <v>1155</v>
      </c>
      <c r="N534" s="1" t="s">
        <v>1184</v>
      </c>
      <c r="O534" s="1" t="s">
        <v>1185</v>
      </c>
      <c r="P534" s="12" t="s">
        <v>2672</v>
      </c>
      <c r="Q534" s="12" t="s">
        <v>2671</v>
      </c>
      <c r="R534" s="12" t="s">
        <v>2672</v>
      </c>
      <c r="S534" s="12" t="s">
        <v>76</v>
      </c>
      <c r="T534" s="12" t="s">
        <v>2674</v>
      </c>
      <c r="U534" s="12" t="s">
        <v>2671</v>
      </c>
      <c r="V534" s="12" t="s">
        <v>2681</v>
      </c>
      <c r="W534" s="12" t="s">
        <v>72</v>
      </c>
      <c r="X534" s="1" t="s">
        <v>62</v>
      </c>
      <c r="Y534" s="1" t="s">
        <v>73</v>
      </c>
      <c r="Z534" t="s">
        <v>3192</v>
      </c>
      <c r="AA534" s="12" t="str">
        <f>Table14[[#This Row],[case_id]]&amp;"__"&amp;Table14[[#This Row],[filename]]&amp;"__"&amp;Table14[[#This Row],[Model]]</f>
        <v>repo_9e694dd_d2507e1__claude_sfbui_llm_vs_gt.diff__Claude Opus 4.8</v>
      </c>
      <c r="AB534" s="12">
        <f>IF(Table14[[#This Row],[task_success]]="Yes",1,0)</f>
        <v>1</v>
      </c>
      <c r="AC534" s="12">
        <f>IF(Table14[[#This Row],[task_success]]="Partial",1,0)</f>
        <v>0</v>
      </c>
      <c r="AD534" s="12">
        <f>IF(Table14[[#This Row],[task_success]]="No",1,0)</f>
        <v>0</v>
      </c>
      <c r="AE534" s="12">
        <f>IF(Table14[[#This Row],[exact_match]]="Yes",1,0)</f>
        <v>0</v>
      </c>
      <c r="AF534" s="12">
        <f>IF(Table14[[#This Row],[unintended_change_present]]="Yes",1,0)</f>
        <v>1</v>
      </c>
      <c r="AG534" s="12">
        <f>IF(Table14[[#This Row],[missed_required_change]]="Yes",1,0)</f>
        <v>0</v>
      </c>
      <c r="AH534" s="12">
        <f>IF(OR(Table14[[#This Row],[severity]]="Medium",Table14[[#This Row],[severity]]="High"),1,0)</f>
        <v>0</v>
      </c>
    </row>
    <row r="535" spans="1:34" ht="137.25">
      <c r="A535" t="s">
        <v>1112</v>
      </c>
      <c r="B535" s="11" t="s">
        <v>1113</v>
      </c>
      <c r="C535" s="1" t="s">
        <v>114</v>
      </c>
      <c r="D53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5" s="11" t="s">
        <v>1186</v>
      </c>
      <c r="F535" s="12" t="s">
        <v>1187</v>
      </c>
      <c r="G535" s="12" t="s">
        <v>1188</v>
      </c>
      <c r="H535" s="12">
        <v>2</v>
      </c>
      <c r="I535" s="12" t="s">
        <v>1189</v>
      </c>
      <c r="J535" s="12" t="s">
        <v>1134</v>
      </c>
      <c r="K535" s="13" t="s">
        <v>56</v>
      </c>
      <c r="L535" s="12" t="s">
        <v>1190</v>
      </c>
      <c r="M535" s="12" t="s">
        <v>1191</v>
      </c>
      <c r="N535" s="1" t="s">
        <v>1198</v>
      </c>
      <c r="O535" s="1" t="s">
        <v>1199</v>
      </c>
      <c r="P535" s="16" t="s">
        <v>2672</v>
      </c>
      <c r="Q535" s="16" t="s">
        <v>2671</v>
      </c>
      <c r="R535" s="16" t="s">
        <v>2672</v>
      </c>
      <c r="S535" s="16" t="s">
        <v>76</v>
      </c>
      <c r="T535" s="16" t="s">
        <v>2674</v>
      </c>
      <c r="U535" s="16" t="s">
        <v>2681</v>
      </c>
      <c r="V535" s="16" t="s">
        <v>2681</v>
      </c>
      <c r="W535" s="16" t="s">
        <v>72</v>
      </c>
      <c r="X535" s="1" t="s">
        <v>62</v>
      </c>
      <c r="Y535" s="1" t="s">
        <v>73</v>
      </c>
      <c r="Z535" t="s">
        <v>3192</v>
      </c>
      <c r="AA535" s="12" t="str">
        <f>Table14[[#This Row],[case_id]]&amp;"__"&amp;Table14[[#This Row],[filename]]&amp;"__"&amp;Table14[[#This Row],[Model]]</f>
        <v>repo_27ac7a3_9746aa1__claude_lib_llm_vs_gt.diff__Claude Opus 4.8</v>
      </c>
      <c r="AB535" s="12">
        <f>IF(Table14[[#This Row],[task_success]]="Yes",1,0)</f>
        <v>1</v>
      </c>
      <c r="AC535" s="12">
        <f>IF(Table14[[#This Row],[task_success]]="Partial",1,0)</f>
        <v>0</v>
      </c>
      <c r="AD535" s="12">
        <f>IF(Table14[[#This Row],[task_success]]="No",1,0)</f>
        <v>0</v>
      </c>
      <c r="AE535" s="12">
        <f>IF(Table14[[#This Row],[exact_match]]="Yes",1,0)</f>
        <v>0</v>
      </c>
      <c r="AF535" s="12">
        <f>IF(Table14[[#This Row],[unintended_change_present]]="Yes",1,0)</f>
        <v>1</v>
      </c>
      <c r="AG535" s="12">
        <f>IF(Table14[[#This Row],[missed_required_change]]="Yes",1,0)</f>
        <v>0</v>
      </c>
      <c r="AH535" s="12">
        <f>IF(OR(Table14[[#This Row],[severity]]="Medium",Table14[[#This Row],[severity]]="High"),1,0)</f>
        <v>0</v>
      </c>
    </row>
    <row r="536" spans="1:34" ht="137.25">
      <c r="A536" t="s">
        <v>1112</v>
      </c>
      <c r="B536" s="11" t="s">
        <v>1113</v>
      </c>
      <c r="C536" s="1" t="s">
        <v>114</v>
      </c>
      <c r="D53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6" s="11" t="s">
        <v>1186</v>
      </c>
      <c r="F536" s="12" t="s">
        <v>1187</v>
      </c>
      <c r="G536" s="12" t="s">
        <v>1188</v>
      </c>
      <c r="H536" s="12">
        <v>2</v>
      </c>
      <c r="I536" s="12" t="s">
        <v>1189</v>
      </c>
      <c r="J536" s="12" t="s">
        <v>1143</v>
      </c>
      <c r="K536" s="13" t="s">
        <v>56</v>
      </c>
      <c r="L536" s="12" t="s">
        <v>1190</v>
      </c>
      <c r="M536" s="12" t="s">
        <v>1191</v>
      </c>
      <c r="N536" s="1" t="s">
        <v>1207</v>
      </c>
      <c r="O536" s="1" t="s">
        <v>1208</v>
      </c>
      <c r="P536" s="12" t="s">
        <v>2672</v>
      </c>
      <c r="Q536" s="12" t="s">
        <v>2671</v>
      </c>
      <c r="R536" s="12" t="s">
        <v>2672</v>
      </c>
      <c r="S536" s="12" t="s">
        <v>76</v>
      </c>
      <c r="T536" s="12" t="s">
        <v>2674</v>
      </c>
      <c r="U536" s="12" t="s">
        <v>2671</v>
      </c>
      <c r="V536" s="12" t="s">
        <v>2681</v>
      </c>
      <c r="W536" s="12" t="s">
        <v>72</v>
      </c>
      <c r="X536" s="1" t="s">
        <v>62</v>
      </c>
      <c r="Y536" s="1" t="s">
        <v>73</v>
      </c>
      <c r="Z536" t="s">
        <v>3192</v>
      </c>
      <c r="AA536" s="12" t="str">
        <f>Table14[[#This Row],[case_id]]&amp;"__"&amp;Table14[[#This Row],[filename]]&amp;"__"&amp;Table14[[#This Row],[Model]]</f>
        <v>repo_27ac7a3_9746aa1__claude_spiderfoot_llm_vs_gt.diff__Claude Opus 4.8</v>
      </c>
      <c r="AB536" s="12">
        <f>IF(Table14[[#This Row],[task_success]]="Yes",1,0)</f>
        <v>1</v>
      </c>
      <c r="AC536" s="12">
        <f>IF(Table14[[#This Row],[task_success]]="Partial",1,0)</f>
        <v>0</v>
      </c>
      <c r="AD536" s="12">
        <f>IF(Table14[[#This Row],[task_success]]="No",1,0)</f>
        <v>0</v>
      </c>
      <c r="AE536" s="12">
        <f>IF(Table14[[#This Row],[exact_match]]="Yes",1,0)</f>
        <v>0</v>
      </c>
      <c r="AF536" s="12">
        <f>IF(Table14[[#This Row],[unintended_change_present]]="Yes",1,0)</f>
        <v>1</v>
      </c>
      <c r="AG536" s="12">
        <f>IF(Table14[[#This Row],[missed_required_change]]="Yes",1,0)</f>
        <v>0</v>
      </c>
      <c r="AH536" s="12">
        <f>IF(OR(Table14[[#This Row],[severity]]="Medium",Table14[[#This Row],[severity]]="High"),1,0)</f>
        <v>0</v>
      </c>
    </row>
    <row r="537" spans="1:34" ht="137.25">
      <c r="A537" t="s">
        <v>1112</v>
      </c>
      <c r="B537" s="11" t="s">
        <v>1113</v>
      </c>
      <c r="C537" s="1" t="s">
        <v>114</v>
      </c>
      <c r="D53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7" s="11" t="s">
        <v>1209</v>
      </c>
      <c r="F537" s="12" t="s">
        <v>1210</v>
      </c>
      <c r="G537" s="12" t="s">
        <v>1211</v>
      </c>
      <c r="H537" s="12">
        <v>1</v>
      </c>
      <c r="I537" s="12" t="s">
        <v>1212</v>
      </c>
      <c r="J537" s="12" t="s">
        <v>1212</v>
      </c>
      <c r="K537" s="13" t="s">
        <v>56</v>
      </c>
      <c r="L537" s="12" t="s">
        <v>1213</v>
      </c>
      <c r="M537" s="12" t="s">
        <v>1214</v>
      </c>
      <c r="N537" s="1" t="s">
        <v>1220</v>
      </c>
      <c r="O537" s="1" t="s">
        <v>1221</v>
      </c>
      <c r="P537" s="16" t="s">
        <v>2672</v>
      </c>
      <c r="Q537" s="16" t="s">
        <v>2671</v>
      </c>
      <c r="R537" s="16" t="s">
        <v>2672</v>
      </c>
      <c r="S537" s="16" t="s">
        <v>76</v>
      </c>
      <c r="T537" s="16" t="s">
        <v>2674</v>
      </c>
      <c r="U537" s="16" t="s">
        <v>2671</v>
      </c>
      <c r="V537" s="16" t="s">
        <v>2681</v>
      </c>
      <c r="W537" s="16" t="s">
        <v>72</v>
      </c>
      <c r="X537" s="1" t="s">
        <v>62</v>
      </c>
      <c r="Y537" s="1" t="s">
        <v>73</v>
      </c>
      <c r="Z537" t="s">
        <v>3192</v>
      </c>
      <c r="AA537" s="12" t="str">
        <f>Table14[[#This Row],[case_id]]&amp;"__"&amp;Table14[[#This Row],[filename]]&amp;"__"&amp;Table14[[#This Row],[Model]]</f>
        <v>repo_aae4a1f_7f04a49__claude_testspider_llm_vs_gt.diff__Claude Opus 4.8</v>
      </c>
      <c r="AB537" s="12">
        <f>IF(Table14[[#This Row],[task_success]]="Yes",1,0)</f>
        <v>1</v>
      </c>
      <c r="AC537" s="12">
        <f>IF(Table14[[#This Row],[task_success]]="Partial",1,0)</f>
        <v>0</v>
      </c>
      <c r="AD537" s="12">
        <f>IF(Table14[[#This Row],[task_success]]="No",1,0)</f>
        <v>0</v>
      </c>
      <c r="AE537" s="12">
        <f>IF(Table14[[#This Row],[exact_match]]="Yes",1,0)</f>
        <v>0</v>
      </c>
      <c r="AF537" s="12">
        <f>IF(Table14[[#This Row],[unintended_change_present]]="Yes",1,0)</f>
        <v>1</v>
      </c>
      <c r="AG537" s="12">
        <f>IF(Table14[[#This Row],[missed_required_change]]="Yes",1,0)</f>
        <v>0</v>
      </c>
      <c r="AH537" s="12">
        <f>IF(OR(Table14[[#This Row],[severity]]="Medium",Table14[[#This Row],[severity]]="High"),1,0)</f>
        <v>0</v>
      </c>
    </row>
    <row r="538" spans="1:34" ht="167.25">
      <c r="A538" t="s">
        <v>1112</v>
      </c>
      <c r="B538" s="11" t="s">
        <v>1113</v>
      </c>
      <c r="C538" s="1" t="s">
        <v>149</v>
      </c>
      <c r="D53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8" s="11" t="s">
        <v>1222</v>
      </c>
      <c r="F538" s="12" t="s">
        <v>1223</v>
      </c>
      <c r="G538" s="12" t="s">
        <v>1224</v>
      </c>
      <c r="H538" s="12">
        <v>1</v>
      </c>
      <c r="I538" s="12" t="s">
        <v>1134</v>
      </c>
      <c r="J538" s="12" t="s">
        <v>1134</v>
      </c>
      <c r="K538" s="13" t="s">
        <v>56</v>
      </c>
      <c r="L538" s="12" t="s">
        <v>1225</v>
      </c>
      <c r="M538" s="12" t="s">
        <v>1226</v>
      </c>
      <c r="N538" s="1" t="s">
        <v>1198</v>
      </c>
      <c r="O538" s="1" t="s">
        <v>1231</v>
      </c>
      <c r="P538" s="12" t="s">
        <v>2672</v>
      </c>
      <c r="Q538" s="12" t="s">
        <v>2671</v>
      </c>
      <c r="R538" s="12" t="s">
        <v>2672</v>
      </c>
      <c r="S538" s="12" t="s">
        <v>76</v>
      </c>
      <c r="T538" s="12" t="s">
        <v>2674</v>
      </c>
      <c r="U538" s="12" t="s">
        <v>2681</v>
      </c>
      <c r="V538" s="12" t="s">
        <v>2681</v>
      </c>
      <c r="W538" s="12" t="s">
        <v>72</v>
      </c>
      <c r="X538" s="1" t="s">
        <v>62</v>
      </c>
      <c r="Y538" s="1" t="s">
        <v>73</v>
      </c>
      <c r="Z538" t="s">
        <v>3192</v>
      </c>
      <c r="AA538" s="12" t="str">
        <f>Table14[[#This Row],[case_id]]&amp;"__"&amp;Table14[[#This Row],[filename]]&amp;"__"&amp;Table14[[#This Row],[Model]]</f>
        <v>repo_cd43282_20c4509__claude_lib_llm_vs_gt.diff__Claude Opus 4.8</v>
      </c>
      <c r="AB538" s="12">
        <f>IF(Table14[[#This Row],[task_success]]="Yes",1,0)</f>
        <v>1</v>
      </c>
      <c r="AC538" s="12">
        <f>IF(Table14[[#This Row],[task_success]]="Partial",1,0)</f>
        <v>0</v>
      </c>
      <c r="AD538" s="12">
        <f>IF(Table14[[#This Row],[task_success]]="No",1,0)</f>
        <v>0</v>
      </c>
      <c r="AE538" s="12">
        <f>IF(Table14[[#This Row],[exact_match]]="Yes",1,0)</f>
        <v>0</v>
      </c>
      <c r="AF538" s="12">
        <f>IF(Table14[[#This Row],[unintended_change_present]]="Yes",1,0)</f>
        <v>1</v>
      </c>
      <c r="AG538" s="12">
        <f>IF(Table14[[#This Row],[missed_required_change]]="Yes",1,0)</f>
        <v>0</v>
      </c>
      <c r="AH538" s="12">
        <f>IF(OR(Table14[[#This Row],[severity]]="Medium",Table14[[#This Row],[severity]]="High"),1,0)</f>
        <v>0</v>
      </c>
    </row>
    <row r="539" spans="1:34" ht="91.5">
      <c r="A539" t="s">
        <v>1112</v>
      </c>
      <c r="B539" s="11" t="s">
        <v>1113</v>
      </c>
      <c r="C539" s="1" t="s">
        <v>305</v>
      </c>
      <c r="D53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9" s="11" t="s">
        <v>1233</v>
      </c>
      <c r="F539" s="12" t="s">
        <v>1234</v>
      </c>
      <c r="G539" s="12" t="s">
        <v>1235</v>
      </c>
      <c r="H539" s="12">
        <v>2</v>
      </c>
      <c r="I539" s="12" t="s">
        <v>1236</v>
      </c>
      <c r="J539" s="12" t="s">
        <v>1237</v>
      </c>
      <c r="K539" s="13" t="s">
        <v>56</v>
      </c>
      <c r="L539" s="12" t="s">
        <v>1238</v>
      </c>
      <c r="M539" s="12" t="s">
        <v>1239</v>
      </c>
      <c r="N539" s="1" t="s">
        <v>1245</v>
      </c>
      <c r="O539" s="1" t="s">
        <v>1246</v>
      </c>
      <c r="P539" s="16" t="s">
        <v>2672</v>
      </c>
      <c r="Q539" s="16" t="s">
        <v>2671</v>
      </c>
      <c r="R539" s="16" t="s">
        <v>2672</v>
      </c>
      <c r="S539" s="16" t="s">
        <v>2719</v>
      </c>
      <c r="T539" s="16" t="s">
        <v>2691</v>
      </c>
      <c r="U539" s="16" t="s">
        <v>2671</v>
      </c>
      <c r="V539" s="16" t="s">
        <v>2858</v>
      </c>
      <c r="W539" s="16" t="s">
        <v>72</v>
      </c>
      <c r="X539" s="1" t="s">
        <v>61</v>
      </c>
      <c r="Y539" s="1" t="s">
        <v>1248</v>
      </c>
      <c r="Z539" t="s">
        <v>3192</v>
      </c>
      <c r="AA539" s="12" t="str">
        <f>Table14[[#This Row],[case_id]]&amp;"__"&amp;Table14[[#This Row],[filename]]&amp;"__"&amp;Table14[[#This Row],[Model]]</f>
        <v>repo_bba8242_fa02bc8__claude_credit_llm_vs_gt.diff__Claude Opus 4.8</v>
      </c>
      <c r="AB539" s="12">
        <f>IF(Table14[[#This Row],[task_success]]="Yes",1,0)</f>
        <v>1</v>
      </c>
      <c r="AC539" s="12">
        <f>IF(Table14[[#This Row],[task_success]]="Partial",1,0)</f>
        <v>0</v>
      </c>
      <c r="AD539" s="12">
        <f>IF(Table14[[#This Row],[task_success]]="No",1,0)</f>
        <v>0</v>
      </c>
      <c r="AE539" s="12">
        <f>IF(Table14[[#This Row],[exact_match]]="Yes",1,0)</f>
        <v>0</v>
      </c>
      <c r="AF539" s="12">
        <f>IF(Table14[[#This Row],[unintended_change_present]]="Yes",1,0)</f>
        <v>1</v>
      </c>
      <c r="AG539" s="12">
        <f>IF(Table14[[#This Row],[missed_required_change]]="Yes",1,0)</f>
        <v>0</v>
      </c>
      <c r="AH539" s="12">
        <f>IF(OR(Table14[[#This Row],[severity]]="Medium",Table14[[#This Row],[severity]]="High"),1,0)</f>
        <v>1</v>
      </c>
    </row>
    <row r="540" spans="1:34" ht="91.5">
      <c r="A540" t="s">
        <v>1112</v>
      </c>
      <c r="B540" s="11" t="s">
        <v>1113</v>
      </c>
      <c r="C540" s="1" t="s">
        <v>305</v>
      </c>
      <c r="D54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0" s="11" t="s">
        <v>1233</v>
      </c>
      <c r="F540" s="12" t="s">
        <v>1234</v>
      </c>
      <c r="G540" s="12" t="s">
        <v>1235</v>
      </c>
      <c r="H540" s="12">
        <v>2</v>
      </c>
      <c r="I540" s="12" t="s">
        <v>1236</v>
      </c>
      <c r="J540" s="12" t="s">
        <v>1249</v>
      </c>
      <c r="K540" s="13" t="s">
        <v>56</v>
      </c>
      <c r="L540" s="12" t="s">
        <v>1238</v>
      </c>
      <c r="M540" s="12" t="s">
        <v>1239</v>
      </c>
      <c r="N540" s="1" t="s">
        <v>1254</v>
      </c>
      <c r="O540" s="1" t="s">
        <v>1255</v>
      </c>
      <c r="P540" s="12" t="s">
        <v>2672</v>
      </c>
      <c r="Q540" s="12" t="s">
        <v>2671</v>
      </c>
      <c r="R540" s="12" t="s">
        <v>2672</v>
      </c>
      <c r="S540" s="12" t="s">
        <v>2719</v>
      </c>
      <c r="T540" s="12" t="s">
        <v>2691</v>
      </c>
      <c r="U540" s="12" t="s">
        <v>2671</v>
      </c>
      <c r="V540" s="12" t="s">
        <v>2858</v>
      </c>
      <c r="W540" s="12" t="s">
        <v>72</v>
      </c>
      <c r="X540" s="1" t="s">
        <v>61</v>
      </c>
      <c r="Y540" s="1" t="s">
        <v>1257</v>
      </c>
      <c r="Z540" t="s">
        <v>3192</v>
      </c>
      <c r="AA540" s="12" t="str">
        <f>Table14[[#This Row],[case_id]]&amp;"__"&amp;Table14[[#This Row],[filename]]&amp;"__"&amp;Table14[[#This Row],[Model]]</f>
        <v>repo_bba8242_fa02bc8__claude_iban_llm_vs_gt.diff__Claude Opus 4.8</v>
      </c>
      <c r="AB540" s="12">
        <f>IF(Table14[[#This Row],[task_success]]="Yes",1,0)</f>
        <v>1</v>
      </c>
      <c r="AC540" s="12">
        <f>IF(Table14[[#This Row],[task_success]]="Partial",1,0)</f>
        <v>0</v>
      </c>
      <c r="AD540" s="12">
        <f>IF(Table14[[#This Row],[task_success]]="No",1,0)</f>
        <v>0</v>
      </c>
      <c r="AE540" s="12">
        <f>IF(Table14[[#This Row],[exact_match]]="Yes",1,0)</f>
        <v>0</v>
      </c>
      <c r="AF540" s="12">
        <f>IF(Table14[[#This Row],[unintended_change_present]]="Yes",1,0)</f>
        <v>1</v>
      </c>
      <c r="AG540" s="12">
        <f>IF(Table14[[#This Row],[missed_required_change]]="Yes",1,0)</f>
        <v>0</v>
      </c>
      <c r="AH540" s="12">
        <f>IF(OR(Table14[[#This Row],[severity]]="Medium",Table14[[#This Row],[severity]]="High"),1,0)</f>
        <v>1</v>
      </c>
    </row>
    <row r="541" spans="1:34" ht="152.25">
      <c r="A541" t="s">
        <v>1258</v>
      </c>
      <c r="B541" s="11" t="s">
        <v>1259</v>
      </c>
      <c r="C541" s="1" t="s">
        <v>149</v>
      </c>
      <c r="D54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1" s="11" t="s">
        <v>1260</v>
      </c>
      <c r="F541" s="32" t="s">
        <v>1261</v>
      </c>
      <c r="G541" s="32" t="s">
        <v>1262</v>
      </c>
      <c r="H541" s="12">
        <v>1</v>
      </c>
      <c r="I541" s="12" t="s">
        <v>1263</v>
      </c>
      <c r="J541" s="12" t="s">
        <v>1263</v>
      </c>
      <c r="K541" s="13" t="s">
        <v>56</v>
      </c>
      <c r="L541" s="12" t="s">
        <v>1264</v>
      </c>
      <c r="M541" s="12" t="s">
        <v>1265</v>
      </c>
      <c r="N541" s="1" t="s">
        <v>1270</v>
      </c>
      <c r="O541" s="1" t="s">
        <v>1271</v>
      </c>
      <c r="P541" s="16" t="s">
        <v>2672</v>
      </c>
      <c r="Q541" s="16" t="s">
        <v>2671</v>
      </c>
      <c r="R541" s="16" t="s">
        <v>2672</v>
      </c>
      <c r="S541" s="16" t="s">
        <v>76</v>
      </c>
      <c r="T541" s="16" t="s">
        <v>2691</v>
      </c>
      <c r="U541" s="16" t="s">
        <v>2671</v>
      </c>
      <c r="V541" s="16" t="s">
        <v>2861</v>
      </c>
      <c r="W541" s="16" t="s">
        <v>72</v>
      </c>
      <c r="X541" s="1" t="s">
        <v>61</v>
      </c>
      <c r="Y541" s="1" t="s">
        <v>1273</v>
      </c>
      <c r="Z541" t="s">
        <v>3192</v>
      </c>
      <c r="AA541" s="12" t="str">
        <f>Table14[[#This Row],[case_id]]&amp;"__"&amp;Table14[[#This Row],[filename]]&amp;"__"&amp;Table14[[#This Row],[Model]]</f>
        <v>repo_b823069_04e8835__claude_setup_llm_vs_gt.diff__Claude Opus 4.8</v>
      </c>
      <c r="AB541" s="12">
        <f>IF(Table14[[#This Row],[task_success]]="Yes",1,0)</f>
        <v>1</v>
      </c>
      <c r="AC541" s="12">
        <f>IF(Table14[[#This Row],[task_success]]="Partial",1,0)</f>
        <v>0</v>
      </c>
      <c r="AD541" s="12">
        <f>IF(Table14[[#This Row],[task_success]]="No",1,0)</f>
        <v>0</v>
      </c>
      <c r="AE541" s="12">
        <f>IF(Table14[[#This Row],[exact_match]]="Yes",1,0)</f>
        <v>0</v>
      </c>
      <c r="AF541" s="12">
        <f>IF(Table14[[#This Row],[unintended_change_present]]="Yes",1,0)</f>
        <v>1</v>
      </c>
      <c r="AG541" s="12">
        <f>IF(Table14[[#This Row],[missed_required_change]]="Yes",1,0)</f>
        <v>0</v>
      </c>
      <c r="AH541" s="12">
        <f>IF(OR(Table14[[#This Row],[severity]]="Medium",Table14[[#This Row],[severity]]="High"),1,0)</f>
        <v>1</v>
      </c>
    </row>
    <row r="542" spans="1:34" ht="106.5">
      <c r="A542" t="s">
        <v>1274</v>
      </c>
      <c r="B542" s="11" t="s">
        <v>1275</v>
      </c>
      <c r="C542" s="1" t="s">
        <v>149</v>
      </c>
      <c r="D54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2" s="11" t="s">
        <v>1276</v>
      </c>
      <c r="F542" s="12" t="s">
        <v>1277</v>
      </c>
      <c r="G542" s="12" t="s">
        <v>1278</v>
      </c>
      <c r="H542" s="12">
        <v>2</v>
      </c>
      <c r="I542" s="12" t="s">
        <v>1279</v>
      </c>
      <c r="J542" s="12" t="s">
        <v>1280</v>
      </c>
      <c r="K542" s="13" t="s">
        <v>56</v>
      </c>
      <c r="L542" s="12" t="s">
        <v>1281</v>
      </c>
      <c r="M542" s="12" t="s">
        <v>1282</v>
      </c>
      <c r="N542" s="1" t="s">
        <v>1289</v>
      </c>
      <c r="O542" s="1" t="s">
        <v>1290</v>
      </c>
      <c r="P542" s="12" t="s">
        <v>2672</v>
      </c>
      <c r="Q542" s="12" t="s">
        <v>2671</v>
      </c>
      <c r="R542" s="12" t="s">
        <v>2672</v>
      </c>
      <c r="S542" s="12" t="s">
        <v>76</v>
      </c>
      <c r="T542" s="12" t="s">
        <v>2674</v>
      </c>
      <c r="U542" s="12" t="s">
        <v>2671</v>
      </c>
      <c r="V542" s="12" t="s">
        <v>2681</v>
      </c>
      <c r="W542" s="12" t="s">
        <v>72</v>
      </c>
      <c r="X542" s="1" t="s">
        <v>62</v>
      </c>
      <c r="Y542" s="1" t="s">
        <v>73</v>
      </c>
      <c r="Z542" t="s">
        <v>3192</v>
      </c>
      <c r="AA542" s="12" t="str">
        <f>Table14[[#This Row],[case_id]]&amp;"__"&amp;Table14[[#This Row],[filename]]&amp;"__"&amp;Table14[[#This Row],[Model]]</f>
        <v>repo_cfcc82a_947f1ad__claude_sherlock_llm_vs_gt.diff__Claude Opus 4.8</v>
      </c>
      <c r="AB542" s="12">
        <f>IF(Table14[[#This Row],[task_success]]="Yes",1,0)</f>
        <v>1</v>
      </c>
      <c r="AC542" s="12">
        <f>IF(Table14[[#This Row],[task_success]]="Partial",1,0)</f>
        <v>0</v>
      </c>
      <c r="AD542" s="12">
        <f>IF(Table14[[#This Row],[task_success]]="No",1,0)</f>
        <v>0</v>
      </c>
      <c r="AE542" s="12">
        <f>IF(Table14[[#This Row],[exact_match]]="Yes",1,0)</f>
        <v>0</v>
      </c>
      <c r="AF542" s="12">
        <f>IF(Table14[[#This Row],[unintended_change_present]]="Yes",1,0)</f>
        <v>1</v>
      </c>
      <c r="AG542" s="12">
        <f>IF(Table14[[#This Row],[missed_required_change]]="Yes",1,0)</f>
        <v>0</v>
      </c>
      <c r="AH542" s="12">
        <f>IF(OR(Table14[[#This Row],[severity]]="Medium",Table14[[#This Row],[severity]]="High"),1,0)</f>
        <v>0</v>
      </c>
    </row>
    <row r="543" spans="1:34" ht="106.5">
      <c r="A543" t="s">
        <v>1274</v>
      </c>
      <c r="B543" s="11" t="s">
        <v>1275</v>
      </c>
      <c r="C543" s="1" t="s">
        <v>149</v>
      </c>
      <c r="D54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3" s="11" t="s">
        <v>1276</v>
      </c>
      <c r="F543" s="12" t="s">
        <v>1277</v>
      </c>
      <c r="G543" s="12" t="s">
        <v>1278</v>
      </c>
      <c r="H543" s="12">
        <v>2</v>
      </c>
      <c r="I543" s="12" t="s">
        <v>1279</v>
      </c>
      <c r="J543" s="12" t="s">
        <v>1292</v>
      </c>
      <c r="K543" s="13" t="s">
        <v>56</v>
      </c>
      <c r="L543" s="12" t="s">
        <v>1281</v>
      </c>
      <c r="M543" s="12" t="s">
        <v>1282</v>
      </c>
      <c r="N543" s="1" t="s">
        <v>1300</v>
      </c>
      <c r="O543" s="1" t="s">
        <v>1301</v>
      </c>
      <c r="P543" s="16" t="s">
        <v>2672</v>
      </c>
      <c r="Q543" s="16" t="s">
        <v>2671</v>
      </c>
      <c r="R543" s="16" t="s">
        <v>2672</v>
      </c>
      <c r="S543" s="16" t="s">
        <v>2698</v>
      </c>
      <c r="T543" s="16" t="s">
        <v>2678</v>
      </c>
      <c r="U543" s="16" t="s">
        <v>2671</v>
      </c>
      <c r="V543" s="16" t="s">
        <v>2868</v>
      </c>
      <c r="W543" s="16" t="s">
        <v>72</v>
      </c>
      <c r="X543" s="1" t="s">
        <v>62</v>
      </c>
      <c r="Y543" s="1" t="s">
        <v>73</v>
      </c>
      <c r="Z543" t="s">
        <v>3192</v>
      </c>
      <c r="AA543" s="12" t="str">
        <f>Table14[[#This Row],[case_id]]&amp;"__"&amp;Table14[[#This Row],[filename]]&amp;"__"&amp;Table14[[#This Row],[Model]]</f>
        <v>repo_cfcc82a_947f1ad__claude_sites_llm_vs_gt.diff__Claude Opus 4.8</v>
      </c>
      <c r="AB543" s="12">
        <f>IF(Table14[[#This Row],[task_success]]="Yes",1,0)</f>
        <v>1</v>
      </c>
      <c r="AC543" s="12">
        <f>IF(Table14[[#This Row],[task_success]]="Partial",1,0)</f>
        <v>0</v>
      </c>
      <c r="AD543" s="12">
        <f>IF(Table14[[#This Row],[task_success]]="No",1,0)</f>
        <v>0</v>
      </c>
      <c r="AE543" s="12">
        <f>IF(Table14[[#This Row],[exact_match]]="Yes",1,0)</f>
        <v>0</v>
      </c>
      <c r="AF543" s="12">
        <f>IF(Table14[[#This Row],[unintended_change_present]]="Yes",1,0)</f>
        <v>1</v>
      </c>
      <c r="AG543" s="12">
        <f>IF(Table14[[#This Row],[missed_required_change]]="Yes",1,0)</f>
        <v>0</v>
      </c>
      <c r="AH543" s="12">
        <f>IF(OR(Table14[[#This Row],[severity]]="Medium",Table14[[#This Row],[severity]]="High"),1,0)</f>
        <v>1</v>
      </c>
    </row>
    <row r="544" spans="1:34" ht="152.25">
      <c r="A544" t="s">
        <v>1274</v>
      </c>
      <c r="B544" s="11" t="s">
        <v>1275</v>
      </c>
      <c r="C544" s="1" t="s">
        <v>305</v>
      </c>
      <c r="D54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4" s="11" t="s">
        <v>1303</v>
      </c>
      <c r="F544" s="12" t="s">
        <v>1304</v>
      </c>
      <c r="G544" s="12" t="s">
        <v>1305</v>
      </c>
      <c r="H544" s="12">
        <v>1</v>
      </c>
      <c r="I544" s="12" t="s">
        <v>1306</v>
      </c>
      <c r="J544" s="12" t="s">
        <v>1306</v>
      </c>
      <c r="K544" s="13" t="s">
        <v>56</v>
      </c>
      <c r="L544" s="12" t="s">
        <v>1307</v>
      </c>
      <c r="M544" s="12" t="s">
        <v>1308</v>
      </c>
      <c r="N544" s="1" t="s">
        <v>1300</v>
      </c>
      <c r="O544" s="1" t="s">
        <v>1313</v>
      </c>
      <c r="P544" s="12" t="s">
        <v>2672</v>
      </c>
      <c r="Q544" s="12" t="s">
        <v>2671</v>
      </c>
      <c r="R544" s="12" t="s">
        <v>2672</v>
      </c>
      <c r="S544" s="12" t="s">
        <v>2698</v>
      </c>
      <c r="T544" s="12" t="s">
        <v>2678</v>
      </c>
      <c r="U544" s="12" t="s">
        <v>2671</v>
      </c>
      <c r="V544" s="12" t="s">
        <v>2868</v>
      </c>
      <c r="W544" s="12" t="s">
        <v>72</v>
      </c>
      <c r="X544" s="1" t="s">
        <v>62</v>
      </c>
      <c r="Y544" s="1" t="s">
        <v>73</v>
      </c>
      <c r="Z544" t="s">
        <v>3192</v>
      </c>
      <c r="AA544" s="12" t="str">
        <f>Table14[[#This Row],[case_id]]&amp;"__"&amp;Table14[[#This Row],[filename]]&amp;"__"&amp;Table14[[#This Row],[Model]]</f>
        <v>repo_be42ae7_1c64c28__claude_sites_llm_vs_gt.diff__Claude Opus 4.8</v>
      </c>
      <c r="AB544" s="12">
        <f>IF(Table14[[#This Row],[task_success]]="Yes",1,0)</f>
        <v>1</v>
      </c>
      <c r="AC544" s="12">
        <f>IF(Table14[[#This Row],[task_success]]="Partial",1,0)</f>
        <v>0</v>
      </c>
      <c r="AD544" s="12">
        <f>IF(Table14[[#This Row],[task_success]]="No",1,0)</f>
        <v>0</v>
      </c>
      <c r="AE544" s="12">
        <f>IF(Table14[[#This Row],[exact_match]]="Yes",1,0)</f>
        <v>0</v>
      </c>
      <c r="AF544" s="12">
        <f>IF(Table14[[#This Row],[unintended_change_present]]="Yes",1,0)</f>
        <v>1</v>
      </c>
      <c r="AG544" s="12">
        <f>IF(Table14[[#This Row],[missed_required_change]]="Yes",1,0)</f>
        <v>0</v>
      </c>
      <c r="AH544" s="12">
        <f>IF(OR(Table14[[#This Row],[severity]]="Medium",Table14[[#This Row],[severity]]="High"),1,0)</f>
        <v>1</v>
      </c>
    </row>
    <row r="545" spans="1:34" ht="91.5">
      <c r="A545" t="s">
        <v>1316</v>
      </c>
      <c r="B545" s="11" t="s">
        <v>1317</v>
      </c>
      <c r="C545" s="1" t="s">
        <v>51</v>
      </c>
      <c r="D54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5" s="11" t="s">
        <v>1318</v>
      </c>
      <c r="F545" s="12">
        <v>5741160</v>
      </c>
      <c r="G545" s="12" t="s">
        <v>1319</v>
      </c>
      <c r="H545" s="12">
        <v>1</v>
      </c>
      <c r="I545" s="12" t="s">
        <v>1320</v>
      </c>
      <c r="J545" s="12" t="s">
        <v>1320</v>
      </c>
      <c r="K545" s="13" t="s">
        <v>56</v>
      </c>
      <c r="L545" s="12" t="s">
        <v>1321</v>
      </c>
      <c r="M545" s="12" t="s">
        <v>1322</v>
      </c>
      <c r="N545" s="1" t="s">
        <v>1329</v>
      </c>
      <c r="O545" s="1" t="s">
        <v>1330</v>
      </c>
      <c r="P545" s="16" t="s">
        <v>2671</v>
      </c>
      <c r="Q545" s="16" t="s">
        <v>2671</v>
      </c>
      <c r="R545" s="16" t="s">
        <v>2672</v>
      </c>
      <c r="S545" s="16" t="s">
        <v>2752</v>
      </c>
      <c r="T545" s="16" t="s">
        <v>2691</v>
      </c>
      <c r="U545" s="16" t="s">
        <v>2672</v>
      </c>
      <c r="V545" s="16" t="s">
        <v>2873</v>
      </c>
      <c r="W545" s="16" t="s">
        <v>72</v>
      </c>
      <c r="X545" s="1" t="s">
        <v>62</v>
      </c>
      <c r="Y545" s="1" t="s">
        <v>73</v>
      </c>
      <c r="Z545" t="s">
        <v>3192</v>
      </c>
      <c r="AA545" s="12" t="str">
        <f>Table14[[#This Row],[case_id]]&amp;"__"&amp;Table14[[#This Row],[filename]]&amp;"__"&amp;Table14[[#This Row],[Model]]</f>
        <v>repo_5741160_f7c6063__claude_extractor_llm_vs_gt.diff__Claude Opus 4.8</v>
      </c>
      <c r="AB545" s="12">
        <f>IF(Table14[[#This Row],[task_success]]="Yes",1,0)</f>
        <v>0</v>
      </c>
      <c r="AC545" s="12">
        <f>IF(Table14[[#This Row],[task_success]]="Partial",1,0)</f>
        <v>0</v>
      </c>
      <c r="AD545" s="12">
        <f>IF(Table14[[#This Row],[task_success]]="No",1,0)</f>
        <v>1</v>
      </c>
      <c r="AE545" s="12">
        <f>IF(Table14[[#This Row],[exact_match]]="Yes",1,0)</f>
        <v>0</v>
      </c>
      <c r="AF545" s="12">
        <f>IF(Table14[[#This Row],[unintended_change_present]]="Yes",1,0)</f>
        <v>1</v>
      </c>
      <c r="AG545" s="12">
        <f>IF(Table14[[#This Row],[missed_required_change]]="Yes",1,0)</f>
        <v>1</v>
      </c>
      <c r="AH545" s="12">
        <f>IF(OR(Table14[[#This Row],[severity]]="Medium",Table14[[#This Row],[severity]]="High"),1,0)</f>
        <v>1</v>
      </c>
    </row>
    <row r="546" spans="1:34" ht="137.25">
      <c r="A546" t="s">
        <v>1316</v>
      </c>
      <c r="B546" s="11" t="s">
        <v>1317</v>
      </c>
      <c r="C546" s="1" t="s">
        <v>149</v>
      </c>
      <c r="D54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6" s="11" t="s">
        <v>1332</v>
      </c>
      <c r="F546" s="12" t="s">
        <v>1333</v>
      </c>
      <c r="G546" s="12" t="s">
        <v>1334</v>
      </c>
      <c r="H546" s="12">
        <v>1</v>
      </c>
      <c r="I546" s="12" t="s">
        <v>1335</v>
      </c>
      <c r="J546" s="12" t="s">
        <v>1336</v>
      </c>
      <c r="K546" s="13" t="s">
        <v>56</v>
      </c>
      <c r="L546" s="12" t="s">
        <v>1337</v>
      </c>
      <c r="M546" s="12" t="s">
        <v>1338</v>
      </c>
      <c r="N546" s="1" t="s">
        <v>1346</v>
      </c>
      <c r="O546" s="1" t="s">
        <v>1347</v>
      </c>
      <c r="P546" s="12" t="s">
        <v>2672</v>
      </c>
      <c r="Q546" s="12" t="s">
        <v>2671</v>
      </c>
      <c r="R546" s="12" t="s">
        <v>2672</v>
      </c>
      <c r="S546" s="12" t="s">
        <v>76</v>
      </c>
      <c r="T546" s="12" t="s">
        <v>2691</v>
      </c>
      <c r="U546" s="12" t="s">
        <v>2671</v>
      </c>
      <c r="V546" s="12" t="s">
        <v>2875</v>
      </c>
      <c r="W546" s="12" t="s">
        <v>72</v>
      </c>
      <c r="X546" s="1" t="s">
        <v>61</v>
      </c>
      <c r="Y546" s="1" t="s">
        <v>1350</v>
      </c>
      <c r="Z546" t="s">
        <v>3192</v>
      </c>
      <c r="AA546" s="12" t="str">
        <f>Table14[[#This Row],[case_id]]&amp;"__"&amp;Table14[[#This Row],[filename]]&amp;"__"&amp;Table14[[#This Row],[Model]]</f>
        <v>repo_d909ae2_7e7cf0b__claude_adjust_llm_vs_gt.diff__Claude Opus 4.8</v>
      </c>
      <c r="AB546" s="12">
        <f>IF(Table14[[#This Row],[task_success]]="Yes",1,0)</f>
        <v>1</v>
      </c>
      <c r="AC546" s="12">
        <f>IF(Table14[[#This Row],[task_success]]="Partial",1,0)</f>
        <v>0</v>
      </c>
      <c r="AD546" s="12">
        <f>IF(Table14[[#This Row],[task_success]]="No",1,0)</f>
        <v>0</v>
      </c>
      <c r="AE546" s="12">
        <f>IF(Table14[[#This Row],[exact_match]]="Yes",1,0)</f>
        <v>0</v>
      </c>
      <c r="AF546" s="12">
        <f>IF(Table14[[#This Row],[unintended_change_present]]="Yes",1,0)</f>
        <v>1</v>
      </c>
      <c r="AG546" s="12">
        <f>IF(Table14[[#This Row],[missed_required_change]]="Yes",1,0)</f>
        <v>0</v>
      </c>
      <c r="AH546" s="12">
        <f>IF(OR(Table14[[#This Row],[severity]]="Medium",Table14[[#This Row],[severity]]="High"),1,0)</f>
        <v>1</v>
      </c>
    </row>
    <row r="547" spans="1:34" ht="91.5">
      <c r="A547" t="s">
        <v>1351</v>
      </c>
      <c r="B547" s="11" t="s">
        <v>1352</v>
      </c>
      <c r="C547" s="1" t="s">
        <v>51</v>
      </c>
      <c r="D54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7" s="11" t="s">
        <v>1353</v>
      </c>
      <c r="F547" s="12" t="s">
        <v>1354</v>
      </c>
      <c r="G547" s="12" t="s">
        <v>1355</v>
      </c>
      <c r="H547" s="12">
        <v>2</v>
      </c>
      <c r="I547" s="12" t="s">
        <v>1356</v>
      </c>
      <c r="J547" s="12" t="s">
        <v>1357</v>
      </c>
      <c r="K547" s="13" t="s">
        <v>56</v>
      </c>
      <c r="L547" s="12" t="s">
        <v>1358</v>
      </c>
      <c r="M547" s="12" t="s">
        <v>1359</v>
      </c>
      <c r="N547" s="1" t="s">
        <v>1198</v>
      </c>
      <c r="O547" s="1" t="s">
        <v>1364</v>
      </c>
      <c r="P547" s="16" t="s">
        <v>2672</v>
      </c>
      <c r="Q547" s="16" t="s">
        <v>2671</v>
      </c>
      <c r="R547" s="16" t="s">
        <v>2672</v>
      </c>
      <c r="S547" s="16" t="s">
        <v>76</v>
      </c>
      <c r="T547" s="16" t="s">
        <v>2674</v>
      </c>
      <c r="U547" s="16" t="s">
        <v>2681</v>
      </c>
      <c r="V547" s="16" t="s">
        <v>2681</v>
      </c>
      <c r="W547" s="16" t="s">
        <v>72</v>
      </c>
      <c r="X547" s="1" t="s">
        <v>62</v>
      </c>
      <c r="Y547" s="1" t="s">
        <v>73</v>
      </c>
      <c r="Z547" t="s">
        <v>3192</v>
      </c>
      <c r="AA547" s="12" t="str">
        <f>Table14[[#This Row],[case_id]]&amp;"__"&amp;Table14[[#This Row],[filename]]&amp;"__"&amp;Table14[[#This Row],[Model]]</f>
        <v>repo_9b6605c_991915a__claude_lib_llm_vs_gt.diff__Claude Opus 4.8</v>
      </c>
      <c r="AB547" s="12">
        <f>IF(Table14[[#This Row],[task_success]]="Yes",1,0)</f>
        <v>1</v>
      </c>
      <c r="AC547" s="12">
        <f>IF(Table14[[#This Row],[task_success]]="Partial",1,0)</f>
        <v>0</v>
      </c>
      <c r="AD547" s="12">
        <f>IF(Table14[[#This Row],[task_success]]="No",1,0)</f>
        <v>0</v>
      </c>
      <c r="AE547" s="12">
        <f>IF(Table14[[#This Row],[exact_match]]="Yes",1,0)</f>
        <v>0</v>
      </c>
      <c r="AF547" s="12">
        <f>IF(Table14[[#This Row],[unintended_change_present]]="Yes",1,0)</f>
        <v>1</v>
      </c>
      <c r="AG547" s="12">
        <f>IF(Table14[[#This Row],[missed_required_change]]="Yes",1,0)</f>
        <v>0</v>
      </c>
      <c r="AH547" s="12">
        <f>IF(OR(Table14[[#This Row],[severity]]="Medium",Table14[[#This Row],[severity]]="High"),1,0)</f>
        <v>0</v>
      </c>
    </row>
    <row r="548" spans="1:34" ht="91.5">
      <c r="A548" t="s">
        <v>1351</v>
      </c>
      <c r="B548" s="11" t="s">
        <v>1352</v>
      </c>
      <c r="C548" s="1" t="s">
        <v>51</v>
      </c>
      <c r="D54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8" s="11" t="s">
        <v>1353</v>
      </c>
      <c r="F548" s="12" t="s">
        <v>1354</v>
      </c>
      <c r="G548" s="12" t="s">
        <v>1355</v>
      </c>
      <c r="H548" s="12">
        <v>2</v>
      </c>
      <c r="I548" s="12" t="s">
        <v>1356</v>
      </c>
      <c r="J548" s="12" t="s">
        <v>1365</v>
      </c>
      <c r="K548" s="13" t="s">
        <v>56</v>
      </c>
      <c r="L548" s="12" t="s">
        <v>1358</v>
      </c>
      <c r="M548" s="12" t="s">
        <v>1359</v>
      </c>
      <c r="N548" s="1" t="s">
        <v>1371</v>
      </c>
      <c r="O548" s="1" t="s">
        <v>1372</v>
      </c>
      <c r="P548" s="12" t="s">
        <v>2672</v>
      </c>
      <c r="Q548" s="12" t="s">
        <v>2671</v>
      </c>
      <c r="R548" s="12" t="s">
        <v>2672</v>
      </c>
      <c r="S548" s="12" t="s">
        <v>76</v>
      </c>
      <c r="T548" s="12" t="s">
        <v>2674</v>
      </c>
      <c r="U548" s="12" t="s">
        <v>2671</v>
      </c>
      <c r="V548" s="12" t="s">
        <v>2681</v>
      </c>
      <c r="W548" s="12" t="s">
        <v>72</v>
      </c>
      <c r="X548" s="1" t="s">
        <v>62</v>
      </c>
      <c r="Y548" s="1" t="s">
        <v>73</v>
      </c>
      <c r="Z548" t="s">
        <v>3192</v>
      </c>
      <c r="AA548" s="12" t="str">
        <f>Table14[[#This Row],[case_id]]&amp;"__"&amp;Table14[[#This Row],[filename]]&amp;"__"&amp;Table14[[#This Row],[Model]]</f>
        <v>repo_9b6605c_991915a__claude_testconfig_llm_vs_gt.diff__Claude Opus 4.8</v>
      </c>
      <c r="AB548" s="12">
        <f>IF(Table14[[#This Row],[task_success]]="Yes",1,0)</f>
        <v>1</v>
      </c>
      <c r="AC548" s="12">
        <f>IF(Table14[[#This Row],[task_success]]="Partial",1,0)</f>
        <v>0</v>
      </c>
      <c r="AD548" s="12">
        <f>IF(Table14[[#This Row],[task_success]]="No",1,0)</f>
        <v>0</v>
      </c>
      <c r="AE548" s="12">
        <f>IF(Table14[[#This Row],[exact_match]]="Yes",1,0)</f>
        <v>0</v>
      </c>
      <c r="AF548" s="12">
        <f>IF(Table14[[#This Row],[unintended_change_present]]="Yes",1,0)</f>
        <v>1</v>
      </c>
      <c r="AG548" s="12">
        <f>IF(Table14[[#This Row],[missed_required_change]]="Yes",1,0)</f>
        <v>0</v>
      </c>
      <c r="AH548" s="12">
        <f>IF(OR(Table14[[#This Row],[severity]]="Medium",Table14[[#This Row],[severity]]="High"),1,0)</f>
        <v>0</v>
      </c>
    </row>
    <row r="549" spans="1:34" ht="76.5">
      <c r="A549" t="s">
        <v>1351</v>
      </c>
      <c r="B549" s="11" t="s">
        <v>1352</v>
      </c>
      <c r="C549" s="1" t="s">
        <v>51</v>
      </c>
      <c r="D54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9" s="11" t="s">
        <v>1373</v>
      </c>
      <c r="F549" s="12" t="s">
        <v>1374</v>
      </c>
      <c r="G549" s="12" t="s">
        <v>1375</v>
      </c>
      <c r="H549" s="12">
        <v>3</v>
      </c>
      <c r="I549" s="12" t="s">
        <v>1376</v>
      </c>
      <c r="J549" s="12" t="s">
        <v>1377</v>
      </c>
      <c r="K549" s="13" t="s">
        <v>56</v>
      </c>
      <c r="L549" s="12" t="s">
        <v>1378</v>
      </c>
      <c r="M549" s="12" t="s">
        <v>1379</v>
      </c>
      <c r="N549" s="1" t="s">
        <v>1385</v>
      </c>
      <c r="O549" s="1" t="s">
        <v>1386</v>
      </c>
      <c r="P549" s="16" t="s">
        <v>2672</v>
      </c>
      <c r="Q549" s="16" t="s">
        <v>2671</v>
      </c>
      <c r="R549" s="16" t="s">
        <v>2672</v>
      </c>
      <c r="S549" s="16" t="s">
        <v>76</v>
      </c>
      <c r="T549" s="16" t="s">
        <v>2674</v>
      </c>
      <c r="U549" s="16" t="s">
        <v>2671</v>
      </c>
      <c r="V549" s="16" t="s">
        <v>2681</v>
      </c>
      <c r="W549" s="16" t="s">
        <v>72</v>
      </c>
      <c r="X549" s="1" t="s">
        <v>62</v>
      </c>
      <c r="Y549" s="1" t="s">
        <v>73</v>
      </c>
      <c r="Z549" t="s">
        <v>3192</v>
      </c>
      <c r="AA549" s="12" t="str">
        <f>Table14[[#This Row],[case_id]]&amp;"__"&amp;Table14[[#This Row],[filename]]&amp;"__"&amp;Table14[[#This Row],[Model]]</f>
        <v>repo_8d8ea8b_bb6e52f__claude_http_llm_vs_gt.diff__Claude Opus 4.8</v>
      </c>
      <c r="AB549" s="12">
        <f>IF(Table14[[#This Row],[task_success]]="Yes",1,0)</f>
        <v>1</v>
      </c>
      <c r="AC549" s="12">
        <f>IF(Table14[[#This Row],[task_success]]="Partial",1,0)</f>
        <v>0</v>
      </c>
      <c r="AD549" s="12">
        <f>IF(Table14[[#This Row],[task_success]]="No",1,0)</f>
        <v>0</v>
      </c>
      <c r="AE549" s="12">
        <f>IF(Table14[[#This Row],[exact_match]]="Yes",1,0)</f>
        <v>0</v>
      </c>
      <c r="AF549" s="12">
        <f>IF(Table14[[#This Row],[unintended_change_present]]="Yes",1,0)</f>
        <v>1</v>
      </c>
      <c r="AG549" s="12">
        <f>IF(Table14[[#This Row],[missed_required_change]]="Yes",1,0)</f>
        <v>0</v>
      </c>
      <c r="AH549" s="12">
        <f>IF(OR(Table14[[#This Row],[severity]]="Medium",Table14[[#This Row],[severity]]="High"),1,0)</f>
        <v>0</v>
      </c>
    </row>
    <row r="550" spans="1:34" ht="76.5">
      <c r="A550" t="s">
        <v>1351</v>
      </c>
      <c r="B550" s="11" t="s">
        <v>1352</v>
      </c>
      <c r="C550" s="1" t="s">
        <v>51</v>
      </c>
      <c r="D55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0" s="11" t="s">
        <v>1373</v>
      </c>
      <c r="F550" s="12" t="s">
        <v>1374</v>
      </c>
      <c r="G550" s="12" t="s">
        <v>1375</v>
      </c>
      <c r="H550" s="12">
        <v>3</v>
      </c>
      <c r="I550" s="12" t="s">
        <v>1376</v>
      </c>
      <c r="J550" s="12" t="s">
        <v>1387</v>
      </c>
      <c r="K550" s="13" t="s">
        <v>56</v>
      </c>
      <c r="L550" s="12" t="s">
        <v>1378</v>
      </c>
      <c r="M550" s="12" t="s">
        <v>1379</v>
      </c>
      <c r="N550" s="1" t="s">
        <v>1394</v>
      </c>
      <c r="O550" s="1" t="s">
        <v>1395</v>
      </c>
      <c r="P550" s="12" t="s">
        <v>2672</v>
      </c>
      <c r="Q550" s="12" t="s">
        <v>2671</v>
      </c>
      <c r="R550" s="12" t="s">
        <v>2672</v>
      </c>
      <c r="S550" s="12" t="s">
        <v>76</v>
      </c>
      <c r="T550" s="12" t="s">
        <v>2674</v>
      </c>
      <c r="U550" s="12" t="s">
        <v>2671</v>
      </c>
      <c r="V550" s="12" t="s">
        <v>2681</v>
      </c>
      <c r="W550" s="12" t="s">
        <v>72</v>
      </c>
      <c r="X550" s="1" t="s">
        <v>62</v>
      </c>
      <c r="Y550" s="1" t="s">
        <v>73</v>
      </c>
      <c r="Z550" t="s">
        <v>3192</v>
      </c>
      <c r="AA550" s="12" t="str">
        <f>Table14[[#This Row],[case_id]]&amp;"__"&amp;Table14[[#This Row],[filename]]&amp;"__"&amp;Table14[[#This Row],[Model]]</f>
        <v>repo_8d8ea8b_bb6e52f__claude_http2_llm_vs_gt.diff__Claude Opus 4.8</v>
      </c>
      <c r="AB550" s="12">
        <f>IF(Table14[[#This Row],[task_success]]="Yes",1,0)</f>
        <v>1</v>
      </c>
      <c r="AC550" s="12">
        <f>IF(Table14[[#This Row],[task_success]]="Partial",1,0)</f>
        <v>0</v>
      </c>
      <c r="AD550" s="12">
        <f>IF(Table14[[#This Row],[task_success]]="No",1,0)</f>
        <v>0</v>
      </c>
      <c r="AE550" s="12">
        <f>IF(Table14[[#This Row],[exact_match]]="Yes",1,0)</f>
        <v>0</v>
      </c>
      <c r="AF550" s="12">
        <f>IF(Table14[[#This Row],[unintended_change_present]]="Yes",1,0)</f>
        <v>1</v>
      </c>
      <c r="AG550" s="12">
        <f>IF(Table14[[#This Row],[missed_required_change]]="Yes",1,0)</f>
        <v>0</v>
      </c>
      <c r="AH550" s="12">
        <f>IF(OR(Table14[[#This Row],[severity]]="Medium",Table14[[#This Row],[severity]]="High"),1,0)</f>
        <v>0</v>
      </c>
    </row>
    <row r="551" spans="1:34" ht="91.5">
      <c r="A551" t="s">
        <v>1351</v>
      </c>
      <c r="B551" s="11" t="s">
        <v>1352</v>
      </c>
      <c r="C551" s="1" t="s">
        <v>51</v>
      </c>
      <c r="D55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1" s="11" t="s">
        <v>1373</v>
      </c>
      <c r="F551" s="12" t="s">
        <v>1374</v>
      </c>
      <c r="G551" s="12" t="s">
        <v>1375</v>
      </c>
      <c r="H551" s="12">
        <v>3</v>
      </c>
      <c r="I551" s="12" t="s">
        <v>1376</v>
      </c>
      <c r="J551" s="12" t="s">
        <v>1396</v>
      </c>
      <c r="K551" s="13" t="s">
        <v>56</v>
      </c>
      <c r="L551" s="12" t="s">
        <v>1378</v>
      </c>
      <c r="M551" s="12" t="s">
        <v>1379</v>
      </c>
      <c r="N551" s="1" t="s">
        <v>1401</v>
      </c>
      <c r="O551" s="1" t="s">
        <v>1402</v>
      </c>
      <c r="P551" s="16" t="s">
        <v>2672</v>
      </c>
      <c r="Q551" s="16" t="s">
        <v>2671</v>
      </c>
      <c r="R551" s="16" t="s">
        <v>2672</v>
      </c>
      <c r="S551" s="16" t="s">
        <v>76</v>
      </c>
      <c r="T551" s="16" t="s">
        <v>2674</v>
      </c>
      <c r="U551" s="16" t="s">
        <v>2671</v>
      </c>
      <c r="V551" s="16" t="s">
        <v>2681</v>
      </c>
      <c r="W551" s="16" t="s">
        <v>72</v>
      </c>
      <c r="X551" s="1" t="s">
        <v>62</v>
      </c>
      <c r="Y551" s="1" t="s">
        <v>73</v>
      </c>
      <c r="Z551" t="s">
        <v>3192</v>
      </c>
      <c r="AA551" s="12" t="str">
        <f>Table14[[#This Row],[case_id]]&amp;"__"&amp;Table14[[#This Row],[filename]]&amp;"__"&amp;Table14[[#This Row],[Model]]</f>
        <v>repo_8d8ea8b_bb6e52f__claude_http11_llm_vs_gt.diff__Claude Opus 4.8</v>
      </c>
      <c r="AB551" s="12">
        <f>IF(Table14[[#This Row],[task_success]]="Yes",1,0)</f>
        <v>1</v>
      </c>
      <c r="AC551" s="12">
        <f>IF(Table14[[#This Row],[task_success]]="Partial",1,0)</f>
        <v>0</v>
      </c>
      <c r="AD551" s="12">
        <f>IF(Table14[[#This Row],[task_success]]="No",1,0)</f>
        <v>0</v>
      </c>
      <c r="AE551" s="12">
        <f>IF(Table14[[#This Row],[exact_match]]="Yes",1,0)</f>
        <v>0</v>
      </c>
      <c r="AF551" s="12">
        <f>IF(Table14[[#This Row],[unintended_change_present]]="Yes",1,0)</f>
        <v>1</v>
      </c>
      <c r="AG551" s="12">
        <f>IF(Table14[[#This Row],[missed_required_change]]="Yes",1,0)</f>
        <v>0</v>
      </c>
      <c r="AH551" s="12">
        <f>IF(OR(Table14[[#This Row],[severity]]="Medium",Table14[[#This Row],[severity]]="High"),1,0)</f>
        <v>0</v>
      </c>
    </row>
    <row r="552" spans="1:34" ht="91.5">
      <c r="A552" t="s">
        <v>1351</v>
      </c>
      <c r="B552" s="11" t="s">
        <v>1352</v>
      </c>
      <c r="C552" s="1" t="s">
        <v>80</v>
      </c>
      <c r="D55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2" s="11" t="s">
        <v>1403</v>
      </c>
      <c r="F552" s="12" t="s">
        <v>1404</v>
      </c>
      <c r="G552" s="12">
        <v>3462999</v>
      </c>
      <c r="H552" s="12">
        <v>2</v>
      </c>
      <c r="I552" s="12" t="s">
        <v>1405</v>
      </c>
      <c r="J552" s="12" t="s">
        <v>1406</v>
      </c>
      <c r="K552" s="13" t="s">
        <v>56</v>
      </c>
      <c r="L552" s="12" t="s">
        <v>1407</v>
      </c>
      <c r="M552" s="12" t="s">
        <v>1408</v>
      </c>
      <c r="N552" s="1" t="s">
        <v>1413</v>
      </c>
      <c r="O552" s="1" t="s">
        <v>1414</v>
      </c>
      <c r="P552" s="12" t="s">
        <v>2672</v>
      </c>
      <c r="Q552" s="12" t="s">
        <v>2671</v>
      </c>
      <c r="R552" s="12" t="s">
        <v>2672</v>
      </c>
      <c r="S552" s="12" t="s">
        <v>76</v>
      </c>
      <c r="T552" s="12" t="s">
        <v>2674</v>
      </c>
      <c r="U552" s="12" t="s">
        <v>2671</v>
      </c>
      <c r="V552" s="12" t="s">
        <v>2681</v>
      </c>
      <c r="W552" s="12" t="s">
        <v>72</v>
      </c>
      <c r="X552" s="1" t="s">
        <v>62</v>
      </c>
      <c r="Y552" s="1" t="s">
        <v>73</v>
      </c>
      <c r="Z552" t="s">
        <v>3192</v>
      </c>
      <c r="AA552" s="12" t="str">
        <f>Table14[[#This Row],[case_id]]&amp;"__"&amp;Table14[[#This Row],[filename]]&amp;"__"&amp;Table14[[#This Row],[Model]]</f>
        <v>repo_d5da743_3462999__claude_models_llm_vs_gt.diff__Claude Opus 4.8</v>
      </c>
      <c r="AB552" s="12">
        <f>IF(Table14[[#This Row],[task_success]]="Yes",1,0)</f>
        <v>1</v>
      </c>
      <c r="AC552" s="12">
        <f>IF(Table14[[#This Row],[task_success]]="Partial",1,0)</f>
        <v>0</v>
      </c>
      <c r="AD552" s="12">
        <f>IF(Table14[[#This Row],[task_success]]="No",1,0)</f>
        <v>0</v>
      </c>
      <c r="AE552" s="12">
        <f>IF(Table14[[#This Row],[exact_match]]="Yes",1,0)</f>
        <v>0</v>
      </c>
      <c r="AF552" s="12">
        <f>IF(Table14[[#This Row],[unintended_change_present]]="Yes",1,0)</f>
        <v>1</v>
      </c>
      <c r="AG552" s="12">
        <f>IF(Table14[[#This Row],[missed_required_change]]="Yes",1,0)</f>
        <v>0</v>
      </c>
      <c r="AH552" s="12">
        <f>IF(OR(Table14[[#This Row],[severity]]="Medium",Table14[[#This Row],[severity]]="High"),1,0)</f>
        <v>0</v>
      </c>
    </row>
    <row r="553" spans="1:34" ht="91.5">
      <c r="A553" t="s">
        <v>1351</v>
      </c>
      <c r="B553" s="11" t="s">
        <v>1352</v>
      </c>
      <c r="C553" s="1" t="s">
        <v>80</v>
      </c>
      <c r="D55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3" s="11" t="s">
        <v>1403</v>
      </c>
      <c r="F553" s="12" t="s">
        <v>1404</v>
      </c>
      <c r="G553" s="12">
        <v>3462999</v>
      </c>
      <c r="H553" s="12">
        <v>2</v>
      </c>
      <c r="I553" s="12" t="s">
        <v>1405</v>
      </c>
      <c r="J553" s="12" t="s">
        <v>1415</v>
      </c>
      <c r="K553" s="13" t="s">
        <v>56</v>
      </c>
      <c r="L553" s="12" t="s">
        <v>1407</v>
      </c>
      <c r="M553" s="12" t="s">
        <v>1408</v>
      </c>
      <c r="N553" s="1" t="s">
        <v>1420</v>
      </c>
      <c r="O553" s="1" t="s">
        <v>1421</v>
      </c>
      <c r="P553" s="16" t="s">
        <v>2672</v>
      </c>
      <c r="Q553" s="16" t="s">
        <v>2671</v>
      </c>
      <c r="R553" s="16" t="s">
        <v>2672</v>
      </c>
      <c r="S553" s="16" t="s">
        <v>76</v>
      </c>
      <c r="T553" s="16" t="s">
        <v>2674</v>
      </c>
      <c r="U553" s="16" t="s">
        <v>2671</v>
      </c>
      <c r="V553" s="16" t="s">
        <v>2681</v>
      </c>
      <c r="W553" s="16" t="s">
        <v>72</v>
      </c>
      <c r="X553" s="1" t="s">
        <v>62</v>
      </c>
      <c r="Y553" s="1" t="s">
        <v>73</v>
      </c>
      <c r="Z553" t="s">
        <v>3192</v>
      </c>
      <c r="AA553" s="12" t="str">
        <f>Table14[[#This Row],[case_id]]&amp;"__"&amp;Table14[[#This Row],[filename]]&amp;"__"&amp;Table14[[#This Row],[Model]]</f>
        <v>repo_d5da743_3462999__claude_redirects_llm_vs_gt.diff__Claude Opus 4.8</v>
      </c>
      <c r="AB553" s="12">
        <f>IF(Table14[[#This Row],[task_success]]="Yes",1,0)</f>
        <v>1</v>
      </c>
      <c r="AC553" s="12">
        <f>IF(Table14[[#This Row],[task_success]]="Partial",1,0)</f>
        <v>0</v>
      </c>
      <c r="AD553" s="12">
        <f>IF(Table14[[#This Row],[task_success]]="No",1,0)</f>
        <v>0</v>
      </c>
      <c r="AE553" s="12">
        <f>IF(Table14[[#This Row],[exact_match]]="Yes",1,0)</f>
        <v>0</v>
      </c>
      <c r="AF553" s="12">
        <f>IF(Table14[[#This Row],[unintended_change_present]]="Yes",1,0)</f>
        <v>1</v>
      </c>
      <c r="AG553" s="12">
        <f>IF(Table14[[#This Row],[missed_required_change]]="Yes",1,0)</f>
        <v>0</v>
      </c>
      <c r="AH553" s="12">
        <f>IF(OR(Table14[[#This Row],[severity]]="Medium",Table14[[#This Row],[severity]]="High"),1,0)</f>
        <v>0</v>
      </c>
    </row>
    <row r="554" spans="1:34" ht="91.5">
      <c r="A554" t="s">
        <v>1351</v>
      </c>
      <c r="B554" s="11" t="s">
        <v>1352</v>
      </c>
      <c r="C554" s="1" t="s">
        <v>80</v>
      </c>
      <c r="D55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4" s="11" t="s">
        <v>1422</v>
      </c>
      <c r="F554" s="12" t="s">
        <v>1423</v>
      </c>
      <c r="G554" s="12" t="s">
        <v>1404</v>
      </c>
      <c r="H554" s="12">
        <v>1</v>
      </c>
      <c r="I554" s="12" t="s">
        <v>1424</v>
      </c>
      <c r="J554" s="12" t="s">
        <v>1424</v>
      </c>
      <c r="K554" s="13" t="s">
        <v>56</v>
      </c>
      <c r="L554" s="12" t="s">
        <v>1425</v>
      </c>
      <c r="M554" s="12" t="s">
        <v>1426</v>
      </c>
      <c r="N554" s="1" t="s">
        <v>991</v>
      </c>
      <c r="O554" s="1" t="s">
        <v>1433</v>
      </c>
      <c r="P554" s="12" t="s">
        <v>2672</v>
      </c>
      <c r="Q554" s="12" t="s">
        <v>2671</v>
      </c>
      <c r="R554" s="12" t="s">
        <v>2672</v>
      </c>
      <c r="S554" s="12" t="s">
        <v>76</v>
      </c>
      <c r="T554" s="12" t="s">
        <v>2674</v>
      </c>
      <c r="U554" s="12" t="s">
        <v>2671</v>
      </c>
      <c r="V554" s="12" t="s">
        <v>2681</v>
      </c>
      <c r="W554" s="12" t="s">
        <v>72</v>
      </c>
      <c r="X554" s="1" t="s">
        <v>61</v>
      </c>
      <c r="Y554" s="1" t="s">
        <v>1436</v>
      </c>
      <c r="Z554" t="s">
        <v>3192</v>
      </c>
      <c r="AA554" s="12" t="str">
        <f>Table14[[#This Row],[case_id]]&amp;"__"&amp;Table14[[#This Row],[filename]]&amp;"__"&amp;Table14[[#This Row],[Model]]</f>
        <v>repo_f9d18a8_d5da743__claude_client_llm_vs_gt.diff__Claude Opus 4.8</v>
      </c>
      <c r="AB554" s="12">
        <f>IF(Table14[[#This Row],[task_success]]="Yes",1,0)</f>
        <v>1</v>
      </c>
      <c r="AC554" s="12">
        <f>IF(Table14[[#This Row],[task_success]]="Partial",1,0)</f>
        <v>0</v>
      </c>
      <c r="AD554" s="12">
        <f>IF(Table14[[#This Row],[task_success]]="No",1,0)</f>
        <v>0</v>
      </c>
      <c r="AE554" s="12">
        <f>IF(Table14[[#This Row],[exact_match]]="Yes",1,0)</f>
        <v>0</v>
      </c>
      <c r="AF554" s="12">
        <f>IF(Table14[[#This Row],[unintended_change_present]]="Yes",1,0)</f>
        <v>1</v>
      </c>
      <c r="AG554" s="12">
        <f>IF(Table14[[#This Row],[missed_required_change]]="Yes",1,0)</f>
        <v>0</v>
      </c>
      <c r="AH554" s="12">
        <f>IF(OR(Table14[[#This Row],[severity]]="Medium",Table14[[#This Row],[severity]]="High"),1,0)</f>
        <v>0</v>
      </c>
    </row>
    <row r="555" spans="1:34" ht="106.5">
      <c r="A555" t="s">
        <v>1351</v>
      </c>
      <c r="B555" s="11" t="s">
        <v>1352</v>
      </c>
      <c r="C555" s="1" t="s">
        <v>149</v>
      </c>
      <c r="D55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5" s="11" t="s">
        <v>1437</v>
      </c>
      <c r="F555" s="12" t="s">
        <v>1438</v>
      </c>
      <c r="G555" s="12" t="s">
        <v>1439</v>
      </c>
      <c r="H555" s="12">
        <v>1</v>
      </c>
      <c r="I555" s="12" t="s">
        <v>1440</v>
      </c>
      <c r="J555" s="12" t="s">
        <v>1440</v>
      </c>
      <c r="K555" s="13" t="s">
        <v>56</v>
      </c>
      <c r="L555" s="12" t="s">
        <v>1441</v>
      </c>
      <c r="M555" s="12" t="s">
        <v>1442</v>
      </c>
      <c r="N555" s="1" t="s">
        <v>1449</v>
      </c>
      <c r="O555" s="1" t="s">
        <v>1450</v>
      </c>
      <c r="P555" s="16" t="s">
        <v>2671</v>
      </c>
      <c r="Q555" s="16" t="s">
        <v>2671</v>
      </c>
      <c r="R555" s="16" t="s">
        <v>2672</v>
      </c>
      <c r="S555" s="16" t="s">
        <v>2726</v>
      </c>
      <c r="T555" s="16" t="s">
        <v>2691</v>
      </c>
      <c r="U555" s="16" t="s">
        <v>2672</v>
      </c>
      <c r="V555" s="16" t="s">
        <v>2890</v>
      </c>
      <c r="W555" s="16" t="s">
        <v>66</v>
      </c>
      <c r="X555" s="1" t="s">
        <v>61</v>
      </c>
      <c r="Y555" s="1" t="s">
        <v>1453</v>
      </c>
      <c r="Z555" t="s">
        <v>3192</v>
      </c>
      <c r="AA555" s="12" t="str">
        <f>Table14[[#This Row],[case_id]]&amp;"__"&amp;Table14[[#This Row],[filename]]&amp;"__"&amp;Table14[[#This Row],[Model]]</f>
        <v>repo_4fbf275_81f385c__claude_api_llm_vs_gt.diff__Claude Opus 4.8</v>
      </c>
      <c r="AB555" s="12">
        <f>IF(Table14[[#This Row],[task_success]]="Yes",1,0)</f>
        <v>0</v>
      </c>
      <c r="AC555" s="12">
        <f>IF(Table14[[#This Row],[task_success]]="Partial",1,0)</f>
        <v>0</v>
      </c>
      <c r="AD555" s="12">
        <f>IF(Table14[[#This Row],[task_success]]="No",1,0)</f>
        <v>1</v>
      </c>
      <c r="AE555" s="12">
        <f>IF(Table14[[#This Row],[exact_match]]="Yes",1,0)</f>
        <v>0</v>
      </c>
      <c r="AF555" s="12">
        <f>IF(Table14[[#This Row],[unintended_change_present]]="Yes",1,0)</f>
        <v>1</v>
      </c>
      <c r="AG555" s="12">
        <f>IF(Table14[[#This Row],[missed_required_change]]="Yes",1,0)</f>
        <v>1</v>
      </c>
      <c r="AH555" s="12">
        <f>IF(OR(Table14[[#This Row],[severity]]="Medium",Table14[[#This Row],[severity]]="High"),1,0)</f>
        <v>1</v>
      </c>
    </row>
    <row r="556" spans="1:34" ht="137.25">
      <c r="A556" s="1" t="s">
        <v>1454</v>
      </c>
      <c r="B556" s="11" t="s">
        <v>1455</v>
      </c>
      <c r="C556" s="1" t="s">
        <v>51</v>
      </c>
      <c r="D55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6" s="11" t="s">
        <v>1456</v>
      </c>
      <c r="F556" s="12" t="s">
        <v>1457</v>
      </c>
      <c r="G556" s="12" t="s">
        <v>1458</v>
      </c>
      <c r="H556" s="12">
        <v>3</v>
      </c>
      <c r="I556" s="12" t="s">
        <v>1459</v>
      </c>
      <c r="J556" s="12" t="s">
        <v>1460</v>
      </c>
      <c r="K556" s="13" t="s">
        <v>56</v>
      </c>
      <c r="L556" s="12" t="s">
        <v>1461</v>
      </c>
      <c r="M556" s="12" t="s">
        <v>1462</v>
      </c>
      <c r="N556" s="1" t="s">
        <v>1469</v>
      </c>
      <c r="O556" s="1" t="s">
        <v>1470</v>
      </c>
      <c r="P556" s="12" t="s">
        <v>2672</v>
      </c>
      <c r="Q556" s="12" t="s">
        <v>2671</v>
      </c>
      <c r="R556" s="12" t="s">
        <v>2672</v>
      </c>
      <c r="S556" s="12" t="s">
        <v>2677</v>
      </c>
      <c r="T556" s="12" t="s">
        <v>2678</v>
      </c>
      <c r="U556" s="12" t="s">
        <v>2671</v>
      </c>
      <c r="V556" s="12" t="s">
        <v>2894</v>
      </c>
      <c r="W556" s="12" t="s">
        <v>72</v>
      </c>
      <c r="X556" s="1" t="s">
        <v>62</v>
      </c>
      <c r="Y556" s="1" t="s">
        <v>73</v>
      </c>
      <c r="Z556" t="s">
        <v>3192</v>
      </c>
      <c r="AA556" s="12" t="str">
        <f>Table14[[#This Row],[case_id]]&amp;"__"&amp;Table14[[#This Row],[filename]]&amp;"__"&amp;Table14[[#This Row],[Model]]</f>
        <v>repo_15a5c59_ef8da99__claude_def_llm_vs_gt.diff__Claude Opus 4.8</v>
      </c>
      <c r="AB556" s="12">
        <f>IF(Table14[[#This Row],[task_success]]="Yes",1,0)</f>
        <v>1</v>
      </c>
      <c r="AC556" s="12">
        <f>IF(Table14[[#This Row],[task_success]]="Partial",1,0)</f>
        <v>0</v>
      </c>
      <c r="AD556" s="12">
        <f>IF(Table14[[#This Row],[task_success]]="No",1,0)</f>
        <v>0</v>
      </c>
      <c r="AE556" s="12">
        <f>IF(Table14[[#This Row],[exact_match]]="Yes",1,0)</f>
        <v>0</v>
      </c>
      <c r="AF556" s="12">
        <f>IF(Table14[[#This Row],[unintended_change_present]]="Yes",1,0)</f>
        <v>1</v>
      </c>
      <c r="AG556" s="12">
        <f>IF(Table14[[#This Row],[missed_required_change]]="Yes",1,0)</f>
        <v>0</v>
      </c>
      <c r="AH556" s="12">
        <f>IF(OR(Table14[[#This Row],[severity]]="Medium",Table14[[#This Row],[severity]]="High"),1,0)</f>
        <v>1</v>
      </c>
    </row>
    <row r="557" spans="1:34" ht="137.25">
      <c r="A557" s="1" t="s">
        <v>1454</v>
      </c>
      <c r="B557" s="11" t="s">
        <v>1455</v>
      </c>
      <c r="C557" s="1" t="s">
        <v>51</v>
      </c>
      <c r="D55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7" s="11" t="s">
        <v>1456</v>
      </c>
      <c r="F557" s="12" t="s">
        <v>1457</v>
      </c>
      <c r="G557" s="12" t="s">
        <v>1458</v>
      </c>
      <c r="H557" s="12">
        <v>3</v>
      </c>
      <c r="I557" s="12" t="s">
        <v>1459</v>
      </c>
      <c r="J557" s="12" t="s">
        <v>1471</v>
      </c>
      <c r="K557" s="13" t="s">
        <v>56</v>
      </c>
      <c r="L557" s="12" t="s">
        <v>1461</v>
      </c>
      <c r="M557" s="12" t="s">
        <v>1462</v>
      </c>
      <c r="N557" s="1" t="s">
        <v>1477</v>
      </c>
      <c r="O557" s="1" t="s">
        <v>1478</v>
      </c>
      <c r="P557" s="16" t="s">
        <v>2672</v>
      </c>
      <c r="Q557" s="16" t="s">
        <v>2671</v>
      </c>
      <c r="R557" s="16" t="s">
        <v>2672</v>
      </c>
      <c r="S557" s="16" t="s">
        <v>76</v>
      </c>
      <c r="T557" s="16" t="s">
        <v>2674</v>
      </c>
      <c r="U557" s="16" t="s">
        <v>2671</v>
      </c>
      <c r="V557" s="16" t="s">
        <v>2681</v>
      </c>
      <c r="W557" s="16" t="s">
        <v>72</v>
      </c>
      <c r="X557" s="1" t="s">
        <v>62</v>
      </c>
      <c r="Y557" s="1" t="s">
        <v>73</v>
      </c>
      <c r="Z557" t="s">
        <v>3192</v>
      </c>
      <c r="AA557" s="12" t="str">
        <f>Table14[[#This Row],[case_id]]&amp;"__"&amp;Table14[[#This Row],[filename]]&amp;"__"&amp;Table14[[#This Row],[Model]]</f>
        <v>repo_15a5c59_ef8da99__claude_output_llm_vs_gt.diff__Claude Opus 4.8</v>
      </c>
      <c r="AB557" s="12">
        <f>IF(Table14[[#This Row],[task_success]]="Yes",1,0)</f>
        <v>1</v>
      </c>
      <c r="AC557" s="12">
        <f>IF(Table14[[#This Row],[task_success]]="Partial",1,0)</f>
        <v>0</v>
      </c>
      <c r="AD557" s="12">
        <f>IF(Table14[[#This Row],[task_success]]="No",1,0)</f>
        <v>0</v>
      </c>
      <c r="AE557" s="12">
        <f>IF(Table14[[#This Row],[exact_match]]="Yes",1,0)</f>
        <v>0</v>
      </c>
      <c r="AF557" s="12">
        <f>IF(Table14[[#This Row],[unintended_change_present]]="Yes",1,0)</f>
        <v>1</v>
      </c>
      <c r="AG557" s="12">
        <f>IF(Table14[[#This Row],[missed_required_change]]="Yes",1,0)</f>
        <v>0</v>
      </c>
      <c r="AH557" s="12">
        <f>IF(OR(Table14[[#This Row],[severity]]="Medium",Table14[[#This Row],[severity]]="High"),1,0)</f>
        <v>0</v>
      </c>
    </row>
    <row r="558" spans="1:34" ht="137.25">
      <c r="A558" s="1" t="s">
        <v>1454</v>
      </c>
      <c r="B558" s="11" t="s">
        <v>1455</v>
      </c>
      <c r="C558" s="1" t="s">
        <v>51</v>
      </c>
      <c r="D55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8" s="11" t="s">
        <v>1456</v>
      </c>
      <c r="F558" s="12" t="s">
        <v>1457</v>
      </c>
      <c r="G558" s="12" t="s">
        <v>1458</v>
      </c>
      <c r="H558" s="12">
        <v>3</v>
      </c>
      <c r="I558" s="12" t="s">
        <v>1459</v>
      </c>
      <c r="J558" s="12" t="s">
        <v>1479</v>
      </c>
      <c r="K558" s="13" t="s">
        <v>56</v>
      </c>
      <c r="L558" s="12" t="s">
        <v>1461</v>
      </c>
      <c r="M558" s="12" t="s">
        <v>1462</v>
      </c>
      <c r="N558" s="1" t="s">
        <v>925</v>
      </c>
      <c r="O558" s="1" t="s">
        <v>1483</v>
      </c>
      <c r="P558" s="12" t="s">
        <v>2672</v>
      </c>
      <c r="Q558" s="12" t="s">
        <v>2671</v>
      </c>
      <c r="R558" s="12" t="s">
        <v>2672</v>
      </c>
      <c r="S558" s="12" t="s">
        <v>76</v>
      </c>
      <c r="T558" s="12" t="s">
        <v>2674</v>
      </c>
      <c r="U558" s="12" t="s">
        <v>2671</v>
      </c>
      <c r="V558" s="12" t="s">
        <v>2681</v>
      </c>
      <c r="W558" s="12" t="s">
        <v>72</v>
      </c>
      <c r="X558" s="1" t="s">
        <v>62</v>
      </c>
      <c r="Y558" s="1" t="s">
        <v>73</v>
      </c>
      <c r="Z558" t="s">
        <v>3192</v>
      </c>
      <c r="AA558" s="12" t="str">
        <f>Table14[[#This Row],[case_id]]&amp;"__"&amp;Table14[[#This Row],[filename]]&amp;"__"&amp;Table14[[#This Row],[Model]]</f>
        <v>repo_15a5c59_ef8da99__claude_sys_llm_vs_gt.diff__Claude Opus 4.8</v>
      </c>
      <c r="AB558" s="12">
        <f>IF(Table14[[#This Row],[task_success]]="Yes",1,0)</f>
        <v>1</v>
      </c>
      <c r="AC558" s="12">
        <f>IF(Table14[[#This Row],[task_success]]="Partial",1,0)</f>
        <v>0</v>
      </c>
      <c r="AD558" s="12">
        <f>IF(Table14[[#This Row],[task_success]]="No",1,0)</f>
        <v>0</v>
      </c>
      <c r="AE558" s="12">
        <f>IF(Table14[[#This Row],[exact_match]]="Yes",1,0)</f>
        <v>0</v>
      </c>
      <c r="AF558" s="12">
        <f>IF(Table14[[#This Row],[unintended_change_present]]="Yes",1,0)</f>
        <v>1</v>
      </c>
      <c r="AG558" s="12">
        <f>IF(Table14[[#This Row],[missed_required_change]]="Yes",1,0)</f>
        <v>0</v>
      </c>
      <c r="AH558" s="12">
        <f>IF(OR(Table14[[#This Row],[severity]]="Medium",Table14[[#This Row],[severity]]="High"),1,0)</f>
        <v>0</v>
      </c>
    </row>
    <row r="559" spans="1:34" ht="91.5">
      <c r="A559" s="1" t="s">
        <v>1454</v>
      </c>
      <c r="B559" s="11" t="s">
        <v>1455</v>
      </c>
      <c r="C559" s="1" t="s">
        <v>51</v>
      </c>
      <c r="D55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9" s="11" t="s">
        <v>1484</v>
      </c>
      <c r="F559" s="12" t="s">
        <v>1485</v>
      </c>
      <c r="G559" s="12" t="s">
        <v>1486</v>
      </c>
      <c r="H559" s="12">
        <v>2</v>
      </c>
      <c r="I559" s="12" t="s">
        <v>1487</v>
      </c>
      <c r="J559" s="12" t="s">
        <v>1460</v>
      </c>
      <c r="K559" s="13" t="s">
        <v>56</v>
      </c>
      <c r="L559" s="12" t="s">
        <v>1488</v>
      </c>
      <c r="M559" s="12" t="s">
        <v>1489</v>
      </c>
      <c r="N559" s="1" t="s">
        <v>1469</v>
      </c>
      <c r="O559" s="1" t="s">
        <v>1494</v>
      </c>
      <c r="P559" s="16" t="s">
        <v>2672</v>
      </c>
      <c r="Q559" s="16" t="s">
        <v>2671</v>
      </c>
      <c r="R559" s="16" t="s">
        <v>2672</v>
      </c>
      <c r="S559" s="16" t="s">
        <v>2677</v>
      </c>
      <c r="T559" s="16" t="s">
        <v>2678</v>
      </c>
      <c r="U559" s="16" t="s">
        <v>2671</v>
      </c>
      <c r="V559" s="16" t="s">
        <v>2894</v>
      </c>
      <c r="W559" s="16" t="s">
        <v>72</v>
      </c>
      <c r="X559" s="1" t="s">
        <v>62</v>
      </c>
      <c r="Y559" s="1" t="s">
        <v>73</v>
      </c>
      <c r="Z559" t="s">
        <v>3192</v>
      </c>
      <c r="AA559" s="12" t="str">
        <f>Table14[[#This Row],[case_id]]&amp;"__"&amp;Table14[[#This Row],[filename]]&amp;"__"&amp;Table14[[#This Row],[Model]]</f>
        <v>repo_0d62593_c8e4fb2__claude_def_llm_vs_gt.diff__Claude Opus 4.8</v>
      </c>
      <c r="AB559" s="12">
        <f>IF(Table14[[#This Row],[task_success]]="Yes",1,0)</f>
        <v>1</v>
      </c>
      <c r="AC559" s="12">
        <f>IF(Table14[[#This Row],[task_success]]="Partial",1,0)</f>
        <v>0</v>
      </c>
      <c r="AD559" s="12">
        <f>IF(Table14[[#This Row],[task_success]]="No",1,0)</f>
        <v>0</v>
      </c>
      <c r="AE559" s="12">
        <f>IF(Table14[[#This Row],[exact_match]]="Yes",1,0)</f>
        <v>0</v>
      </c>
      <c r="AF559" s="12">
        <f>IF(Table14[[#This Row],[unintended_change_present]]="Yes",1,0)</f>
        <v>1</v>
      </c>
      <c r="AG559" s="12">
        <f>IF(Table14[[#This Row],[missed_required_change]]="Yes",1,0)</f>
        <v>0</v>
      </c>
      <c r="AH559" s="12">
        <f>IF(OR(Table14[[#This Row],[severity]]="Medium",Table14[[#This Row],[severity]]="High"),1,0)</f>
        <v>1</v>
      </c>
    </row>
    <row r="560" spans="1:34" ht="91.5">
      <c r="A560" s="1" t="s">
        <v>1454</v>
      </c>
      <c r="B560" s="11" t="s">
        <v>1455</v>
      </c>
      <c r="C560" s="1" t="s">
        <v>80</v>
      </c>
      <c r="D56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0" s="11" t="s">
        <v>1496</v>
      </c>
      <c r="F560" s="12" t="s">
        <v>1497</v>
      </c>
      <c r="G560" s="12" t="s">
        <v>1498</v>
      </c>
      <c r="H560" s="12">
        <v>1</v>
      </c>
      <c r="I560" s="12" t="s">
        <v>1499</v>
      </c>
      <c r="J560" s="12" t="s">
        <v>1499</v>
      </c>
      <c r="K560" s="13" t="s">
        <v>56</v>
      </c>
      <c r="L560" s="12" t="s">
        <v>1500</v>
      </c>
      <c r="M560" s="12" t="s">
        <v>1501</v>
      </c>
      <c r="N560" s="1" t="s">
        <v>1509</v>
      </c>
      <c r="O560" s="1" t="s">
        <v>1510</v>
      </c>
      <c r="P560" s="12" t="s">
        <v>2672</v>
      </c>
      <c r="Q560" s="12" t="s">
        <v>2671</v>
      </c>
      <c r="R560" s="12" t="s">
        <v>2672</v>
      </c>
      <c r="S560" s="12" t="s">
        <v>2677</v>
      </c>
      <c r="T560" s="12" t="s">
        <v>2678</v>
      </c>
      <c r="U560" s="12" t="s">
        <v>2902</v>
      </c>
      <c r="V560" s="12" t="s">
        <v>2902</v>
      </c>
      <c r="W560" s="12" t="s">
        <v>72</v>
      </c>
      <c r="X560" s="1" t="s">
        <v>62</v>
      </c>
      <c r="Y560" s="1" t="s">
        <v>73</v>
      </c>
      <c r="Z560" t="s">
        <v>3192</v>
      </c>
      <c r="AA560" s="12" t="str">
        <f>Table14[[#This Row],[case_id]]&amp;"__"&amp;Table14[[#This Row],[filename]]&amp;"__"&amp;Table14[[#This Row],[Model]]</f>
        <v>repo_f35abde_354b8b1__claude_cliapp_llm_vs_gt.diff__Claude Opus 4.8</v>
      </c>
      <c r="AB560" s="12">
        <f>IF(Table14[[#This Row],[task_success]]="Yes",1,0)</f>
        <v>1</v>
      </c>
      <c r="AC560" s="12">
        <f>IF(Table14[[#This Row],[task_success]]="Partial",1,0)</f>
        <v>0</v>
      </c>
      <c r="AD560" s="12">
        <f>IF(Table14[[#This Row],[task_success]]="No",1,0)</f>
        <v>0</v>
      </c>
      <c r="AE560" s="12">
        <f>IF(Table14[[#This Row],[exact_match]]="Yes",1,0)</f>
        <v>0</v>
      </c>
      <c r="AF560" s="12">
        <f>IF(Table14[[#This Row],[unintended_change_present]]="Yes",1,0)</f>
        <v>1</v>
      </c>
      <c r="AG560" s="12">
        <f>IF(Table14[[#This Row],[missed_required_change]]="Yes",1,0)</f>
        <v>0</v>
      </c>
      <c r="AH560" s="12">
        <f>IF(OR(Table14[[#This Row],[severity]]="Medium",Table14[[#This Row],[severity]]="High"),1,0)</f>
        <v>1</v>
      </c>
    </row>
    <row r="561" spans="1:34" ht="91.5">
      <c r="A561" s="1" t="s">
        <v>1454</v>
      </c>
      <c r="B561" s="11" t="s">
        <v>1455</v>
      </c>
      <c r="C561" s="1" t="s">
        <v>51</v>
      </c>
      <c r="D56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1" s="11" t="s">
        <v>1484</v>
      </c>
      <c r="F561" s="12" t="s">
        <v>1485</v>
      </c>
      <c r="G561" s="12" t="s">
        <v>1486</v>
      </c>
      <c r="H561" s="12">
        <v>2</v>
      </c>
      <c r="I561" s="12" t="s">
        <v>1487</v>
      </c>
      <c r="J561" s="12" t="s">
        <v>1512</v>
      </c>
      <c r="K561" s="13" t="s">
        <v>56</v>
      </c>
      <c r="L561" s="12" t="s">
        <v>1488</v>
      </c>
      <c r="M561" s="12" t="s">
        <v>1489</v>
      </c>
      <c r="N561" s="1" t="s">
        <v>1520</v>
      </c>
      <c r="O561" s="1" t="s">
        <v>1521</v>
      </c>
      <c r="P561" s="16" t="s">
        <v>2672</v>
      </c>
      <c r="Q561" s="16" t="s">
        <v>2671</v>
      </c>
      <c r="R561" s="16" t="s">
        <v>2672</v>
      </c>
      <c r="S561" s="16" t="s">
        <v>2677</v>
      </c>
      <c r="T561" s="16" t="s">
        <v>2678</v>
      </c>
      <c r="U561" s="16" t="s">
        <v>2671</v>
      </c>
      <c r="V561" s="16" t="s">
        <v>2894</v>
      </c>
      <c r="W561" s="16" t="s">
        <v>72</v>
      </c>
      <c r="X561" s="1" t="s">
        <v>62</v>
      </c>
      <c r="Y561" s="1" t="s">
        <v>73</v>
      </c>
      <c r="Z561" t="s">
        <v>3192</v>
      </c>
      <c r="AA561" s="12" t="str">
        <f>Table14[[#This Row],[case_id]]&amp;"__"&amp;Table14[[#This Row],[filename]]&amp;"__"&amp;Table14[[#This Row],[Model]]</f>
        <v>repo_0d62593_c8e4fb2__claude_dependency_llm_vs_gt.diff__Claude Opus 4.8</v>
      </c>
      <c r="AB561" s="12">
        <f>IF(Table14[[#This Row],[task_success]]="Yes",1,0)</f>
        <v>1</v>
      </c>
      <c r="AC561" s="12">
        <f>IF(Table14[[#This Row],[task_success]]="Partial",1,0)</f>
        <v>0</v>
      </c>
      <c r="AD561" s="12">
        <f>IF(Table14[[#This Row],[task_success]]="No",1,0)</f>
        <v>0</v>
      </c>
      <c r="AE561" s="12">
        <f>IF(Table14[[#This Row],[exact_match]]="Yes",1,0)</f>
        <v>0</v>
      </c>
      <c r="AF561" s="12">
        <f>IF(Table14[[#This Row],[unintended_change_present]]="Yes",1,0)</f>
        <v>1</v>
      </c>
      <c r="AG561" s="12">
        <f>IF(Table14[[#This Row],[missed_required_change]]="Yes",1,0)</f>
        <v>0</v>
      </c>
      <c r="AH561" s="12">
        <f>IF(OR(Table14[[#This Row],[severity]]="Medium",Table14[[#This Row],[severity]]="High"),1,0)</f>
        <v>1</v>
      </c>
    </row>
    <row r="562" spans="1:34" ht="244.5">
      <c r="A562" s="1" t="s">
        <v>1454</v>
      </c>
      <c r="B562" s="11" t="s">
        <v>1455</v>
      </c>
      <c r="C562" s="1" t="s">
        <v>80</v>
      </c>
      <c r="D56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2" s="11" t="s">
        <v>1522</v>
      </c>
      <c r="F562" s="12" t="s">
        <v>1523</v>
      </c>
      <c r="G562" s="12" t="s">
        <v>1524</v>
      </c>
      <c r="H562" s="12">
        <v>4</v>
      </c>
      <c r="I562" s="12" t="s">
        <v>1525</v>
      </c>
      <c r="J562" s="12" t="s">
        <v>1526</v>
      </c>
      <c r="K562" s="13" t="s">
        <v>56</v>
      </c>
      <c r="L562" s="12" t="s">
        <v>1527</v>
      </c>
      <c r="M562" s="12" t="s">
        <v>1528</v>
      </c>
      <c r="N562" s="1" t="s">
        <v>1533</v>
      </c>
      <c r="O562" s="1" t="s">
        <v>1534</v>
      </c>
      <c r="P562" s="12" t="s">
        <v>2672</v>
      </c>
      <c r="Q562" s="12" t="s">
        <v>2671</v>
      </c>
      <c r="R562" s="12" t="s">
        <v>2672</v>
      </c>
      <c r="S562" s="12" t="s">
        <v>76</v>
      </c>
      <c r="T562" s="12" t="s">
        <v>2674</v>
      </c>
      <c r="U562" s="12" t="s">
        <v>2671</v>
      </c>
      <c r="V562" s="12" t="s">
        <v>2681</v>
      </c>
      <c r="W562" s="12" t="s">
        <v>72</v>
      </c>
      <c r="X562" s="1" t="s">
        <v>62</v>
      </c>
      <c r="Y562" s="1" t="s">
        <v>73</v>
      </c>
      <c r="Z562" t="s">
        <v>3192</v>
      </c>
      <c r="AA562" s="12" t="str">
        <f>Table14[[#This Row],[case_id]]&amp;"__"&amp;Table14[[#This Row],[filename]]&amp;"__"&amp;Table14[[#This Row],[Model]]</f>
        <v>repo_41101f7_a0e5c3d__claude_conftest_llm_vs_gt.diff__Claude Opus 4.8</v>
      </c>
      <c r="AB562" s="12">
        <f>IF(Table14[[#This Row],[task_success]]="Yes",1,0)</f>
        <v>1</v>
      </c>
      <c r="AC562" s="12">
        <f>IF(Table14[[#This Row],[task_success]]="Partial",1,0)</f>
        <v>0</v>
      </c>
      <c r="AD562" s="12">
        <f>IF(Table14[[#This Row],[task_success]]="No",1,0)</f>
        <v>0</v>
      </c>
      <c r="AE562" s="12">
        <f>IF(Table14[[#This Row],[exact_match]]="Yes",1,0)</f>
        <v>0</v>
      </c>
      <c r="AF562" s="12">
        <f>IF(Table14[[#This Row],[unintended_change_present]]="Yes",1,0)</f>
        <v>1</v>
      </c>
      <c r="AG562" s="12">
        <f>IF(Table14[[#This Row],[missed_required_change]]="Yes",1,0)</f>
        <v>0</v>
      </c>
      <c r="AH562" s="12">
        <f>IF(OR(Table14[[#This Row],[severity]]="Medium",Table14[[#This Row],[severity]]="High"),1,0)</f>
        <v>0</v>
      </c>
    </row>
    <row r="563" spans="1:34" ht="244.5">
      <c r="A563" s="1" t="s">
        <v>1454</v>
      </c>
      <c r="B563" s="11" t="s">
        <v>1455</v>
      </c>
      <c r="C563" s="1" t="s">
        <v>80</v>
      </c>
      <c r="D56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3" s="11" t="s">
        <v>1522</v>
      </c>
      <c r="F563" s="12" t="s">
        <v>1523</v>
      </c>
      <c r="G563" s="12" t="s">
        <v>1524</v>
      </c>
      <c r="H563" s="12">
        <v>4</v>
      </c>
      <c r="I563" s="12" t="s">
        <v>1525</v>
      </c>
      <c r="J563" s="12" t="s">
        <v>1537</v>
      </c>
      <c r="K563" s="13" t="s">
        <v>56</v>
      </c>
      <c r="L563" s="12" t="s">
        <v>1527</v>
      </c>
      <c r="M563" s="12" t="s">
        <v>1528</v>
      </c>
      <c r="N563" s="1" t="s">
        <v>1543</v>
      </c>
      <c r="O563" s="1" t="s">
        <v>1544</v>
      </c>
      <c r="P563" s="16" t="s">
        <v>2672</v>
      </c>
      <c r="Q563" s="16" t="s">
        <v>2671</v>
      </c>
      <c r="R563" s="16" t="s">
        <v>2672</v>
      </c>
      <c r="S563" s="16" t="s">
        <v>2810</v>
      </c>
      <c r="T563" s="16" t="s">
        <v>2678</v>
      </c>
      <c r="U563" s="16" t="s">
        <v>2671</v>
      </c>
      <c r="V563" s="16" t="s">
        <v>2908</v>
      </c>
      <c r="W563" s="16" t="s">
        <v>72</v>
      </c>
      <c r="X563" s="1" t="s">
        <v>62</v>
      </c>
      <c r="Y563" s="1" t="s">
        <v>73</v>
      </c>
      <c r="Z563" t="s">
        <v>3192</v>
      </c>
      <c r="AA563" s="12" t="str">
        <f>Table14[[#This Row],[case_id]]&amp;"__"&amp;Table14[[#This Row],[filename]]&amp;"__"&amp;Table14[[#This Row],[Model]]</f>
        <v>repo_41101f7_a0e5c3d__claude_recovery_llm_vs_gt.diff__Claude Opus 4.8</v>
      </c>
      <c r="AB563" s="12">
        <f>IF(Table14[[#This Row],[task_success]]="Yes",1,0)</f>
        <v>1</v>
      </c>
      <c r="AC563" s="12">
        <f>IF(Table14[[#This Row],[task_success]]="Partial",1,0)</f>
        <v>0</v>
      </c>
      <c r="AD563" s="12">
        <f>IF(Table14[[#This Row],[task_success]]="No",1,0)</f>
        <v>0</v>
      </c>
      <c r="AE563" s="12">
        <f>IF(Table14[[#This Row],[exact_match]]="Yes",1,0)</f>
        <v>0</v>
      </c>
      <c r="AF563" s="12">
        <f>IF(Table14[[#This Row],[unintended_change_present]]="Yes",1,0)</f>
        <v>1</v>
      </c>
      <c r="AG563" s="12">
        <f>IF(Table14[[#This Row],[missed_required_change]]="Yes",1,0)</f>
        <v>0</v>
      </c>
      <c r="AH563" s="12">
        <f>IF(OR(Table14[[#This Row],[severity]]="Medium",Table14[[#This Row],[severity]]="High"),1,0)</f>
        <v>1</v>
      </c>
    </row>
    <row r="564" spans="1:34" ht="244.5">
      <c r="A564" s="1" t="s">
        <v>1454</v>
      </c>
      <c r="B564" s="11" t="s">
        <v>1455</v>
      </c>
      <c r="C564" s="1" t="s">
        <v>80</v>
      </c>
      <c r="D56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4" s="11" t="s">
        <v>1522</v>
      </c>
      <c r="F564" s="12" t="s">
        <v>1523</v>
      </c>
      <c r="G564" s="12" t="s">
        <v>1524</v>
      </c>
      <c r="H564" s="12">
        <v>4</v>
      </c>
      <c r="I564" s="12" t="s">
        <v>1525</v>
      </c>
      <c r="J564" s="12" t="s">
        <v>1545</v>
      </c>
      <c r="K564" s="13" t="s">
        <v>56</v>
      </c>
      <c r="L564" s="12" t="s">
        <v>1527</v>
      </c>
      <c r="M564" s="12" t="s">
        <v>1528</v>
      </c>
      <c r="N564" s="1" t="s">
        <v>1551</v>
      </c>
      <c r="O564" s="1" t="s">
        <v>1552</v>
      </c>
      <c r="P564" s="12" t="s">
        <v>2672</v>
      </c>
      <c r="Q564" s="12" t="s">
        <v>2671</v>
      </c>
      <c r="R564" s="12" t="s">
        <v>2672</v>
      </c>
      <c r="S564" s="12" t="s">
        <v>76</v>
      </c>
      <c r="T564" s="12" t="s">
        <v>2674</v>
      </c>
      <c r="U564" s="12" t="s">
        <v>2671</v>
      </c>
      <c r="V564" s="12" t="s">
        <v>2681</v>
      </c>
      <c r="W564" s="12" t="s">
        <v>72</v>
      </c>
      <c r="X564" s="1" t="s">
        <v>62</v>
      </c>
      <c r="Y564" s="1" t="s">
        <v>73</v>
      </c>
      <c r="Z564" t="s">
        <v>3192</v>
      </c>
      <c r="AA564" s="12" t="str">
        <f>Table14[[#This Row],[case_id]]&amp;"__"&amp;Table14[[#This Row],[filename]]&amp;"__"&amp;Table14[[#This Row],[Model]]</f>
        <v>repo_41101f7_a0e5c3d__claude_run_llm_vs_gt.diff__Claude Opus 4.8</v>
      </c>
      <c r="AB564" s="12">
        <f>IF(Table14[[#This Row],[task_success]]="Yes",1,0)</f>
        <v>1</v>
      </c>
      <c r="AC564" s="12">
        <f>IF(Table14[[#This Row],[task_success]]="Partial",1,0)</f>
        <v>0</v>
      </c>
      <c r="AD564" s="12">
        <f>IF(Table14[[#This Row],[task_success]]="No",1,0)</f>
        <v>0</v>
      </c>
      <c r="AE564" s="12">
        <f>IF(Table14[[#This Row],[exact_match]]="Yes",1,0)</f>
        <v>0</v>
      </c>
      <c r="AF564" s="12">
        <f>IF(Table14[[#This Row],[unintended_change_present]]="Yes",1,0)</f>
        <v>1</v>
      </c>
      <c r="AG564" s="12">
        <f>IF(Table14[[#This Row],[missed_required_change]]="Yes",1,0)</f>
        <v>0</v>
      </c>
      <c r="AH564" s="12">
        <f>IF(OR(Table14[[#This Row],[severity]]="Medium",Table14[[#This Row],[severity]]="High"),1,0)</f>
        <v>0</v>
      </c>
    </row>
    <row r="565" spans="1:34" ht="244.5">
      <c r="A565" s="1" t="s">
        <v>1454</v>
      </c>
      <c r="B565" s="11" t="s">
        <v>1455</v>
      </c>
      <c r="C565" s="1" t="s">
        <v>80</v>
      </c>
      <c r="D56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5" s="11" t="s">
        <v>1522</v>
      </c>
      <c r="F565" s="12" t="s">
        <v>1523</v>
      </c>
      <c r="G565" s="12" t="s">
        <v>1524</v>
      </c>
      <c r="H565" s="12">
        <v>4</v>
      </c>
      <c r="I565" s="12" t="s">
        <v>1525</v>
      </c>
      <c r="J565" s="12" t="s">
        <v>1553</v>
      </c>
      <c r="K565" s="13" t="s">
        <v>56</v>
      </c>
      <c r="L565" s="12" t="s">
        <v>1527</v>
      </c>
      <c r="M565" s="12" t="s">
        <v>1528</v>
      </c>
      <c r="N565" s="1" t="s">
        <v>249</v>
      </c>
      <c r="O565" s="1" t="s">
        <v>1556</v>
      </c>
      <c r="P565" s="16" t="s">
        <v>2672</v>
      </c>
      <c r="Q565" s="16" t="s">
        <v>2671</v>
      </c>
      <c r="R565" s="16" t="s">
        <v>2672</v>
      </c>
      <c r="S565" s="16" t="s">
        <v>76</v>
      </c>
      <c r="T565" s="16" t="s">
        <v>2674</v>
      </c>
      <c r="U565" s="16" t="s">
        <v>2671</v>
      </c>
      <c r="V565" s="16" t="s">
        <v>2681</v>
      </c>
      <c r="W565" s="16" t="s">
        <v>72</v>
      </c>
      <c r="X565" s="1" t="s">
        <v>62</v>
      </c>
      <c r="Y565" s="1" t="s">
        <v>73</v>
      </c>
      <c r="Z565" t="s">
        <v>3192</v>
      </c>
      <c r="AA565" s="12" t="str">
        <f>Table14[[#This Row],[case_id]]&amp;"__"&amp;Table14[[#This Row],[filename]]&amp;"__"&amp;Table14[[#This Row],[Model]]</f>
        <v>repo_41101f7_a0e5c3d__claude_sensor_llm_vs_gt.diff__Claude Opus 4.8</v>
      </c>
      <c r="AB565" s="12">
        <f>IF(Table14[[#This Row],[task_success]]="Yes",1,0)</f>
        <v>1</v>
      </c>
      <c r="AC565" s="12">
        <f>IF(Table14[[#This Row],[task_success]]="Partial",1,0)</f>
        <v>0</v>
      </c>
      <c r="AD565" s="12">
        <f>IF(Table14[[#This Row],[task_success]]="No",1,0)</f>
        <v>0</v>
      </c>
      <c r="AE565" s="12">
        <f>IF(Table14[[#This Row],[exact_match]]="Yes",1,0)</f>
        <v>0</v>
      </c>
      <c r="AF565" s="12">
        <f>IF(Table14[[#This Row],[unintended_change_present]]="Yes",1,0)</f>
        <v>1</v>
      </c>
      <c r="AG565" s="12">
        <f>IF(Table14[[#This Row],[missed_required_change]]="Yes",1,0)</f>
        <v>0</v>
      </c>
      <c r="AH565" s="12">
        <f>IF(OR(Table14[[#This Row],[severity]]="Medium",Table14[[#This Row],[severity]]="High"),1,0)</f>
        <v>0</v>
      </c>
    </row>
    <row r="566" spans="1:34" ht="183">
      <c r="A566" s="1" t="s">
        <v>1454</v>
      </c>
      <c r="B566" s="11" t="s">
        <v>1455</v>
      </c>
      <c r="C566" s="1" t="s">
        <v>114</v>
      </c>
      <c r="D56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6" s="11" t="s">
        <v>1557</v>
      </c>
      <c r="F566" s="12" t="s">
        <v>1558</v>
      </c>
      <c r="G566" s="12" t="s">
        <v>1559</v>
      </c>
      <c r="H566" s="12">
        <v>4</v>
      </c>
      <c r="I566" s="12" t="s">
        <v>1560</v>
      </c>
      <c r="J566" s="12" t="s">
        <v>1561</v>
      </c>
      <c r="K566" s="13" t="s">
        <v>56</v>
      </c>
      <c r="L566" s="12" t="s">
        <v>1562</v>
      </c>
      <c r="M566" s="12" t="s">
        <v>1563</v>
      </c>
      <c r="N566" s="1" t="s">
        <v>452</v>
      </c>
      <c r="O566" s="1" t="s">
        <v>1566</v>
      </c>
      <c r="P566" s="12" t="s">
        <v>2672</v>
      </c>
      <c r="Q566" s="12" t="s">
        <v>2671</v>
      </c>
      <c r="R566" s="12" t="s">
        <v>2672</v>
      </c>
      <c r="S566" s="12" t="s">
        <v>76</v>
      </c>
      <c r="T566" s="12" t="s">
        <v>2674</v>
      </c>
      <c r="U566" s="12" t="s">
        <v>2671</v>
      </c>
      <c r="V566" s="12" t="s">
        <v>2681</v>
      </c>
      <c r="W566" s="12" t="s">
        <v>72</v>
      </c>
      <c r="X566" s="1" t="s">
        <v>62</v>
      </c>
      <c r="Y566" s="1" t="s">
        <v>73</v>
      </c>
      <c r="Z566" t="s">
        <v>3192</v>
      </c>
      <c r="AA566" s="12" t="str">
        <f>Table14[[#This Row],[case_id]]&amp;"__"&amp;Table14[[#This Row],[filename]]&amp;"__"&amp;Table14[[#This Row],[Model]]</f>
        <v>repo_fb918e0_fa16772__claude_base_llm_vs_gt.diff__Claude Opus 4.8</v>
      </c>
      <c r="AB566" s="12">
        <f>IF(Table14[[#This Row],[task_success]]="Yes",1,0)</f>
        <v>1</v>
      </c>
      <c r="AC566" s="12">
        <f>IF(Table14[[#This Row],[task_success]]="Partial",1,0)</f>
        <v>0</v>
      </c>
      <c r="AD566" s="12">
        <f>IF(Table14[[#This Row],[task_success]]="No",1,0)</f>
        <v>0</v>
      </c>
      <c r="AE566" s="12">
        <f>IF(Table14[[#This Row],[exact_match]]="Yes",1,0)</f>
        <v>0</v>
      </c>
      <c r="AF566" s="12">
        <f>IF(Table14[[#This Row],[unintended_change_present]]="Yes",1,0)</f>
        <v>1</v>
      </c>
      <c r="AG566" s="12">
        <f>IF(Table14[[#This Row],[missed_required_change]]="Yes",1,0)</f>
        <v>0</v>
      </c>
      <c r="AH566" s="12">
        <f>IF(OR(Table14[[#This Row],[severity]]="Medium",Table14[[#This Row],[severity]]="High"),1,0)</f>
        <v>0</v>
      </c>
    </row>
    <row r="567" spans="1:34" ht="183">
      <c r="A567" s="1" t="s">
        <v>1454</v>
      </c>
      <c r="B567" s="11" t="s">
        <v>1455</v>
      </c>
      <c r="C567" s="1" t="s">
        <v>114</v>
      </c>
      <c r="D56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7" s="11" t="s">
        <v>1557</v>
      </c>
      <c r="F567" s="12" t="s">
        <v>1558</v>
      </c>
      <c r="G567" s="12" t="s">
        <v>1559</v>
      </c>
      <c r="H567" s="12">
        <v>4</v>
      </c>
      <c r="I567" s="12" t="s">
        <v>1560</v>
      </c>
      <c r="J567" s="12" t="s">
        <v>1567</v>
      </c>
      <c r="K567" s="13" t="s">
        <v>56</v>
      </c>
      <c r="L567" s="12" t="s">
        <v>1562</v>
      </c>
      <c r="M567" s="12" t="s">
        <v>1563</v>
      </c>
      <c r="N567" s="1" t="s">
        <v>235</v>
      </c>
      <c r="O567" s="1" t="s">
        <v>1573</v>
      </c>
      <c r="P567" s="16" t="s">
        <v>2672</v>
      </c>
      <c r="Q567" s="16" t="s">
        <v>2671</v>
      </c>
      <c r="R567" s="16" t="s">
        <v>2672</v>
      </c>
      <c r="S567" s="16" t="s">
        <v>76</v>
      </c>
      <c r="T567" s="16" t="s">
        <v>2674</v>
      </c>
      <c r="U567" s="16" t="s">
        <v>2671</v>
      </c>
      <c r="V567" s="16" t="s">
        <v>2681</v>
      </c>
      <c r="W567" s="16" t="s">
        <v>72</v>
      </c>
      <c r="X567" s="1" t="s">
        <v>62</v>
      </c>
      <c r="Y567" s="1" t="s">
        <v>73</v>
      </c>
      <c r="Z567" t="s">
        <v>3192</v>
      </c>
      <c r="AA567" s="12" t="str">
        <f>Table14[[#This Row],[case_id]]&amp;"__"&amp;Table14[[#This Row],[filename]]&amp;"__"&amp;Table14[[#This Row],[Model]]</f>
        <v>repo_fb918e0_fa16772__claude_init_llm_vs_gt.diff__Claude Opus 4.8</v>
      </c>
      <c r="AB567" s="12">
        <f>IF(Table14[[#This Row],[task_success]]="Yes",1,0)</f>
        <v>1</v>
      </c>
      <c r="AC567" s="12">
        <f>IF(Table14[[#This Row],[task_success]]="Partial",1,0)</f>
        <v>0</v>
      </c>
      <c r="AD567" s="12">
        <f>IF(Table14[[#This Row],[task_success]]="No",1,0)</f>
        <v>0</v>
      </c>
      <c r="AE567" s="12">
        <f>IF(Table14[[#This Row],[exact_match]]="Yes",1,0)</f>
        <v>0</v>
      </c>
      <c r="AF567" s="12">
        <f>IF(Table14[[#This Row],[unintended_change_present]]="Yes",1,0)</f>
        <v>1</v>
      </c>
      <c r="AG567" s="12">
        <f>IF(Table14[[#This Row],[missed_required_change]]="Yes",1,0)</f>
        <v>0</v>
      </c>
      <c r="AH567" s="12">
        <f>IF(OR(Table14[[#This Row],[severity]]="Medium",Table14[[#This Row],[severity]]="High"),1,0)</f>
        <v>0</v>
      </c>
    </row>
    <row r="568" spans="1:34" ht="183">
      <c r="A568" s="1" t="s">
        <v>1454</v>
      </c>
      <c r="B568" s="11" t="s">
        <v>1455</v>
      </c>
      <c r="C568" s="1" t="s">
        <v>114</v>
      </c>
      <c r="D56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8" s="11" t="s">
        <v>1557</v>
      </c>
      <c r="F568" s="12" t="s">
        <v>1558</v>
      </c>
      <c r="G568" s="12" t="s">
        <v>1559</v>
      </c>
      <c r="H568" s="12">
        <v>4</v>
      </c>
      <c r="I568" s="12" t="s">
        <v>1560</v>
      </c>
      <c r="J568" s="12" t="s">
        <v>1574</v>
      </c>
      <c r="K568" s="13" t="s">
        <v>56</v>
      </c>
      <c r="L568" s="12" t="s">
        <v>1562</v>
      </c>
      <c r="M568" s="12" t="s">
        <v>1563</v>
      </c>
      <c r="N568" s="1" t="s">
        <v>1581</v>
      </c>
      <c r="O568" s="1" t="s">
        <v>1582</v>
      </c>
      <c r="P568" s="12" t="s">
        <v>2672</v>
      </c>
      <c r="Q568" s="12" t="s">
        <v>2671</v>
      </c>
      <c r="R568" s="12" t="s">
        <v>2672</v>
      </c>
      <c r="S568" s="12" t="s">
        <v>76</v>
      </c>
      <c r="T568" s="12" t="s">
        <v>2674</v>
      </c>
      <c r="U568" s="12" t="s">
        <v>2671</v>
      </c>
      <c r="V568" s="12" t="s">
        <v>2681</v>
      </c>
      <c r="W568" s="12" t="s">
        <v>72</v>
      </c>
      <c r="X568" s="1" t="s">
        <v>62</v>
      </c>
      <c r="Y568" s="1" t="s">
        <v>73</v>
      </c>
      <c r="Z568" t="s">
        <v>3192</v>
      </c>
      <c r="AA568" s="12" t="str">
        <f>Table14[[#This Row],[case_id]]&amp;"__"&amp;Table14[[#This Row],[filename]]&amp;"__"&amp;Table14[[#This Row],[Model]]</f>
        <v>repo_fb918e0_fa16772__claude_log_llm_vs_gt.diff__Claude Opus 4.8</v>
      </c>
      <c r="AB568" s="12">
        <f>IF(Table14[[#This Row],[task_success]]="Yes",1,0)</f>
        <v>1</v>
      </c>
      <c r="AC568" s="12">
        <f>IF(Table14[[#This Row],[task_success]]="Partial",1,0)</f>
        <v>0</v>
      </c>
      <c r="AD568" s="12">
        <f>IF(Table14[[#This Row],[task_success]]="No",1,0)</f>
        <v>0</v>
      </c>
      <c r="AE568" s="12">
        <f>IF(Table14[[#This Row],[exact_match]]="Yes",1,0)</f>
        <v>0</v>
      </c>
      <c r="AF568" s="12">
        <f>IF(Table14[[#This Row],[unintended_change_present]]="Yes",1,0)</f>
        <v>1</v>
      </c>
      <c r="AG568" s="12">
        <f>IF(Table14[[#This Row],[missed_required_change]]="Yes",1,0)</f>
        <v>0</v>
      </c>
      <c r="AH568" s="12">
        <f>IF(OR(Table14[[#This Row],[severity]]="Medium",Table14[[#This Row],[severity]]="High"),1,0)</f>
        <v>0</v>
      </c>
    </row>
    <row r="569" spans="1:34" ht="183">
      <c r="A569" s="1" t="s">
        <v>1454</v>
      </c>
      <c r="B569" s="11" t="s">
        <v>1455</v>
      </c>
      <c r="C569" s="1" t="s">
        <v>114</v>
      </c>
      <c r="D56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9" s="11" t="s">
        <v>1557</v>
      </c>
      <c r="F569" s="12" t="s">
        <v>1558</v>
      </c>
      <c r="G569" s="12" t="s">
        <v>1559</v>
      </c>
      <c r="H569" s="12">
        <v>4</v>
      </c>
      <c r="I569" s="12" t="s">
        <v>1560</v>
      </c>
      <c r="J569" s="12" t="s">
        <v>1583</v>
      </c>
      <c r="K569" s="13" t="s">
        <v>56</v>
      </c>
      <c r="L569" s="12" t="s">
        <v>1562</v>
      </c>
      <c r="M569" s="12" t="s">
        <v>1563</v>
      </c>
      <c r="N569" s="1" t="s">
        <v>1589</v>
      </c>
      <c r="O569" s="1" t="s">
        <v>1590</v>
      </c>
      <c r="P569" s="16" t="s">
        <v>2672</v>
      </c>
      <c r="Q569" s="16" t="s">
        <v>2671</v>
      </c>
      <c r="R569" s="16" t="s">
        <v>2672</v>
      </c>
      <c r="S569" s="16" t="s">
        <v>76</v>
      </c>
      <c r="T569" s="16" t="s">
        <v>2674</v>
      </c>
      <c r="U569" s="16" t="s">
        <v>2671</v>
      </c>
      <c r="V569" s="16" t="s">
        <v>2681</v>
      </c>
      <c r="W569" s="16" t="s">
        <v>72</v>
      </c>
      <c r="X569" s="1" t="s">
        <v>62</v>
      </c>
      <c r="Y569" s="1" t="s">
        <v>73</v>
      </c>
      <c r="Z569" t="s">
        <v>3192</v>
      </c>
      <c r="AA569" s="12" t="str">
        <f>Table14[[#This Row],[case_id]]&amp;"__"&amp;Table14[[#This Row],[filename]]&amp;"__"&amp;Table14[[#This Row],[Model]]</f>
        <v>repo_fb918e0_fa16772__claude_storage_llm_vs_gt.diff__Claude Opus 4.8</v>
      </c>
      <c r="AB569" s="12">
        <f>IF(Table14[[#This Row],[task_success]]="Yes",1,0)</f>
        <v>1</v>
      </c>
      <c r="AC569" s="12">
        <f>IF(Table14[[#This Row],[task_success]]="Partial",1,0)</f>
        <v>0</v>
      </c>
      <c r="AD569" s="12">
        <f>IF(Table14[[#This Row],[task_success]]="No",1,0)</f>
        <v>0</v>
      </c>
      <c r="AE569" s="12">
        <f>IF(Table14[[#This Row],[exact_match]]="Yes",1,0)</f>
        <v>0</v>
      </c>
      <c r="AF569" s="12">
        <f>IF(Table14[[#This Row],[unintended_change_present]]="Yes",1,0)</f>
        <v>1</v>
      </c>
      <c r="AG569" s="12">
        <f>IF(Table14[[#This Row],[missed_required_change]]="Yes",1,0)</f>
        <v>0</v>
      </c>
      <c r="AH569" s="12">
        <f>IF(OR(Table14[[#This Row],[severity]]="Medium",Table14[[#This Row],[severity]]="High"),1,0)</f>
        <v>0</v>
      </c>
    </row>
    <row r="570" spans="1:34" ht="91.5">
      <c r="A570" s="1" t="s">
        <v>1454</v>
      </c>
      <c r="B570" s="11" t="s">
        <v>1455</v>
      </c>
      <c r="C570" s="1" t="s">
        <v>114</v>
      </c>
      <c r="D57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0" s="11" t="s">
        <v>1591</v>
      </c>
      <c r="F570" s="12" t="s">
        <v>1592</v>
      </c>
      <c r="G570" s="12" t="s">
        <v>1593</v>
      </c>
      <c r="H570" s="12">
        <v>1</v>
      </c>
      <c r="I570" s="12" t="s">
        <v>1594</v>
      </c>
      <c r="J570" s="12" t="s">
        <v>1594</v>
      </c>
      <c r="K570" s="13" t="s">
        <v>56</v>
      </c>
      <c r="L570" s="12" t="s">
        <v>1595</v>
      </c>
      <c r="M570" s="12" t="s">
        <v>1596</v>
      </c>
      <c r="N570" s="1" t="s">
        <v>1601</v>
      </c>
      <c r="O570" s="1" t="s">
        <v>1602</v>
      </c>
      <c r="P570" s="12" t="s">
        <v>2672</v>
      </c>
      <c r="Q570" s="12" t="s">
        <v>2671</v>
      </c>
      <c r="R570" s="12" t="s">
        <v>2672</v>
      </c>
      <c r="S570" s="12" t="s">
        <v>76</v>
      </c>
      <c r="T570" s="12" t="s">
        <v>2674</v>
      </c>
      <c r="U570" s="12" t="s">
        <v>2671</v>
      </c>
      <c r="V570" s="12" t="s">
        <v>2681</v>
      </c>
      <c r="W570" s="12" t="s">
        <v>72</v>
      </c>
      <c r="X570" s="1" t="s">
        <v>62</v>
      </c>
      <c r="Y570" s="1" t="s">
        <v>73</v>
      </c>
      <c r="Z570" t="s">
        <v>3192</v>
      </c>
      <c r="AA570" s="12" t="str">
        <f>Table14[[#This Row],[case_id]]&amp;"__"&amp;Table14[[#This Row],[filename]]&amp;"__"&amp;Table14[[#This Row],[Model]]</f>
        <v>repo_7c84ddc_b72a57d__claude_asset_llm_vs_gt.diff__Claude Opus 4.8</v>
      </c>
      <c r="AB570" s="12">
        <f>IF(Table14[[#This Row],[task_success]]="Yes",1,0)</f>
        <v>1</v>
      </c>
      <c r="AC570" s="12">
        <f>IF(Table14[[#This Row],[task_success]]="Partial",1,0)</f>
        <v>0</v>
      </c>
      <c r="AD570" s="12">
        <f>IF(Table14[[#This Row],[task_success]]="No",1,0)</f>
        <v>0</v>
      </c>
      <c r="AE570" s="12">
        <f>IF(Table14[[#This Row],[exact_match]]="Yes",1,0)</f>
        <v>0</v>
      </c>
      <c r="AF570" s="12">
        <f>IF(Table14[[#This Row],[unintended_change_present]]="Yes",1,0)</f>
        <v>1</v>
      </c>
      <c r="AG570" s="12">
        <f>IF(Table14[[#This Row],[missed_required_change]]="Yes",1,0)</f>
        <v>0</v>
      </c>
      <c r="AH570" s="12">
        <f>IF(OR(Table14[[#This Row],[severity]]="Medium",Table14[[#This Row],[severity]]="High"),1,0)</f>
        <v>0</v>
      </c>
    </row>
    <row r="571" spans="1:34" ht="167.25">
      <c r="A571" s="1" t="s">
        <v>1454</v>
      </c>
      <c r="B571" s="11" t="s">
        <v>1455</v>
      </c>
      <c r="C571" s="1" t="s">
        <v>149</v>
      </c>
      <c r="D57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1" s="11" t="s">
        <v>1603</v>
      </c>
      <c r="F571" s="12" t="s">
        <v>1604</v>
      </c>
      <c r="G571" s="12" t="s">
        <v>1605</v>
      </c>
      <c r="H571" s="12">
        <v>2</v>
      </c>
      <c r="I571" s="12" t="s">
        <v>1606</v>
      </c>
      <c r="J571" s="12" t="s">
        <v>1607</v>
      </c>
      <c r="K571" s="13" t="s">
        <v>56</v>
      </c>
      <c r="L571" s="12" t="s">
        <v>1608</v>
      </c>
      <c r="M571" s="12" t="s">
        <v>1609</v>
      </c>
      <c r="N571" s="1" t="s">
        <v>1469</v>
      </c>
      <c r="O571" s="1" t="s">
        <v>1614</v>
      </c>
      <c r="P571" s="16" t="s">
        <v>2672</v>
      </c>
      <c r="Q571" s="16" t="s">
        <v>2671</v>
      </c>
      <c r="R571" s="16" t="s">
        <v>2672</v>
      </c>
      <c r="S571" s="16" t="s">
        <v>2677</v>
      </c>
      <c r="T571" s="16" t="s">
        <v>2678</v>
      </c>
      <c r="U571" s="16" t="s">
        <v>2671</v>
      </c>
      <c r="V571" s="16" t="s">
        <v>2894</v>
      </c>
      <c r="W571" s="16" t="s">
        <v>72</v>
      </c>
      <c r="X571" s="1" t="s">
        <v>62</v>
      </c>
      <c r="Y571" s="1" t="s">
        <v>73</v>
      </c>
      <c r="Z571" t="s">
        <v>3192</v>
      </c>
      <c r="AA571" s="12" t="str">
        <f>Table14[[#This Row],[case_id]]&amp;"__"&amp;Table14[[#This Row],[filename]]&amp;"__"&amp;Table14[[#This Row],[Model]]</f>
        <v>repo_f8d50ca_3c7a139__claude_def_llm_vs_gt.diff__Claude Opus 4.8</v>
      </c>
      <c r="AB571" s="12">
        <f>IF(Table14[[#This Row],[task_success]]="Yes",1,0)</f>
        <v>1</v>
      </c>
      <c r="AC571" s="12">
        <f>IF(Table14[[#This Row],[task_success]]="Partial",1,0)</f>
        <v>0</v>
      </c>
      <c r="AD571" s="12">
        <f>IF(Table14[[#This Row],[task_success]]="No",1,0)</f>
        <v>0</v>
      </c>
      <c r="AE571" s="12">
        <f>IF(Table14[[#This Row],[exact_match]]="Yes",1,0)</f>
        <v>0</v>
      </c>
      <c r="AF571" s="12">
        <f>IF(Table14[[#This Row],[unintended_change_present]]="Yes",1,0)</f>
        <v>1</v>
      </c>
      <c r="AG571" s="12">
        <f>IF(Table14[[#This Row],[missed_required_change]]="Yes",1,0)</f>
        <v>0</v>
      </c>
      <c r="AH571" s="12">
        <f>IF(OR(Table14[[#This Row],[severity]]="Medium",Table14[[#This Row],[severity]]="High"),1,0)</f>
        <v>1</v>
      </c>
    </row>
    <row r="572" spans="1:34" ht="167.25">
      <c r="A572" s="1" t="s">
        <v>1454</v>
      </c>
      <c r="B572" s="11" t="s">
        <v>1455</v>
      </c>
      <c r="C572" s="1" t="s">
        <v>149</v>
      </c>
      <c r="D57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2" s="11" t="s">
        <v>1603</v>
      </c>
      <c r="F572" s="12" t="s">
        <v>1604</v>
      </c>
      <c r="G572" s="12" t="s">
        <v>1605</v>
      </c>
      <c r="H572" s="12">
        <v>2</v>
      </c>
      <c r="I572" s="12" t="s">
        <v>1606</v>
      </c>
      <c r="J572" s="12" t="s">
        <v>1616</v>
      </c>
      <c r="K572" s="13" t="s">
        <v>56</v>
      </c>
      <c r="L572" s="12" t="s">
        <v>1608</v>
      </c>
      <c r="M572" s="12" t="s">
        <v>1609</v>
      </c>
      <c r="N572" s="1" t="s">
        <v>1624</v>
      </c>
      <c r="O572" s="1" t="s">
        <v>1625</v>
      </c>
      <c r="P572" s="12" t="s">
        <v>2672</v>
      </c>
      <c r="Q572" s="12" t="s">
        <v>2671</v>
      </c>
      <c r="R572" s="12" t="s">
        <v>2672</v>
      </c>
      <c r="S572" s="12" t="s">
        <v>2719</v>
      </c>
      <c r="T572" s="12" t="s">
        <v>2674</v>
      </c>
      <c r="U572" s="12" t="s">
        <v>2671</v>
      </c>
      <c r="V572" s="12" t="s">
        <v>2920</v>
      </c>
      <c r="W572" s="12" t="s">
        <v>72</v>
      </c>
      <c r="X572" s="1" t="s">
        <v>62</v>
      </c>
      <c r="Y572" s="1" t="s">
        <v>73</v>
      </c>
      <c r="Z572" t="s">
        <v>3192</v>
      </c>
      <c r="AA572" s="12" t="str">
        <f>Table14[[#This Row],[case_id]]&amp;"__"&amp;Table14[[#This Row],[filename]]&amp;"__"&amp;Table14[[#This Row],[Model]]</f>
        <v>repo_f8d50ca_3c7a139__claude_assetdef_llm_vs_gt.diff__Claude Opus 4.8</v>
      </c>
      <c r="AB572" s="12">
        <f>IF(Table14[[#This Row],[task_success]]="Yes",1,0)</f>
        <v>1</v>
      </c>
      <c r="AC572" s="12">
        <f>IF(Table14[[#This Row],[task_success]]="Partial",1,0)</f>
        <v>0</v>
      </c>
      <c r="AD572" s="12">
        <f>IF(Table14[[#This Row],[task_success]]="No",1,0)</f>
        <v>0</v>
      </c>
      <c r="AE572" s="12">
        <f>IF(Table14[[#This Row],[exact_match]]="Yes",1,0)</f>
        <v>0</v>
      </c>
      <c r="AF572" s="12">
        <f>IF(Table14[[#This Row],[unintended_change_present]]="Yes",1,0)</f>
        <v>1</v>
      </c>
      <c r="AG572" s="12">
        <f>IF(Table14[[#This Row],[missed_required_change]]="Yes",1,0)</f>
        <v>0</v>
      </c>
      <c r="AH572" s="12">
        <f>IF(OR(Table14[[#This Row],[severity]]="Medium",Table14[[#This Row],[severity]]="High"),1,0)</f>
        <v>0</v>
      </c>
    </row>
    <row r="573" spans="1:34" ht="121.5">
      <c r="A573" s="1" t="s">
        <v>1454</v>
      </c>
      <c r="B573" s="11" t="s">
        <v>1455</v>
      </c>
      <c r="C573" s="1" t="s">
        <v>180</v>
      </c>
      <c r="D57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3" s="11" t="s">
        <v>1628</v>
      </c>
      <c r="F573" s="12" t="s">
        <v>1629</v>
      </c>
      <c r="G573" s="12" t="s">
        <v>1630</v>
      </c>
      <c r="H573" s="12">
        <v>3</v>
      </c>
      <c r="I573" s="12" t="s">
        <v>1631</v>
      </c>
      <c r="J573" s="12" t="s">
        <v>1632</v>
      </c>
      <c r="K573" s="13" t="s">
        <v>56</v>
      </c>
      <c r="L573" s="12" t="s">
        <v>1633</v>
      </c>
      <c r="M573" s="12" t="s">
        <v>1634</v>
      </c>
      <c r="N573" s="1" t="s">
        <v>1639</v>
      </c>
      <c r="O573" s="1" t="s">
        <v>1640</v>
      </c>
      <c r="P573" s="16" t="s">
        <v>2672</v>
      </c>
      <c r="Q573" s="16" t="s">
        <v>2671</v>
      </c>
      <c r="R573" s="16" t="s">
        <v>2672</v>
      </c>
      <c r="S573" s="16" t="s">
        <v>76</v>
      </c>
      <c r="T573" s="16" t="s">
        <v>2674</v>
      </c>
      <c r="U573" s="16" t="s">
        <v>2845</v>
      </c>
      <c r="V573" s="16" t="s">
        <v>2681</v>
      </c>
      <c r="W573" s="16" t="s">
        <v>72</v>
      </c>
      <c r="X573" s="1" t="s">
        <v>62</v>
      </c>
      <c r="Y573" s="1" t="s">
        <v>73</v>
      </c>
      <c r="Z573" t="s">
        <v>3192</v>
      </c>
      <c r="AA573" s="12" t="str">
        <f>Table14[[#This Row],[case_id]]&amp;"__"&amp;Table14[[#This Row],[filename]]&amp;"__"&amp;Table14[[#This Row],[Model]]</f>
        <v>repo_105fb70_71d6cd4__claude_dbt_llm_vs_gt.diff__Claude Opus 4.8</v>
      </c>
      <c r="AB573" s="12">
        <f>IF(Table14[[#This Row],[task_success]]="Yes",1,0)</f>
        <v>1</v>
      </c>
      <c r="AC573" s="12">
        <f>IF(Table14[[#This Row],[task_success]]="Partial",1,0)</f>
        <v>0</v>
      </c>
      <c r="AD573" s="12">
        <f>IF(Table14[[#This Row],[task_success]]="No",1,0)</f>
        <v>0</v>
      </c>
      <c r="AE573" s="12">
        <f>IF(Table14[[#This Row],[exact_match]]="Yes",1,0)</f>
        <v>0</v>
      </c>
      <c r="AF573" s="12">
        <f>IF(Table14[[#This Row],[unintended_change_present]]="Yes",1,0)</f>
        <v>1</v>
      </c>
      <c r="AG573" s="12">
        <f>IF(Table14[[#This Row],[missed_required_change]]="Yes",1,0)</f>
        <v>0</v>
      </c>
      <c r="AH573" s="12">
        <f>IF(OR(Table14[[#This Row],[severity]]="Medium",Table14[[#This Row],[severity]]="High"),1,0)</f>
        <v>0</v>
      </c>
    </row>
    <row r="574" spans="1:34" ht="121.5">
      <c r="A574" s="1" t="s">
        <v>1454</v>
      </c>
      <c r="B574" s="11" t="s">
        <v>1455</v>
      </c>
      <c r="C574" s="1" t="s">
        <v>180</v>
      </c>
      <c r="D57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4" s="11" t="s">
        <v>1628</v>
      </c>
      <c r="F574" s="12" t="s">
        <v>1629</v>
      </c>
      <c r="G574" s="12" t="s">
        <v>1630</v>
      </c>
      <c r="H574" s="12">
        <v>3</v>
      </c>
      <c r="I574" s="12" t="s">
        <v>1631</v>
      </c>
      <c r="J574" s="12" t="s">
        <v>1641</v>
      </c>
      <c r="K574" s="13" t="s">
        <v>56</v>
      </c>
      <c r="L574" s="12" t="s">
        <v>1633</v>
      </c>
      <c r="M574" s="12" t="s">
        <v>1634</v>
      </c>
      <c r="N574" s="1" t="s">
        <v>1646</v>
      </c>
      <c r="O574" s="1" t="s">
        <v>1647</v>
      </c>
      <c r="P574" s="12" t="s">
        <v>2671</v>
      </c>
      <c r="Q574" s="12" t="s">
        <v>2671</v>
      </c>
      <c r="R574" s="12" t="s">
        <v>2672</v>
      </c>
      <c r="S574" s="12" t="s">
        <v>76</v>
      </c>
      <c r="T574" s="12" t="s">
        <v>2674</v>
      </c>
      <c r="U574" s="12" t="s">
        <v>2671</v>
      </c>
      <c r="V574" s="12" t="s">
        <v>2681</v>
      </c>
      <c r="W574" s="12" t="s">
        <v>72</v>
      </c>
      <c r="X574" s="1" t="s">
        <v>62</v>
      </c>
      <c r="Y574" s="1" t="s">
        <v>73</v>
      </c>
      <c r="Z574" t="s">
        <v>3192</v>
      </c>
      <c r="AA574" s="12" t="str">
        <f>Table14[[#This Row],[case_id]]&amp;"__"&amp;Table14[[#This Row],[filename]]&amp;"__"&amp;Table14[[#This Row],[Model]]</f>
        <v>repo_105fb70_71d6cd4__claude_metric_llm_vs_gt.diff__Claude Opus 4.8</v>
      </c>
      <c r="AB574" s="12">
        <f>IF(Table14[[#This Row],[task_success]]="Yes",1,0)</f>
        <v>0</v>
      </c>
      <c r="AC574" s="12">
        <f>IF(Table14[[#This Row],[task_success]]="Partial",1,0)</f>
        <v>0</v>
      </c>
      <c r="AD574" s="12">
        <f>IF(Table14[[#This Row],[task_success]]="No",1,0)</f>
        <v>1</v>
      </c>
      <c r="AE574" s="12">
        <f>IF(Table14[[#This Row],[exact_match]]="Yes",1,0)</f>
        <v>0</v>
      </c>
      <c r="AF574" s="12">
        <f>IF(Table14[[#This Row],[unintended_change_present]]="Yes",1,0)</f>
        <v>1</v>
      </c>
      <c r="AG574" s="12">
        <f>IF(Table14[[#This Row],[missed_required_change]]="Yes",1,0)</f>
        <v>0</v>
      </c>
      <c r="AH574" s="12">
        <f>IF(OR(Table14[[#This Row],[severity]]="Medium",Table14[[#This Row],[severity]]="High"),1,0)</f>
        <v>0</v>
      </c>
    </row>
    <row r="575" spans="1:34" ht="121.5">
      <c r="A575" s="1" t="s">
        <v>1454</v>
      </c>
      <c r="B575" s="11" t="s">
        <v>1455</v>
      </c>
      <c r="C575" s="1" t="s">
        <v>180</v>
      </c>
      <c r="D57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5" s="11" t="s">
        <v>1628</v>
      </c>
      <c r="F575" s="12" t="s">
        <v>1629</v>
      </c>
      <c r="G575" s="12" t="s">
        <v>1630</v>
      </c>
      <c r="H575" s="12">
        <v>3</v>
      </c>
      <c r="I575" s="12" t="s">
        <v>1631</v>
      </c>
      <c r="J575" s="12" t="s">
        <v>1648</v>
      </c>
      <c r="K575" s="13" t="s">
        <v>56</v>
      </c>
      <c r="L575" s="12" t="s">
        <v>1633</v>
      </c>
      <c r="M575" s="12" t="s">
        <v>1634</v>
      </c>
      <c r="N575" s="1" t="s">
        <v>1653</v>
      </c>
      <c r="O575" s="1" t="s">
        <v>1654</v>
      </c>
      <c r="P575" s="16" t="s">
        <v>62</v>
      </c>
      <c r="Q575" s="16" t="s">
        <v>2671</v>
      </c>
      <c r="R575" s="16" t="s">
        <v>2672</v>
      </c>
      <c r="S575" s="16" t="s">
        <v>76</v>
      </c>
      <c r="T575" s="16" t="s">
        <v>77</v>
      </c>
      <c r="U575" s="16" t="s">
        <v>61</v>
      </c>
      <c r="V575" s="16" t="s">
        <v>2681</v>
      </c>
      <c r="W575" s="16" t="s">
        <v>72</v>
      </c>
      <c r="X575" s="1" t="s">
        <v>62</v>
      </c>
      <c r="Y575" s="1" t="s">
        <v>73</v>
      </c>
      <c r="Z575" t="s">
        <v>3192</v>
      </c>
      <c r="AA575" s="12" t="str">
        <f>Table14[[#This Row],[case_id]]&amp;"__"&amp;Table14[[#This Row],[filename]]&amp;"__"&amp;Table14[[#This Row],[Model]]</f>
        <v>repo_105fb70_71d6cd4__claude_pipeline_llm_vs_gt.diff__Claude Opus 4.8</v>
      </c>
      <c r="AB575" s="12">
        <f>IF(Table14[[#This Row],[task_success]]="Yes",1,0)</f>
        <v>1</v>
      </c>
      <c r="AC575" s="12">
        <f>IF(Table14[[#This Row],[task_success]]="Partial",1,0)</f>
        <v>0</v>
      </c>
      <c r="AD575" s="12">
        <f>IF(Table14[[#This Row],[task_success]]="No",1,0)</f>
        <v>0</v>
      </c>
      <c r="AE575" s="12">
        <f>IF(Table14[[#This Row],[exact_match]]="Yes",1,0)</f>
        <v>0</v>
      </c>
      <c r="AF575" s="12">
        <f>IF(Table14[[#This Row],[unintended_change_present]]="Yes",1,0)</f>
        <v>1</v>
      </c>
      <c r="AG575" s="12">
        <f>IF(Table14[[#This Row],[missed_required_change]]="Yes",1,0)</f>
        <v>0</v>
      </c>
      <c r="AH575" s="12">
        <f>IF(OR(Table14[[#This Row],[severity]]="Medium",Table14[[#This Row],[severity]]="High"),1,0)</f>
        <v>0</v>
      </c>
    </row>
    <row r="576" spans="1:34" ht="183">
      <c r="A576" s="1" t="s">
        <v>1454</v>
      </c>
      <c r="B576" s="11" t="s">
        <v>1455</v>
      </c>
      <c r="C576" s="1" t="s">
        <v>180</v>
      </c>
      <c r="D57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6" s="11" t="s">
        <v>1655</v>
      </c>
      <c r="F576" s="12" t="s">
        <v>1656</v>
      </c>
      <c r="G576" s="12" t="s">
        <v>1657</v>
      </c>
      <c r="H576" s="12">
        <v>3</v>
      </c>
      <c r="I576" s="12" t="s">
        <v>1658</v>
      </c>
      <c r="J576" s="12" t="s">
        <v>1659</v>
      </c>
      <c r="K576" s="13" t="s">
        <v>56</v>
      </c>
      <c r="L576" s="12" t="s">
        <v>1660</v>
      </c>
      <c r="M576" s="12" t="s">
        <v>1661</v>
      </c>
      <c r="N576" s="1" t="s">
        <v>1667</v>
      </c>
      <c r="O576" s="1" t="s">
        <v>2928</v>
      </c>
      <c r="P576" s="12" t="s">
        <v>2672</v>
      </c>
      <c r="Q576" s="12" t="s">
        <v>2671</v>
      </c>
      <c r="R576" s="12" t="s">
        <v>2672</v>
      </c>
      <c r="S576" s="12" t="s">
        <v>2719</v>
      </c>
      <c r="T576" s="12" t="s">
        <v>2674</v>
      </c>
      <c r="U576" s="12" t="s">
        <v>2671</v>
      </c>
      <c r="V576" s="12" t="s">
        <v>2931</v>
      </c>
      <c r="W576" s="12" t="s">
        <v>72</v>
      </c>
      <c r="X576" s="1" t="s">
        <v>62</v>
      </c>
      <c r="Y576" s="1" t="s">
        <v>73</v>
      </c>
      <c r="Z576" t="s">
        <v>3192</v>
      </c>
      <c r="AA576" s="12" t="str">
        <f>Table14[[#This Row],[case_id]]&amp;"__"&amp;Table14[[#This Row],[filename]]&amp;"__"&amp;Table14[[#This Row],[Model]]</f>
        <v>repo_d6fe0f5_e0f5dcf__claude_dbconstants_llm_vs_gt.diff__Claude Opus 4.8</v>
      </c>
      <c r="AB576" s="12">
        <f>IF(Table14[[#This Row],[task_success]]="Yes",1,0)</f>
        <v>1</v>
      </c>
      <c r="AC576" s="12">
        <f>IF(Table14[[#This Row],[task_success]]="Partial",1,0)</f>
        <v>0</v>
      </c>
      <c r="AD576" s="12">
        <f>IF(Table14[[#This Row],[task_success]]="No",1,0)</f>
        <v>0</v>
      </c>
      <c r="AE576" s="12">
        <f>IF(Table14[[#This Row],[exact_match]]="Yes",1,0)</f>
        <v>0</v>
      </c>
      <c r="AF576" s="12">
        <f>IF(Table14[[#This Row],[unintended_change_present]]="Yes",1,0)</f>
        <v>1</v>
      </c>
      <c r="AG576" s="12">
        <f>IF(Table14[[#This Row],[missed_required_change]]="Yes",1,0)</f>
        <v>0</v>
      </c>
      <c r="AH576" s="12">
        <f>IF(OR(Table14[[#This Row],[severity]]="Medium",Table14[[#This Row],[severity]]="High"),1,0)</f>
        <v>0</v>
      </c>
    </row>
    <row r="577" spans="1:34" ht="198">
      <c r="A577" s="1" t="s">
        <v>1454</v>
      </c>
      <c r="B577" s="11" t="s">
        <v>1455</v>
      </c>
      <c r="C577" s="1" t="s">
        <v>180</v>
      </c>
      <c r="D57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7" s="11" t="s">
        <v>1655</v>
      </c>
      <c r="F577" s="12" t="s">
        <v>1656</v>
      </c>
      <c r="G577" s="12" t="s">
        <v>1657</v>
      </c>
      <c r="H577" s="12">
        <v>3</v>
      </c>
      <c r="I577" s="12" t="s">
        <v>1669</v>
      </c>
      <c r="J577" s="12" t="s">
        <v>1670</v>
      </c>
      <c r="K577" s="13" t="s">
        <v>56</v>
      </c>
      <c r="L577" s="12" t="s">
        <v>1660</v>
      </c>
      <c r="M577" s="12" t="s">
        <v>1661</v>
      </c>
      <c r="N577" s="1" t="s">
        <v>1675</v>
      </c>
      <c r="O577" s="1" t="s">
        <v>1676</v>
      </c>
      <c r="P577" s="16" t="s">
        <v>62</v>
      </c>
      <c r="Q577" s="16" t="s">
        <v>61</v>
      </c>
      <c r="R577" s="16" t="s">
        <v>62</v>
      </c>
      <c r="S577" s="12" t="s">
        <v>2719</v>
      </c>
      <c r="T577" s="16" t="s">
        <v>77</v>
      </c>
      <c r="U577" s="16" t="s">
        <v>61</v>
      </c>
      <c r="V577" s="16" t="s">
        <v>3195</v>
      </c>
      <c r="W577" s="16"/>
      <c r="X577" s="1" t="s">
        <v>62</v>
      </c>
      <c r="Y577" s="1" t="s">
        <v>73</v>
      </c>
      <c r="Z577" t="s">
        <v>3192</v>
      </c>
      <c r="AA577" s="12" t="str">
        <f>Table14[[#This Row],[case_id]]&amp;"__"&amp;Table14[[#This Row],[filename]]&amp;"__"&amp;Table14[[#This Row],[Model]]</f>
        <v>repo_d6fe0f5_e0f5dcf__claude_downstreamconstants_llm_vs_gt.diff__Claude Opus 4.8</v>
      </c>
      <c r="AB577" s="12">
        <f>IF(Table14[[#This Row],[task_success]]="Yes",1,0)</f>
        <v>1</v>
      </c>
      <c r="AC577" s="12">
        <f>IF(Table14[[#This Row],[task_success]]="Partial",1,0)</f>
        <v>0</v>
      </c>
      <c r="AD577" s="12">
        <f>IF(Table14[[#This Row],[task_success]]="No",1,0)</f>
        <v>0</v>
      </c>
      <c r="AE577" s="12">
        <f>IF(Table14[[#This Row],[exact_match]]="Yes",1,0)</f>
        <v>0</v>
      </c>
      <c r="AF577" s="12">
        <f>IF(Table14[[#This Row],[unintended_change_present]]="Yes",1,0)</f>
        <v>1</v>
      </c>
      <c r="AG577" s="12">
        <f>IF(Table14[[#This Row],[missed_required_change]]="Yes",1,0)</f>
        <v>0</v>
      </c>
      <c r="AH577" s="12">
        <f>IF(OR(Table14[[#This Row],[severity]]="Medium",Table14[[#This Row],[severity]]="High"),1,0)</f>
        <v>0</v>
      </c>
    </row>
    <row r="578" spans="1:34" ht="198">
      <c r="A578" s="1" t="s">
        <v>1454</v>
      </c>
      <c r="B578" s="11" t="s">
        <v>1455</v>
      </c>
      <c r="C578" s="1" t="s">
        <v>180</v>
      </c>
      <c r="D57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8" s="11" t="s">
        <v>1655</v>
      </c>
      <c r="F578" s="12" t="s">
        <v>1656</v>
      </c>
      <c r="G578" s="12" t="s">
        <v>1657</v>
      </c>
      <c r="H578" s="12">
        <v>3</v>
      </c>
      <c r="I578" s="12" t="s">
        <v>1669</v>
      </c>
      <c r="J578" s="12" t="s">
        <v>1677</v>
      </c>
      <c r="K578" s="13" t="s">
        <v>56</v>
      </c>
      <c r="L578" s="12" t="s">
        <v>1660</v>
      </c>
      <c r="M578" s="12" t="s">
        <v>1661</v>
      </c>
      <c r="N578" s="1" t="s">
        <v>1682</v>
      </c>
      <c r="O578" s="1" t="s">
        <v>1683</v>
      </c>
      <c r="P578" s="12" t="s">
        <v>2672</v>
      </c>
      <c r="Q578" s="12" t="s">
        <v>2671</v>
      </c>
      <c r="R578" s="12" t="s">
        <v>2672</v>
      </c>
      <c r="S578" s="12" t="s">
        <v>2719</v>
      </c>
      <c r="T578" s="12" t="s">
        <v>2674</v>
      </c>
      <c r="U578" s="12" t="s">
        <v>2671</v>
      </c>
      <c r="V578" s="12" t="s">
        <v>2931</v>
      </c>
      <c r="W578" s="12" t="s">
        <v>72</v>
      </c>
      <c r="X578" s="1" t="s">
        <v>62</v>
      </c>
      <c r="Y578" s="1" t="s">
        <v>73</v>
      </c>
      <c r="Z578" t="s">
        <v>3192</v>
      </c>
      <c r="AA578" s="12" t="str">
        <f>Table14[[#This Row],[case_id]]&amp;"__"&amp;Table14[[#This Row],[filename]]&amp;"__"&amp;Table14[[#This Row],[Model]]</f>
        <v>repo_d6fe0f5_e0f5dcf__claude_upstreamconstants_llm_vs_gt.diff__Claude Opus 4.8</v>
      </c>
      <c r="AB578" s="12">
        <f>IF(Table14[[#This Row],[task_success]]="Yes",1,0)</f>
        <v>1</v>
      </c>
      <c r="AC578" s="12">
        <f>IF(Table14[[#This Row],[task_success]]="Partial",1,0)</f>
        <v>0</v>
      </c>
      <c r="AD578" s="12">
        <f>IF(Table14[[#This Row],[task_success]]="No",1,0)</f>
        <v>0</v>
      </c>
      <c r="AE578" s="12">
        <f>IF(Table14[[#This Row],[exact_match]]="Yes",1,0)</f>
        <v>0</v>
      </c>
      <c r="AF578" s="12">
        <f>IF(Table14[[#This Row],[unintended_change_present]]="Yes",1,0)</f>
        <v>1</v>
      </c>
      <c r="AG578" s="12">
        <f>IF(Table14[[#This Row],[missed_required_change]]="Yes",1,0)</f>
        <v>0</v>
      </c>
      <c r="AH578" s="12">
        <f>IF(OR(Table14[[#This Row],[severity]]="Medium",Table14[[#This Row],[severity]]="High"),1,0)</f>
        <v>0</v>
      </c>
    </row>
    <row r="579" spans="1:34" ht="76.5">
      <c r="A579" s="1" t="s">
        <v>1684</v>
      </c>
      <c r="B579" s="11" t="s">
        <v>1685</v>
      </c>
      <c r="C579" s="1" t="s">
        <v>51</v>
      </c>
      <c r="D57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9" s="11" t="s">
        <v>1686</v>
      </c>
      <c r="F579" s="12" t="s">
        <v>1687</v>
      </c>
      <c r="G579" s="12" t="s">
        <v>1688</v>
      </c>
      <c r="H579" s="12">
        <v>1</v>
      </c>
      <c r="I579" s="12" t="s">
        <v>1689</v>
      </c>
      <c r="J579" s="12" t="s">
        <v>1689</v>
      </c>
      <c r="K579" s="13" t="s">
        <v>56</v>
      </c>
      <c r="L579" s="12" t="s">
        <v>1690</v>
      </c>
      <c r="M579" s="12" t="s">
        <v>1691</v>
      </c>
      <c r="N579" s="1" t="s">
        <v>1696</v>
      </c>
      <c r="O579" s="1" t="s">
        <v>1697</v>
      </c>
      <c r="P579" s="16" t="s">
        <v>2672</v>
      </c>
      <c r="Q579" s="16" t="s">
        <v>2671</v>
      </c>
      <c r="R579" s="16" t="s">
        <v>2672</v>
      </c>
      <c r="S579" s="16" t="s">
        <v>2673</v>
      </c>
      <c r="T579" s="16" t="s">
        <v>2678</v>
      </c>
      <c r="U579" s="16" t="s">
        <v>2671</v>
      </c>
      <c r="V579" s="16" t="s">
        <v>2935</v>
      </c>
      <c r="W579" s="16" t="s">
        <v>72</v>
      </c>
      <c r="X579" s="1" t="s">
        <v>62</v>
      </c>
      <c r="Y579" s="1" t="s">
        <v>73</v>
      </c>
      <c r="Z579" t="s">
        <v>3192</v>
      </c>
      <c r="AA579" s="12" t="str">
        <f>Table14[[#This Row],[case_id]]&amp;"__"&amp;Table14[[#This Row],[filename]]&amp;"__"&amp;Table14[[#This Row],[Model]]</f>
        <v>repo_b3ca345_5f9d86a__claude_tab_llm_vs_gt.diff__Claude Opus 4.8</v>
      </c>
      <c r="AB579" s="12">
        <f>IF(Table14[[#This Row],[task_success]]="Yes",1,0)</f>
        <v>1</v>
      </c>
      <c r="AC579" s="12">
        <f>IF(Table14[[#This Row],[task_success]]="Partial",1,0)</f>
        <v>0</v>
      </c>
      <c r="AD579" s="12">
        <f>IF(Table14[[#This Row],[task_success]]="No",1,0)</f>
        <v>0</v>
      </c>
      <c r="AE579" s="12">
        <f>IF(Table14[[#This Row],[exact_match]]="Yes",1,0)</f>
        <v>0</v>
      </c>
      <c r="AF579" s="12">
        <f>IF(Table14[[#This Row],[unintended_change_present]]="Yes",1,0)</f>
        <v>1</v>
      </c>
      <c r="AG579" s="12">
        <f>IF(Table14[[#This Row],[missed_required_change]]="Yes",1,0)</f>
        <v>0</v>
      </c>
      <c r="AH579" s="12">
        <f>IF(OR(Table14[[#This Row],[severity]]="Medium",Table14[[#This Row],[severity]]="High"),1,0)</f>
        <v>1</v>
      </c>
    </row>
    <row r="580" spans="1:34" ht="91.5">
      <c r="A580" s="1" t="s">
        <v>1684</v>
      </c>
      <c r="B580" s="11" t="s">
        <v>1685</v>
      </c>
      <c r="C580" s="1" t="s">
        <v>114</v>
      </c>
      <c r="D58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0" s="11" t="s">
        <v>1698</v>
      </c>
      <c r="F580" s="12" t="s">
        <v>1699</v>
      </c>
      <c r="G580" s="12" t="s">
        <v>1700</v>
      </c>
      <c r="H580" s="12">
        <v>1</v>
      </c>
      <c r="I580" s="12" t="s">
        <v>1701</v>
      </c>
      <c r="J580" s="12" t="s">
        <v>1701</v>
      </c>
      <c r="K580" s="13" t="s">
        <v>56</v>
      </c>
      <c r="L580" s="12" t="s">
        <v>1702</v>
      </c>
      <c r="M580" s="12" t="s">
        <v>1703</v>
      </c>
      <c r="N580" s="1" t="s">
        <v>1708</v>
      </c>
      <c r="O580" s="1" t="s">
        <v>1709</v>
      </c>
      <c r="P580" s="12" t="s">
        <v>2672</v>
      </c>
      <c r="Q580" s="12" t="s">
        <v>2671</v>
      </c>
      <c r="R580" s="12" t="s">
        <v>2672</v>
      </c>
      <c r="S580" s="12" t="s">
        <v>76</v>
      </c>
      <c r="T580" s="12" t="s">
        <v>2674</v>
      </c>
      <c r="U580" s="12" t="s">
        <v>2671</v>
      </c>
      <c r="V580" s="12" t="s">
        <v>2681</v>
      </c>
      <c r="W580" s="12" t="s">
        <v>72</v>
      </c>
      <c r="X580" s="1" t="s">
        <v>62</v>
      </c>
      <c r="Y580" s="1" t="s">
        <v>73</v>
      </c>
      <c r="Z580" t="s">
        <v>3192</v>
      </c>
      <c r="AA580" s="12" t="str">
        <f>Table14[[#This Row],[case_id]]&amp;"__"&amp;Table14[[#This Row],[filename]]&amp;"__"&amp;Table14[[#This Row],[Model]]</f>
        <v>repo_d30da4f_c19e194__claude_cmd_llm_vs_gt.diff__Claude Opus 4.8</v>
      </c>
      <c r="AB580" s="12">
        <f>IF(Table14[[#This Row],[task_success]]="Yes",1,0)</f>
        <v>1</v>
      </c>
      <c r="AC580" s="12">
        <f>IF(Table14[[#This Row],[task_success]]="Partial",1,0)</f>
        <v>0</v>
      </c>
      <c r="AD580" s="12">
        <f>IF(Table14[[#This Row],[task_success]]="No",1,0)</f>
        <v>0</v>
      </c>
      <c r="AE580" s="12">
        <f>IF(Table14[[#This Row],[exact_match]]="Yes",1,0)</f>
        <v>0</v>
      </c>
      <c r="AF580" s="12">
        <f>IF(Table14[[#This Row],[unintended_change_present]]="Yes",1,0)</f>
        <v>1</v>
      </c>
      <c r="AG580" s="12">
        <f>IF(Table14[[#This Row],[missed_required_change]]="Yes",1,0)</f>
        <v>0</v>
      </c>
      <c r="AH580" s="12">
        <f>IF(OR(Table14[[#This Row],[severity]]="Medium",Table14[[#This Row],[severity]]="High"),1,0)</f>
        <v>0</v>
      </c>
    </row>
    <row r="581" spans="1:34" ht="106.5">
      <c r="A581" s="1" t="s">
        <v>1684</v>
      </c>
      <c r="B581" s="11" t="s">
        <v>1685</v>
      </c>
      <c r="C581" s="1" t="s">
        <v>149</v>
      </c>
      <c r="D58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1" s="11" t="s">
        <v>1710</v>
      </c>
      <c r="F581" s="12" t="s">
        <v>1711</v>
      </c>
      <c r="G581" s="12" t="s">
        <v>1712</v>
      </c>
      <c r="H581" s="12">
        <v>1</v>
      </c>
      <c r="I581" s="12" t="s">
        <v>1713</v>
      </c>
      <c r="J581" s="12" t="s">
        <v>1713</v>
      </c>
      <c r="K581" s="13" t="s">
        <v>56</v>
      </c>
      <c r="L581" s="12" t="s">
        <v>1714</v>
      </c>
      <c r="M581" s="12" t="s">
        <v>1715</v>
      </c>
      <c r="N581" s="1" t="s">
        <v>1696</v>
      </c>
      <c r="O581" s="1" t="s">
        <v>1720</v>
      </c>
      <c r="P581" s="16" t="s">
        <v>2672</v>
      </c>
      <c r="Q581" s="16" t="s">
        <v>2671</v>
      </c>
      <c r="R581" s="16" t="s">
        <v>2672</v>
      </c>
      <c r="S581" s="16" t="s">
        <v>2673</v>
      </c>
      <c r="T581" s="16" t="s">
        <v>2678</v>
      </c>
      <c r="U581" s="16" t="s">
        <v>2671</v>
      </c>
      <c r="V581" s="16" t="s">
        <v>2935</v>
      </c>
      <c r="W581" s="16" t="s">
        <v>72</v>
      </c>
      <c r="X581" s="1" t="s">
        <v>62</v>
      </c>
      <c r="Y581" s="1" t="s">
        <v>73</v>
      </c>
      <c r="Z581" t="s">
        <v>3192</v>
      </c>
      <c r="AA581" s="12" t="str">
        <f>Table14[[#This Row],[case_id]]&amp;"__"&amp;Table14[[#This Row],[filename]]&amp;"__"&amp;Table14[[#This Row],[Model]]</f>
        <v>repo_af97f9e_ed137c0__claude_tab_llm_vs_gt.diff__Claude Opus 4.8</v>
      </c>
      <c r="AB581" s="12">
        <f>IF(Table14[[#This Row],[task_success]]="Yes",1,0)</f>
        <v>1</v>
      </c>
      <c r="AC581" s="12">
        <f>IF(Table14[[#This Row],[task_success]]="Partial",1,0)</f>
        <v>0</v>
      </c>
      <c r="AD581" s="12">
        <f>IF(Table14[[#This Row],[task_success]]="No",1,0)</f>
        <v>0</v>
      </c>
      <c r="AE581" s="12">
        <f>IF(Table14[[#This Row],[exact_match]]="Yes",1,0)</f>
        <v>0</v>
      </c>
      <c r="AF581" s="12">
        <f>IF(Table14[[#This Row],[unintended_change_present]]="Yes",1,0)</f>
        <v>1</v>
      </c>
      <c r="AG581" s="12">
        <f>IF(Table14[[#This Row],[missed_required_change]]="Yes",1,0)</f>
        <v>0</v>
      </c>
      <c r="AH581" s="12">
        <f>IF(OR(Table14[[#This Row],[severity]]="Medium",Table14[[#This Row],[severity]]="High"),1,0)</f>
        <v>1</v>
      </c>
    </row>
    <row r="582" spans="1:34" ht="152.25">
      <c r="A582" s="1" t="s">
        <v>1721</v>
      </c>
      <c r="B582" s="11" t="s">
        <v>1722</v>
      </c>
      <c r="C582" s="1" t="s">
        <v>51</v>
      </c>
      <c r="D58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2" s="11" t="s">
        <v>1723</v>
      </c>
      <c r="F582" s="12" t="s">
        <v>1724</v>
      </c>
      <c r="G582" s="12" t="s">
        <v>1725</v>
      </c>
      <c r="H582" s="12">
        <v>2</v>
      </c>
      <c r="I582" s="12" t="s">
        <v>1726</v>
      </c>
      <c r="J582" s="12" t="s">
        <v>1727</v>
      </c>
      <c r="K582" s="13" t="s">
        <v>56</v>
      </c>
      <c r="L582" s="12" t="s">
        <v>1728</v>
      </c>
      <c r="M582" s="12" t="s">
        <v>1729</v>
      </c>
      <c r="N582" s="1" t="s">
        <v>1734</v>
      </c>
      <c r="O582" s="1" t="s">
        <v>1735</v>
      </c>
      <c r="P582" s="12" t="s">
        <v>2671</v>
      </c>
      <c r="Q582" s="12" t="s">
        <v>2671</v>
      </c>
      <c r="R582" s="12" t="s">
        <v>2672</v>
      </c>
      <c r="S582" s="12" t="s">
        <v>2752</v>
      </c>
      <c r="T582" s="12" t="s">
        <v>2678</v>
      </c>
      <c r="U582" s="12" t="s">
        <v>2672</v>
      </c>
      <c r="V582" s="12" t="s">
        <v>2941</v>
      </c>
      <c r="W582" s="12" t="s">
        <v>72</v>
      </c>
      <c r="X582" s="1" t="s">
        <v>62</v>
      </c>
      <c r="Y582" s="1" t="s">
        <v>73</v>
      </c>
      <c r="Z582" t="s">
        <v>3192</v>
      </c>
      <c r="AA582" s="12" t="str">
        <f>Table14[[#This Row],[case_id]]&amp;"__"&amp;Table14[[#This Row],[filename]]&amp;"__"&amp;Table14[[#This Row],[Model]]</f>
        <v>repo_eaef336_54decf9__claude_load_llm_vs_gt.diff__Claude Opus 4.8</v>
      </c>
      <c r="AB582" s="12">
        <f>IF(Table14[[#This Row],[task_success]]="Yes",1,0)</f>
        <v>0</v>
      </c>
      <c r="AC582" s="12">
        <f>IF(Table14[[#This Row],[task_success]]="Partial",1,0)</f>
        <v>0</v>
      </c>
      <c r="AD582" s="12">
        <f>IF(Table14[[#This Row],[task_success]]="No",1,0)</f>
        <v>1</v>
      </c>
      <c r="AE582" s="12">
        <f>IF(Table14[[#This Row],[exact_match]]="Yes",1,0)</f>
        <v>0</v>
      </c>
      <c r="AF582" s="12">
        <f>IF(Table14[[#This Row],[unintended_change_present]]="Yes",1,0)</f>
        <v>1</v>
      </c>
      <c r="AG582" s="12">
        <f>IF(Table14[[#This Row],[missed_required_change]]="Yes",1,0)</f>
        <v>1</v>
      </c>
      <c r="AH582" s="12">
        <f>IF(OR(Table14[[#This Row],[severity]]="Medium",Table14[[#This Row],[severity]]="High"),1,0)</f>
        <v>1</v>
      </c>
    </row>
    <row r="583" spans="1:34" ht="152.25">
      <c r="A583" s="1" t="s">
        <v>1721</v>
      </c>
      <c r="B583" s="11" t="s">
        <v>1722</v>
      </c>
      <c r="C583" s="1" t="s">
        <v>51</v>
      </c>
      <c r="D58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3" s="11" t="s">
        <v>1723</v>
      </c>
      <c r="F583" s="12" t="s">
        <v>1724</v>
      </c>
      <c r="G583" s="12" t="s">
        <v>1725</v>
      </c>
      <c r="H583" s="12">
        <v>2</v>
      </c>
      <c r="I583" s="12" t="s">
        <v>1726</v>
      </c>
      <c r="J583" s="12" t="s">
        <v>1736</v>
      </c>
      <c r="K583" s="13" t="s">
        <v>56</v>
      </c>
      <c r="L583" s="12" t="s">
        <v>1728</v>
      </c>
      <c r="M583" s="12" t="s">
        <v>1729</v>
      </c>
      <c r="N583" s="1" t="s">
        <v>625</v>
      </c>
      <c r="O583" s="1" t="s">
        <v>1739</v>
      </c>
      <c r="P583" s="16" t="s">
        <v>2672</v>
      </c>
      <c r="Q583" s="16" t="s">
        <v>2671</v>
      </c>
      <c r="R583" s="16" t="s">
        <v>2672</v>
      </c>
      <c r="S583" s="16" t="s">
        <v>2677</v>
      </c>
      <c r="T583" s="16" t="s">
        <v>2691</v>
      </c>
      <c r="U583" s="16" t="s">
        <v>2671</v>
      </c>
      <c r="V583" s="16" t="s">
        <v>2778</v>
      </c>
      <c r="W583" s="16" t="s">
        <v>162</v>
      </c>
      <c r="X583" s="1" t="s">
        <v>62</v>
      </c>
      <c r="Y583" s="1" t="s">
        <v>73</v>
      </c>
      <c r="Z583" t="s">
        <v>3192</v>
      </c>
      <c r="AA583" s="12" t="str">
        <f>Table14[[#This Row],[case_id]]&amp;"__"&amp;Table14[[#This Row],[filename]]&amp;"__"&amp;Table14[[#This Row],[Model]]</f>
        <v>repo_eaef336_54decf9__claude_train_llm_vs_gt.diff__Claude Opus 4.8</v>
      </c>
      <c r="AB583" s="12">
        <f>IF(Table14[[#This Row],[task_success]]="Yes",1,0)</f>
        <v>1</v>
      </c>
      <c r="AC583" s="12">
        <f>IF(Table14[[#This Row],[task_success]]="Partial",1,0)</f>
        <v>0</v>
      </c>
      <c r="AD583" s="12">
        <f>IF(Table14[[#This Row],[task_success]]="No",1,0)</f>
        <v>0</v>
      </c>
      <c r="AE583" s="12">
        <f>IF(Table14[[#This Row],[exact_match]]="Yes",1,0)</f>
        <v>0</v>
      </c>
      <c r="AF583" s="12">
        <f>IF(Table14[[#This Row],[unintended_change_present]]="Yes",1,0)</f>
        <v>1</v>
      </c>
      <c r="AG583" s="12">
        <f>IF(Table14[[#This Row],[missed_required_change]]="Yes",1,0)</f>
        <v>0</v>
      </c>
      <c r="AH583" s="12">
        <f>IF(OR(Table14[[#This Row],[severity]]="Medium",Table14[[#This Row],[severity]]="High"),1,0)</f>
        <v>1</v>
      </c>
    </row>
    <row r="584" spans="1:34" ht="152.25">
      <c r="A584" s="1" t="s">
        <v>1721</v>
      </c>
      <c r="B584" s="11" t="s">
        <v>1722</v>
      </c>
      <c r="C584" s="1" t="s">
        <v>51</v>
      </c>
      <c r="D58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4" s="11" t="s">
        <v>1740</v>
      </c>
      <c r="F584" s="12" t="s">
        <v>1741</v>
      </c>
      <c r="G584" s="12" t="s">
        <v>1742</v>
      </c>
      <c r="H584" s="12">
        <v>2</v>
      </c>
      <c r="I584" s="12" t="s">
        <v>1726</v>
      </c>
      <c r="J584" s="12" t="s">
        <v>1727</v>
      </c>
      <c r="K584" s="13" t="s">
        <v>56</v>
      </c>
      <c r="L584" s="12" t="s">
        <v>1728</v>
      </c>
      <c r="M584" s="12" t="s">
        <v>1743</v>
      </c>
      <c r="N584" s="1" t="s">
        <v>1734</v>
      </c>
      <c r="O584" s="1" t="s">
        <v>1746</v>
      </c>
      <c r="P584" s="12" t="s">
        <v>2671</v>
      </c>
      <c r="Q584" s="12" t="s">
        <v>2671</v>
      </c>
      <c r="R584" s="12" t="s">
        <v>2672</v>
      </c>
      <c r="S584" s="12" t="s">
        <v>2752</v>
      </c>
      <c r="T584" s="12" t="s">
        <v>2678</v>
      </c>
      <c r="U584" s="12" t="s">
        <v>2672</v>
      </c>
      <c r="V584" s="12" t="s">
        <v>2941</v>
      </c>
      <c r="W584" s="12" t="s">
        <v>72</v>
      </c>
      <c r="X584" s="1" t="s">
        <v>62</v>
      </c>
      <c r="Y584" s="1" t="s">
        <v>73</v>
      </c>
      <c r="Z584" t="s">
        <v>3192</v>
      </c>
      <c r="AA584" s="12" t="str">
        <f>Table14[[#This Row],[case_id]]&amp;"__"&amp;Table14[[#This Row],[filename]]&amp;"__"&amp;Table14[[#This Row],[Model]]</f>
        <v>repo_0accd26_1d4e7a8__claude_load_llm_vs_gt.diff__Claude Opus 4.8</v>
      </c>
      <c r="AB584" s="12">
        <f>IF(Table14[[#This Row],[task_success]]="Yes",1,0)</f>
        <v>0</v>
      </c>
      <c r="AC584" s="12">
        <f>IF(Table14[[#This Row],[task_success]]="Partial",1,0)</f>
        <v>0</v>
      </c>
      <c r="AD584" s="12">
        <f>IF(Table14[[#This Row],[task_success]]="No",1,0)</f>
        <v>1</v>
      </c>
      <c r="AE584" s="12">
        <f>IF(Table14[[#This Row],[exact_match]]="Yes",1,0)</f>
        <v>0</v>
      </c>
      <c r="AF584" s="12">
        <f>IF(Table14[[#This Row],[unintended_change_present]]="Yes",1,0)</f>
        <v>1</v>
      </c>
      <c r="AG584" s="12">
        <f>IF(Table14[[#This Row],[missed_required_change]]="Yes",1,0)</f>
        <v>1</v>
      </c>
      <c r="AH584" s="12">
        <f>IF(OR(Table14[[#This Row],[severity]]="Medium",Table14[[#This Row],[severity]]="High"),1,0)</f>
        <v>1</v>
      </c>
    </row>
    <row r="585" spans="1:34" ht="152.25">
      <c r="A585" s="1" t="s">
        <v>1721</v>
      </c>
      <c r="B585" s="11" t="s">
        <v>1722</v>
      </c>
      <c r="C585" s="1" t="s">
        <v>51</v>
      </c>
      <c r="D58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5" s="11" t="s">
        <v>1740</v>
      </c>
      <c r="F585" s="12" t="s">
        <v>1741</v>
      </c>
      <c r="G585" s="12" t="s">
        <v>1742</v>
      </c>
      <c r="H585" s="12">
        <v>2</v>
      </c>
      <c r="I585" s="12" t="s">
        <v>1726</v>
      </c>
      <c r="J585" s="12" t="s">
        <v>1736</v>
      </c>
      <c r="K585" s="13" t="s">
        <v>56</v>
      </c>
      <c r="L585" s="12" t="s">
        <v>1728</v>
      </c>
      <c r="M585" s="12" t="s">
        <v>1743</v>
      </c>
      <c r="N585" s="1" t="s">
        <v>625</v>
      </c>
      <c r="O585" s="1" t="s">
        <v>1749</v>
      </c>
      <c r="P585" s="16" t="s">
        <v>2672</v>
      </c>
      <c r="Q585" s="16" t="s">
        <v>2671</v>
      </c>
      <c r="R585" s="16" t="s">
        <v>2672</v>
      </c>
      <c r="S585" s="16" t="s">
        <v>2677</v>
      </c>
      <c r="T585" s="16" t="s">
        <v>2691</v>
      </c>
      <c r="U585" s="16" t="s">
        <v>2671</v>
      </c>
      <c r="V585" s="16" t="s">
        <v>2778</v>
      </c>
      <c r="W585" s="16" t="s">
        <v>162</v>
      </c>
      <c r="X585" s="1" t="s">
        <v>62</v>
      </c>
      <c r="Y585" s="1" t="s">
        <v>73</v>
      </c>
      <c r="Z585" t="s">
        <v>3192</v>
      </c>
      <c r="AA585" s="12" t="str">
        <f>Table14[[#This Row],[case_id]]&amp;"__"&amp;Table14[[#This Row],[filename]]&amp;"__"&amp;Table14[[#This Row],[Model]]</f>
        <v>repo_0accd26_1d4e7a8__claude_train_llm_vs_gt.diff__Claude Opus 4.8</v>
      </c>
      <c r="AB585" s="12">
        <f>IF(Table14[[#This Row],[task_success]]="Yes",1,0)</f>
        <v>1</v>
      </c>
      <c r="AC585" s="12">
        <f>IF(Table14[[#This Row],[task_success]]="Partial",1,0)</f>
        <v>0</v>
      </c>
      <c r="AD585" s="12">
        <f>IF(Table14[[#This Row],[task_success]]="No",1,0)</f>
        <v>0</v>
      </c>
      <c r="AE585" s="12">
        <f>IF(Table14[[#This Row],[exact_match]]="Yes",1,0)</f>
        <v>0</v>
      </c>
      <c r="AF585" s="12">
        <f>IF(Table14[[#This Row],[unintended_change_present]]="Yes",1,0)</f>
        <v>1</v>
      </c>
      <c r="AG585" s="12">
        <f>IF(Table14[[#This Row],[missed_required_change]]="Yes",1,0)</f>
        <v>0</v>
      </c>
      <c r="AH585" s="12">
        <f>IF(OR(Table14[[#This Row],[severity]]="Medium",Table14[[#This Row],[severity]]="High"),1,0)</f>
        <v>1</v>
      </c>
    </row>
    <row r="586" spans="1:34" ht="152.25">
      <c r="A586" s="1" t="s">
        <v>1721</v>
      </c>
      <c r="B586" s="11" t="s">
        <v>1722</v>
      </c>
      <c r="C586" s="1" t="s">
        <v>149</v>
      </c>
      <c r="D58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6" s="11" t="s">
        <v>1750</v>
      </c>
      <c r="F586" s="12" t="s">
        <v>1751</v>
      </c>
      <c r="G586" s="12" t="s">
        <v>1752</v>
      </c>
      <c r="H586" s="12">
        <v>1</v>
      </c>
      <c r="I586" s="12" t="s">
        <v>1753</v>
      </c>
      <c r="J586" s="12" t="s">
        <v>1753</v>
      </c>
      <c r="K586" s="13" t="s">
        <v>56</v>
      </c>
      <c r="L586" s="12" t="s">
        <v>1754</v>
      </c>
      <c r="M586" s="12" t="s">
        <v>1755</v>
      </c>
      <c r="N586" s="1" t="s">
        <v>1762</v>
      </c>
      <c r="O586" s="1" t="s">
        <v>1763</v>
      </c>
      <c r="P586" s="12" t="s">
        <v>2672</v>
      </c>
      <c r="Q586" s="12" t="s">
        <v>2671</v>
      </c>
      <c r="R586" s="12" t="s">
        <v>2672</v>
      </c>
      <c r="S586" s="12" t="s">
        <v>76</v>
      </c>
      <c r="T586" s="12" t="s">
        <v>2674</v>
      </c>
      <c r="U586" s="12" t="s">
        <v>2671</v>
      </c>
      <c r="V586" s="12" t="s">
        <v>2944</v>
      </c>
      <c r="W586" s="12" t="s">
        <v>72</v>
      </c>
      <c r="X586" s="1" t="s">
        <v>62</v>
      </c>
      <c r="Y586" s="1" t="s">
        <v>73</v>
      </c>
      <c r="Z586" t="s">
        <v>3192</v>
      </c>
      <c r="AA586" s="12" t="str">
        <f>Table14[[#This Row],[case_id]]&amp;"__"&amp;Table14[[#This Row],[filename]]&amp;"__"&amp;Table14[[#This Row],[Model]]</f>
        <v>repo_a61a58e_9cb073a__claude_utility_llm_vs_gt.diff__Claude Opus 4.8</v>
      </c>
      <c r="AB586" s="12">
        <f>IF(Table14[[#This Row],[task_success]]="Yes",1,0)</f>
        <v>1</v>
      </c>
      <c r="AC586" s="12">
        <f>IF(Table14[[#This Row],[task_success]]="Partial",1,0)</f>
        <v>0</v>
      </c>
      <c r="AD586" s="12">
        <f>IF(Table14[[#This Row],[task_success]]="No",1,0)</f>
        <v>0</v>
      </c>
      <c r="AE586" s="12">
        <f>IF(Table14[[#This Row],[exact_match]]="Yes",1,0)</f>
        <v>0</v>
      </c>
      <c r="AF586" s="12">
        <f>IF(Table14[[#This Row],[unintended_change_present]]="Yes",1,0)</f>
        <v>1</v>
      </c>
      <c r="AG586" s="12">
        <f>IF(Table14[[#This Row],[missed_required_change]]="Yes",1,0)</f>
        <v>0</v>
      </c>
      <c r="AH586" s="12">
        <f>IF(OR(Table14[[#This Row],[severity]]="Medium",Table14[[#This Row],[severity]]="High"),1,0)</f>
        <v>0</v>
      </c>
    </row>
    <row r="587" spans="1:34" ht="152.25">
      <c r="A587" s="1" t="s">
        <v>1721</v>
      </c>
      <c r="B587" s="11" t="s">
        <v>1722</v>
      </c>
      <c r="C587" s="1" t="s">
        <v>149</v>
      </c>
      <c r="D58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7" s="11" t="s">
        <v>1764</v>
      </c>
      <c r="F587" s="12" t="s">
        <v>1765</v>
      </c>
      <c r="G587" s="12" t="s">
        <v>1766</v>
      </c>
      <c r="H587" s="12">
        <v>1</v>
      </c>
      <c r="I587" s="12" t="s">
        <v>1753</v>
      </c>
      <c r="J587" s="12" t="s">
        <v>1753</v>
      </c>
      <c r="K587" s="13" t="s">
        <v>56</v>
      </c>
      <c r="L587" s="12" t="s">
        <v>1767</v>
      </c>
      <c r="M587" s="12" t="s">
        <v>1768</v>
      </c>
      <c r="N587" s="1" t="s">
        <v>1762</v>
      </c>
      <c r="O587" s="1" t="s">
        <v>1772</v>
      </c>
      <c r="P587" s="16" t="s">
        <v>2672</v>
      </c>
      <c r="Q587" s="16" t="s">
        <v>2671</v>
      </c>
      <c r="R587" s="16" t="s">
        <v>2672</v>
      </c>
      <c r="S587" s="16" t="s">
        <v>76</v>
      </c>
      <c r="T587" s="16" t="s">
        <v>2674</v>
      </c>
      <c r="U587" s="16" t="s">
        <v>2671</v>
      </c>
      <c r="V587" s="16" t="s">
        <v>2944</v>
      </c>
      <c r="W587" s="16" t="s">
        <v>72</v>
      </c>
      <c r="X587" s="1" t="s">
        <v>62</v>
      </c>
      <c r="Y587" s="1" t="s">
        <v>73</v>
      </c>
      <c r="Z587" t="s">
        <v>3192</v>
      </c>
      <c r="AA587" s="12" t="str">
        <f>Table14[[#This Row],[case_id]]&amp;"__"&amp;Table14[[#This Row],[filename]]&amp;"__"&amp;Table14[[#This Row],[Model]]</f>
        <v>repo_829a393_f262e33__claude_utility_llm_vs_gt.diff__Claude Opus 4.8</v>
      </c>
      <c r="AB587" s="12">
        <f>IF(Table14[[#This Row],[task_success]]="Yes",1,0)</f>
        <v>1</v>
      </c>
      <c r="AC587" s="12">
        <f>IF(Table14[[#This Row],[task_success]]="Partial",1,0)</f>
        <v>0</v>
      </c>
      <c r="AD587" s="12">
        <f>IF(Table14[[#This Row],[task_success]]="No",1,0)</f>
        <v>0</v>
      </c>
      <c r="AE587" s="12">
        <f>IF(Table14[[#This Row],[exact_match]]="Yes",1,0)</f>
        <v>0</v>
      </c>
      <c r="AF587" s="12">
        <f>IF(Table14[[#This Row],[unintended_change_present]]="Yes",1,0)</f>
        <v>1</v>
      </c>
      <c r="AG587" s="12">
        <f>IF(Table14[[#This Row],[missed_required_change]]="Yes",1,0)</f>
        <v>0</v>
      </c>
      <c r="AH587" s="12">
        <f>IF(OR(Table14[[#This Row],[severity]]="Medium",Table14[[#This Row],[severity]]="High"),1,0)</f>
        <v>0</v>
      </c>
    </row>
    <row r="588" spans="1:34" ht="152.25">
      <c r="A588" s="1" t="s">
        <v>1721</v>
      </c>
      <c r="B588" s="11" t="s">
        <v>1722</v>
      </c>
      <c r="C588" s="1" t="s">
        <v>180</v>
      </c>
      <c r="D58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8" s="11" t="s">
        <v>1773</v>
      </c>
      <c r="F588" s="12" t="s">
        <v>1774</v>
      </c>
      <c r="G588" s="12" t="s">
        <v>1775</v>
      </c>
      <c r="H588" s="12">
        <v>1</v>
      </c>
      <c r="I588" s="12" t="s">
        <v>1776</v>
      </c>
      <c r="J588" s="12" t="s">
        <v>1776</v>
      </c>
      <c r="K588" s="13" t="s">
        <v>56</v>
      </c>
      <c r="L588" s="12" t="s">
        <v>1777</v>
      </c>
      <c r="M588" s="12" t="s">
        <v>1778</v>
      </c>
      <c r="N588" s="1" t="s">
        <v>1783</v>
      </c>
      <c r="O588" s="1" t="s">
        <v>1784</v>
      </c>
      <c r="P588" s="12" t="s">
        <v>2672</v>
      </c>
      <c r="Q588" s="12" t="s">
        <v>2671</v>
      </c>
      <c r="R588" s="12" t="s">
        <v>2672</v>
      </c>
      <c r="S588" s="12" t="s">
        <v>76</v>
      </c>
      <c r="T588" s="12" t="s">
        <v>2674</v>
      </c>
      <c r="U588" s="12" t="s">
        <v>2671</v>
      </c>
      <c r="V588" s="12" t="s">
        <v>2681</v>
      </c>
      <c r="W588" s="12" t="s">
        <v>72</v>
      </c>
      <c r="X588" s="1" t="s">
        <v>62</v>
      </c>
      <c r="Y588" s="1" t="s">
        <v>73</v>
      </c>
      <c r="Z588" t="s">
        <v>3192</v>
      </c>
      <c r="AA588" s="12" t="str">
        <f>Table14[[#This Row],[case_id]]&amp;"__"&amp;Table14[[#This Row],[filename]]&amp;"__"&amp;Table14[[#This Row],[Model]]</f>
        <v>repo_e9fca96_78ddaa4__claude_ocr_llm_vs_gt.diff__Claude Opus 4.8</v>
      </c>
      <c r="AB588" s="12">
        <f>IF(Table14[[#This Row],[task_success]]="Yes",1,0)</f>
        <v>1</v>
      </c>
      <c r="AC588" s="12">
        <f>IF(Table14[[#This Row],[task_success]]="Partial",1,0)</f>
        <v>0</v>
      </c>
      <c r="AD588" s="12">
        <f>IF(Table14[[#This Row],[task_success]]="No",1,0)</f>
        <v>0</v>
      </c>
      <c r="AE588" s="12">
        <f>IF(Table14[[#This Row],[exact_match]]="Yes",1,0)</f>
        <v>0</v>
      </c>
      <c r="AF588" s="12">
        <f>IF(Table14[[#This Row],[unintended_change_present]]="Yes",1,0)</f>
        <v>1</v>
      </c>
      <c r="AG588" s="12">
        <f>IF(Table14[[#This Row],[missed_required_change]]="Yes",1,0)</f>
        <v>0</v>
      </c>
      <c r="AH588" s="12">
        <f>IF(OR(Table14[[#This Row],[severity]]="Medium",Table14[[#This Row],[severity]]="High"),1,0)</f>
        <v>0</v>
      </c>
    </row>
    <row r="589" spans="1:34" ht="106.5">
      <c r="A589" s="1" t="s">
        <v>1785</v>
      </c>
      <c r="B589" s="11" t="s">
        <v>1786</v>
      </c>
      <c r="C589" s="1" t="s">
        <v>149</v>
      </c>
      <c r="D58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9" s="11" t="s">
        <v>1787</v>
      </c>
      <c r="F589" s="12" t="s">
        <v>1788</v>
      </c>
      <c r="G589" s="12" t="s">
        <v>1789</v>
      </c>
      <c r="H589" s="12">
        <v>1</v>
      </c>
      <c r="I589" s="12" t="s">
        <v>1790</v>
      </c>
      <c r="J589" s="12" t="s">
        <v>1790</v>
      </c>
      <c r="K589" s="13" t="s">
        <v>56</v>
      </c>
      <c r="L589" s="12" t="s">
        <v>1791</v>
      </c>
      <c r="M589" s="12" t="s">
        <v>1792</v>
      </c>
      <c r="N589" s="1" t="s">
        <v>1798</v>
      </c>
      <c r="O589" s="1" t="s">
        <v>1799</v>
      </c>
      <c r="P589" s="16" t="s">
        <v>2672</v>
      </c>
      <c r="Q589" s="16" t="s">
        <v>2671</v>
      </c>
      <c r="R589" s="16" t="s">
        <v>2672</v>
      </c>
      <c r="S589" s="16" t="s">
        <v>76</v>
      </c>
      <c r="T589" s="16" t="s">
        <v>2674</v>
      </c>
      <c r="U589" s="16" t="s">
        <v>2671</v>
      </c>
      <c r="V589" s="16" t="s">
        <v>2681</v>
      </c>
      <c r="W589" s="16" t="s">
        <v>72</v>
      </c>
      <c r="X589" s="1" t="s">
        <v>62</v>
      </c>
      <c r="Y589" s="1" t="s">
        <v>73</v>
      </c>
      <c r="Z589" t="s">
        <v>3192</v>
      </c>
      <c r="AA589" s="12" t="str">
        <f>Table14[[#This Row],[case_id]]&amp;"__"&amp;Table14[[#This Row],[filename]]&amp;"__"&amp;Table14[[#This Row],[Model]]</f>
        <v>repo_2e29b41_4aa1a40__claude_analysis_llm_vs_gt.diff__Claude Opus 4.8</v>
      </c>
      <c r="AB589" s="12">
        <f>IF(Table14[[#This Row],[task_success]]="Yes",1,0)</f>
        <v>1</v>
      </c>
      <c r="AC589" s="12">
        <f>IF(Table14[[#This Row],[task_success]]="Partial",1,0)</f>
        <v>0</v>
      </c>
      <c r="AD589" s="12">
        <f>IF(Table14[[#This Row],[task_success]]="No",1,0)</f>
        <v>0</v>
      </c>
      <c r="AE589" s="12">
        <f>IF(Table14[[#This Row],[exact_match]]="Yes",1,0)</f>
        <v>0</v>
      </c>
      <c r="AF589" s="12">
        <f>IF(Table14[[#This Row],[unintended_change_present]]="Yes",1,0)</f>
        <v>1</v>
      </c>
      <c r="AG589" s="12">
        <f>IF(Table14[[#This Row],[missed_required_change]]="Yes",1,0)</f>
        <v>0</v>
      </c>
      <c r="AH589" s="12">
        <f>IF(OR(Table14[[#This Row],[severity]]="Medium",Table14[[#This Row],[severity]]="High"),1,0)</f>
        <v>0</v>
      </c>
    </row>
    <row r="590" spans="1:34" ht="121.5">
      <c r="A590" s="1" t="s">
        <v>1785</v>
      </c>
      <c r="B590" s="11" t="s">
        <v>1786</v>
      </c>
      <c r="C590" s="1" t="s">
        <v>180</v>
      </c>
      <c r="D59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0" s="11" t="s">
        <v>1800</v>
      </c>
      <c r="F590" s="12" t="s">
        <v>1801</v>
      </c>
      <c r="G590" s="12" t="s">
        <v>1802</v>
      </c>
      <c r="H590" s="12">
        <v>1</v>
      </c>
      <c r="I590" s="12" t="s">
        <v>1803</v>
      </c>
      <c r="J590" s="12" t="s">
        <v>1803</v>
      </c>
      <c r="K590" s="13" t="s">
        <v>56</v>
      </c>
      <c r="L590" s="12" t="s">
        <v>1804</v>
      </c>
      <c r="M590" s="12" t="s">
        <v>1805</v>
      </c>
      <c r="N590" s="1" t="s">
        <v>1811</v>
      </c>
      <c r="O590" s="1" t="s">
        <v>1812</v>
      </c>
      <c r="P590" s="12" t="s">
        <v>2672</v>
      </c>
      <c r="Q590" s="12" t="s">
        <v>2671</v>
      </c>
      <c r="R590" s="12" t="s">
        <v>2672</v>
      </c>
      <c r="S590" s="12" t="s">
        <v>76</v>
      </c>
      <c r="T590" s="12" t="s">
        <v>2674</v>
      </c>
      <c r="U590" s="12" t="s">
        <v>2671</v>
      </c>
      <c r="V590" s="12" t="s">
        <v>2681</v>
      </c>
      <c r="W590" s="12" t="s">
        <v>72</v>
      </c>
      <c r="X590" s="1" t="s">
        <v>62</v>
      </c>
      <c r="Y590" s="1" t="s">
        <v>73</v>
      </c>
      <c r="Z590" t="s">
        <v>3192</v>
      </c>
      <c r="AA590" s="12" t="str">
        <f>Table14[[#This Row],[case_id]]&amp;"__"&amp;Table14[[#This Row],[filename]]&amp;"__"&amp;Table14[[#This Row],[Model]]</f>
        <v>repo_81a27d4_4b9ea7b__claude_veri_llm_vs_gt.diff__Claude Opus 4.8</v>
      </c>
      <c r="AB590" s="12">
        <f>IF(Table14[[#This Row],[task_success]]="Yes",1,0)</f>
        <v>1</v>
      </c>
      <c r="AC590" s="12">
        <f>IF(Table14[[#This Row],[task_success]]="Partial",1,0)</f>
        <v>0</v>
      </c>
      <c r="AD590" s="12">
        <f>IF(Table14[[#This Row],[task_success]]="No",1,0)</f>
        <v>0</v>
      </c>
      <c r="AE590" s="12">
        <f>IF(Table14[[#This Row],[exact_match]]="Yes",1,0)</f>
        <v>0</v>
      </c>
      <c r="AF590" s="12">
        <f>IF(Table14[[#This Row],[unintended_change_present]]="Yes",1,0)</f>
        <v>1</v>
      </c>
      <c r="AG590" s="12">
        <f>IF(Table14[[#This Row],[missed_required_change]]="Yes",1,0)</f>
        <v>0</v>
      </c>
      <c r="AH590" s="12">
        <f>IF(OR(Table14[[#This Row],[severity]]="Medium",Table14[[#This Row],[severity]]="High"),1,0)</f>
        <v>0</v>
      </c>
    </row>
    <row r="591" spans="1:34" ht="91.5">
      <c r="A591" s="1" t="s">
        <v>1813</v>
      </c>
      <c r="B591" s="11" t="s">
        <v>1814</v>
      </c>
      <c r="C591" s="1" t="s">
        <v>180</v>
      </c>
      <c r="D59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1" s="11" t="s">
        <v>1815</v>
      </c>
      <c r="F591" s="12" t="s">
        <v>1816</v>
      </c>
      <c r="G591" s="12" t="s">
        <v>1817</v>
      </c>
      <c r="H591" s="12">
        <v>1</v>
      </c>
      <c r="I591" s="12" t="s">
        <v>1818</v>
      </c>
      <c r="J591" s="12" t="s">
        <v>1818</v>
      </c>
      <c r="K591" s="13" t="s">
        <v>56</v>
      </c>
      <c r="L591" s="12" t="s">
        <v>1819</v>
      </c>
      <c r="M591" s="12" t="s">
        <v>1820</v>
      </c>
      <c r="N591" s="1" t="s">
        <v>1828</v>
      </c>
      <c r="O591" s="1" t="s">
        <v>1829</v>
      </c>
      <c r="P591" s="16" t="s">
        <v>2672</v>
      </c>
      <c r="Q591" s="16" t="s">
        <v>2671</v>
      </c>
      <c r="R591" s="16" t="s">
        <v>2672</v>
      </c>
      <c r="S591" s="16" t="s">
        <v>76</v>
      </c>
      <c r="T591" s="16" t="s">
        <v>2674</v>
      </c>
      <c r="U591" s="16" t="s">
        <v>2671</v>
      </c>
      <c r="V591" s="16" t="s">
        <v>2681</v>
      </c>
      <c r="W591" s="16" t="s">
        <v>72</v>
      </c>
      <c r="X591" s="1" t="s">
        <v>62</v>
      </c>
      <c r="Y591" s="1" t="s">
        <v>73</v>
      </c>
      <c r="Z591" t="s">
        <v>3192</v>
      </c>
      <c r="AA591" s="12" t="str">
        <f>Table14[[#This Row],[case_id]]&amp;"__"&amp;Table14[[#This Row],[filename]]&amp;"__"&amp;Table14[[#This Row],[Model]]</f>
        <v>repo_6eaa8e1_3938cd9__claude_tele_llm_vs_gt.diff__Claude Opus 4.8</v>
      </c>
      <c r="AB591" s="12">
        <f>IF(Table14[[#This Row],[task_success]]="Yes",1,0)</f>
        <v>1</v>
      </c>
      <c r="AC591" s="12">
        <f>IF(Table14[[#This Row],[task_success]]="Partial",1,0)</f>
        <v>0</v>
      </c>
      <c r="AD591" s="12">
        <f>IF(Table14[[#This Row],[task_success]]="No",1,0)</f>
        <v>0</v>
      </c>
      <c r="AE591" s="12">
        <f>IF(Table14[[#This Row],[exact_match]]="Yes",1,0)</f>
        <v>0</v>
      </c>
      <c r="AF591" s="12">
        <f>IF(Table14[[#This Row],[unintended_change_present]]="Yes",1,0)</f>
        <v>1</v>
      </c>
      <c r="AG591" s="12">
        <f>IF(Table14[[#This Row],[missed_required_change]]="Yes",1,0)</f>
        <v>0</v>
      </c>
      <c r="AH591" s="12">
        <f>IF(OR(Table14[[#This Row],[severity]]="Medium",Table14[[#This Row],[severity]]="High"),1,0)</f>
        <v>0</v>
      </c>
    </row>
    <row r="592" spans="1:34" ht="106.5">
      <c r="A592" s="1" t="s">
        <v>1830</v>
      </c>
      <c r="B592" s="11" t="s">
        <v>1831</v>
      </c>
      <c r="C592" s="1" t="s">
        <v>149</v>
      </c>
      <c r="D59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2" s="11" t="s">
        <v>1832</v>
      </c>
      <c r="F592" s="12" t="s">
        <v>1833</v>
      </c>
      <c r="G592" s="12" t="s">
        <v>1834</v>
      </c>
      <c r="H592" s="12">
        <v>1</v>
      </c>
      <c r="I592" s="12" t="s">
        <v>1835</v>
      </c>
      <c r="J592" s="12" t="s">
        <v>1835</v>
      </c>
      <c r="K592" s="13" t="s">
        <v>56</v>
      </c>
      <c r="L592" s="12" t="s">
        <v>1836</v>
      </c>
      <c r="M592" s="12" t="s">
        <v>1837</v>
      </c>
      <c r="N592" s="1" t="s">
        <v>1734</v>
      </c>
      <c r="O592" s="1" t="s">
        <v>1842</v>
      </c>
      <c r="P592" s="12" t="s">
        <v>2671</v>
      </c>
      <c r="Q592" s="12" t="s">
        <v>2671</v>
      </c>
      <c r="R592" s="12" t="s">
        <v>2672</v>
      </c>
      <c r="S592" s="12" t="s">
        <v>2752</v>
      </c>
      <c r="T592" s="12" t="s">
        <v>2678</v>
      </c>
      <c r="U592" s="12" t="s">
        <v>2672</v>
      </c>
      <c r="V592" s="12" t="s">
        <v>2941</v>
      </c>
      <c r="W592" s="12" t="s">
        <v>72</v>
      </c>
      <c r="X592" s="1" t="s">
        <v>62</v>
      </c>
      <c r="Y592" s="1" t="s">
        <v>73</v>
      </c>
      <c r="Z592" t="s">
        <v>3192</v>
      </c>
      <c r="AA592" s="12" t="str">
        <f>Table14[[#This Row],[case_id]]&amp;"__"&amp;Table14[[#This Row],[filename]]&amp;"__"&amp;Table14[[#This Row],[Model]]</f>
        <v>repo_adb9f3a_87d877e__claude_load_llm_vs_gt.diff__Claude Opus 4.8</v>
      </c>
      <c r="AB592" s="12">
        <f>IF(Table14[[#This Row],[task_success]]="Yes",1,0)</f>
        <v>0</v>
      </c>
      <c r="AC592" s="12">
        <f>IF(Table14[[#This Row],[task_success]]="Partial",1,0)</f>
        <v>0</v>
      </c>
      <c r="AD592" s="12">
        <f>IF(Table14[[#This Row],[task_success]]="No",1,0)</f>
        <v>1</v>
      </c>
      <c r="AE592" s="12">
        <f>IF(Table14[[#This Row],[exact_match]]="Yes",1,0)</f>
        <v>0</v>
      </c>
      <c r="AF592" s="12">
        <f>IF(Table14[[#This Row],[unintended_change_present]]="Yes",1,0)</f>
        <v>1</v>
      </c>
      <c r="AG592" s="12">
        <f>IF(Table14[[#This Row],[missed_required_change]]="Yes",1,0)</f>
        <v>1</v>
      </c>
      <c r="AH592" s="12">
        <f>IF(OR(Table14[[#This Row],[severity]]="Medium",Table14[[#This Row],[severity]]="High"),1,0)</f>
        <v>1</v>
      </c>
    </row>
    <row r="593" spans="1:34" ht="106.5">
      <c r="A593" s="1" t="s">
        <v>1830</v>
      </c>
      <c r="B593" s="11" t="s">
        <v>1831</v>
      </c>
      <c r="C593" s="1" t="s">
        <v>149</v>
      </c>
      <c r="D59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3" s="11" t="s">
        <v>1843</v>
      </c>
      <c r="F593" s="12" t="s">
        <v>1844</v>
      </c>
      <c r="G593" s="12" t="s">
        <v>1845</v>
      </c>
      <c r="H593" s="12">
        <v>1</v>
      </c>
      <c r="I593" s="12" t="s">
        <v>1835</v>
      </c>
      <c r="J593" s="12" t="s">
        <v>1835</v>
      </c>
      <c r="K593" s="13" t="s">
        <v>56</v>
      </c>
      <c r="L593" s="12" t="s">
        <v>1846</v>
      </c>
      <c r="M593" s="12" t="s">
        <v>1847</v>
      </c>
      <c r="N593" s="1" t="s">
        <v>1734</v>
      </c>
      <c r="O593" s="1" t="s">
        <v>1853</v>
      </c>
      <c r="P593" s="16" t="s">
        <v>2671</v>
      </c>
      <c r="Q593" s="16" t="s">
        <v>2671</v>
      </c>
      <c r="R593" s="16" t="s">
        <v>2672</v>
      </c>
      <c r="S593" s="16" t="s">
        <v>2752</v>
      </c>
      <c r="T593" s="16" t="s">
        <v>2678</v>
      </c>
      <c r="U593" s="16" t="s">
        <v>2672</v>
      </c>
      <c r="V593" s="16" t="s">
        <v>2941</v>
      </c>
      <c r="W593" s="16" t="s">
        <v>72</v>
      </c>
      <c r="X593" s="1" t="s">
        <v>62</v>
      </c>
      <c r="Y593" s="1" t="s">
        <v>73</v>
      </c>
      <c r="Z593" t="s">
        <v>3192</v>
      </c>
      <c r="AA593" s="12" t="str">
        <f>Table14[[#This Row],[case_id]]&amp;"__"&amp;Table14[[#This Row],[filename]]&amp;"__"&amp;Table14[[#This Row],[Model]]</f>
        <v>repo_a0169b7_eb2accc__claude_load_llm_vs_gt.diff__Claude Opus 4.8</v>
      </c>
      <c r="AB593" s="12">
        <f>IF(Table14[[#This Row],[task_success]]="Yes",1,0)</f>
        <v>0</v>
      </c>
      <c r="AC593" s="12">
        <f>IF(Table14[[#This Row],[task_success]]="Partial",1,0)</f>
        <v>0</v>
      </c>
      <c r="AD593" s="12">
        <f>IF(Table14[[#This Row],[task_success]]="No",1,0)</f>
        <v>1</v>
      </c>
      <c r="AE593" s="12">
        <f>IF(Table14[[#This Row],[exact_match]]="Yes",1,0)</f>
        <v>0</v>
      </c>
      <c r="AF593" s="12">
        <f>IF(Table14[[#This Row],[unintended_change_present]]="Yes",1,0)</f>
        <v>1</v>
      </c>
      <c r="AG593" s="12">
        <f>IF(Table14[[#This Row],[missed_required_change]]="Yes",1,0)</f>
        <v>1</v>
      </c>
      <c r="AH593" s="12">
        <f>IF(OR(Table14[[#This Row],[severity]]="Medium",Table14[[#This Row],[severity]]="High"),1,0)</f>
        <v>1</v>
      </c>
    </row>
    <row r="594" spans="1:34" ht="91.5">
      <c r="A594" s="1" t="s">
        <v>1855</v>
      </c>
      <c r="B594" s="11" t="s">
        <v>1856</v>
      </c>
      <c r="C594" s="1" t="s">
        <v>80</v>
      </c>
      <c r="D59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4" s="11" t="s">
        <v>1857</v>
      </c>
      <c r="F594" s="12" t="s">
        <v>1858</v>
      </c>
      <c r="G594" s="12" t="s">
        <v>1859</v>
      </c>
      <c r="H594" s="12">
        <v>3</v>
      </c>
      <c r="I594" s="12" t="s">
        <v>1860</v>
      </c>
      <c r="J594" s="12" t="s">
        <v>1861</v>
      </c>
      <c r="K594" s="13" t="s">
        <v>56</v>
      </c>
      <c r="L594" s="12" t="s">
        <v>1862</v>
      </c>
      <c r="M594" s="12" t="s">
        <v>1863</v>
      </c>
      <c r="N594" s="1" t="s">
        <v>1868</v>
      </c>
      <c r="O594" s="1" t="s">
        <v>1869</v>
      </c>
      <c r="P594" s="12" t="s">
        <v>2672</v>
      </c>
      <c r="Q594" s="12" t="s">
        <v>2671</v>
      </c>
      <c r="R594" s="12" t="s">
        <v>2672</v>
      </c>
      <c r="S594" s="12" t="s">
        <v>76</v>
      </c>
      <c r="T594" s="12" t="s">
        <v>2674</v>
      </c>
      <c r="U594" s="12" t="s">
        <v>2671</v>
      </c>
      <c r="V594" s="12" t="s">
        <v>2681</v>
      </c>
      <c r="W594" s="12" t="s">
        <v>72</v>
      </c>
      <c r="X594" s="1" t="s">
        <v>62</v>
      </c>
      <c r="Y594" s="1" t="s">
        <v>73</v>
      </c>
      <c r="Z594" t="s">
        <v>3192</v>
      </c>
      <c r="AA594" s="12" t="str">
        <f>Table14[[#This Row],[case_id]]&amp;"__"&amp;Table14[[#This Row],[filename]]&amp;"__"&amp;Table14[[#This Row],[Model]]</f>
        <v>repo_c929e8f_76c6556__claude_service_llm_vs_gt.diff__Claude Opus 4.8</v>
      </c>
      <c r="AB594" s="12">
        <f>IF(Table14[[#This Row],[task_success]]="Yes",1,0)</f>
        <v>1</v>
      </c>
      <c r="AC594" s="12">
        <f>IF(Table14[[#This Row],[task_success]]="Partial",1,0)</f>
        <v>0</v>
      </c>
      <c r="AD594" s="12">
        <f>IF(Table14[[#This Row],[task_success]]="No",1,0)</f>
        <v>0</v>
      </c>
      <c r="AE594" s="12">
        <f>IF(Table14[[#This Row],[exact_match]]="Yes",1,0)</f>
        <v>0</v>
      </c>
      <c r="AF594" s="12">
        <f>IF(Table14[[#This Row],[unintended_change_present]]="Yes",1,0)</f>
        <v>1</v>
      </c>
      <c r="AG594" s="12">
        <f>IF(Table14[[#This Row],[missed_required_change]]="Yes",1,0)</f>
        <v>0</v>
      </c>
      <c r="AH594" s="12">
        <f>IF(OR(Table14[[#This Row],[severity]]="Medium",Table14[[#This Row],[severity]]="High"),1,0)</f>
        <v>0</v>
      </c>
    </row>
    <row r="595" spans="1:34" ht="91.5">
      <c r="A595" s="1" t="s">
        <v>1855</v>
      </c>
      <c r="B595" s="11" t="s">
        <v>1856</v>
      </c>
      <c r="C595" s="1" t="s">
        <v>80</v>
      </c>
      <c r="D59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5" s="11" t="s">
        <v>1857</v>
      </c>
      <c r="F595" s="12" t="s">
        <v>1858</v>
      </c>
      <c r="G595" s="12" t="s">
        <v>1859</v>
      </c>
      <c r="H595" s="12">
        <v>3</v>
      </c>
      <c r="I595" s="12" t="s">
        <v>1860</v>
      </c>
      <c r="J595" s="12" t="s">
        <v>1870</v>
      </c>
      <c r="K595" s="13" t="s">
        <v>56</v>
      </c>
      <c r="L595" s="12" t="s">
        <v>1862</v>
      </c>
      <c r="M595" s="12" t="s">
        <v>1863</v>
      </c>
      <c r="N595" s="1" t="s">
        <v>1875</v>
      </c>
      <c r="O595" s="1" t="s">
        <v>1876</v>
      </c>
      <c r="P595" s="16" t="s">
        <v>2672</v>
      </c>
      <c r="Q595" s="16" t="s">
        <v>2671</v>
      </c>
      <c r="R595" s="16" t="s">
        <v>2672</v>
      </c>
      <c r="S595" s="16" t="s">
        <v>76</v>
      </c>
      <c r="T595" s="16" t="s">
        <v>2674</v>
      </c>
      <c r="U595" s="16" t="s">
        <v>2671</v>
      </c>
      <c r="V595" s="16" t="s">
        <v>2681</v>
      </c>
      <c r="W595" s="16" t="s">
        <v>72</v>
      </c>
      <c r="X595" s="1" t="s">
        <v>62</v>
      </c>
      <c r="Y595" s="1" t="s">
        <v>73</v>
      </c>
      <c r="Z595" t="s">
        <v>3192</v>
      </c>
      <c r="AA595" s="12" t="str">
        <f>Table14[[#This Row],[case_id]]&amp;"__"&amp;Table14[[#This Row],[filename]]&amp;"__"&amp;Table14[[#This Row],[Model]]</f>
        <v>repo_c929e8f_76c6556__claude_single_llm_vs_gt.diff__Claude Opus 4.8</v>
      </c>
      <c r="AB595" s="12">
        <f>IF(Table14[[#This Row],[task_success]]="Yes",1,0)</f>
        <v>1</v>
      </c>
      <c r="AC595" s="12">
        <f>IF(Table14[[#This Row],[task_success]]="Partial",1,0)</f>
        <v>0</v>
      </c>
      <c r="AD595" s="12">
        <f>IF(Table14[[#This Row],[task_success]]="No",1,0)</f>
        <v>0</v>
      </c>
      <c r="AE595" s="12">
        <f>IF(Table14[[#This Row],[exact_match]]="Yes",1,0)</f>
        <v>0</v>
      </c>
      <c r="AF595" s="12">
        <f>IF(Table14[[#This Row],[unintended_change_present]]="Yes",1,0)</f>
        <v>1</v>
      </c>
      <c r="AG595" s="12">
        <f>IF(Table14[[#This Row],[missed_required_change]]="Yes",1,0)</f>
        <v>0</v>
      </c>
      <c r="AH595" s="12">
        <f>IF(OR(Table14[[#This Row],[severity]]="Medium",Table14[[#This Row],[severity]]="High"),1,0)</f>
        <v>0</v>
      </c>
    </row>
    <row r="596" spans="1:34" ht="91.5">
      <c r="A596" s="1" t="s">
        <v>1855</v>
      </c>
      <c r="B596" s="11" t="s">
        <v>1856</v>
      </c>
      <c r="C596" s="1" t="s">
        <v>80</v>
      </c>
      <c r="D59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6" s="11" t="s">
        <v>1857</v>
      </c>
      <c r="F596" s="12" t="s">
        <v>1858</v>
      </c>
      <c r="G596" s="12" t="s">
        <v>1859</v>
      </c>
      <c r="H596" s="12">
        <v>3</v>
      </c>
      <c r="I596" s="12" t="s">
        <v>1860</v>
      </c>
      <c r="J596" s="12" t="s">
        <v>1877</v>
      </c>
      <c r="K596" s="13" t="s">
        <v>56</v>
      </c>
      <c r="L596" s="12" t="s">
        <v>1862</v>
      </c>
      <c r="M596" s="12" t="s">
        <v>1863</v>
      </c>
      <c r="N596" s="1" t="s">
        <v>1882</v>
      </c>
      <c r="O596" s="1" t="s">
        <v>1883</v>
      </c>
      <c r="P596" s="12" t="s">
        <v>2672</v>
      </c>
      <c r="Q596" s="12" t="s">
        <v>2671</v>
      </c>
      <c r="R596" s="12" t="s">
        <v>2672</v>
      </c>
      <c r="S596" s="12" t="s">
        <v>76</v>
      </c>
      <c r="T596" s="12" t="s">
        <v>2674</v>
      </c>
      <c r="U596" s="12" t="s">
        <v>2671</v>
      </c>
      <c r="V596" s="12" t="s">
        <v>2681</v>
      </c>
      <c r="W596" s="12" t="s">
        <v>72</v>
      </c>
      <c r="X596" s="1" t="s">
        <v>62</v>
      </c>
      <c r="Y596" s="1" t="s">
        <v>73</v>
      </c>
      <c r="Z596" t="s">
        <v>3192</v>
      </c>
      <c r="AA596" s="12" t="str">
        <f>Table14[[#This Row],[case_id]]&amp;"__"&amp;Table14[[#This Row],[filename]]&amp;"__"&amp;Table14[[#This Row],[Model]]</f>
        <v>repo_c929e8f_76c6556__claude_task_llm_vs_gt.diff__Claude Opus 4.8</v>
      </c>
      <c r="AB596" s="12">
        <f>IF(Table14[[#This Row],[task_success]]="Yes",1,0)</f>
        <v>1</v>
      </c>
      <c r="AC596" s="12">
        <f>IF(Table14[[#This Row],[task_success]]="Partial",1,0)</f>
        <v>0</v>
      </c>
      <c r="AD596" s="12">
        <f>IF(Table14[[#This Row],[task_success]]="No",1,0)</f>
        <v>0</v>
      </c>
      <c r="AE596" s="12">
        <f>IF(Table14[[#This Row],[exact_match]]="Yes",1,0)</f>
        <v>0</v>
      </c>
      <c r="AF596" s="12">
        <f>IF(Table14[[#This Row],[unintended_change_present]]="Yes",1,0)</f>
        <v>1</v>
      </c>
      <c r="AG596" s="12">
        <f>IF(Table14[[#This Row],[missed_required_change]]="Yes",1,0)</f>
        <v>0</v>
      </c>
      <c r="AH596" s="12">
        <f>IF(OR(Table14[[#This Row],[severity]]="Medium",Table14[[#This Row],[severity]]="High"),1,0)</f>
        <v>0</v>
      </c>
    </row>
    <row r="597" spans="1:34" ht="91.5">
      <c r="A597" s="1" t="s">
        <v>1884</v>
      </c>
      <c r="B597" s="11" t="s">
        <v>1885</v>
      </c>
      <c r="C597" s="1" t="s">
        <v>51</v>
      </c>
      <c r="D59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7" s="11" t="s">
        <v>1886</v>
      </c>
      <c r="F597" s="12" t="s">
        <v>1887</v>
      </c>
      <c r="G597" s="12" t="s">
        <v>1888</v>
      </c>
      <c r="H597" s="12">
        <v>1</v>
      </c>
      <c r="I597" s="12" t="s">
        <v>1889</v>
      </c>
      <c r="J597" s="12" t="s">
        <v>1889</v>
      </c>
      <c r="K597" s="13" t="s">
        <v>56</v>
      </c>
      <c r="L597" s="12" t="s">
        <v>1890</v>
      </c>
      <c r="M597" s="12" t="s">
        <v>1891</v>
      </c>
      <c r="N597" s="1" t="s">
        <v>1894</v>
      </c>
      <c r="O597" s="1" t="s">
        <v>1895</v>
      </c>
      <c r="P597" s="16" t="s">
        <v>2672</v>
      </c>
      <c r="Q597" s="16" t="s">
        <v>2671</v>
      </c>
      <c r="R597" s="16" t="s">
        <v>2672</v>
      </c>
      <c r="S597" s="16" t="s">
        <v>76</v>
      </c>
      <c r="T597" s="16" t="s">
        <v>2674</v>
      </c>
      <c r="U597" s="16" t="s">
        <v>2671</v>
      </c>
      <c r="V597" s="16" t="s">
        <v>2681</v>
      </c>
      <c r="W597" s="16" t="s">
        <v>72</v>
      </c>
      <c r="X597" s="1" t="s">
        <v>62</v>
      </c>
      <c r="Y597" s="1" t="s">
        <v>73</v>
      </c>
      <c r="Z597" t="s">
        <v>3192</v>
      </c>
      <c r="AA597" s="12" t="str">
        <f>Table14[[#This Row],[case_id]]&amp;"__"&amp;Table14[[#This Row],[filename]]&amp;"__"&amp;Table14[[#This Row],[Model]]</f>
        <v>repo_b79b3d6_d674088__claude_emoji_llm_vs_gt.diff__Claude Opus 4.8</v>
      </c>
      <c r="AB597" s="12">
        <f>IF(Table14[[#This Row],[task_success]]="Yes",1,0)</f>
        <v>1</v>
      </c>
      <c r="AC597" s="12">
        <f>IF(Table14[[#This Row],[task_success]]="Partial",1,0)</f>
        <v>0</v>
      </c>
      <c r="AD597" s="12">
        <f>IF(Table14[[#This Row],[task_success]]="No",1,0)</f>
        <v>0</v>
      </c>
      <c r="AE597" s="12">
        <f>IF(Table14[[#This Row],[exact_match]]="Yes",1,0)</f>
        <v>0</v>
      </c>
      <c r="AF597" s="12">
        <f>IF(Table14[[#This Row],[unintended_change_present]]="Yes",1,0)</f>
        <v>1</v>
      </c>
      <c r="AG597" s="12">
        <f>IF(Table14[[#This Row],[missed_required_change]]="Yes",1,0)</f>
        <v>0</v>
      </c>
      <c r="AH597" s="12">
        <f>IF(OR(Table14[[#This Row],[severity]]="Medium",Table14[[#This Row],[severity]]="High"),1,0)</f>
        <v>0</v>
      </c>
    </row>
    <row r="598" spans="1:34" ht="91.5">
      <c r="A598" s="1" t="s">
        <v>1884</v>
      </c>
      <c r="B598" s="11" t="s">
        <v>1885</v>
      </c>
      <c r="C598" s="1" t="s">
        <v>114</v>
      </c>
      <c r="D59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8" s="11" t="s">
        <v>1896</v>
      </c>
      <c r="F598" s="12" t="s">
        <v>1897</v>
      </c>
      <c r="G598" s="12" t="s">
        <v>1898</v>
      </c>
      <c r="H598" s="12">
        <v>1</v>
      </c>
      <c r="I598" s="12" t="s">
        <v>1899</v>
      </c>
      <c r="J598" s="12" t="s">
        <v>1899</v>
      </c>
      <c r="K598" s="13" t="s">
        <v>56</v>
      </c>
      <c r="L598" s="12" t="s">
        <v>1900</v>
      </c>
      <c r="M598" s="12" t="s">
        <v>1901</v>
      </c>
      <c r="N598" s="1" t="s">
        <v>1908</v>
      </c>
      <c r="O598" s="1" t="s">
        <v>1909</v>
      </c>
      <c r="P598" s="12" t="s">
        <v>2672</v>
      </c>
      <c r="Q598" s="12" t="s">
        <v>2671</v>
      </c>
      <c r="R598" s="12" t="s">
        <v>2672</v>
      </c>
      <c r="S598" s="12" t="s">
        <v>76</v>
      </c>
      <c r="T598" s="12" t="s">
        <v>2674</v>
      </c>
      <c r="U598" s="12" t="s">
        <v>2671</v>
      </c>
      <c r="V598" s="12" t="s">
        <v>2681</v>
      </c>
      <c r="W598" s="12" t="s">
        <v>72</v>
      </c>
      <c r="X598" s="1" t="s">
        <v>62</v>
      </c>
      <c r="Y598" s="1" t="s">
        <v>73</v>
      </c>
      <c r="Z598" t="s">
        <v>3192</v>
      </c>
      <c r="AA598" s="12" t="str">
        <f>Table14[[#This Row],[case_id]]&amp;"__"&amp;Table14[[#This Row],[filename]]&amp;"__"&amp;Table14[[#This Row],[Model]]</f>
        <v>repo_59cb35d_be9bb5e__claude_wordcloud_llm_vs_gt.diff__Claude Opus 4.8</v>
      </c>
      <c r="AB598" s="12">
        <f>IF(Table14[[#This Row],[task_success]]="Yes",1,0)</f>
        <v>1</v>
      </c>
      <c r="AC598" s="12">
        <f>IF(Table14[[#This Row],[task_success]]="Partial",1,0)</f>
        <v>0</v>
      </c>
      <c r="AD598" s="12">
        <f>IF(Table14[[#This Row],[task_success]]="No",1,0)</f>
        <v>0</v>
      </c>
      <c r="AE598" s="12">
        <f>IF(Table14[[#This Row],[exact_match]]="Yes",1,0)</f>
        <v>0</v>
      </c>
      <c r="AF598" s="12">
        <f>IF(Table14[[#This Row],[unintended_change_present]]="Yes",1,0)</f>
        <v>1</v>
      </c>
      <c r="AG598" s="12">
        <f>IF(Table14[[#This Row],[missed_required_change]]="Yes",1,0)</f>
        <v>0</v>
      </c>
      <c r="AH598" s="12">
        <f>IF(OR(Table14[[#This Row],[severity]]="Medium",Table14[[#This Row],[severity]]="High"),1,0)</f>
        <v>0</v>
      </c>
    </row>
    <row r="599" spans="1:34" ht="121.5">
      <c r="A599" s="1" t="s">
        <v>1884</v>
      </c>
      <c r="B599" s="11" t="s">
        <v>1885</v>
      </c>
      <c r="C599" s="1" t="s">
        <v>149</v>
      </c>
      <c r="D59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9" s="11" t="s">
        <v>1910</v>
      </c>
      <c r="F599" s="12" t="s">
        <v>1911</v>
      </c>
      <c r="G599" s="12" t="s">
        <v>1912</v>
      </c>
      <c r="H599" s="12">
        <v>1</v>
      </c>
      <c r="I599" s="12" t="s">
        <v>1913</v>
      </c>
      <c r="J599" s="12" t="s">
        <v>1913</v>
      </c>
      <c r="K599" s="13" t="s">
        <v>56</v>
      </c>
      <c r="L599" s="12" t="s">
        <v>1914</v>
      </c>
      <c r="M599" s="12" t="s">
        <v>1915</v>
      </c>
      <c r="N599" s="1" t="s">
        <v>1921</v>
      </c>
      <c r="O599" s="1" t="s">
        <v>1922</v>
      </c>
      <c r="P599" s="16" t="s">
        <v>2672</v>
      </c>
      <c r="Q599" s="16" t="s">
        <v>2671</v>
      </c>
      <c r="R599" s="16" t="s">
        <v>2672</v>
      </c>
      <c r="S599" s="16" t="s">
        <v>76</v>
      </c>
      <c r="T599" s="16" t="s">
        <v>2674</v>
      </c>
      <c r="U599" s="16" t="s">
        <v>2671</v>
      </c>
      <c r="V599" s="16" t="s">
        <v>2681</v>
      </c>
      <c r="W599" s="16" t="s">
        <v>72</v>
      </c>
      <c r="X599" s="1" t="s">
        <v>62</v>
      </c>
      <c r="Y599" s="1" t="s">
        <v>73</v>
      </c>
      <c r="Z599" t="s">
        <v>3192</v>
      </c>
      <c r="AA599" s="12" t="str">
        <f>Table14[[#This Row],[case_id]]&amp;"__"&amp;Table14[[#This Row],[filename]]&amp;"__"&amp;Table14[[#This Row],[Model]]</f>
        <v>repo_bda4195_51f9983__claude_parrot_llm_vs_gt.diff__Claude Opus 4.8</v>
      </c>
      <c r="AB599" s="12">
        <f>IF(Table14[[#This Row],[task_success]]="Yes",1,0)</f>
        <v>1</v>
      </c>
      <c r="AC599" s="12">
        <f>IF(Table14[[#This Row],[task_success]]="Partial",1,0)</f>
        <v>0</v>
      </c>
      <c r="AD599" s="12">
        <f>IF(Table14[[#This Row],[task_success]]="No",1,0)</f>
        <v>0</v>
      </c>
      <c r="AE599" s="12">
        <f>IF(Table14[[#This Row],[exact_match]]="Yes",1,0)</f>
        <v>0</v>
      </c>
      <c r="AF599" s="12">
        <f>IF(Table14[[#This Row],[unintended_change_present]]="Yes",1,0)</f>
        <v>1</v>
      </c>
      <c r="AG599" s="12">
        <f>IF(Table14[[#This Row],[missed_required_change]]="Yes",1,0)</f>
        <v>0</v>
      </c>
      <c r="AH599" s="12">
        <f>IF(OR(Table14[[#This Row],[severity]]="Medium",Table14[[#This Row],[severity]]="High"),1,0)</f>
        <v>0</v>
      </c>
    </row>
    <row r="600" spans="1:34" ht="137.25">
      <c r="A600" s="1" t="s">
        <v>1923</v>
      </c>
      <c r="B600" s="11" t="s">
        <v>1924</v>
      </c>
      <c r="C600" s="1" t="s">
        <v>51</v>
      </c>
      <c r="D60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0" s="11" t="s">
        <v>1925</v>
      </c>
      <c r="F600" s="12" t="s">
        <v>1926</v>
      </c>
      <c r="G600" s="12" t="s">
        <v>1927</v>
      </c>
      <c r="H600" s="12">
        <v>1</v>
      </c>
      <c r="I600" s="12" t="s">
        <v>1928</v>
      </c>
      <c r="J600" s="12" t="s">
        <v>1928</v>
      </c>
      <c r="K600" s="13" t="s">
        <v>56</v>
      </c>
      <c r="L600" s="12" t="s">
        <v>1929</v>
      </c>
      <c r="M600" s="12" t="s">
        <v>1930</v>
      </c>
      <c r="N600" s="1" t="s">
        <v>1935</v>
      </c>
      <c r="O600" s="1" t="s">
        <v>1936</v>
      </c>
      <c r="P600" s="12" t="s">
        <v>62</v>
      </c>
      <c r="Q600" s="12" t="s">
        <v>2671</v>
      </c>
      <c r="R600" s="12" t="s">
        <v>2672</v>
      </c>
      <c r="S600" s="12" t="s">
        <v>76</v>
      </c>
      <c r="T600" s="12" t="s">
        <v>2674</v>
      </c>
      <c r="U600" s="12" t="s">
        <v>2671</v>
      </c>
      <c r="V600" s="12" t="s">
        <v>2681</v>
      </c>
      <c r="W600" s="12" t="s">
        <v>72</v>
      </c>
      <c r="X600" s="1" t="s">
        <v>62</v>
      </c>
      <c r="Y600" s="1" t="s">
        <v>73</v>
      </c>
      <c r="Z600" t="s">
        <v>3192</v>
      </c>
      <c r="AA600" s="12" t="str">
        <f>Table14[[#This Row],[case_id]]&amp;"__"&amp;Table14[[#This Row],[filename]]&amp;"__"&amp;Table14[[#This Row],[Model]]</f>
        <v>repo_8049384_5edd9a7__claude_patcher_llm_vs_gt.diff__Claude Opus 4.8</v>
      </c>
      <c r="AB600" s="12">
        <f>IF(Table14[[#This Row],[task_success]]="Yes",1,0)</f>
        <v>1</v>
      </c>
      <c r="AC600" s="12">
        <f>IF(Table14[[#This Row],[task_success]]="Partial",1,0)</f>
        <v>0</v>
      </c>
      <c r="AD600" s="12">
        <f>IF(Table14[[#This Row],[task_success]]="No",1,0)</f>
        <v>0</v>
      </c>
      <c r="AE600" s="12">
        <f>IF(Table14[[#This Row],[exact_match]]="Yes",1,0)</f>
        <v>0</v>
      </c>
      <c r="AF600" s="12">
        <f>IF(Table14[[#This Row],[unintended_change_present]]="Yes",1,0)</f>
        <v>1</v>
      </c>
      <c r="AG600" s="12">
        <f>IF(Table14[[#This Row],[missed_required_change]]="Yes",1,0)</f>
        <v>0</v>
      </c>
      <c r="AH600" s="12">
        <f>IF(OR(Table14[[#This Row],[severity]]="Medium",Table14[[#This Row],[severity]]="High"),1,0)</f>
        <v>0</v>
      </c>
    </row>
    <row r="601" spans="1:34" ht="137.25">
      <c r="A601" s="1" t="s">
        <v>1923</v>
      </c>
      <c r="B601" s="11" t="s">
        <v>1924</v>
      </c>
      <c r="C601" s="1" t="s">
        <v>80</v>
      </c>
      <c r="D60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1" s="11" t="s">
        <v>1937</v>
      </c>
      <c r="F601" s="12" t="s">
        <v>1938</v>
      </c>
      <c r="G601" s="12" t="s">
        <v>1939</v>
      </c>
      <c r="H601" s="12">
        <v>1</v>
      </c>
      <c r="I601" s="12" t="s">
        <v>1940</v>
      </c>
      <c r="J601" s="12" t="s">
        <v>1940</v>
      </c>
      <c r="K601" s="13" t="s">
        <v>56</v>
      </c>
      <c r="L601" s="12" t="s">
        <v>1941</v>
      </c>
      <c r="M601" s="12" t="s">
        <v>1942</v>
      </c>
      <c r="N601" s="1" t="s">
        <v>1947</v>
      </c>
      <c r="O601" s="1" t="s">
        <v>1948</v>
      </c>
      <c r="P601" s="16" t="s">
        <v>2672</v>
      </c>
      <c r="Q601" s="16" t="s">
        <v>2671</v>
      </c>
      <c r="R601" s="16" t="s">
        <v>2672</v>
      </c>
      <c r="S601" s="16" t="s">
        <v>76</v>
      </c>
      <c r="T601" s="16" t="s">
        <v>2674</v>
      </c>
      <c r="U601" s="16" t="s">
        <v>2671</v>
      </c>
      <c r="V601" s="16" t="s">
        <v>2681</v>
      </c>
      <c r="W601" s="16" t="s">
        <v>72</v>
      </c>
      <c r="X601" s="1" t="s">
        <v>62</v>
      </c>
      <c r="Y601" s="1" t="s">
        <v>73</v>
      </c>
      <c r="Z601" t="s">
        <v>3192</v>
      </c>
      <c r="AA601" s="12" t="str">
        <f>Table14[[#This Row],[case_id]]&amp;"__"&amp;Table14[[#This Row],[filename]]&amp;"__"&amp;Table14[[#This Row],[Model]]</f>
        <v>repo_9db7588_33d2a72__claude_uc_llm_vs_gt.diff__Claude Opus 4.8</v>
      </c>
      <c r="AB601" s="12">
        <f>IF(Table14[[#This Row],[task_success]]="Yes",1,0)</f>
        <v>1</v>
      </c>
      <c r="AC601" s="12">
        <f>IF(Table14[[#This Row],[task_success]]="Partial",1,0)</f>
        <v>0</v>
      </c>
      <c r="AD601" s="12">
        <f>IF(Table14[[#This Row],[task_success]]="No",1,0)</f>
        <v>0</v>
      </c>
      <c r="AE601" s="12">
        <f>IF(Table14[[#This Row],[exact_match]]="Yes",1,0)</f>
        <v>0</v>
      </c>
      <c r="AF601" s="12">
        <f>IF(Table14[[#This Row],[unintended_change_present]]="Yes",1,0)</f>
        <v>1</v>
      </c>
      <c r="AG601" s="12">
        <f>IF(Table14[[#This Row],[missed_required_change]]="Yes",1,0)</f>
        <v>0</v>
      </c>
      <c r="AH601" s="12">
        <f>IF(OR(Table14[[#This Row],[severity]]="Medium",Table14[[#This Row],[severity]]="High"),1,0)</f>
        <v>0</v>
      </c>
    </row>
    <row r="602" spans="1:34" ht="106.5">
      <c r="A602" s="1" t="s">
        <v>1949</v>
      </c>
      <c r="B602" s="11" t="s">
        <v>1950</v>
      </c>
      <c r="C602" s="1" t="s">
        <v>149</v>
      </c>
      <c r="D60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2" s="11" t="s">
        <v>1951</v>
      </c>
      <c r="F602" s="12">
        <v>1442154</v>
      </c>
      <c r="G602" s="32" t="s">
        <v>1952</v>
      </c>
      <c r="H602" s="12">
        <v>1</v>
      </c>
      <c r="I602" s="12" t="s">
        <v>1953</v>
      </c>
      <c r="J602" s="12" t="s">
        <v>1953</v>
      </c>
      <c r="K602" s="13" t="s">
        <v>56</v>
      </c>
      <c r="L602" s="12" t="s">
        <v>1954</v>
      </c>
      <c r="M602" s="12" t="s">
        <v>1955</v>
      </c>
      <c r="N602" s="1" t="s">
        <v>1960</v>
      </c>
      <c r="O602" s="1" t="s">
        <v>1961</v>
      </c>
      <c r="P602" s="12" t="s">
        <v>2672</v>
      </c>
      <c r="Q602" s="12" t="s">
        <v>2671</v>
      </c>
      <c r="R602" s="12" t="s">
        <v>2672</v>
      </c>
      <c r="S602" s="12" t="s">
        <v>76</v>
      </c>
      <c r="T602" s="12" t="s">
        <v>2674</v>
      </c>
      <c r="U602" s="12" t="s">
        <v>2671</v>
      </c>
      <c r="V602" s="12" t="s">
        <v>2681</v>
      </c>
      <c r="W602" s="12" t="s">
        <v>72</v>
      </c>
      <c r="X602" s="1" t="s">
        <v>62</v>
      </c>
      <c r="Y602" s="1" t="s">
        <v>73</v>
      </c>
      <c r="Z602" t="s">
        <v>3192</v>
      </c>
      <c r="AA602" s="12" t="str">
        <f>Table14[[#This Row],[case_id]]&amp;"__"&amp;Table14[[#This Row],[filename]]&amp;"__"&amp;Table14[[#This Row],[Model]]</f>
        <v>repo_1442154_17e5146__claude_submaker_llm_vs_gt.diff__Claude Opus 4.8</v>
      </c>
      <c r="AB602" s="12">
        <f>IF(Table14[[#This Row],[task_success]]="Yes",1,0)</f>
        <v>1</v>
      </c>
      <c r="AC602" s="12">
        <f>IF(Table14[[#This Row],[task_success]]="Partial",1,0)</f>
        <v>0</v>
      </c>
      <c r="AD602" s="12">
        <f>IF(Table14[[#This Row],[task_success]]="No",1,0)</f>
        <v>0</v>
      </c>
      <c r="AE602" s="12">
        <f>IF(Table14[[#This Row],[exact_match]]="Yes",1,0)</f>
        <v>0</v>
      </c>
      <c r="AF602" s="12">
        <f>IF(Table14[[#This Row],[unintended_change_present]]="Yes",1,0)</f>
        <v>1</v>
      </c>
      <c r="AG602" s="12">
        <f>IF(Table14[[#This Row],[missed_required_change]]="Yes",1,0)</f>
        <v>0</v>
      </c>
      <c r="AH602" s="12">
        <f>IF(OR(Table14[[#This Row],[severity]]="Medium",Table14[[#This Row],[severity]]="High"),1,0)</f>
        <v>0</v>
      </c>
    </row>
    <row r="603" spans="1:34" ht="106.5">
      <c r="A603" s="1" t="s">
        <v>1962</v>
      </c>
      <c r="B603" s="11" t="s">
        <v>1963</v>
      </c>
      <c r="C603" s="1" t="s">
        <v>51</v>
      </c>
      <c r="D60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3" s="11" t="s">
        <v>1964</v>
      </c>
      <c r="F603" s="12" t="s">
        <v>1965</v>
      </c>
      <c r="G603" s="12" t="s">
        <v>1966</v>
      </c>
      <c r="H603" s="12">
        <v>1</v>
      </c>
      <c r="I603" s="12" t="s">
        <v>1967</v>
      </c>
      <c r="J603" s="12" t="s">
        <v>1967</v>
      </c>
      <c r="K603" s="13" t="s">
        <v>56</v>
      </c>
      <c r="L603" s="12" t="s">
        <v>1968</v>
      </c>
      <c r="M603" s="12" t="s">
        <v>1969</v>
      </c>
      <c r="N603" s="1" t="s">
        <v>1976</v>
      </c>
      <c r="O603" s="1" t="s">
        <v>1977</v>
      </c>
      <c r="P603" s="16" t="s">
        <v>2713</v>
      </c>
      <c r="Q603" s="16" t="s">
        <v>2671</v>
      </c>
      <c r="R603" s="16" t="s">
        <v>2672</v>
      </c>
      <c r="S603" s="16" t="s">
        <v>2752</v>
      </c>
      <c r="T603" s="16" t="s">
        <v>2678</v>
      </c>
      <c r="U603" s="16" t="s">
        <v>2672</v>
      </c>
      <c r="V603" s="16" t="s">
        <v>2963</v>
      </c>
      <c r="W603" s="16" t="s">
        <v>162</v>
      </c>
      <c r="X603" s="1" t="s">
        <v>62</v>
      </c>
      <c r="Y603" s="1" t="s">
        <v>73</v>
      </c>
      <c r="Z603" t="s">
        <v>3192</v>
      </c>
      <c r="AA603" s="12" t="str">
        <f>Table14[[#This Row],[case_id]]&amp;"__"&amp;Table14[[#This Row],[filename]]&amp;"__"&amp;Table14[[#This Row],[Model]]</f>
        <v>repo_4294b89_fa4bdc5__claude_url_llm_vs_gt.diff__Claude Opus 4.8</v>
      </c>
      <c r="AB603" s="12">
        <f>IF(Table14[[#This Row],[task_success]]="Yes",1,0)</f>
        <v>0</v>
      </c>
      <c r="AC603" s="12">
        <f>IF(Table14[[#This Row],[task_success]]="Partial",1,0)</f>
        <v>1</v>
      </c>
      <c r="AD603" s="12">
        <f>IF(Table14[[#This Row],[task_success]]="No",1,0)</f>
        <v>0</v>
      </c>
      <c r="AE603" s="12">
        <f>IF(Table14[[#This Row],[exact_match]]="Yes",1,0)</f>
        <v>0</v>
      </c>
      <c r="AF603" s="12">
        <f>IF(Table14[[#This Row],[unintended_change_present]]="Yes",1,0)</f>
        <v>1</v>
      </c>
      <c r="AG603" s="12">
        <f>IF(Table14[[#This Row],[missed_required_change]]="Yes",1,0)</f>
        <v>1</v>
      </c>
      <c r="AH603" s="12">
        <f>IF(OR(Table14[[#This Row],[severity]]="Medium",Table14[[#This Row],[severity]]="High"),1,0)</f>
        <v>1</v>
      </c>
    </row>
    <row r="604" spans="1:34" ht="106.5">
      <c r="A604" s="1" t="s">
        <v>1962</v>
      </c>
      <c r="B604" s="11" t="s">
        <v>1963</v>
      </c>
      <c r="C604" s="1" t="s">
        <v>114</v>
      </c>
      <c r="D60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4" s="11" t="s">
        <v>1978</v>
      </c>
      <c r="F604" s="12" t="s">
        <v>1979</v>
      </c>
      <c r="G604" s="12" t="s">
        <v>1980</v>
      </c>
      <c r="H604" s="12">
        <v>1</v>
      </c>
      <c r="I604" s="12" t="s">
        <v>1981</v>
      </c>
      <c r="J604" s="12" t="s">
        <v>1981</v>
      </c>
      <c r="K604" s="13" t="s">
        <v>56</v>
      </c>
      <c r="L604" s="12" t="s">
        <v>1982</v>
      </c>
      <c r="M604" s="12" t="s">
        <v>1983</v>
      </c>
      <c r="N604" s="1" t="s">
        <v>1988</v>
      </c>
      <c r="O604" s="1" t="s">
        <v>1989</v>
      </c>
      <c r="P604" s="12" t="s">
        <v>2672</v>
      </c>
      <c r="Q604" s="12" t="s">
        <v>2671</v>
      </c>
      <c r="R604" s="12" t="s">
        <v>2672</v>
      </c>
      <c r="S604" s="12" t="s">
        <v>76</v>
      </c>
      <c r="T604" s="12" t="s">
        <v>2674</v>
      </c>
      <c r="U604" s="12" t="s">
        <v>2671</v>
      </c>
      <c r="V604" s="12" t="s">
        <v>2681</v>
      </c>
      <c r="W604" s="12" t="s">
        <v>72</v>
      </c>
      <c r="X604" s="1" t="s">
        <v>62</v>
      </c>
      <c r="Y604" s="1" t="s">
        <v>73</v>
      </c>
      <c r="Z604" t="s">
        <v>3192</v>
      </c>
      <c r="AA604" s="12" t="str">
        <f>Table14[[#This Row],[case_id]]&amp;"__"&amp;Table14[[#This Row],[filename]]&amp;"__"&amp;Table14[[#This Row],[Model]]</f>
        <v>repo_e2a136d_5b2a073__claude_internal_llm_vs_gt.diff__Claude Opus 4.8</v>
      </c>
      <c r="AB604" s="12">
        <f>IF(Table14[[#This Row],[task_success]]="Yes",1,0)</f>
        <v>1</v>
      </c>
      <c r="AC604" s="12">
        <f>IF(Table14[[#This Row],[task_success]]="Partial",1,0)</f>
        <v>0</v>
      </c>
      <c r="AD604" s="12">
        <f>IF(Table14[[#This Row],[task_success]]="No",1,0)</f>
        <v>0</v>
      </c>
      <c r="AE604" s="12">
        <f>IF(Table14[[#This Row],[exact_match]]="Yes",1,0)</f>
        <v>0</v>
      </c>
      <c r="AF604" s="12">
        <f>IF(Table14[[#This Row],[unintended_change_present]]="Yes",1,0)</f>
        <v>1</v>
      </c>
      <c r="AG604" s="12">
        <f>IF(Table14[[#This Row],[missed_required_change]]="Yes",1,0)</f>
        <v>0</v>
      </c>
      <c r="AH604" s="12">
        <f>IF(OR(Table14[[#This Row],[severity]]="Medium",Table14[[#This Row],[severity]]="High"),1,0)</f>
        <v>0</v>
      </c>
    </row>
    <row r="605" spans="1:34" ht="106.5">
      <c r="A605" s="1" t="s">
        <v>1962</v>
      </c>
      <c r="B605" s="11" t="s">
        <v>1963</v>
      </c>
      <c r="C605" s="1" t="s">
        <v>149</v>
      </c>
      <c r="D60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5" s="11" t="s">
        <v>1990</v>
      </c>
      <c r="F605" s="12" t="s">
        <v>1991</v>
      </c>
      <c r="G605" s="12" t="s">
        <v>1992</v>
      </c>
      <c r="H605" s="12">
        <v>1</v>
      </c>
      <c r="I605" s="12" t="s">
        <v>1993</v>
      </c>
      <c r="J605" s="12" t="s">
        <v>1993</v>
      </c>
      <c r="K605" s="13" t="s">
        <v>56</v>
      </c>
      <c r="L605" s="12" t="s">
        <v>1994</v>
      </c>
      <c r="M605" s="12" t="s">
        <v>1995</v>
      </c>
      <c r="N605" s="1" t="s">
        <v>2002</v>
      </c>
      <c r="O605" s="1" t="s">
        <v>2003</v>
      </c>
      <c r="P605" s="16" t="s">
        <v>2672</v>
      </c>
      <c r="Q605" s="16" t="s">
        <v>2671</v>
      </c>
      <c r="R605" s="16" t="s">
        <v>2672</v>
      </c>
      <c r="S605" s="16" t="s">
        <v>2719</v>
      </c>
      <c r="T605" s="16" t="s">
        <v>2674</v>
      </c>
      <c r="U605" s="16" t="s">
        <v>2671</v>
      </c>
      <c r="V605" s="16" t="s">
        <v>2966</v>
      </c>
      <c r="W605" s="16" t="s">
        <v>72</v>
      </c>
      <c r="X605" s="1" t="s">
        <v>62</v>
      </c>
      <c r="Y605" s="1" t="s">
        <v>73</v>
      </c>
      <c r="Z605" t="s">
        <v>3192</v>
      </c>
      <c r="AA605" s="12" t="str">
        <f>Table14[[#This Row],[case_id]]&amp;"__"&amp;Table14[[#This Row],[filename]]&amp;"__"&amp;Table14[[#This Row],[Model]]</f>
        <v>repo_341af5b_54a1564__claude_convert_llm_vs_gt.diff__Claude Opus 4.8</v>
      </c>
      <c r="AB605" s="12">
        <f>IF(Table14[[#This Row],[task_success]]="Yes",1,0)</f>
        <v>1</v>
      </c>
      <c r="AC605" s="12">
        <f>IF(Table14[[#This Row],[task_success]]="Partial",1,0)</f>
        <v>0</v>
      </c>
      <c r="AD605" s="12">
        <f>IF(Table14[[#This Row],[task_success]]="No",1,0)</f>
        <v>0</v>
      </c>
      <c r="AE605" s="12">
        <f>IF(Table14[[#This Row],[exact_match]]="Yes",1,0)</f>
        <v>0</v>
      </c>
      <c r="AF605" s="12">
        <f>IF(Table14[[#This Row],[unintended_change_present]]="Yes",1,0)</f>
        <v>1</v>
      </c>
      <c r="AG605" s="12">
        <f>IF(Table14[[#This Row],[missed_required_change]]="Yes",1,0)</f>
        <v>0</v>
      </c>
      <c r="AH605" s="12">
        <f>IF(OR(Table14[[#This Row],[severity]]="Medium",Table14[[#This Row],[severity]]="High"),1,0)</f>
        <v>0</v>
      </c>
    </row>
    <row r="606" spans="1:34" ht="106.5">
      <c r="A606" s="1" t="s">
        <v>2004</v>
      </c>
      <c r="B606" s="11" t="s">
        <v>2005</v>
      </c>
      <c r="C606" s="1" t="s">
        <v>149</v>
      </c>
      <c r="D60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6" s="11" t="s">
        <v>2006</v>
      </c>
      <c r="F606" s="12" t="s">
        <v>2007</v>
      </c>
      <c r="G606" s="12">
        <v>9079508</v>
      </c>
      <c r="H606" s="12">
        <v>2</v>
      </c>
      <c r="I606" s="12" t="s">
        <v>2008</v>
      </c>
      <c r="J606" s="12" t="s">
        <v>2009</v>
      </c>
      <c r="K606" s="13" t="s">
        <v>56</v>
      </c>
      <c r="L606" s="12" t="s">
        <v>2010</v>
      </c>
      <c r="M606" s="12" t="s">
        <v>2011</v>
      </c>
      <c r="N606" s="1" t="s">
        <v>2017</v>
      </c>
      <c r="O606" s="1" t="s">
        <v>2018</v>
      </c>
      <c r="P606" s="12" t="s">
        <v>2672</v>
      </c>
      <c r="Q606" s="12" t="s">
        <v>2671</v>
      </c>
      <c r="R606" s="12" t="s">
        <v>2672</v>
      </c>
      <c r="S606" s="12" t="s">
        <v>76</v>
      </c>
      <c r="T606" s="12" t="s">
        <v>2674</v>
      </c>
      <c r="U606" s="12" t="s">
        <v>2671</v>
      </c>
      <c r="V606" s="12" t="s">
        <v>2972</v>
      </c>
      <c r="W606" s="12" t="s">
        <v>72</v>
      </c>
      <c r="X606" s="1" t="s">
        <v>62</v>
      </c>
      <c r="Y606" s="1" t="s">
        <v>73</v>
      </c>
      <c r="Z606" t="s">
        <v>3192</v>
      </c>
      <c r="AA606" s="12" t="str">
        <f>Table14[[#This Row],[case_id]]&amp;"__"&amp;Table14[[#This Row],[filename]]&amp;"__"&amp;Table14[[#This Row],[Model]]</f>
        <v>repo_30450d5_9079508__claude_custom_llm_vs_gt.diff__Claude Opus 4.8</v>
      </c>
      <c r="AB606" s="12">
        <f>IF(Table14[[#This Row],[task_success]]="Yes",1,0)</f>
        <v>1</v>
      </c>
      <c r="AC606" s="12">
        <f>IF(Table14[[#This Row],[task_success]]="Partial",1,0)</f>
        <v>0</v>
      </c>
      <c r="AD606" s="12">
        <f>IF(Table14[[#This Row],[task_success]]="No",1,0)</f>
        <v>0</v>
      </c>
      <c r="AE606" s="12">
        <f>IF(Table14[[#This Row],[exact_match]]="Yes",1,0)</f>
        <v>0</v>
      </c>
      <c r="AF606" s="12">
        <f>IF(Table14[[#This Row],[unintended_change_present]]="Yes",1,0)</f>
        <v>1</v>
      </c>
      <c r="AG606" s="12">
        <f>IF(Table14[[#This Row],[missed_required_change]]="Yes",1,0)</f>
        <v>0</v>
      </c>
      <c r="AH606" s="12">
        <f>IF(OR(Table14[[#This Row],[severity]]="Medium",Table14[[#This Row],[severity]]="High"),1,0)</f>
        <v>0</v>
      </c>
    </row>
    <row r="607" spans="1:34" ht="106.5">
      <c r="A607" s="1" t="s">
        <v>2004</v>
      </c>
      <c r="B607" s="11" t="s">
        <v>2005</v>
      </c>
      <c r="C607" s="1" t="s">
        <v>149</v>
      </c>
      <c r="D60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7" s="11" t="s">
        <v>2006</v>
      </c>
      <c r="F607" s="12" t="s">
        <v>2007</v>
      </c>
      <c r="G607" s="12">
        <v>9079508</v>
      </c>
      <c r="H607" s="12">
        <v>2</v>
      </c>
      <c r="I607" s="12" t="s">
        <v>2019</v>
      </c>
      <c r="J607" s="12" t="s">
        <v>2020</v>
      </c>
      <c r="K607" s="13" t="s">
        <v>56</v>
      </c>
      <c r="L607" s="12" t="s">
        <v>2010</v>
      </c>
      <c r="M607" s="12" t="s">
        <v>2011</v>
      </c>
      <c r="N607" s="1" t="s">
        <v>2026</v>
      </c>
      <c r="O607" s="1" t="s">
        <v>2027</v>
      </c>
      <c r="P607" s="16" t="s">
        <v>2672</v>
      </c>
      <c r="Q607" s="16" t="s">
        <v>2671</v>
      </c>
      <c r="R607" s="16" t="s">
        <v>2672</v>
      </c>
      <c r="S607" s="16" t="s">
        <v>76</v>
      </c>
      <c r="T607" s="16" t="s">
        <v>2674</v>
      </c>
      <c r="U607" s="16" t="s">
        <v>2671</v>
      </c>
      <c r="V607" s="16" t="s">
        <v>2975</v>
      </c>
      <c r="W607" s="16" t="s">
        <v>72</v>
      </c>
      <c r="X607" s="1" t="s">
        <v>62</v>
      </c>
      <c r="Y607" s="1" t="s">
        <v>73</v>
      </c>
      <c r="Z607" t="s">
        <v>3192</v>
      </c>
      <c r="AA607" s="12" t="str">
        <f>Table14[[#This Row],[case_id]]&amp;"__"&amp;Table14[[#This Row],[filename]]&amp;"__"&amp;Table14[[#This Row],[Model]]</f>
        <v>repo_30450d5_9079508__claude_factory_llm_vs_gt.diff__Claude Opus 4.8</v>
      </c>
      <c r="AB607" s="12">
        <f>IF(Table14[[#This Row],[task_success]]="Yes",1,0)</f>
        <v>1</v>
      </c>
      <c r="AC607" s="12">
        <f>IF(Table14[[#This Row],[task_success]]="Partial",1,0)</f>
        <v>0</v>
      </c>
      <c r="AD607" s="12">
        <f>IF(Table14[[#This Row],[task_success]]="No",1,0)</f>
        <v>0</v>
      </c>
      <c r="AE607" s="12">
        <f>IF(Table14[[#This Row],[exact_match]]="Yes",1,0)</f>
        <v>0</v>
      </c>
      <c r="AF607" s="12">
        <f>IF(Table14[[#This Row],[unintended_change_present]]="Yes",1,0)</f>
        <v>1</v>
      </c>
      <c r="AG607" s="12">
        <f>IF(Table14[[#This Row],[missed_required_change]]="Yes",1,0)</f>
        <v>0</v>
      </c>
      <c r="AH607" s="12">
        <f>IF(OR(Table14[[#This Row],[severity]]="Medium",Table14[[#This Row],[severity]]="High"),1,0)</f>
        <v>0</v>
      </c>
    </row>
    <row r="608" spans="1:34" ht="106.5">
      <c r="A608" s="1" t="s">
        <v>2004</v>
      </c>
      <c r="B608" s="11" t="s">
        <v>2005</v>
      </c>
      <c r="C608" s="1" t="s">
        <v>149</v>
      </c>
      <c r="D60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8" s="11" t="s">
        <v>2028</v>
      </c>
      <c r="F608" s="12" t="s">
        <v>2029</v>
      </c>
      <c r="G608" s="12" t="s">
        <v>2030</v>
      </c>
      <c r="H608" s="12">
        <v>2</v>
      </c>
      <c r="I608" s="12" t="s">
        <v>2031</v>
      </c>
      <c r="J608" s="12" t="s">
        <v>2032</v>
      </c>
      <c r="K608" s="13" t="s">
        <v>56</v>
      </c>
      <c r="L608" s="12" t="s">
        <v>2033</v>
      </c>
      <c r="M608" s="12" t="s">
        <v>2034</v>
      </c>
      <c r="N608" s="1" t="s">
        <v>452</v>
      </c>
      <c r="O608" s="1" t="s">
        <v>2038</v>
      </c>
      <c r="P608" s="12" t="s">
        <v>2672</v>
      </c>
      <c r="Q608" s="12" t="s">
        <v>2671</v>
      </c>
      <c r="R608" s="12" t="s">
        <v>2672</v>
      </c>
      <c r="S608" s="12" t="s">
        <v>76</v>
      </c>
      <c r="T608" s="12" t="s">
        <v>2674</v>
      </c>
      <c r="U608" s="12" t="s">
        <v>2671</v>
      </c>
      <c r="V608" s="12" t="s">
        <v>2681</v>
      </c>
      <c r="W608" s="12" t="s">
        <v>72</v>
      </c>
      <c r="X608" s="1" t="s">
        <v>62</v>
      </c>
      <c r="Y608" s="1" t="s">
        <v>73</v>
      </c>
      <c r="Z608" t="s">
        <v>3192</v>
      </c>
      <c r="AA608" s="12" t="str">
        <f>Table14[[#This Row],[case_id]]&amp;"__"&amp;Table14[[#This Row],[filename]]&amp;"__"&amp;Table14[[#This Row],[Model]]</f>
        <v>repo_1961a36_d62227d__claude_base_llm_vs_gt.diff__Claude Opus 4.8</v>
      </c>
      <c r="AB608" s="12">
        <f>IF(Table14[[#This Row],[task_success]]="Yes",1,0)</f>
        <v>1</v>
      </c>
      <c r="AC608" s="12">
        <f>IF(Table14[[#This Row],[task_success]]="Partial",1,0)</f>
        <v>0</v>
      </c>
      <c r="AD608" s="12">
        <f>IF(Table14[[#This Row],[task_success]]="No",1,0)</f>
        <v>0</v>
      </c>
      <c r="AE608" s="12">
        <f>IF(Table14[[#This Row],[exact_match]]="Yes",1,0)</f>
        <v>0</v>
      </c>
      <c r="AF608" s="12">
        <f>IF(Table14[[#This Row],[unintended_change_present]]="Yes",1,0)</f>
        <v>1</v>
      </c>
      <c r="AG608" s="12">
        <f>IF(Table14[[#This Row],[missed_required_change]]="Yes",1,0)</f>
        <v>0</v>
      </c>
      <c r="AH608" s="12">
        <f>IF(OR(Table14[[#This Row],[severity]]="Medium",Table14[[#This Row],[severity]]="High"),1,0)</f>
        <v>0</v>
      </c>
    </row>
    <row r="609" spans="1:34" ht="106.5">
      <c r="A609" s="1" t="s">
        <v>2004</v>
      </c>
      <c r="B609" s="11" t="s">
        <v>2005</v>
      </c>
      <c r="C609" s="1" t="s">
        <v>149</v>
      </c>
      <c r="D60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9" s="11" t="s">
        <v>2028</v>
      </c>
      <c r="F609" s="12" t="s">
        <v>2029</v>
      </c>
      <c r="G609" s="12" t="s">
        <v>2030</v>
      </c>
      <c r="H609" s="12">
        <v>2</v>
      </c>
      <c r="I609" s="12" t="s">
        <v>2031</v>
      </c>
      <c r="J609" s="12" t="s">
        <v>2039</v>
      </c>
      <c r="K609" s="13" t="s">
        <v>56</v>
      </c>
      <c r="L609" s="12" t="s">
        <v>2033</v>
      </c>
      <c r="M609" s="12" t="s">
        <v>2034</v>
      </c>
      <c r="N609" s="1" t="s">
        <v>2044</v>
      </c>
      <c r="O609" s="1" t="s">
        <v>2045</v>
      </c>
      <c r="P609" s="16" t="s">
        <v>2672</v>
      </c>
      <c r="Q609" s="16" t="s">
        <v>2671</v>
      </c>
      <c r="R609" s="16" t="s">
        <v>2672</v>
      </c>
      <c r="S609" s="16" t="s">
        <v>76</v>
      </c>
      <c r="T609" s="16" t="s">
        <v>2674</v>
      </c>
      <c r="U609" s="16" t="s">
        <v>2671</v>
      </c>
      <c r="V609" s="16" t="s">
        <v>2681</v>
      </c>
      <c r="W609" s="16" t="s">
        <v>72</v>
      </c>
      <c r="X609" s="1" t="s">
        <v>62</v>
      </c>
      <c r="Y609" s="1" t="s">
        <v>73</v>
      </c>
      <c r="Z609" t="s">
        <v>3192</v>
      </c>
      <c r="AA609" s="12" t="str">
        <f>Table14[[#This Row],[case_id]]&amp;"__"&amp;Table14[[#This Row],[filename]]&amp;"__"&amp;Table14[[#This Row],[Model]]</f>
        <v>repo_1961a36_d62227d__claude_simple_llm_vs_gt.diff__Claude Opus 4.8</v>
      </c>
      <c r="AB609" s="12">
        <f>IF(Table14[[#This Row],[task_success]]="Yes",1,0)</f>
        <v>1</v>
      </c>
      <c r="AC609" s="12">
        <f>IF(Table14[[#This Row],[task_success]]="Partial",1,0)</f>
        <v>0</v>
      </c>
      <c r="AD609" s="12">
        <f>IF(Table14[[#This Row],[task_success]]="No",1,0)</f>
        <v>0</v>
      </c>
      <c r="AE609" s="12">
        <f>IF(Table14[[#This Row],[exact_match]]="Yes",1,0)</f>
        <v>0</v>
      </c>
      <c r="AF609" s="12">
        <f>IF(Table14[[#This Row],[unintended_change_present]]="Yes",1,0)</f>
        <v>1</v>
      </c>
      <c r="AG609" s="12">
        <f>IF(Table14[[#This Row],[missed_required_change]]="Yes",1,0)</f>
        <v>0</v>
      </c>
      <c r="AH609" s="12">
        <f>IF(OR(Table14[[#This Row],[severity]]="Medium",Table14[[#This Row],[severity]]="High"),1,0)</f>
        <v>0</v>
      </c>
    </row>
    <row r="610" spans="1:34" ht="137.25">
      <c r="A610" s="1" t="s">
        <v>2046</v>
      </c>
      <c r="B610" s="11" t="s">
        <v>2047</v>
      </c>
      <c r="C610" s="1" t="s">
        <v>149</v>
      </c>
      <c r="D61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0" s="11" t="s">
        <v>2048</v>
      </c>
      <c r="F610" s="12" t="s">
        <v>2049</v>
      </c>
      <c r="G610" s="12" t="s">
        <v>2050</v>
      </c>
      <c r="H610" s="12">
        <v>1</v>
      </c>
      <c r="I610" s="12" t="s">
        <v>2051</v>
      </c>
      <c r="J610" s="12" t="s">
        <v>2051</v>
      </c>
      <c r="K610" s="13" t="s">
        <v>56</v>
      </c>
      <c r="L610" s="12" t="s">
        <v>2052</v>
      </c>
      <c r="M610" s="12" t="s">
        <v>2053</v>
      </c>
      <c r="N610" s="1" t="s">
        <v>2058</v>
      </c>
      <c r="O610" s="1" t="s">
        <v>2059</v>
      </c>
      <c r="P610" s="12" t="s">
        <v>2672</v>
      </c>
      <c r="Q610" s="12" t="s">
        <v>2671</v>
      </c>
      <c r="R610" s="12" t="s">
        <v>2672</v>
      </c>
      <c r="S610" s="12" t="s">
        <v>76</v>
      </c>
      <c r="T610" s="12" t="s">
        <v>2674</v>
      </c>
      <c r="U610" s="12" t="s">
        <v>2671</v>
      </c>
      <c r="V610" s="12" t="s">
        <v>2681</v>
      </c>
      <c r="W610" s="12" t="s">
        <v>72</v>
      </c>
      <c r="X610" s="1" t="s">
        <v>62</v>
      </c>
      <c r="Y610" s="1" t="s">
        <v>73</v>
      </c>
      <c r="Z610" t="s">
        <v>3192</v>
      </c>
      <c r="AA610" s="12" t="str">
        <f>Table14[[#This Row],[case_id]]&amp;"__"&amp;Table14[[#This Row],[filename]]&amp;"__"&amp;Table14[[#This Row],[Model]]</f>
        <v>repo_d283af9_68b8f4d__claude_blab_llm_vs_gt.diff__Claude Opus 4.8</v>
      </c>
      <c r="AB610" s="12">
        <f>IF(Table14[[#This Row],[task_success]]="Yes",1,0)</f>
        <v>1</v>
      </c>
      <c r="AC610" s="12">
        <f>IF(Table14[[#This Row],[task_success]]="Partial",1,0)</f>
        <v>0</v>
      </c>
      <c r="AD610" s="12">
        <f>IF(Table14[[#This Row],[task_success]]="No",1,0)</f>
        <v>0</v>
      </c>
      <c r="AE610" s="12">
        <f>IF(Table14[[#This Row],[exact_match]]="Yes",1,0)</f>
        <v>0</v>
      </c>
      <c r="AF610" s="12">
        <f>IF(Table14[[#This Row],[unintended_change_present]]="Yes",1,0)</f>
        <v>1</v>
      </c>
      <c r="AG610" s="12">
        <f>IF(Table14[[#This Row],[missed_required_change]]="Yes",1,0)</f>
        <v>0</v>
      </c>
      <c r="AH610" s="12">
        <f>IF(OR(Table14[[#This Row],[severity]]="Medium",Table14[[#This Row],[severity]]="High"),1,0)</f>
        <v>0</v>
      </c>
    </row>
    <row r="611" spans="1:34" ht="137.25">
      <c r="A611" s="1" t="s">
        <v>2046</v>
      </c>
      <c r="B611" s="11" t="s">
        <v>2047</v>
      </c>
      <c r="C611" s="1" t="s">
        <v>149</v>
      </c>
      <c r="D61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1" s="11" t="s">
        <v>2060</v>
      </c>
      <c r="F611" s="12" t="s">
        <v>2061</v>
      </c>
      <c r="G611" s="12" t="s">
        <v>2062</v>
      </c>
      <c r="H611" s="12">
        <v>2</v>
      </c>
      <c r="I611" s="12" t="s">
        <v>2063</v>
      </c>
      <c r="J611" s="12" t="s">
        <v>2064</v>
      </c>
      <c r="K611" s="13" t="s">
        <v>56</v>
      </c>
      <c r="L611" s="12" t="s">
        <v>2065</v>
      </c>
      <c r="M611" s="12" t="s">
        <v>2066</v>
      </c>
      <c r="N611" s="1" t="s">
        <v>2071</v>
      </c>
      <c r="O611" s="1" t="s">
        <v>2072</v>
      </c>
      <c r="P611" s="16" t="s">
        <v>2672</v>
      </c>
      <c r="Q611" s="16" t="s">
        <v>2671</v>
      </c>
      <c r="R611" s="16" t="s">
        <v>2672</v>
      </c>
      <c r="S611" s="16" t="s">
        <v>76</v>
      </c>
      <c r="T611" s="16" t="s">
        <v>2674</v>
      </c>
      <c r="U611" s="16" t="s">
        <v>2671</v>
      </c>
      <c r="V611" s="16" t="s">
        <v>2681</v>
      </c>
      <c r="W611" s="16" t="s">
        <v>72</v>
      </c>
      <c r="X611" s="1" t="s">
        <v>62</v>
      </c>
      <c r="Y611" s="1" t="s">
        <v>73</v>
      </c>
      <c r="Z611" t="s">
        <v>3192</v>
      </c>
      <c r="AA611" s="12" t="str">
        <f>Table14[[#This Row],[case_id]]&amp;"__"&amp;Table14[[#This Row],[filename]]&amp;"__"&amp;Table14[[#This Row],[Model]]</f>
        <v>repo_aba9857_3438d40__claude_axonaut_llm_vs_gt.diff__Claude Opus 4.8</v>
      </c>
      <c r="AB611" s="12">
        <f>IF(Table14[[#This Row],[task_success]]="Yes",1,0)</f>
        <v>1</v>
      </c>
      <c r="AC611" s="12">
        <f>IF(Table14[[#This Row],[task_success]]="Partial",1,0)</f>
        <v>0</v>
      </c>
      <c r="AD611" s="12">
        <f>IF(Table14[[#This Row],[task_success]]="No",1,0)</f>
        <v>0</v>
      </c>
      <c r="AE611" s="12">
        <f>IF(Table14[[#This Row],[exact_match]]="Yes",1,0)</f>
        <v>0</v>
      </c>
      <c r="AF611" s="12">
        <f>IF(Table14[[#This Row],[unintended_change_present]]="Yes",1,0)</f>
        <v>1</v>
      </c>
      <c r="AG611" s="12">
        <f>IF(Table14[[#This Row],[missed_required_change]]="Yes",1,0)</f>
        <v>0</v>
      </c>
      <c r="AH611" s="12">
        <f>IF(OR(Table14[[#This Row],[severity]]="Medium",Table14[[#This Row],[severity]]="High"),1,0)</f>
        <v>0</v>
      </c>
    </row>
    <row r="612" spans="1:34" ht="137.25">
      <c r="A612" s="1" t="s">
        <v>2046</v>
      </c>
      <c r="B612" s="11" t="s">
        <v>2047</v>
      </c>
      <c r="C612" s="1" t="s">
        <v>149</v>
      </c>
      <c r="D61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2" s="11" t="s">
        <v>2060</v>
      </c>
      <c r="F612" s="12" t="s">
        <v>2061</v>
      </c>
      <c r="G612" s="12" t="s">
        <v>2062</v>
      </c>
      <c r="H612" s="12">
        <v>2</v>
      </c>
      <c r="I612" s="12" t="s">
        <v>2063</v>
      </c>
      <c r="J612" s="12" t="s">
        <v>2073</v>
      </c>
      <c r="K612" s="13" t="s">
        <v>56</v>
      </c>
      <c r="L612" s="12" t="s">
        <v>2065</v>
      </c>
      <c r="M612" s="12" t="s">
        <v>2066</v>
      </c>
      <c r="N612" s="1" t="s">
        <v>2078</v>
      </c>
      <c r="O612" s="1" t="s">
        <v>2079</v>
      </c>
      <c r="P612" s="12" t="s">
        <v>2672</v>
      </c>
      <c r="Q612" s="12" t="s">
        <v>2671</v>
      </c>
      <c r="R612" s="12" t="s">
        <v>2672</v>
      </c>
      <c r="S612" s="12" t="s">
        <v>76</v>
      </c>
      <c r="T612" s="12" t="s">
        <v>2674</v>
      </c>
      <c r="U612" s="12" t="s">
        <v>2671</v>
      </c>
      <c r="V612" s="12" t="s">
        <v>2681</v>
      </c>
      <c r="W612" s="12" t="s">
        <v>72</v>
      </c>
      <c r="X612" s="1" t="s">
        <v>62</v>
      </c>
      <c r="Y612" s="1" t="s">
        <v>73</v>
      </c>
      <c r="Z612" t="s">
        <v>3192</v>
      </c>
      <c r="AA612" s="12" t="str">
        <f>Table14[[#This Row],[case_id]]&amp;"__"&amp;Table14[[#This Row],[filename]]&amp;"__"&amp;Table14[[#This Row],[Model]]</f>
        <v>repo_aba9857_3438d40__claude_office_llm_vs_gt.diff__Claude Opus 4.8</v>
      </c>
      <c r="AB612" s="12">
        <f>IF(Table14[[#This Row],[task_success]]="Yes",1,0)</f>
        <v>1</v>
      </c>
      <c r="AC612" s="12">
        <f>IF(Table14[[#This Row],[task_success]]="Partial",1,0)</f>
        <v>0</v>
      </c>
      <c r="AD612" s="12">
        <f>IF(Table14[[#This Row],[task_success]]="No",1,0)</f>
        <v>0</v>
      </c>
      <c r="AE612" s="12">
        <f>IF(Table14[[#This Row],[exact_match]]="Yes",1,0)</f>
        <v>0</v>
      </c>
      <c r="AF612" s="12">
        <f>IF(Table14[[#This Row],[unintended_change_present]]="Yes",1,0)</f>
        <v>1</v>
      </c>
      <c r="AG612" s="12">
        <f>IF(Table14[[#This Row],[missed_required_change]]="Yes",1,0)</f>
        <v>0</v>
      </c>
      <c r="AH612" s="12">
        <f>IF(OR(Table14[[#This Row],[severity]]="Medium",Table14[[#This Row],[severity]]="High"),1,0)</f>
        <v>0</v>
      </c>
    </row>
    <row r="613" spans="1:34" ht="137.25">
      <c r="A613" s="1" t="s">
        <v>2046</v>
      </c>
      <c r="B613" s="11" t="s">
        <v>2047</v>
      </c>
      <c r="C613" s="1" t="s">
        <v>180</v>
      </c>
      <c r="D61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3" s="11" t="s">
        <v>2080</v>
      </c>
      <c r="F613" s="12" t="s">
        <v>2081</v>
      </c>
      <c r="G613" s="12" t="s">
        <v>2082</v>
      </c>
      <c r="H613" s="12">
        <v>1</v>
      </c>
      <c r="I613" s="12" t="s">
        <v>1263</v>
      </c>
      <c r="J613" s="12" t="s">
        <v>1263</v>
      </c>
      <c r="K613" s="13" t="s">
        <v>56</v>
      </c>
      <c r="L613" s="12" t="s">
        <v>2083</v>
      </c>
      <c r="M613" s="12" t="s">
        <v>2084</v>
      </c>
      <c r="N613" s="1" t="s">
        <v>1270</v>
      </c>
      <c r="O613" s="1" t="s">
        <v>2087</v>
      </c>
      <c r="P613" s="16" t="s">
        <v>2672</v>
      </c>
      <c r="Q613" s="16" t="s">
        <v>2671</v>
      </c>
      <c r="R613" s="16" t="s">
        <v>2672</v>
      </c>
      <c r="S613" s="16" t="s">
        <v>76</v>
      </c>
      <c r="T613" s="16" t="s">
        <v>2691</v>
      </c>
      <c r="U613" s="16" t="s">
        <v>2671</v>
      </c>
      <c r="V613" s="16" t="s">
        <v>2861</v>
      </c>
      <c r="W613" s="16" t="s">
        <v>72</v>
      </c>
      <c r="X613" s="1" t="s">
        <v>62</v>
      </c>
      <c r="Y613" s="1" t="s">
        <v>73</v>
      </c>
      <c r="Z613" t="s">
        <v>3192</v>
      </c>
      <c r="AA613" s="12" t="str">
        <f>Table14[[#This Row],[case_id]]&amp;"__"&amp;Table14[[#This Row],[filename]]&amp;"__"&amp;Table14[[#This Row],[Model]]</f>
        <v>repo_7c2bde2_6b18248__claude_setup_llm_vs_gt.diff__Claude Opus 4.8</v>
      </c>
      <c r="AB613" s="12">
        <f>IF(Table14[[#This Row],[task_success]]="Yes",1,0)</f>
        <v>1</v>
      </c>
      <c r="AC613" s="12">
        <f>IF(Table14[[#This Row],[task_success]]="Partial",1,0)</f>
        <v>0</v>
      </c>
      <c r="AD613" s="12">
        <f>IF(Table14[[#This Row],[task_success]]="No",1,0)</f>
        <v>0</v>
      </c>
      <c r="AE613" s="12">
        <f>IF(Table14[[#This Row],[exact_match]]="Yes",1,0)</f>
        <v>0</v>
      </c>
      <c r="AF613" s="12">
        <f>IF(Table14[[#This Row],[unintended_change_present]]="Yes",1,0)</f>
        <v>1</v>
      </c>
      <c r="AG613" s="12">
        <f>IF(Table14[[#This Row],[missed_required_change]]="Yes",1,0)</f>
        <v>0</v>
      </c>
      <c r="AH613" s="12">
        <f>IF(OR(Table14[[#This Row],[severity]]="Medium",Table14[[#This Row],[severity]]="High"),1,0)</f>
        <v>1</v>
      </c>
    </row>
    <row r="614" spans="1:34" ht="106.5">
      <c r="A614" s="1" t="s">
        <v>2088</v>
      </c>
      <c r="B614" s="11" t="s">
        <v>2089</v>
      </c>
      <c r="C614" s="1" t="s">
        <v>149</v>
      </c>
      <c r="D61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4" s="11" t="s">
        <v>2090</v>
      </c>
      <c r="F614" s="12" t="s">
        <v>2091</v>
      </c>
      <c r="G614" s="12">
        <v>315081</v>
      </c>
      <c r="H614" s="12">
        <v>1</v>
      </c>
      <c r="I614" s="12" t="s">
        <v>2092</v>
      </c>
      <c r="J614" s="12" t="s">
        <v>2092</v>
      </c>
      <c r="K614" s="13" t="s">
        <v>56</v>
      </c>
      <c r="L614" s="12" t="s">
        <v>2093</v>
      </c>
      <c r="M614" s="12" t="s">
        <v>2094</v>
      </c>
      <c r="N614" s="1" t="s">
        <v>2103</v>
      </c>
      <c r="O614" s="1" t="s">
        <v>2104</v>
      </c>
      <c r="P614" s="12" t="s">
        <v>2672</v>
      </c>
      <c r="Q614" s="12" t="s">
        <v>2671</v>
      </c>
      <c r="R614" s="12" t="s">
        <v>2672</v>
      </c>
      <c r="S614" s="12" t="s">
        <v>2673</v>
      </c>
      <c r="T614" s="12" t="s">
        <v>2674</v>
      </c>
      <c r="U614" s="12" t="s">
        <v>2671</v>
      </c>
      <c r="V614" s="12" t="s">
        <v>2983</v>
      </c>
      <c r="W614" s="12" t="s">
        <v>72</v>
      </c>
      <c r="X614" s="1" t="s">
        <v>62</v>
      </c>
      <c r="Y614" s="1" t="s">
        <v>73</v>
      </c>
      <c r="Z614" t="s">
        <v>3192</v>
      </c>
      <c r="AA614" s="12" t="str">
        <f>Table14[[#This Row],[case_id]]&amp;"__"&amp;Table14[[#This Row],[filename]]&amp;"__"&amp;Table14[[#This Row],[Model]]</f>
        <v>repo_721b6b5_0315081__claude_gui_llm_vs_gt.diff__Claude Opus 4.8</v>
      </c>
      <c r="AB614" s="12">
        <f>IF(Table14[[#This Row],[task_success]]="Yes",1,0)</f>
        <v>1</v>
      </c>
      <c r="AC614" s="12">
        <f>IF(Table14[[#This Row],[task_success]]="Partial",1,0)</f>
        <v>0</v>
      </c>
      <c r="AD614" s="12">
        <f>IF(Table14[[#This Row],[task_success]]="No",1,0)</f>
        <v>0</v>
      </c>
      <c r="AE614" s="12">
        <f>IF(Table14[[#This Row],[exact_match]]="Yes",1,0)</f>
        <v>0</v>
      </c>
      <c r="AF614" s="12">
        <f>IF(Table14[[#This Row],[unintended_change_present]]="Yes",1,0)</f>
        <v>1</v>
      </c>
      <c r="AG614" s="12">
        <f>IF(Table14[[#This Row],[missed_required_change]]="Yes",1,0)</f>
        <v>0</v>
      </c>
      <c r="AH614" s="12">
        <f>IF(OR(Table14[[#This Row],[severity]]="Medium",Table14[[#This Row],[severity]]="High"),1,0)</f>
        <v>0</v>
      </c>
    </row>
    <row r="615" spans="1:34" ht="106.5">
      <c r="A615" s="1" t="s">
        <v>2088</v>
      </c>
      <c r="B615" s="11" t="s">
        <v>2089</v>
      </c>
      <c r="C615" s="1" t="s">
        <v>149</v>
      </c>
      <c r="D61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5" s="11" t="s">
        <v>2107</v>
      </c>
      <c r="F615" s="12" t="s">
        <v>2108</v>
      </c>
      <c r="G615" s="12" t="s">
        <v>2109</v>
      </c>
      <c r="H615" s="12">
        <v>1</v>
      </c>
      <c r="I615" s="12" t="s">
        <v>2110</v>
      </c>
      <c r="J615" s="12" t="s">
        <v>2092</v>
      </c>
      <c r="K615" s="13" t="s">
        <v>56</v>
      </c>
      <c r="L615" s="12" t="s">
        <v>2111</v>
      </c>
      <c r="M615" s="12" t="s">
        <v>2112</v>
      </c>
      <c r="N615" s="1" t="s">
        <v>2118</v>
      </c>
      <c r="O615" s="1" t="s">
        <v>2119</v>
      </c>
      <c r="P615" s="12" t="s">
        <v>2672</v>
      </c>
      <c r="Q615" s="12" t="s">
        <v>2671</v>
      </c>
      <c r="R615" s="12" t="s">
        <v>2672</v>
      </c>
      <c r="S615" s="12" t="s">
        <v>76</v>
      </c>
      <c r="T615" s="12" t="s">
        <v>2674</v>
      </c>
      <c r="U615" s="12" t="s">
        <v>2671</v>
      </c>
      <c r="V615" s="12" t="s">
        <v>2681</v>
      </c>
      <c r="W615" s="12" t="s">
        <v>72</v>
      </c>
      <c r="X615" s="1" t="s">
        <v>62</v>
      </c>
      <c r="Y615" s="1" t="s">
        <v>73</v>
      </c>
      <c r="Z615" t="s">
        <v>3192</v>
      </c>
      <c r="AA615" s="12" t="str">
        <f>Table14[[#This Row],[case_id]]&amp;"__"&amp;Table14[[#This Row],[filename]]&amp;"__"&amp;Table14[[#This Row],[Model]]</f>
        <v>repo_ede6169_9345a60__claude_gemini_elements_llm_vs_gt.diff__Claude Opus 4.8</v>
      </c>
      <c r="AB615" s="12">
        <f>IF(Table14[[#This Row],[task_success]]="Yes",1,0)</f>
        <v>1</v>
      </c>
      <c r="AC615" s="12">
        <f>IF(Table14[[#This Row],[task_success]]="Partial",1,0)</f>
        <v>0</v>
      </c>
      <c r="AD615" s="12">
        <f>IF(Table14[[#This Row],[task_success]]="No",1,0)</f>
        <v>0</v>
      </c>
      <c r="AE615" s="12">
        <f>IF(Table14[[#This Row],[exact_match]]="Yes",1,0)</f>
        <v>0</v>
      </c>
      <c r="AF615" s="12">
        <f>IF(Table14[[#This Row],[unintended_change_present]]="Yes",1,0)</f>
        <v>1</v>
      </c>
      <c r="AG615" s="12">
        <f>IF(Table14[[#This Row],[missed_required_change]]="Yes",1,0)</f>
        <v>0</v>
      </c>
      <c r="AH615" s="12">
        <f>IF(OR(Table14[[#This Row],[severity]]="Medium",Table14[[#This Row],[severity]]="High"),1,0)</f>
        <v>0</v>
      </c>
    </row>
    <row r="616" spans="1:34" ht="106.5">
      <c r="A616" s="1" t="s">
        <v>2120</v>
      </c>
      <c r="B616" s="11" t="s">
        <v>2121</v>
      </c>
      <c r="C616" s="1" t="s">
        <v>80</v>
      </c>
      <c r="D61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6" s="11" t="s">
        <v>2122</v>
      </c>
      <c r="F616" s="12" t="s">
        <v>2123</v>
      </c>
      <c r="G616" s="12" t="s">
        <v>2124</v>
      </c>
      <c r="H616" s="12">
        <v>2</v>
      </c>
      <c r="I616" s="12" t="s">
        <v>2125</v>
      </c>
      <c r="J616" s="12" t="s">
        <v>2126</v>
      </c>
      <c r="K616" s="13" t="s">
        <v>56</v>
      </c>
      <c r="L616" s="12" t="s">
        <v>2127</v>
      </c>
      <c r="M616" s="12" t="s">
        <v>2128</v>
      </c>
      <c r="N616" s="1" t="s">
        <v>2137</v>
      </c>
      <c r="O616" s="1" t="s">
        <v>2138</v>
      </c>
      <c r="P616" s="12" t="s">
        <v>2672</v>
      </c>
      <c r="Q616" s="12" t="s">
        <v>2671</v>
      </c>
      <c r="R616" s="12" t="s">
        <v>2672</v>
      </c>
      <c r="S616" s="12" t="s">
        <v>76</v>
      </c>
      <c r="T616" s="12" t="s">
        <v>2674</v>
      </c>
      <c r="U616" s="12" t="s">
        <v>2671</v>
      </c>
      <c r="V616" s="12" t="s">
        <v>2681</v>
      </c>
      <c r="W616" s="12" t="s">
        <v>72</v>
      </c>
      <c r="X616" s="1" t="s">
        <v>62</v>
      </c>
      <c r="Y616" s="1" t="s">
        <v>73</v>
      </c>
      <c r="Z616" t="s">
        <v>3192</v>
      </c>
      <c r="AA616" s="12" t="str">
        <f>Table14[[#This Row],[case_id]]&amp;"__"&amp;Table14[[#This Row],[filename]]&amp;"__"&amp;Table14[[#This Row],[Model]]</f>
        <v>repo_c2baf17_ebce32a__claude_icecream_llm_vs_gt.diff__Claude Opus 4.8</v>
      </c>
      <c r="AB616" s="12">
        <f>IF(Table14[[#This Row],[task_success]]="Yes",1,0)</f>
        <v>1</v>
      </c>
      <c r="AC616" s="12">
        <f>IF(Table14[[#This Row],[task_success]]="Partial",1,0)</f>
        <v>0</v>
      </c>
      <c r="AD616" s="12">
        <f>IF(Table14[[#This Row],[task_success]]="No",1,0)</f>
        <v>0</v>
      </c>
      <c r="AE616" s="12">
        <f>IF(Table14[[#This Row],[exact_match]]="Yes",1,0)</f>
        <v>0</v>
      </c>
      <c r="AF616" s="12">
        <f>IF(Table14[[#This Row],[unintended_change_present]]="Yes",1,0)</f>
        <v>1</v>
      </c>
      <c r="AG616" s="12">
        <f>IF(Table14[[#This Row],[missed_required_change]]="Yes",1,0)</f>
        <v>0</v>
      </c>
      <c r="AH616" s="12">
        <f>IF(OR(Table14[[#This Row],[severity]]="Medium",Table14[[#This Row],[severity]]="High"),1,0)</f>
        <v>0</v>
      </c>
    </row>
    <row r="617" spans="1:34" ht="106.5">
      <c r="A617" s="1" t="s">
        <v>2120</v>
      </c>
      <c r="B617" s="11" t="s">
        <v>2121</v>
      </c>
      <c r="C617" s="1" t="s">
        <v>80</v>
      </c>
      <c r="D61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7" s="11" t="s">
        <v>2122</v>
      </c>
      <c r="F617" s="12" t="s">
        <v>2123</v>
      </c>
      <c r="G617" s="12" t="s">
        <v>2124</v>
      </c>
      <c r="H617" s="12">
        <v>2</v>
      </c>
      <c r="I617" s="12" t="s">
        <v>2125</v>
      </c>
      <c r="J617" s="12" t="s">
        <v>2141</v>
      </c>
      <c r="K617" s="13" t="s">
        <v>56</v>
      </c>
      <c r="L617" s="12" t="s">
        <v>2127</v>
      </c>
      <c r="M617" s="12" t="s">
        <v>2128</v>
      </c>
      <c r="N617" s="1" t="s">
        <v>2147</v>
      </c>
      <c r="O617" s="1" t="s">
        <v>2148</v>
      </c>
      <c r="P617" s="16" t="s">
        <v>2672</v>
      </c>
      <c r="Q617" s="16" t="s">
        <v>2671</v>
      </c>
      <c r="R617" s="16" t="s">
        <v>2672</v>
      </c>
      <c r="S617" s="16" t="s">
        <v>2810</v>
      </c>
      <c r="T617" s="16" t="s">
        <v>2678</v>
      </c>
      <c r="U617" s="16" t="s">
        <v>2671</v>
      </c>
      <c r="V617" s="16" t="s">
        <v>2989</v>
      </c>
      <c r="W617" s="16" t="s">
        <v>72</v>
      </c>
      <c r="X617" s="1" t="s">
        <v>62</v>
      </c>
      <c r="Y617" s="1" t="s">
        <v>73</v>
      </c>
      <c r="Z617" t="s">
        <v>3192</v>
      </c>
      <c r="AA617" s="12" t="str">
        <f>Table14[[#This Row],[case_id]]&amp;"__"&amp;Table14[[#This Row],[filename]]&amp;"__"&amp;Table14[[#This Row],[Model]]</f>
        <v>repo_c2baf17_ebce32a__claude_install_llm_vs_gt.diff__Claude Opus 4.8</v>
      </c>
      <c r="AB617" s="12">
        <f>IF(Table14[[#This Row],[task_success]]="Yes",1,0)</f>
        <v>1</v>
      </c>
      <c r="AC617" s="12">
        <f>IF(Table14[[#This Row],[task_success]]="Partial",1,0)</f>
        <v>0</v>
      </c>
      <c r="AD617" s="12">
        <f>IF(Table14[[#This Row],[task_success]]="No",1,0)</f>
        <v>0</v>
      </c>
      <c r="AE617" s="12">
        <f>IF(Table14[[#This Row],[exact_match]]="Yes",1,0)</f>
        <v>0</v>
      </c>
      <c r="AF617" s="12">
        <f>IF(Table14[[#This Row],[unintended_change_present]]="Yes",1,0)</f>
        <v>1</v>
      </c>
      <c r="AG617" s="12">
        <f>IF(Table14[[#This Row],[missed_required_change]]="Yes",1,0)</f>
        <v>0</v>
      </c>
      <c r="AH617" s="12">
        <f>IF(OR(Table14[[#This Row],[severity]]="Medium",Table14[[#This Row],[severity]]="High"),1,0)</f>
        <v>1</v>
      </c>
    </row>
    <row r="618" spans="1:34" ht="91.5">
      <c r="A618" s="1" t="s">
        <v>2120</v>
      </c>
      <c r="B618" s="11" t="s">
        <v>2121</v>
      </c>
      <c r="C618" s="1" t="s">
        <v>80</v>
      </c>
      <c r="D61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8" s="11" t="s">
        <v>2150</v>
      </c>
      <c r="F618" s="12" t="s">
        <v>2151</v>
      </c>
      <c r="G618" s="12" t="s">
        <v>2152</v>
      </c>
      <c r="H618" s="12">
        <v>1</v>
      </c>
      <c r="I618" s="12" t="s">
        <v>2153</v>
      </c>
      <c r="J618" s="12" t="s">
        <v>2153</v>
      </c>
      <c r="K618" s="13" t="s">
        <v>56</v>
      </c>
      <c r="L618" s="12" t="s">
        <v>2154</v>
      </c>
      <c r="M618" s="12" t="s">
        <v>2155</v>
      </c>
      <c r="N618" s="1" t="s">
        <v>2137</v>
      </c>
      <c r="O618" s="1" t="s">
        <v>2159</v>
      </c>
      <c r="P618" s="12" t="s">
        <v>2672</v>
      </c>
      <c r="Q618" s="12" t="s">
        <v>2671</v>
      </c>
      <c r="R618" s="12" t="s">
        <v>2672</v>
      </c>
      <c r="S618" s="12" t="s">
        <v>76</v>
      </c>
      <c r="T618" s="12" t="s">
        <v>2674</v>
      </c>
      <c r="U618" s="12" t="s">
        <v>2671</v>
      </c>
      <c r="V618" s="12" t="s">
        <v>2681</v>
      </c>
      <c r="W618" s="12" t="s">
        <v>72</v>
      </c>
      <c r="X618" s="1" t="s">
        <v>62</v>
      </c>
      <c r="Y618" s="1" t="s">
        <v>73</v>
      </c>
      <c r="Z618" t="s">
        <v>3192</v>
      </c>
      <c r="AA618" s="12" t="str">
        <f>Table14[[#This Row],[case_id]]&amp;"__"&amp;Table14[[#This Row],[filename]]&amp;"__"&amp;Table14[[#This Row],[Model]]</f>
        <v>repo_bdf922b_afc425b__claude_icecream_llm_vs_gt.diff__Claude Opus 4.8</v>
      </c>
      <c r="AB618" s="12">
        <f>IF(Table14[[#This Row],[task_success]]="Yes",1,0)</f>
        <v>1</v>
      </c>
      <c r="AC618" s="12">
        <f>IF(Table14[[#This Row],[task_success]]="Partial",1,0)</f>
        <v>0</v>
      </c>
      <c r="AD618" s="12">
        <f>IF(Table14[[#This Row],[task_success]]="No",1,0)</f>
        <v>0</v>
      </c>
      <c r="AE618" s="12">
        <f>IF(Table14[[#This Row],[exact_match]]="Yes",1,0)</f>
        <v>0</v>
      </c>
      <c r="AF618" s="12">
        <f>IF(Table14[[#This Row],[unintended_change_present]]="Yes",1,0)</f>
        <v>1</v>
      </c>
      <c r="AG618" s="12">
        <f>IF(Table14[[#This Row],[missed_required_change]]="Yes",1,0)</f>
        <v>0</v>
      </c>
      <c r="AH618" s="12">
        <f>IF(OR(Table14[[#This Row],[severity]]="Medium",Table14[[#This Row],[severity]]="High"),1,0)</f>
        <v>0</v>
      </c>
    </row>
    <row r="619" spans="1:34" ht="106.5">
      <c r="A619" s="1" t="s">
        <v>2120</v>
      </c>
      <c r="B619" s="11" t="s">
        <v>2121</v>
      </c>
      <c r="C619" s="1" t="s">
        <v>149</v>
      </c>
      <c r="D61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9" s="11" t="s">
        <v>2160</v>
      </c>
      <c r="F619" s="12" t="s">
        <v>2161</v>
      </c>
      <c r="G619" s="12" t="s">
        <v>2162</v>
      </c>
      <c r="H619" s="12">
        <v>1</v>
      </c>
      <c r="I619" s="12" t="s">
        <v>1263</v>
      </c>
      <c r="J619" s="12" t="s">
        <v>1263</v>
      </c>
      <c r="K619" s="13" t="s">
        <v>56</v>
      </c>
      <c r="L619" s="12" t="s">
        <v>2163</v>
      </c>
      <c r="M619" s="12" t="s">
        <v>2164</v>
      </c>
      <c r="N619" s="1" t="s">
        <v>1270</v>
      </c>
      <c r="O619" s="1" t="s">
        <v>2167</v>
      </c>
      <c r="P619" s="16" t="s">
        <v>2672</v>
      </c>
      <c r="Q619" s="16" t="s">
        <v>2671</v>
      </c>
      <c r="R619" s="16" t="s">
        <v>2672</v>
      </c>
      <c r="S619" s="16" t="s">
        <v>76</v>
      </c>
      <c r="T619" s="16" t="s">
        <v>2691</v>
      </c>
      <c r="U619" s="16" t="s">
        <v>2671</v>
      </c>
      <c r="V619" s="16" t="s">
        <v>2861</v>
      </c>
      <c r="W619" s="16" t="s">
        <v>72</v>
      </c>
      <c r="X619" s="1" t="s">
        <v>62</v>
      </c>
      <c r="Y619" s="1" t="s">
        <v>73</v>
      </c>
      <c r="Z619" t="s">
        <v>3192</v>
      </c>
      <c r="AA619" s="12" t="str">
        <f>Table14[[#This Row],[case_id]]&amp;"__"&amp;Table14[[#This Row],[filename]]&amp;"__"&amp;Table14[[#This Row],[Model]]</f>
        <v>repo_d970d6a_29cc0f6__claude_setup_llm_vs_gt.diff__Claude Opus 4.8</v>
      </c>
      <c r="AB619" s="12">
        <f>IF(Table14[[#This Row],[task_success]]="Yes",1,0)</f>
        <v>1</v>
      </c>
      <c r="AC619" s="12">
        <f>IF(Table14[[#This Row],[task_success]]="Partial",1,0)</f>
        <v>0</v>
      </c>
      <c r="AD619" s="12">
        <f>IF(Table14[[#This Row],[task_success]]="No",1,0)</f>
        <v>0</v>
      </c>
      <c r="AE619" s="12">
        <f>IF(Table14[[#This Row],[exact_match]]="Yes",1,0)</f>
        <v>0</v>
      </c>
      <c r="AF619" s="12">
        <f>IF(Table14[[#This Row],[unintended_change_present]]="Yes",1,0)</f>
        <v>1</v>
      </c>
      <c r="AG619" s="12">
        <f>IF(Table14[[#This Row],[missed_required_change]]="Yes",1,0)</f>
        <v>0</v>
      </c>
      <c r="AH619" s="12">
        <f>IF(OR(Table14[[#This Row],[severity]]="Medium",Table14[[#This Row],[severity]]="High"),1,0)</f>
        <v>1</v>
      </c>
    </row>
    <row r="620" spans="1:34" ht="106.5">
      <c r="A620" s="1" t="s">
        <v>2120</v>
      </c>
      <c r="B620" s="11" t="s">
        <v>2121</v>
      </c>
      <c r="C620" s="1" t="s">
        <v>149</v>
      </c>
      <c r="D62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0" s="11" t="s">
        <v>2168</v>
      </c>
      <c r="F620" s="12" t="s">
        <v>2169</v>
      </c>
      <c r="G620" s="12" t="s">
        <v>2170</v>
      </c>
      <c r="H620" s="12">
        <v>1</v>
      </c>
      <c r="I620" s="12" t="s">
        <v>2153</v>
      </c>
      <c r="J620" s="12" t="s">
        <v>2153</v>
      </c>
      <c r="K620" s="13" t="s">
        <v>56</v>
      </c>
      <c r="L620" s="12" t="s">
        <v>2171</v>
      </c>
      <c r="M620" s="12" t="s">
        <v>2172</v>
      </c>
      <c r="N620" s="1" t="s">
        <v>2137</v>
      </c>
      <c r="O620" s="1" t="s">
        <v>2177</v>
      </c>
      <c r="P620" s="12" t="s">
        <v>2672</v>
      </c>
      <c r="Q620" s="12" t="s">
        <v>2671</v>
      </c>
      <c r="R620" s="12" t="s">
        <v>2672</v>
      </c>
      <c r="S620" s="12" t="s">
        <v>76</v>
      </c>
      <c r="T620" s="12" t="s">
        <v>2674</v>
      </c>
      <c r="U620" s="12" t="s">
        <v>2671</v>
      </c>
      <c r="V620" s="12" t="s">
        <v>2681</v>
      </c>
      <c r="W620" s="12" t="s">
        <v>72</v>
      </c>
      <c r="X620" s="1" t="s">
        <v>62</v>
      </c>
      <c r="Y620" s="1" t="s">
        <v>73</v>
      </c>
      <c r="Z620" t="s">
        <v>3192</v>
      </c>
      <c r="AA620" s="12" t="str">
        <f>Table14[[#This Row],[case_id]]&amp;"__"&amp;Table14[[#This Row],[filename]]&amp;"__"&amp;Table14[[#This Row],[Model]]</f>
        <v>repo_10e32f7_37177d5__claude_icecream_llm_vs_gt.diff__Claude Opus 4.8</v>
      </c>
      <c r="AB620" s="12">
        <f>IF(Table14[[#This Row],[task_success]]="Yes",1,0)</f>
        <v>1</v>
      </c>
      <c r="AC620" s="12">
        <f>IF(Table14[[#This Row],[task_success]]="Partial",1,0)</f>
        <v>0</v>
      </c>
      <c r="AD620" s="12">
        <f>IF(Table14[[#This Row],[task_success]]="No",1,0)</f>
        <v>0</v>
      </c>
      <c r="AE620" s="12">
        <f>IF(Table14[[#This Row],[exact_match]]="Yes",1,0)</f>
        <v>0</v>
      </c>
      <c r="AF620" s="12">
        <f>IF(Table14[[#This Row],[unintended_change_present]]="Yes",1,0)</f>
        <v>1</v>
      </c>
      <c r="AG620" s="12">
        <f>IF(Table14[[#This Row],[missed_required_change]]="Yes",1,0)</f>
        <v>0</v>
      </c>
      <c r="AH620" s="12">
        <f>IF(OR(Table14[[#This Row],[severity]]="Medium",Table14[[#This Row],[severity]]="High"),1,0)</f>
        <v>0</v>
      </c>
    </row>
    <row r="621" spans="1:34" ht="91.5">
      <c r="A621" s="1" t="s">
        <v>2178</v>
      </c>
      <c r="B621" s="11" t="s">
        <v>2179</v>
      </c>
      <c r="C621" s="1" t="s">
        <v>51</v>
      </c>
      <c r="D62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1" s="11" t="s">
        <v>2180</v>
      </c>
      <c r="F621" s="12" t="s">
        <v>2181</v>
      </c>
      <c r="G621" s="12">
        <v>8379368</v>
      </c>
      <c r="H621" s="12">
        <v>5</v>
      </c>
      <c r="I621" s="12" t="s">
        <v>2182</v>
      </c>
      <c r="J621" s="12" t="s">
        <v>2183</v>
      </c>
      <c r="K621" s="13" t="s">
        <v>56</v>
      </c>
      <c r="L621" s="12" t="s">
        <v>2184</v>
      </c>
      <c r="M621" s="12" t="s">
        <v>2185</v>
      </c>
      <c r="N621" s="1" t="s">
        <v>2190</v>
      </c>
      <c r="O621" s="1" t="s">
        <v>2191</v>
      </c>
      <c r="P621" s="16" t="s">
        <v>2672</v>
      </c>
      <c r="Q621" s="16" t="s">
        <v>2671</v>
      </c>
      <c r="R621" s="16" t="s">
        <v>2672</v>
      </c>
      <c r="S621" s="16" t="s">
        <v>76</v>
      </c>
      <c r="T621" s="16" t="s">
        <v>2674</v>
      </c>
      <c r="U621" s="16" t="s">
        <v>2671</v>
      </c>
      <c r="V621" s="16" t="s">
        <v>2681</v>
      </c>
      <c r="W621" s="16" t="s">
        <v>72</v>
      </c>
      <c r="X621" s="1" t="s">
        <v>62</v>
      </c>
      <c r="Y621" s="1" t="s">
        <v>73</v>
      </c>
      <c r="Z621" t="s">
        <v>3192</v>
      </c>
      <c r="AA621" s="12" t="str">
        <f>Table14[[#This Row],[case_id]]&amp;"__"&amp;Table14[[#This Row],[filename]]&amp;"__"&amp;Table14[[#This Row],[Model]]</f>
        <v>repo_0afb47d_8379368__claude_annotation_llm_vs_gt.diff__Claude Opus 4.8</v>
      </c>
      <c r="AB621" s="12">
        <f>IF(Table14[[#This Row],[task_success]]="Yes",1,0)</f>
        <v>1</v>
      </c>
      <c r="AC621" s="12">
        <f>IF(Table14[[#This Row],[task_success]]="Partial",1,0)</f>
        <v>0</v>
      </c>
      <c r="AD621" s="12">
        <f>IF(Table14[[#This Row],[task_success]]="No",1,0)</f>
        <v>0</v>
      </c>
      <c r="AE621" s="12">
        <f>IF(Table14[[#This Row],[exact_match]]="Yes",1,0)</f>
        <v>0</v>
      </c>
      <c r="AF621" s="12">
        <f>IF(Table14[[#This Row],[unintended_change_present]]="Yes",1,0)</f>
        <v>1</v>
      </c>
      <c r="AG621" s="12">
        <f>IF(Table14[[#This Row],[missed_required_change]]="Yes",1,0)</f>
        <v>0</v>
      </c>
      <c r="AH621" s="12">
        <f>IF(OR(Table14[[#This Row],[severity]]="Medium",Table14[[#This Row],[severity]]="High"),1,0)</f>
        <v>0</v>
      </c>
    </row>
    <row r="622" spans="1:34" ht="91.5">
      <c r="A622" s="1" t="s">
        <v>2178</v>
      </c>
      <c r="B622" s="11" t="s">
        <v>2179</v>
      </c>
      <c r="C622" s="1" t="s">
        <v>51</v>
      </c>
      <c r="D62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2" s="11" t="s">
        <v>2180</v>
      </c>
      <c r="F622" s="12" t="s">
        <v>2181</v>
      </c>
      <c r="G622" s="12">
        <v>8379368</v>
      </c>
      <c r="H622" s="12">
        <v>5</v>
      </c>
      <c r="I622" s="12" t="s">
        <v>2182</v>
      </c>
      <c r="J622" s="12" t="s">
        <v>2194</v>
      </c>
      <c r="K622" s="13" t="s">
        <v>56</v>
      </c>
      <c r="L622" s="12" t="s">
        <v>2184</v>
      </c>
      <c r="M622" s="12" t="s">
        <v>2185</v>
      </c>
      <c r="N622" s="1" t="s">
        <v>2199</v>
      </c>
      <c r="O622" s="1" t="s">
        <v>2200</v>
      </c>
      <c r="P622" s="12" t="s">
        <v>61</v>
      </c>
      <c r="Q622" s="12" t="s">
        <v>61</v>
      </c>
      <c r="R622" s="12" t="s">
        <v>62</v>
      </c>
      <c r="S622" s="16" t="s">
        <v>2752</v>
      </c>
      <c r="T622" s="12" t="s">
        <v>125</v>
      </c>
      <c r="U622" s="12" t="s">
        <v>62</v>
      </c>
      <c r="V622" s="12" t="s">
        <v>3196</v>
      </c>
      <c r="W622" s="12" t="s">
        <v>162</v>
      </c>
      <c r="X622" s="1" t="s">
        <v>62</v>
      </c>
      <c r="Y622" s="1" t="s">
        <v>73</v>
      </c>
      <c r="Z622" t="s">
        <v>3192</v>
      </c>
      <c r="AA622" s="12" t="str">
        <f>Table14[[#This Row],[case_id]]&amp;"__"&amp;Table14[[#This Row],[filename]]&amp;"__"&amp;Table14[[#This Row],[Model]]</f>
        <v>repo_0afb47d_8379368__cluade_loading_llm_vs_gt.diff__Claude Opus 4.8</v>
      </c>
      <c r="AB622" s="12">
        <f>IF(Table14[[#This Row],[task_success]]="Yes",1,0)</f>
        <v>0</v>
      </c>
      <c r="AC622" s="12">
        <f>IF(Table14[[#This Row],[task_success]]="Partial",1,0)</f>
        <v>0</v>
      </c>
      <c r="AD622" s="12">
        <f>IF(Table14[[#This Row],[task_success]]="No",1,0)</f>
        <v>1</v>
      </c>
      <c r="AE622" s="12">
        <f>IF(Table14[[#This Row],[exact_match]]="Yes",1,0)</f>
        <v>0</v>
      </c>
      <c r="AF622" s="12">
        <f>IF(Table14[[#This Row],[unintended_change_present]]="Yes",1,0)</f>
        <v>1</v>
      </c>
      <c r="AG622" s="12">
        <f>IF(Table14[[#This Row],[missed_required_change]]="Yes",1,0)</f>
        <v>1</v>
      </c>
      <c r="AH622" s="12">
        <f>IF(OR(Table14[[#This Row],[severity]]="Medium",Table14[[#This Row],[severity]]="High"),1,0)</f>
        <v>1</v>
      </c>
    </row>
    <row r="623" spans="1:34" ht="91.5">
      <c r="A623" s="1" t="s">
        <v>2178</v>
      </c>
      <c r="B623" s="11" t="s">
        <v>2179</v>
      </c>
      <c r="C623" s="1" t="s">
        <v>51</v>
      </c>
      <c r="D62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3" s="11" t="s">
        <v>2180</v>
      </c>
      <c r="F623" s="12" t="s">
        <v>2181</v>
      </c>
      <c r="G623" s="12">
        <v>8379368</v>
      </c>
      <c r="H623" s="12">
        <v>5</v>
      </c>
      <c r="I623" s="12" t="s">
        <v>2182</v>
      </c>
      <c r="J623" s="12" t="s">
        <v>2202</v>
      </c>
      <c r="K623" s="13" t="s">
        <v>56</v>
      </c>
      <c r="L623" s="12" t="s">
        <v>2184</v>
      </c>
      <c r="M623" s="12" t="s">
        <v>2185</v>
      </c>
      <c r="N623" s="1" t="s">
        <v>597</v>
      </c>
      <c r="O623" s="1" t="s">
        <v>2206</v>
      </c>
      <c r="P623" s="16" t="s">
        <v>2713</v>
      </c>
      <c r="Q623" s="16" t="s">
        <v>2671</v>
      </c>
      <c r="R623" s="16" t="s">
        <v>2672</v>
      </c>
      <c r="S623" s="16" t="s">
        <v>2752</v>
      </c>
      <c r="T623" s="16" t="s">
        <v>2678</v>
      </c>
      <c r="U623" s="16" t="s">
        <v>2672</v>
      </c>
      <c r="V623" s="16" t="s">
        <v>2777</v>
      </c>
      <c r="W623" s="16" t="s">
        <v>72</v>
      </c>
      <c r="X623" s="1" t="s">
        <v>62</v>
      </c>
      <c r="Y623" s="1" t="s">
        <v>73</v>
      </c>
      <c r="Z623" t="s">
        <v>3192</v>
      </c>
      <c r="AA623" s="12" t="str">
        <f>Table14[[#This Row],[case_id]]&amp;"__"&amp;Table14[[#This Row],[filename]]&amp;"__"&amp;Table14[[#This Row],[Model]]</f>
        <v>repo_0afb47d_8379368__claude_main_llm_vs_gt.diff__Claude Opus 4.8</v>
      </c>
      <c r="AB623" s="12">
        <f>IF(Table14[[#This Row],[task_success]]="Yes",1,0)</f>
        <v>0</v>
      </c>
      <c r="AC623" s="12">
        <f>IF(Table14[[#This Row],[task_success]]="Partial",1,0)</f>
        <v>1</v>
      </c>
      <c r="AD623" s="12">
        <f>IF(Table14[[#This Row],[task_success]]="No",1,0)</f>
        <v>0</v>
      </c>
      <c r="AE623" s="12">
        <f>IF(Table14[[#This Row],[exact_match]]="Yes",1,0)</f>
        <v>0</v>
      </c>
      <c r="AF623" s="12">
        <f>IF(Table14[[#This Row],[unintended_change_present]]="Yes",1,0)</f>
        <v>1</v>
      </c>
      <c r="AG623" s="12">
        <f>IF(Table14[[#This Row],[missed_required_change]]="Yes",1,0)</f>
        <v>1</v>
      </c>
      <c r="AH623" s="12">
        <f>IF(OR(Table14[[#This Row],[severity]]="Medium",Table14[[#This Row],[severity]]="High"),1,0)</f>
        <v>1</v>
      </c>
    </row>
    <row r="624" spans="1:34" ht="167.25">
      <c r="A624" s="1" t="s">
        <v>2178</v>
      </c>
      <c r="B624" s="11" t="s">
        <v>2179</v>
      </c>
      <c r="C624" s="1" t="s">
        <v>51</v>
      </c>
      <c r="D62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4" s="11" t="s">
        <v>2180</v>
      </c>
      <c r="F624" s="12" t="s">
        <v>2181</v>
      </c>
      <c r="G624" s="12">
        <v>8379368</v>
      </c>
      <c r="H624" s="12">
        <v>5</v>
      </c>
      <c r="I624" s="12" t="s">
        <v>2182</v>
      </c>
      <c r="J624" s="12" t="s">
        <v>2207</v>
      </c>
      <c r="K624" s="13" t="s">
        <v>56</v>
      </c>
      <c r="L624" s="12" t="s">
        <v>2184</v>
      </c>
      <c r="M624" s="12" t="s">
        <v>2185</v>
      </c>
      <c r="N624" s="1" t="s">
        <v>2212</v>
      </c>
      <c r="O624" s="1" t="s">
        <v>2213</v>
      </c>
      <c r="P624" s="12" t="s">
        <v>2671</v>
      </c>
      <c r="Q624" s="12" t="s">
        <v>2671</v>
      </c>
      <c r="R624" s="12" t="s">
        <v>2672</v>
      </c>
      <c r="S624" s="12" t="s">
        <v>2752</v>
      </c>
      <c r="T624" s="12" t="s">
        <v>2691</v>
      </c>
      <c r="U624" s="12" t="s">
        <v>3006</v>
      </c>
      <c r="V624" s="12" t="s">
        <v>3006</v>
      </c>
      <c r="W624" s="12" t="s">
        <v>162</v>
      </c>
      <c r="X624" s="1" t="s">
        <v>62</v>
      </c>
      <c r="Y624" s="1" t="s">
        <v>73</v>
      </c>
      <c r="Z624" t="s">
        <v>3192</v>
      </c>
      <c r="AA624" s="12" t="str">
        <f>Table14[[#This Row],[case_id]]&amp;"__"&amp;Table14[[#This Row],[filename]]&amp;"__"&amp;Table14[[#This Row],[Model]]</f>
        <v>repo_0afb47d_8379368__claude_navigation_llm_vs_gt.diff__Claude Opus 4.8</v>
      </c>
      <c r="AB624" s="12">
        <f>IF(Table14[[#This Row],[task_success]]="Yes",1,0)</f>
        <v>0</v>
      </c>
      <c r="AC624" s="12">
        <f>IF(Table14[[#This Row],[task_success]]="Partial",1,0)</f>
        <v>0</v>
      </c>
      <c r="AD624" s="12">
        <f>IF(Table14[[#This Row],[task_success]]="No",1,0)</f>
        <v>1</v>
      </c>
      <c r="AE624" s="12">
        <f>IF(Table14[[#This Row],[exact_match]]="Yes",1,0)</f>
        <v>0</v>
      </c>
      <c r="AF624" s="12">
        <f>IF(Table14[[#This Row],[unintended_change_present]]="Yes",1,0)</f>
        <v>1</v>
      </c>
      <c r="AG624" s="12">
        <f>IF(Table14[[#This Row],[missed_required_change]]="Yes",1,0)</f>
        <v>0</v>
      </c>
      <c r="AH624" s="12">
        <f>IF(OR(Table14[[#This Row],[severity]]="Medium",Table14[[#This Row],[severity]]="High"),1,0)</f>
        <v>1</v>
      </c>
    </row>
    <row r="625" spans="1:34" ht="167.25">
      <c r="A625" s="1" t="s">
        <v>2178</v>
      </c>
      <c r="B625" s="11" t="s">
        <v>2179</v>
      </c>
      <c r="C625" s="1" t="s">
        <v>51</v>
      </c>
      <c r="D62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5" s="11" t="s">
        <v>2180</v>
      </c>
      <c r="F625" s="12" t="s">
        <v>2181</v>
      </c>
      <c r="G625" s="12">
        <v>8379368</v>
      </c>
      <c r="H625" s="12">
        <v>5</v>
      </c>
      <c r="I625" s="12" t="s">
        <v>2182</v>
      </c>
      <c r="J625" s="12" t="s">
        <v>2215</v>
      </c>
      <c r="K625" s="13" t="s">
        <v>56</v>
      </c>
      <c r="L625" s="12" t="s">
        <v>2184</v>
      </c>
      <c r="M625" s="12" t="s">
        <v>2185</v>
      </c>
      <c r="N625" s="1" t="s">
        <v>2220</v>
      </c>
      <c r="O625" s="1" t="s">
        <v>2221</v>
      </c>
      <c r="P625" s="16" t="s">
        <v>2671</v>
      </c>
      <c r="Q625" s="16" t="s">
        <v>2671</v>
      </c>
      <c r="R625" s="16" t="s">
        <v>2672</v>
      </c>
      <c r="S625" s="16" t="s">
        <v>2752</v>
      </c>
      <c r="T625" s="16" t="s">
        <v>2691</v>
      </c>
      <c r="U625" s="16" t="s">
        <v>3006</v>
      </c>
      <c r="V625" s="16" t="s">
        <v>3006</v>
      </c>
      <c r="W625" s="16" t="s">
        <v>162</v>
      </c>
      <c r="X625" s="1" t="s">
        <v>62</v>
      </c>
      <c r="Y625" s="1" t="s">
        <v>73</v>
      </c>
      <c r="Z625" t="s">
        <v>3192</v>
      </c>
      <c r="AA625" s="12" t="str">
        <f>Table14[[#This Row],[case_id]]&amp;"__"&amp;Table14[[#This Row],[filename]]&amp;"__"&amp;Table14[[#This Row],[Model]]</f>
        <v>repo_0afb47d_8379368__claude_smoke_llm_vs_gt.diff__Claude Opus 4.8</v>
      </c>
      <c r="AB625" s="12">
        <f>IF(Table14[[#This Row],[task_success]]="Yes",1,0)</f>
        <v>0</v>
      </c>
      <c r="AC625" s="12">
        <f>IF(Table14[[#This Row],[task_success]]="Partial",1,0)</f>
        <v>0</v>
      </c>
      <c r="AD625" s="12">
        <f>IF(Table14[[#This Row],[task_success]]="No",1,0)</f>
        <v>1</v>
      </c>
      <c r="AE625" s="12">
        <f>IF(Table14[[#This Row],[exact_match]]="Yes",1,0)</f>
        <v>0</v>
      </c>
      <c r="AF625" s="12">
        <f>IF(Table14[[#This Row],[unintended_change_present]]="Yes",1,0)</f>
        <v>1</v>
      </c>
      <c r="AG625" s="12">
        <f>IF(Table14[[#This Row],[missed_required_change]]="Yes",1,0)</f>
        <v>0</v>
      </c>
      <c r="AH625" s="12">
        <f>IF(OR(Table14[[#This Row],[severity]]="Medium",Table14[[#This Row],[severity]]="High"),1,0)</f>
        <v>1</v>
      </c>
    </row>
    <row r="626" spans="1:34" ht="91.5">
      <c r="A626" s="1" t="s">
        <v>2178</v>
      </c>
      <c r="B626" s="11" t="s">
        <v>2179</v>
      </c>
      <c r="C626" s="1" t="s">
        <v>51</v>
      </c>
      <c r="D62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6" s="11" t="s">
        <v>2223</v>
      </c>
      <c r="F626" s="12" t="s">
        <v>2224</v>
      </c>
      <c r="G626" s="32" t="s">
        <v>2225</v>
      </c>
      <c r="H626" s="12">
        <v>1</v>
      </c>
      <c r="I626" s="12" t="s">
        <v>2183</v>
      </c>
      <c r="J626" s="12" t="s">
        <v>2183</v>
      </c>
      <c r="K626" s="13" t="s">
        <v>56</v>
      </c>
      <c r="L626" s="12" t="s">
        <v>2226</v>
      </c>
      <c r="M626" s="12" t="s">
        <v>2227</v>
      </c>
      <c r="N626" s="1" t="s">
        <v>2190</v>
      </c>
      <c r="O626" s="1" t="s">
        <v>2230</v>
      </c>
      <c r="P626" s="12" t="s">
        <v>2672</v>
      </c>
      <c r="Q626" s="12" t="s">
        <v>2671</v>
      </c>
      <c r="R626" s="12" t="s">
        <v>2672</v>
      </c>
      <c r="S626" s="12" t="s">
        <v>76</v>
      </c>
      <c r="T626" s="12" t="s">
        <v>2674</v>
      </c>
      <c r="U626" s="12" t="s">
        <v>2671</v>
      </c>
      <c r="V626" s="12" t="s">
        <v>2681</v>
      </c>
      <c r="W626" s="12" t="s">
        <v>72</v>
      </c>
      <c r="X626" s="1" t="s">
        <v>62</v>
      </c>
      <c r="Y626" s="1" t="s">
        <v>73</v>
      </c>
      <c r="Z626" t="s">
        <v>3192</v>
      </c>
      <c r="AA626" s="12" t="str">
        <f>Table14[[#This Row],[case_id]]&amp;"__"&amp;Table14[[#This Row],[filename]]&amp;"__"&amp;Table14[[#This Row],[Model]]</f>
        <v>repo_04c7a79_43e8404__claude_annotation_llm_vs_gt.diff__Claude Opus 4.8</v>
      </c>
      <c r="AB626" s="12">
        <f>IF(Table14[[#This Row],[task_success]]="Yes",1,0)</f>
        <v>1</v>
      </c>
      <c r="AC626" s="12">
        <f>IF(Table14[[#This Row],[task_success]]="Partial",1,0)</f>
        <v>0</v>
      </c>
      <c r="AD626" s="12">
        <f>IF(Table14[[#This Row],[task_success]]="No",1,0)</f>
        <v>0</v>
      </c>
      <c r="AE626" s="12">
        <f>IF(Table14[[#This Row],[exact_match]]="Yes",1,0)</f>
        <v>0</v>
      </c>
      <c r="AF626" s="12">
        <f>IF(Table14[[#This Row],[unintended_change_present]]="Yes",1,0)</f>
        <v>1</v>
      </c>
      <c r="AG626" s="12">
        <f>IF(Table14[[#This Row],[missed_required_change]]="Yes",1,0)</f>
        <v>0</v>
      </c>
      <c r="AH626" s="12">
        <f>IF(OR(Table14[[#This Row],[severity]]="Medium",Table14[[#This Row],[severity]]="High"),1,0)</f>
        <v>0</v>
      </c>
    </row>
    <row r="627" spans="1:34" ht="91.5">
      <c r="A627" s="1" t="s">
        <v>2178</v>
      </c>
      <c r="B627" s="11" t="s">
        <v>2179</v>
      </c>
      <c r="C627" s="1" t="s">
        <v>80</v>
      </c>
      <c r="D62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7" s="11" t="s">
        <v>2231</v>
      </c>
      <c r="F627" s="12" t="s">
        <v>2232</v>
      </c>
      <c r="G627" s="12" t="s">
        <v>2233</v>
      </c>
      <c r="H627" s="12">
        <v>1</v>
      </c>
      <c r="I627" s="12" t="s">
        <v>2234</v>
      </c>
      <c r="J627" s="12" t="s">
        <v>2234</v>
      </c>
      <c r="K627" s="13" t="s">
        <v>56</v>
      </c>
      <c r="L627" s="12" t="s">
        <v>2235</v>
      </c>
      <c r="M627" s="12" t="s">
        <v>2236</v>
      </c>
      <c r="N627" s="1" t="s">
        <v>2241</v>
      </c>
      <c r="O627" s="1" t="s">
        <v>2242</v>
      </c>
      <c r="P627" s="16" t="s">
        <v>2672</v>
      </c>
      <c r="Q627" s="16" t="s">
        <v>2671</v>
      </c>
      <c r="R627" s="16" t="s">
        <v>2672</v>
      </c>
      <c r="S627" s="16" t="s">
        <v>76</v>
      </c>
      <c r="T627" s="16" t="s">
        <v>2674</v>
      </c>
      <c r="U627" s="16" t="s">
        <v>2671</v>
      </c>
      <c r="V627" s="16" t="s">
        <v>2681</v>
      </c>
      <c r="W627" s="16" t="s">
        <v>72</v>
      </c>
      <c r="X627" s="1" t="s">
        <v>62</v>
      </c>
      <c r="Y627" s="1" t="s">
        <v>73</v>
      </c>
      <c r="Z627" t="s">
        <v>3192</v>
      </c>
      <c r="AA627" s="12" t="str">
        <f>Table14[[#This Row],[case_id]]&amp;"__"&amp;Table14[[#This Row],[filename]]&amp;"__"&amp;Table14[[#This Row],[Model]]</f>
        <v>repo_975fe11_7e7ed18__claude_canvas_llm_vs_gt.diff__Claude Opus 4.8</v>
      </c>
      <c r="AB627" s="12">
        <f>IF(Table14[[#This Row],[task_success]]="Yes",1,0)</f>
        <v>1</v>
      </c>
      <c r="AC627" s="12">
        <f>IF(Table14[[#This Row],[task_success]]="Partial",1,0)</f>
        <v>0</v>
      </c>
      <c r="AD627" s="12">
        <f>IF(Table14[[#This Row],[task_success]]="No",1,0)</f>
        <v>0</v>
      </c>
      <c r="AE627" s="12">
        <f>IF(Table14[[#This Row],[exact_match]]="Yes",1,0)</f>
        <v>0</v>
      </c>
      <c r="AF627" s="12">
        <f>IF(Table14[[#This Row],[unintended_change_present]]="Yes",1,0)</f>
        <v>1</v>
      </c>
      <c r="AG627" s="12">
        <f>IF(Table14[[#This Row],[missed_required_change]]="Yes",1,0)</f>
        <v>0</v>
      </c>
      <c r="AH627" s="12">
        <f>IF(OR(Table14[[#This Row],[severity]]="Medium",Table14[[#This Row],[severity]]="High"),1,0)</f>
        <v>0</v>
      </c>
    </row>
    <row r="628" spans="1:34" ht="91.5">
      <c r="A628" s="1" t="s">
        <v>2178</v>
      </c>
      <c r="B628" s="11" t="s">
        <v>2179</v>
      </c>
      <c r="C628" s="1" t="s">
        <v>80</v>
      </c>
      <c r="D62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8" s="11" t="s">
        <v>2243</v>
      </c>
      <c r="F628" s="12" t="s">
        <v>2244</v>
      </c>
      <c r="G628" s="12" t="s">
        <v>2245</v>
      </c>
      <c r="H628" s="12">
        <v>2</v>
      </c>
      <c r="I628" s="12" t="s">
        <v>2246</v>
      </c>
      <c r="J628" s="12" t="s">
        <v>2247</v>
      </c>
      <c r="K628" s="13" t="s">
        <v>56</v>
      </c>
      <c r="L628" s="12" t="s">
        <v>2248</v>
      </c>
      <c r="M628" s="12" t="s">
        <v>2249</v>
      </c>
      <c r="N628" s="1" t="s">
        <v>2254</v>
      </c>
      <c r="O628" s="1" t="s">
        <v>2255</v>
      </c>
      <c r="P628" s="12" t="s">
        <v>2672</v>
      </c>
      <c r="Q628" s="12" t="s">
        <v>2671</v>
      </c>
      <c r="R628" s="12" t="s">
        <v>2672</v>
      </c>
      <c r="S628" s="12" t="s">
        <v>76</v>
      </c>
      <c r="T628" s="12" t="s">
        <v>2674</v>
      </c>
      <c r="U628" s="12" t="s">
        <v>2671</v>
      </c>
      <c r="V628" s="12" t="s">
        <v>2681</v>
      </c>
      <c r="W628" s="12" t="s">
        <v>72</v>
      </c>
      <c r="X628" s="1" t="s">
        <v>62</v>
      </c>
      <c r="Y628" s="1" t="s">
        <v>73</v>
      </c>
      <c r="Z628" t="s">
        <v>3192</v>
      </c>
      <c r="AA628" s="12" t="str">
        <f>Table14[[#This Row],[case_id]]&amp;"__"&amp;Table14[[#This Row],[filename]]&amp;"__"&amp;Table14[[#This Row],[Model]]</f>
        <v>repo_2a41fdc_e212229__claude_app_llm_vs_gt.diff__Claude Opus 4.8</v>
      </c>
      <c r="AB628" s="12">
        <f>IF(Table14[[#This Row],[task_success]]="Yes",1,0)</f>
        <v>1</v>
      </c>
      <c r="AC628" s="12">
        <f>IF(Table14[[#This Row],[task_success]]="Partial",1,0)</f>
        <v>0</v>
      </c>
      <c r="AD628" s="12">
        <f>IF(Table14[[#This Row],[task_success]]="No",1,0)</f>
        <v>0</v>
      </c>
      <c r="AE628" s="12">
        <f>IF(Table14[[#This Row],[exact_match]]="Yes",1,0)</f>
        <v>0</v>
      </c>
      <c r="AF628" s="12">
        <f>IF(Table14[[#This Row],[unintended_change_present]]="Yes",1,0)</f>
        <v>1</v>
      </c>
      <c r="AG628" s="12">
        <f>IF(Table14[[#This Row],[missed_required_change]]="Yes",1,0)</f>
        <v>0</v>
      </c>
      <c r="AH628" s="12">
        <f>IF(OR(Table14[[#This Row],[severity]]="Medium",Table14[[#This Row],[severity]]="High"),1,0)</f>
        <v>0</v>
      </c>
    </row>
    <row r="629" spans="1:34" ht="91.5">
      <c r="A629" s="1" t="s">
        <v>2178</v>
      </c>
      <c r="B629" s="11" t="s">
        <v>2179</v>
      </c>
      <c r="C629" s="1" t="s">
        <v>80</v>
      </c>
      <c r="D62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9" s="11" t="s">
        <v>2243</v>
      </c>
      <c r="F629" s="12" t="s">
        <v>2244</v>
      </c>
      <c r="G629" s="12" t="s">
        <v>2245</v>
      </c>
      <c r="H629" s="12">
        <v>2</v>
      </c>
      <c r="I629" s="12" t="s">
        <v>2246</v>
      </c>
      <c r="J629" s="12" t="s">
        <v>2256</v>
      </c>
      <c r="K629" s="13" t="s">
        <v>56</v>
      </c>
      <c r="L629" s="12" t="s">
        <v>2248</v>
      </c>
      <c r="M629" s="12" t="s">
        <v>2249</v>
      </c>
      <c r="N629" s="1" t="s">
        <v>235</v>
      </c>
      <c r="O629" s="1" t="s">
        <v>2259</v>
      </c>
      <c r="P629" s="16" t="s">
        <v>2672</v>
      </c>
      <c r="Q629" s="16" t="s">
        <v>2671</v>
      </c>
      <c r="R629" s="16" t="s">
        <v>2672</v>
      </c>
      <c r="S629" s="16" t="s">
        <v>76</v>
      </c>
      <c r="T629" s="16" t="s">
        <v>2674</v>
      </c>
      <c r="U629" s="16" t="s">
        <v>2671</v>
      </c>
      <c r="V629" s="16" t="s">
        <v>2681</v>
      </c>
      <c r="W629" s="16" t="s">
        <v>72</v>
      </c>
      <c r="X629" s="1" t="s">
        <v>62</v>
      </c>
      <c r="Y629" s="1" t="s">
        <v>73</v>
      </c>
      <c r="Z629" t="s">
        <v>3192</v>
      </c>
      <c r="AA629" s="12" t="str">
        <f>Table14[[#This Row],[case_id]]&amp;"__"&amp;Table14[[#This Row],[filename]]&amp;"__"&amp;Table14[[#This Row],[Model]]</f>
        <v>repo_2a41fdc_e212229__claude_init_llm_vs_gt.diff__Claude Opus 4.8</v>
      </c>
      <c r="AB629" s="12">
        <f>IF(Table14[[#This Row],[task_success]]="Yes",1,0)</f>
        <v>1</v>
      </c>
      <c r="AC629" s="12">
        <f>IF(Table14[[#This Row],[task_success]]="Partial",1,0)</f>
        <v>0</v>
      </c>
      <c r="AD629" s="12">
        <f>IF(Table14[[#This Row],[task_success]]="No",1,0)</f>
        <v>0</v>
      </c>
      <c r="AE629" s="12">
        <f>IF(Table14[[#This Row],[exact_match]]="Yes",1,0)</f>
        <v>0</v>
      </c>
      <c r="AF629" s="12">
        <f>IF(Table14[[#This Row],[unintended_change_present]]="Yes",1,0)</f>
        <v>1</v>
      </c>
      <c r="AG629" s="12">
        <f>IF(Table14[[#This Row],[missed_required_change]]="Yes",1,0)</f>
        <v>0</v>
      </c>
      <c r="AH629" s="12">
        <f>IF(OR(Table14[[#This Row],[severity]]="Medium",Table14[[#This Row],[severity]]="High"),1,0)</f>
        <v>0</v>
      </c>
    </row>
    <row r="630" spans="1:34" ht="91.5">
      <c r="A630" s="1" t="s">
        <v>2178</v>
      </c>
      <c r="B630" s="11" t="s">
        <v>2179</v>
      </c>
      <c r="C630" s="1" t="s">
        <v>114</v>
      </c>
      <c r="D63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0" s="11" t="s">
        <v>2260</v>
      </c>
      <c r="F630" s="12" t="s">
        <v>2261</v>
      </c>
      <c r="G630" s="12" t="s">
        <v>2262</v>
      </c>
      <c r="H630" s="12">
        <v>1</v>
      </c>
      <c r="I630" s="12" t="s">
        <v>2263</v>
      </c>
      <c r="J630" s="12" t="s">
        <v>2263</v>
      </c>
      <c r="K630" s="13" t="s">
        <v>56</v>
      </c>
      <c r="L630" s="12" t="s">
        <v>2264</v>
      </c>
      <c r="M630" s="12" t="s">
        <v>2265</v>
      </c>
      <c r="N630" s="1" t="s">
        <v>2270</v>
      </c>
      <c r="O630" s="1" t="s">
        <v>2271</v>
      </c>
      <c r="P630" s="12" t="s">
        <v>2672</v>
      </c>
      <c r="Q630" s="12"/>
      <c r="R630" s="12" t="s">
        <v>2672</v>
      </c>
      <c r="S630" s="12" t="s">
        <v>76</v>
      </c>
      <c r="T630" s="12" t="s">
        <v>2674</v>
      </c>
      <c r="U630" s="12" t="s">
        <v>2671</v>
      </c>
      <c r="V630" s="12" t="s">
        <v>2681</v>
      </c>
      <c r="W630" s="12" t="s">
        <v>72</v>
      </c>
      <c r="X630" s="1" t="s">
        <v>62</v>
      </c>
      <c r="Y630" s="1" t="s">
        <v>73</v>
      </c>
      <c r="Z630" t="s">
        <v>3192</v>
      </c>
      <c r="AA630" s="12" t="str">
        <f>Table14[[#This Row],[case_id]]&amp;"__"&amp;Table14[[#This Row],[filename]]&amp;"__"&amp;Table14[[#This Row],[Model]]</f>
        <v>repo_7f6f3a0_088a9e6__claude_qt_llm_vs_gt.diff__Claude Opus 4.8</v>
      </c>
      <c r="AB630" s="12">
        <f>IF(Table14[[#This Row],[task_success]]="Yes",1,0)</f>
        <v>1</v>
      </c>
      <c r="AC630" s="12">
        <f>IF(Table14[[#This Row],[task_success]]="Partial",1,0)</f>
        <v>0</v>
      </c>
      <c r="AD630" s="12">
        <f>IF(Table14[[#This Row],[task_success]]="No",1,0)</f>
        <v>0</v>
      </c>
      <c r="AE630" s="12">
        <f>IF(Table14[[#This Row],[exact_match]]="Yes",1,0)</f>
        <v>0</v>
      </c>
      <c r="AF630" s="12">
        <f>IF(Table14[[#This Row],[unintended_change_present]]="Yes",1,0)</f>
        <v>1</v>
      </c>
      <c r="AG630" s="12">
        <f>IF(Table14[[#This Row],[missed_required_change]]="Yes",1,0)</f>
        <v>0</v>
      </c>
      <c r="AH630" s="12">
        <f>IF(OR(Table14[[#This Row],[severity]]="Medium",Table14[[#This Row],[severity]]="High"),1,0)</f>
        <v>0</v>
      </c>
    </row>
    <row r="631" spans="1:34" ht="106.5">
      <c r="A631" s="1" t="s">
        <v>2178</v>
      </c>
      <c r="B631" s="11" t="s">
        <v>2179</v>
      </c>
      <c r="C631" s="1" t="s">
        <v>149</v>
      </c>
      <c r="D63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1" s="11" t="s">
        <v>2272</v>
      </c>
      <c r="F631" s="12" t="s">
        <v>2273</v>
      </c>
      <c r="G631" s="12" t="s">
        <v>2274</v>
      </c>
      <c r="H631" s="12">
        <v>1</v>
      </c>
      <c r="I631" s="12" t="s">
        <v>2202</v>
      </c>
      <c r="J631" s="12" t="s">
        <v>2202</v>
      </c>
      <c r="K631" s="13" t="s">
        <v>56</v>
      </c>
      <c r="L631" s="12" t="s">
        <v>2275</v>
      </c>
      <c r="M631" s="12" t="s">
        <v>2276</v>
      </c>
      <c r="N631" s="1" t="s">
        <v>597</v>
      </c>
      <c r="O631" s="1" t="s">
        <v>2281</v>
      </c>
      <c r="P631" s="16" t="s">
        <v>2713</v>
      </c>
      <c r="Q631" s="16" t="s">
        <v>2671</v>
      </c>
      <c r="R631" s="16" t="s">
        <v>2672</v>
      </c>
      <c r="S631" s="16" t="s">
        <v>2752</v>
      </c>
      <c r="T631" s="16" t="s">
        <v>2678</v>
      </c>
      <c r="U631" s="16" t="s">
        <v>2672</v>
      </c>
      <c r="V631" s="16" t="s">
        <v>2777</v>
      </c>
      <c r="W631" s="16" t="s">
        <v>72</v>
      </c>
      <c r="X631" s="1" t="s">
        <v>62</v>
      </c>
      <c r="Y631" s="1" t="s">
        <v>73</v>
      </c>
      <c r="Z631" t="s">
        <v>3192</v>
      </c>
      <c r="AA631" s="12" t="str">
        <f>Table14[[#This Row],[case_id]]&amp;"__"&amp;Table14[[#This Row],[filename]]&amp;"__"&amp;Table14[[#This Row],[Model]]</f>
        <v>repo_2f79d56_0f8f436__claude_main_llm_vs_gt.diff__Claude Opus 4.8</v>
      </c>
      <c r="AB631" s="12">
        <f>IF(Table14[[#This Row],[task_success]]="Yes",1,0)</f>
        <v>0</v>
      </c>
      <c r="AC631" s="12">
        <f>IF(Table14[[#This Row],[task_success]]="Partial",1,0)</f>
        <v>1</v>
      </c>
      <c r="AD631" s="12">
        <f>IF(Table14[[#This Row],[task_success]]="No",1,0)</f>
        <v>0</v>
      </c>
      <c r="AE631" s="12">
        <f>IF(Table14[[#This Row],[exact_match]]="Yes",1,0)</f>
        <v>0</v>
      </c>
      <c r="AF631" s="12">
        <f>IF(Table14[[#This Row],[unintended_change_present]]="Yes",1,0)</f>
        <v>1</v>
      </c>
      <c r="AG631" s="12">
        <f>IF(Table14[[#This Row],[missed_required_change]]="Yes",1,0)</f>
        <v>1</v>
      </c>
      <c r="AH631" s="12">
        <f>IF(OR(Table14[[#This Row],[severity]]="Medium",Table14[[#This Row],[severity]]="High"),1,0)</f>
        <v>1</v>
      </c>
    </row>
    <row r="632" spans="1:34" ht="91.5">
      <c r="A632" s="1" t="s">
        <v>2282</v>
      </c>
      <c r="B632" s="11" t="s">
        <v>2283</v>
      </c>
      <c r="C632" s="1" t="s">
        <v>80</v>
      </c>
      <c r="D63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2" s="11" t="s">
        <v>2284</v>
      </c>
      <c r="F632" s="12" t="s">
        <v>2285</v>
      </c>
      <c r="G632" s="12" t="s">
        <v>2286</v>
      </c>
      <c r="H632" s="12">
        <v>1</v>
      </c>
      <c r="I632" s="12" t="s">
        <v>2287</v>
      </c>
      <c r="J632" s="12" t="s">
        <v>2287</v>
      </c>
      <c r="K632" s="13" t="s">
        <v>56</v>
      </c>
      <c r="L632" s="12" t="s">
        <v>2288</v>
      </c>
      <c r="M632" s="12" t="s">
        <v>2289</v>
      </c>
      <c r="N632" s="1" t="s">
        <v>2294</v>
      </c>
      <c r="O632" s="1" t="s">
        <v>2295</v>
      </c>
      <c r="P632" s="12" t="s">
        <v>2672</v>
      </c>
      <c r="Q632" s="12" t="s">
        <v>2671</v>
      </c>
      <c r="R632" s="12" t="s">
        <v>2672</v>
      </c>
      <c r="S632" s="12" t="s">
        <v>76</v>
      </c>
      <c r="T632" s="12" t="s">
        <v>2674</v>
      </c>
      <c r="U632" s="12" t="s">
        <v>2671</v>
      </c>
      <c r="V632" s="12" t="s">
        <v>2681</v>
      </c>
      <c r="W632" s="12" t="s">
        <v>72</v>
      </c>
      <c r="X632" s="1" t="s">
        <v>62</v>
      </c>
      <c r="Y632" s="1" t="s">
        <v>73</v>
      </c>
      <c r="Z632" t="s">
        <v>3192</v>
      </c>
      <c r="AA632" s="12" t="str">
        <f>Table14[[#This Row],[case_id]]&amp;"__"&amp;Table14[[#This Row],[filename]]&amp;"__"&amp;Table14[[#This Row],[Model]]</f>
        <v>repo_8d86e08_be78f0c__claude_reader_llm_vs_gt.diff__Claude Opus 4.8</v>
      </c>
      <c r="AB632" s="12">
        <f>IF(Table14[[#This Row],[task_success]]="Yes",1,0)</f>
        <v>1</v>
      </c>
      <c r="AC632" s="12">
        <f>IF(Table14[[#This Row],[task_success]]="Partial",1,0)</f>
        <v>0</v>
      </c>
      <c r="AD632" s="12">
        <f>IF(Table14[[#This Row],[task_success]]="No",1,0)</f>
        <v>0</v>
      </c>
      <c r="AE632" s="12">
        <f>IF(Table14[[#This Row],[exact_match]]="Yes",1,0)</f>
        <v>0</v>
      </c>
      <c r="AF632" s="12">
        <f>IF(Table14[[#This Row],[unintended_change_present]]="Yes",1,0)</f>
        <v>1</v>
      </c>
      <c r="AG632" s="12">
        <f>IF(Table14[[#This Row],[missed_required_change]]="Yes",1,0)</f>
        <v>0</v>
      </c>
      <c r="AH632" s="12">
        <f>IF(OR(Table14[[#This Row],[severity]]="Medium",Table14[[#This Row],[severity]]="High"),1,0)</f>
        <v>0</v>
      </c>
    </row>
    <row r="633" spans="1:34" ht="106.5">
      <c r="A633" s="1" t="s">
        <v>2282</v>
      </c>
      <c r="B633" s="11" t="s">
        <v>2283</v>
      </c>
      <c r="C633" s="1" t="s">
        <v>149</v>
      </c>
      <c r="D63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3" s="11" t="s">
        <v>2296</v>
      </c>
      <c r="F633" s="12" t="s">
        <v>2297</v>
      </c>
      <c r="G633" s="12" t="s">
        <v>2298</v>
      </c>
      <c r="H633" s="12">
        <v>1</v>
      </c>
      <c r="I633" s="12" t="s">
        <v>2299</v>
      </c>
      <c r="J633" s="12" t="s">
        <v>2299</v>
      </c>
      <c r="K633" s="13" t="s">
        <v>56</v>
      </c>
      <c r="L633" s="12" t="s">
        <v>2300</v>
      </c>
      <c r="M633" s="12" t="s">
        <v>2301</v>
      </c>
      <c r="N633" s="1" t="s">
        <v>2306</v>
      </c>
      <c r="O633" s="1" t="s">
        <v>2307</v>
      </c>
      <c r="P633" s="16" t="s">
        <v>2672</v>
      </c>
      <c r="Q633" s="16" t="s">
        <v>2671</v>
      </c>
      <c r="R633" s="16" t="s">
        <v>2672</v>
      </c>
      <c r="S633" s="16" t="s">
        <v>76</v>
      </c>
      <c r="T633" s="16" t="s">
        <v>2674</v>
      </c>
      <c r="U633" s="16" t="s">
        <v>2671</v>
      </c>
      <c r="V633" s="16" t="s">
        <v>2681</v>
      </c>
      <c r="W633" s="16" t="s">
        <v>72</v>
      </c>
      <c r="X633" s="1" t="s">
        <v>62</v>
      </c>
      <c r="Y633" s="1" t="s">
        <v>73</v>
      </c>
      <c r="Z633" t="s">
        <v>3192</v>
      </c>
      <c r="AA633" s="12" t="str">
        <f>Table14[[#This Row],[case_id]]&amp;"__"&amp;Table14[[#This Row],[filename]]&amp;"__"&amp;Table14[[#This Row],[Model]]</f>
        <v>repo_aa861a6_09de608__claude_gif_llm_vs_gt.diff__Claude Opus 4.8</v>
      </c>
      <c r="AB633" s="12">
        <f>IF(Table14[[#This Row],[task_success]]="Yes",1,0)</f>
        <v>1</v>
      </c>
      <c r="AC633" s="12">
        <f>IF(Table14[[#This Row],[task_success]]="Partial",1,0)</f>
        <v>0</v>
      </c>
      <c r="AD633" s="12">
        <f>IF(Table14[[#This Row],[task_success]]="No",1,0)</f>
        <v>0</v>
      </c>
      <c r="AE633" s="12">
        <f>IF(Table14[[#This Row],[exact_match]]="Yes",1,0)</f>
        <v>0</v>
      </c>
      <c r="AF633" s="12">
        <f>IF(Table14[[#This Row],[unintended_change_present]]="Yes",1,0)</f>
        <v>1</v>
      </c>
      <c r="AG633" s="12">
        <f>IF(Table14[[#This Row],[missed_required_change]]="Yes",1,0)</f>
        <v>0</v>
      </c>
      <c r="AH633" s="12">
        <f>IF(OR(Table14[[#This Row],[severity]]="Medium",Table14[[#This Row],[severity]]="High"),1,0)</f>
        <v>0</v>
      </c>
    </row>
    <row r="634" spans="1:34" ht="106.5">
      <c r="A634" s="1" t="s">
        <v>2282</v>
      </c>
      <c r="B634" s="11" t="s">
        <v>2283</v>
      </c>
      <c r="C634" s="3" t="s">
        <v>149</v>
      </c>
      <c r="D634"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4" s="11" t="s">
        <v>2308</v>
      </c>
      <c r="F634" s="12" t="s">
        <v>2309</v>
      </c>
      <c r="G634" s="12" t="s">
        <v>2310</v>
      </c>
      <c r="H634" s="12">
        <v>6</v>
      </c>
      <c r="I634" s="12" t="s">
        <v>2311</v>
      </c>
      <c r="J634" s="12" t="s">
        <v>2312</v>
      </c>
      <c r="K634" s="13" t="s">
        <v>56</v>
      </c>
      <c r="L634" s="12" t="s">
        <v>2313</v>
      </c>
      <c r="M634" s="12" t="s">
        <v>2314</v>
      </c>
      <c r="N634" s="1" t="s">
        <v>2321</v>
      </c>
      <c r="O634" s="1" t="s">
        <v>2322</v>
      </c>
      <c r="P634" s="12" t="s">
        <v>2672</v>
      </c>
      <c r="Q634" s="12" t="s">
        <v>2671</v>
      </c>
      <c r="R634" s="12" t="s">
        <v>2672</v>
      </c>
      <c r="S634" s="12" t="s">
        <v>76</v>
      </c>
      <c r="T634" s="12" t="s">
        <v>2674</v>
      </c>
      <c r="U634" s="12" t="s">
        <v>2671</v>
      </c>
      <c r="V634" s="12" t="s">
        <v>2681</v>
      </c>
      <c r="W634" s="12" t="s">
        <v>72</v>
      </c>
      <c r="X634" s="1" t="s">
        <v>62</v>
      </c>
      <c r="Y634" s="1" t="s">
        <v>73</v>
      </c>
      <c r="Z634" t="s">
        <v>3192</v>
      </c>
      <c r="AA634" s="12" t="str">
        <f>Table14[[#This Row],[case_id]]&amp;"__"&amp;Table14[[#This Row],[filename]]&amp;"__"&amp;Table14[[#This Row],[Model]]</f>
        <v>repo_03fdc2c_7bd0678__claude_blackwhite_llm_vs_gt.diff__Claude Opus 4.8</v>
      </c>
      <c r="AB634" s="12">
        <f>IF(Table14[[#This Row],[task_success]]="Yes",1,0)</f>
        <v>1</v>
      </c>
      <c r="AC634" s="12">
        <f>IF(Table14[[#This Row],[task_success]]="Partial",1,0)</f>
        <v>0</v>
      </c>
      <c r="AD634" s="12">
        <f>IF(Table14[[#This Row],[task_success]]="No",1,0)</f>
        <v>0</v>
      </c>
      <c r="AE634" s="12">
        <f>IF(Table14[[#This Row],[exact_match]]="Yes",1,0)</f>
        <v>0</v>
      </c>
      <c r="AF634" s="12">
        <f>IF(Table14[[#This Row],[unintended_change_present]]="Yes",1,0)</f>
        <v>1</v>
      </c>
      <c r="AG634" s="12">
        <f>IF(Table14[[#This Row],[missed_required_change]]="Yes",1,0)</f>
        <v>0</v>
      </c>
      <c r="AH634" s="12">
        <f>IF(OR(Table14[[#This Row],[severity]]="Medium",Table14[[#This Row],[severity]]="High"),1,0)</f>
        <v>0</v>
      </c>
    </row>
    <row r="635" spans="1:34" ht="106.5">
      <c r="A635" s="1" t="s">
        <v>2282</v>
      </c>
      <c r="B635" s="11" t="s">
        <v>2283</v>
      </c>
      <c r="C635" s="3" t="s">
        <v>149</v>
      </c>
      <c r="D635"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5" s="11" t="s">
        <v>2308</v>
      </c>
      <c r="F635" s="12" t="s">
        <v>2309</v>
      </c>
      <c r="G635" s="12" t="s">
        <v>2310</v>
      </c>
      <c r="H635" s="12">
        <v>6</v>
      </c>
      <c r="I635" s="12" t="s">
        <v>2311</v>
      </c>
      <c r="J635" s="12" t="s">
        <v>2324</v>
      </c>
      <c r="K635" s="13" t="s">
        <v>56</v>
      </c>
      <c r="L635" s="12" t="s">
        <v>2313</v>
      </c>
      <c r="M635" s="12" t="s">
        <v>2314</v>
      </c>
      <c r="N635" s="1" t="s">
        <v>2331</v>
      </c>
      <c r="O635" s="1" t="s">
        <v>2332</v>
      </c>
      <c r="P635" s="16" t="s">
        <v>2672</v>
      </c>
      <c r="Q635" s="16" t="s">
        <v>2671</v>
      </c>
      <c r="R635" s="16" t="s">
        <v>2672</v>
      </c>
      <c r="S635" s="16" t="s">
        <v>2673</v>
      </c>
      <c r="T635" s="16" t="s">
        <v>2678</v>
      </c>
      <c r="U635" s="16" t="s">
        <v>2671</v>
      </c>
      <c r="V635" s="16" t="s">
        <v>3051</v>
      </c>
      <c r="W635" s="16" t="s">
        <v>72</v>
      </c>
      <c r="X635" s="1" t="s">
        <v>62</v>
      </c>
      <c r="Y635" s="1" t="s">
        <v>73</v>
      </c>
      <c r="Z635" t="s">
        <v>3192</v>
      </c>
      <c r="AA635" s="12" t="str">
        <f>Table14[[#This Row],[case_id]]&amp;"__"&amp;Table14[[#This Row],[filename]]&amp;"__"&amp;Table14[[#This Row],[Model]]</f>
        <v>repo_03fdc2c_7bd0678__claude_clip_llm_vs_gt.diff__Claude Opus 4.8</v>
      </c>
      <c r="AB635" s="12">
        <f>IF(Table14[[#This Row],[task_success]]="Yes",1,0)</f>
        <v>1</v>
      </c>
      <c r="AC635" s="12">
        <f>IF(Table14[[#This Row],[task_success]]="Partial",1,0)</f>
        <v>0</v>
      </c>
      <c r="AD635" s="12">
        <f>IF(Table14[[#This Row],[task_success]]="No",1,0)</f>
        <v>0</v>
      </c>
      <c r="AE635" s="12">
        <f>IF(Table14[[#This Row],[exact_match]]="Yes",1,0)</f>
        <v>0</v>
      </c>
      <c r="AF635" s="12">
        <f>IF(Table14[[#This Row],[unintended_change_present]]="Yes",1,0)</f>
        <v>1</v>
      </c>
      <c r="AG635" s="12">
        <f>IF(Table14[[#This Row],[missed_required_change]]="Yes",1,0)</f>
        <v>0</v>
      </c>
      <c r="AH635" s="12">
        <f>IF(OR(Table14[[#This Row],[severity]]="Medium",Table14[[#This Row],[severity]]="High"),1,0)</f>
        <v>1</v>
      </c>
    </row>
    <row r="636" spans="1:34" ht="106.5">
      <c r="A636" s="1" t="s">
        <v>2282</v>
      </c>
      <c r="B636" s="11" t="s">
        <v>2283</v>
      </c>
      <c r="C636" s="3" t="s">
        <v>149</v>
      </c>
      <c r="D636"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6" s="11" t="s">
        <v>2308</v>
      </c>
      <c r="F636" s="12" t="s">
        <v>2309</v>
      </c>
      <c r="G636" s="12" t="s">
        <v>2310</v>
      </c>
      <c r="H636" s="12">
        <v>6</v>
      </c>
      <c r="I636" s="12" t="s">
        <v>2311</v>
      </c>
      <c r="J636" s="12" t="s">
        <v>2333</v>
      </c>
      <c r="K636" s="13" t="s">
        <v>56</v>
      </c>
      <c r="L636" s="12" t="s">
        <v>2313</v>
      </c>
      <c r="M636" s="12" t="s">
        <v>2314</v>
      </c>
      <c r="N636" s="1" t="s">
        <v>2339</v>
      </c>
      <c r="O636" s="1" t="s">
        <v>2340</v>
      </c>
      <c r="P636" s="12" t="s">
        <v>2672</v>
      </c>
      <c r="Q636" s="12" t="s">
        <v>2671</v>
      </c>
      <c r="R636" s="12" t="s">
        <v>2672</v>
      </c>
      <c r="S636" s="12" t="s">
        <v>76</v>
      </c>
      <c r="T636" s="12" t="s">
        <v>2674</v>
      </c>
      <c r="U636" s="12" t="s">
        <v>2671</v>
      </c>
      <c r="V636" s="12" t="s">
        <v>3057</v>
      </c>
      <c r="W636" s="12" t="s">
        <v>72</v>
      </c>
      <c r="X636" s="1" t="s">
        <v>62</v>
      </c>
      <c r="Y636" s="1" t="s">
        <v>73</v>
      </c>
      <c r="Z636" t="s">
        <v>3192</v>
      </c>
      <c r="AA636" s="12" t="str">
        <f>Table14[[#This Row],[case_id]]&amp;"__"&amp;Table14[[#This Row],[filename]]&amp;"__"&amp;Table14[[#This Row],[Model]]</f>
        <v>repo_03fdc2c_7bd0678__claude_color_llm_vs_gt.diff__Claude Opus 4.8</v>
      </c>
      <c r="AB636" s="12">
        <f>IF(Table14[[#This Row],[task_success]]="Yes",1,0)</f>
        <v>1</v>
      </c>
      <c r="AC636" s="12">
        <f>IF(Table14[[#This Row],[task_success]]="Partial",1,0)</f>
        <v>0</v>
      </c>
      <c r="AD636" s="12">
        <f>IF(Table14[[#This Row],[task_success]]="No",1,0)</f>
        <v>0</v>
      </c>
      <c r="AE636" s="12">
        <f>IF(Table14[[#This Row],[exact_match]]="Yes",1,0)</f>
        <v>0</v>
      </c>
      <c r="AF636" s="12">
        <f>IF(Table14[[#This Row],[unintended_change_present]]="Yes",1,0)</f>
        <v>1</v>
      </c>
      <c r="AG636" s="12">
        <f>IF(Table14[[#This Row],[missed_required_change]]="Yes",1,0)</f>
        <v>0</v>
      </c>
      <c r="AH636" s="12">
        <f>IF(OR(Table14[[#This Row],[severity]]="Medium",Table14[[#This Row],[severity]]="High"),1,0)</f>
        <v>0</v>
      </c>
    </row>
    <row r="637" spans="1:34" ht="106.5">
      <c r="A637" s="1" t="s">
        <v>2282</v>
      </c>
      <c r="B637" s="11" t="s">
        <v>2283</v>
      </c>
      <c r="C637" s="3" t="s">
        <v>149</v>
      </c>
      <c r="D637"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7" s="11" t="s">
        <v>2308</v>
      </c>
      <c r="F637" s="12" t="s">
        <v>2309</v>
      </c>
      <c r="G637" s="12" t="s">
        <v>2310</v>
      </c>
      <c r="H637" s="12">
        <v>6</v>
      </c>
      <c r="I637" s="12" t="s">
        <v>2311</v>
      </c>
      <c r="J637" s="12" t="s">
        <v>2342</v>
      </c>
      <c r="K637" s="13" t="s">
        <v>56</v>
      </c>
      <c r="L637" s="12" t="s">
        <v>2313</v>
      </c>
      <c r="M637" s="12" t="s">
        <v>2314</v>
      </c>
      <c r="N637" s="1" t="s">
        <v>2348</v>
      </c>
      <c r="O637" s="1" t="s">
        <v>2349</v>
      </c>
      <c r="P637" s="16" t="s">
        <v>2672</v>
      </c>
      <c r="Q637" s="16" t="s">
        <v>2671</v>
      </c>
      <c r="R637" s="16" t="s">
        <v>2672</v>
      </c>
      <c r="S637" s="16" t="s">
        <v>76</v>
      </c>
      <c r="T637" s="16" t="s">
        <v>2674</v>
      </c>
      <c r="U637" s="16" t="s">
        <v>2671</v>
      </c>
      <c r="V637" s="16" t="s">
        <v>2681</v>
      </c>
      <c r="W637" s="16" t="s">
        <v>72</v>
      </c>
      <c r="X637" s="1" t="s">
        <v>62</v>
      </c>
      <c r="Y637" s="1" t="s">
        <v>73</v>
      </c>
      <c r="Z637" t="s">
        <v>3192</v>
      </c>
      <c r="AA637" s="12" t="str">
        <f>Table14[[#This Row],[case_id]]&amp;"__"&amp;Table14[[#This Row],[filename]]&amp;"__"&amp;Table14[[#This Row],[Model]]</f>
        <v>repo_03fdc2c_7bd0678__claude_config_llm_vs_gt.diff__Claude Opus 4.8</v>
      </c>
      <c r="AB637" s="12">
        <f>IF(Table14[[#This Row],[task_success]]="Yes",1,0)</f>
        <v>1</v>
      </c>
      <c r="AC637" s="12">
        <f>IF(Table14[[#This Row],[task_success]]="Partial",1,0)</f>
        <v>0</v>
      </c>
      <c r="AD637" s="12">
        <f>IF(Table14[[#This Row],[task_success]]="No",1,0)</f>
        <v>0</v>
      </c>
      <c r="AE637" s="12">
        <f>IF(Table14[[#This Row],[exact_match]]="Yes",1,0)</f>
        <v>0</v>
      </c>
      <c r="AF637" s="12">
        <f>IF(Table14[[#This Row],[unintended_change_present]]="Yes",1,0)</f>
        <v>1</v>
      </c>
      <c r="AG637" s="12">
        <f>IF(Table14[[#This Row],[missed_required_change]]="Yes",1,0)</f>
        <v>0</v>
      </c>
      <c r="AH637" s="12">
        <f>IF(OR(Table14[[#This Row],[severity]]="Medium",Table14[[#This Row],[severity]]="High"),1,0)</f>
        <v>0</v>
      </c>
    </row>
    <row r="638" spans="1:34" ht="106.5">
      <c r="A638" s="1" t="s">
        <v>2282</v>
      </c>
      <c r="B638" s="11" t="s">
        <v>2283</v>
      </c>
      <c r="C638" s="3" t="s">
        <v>149</v>
      </c>
      <c r="D638"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8" s="11" t="s">
        <v>2308</v>
      </c>
      <c r="F638" s="12" t="s">
        <v>2309</v>
      </c>
      <c r="G638" s="12" t="s">
        <v>2310</v>
      </c>
      <c r="H638" s="12">
        <v>6</v>
      </c>
      <c r="I638" s="12" t="s">
        <v>2311</v>
      </c>
      <c r="J638" s="12" t="s">
        <v>2312</v>
      </c>
      <c r="K638" s="13" t="s">
        <v>56</v>
      </c>
      <c r="L638" s="12" t="s">
        <v>2313</v>
      </c>
      <c r="M638" s="12" t="s">
        <v>2314</v>
      </c>
      <c r="N638" s="1" t="s">
        <v>2355</v>
      </c>
      <c r="O638" s="1" t="s">
        <v>2356</v>
      </c>
      <c r="P638" s="16" t="s">
        <v>2672</v>
      </c>
      <c r="Q638" s="16" t="s">
        <v>2671</v>
      </c>
      <c r="R638" s="16" t="s">
        <v>2672</v>
      </c>
      <c r="S638" s="16" t="s">
        <v>76</v>
      </c>
      <c r="T638" s="16" t="s">
        <v>2674</v>
      </c>
      <c r="U638" s="16" t="s">
        <v>2671</v>
      </c>
      <c r="V638" s="16" t="s">
        <v>2681</v>
      </c>
      <c r="W638" s="16" t="s">
        <v>72</v>
      </c>
      <c r="X638" s="1" t="s">
        <v>62</v>
      </c>
      <c r="Y638" s="1" t="s">
        <v>73</v>
      </c>
      <c r="Z638" t="s">
        <v>3192</v>
      </c>
      <c r="AA638" s="12" t="str">
        <f>Table14[[#This Row],[case_id]]&amp;"__"&amp;Table14[[#This Row],[filename]]&amp;"__"&amp;Table14[[#This Row],[Model]]</f>
        <v>repo_03fdc2c_7bd0678__claude_drawing_llm_vs_gt.diff__Claude Opus 4.8</v>
      </c>
      <c r="AB638" s="12">
        <f>IF(Table14[[#This Row],[task_success]]="Yes",1,0)</f>
        <v>1</v>
      </c>
      <c r="AC638" s="12">
        <f>IF(Table14[[#This Row],[task_success]]="Partial",1,0)</f>
        <v>0</v>
      </c>
      <c r="AD638" s="12">
        <f>IF(Table14[[#This Row],[task_success]]="No",1,0)</f>
        <v>0</v>
      </c>
      <c r="AE638" s="12">
        <f>IF(Table14[[#This Row],[exact_match]]="Yes",1,0)</f>
        <v>0</v>
      </c>
      <c r="AF638" s="12">
        <f>IF(Table14[[#This Row],[unintended_change_present]]="Yes",1,0)</f>
        <v>1</v>
      </c>
      <c r="AG638" s="12">
        <f>IF(Table14[[#This Row],[missed_required_change]]="Yes",1,0)</f>
        <v>0</v>
      </c>
      <c r="AH638" s="12">
        <f>IF(OR(Table14[[#This Row],[severity]]="Medium",Table14[[#This Row],[severity]]="High"),1,0)</f>
        <v>0</v>
      </c>
    </row>
    <row r="639" spans="1:34" ht="106.5">
      <c r="A639" s="1" t="s">
        <v>2282</v>
      </c>
      <c r="B639" s="11" t="s">
        <v>2283</v>
      </c>
      <c r="C639" s="3" t="s">
        <v>149</v>
      </c>
      <c r="D639"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9" s="11" t="s">
        <v>2308</v>
      </c>
      <c r="F639" s="12" t="s">
        <v>2309</v>
      </c>
      <c r="G639" s="12" t="s">
        <v>2310</v>
      </c>
      <c r="H639" s="12">
        <v>6</v>
      </c>
      <c r="I639" s="12" t="s">
        <v>2311</v>
      </c>
      <c r="J639" s="12" t="s">
        <v>2357</v>
      </c>
      <c r="K639" s="13" t="s">
        <v>56</v>
      </c>
      <c r="L639" s="12" t="s">
        <v>2313</v>
      </c>
      <c r="M639" s="12" t="s">
        <v>2314</v>
      </c>
      <c r="N639" s="1" t="s">
        <v>2364</v>
      </c>
      <c r="O639" s="1" t="s">
        <v>2365</v>
      </c>
      <c r="P639" s="16" t="s">
        <v>2672</v>
      </c>
      <c r="Q639" s="16" t="s">
        <v>2671</v>
      </c>
      <c r="R639" s="16" t="s">
        <v>2672</v>
      </c>
      <c r="S639" s="16" t="s">
        <v>76</v>
      </c>
      <c r="T639" s="16" t="s">
        <v>2674</v>
      </c>
      <c r="U639" s="16" t="s">
        <v>2671</v>
      </c>
      <c r="V639" s="16" t="s">
        <v>3070</v>
      </c>
      <c r="W639" s="16" t="s">
        <v>72</v>
      </c>
      <c r="X639" s="1" t="s">
        <v>62</v>
      </c>
      <c r="Y639" s="1" t="s">
        <v>73</v>
      </c>
      <c r="Z639" t="s">
        <v>3192</v>
      </c>
      <c r="AA639" s="12" t="str">
        <f>Table14[[#This Row],[case_id]]&amp;"__"&amp;Table14[[#This Row],[filename]]&amp;"__"&amp;Table14[[#This Row],[Model]]</f>
        <v>repo_03fdc2c_7bd0678__claude_video_llm_vs_gt.diff__Claude Opus 4.8</v>
      </c>
      <c r="AB639" s="12">
        <f>IF(Table14[[#This Row],[task_success]]="Yes",1,0)</f>
        <v>1</v>
      </c>
      <c r="AC639" s="12">
        <f>IF(Table14[[#This Row],[task_success]]="Partial",1,0)</f>
        <v>0</v>
      </c>
      <c r="AD639" s="12">
        <f>IF(Table14[[#This Row],[task_success]]="No",1,0)</f>
        <v>0</v>
      </c>
      <c r="AE639" s="12">
        <f>IF(Table14[[#This Row],[exact_match]]="Yes",1,0)</f>
        <v>0</v>
      </c>
      <c r="AF639" s="12">
        <f>IF(Table14[[#This Row],[unintended_change_present]]="Yes",1,0)</f>
        <v>1</v>
      </c>
      <c r="AG639" s="12">
        <f>IF(Table14[[#This Row],[missed_required_change]]="Yes",1,0)</f>
        <v>0</v>
      </c>
      <c r="AH639" s="12">
        <f>IF(OR(Table14[[#This Row],[severity]]="Medium",Table14[[#This Row],[severity]]="High"),1,0)</f>
        <v>0</v>
      </c>
    </row>
    <row r="640" spans="1:34" ht="76.5">
      <c r="A640" s="1" t="s">
        <v>2282</v>
      </c>
      <c r="B640" s="11" t="s">
        <v>2283</v>
      </c>
      <c r="C640" s="1" t="s">
        <v>180</v>
      </c>
      <c r="D64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0" s="11" t="s">
        <v>2366</v>
      </c>
      <c r="F640" s="12" t="s">
        <v>2367</v>
      </c>
      <c r="G640" s="12" t="s">
        <v>2368</v>
      </c>
      <c r="H640" s="12">
        <v>1</v>
      </c>
      <c r="I640" s="12" t="s">
        <v>2357</v>
      </c>
      <c r="J640" s="12" t="s">
        <v>2357</v>
      </c>
      <c r="K640" s="13" t="s">
        <v>56</v>
      </c>
      <c r="L640" s="12" t="s">
        <v>2369</v>
      </c>
      <c r="M640" s="12" t="s">
        <v>2370</v>
      </c>
      <c r="N640" s="1" t="s">
        <v>2364</v>
      </c>
      <c r="O640" s="1" t="s">
        <v>2374</v>
      </c>
      <c r="P640" s="12" t="s">
        <v>2672</v>
      </c>
      <c r="Q640" s="12" t="s">
        <v>2671</v>
      </c>
      <c r="R640" s="12" t="s">
        <v>2672</v>
      </c>
      <c r="S640" s="12" t="s">
        <v>76</v>
      </c>
      <c r="T640" s="12" t="s">
        <v>2674</v>
      </c>
      <c r="U640" s="12" t="s">
        <v>2671</v>
      </c>
      <c r="V640" s="12" t="s">
        <v>3070</v>
      </c>
      <c r="W640" s="12" t="s">
        <v>72</v>
      </c>
      <c r="X640" s="1" t="s">
        <v>62</v>
      </c>
      <c r="Y640" s="1" t="s">
        <v>73</v>
      </c>
      <c r="Z640" t="s">
        <v>3192</v>
      </c>
      <c r="AA640" s="12" t="str">
        <f>Table14[[#This Row],[case_id]]&amp;"__"&amp;Table14[[#This Row],[filename]]&amp;"__"&amp;Table14[[#This Row],[Model]]</f>
        <v>repo_ebfe16c_4d59f79__claude_video_llm_vs_gt.diff__Claude Opus 4.8</v>
      </c>
      <c r="AB640" s="12">
        <f>IF(Table14[[#This Row],[task_success]]="Yes",1,0)</f>
        <v>1</v>
      </c>
      <c r="AC640" s="12">
        <f>IF(Table14[[#This Row],[task_success]]="Partial",1,0)</f>
        <v>0</v>
      </c>
      <c r="AD640" s="12">
        <f>IF(Table14[[#This Row],[task_success]]="No",1,0)</f>
        <v>0</v>
      </c>
      <c r="AE640" s="12">
        <f>IF(Table14[[#This Row],[exact_match]]="Yes",1,0)</f>
        <v>0</v>
      </c>
      <c r="AF640" s="12">
        <f>IF(Table14[[#This Row],[unintended_change_present]]="Yes",1,0)</f>
        <v>1</v>
      </c>
      <c r="AG640" s="12">
        <f>IF(Table14[[#This Row],[missed_required_change]]="Yes",1,0)</f>
        <v>0</v>
      </c>
      <c r="AH640" s="12">
        <f>IF(OR(Table14[[#This Row],[severity]]="Medium",Table14[[#This Row],[severity]]="High"),1,0)</f>
        <v>0</v>
      </c>
    </row>
    <row r="641" spans="1:34" ht="91.5">
      <c r="A641" s="1" t="s">
        <v>2375</v>
      </c>
      <c r="B641" s="11" t="s">
        <v>2376</v>
      </c>
      <c r="C641" s="1" t="s">
        <v>51</v>
      </c>
      <c r="D64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1" s="11" t="s">
        <v>2377</v>
      </c>
      <c r="F641" s="12" t="s">
        <v>2378</v>
      </c>
      <c r="G641" s="12" t="s">
        <v>2379</v>
      </c>
      <c r="H641" s="12">
        <v>2</v>
      </c>
      <c r="I641" s="12" t="s">
        <v>2380</v>
      </c>
      <c r="J641" s="12" t="s">
        <v>2381</v>
      </c>
      <c r="K641" s="13" t="s">
        <v>56</v>
      </c>
      <c r="L641" s="12" t="s">
        <v>2382</v>
      </c>
      <c r="M641" s="12" t="s">
        <v>2383</v>
      </c>
      <c r="N641" s="1" t="s">
        <v>2388</v>
      </c>
      <c r="O641" s="1" t="s">
        <v>2389</v>
      </c>
      <c r="P641" s="16" t="s">
        <v>2671</v>
      </c>
      <c r="Q641" s="16" t="s">
        <v>2671</v>
      </c>
      <c r="R641" s="16" t="s">
        <v>2672</v>
      </c>
      <c r="S641" s="16" t="s">
        <v>2677</v>
      </c>
      <c r="T641" s="16" t="s">
        <v>2678</v>
      </c>
      <c r="U641" s="16" t="s">
        <v>2672</v>
      </c>
      <c r="V641" s="16" t="s">
        <v>3079</v>
      </c>
      <c r="W641" s="16" t="s">
        <v>66</v>
      </c>
      <c r="X641" s="1" t="s">
        <v>62</v>
      </c>
      <c r="Y641" s="1" t="s">
        <v>73</v>
      </c>
      <c r="Z641" t="s">
        <v>3192</v>
      </c>
      <c r="AA641" s="12" t="str">
        <f>Table14[[#This Row],[case_id]]&amp;"__"&amp;Table14[[#This Row],[filename]]&amp;"__"&amp;Table14[[#This Row],[Model]]</f>
        <v>repo_45631f2_2a89a23__claude_controller_llm_vs_gt.diff__Claude Opus 4.8</v>
      </c>
      <c r="AB641" s="12">
        <f>IF(Table14[[#This Row],[task_success]]="Yes",1,0)</f>
        <v>0</v>
      </c>
      <c r="AC641" s="12">
        <f>IF(Table14[[#This Row],[task_success]]="Partial",1,0)</f>
        <v>0</v>
      </c>
      <c r="AD641" s="12">
        <f>IF(Table14[[#This Row],[task_success]]="No",1,0)</f>
        <v>1</v>
      </c>
      <c r="AE641" s="12">
        <f>IF(Table14[[#This Row],[exact_match]]="Yes",1,0)</f>
        <v>0</v>
      </c>
      <c r="AF641" s="12">
        <f>IF(Table14[[#This Row],[unintended_change_present]]="Yes",1,0)</f>
        <v>1</v>
      </c>
      <c r="AG641" s="12">
        <f>IF(Table14[[#This Row],[missed_required_change]]="Yes",1,0)</f>
        <v>1</v>
      </c>
      <c r="AH641" s="12">
        <f>IF(OR(Table14[[#This Row],[severity]]="Medium",Table14[[#This Row],[severity]]="High"),1,0)</f>
        <v>1</v>
      </c>
    </row>
    <row r="642" spans="1:34" ht="91.5">
      <c r="A642" s="1" t="s">
        <v>2375</v>
      </c>
      <c r="B642" s="11" t="s">
        <v>2376</v>
      </c>
      <c r="C642" s="1" t="s">
        <v>51</v>
      </c>
      <c r="D64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2" s="11" t="s">
        <v>2377</v>
      </c>
      <c r="F642" s="12" t="s">
        <v>2378</v>
      </c>
      <c r="G642" s="12" t="s">
        <v>2379</v>
      </c>
      <c r="H642" s="12">
        <v>2</v>
      </c>
      <c r="I642" s="12" t="s">
        <v>2380</v>
      </c>
      <c r="J642" s="12" t="s">
        <v>2392</v>
      </c>
      <c r="K642" s="13" t="s">
        <v>56</v>
      </c>
      <c r="L642" s="12" t="s">
        <v>2382</v>
      </c>
      <c r="M642" s="12" t="s">
        <v>2383</v>
      </c>
      <c r="N642" s="1" t="s">
        <v>2397</v>
      </c>
      <c r="O642" s="1" t="s">
        <v>2398</v>
      </c>
      <c r="P642" s="12" t="s">
        <v>2672</v>
      </c>
      <c r="Q642" s="12" t="s">
        <v>2671</v>
      </c>
      <c r="R642" s="12" t="s">
        <v>2672</v>
      </c>
      <c r="S642" s="12" t="s">
        <v>76</v>
      </c>
      <c r="T642" s="12" t="s">
        <v>2674</v>
      </c>
      <c r="U642" s="12" t="s">
        <v>2845</v>
      </c>
      <c r="V642" s="12" t="s">
        <v>2681</v>
      </c>
      <c r="W642" s="12" t="s">
        <v>72</v>
      </c>
      <c r="X642" s="1" t="s">
        <v>62</v>
      </c>
      <c r="Y642" s="1" t="s">
        <v>73</v>
      </c>
      <c r="Z642" t="s">
        <v>3192</v>
      </c>
      <c r="AA642" s="12" t="str">
        <f>Table14[[#This Row],[case_id]]&amp;"__"&amp;Table14[[#This Row],[filename]]&amp;"__"&amp;Table14[[#This Row],[Model]]</f>
        <v>repo_45631f2_2a89a23__claude_fuz_llm_vs_gt.diff__Claude Opus 4.8</v>
      </c>
      <c r="AB642" s="12">
        <f>IF(Table14[[#This Row],[task_success]]="Yes",1,0)</f>
        <v>1</v>
      </c>
      <c r="AC642" s="12">
        <f>IF(Table14[[#This Row],[task_success]]="Partial",1,0)</f>
        <v>0</v>
      </c>
      <c r="AD642" s="12">
        <f>IF(Table14[[#This Row],[task_success]]="No",1,0)</f>
        <v>0</v>
      </c>
      <c r="AE642" s="12">
        <f>IF(Table14[[#This Row],[exact_match]]="Yes",1,0)</f>
        <v>0</v>
      </c>
      <c r="AF642" s="12">
        <f>IF(Table14[[#This Row],[unintended_change_present]]="Yes",1,0)</f>
        <v>1</v>
      </c>
      <c r="AG642" s="12">
        <f>IF(Table14[[#This Row],[missed_required_change]]="Yes",1,0)</f>
        <v>0</v>
      </c>
      <c r="AH642" s="12">
        <f>IF(OR(Table14[[#This Row],[severity]]="Medium",Table14[[#This Row],[severity]]="High"),1,0)</f>
        <v>0</v>
      </c>
    </row>
    <row r="643" spans="1:34" ht="91.5">
      <c r="A643" s="1" t="s">
        <v>2375</v>
      </c>
      <c r="B643" s="11" t="s">
        <v>2376</v>
      </c>
      <c r="C643" s="1" t="s">
        <v>180</v>
      </c>
      <c r="D64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3" s="11" t="s">
        <v>2399</v>
      </c>
      <c r="F643" s="12" t="s">
        <v>2400</v>
      </c>
      <c r="G643" s="12" t="s">
        <v>2401</v>
      </c>
      <c r="H643" s="12">
        <v>1</v>
      </c>
      <c r="I643" s="12" t="s">
        <v>2402</v>
      </c>
      <c r="J643" s="12" t="s">
        <v>2402</v>
      </c>
      <c r="K643" s="13" t="s">
        <v>56</v>
      </c>
      <c r="L643" s="12" t="s">
        <v>2403</v>
      </c>
      <c r="M643" s="12" t="s">
        <v>2404</v>
      </c>
      <c r="N643" s="1" t="s">
        <v>2397</v>
      </c>
      <c r="O643" s="1" t="s">
        <v>2407</v>
      </c>
      <c r="P643" s="16" t="s">
        <v>2672</v>
      </c>
      <c r="Q643" s="16" t="s">
        <v>2671</v>
      </c>
      <c r="R643" s="16" t="s">
        <v>2672</v>
      </c>
      <c r="S643" s="16" t="s">
        <v>76</v>
      </c>
      <c r="T643" s="16" t="s">
        <v>2674</v>
      </c>
      <c r="U643" s="16" t="s">
        <v>2845</v>
      </c>
      <c r="V643" s="16" t="s">
        <v>2681</v>
      </c>
      <c r="W643" s="16" t="s">
        <v>72</v>
      </c>
      <c r="X643" s="1" t="s">
        <v>62</v>
      </c>
      <c r="Y643" s="1" t="s">
        <v>73</v>
      </c>
      <c r="Z643" t="s">
        <v>3192</v>
      </c>
      <c r="AA643" s="12" t="str">
        <f>Table14[[#This Row],[case_id]]&amp;"__"&amp;Table14[[#This Row],[filename]]&amp;"__"&amp;Table14[[#This Row],[Model]]</f>
        <v>repo_8c50eee_7651b8c__claude_fuz_llm_vs_gt.diff__Claude Opus 4.8</v>
      </c>
      <c r="AB643" s="12">
        <f>IF(Table14[[#This Row],[task_success]]="Yes",1,0)</f>
        <v>1</v>
      </c>
      <c r="AC643" s="12">
        <f>IF(Table14[[#This Row],[task_success]]="Partial",1,0)</f>
        <v>0</v>
      </c>
      <c r="AD643" s="12">
        <f>IF(Table14[[#This Row],[task_success]]="No",1,0)</f>
        <v>0</v>
      </c>
      <c r="AE643" s="12">
        <f>IF(Table14[[#This Row],[exact_match]]="Yes",1,0)</f>
        <v>0</v>
      </c>
      <c r="AF643" s="12">
        <f>IF(Table14[[#This Row],[unintended_change_present]]="Yes",1,0)</f>
        <v>1</v>
      </c>
      <c r="AG643" s="12">
        <f>IF(Table14[[#This Row],[missed_required_change]]="Yes",1,0)</f>
        <v>0</v>
      </c>
      <c r="AH643" s="12">
        <f>IF(OR(Table14[[#This Row],[severity]]="Medium",Table14[[#This Row],[severity]]="High"),1,0)</f>
        <v>0</v>
      </c>
    </row>
    <row r="644" spans="1:34" ht="137.25">
      <c r="A644" s="1" t="s">
        <v>2408</v>
      </c>
      <c r="B644" s="11" t="s">
        <v>2409</v>
      </c>
      <c r="C644" s="1" t="s">
        <v>51</v>
      </c>
      <c r="D64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4" s="11" t="s">
        <v>2410</v>
      </c>
      <c r="F644" s="12" t="s">
        <v>2411</v>
      </c>
      <c r="G644" s="12" t="s">
        <v>2412</v>
      </c>
      <c r="H644" s="12">
        <v>1</v>
      </c>
      <c r="I644" s="12" t="s">
        <v>1263</v>
      </c>
      <c r="J644" s="12" t="s">
        <v>1263</v>
      </c>
      <c r="K644" s="13" t="s">
        <v>56</v>
      </c>
      <c r="L644" s="12" t="s">
        <v>2414</v>
      </c>
      <c r="M644" s="12" t="s">
        <v>2415</v>
      </c>
      <c r="N644" s="1" t="s">
        <v>1270</v>
      </c>
      <c r="O644" s="1" t="s">
        <v>2421</v>
      </c>
      <c r="P644" s="12" t="s">
        <v>2672</v>
      </c>
      <c r="Q644" s="12" t="s">
        <v>2671</v>
      </c>
      <c r="R644" s="12" t="s">
        <v>2672</v>
      </c>
      <c r="S644" s="12" t="s">
        <v>76</v>
      </c>
      <c r="T644" s="12" t="s">
        <v>2691</v>
      </c>
      <c r="U644" s="12" t="s">
        <v>2671</v>
      </c>
      <c r="V644" s="12" t="s">
        <v>2861</v>
      </c>
      <c r="W644" s="12" t="s">
        <v>72</v>
      </c>
      <c r="X644" s="1" t="s">
        <v>62</v>
      </c>
      <c r="Y644" s="1" t="s">
        <v>73</v>
      </c>
      <c r="Z644" t="s">
        <v>3192</v>
      </c>
      <c r="AA644" s="12" t="str">
        <f>Table14[[#This Row],[case_id]]&amp;"__"&amp;Table14[[#This Row],[filename]]&amp;"__"&amp;Table14[[#This Row],[Model]]</f>
        <v>repo_ff5e6e5_b07572e__claude_setup_llm_vs_gt.diff__Claude Opus 4.8</v>
      </c>
      <c r="AB644" s="12">
        <f>IF(Table14[[#This Row],[task_success]]="Yes",1,0)</f>
        <v>1</v>
      </c>
      <c r="AC644" s="12">
        <f>IF(Table14[[#This Row],[task_success]]="Partial",1,0)</f>
        <v>0</v>
      </c>
      <c r="AD644" s="12">
        <f>IF(Table14[[#This Row],[task_success]]="No",1,0)</f>
        <v>0</v>
      </c>
      <c r="AE644" s="12">
        <f>IF(Table14[[#This Row],[exact_match]]="Yes",1,0)</f>
        <v>0</v>
      </c>
      <c r="AF644" s="12">
        <f>IF(Table14[[#This Row],[unintended_change_present]]="Yes",1,0)</f>
        <v>1</v>
      </c>
      <c r="AG644" s="12">
        <f>IF(Table14[[#This Row],[missed_required_change]]="Yes",1,0)</f>
        <v>0</v>
      </c>
      <c r="AH644" s="12">
        <f>IF(OR(Table14[[#This Row],[severity]]="Medium",Table14[[#This Row],[severity]]="High"),1,0)</f>
        <v>1</v>
      </c>
    </row>
    <row r="645" spans="1:34" ht="121.5">
      <c r="A645" s="1" t="s">
        <v>2408</v>
      </c>
      <c r="B645" s="11" t="s">
        <v>2409</v>
      </c>
      <c r="C645" s="1" t="s">
        <v>80</v>
      </c>
      <c r="D64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5" s="11" t="s">
        <v>2422</v>
      </c>
      <c r="F645" s="12" t="s">
        <v>2423</v>
      </c>
      <c r="G645" s="12" t="s">
        <v>2424</v>
      </c>
      <c r="H645" s="12">
        <v>2</v>
      </c>
      <c r="I645" s="12" t="s">
        <v>2425</v>
      </c>
      <c r="J645" s="12" t="s">
        <v>2426</v>
      </c>
      <c r="K645" s="13" t="s">
        <v>56</v>
      </c>
      <c r="L645" s="12" t="s">
        <v>2427</v>
      </c>
      <c r="M645" s="12" t="s">
        <v>2428</v>
      </c>
      <c r="N645" s="1" t="s">
        <v>2437</v>
      </c>
      <c r="O645" s="1" t="s">
        <v>2438</v>
      </c>
      <c r="P645" s="16" t="s">
        <v>2671</v>
      </c>
      <c r="Q645" s="16" t="s">
        <v>2671</v>
      </c>
      <c r="R645" s="16" t="s">
        <v>2672</v>
      </c>
      <c r="S645" s="16" t="s">
        <v>3098</v>
      </c>
      <c r="T645" s="16" t="s">
        <v>2691</v>
      </c>
      <c r="U645" s="16" t="s">
        <v>2672</v>
      </c>
      <c r="V645" s="16" t="s">
        <v>3099</v>
      </c>
      <c r="W645" s="16" t="s">
        <v>66</v>
      </c>
      <c r="X645" s="1" t="s">
        <v>62</v>
      </c>
      <c r="Y645" s="1" t="s">
        <v>73</v>
      </c>
      <c r="Z645" t="s">
        <v>3192</v>
      </c>
      <c r="AA645" s="12" t="str">
        <f>Table14[[#This Row],[case_id]]&amp;"__"&amp;Table14[[#This Row],[filename]]&amp;"__"&amp;Table14[[#This Row],[Model]]</f>
        <v>repo_f098ec3_6a177c4__claude_repository_llm_vs_gt.diff__Claude Opus 4.8</v>
      </c>
      <c r="AB645" s="12">
        <f>IF(Table14[[#This Row],[task_success]]="Yes",1,0)</f>
        <v>0</v>
      </c>
      <c r="AC645" s="12">
        <f>IF(Table14[[#This Row],[task_success]]="Partial",1,0)</f>
        <v>0</v>
      </c>
      <c r="AD645" s="12">
        <f>IF(Table14[[#This Row],[task_success]]="No",1,0)</f>
        <v>1</v>
      </c>
      <c r="AE645" s="12">
        <f>IF(Table14[[#This Row],[exact_match]]="Yes",1,0)</f>
        <v>0</v>
      </c>
      <c r="AF645" s="12">
        <f>IF(Table14[[#This Row],[unintended_change_present]]="Yes",1,0)</f>
        <v>1</v>
      </c>
      <c r="AG645" s="12">
        <f>IF(Table14[[#This Row],[missed_required_change]]="Yes",1,0)</f>
        <v>1</v>
      </c>
      <c r="AH645" s="12">
        <f>IF(OR(Table14[[#This Row],[severity]]="Medium",Table14[[#This Row],[severity]]="High"),1,0)</f>
        <v>1</v>
      </c>
    </row>
    <row r="646" spans="1:34" ht="121.5">
      <c r="A646" s="1" t="s">
        <v>2408</v>
      </c>
      <c r="B646" s="11" t="s">
        <v>2409</v>
      </c>
      <c r="C646" s="1" t="s">
        <v>80</v>
      </c>
      <c r="D64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6" s="11" t="s">
        <v>2422</v>
      </c>
      <c r="F646" s="12" t="s">
        <v>2423</v>
      </c>
      <c r="G646" s="12" t="s">
        <v>2424</v>
      </c>
      <c r="H646" s="12">
        <v>2</v>
      </c>
      <c r="I646" s="12" t="s">
        <v>2425</v>
      </c>
      <c r="J646" s="12" t="s">
        <v>2439</v>
      </c>
      <c r="K646" s="13" t="s">
        <v>56</v>
      </c>
      <c r="L646" s="12" t="s">
        <v>2427</v>
      </c>
      <c r="M646" s="12" t="s">
        <v>2428</v>
      </c>
      <c r="N646" s="1" t="s">
        <v>357</v>
      </c>
      <c r="O646" s="1" t="s">
        <v>2443</v>
      </c>
      <c r="P646" s="12" t="s">
        <v>2672</v>
      </c>
      <c r="Q646" s="12" t="s">
        <v>2671</v>
      </c>
      <c r="R646" s="12" t="s">
        <v>2672</v>
      </c>
      <c r="S646" s="12" t="s">
        <v>76</v>
      </c>
      <c r="T646" s="12" t="s">
        <v>2674</v>
      </c>
      <c r="U646" s="12" t="s">
        <v>2671</v>
      </c>
      <c r="V646" s="12" t="s">
        <v>2681</v>
      </c>
      <c r="W646" s="12" t="s">
        <v>72</v>
      </c>
      <c r="X646" s="1" t="s">
        <v>62</v>
      </c>
      <c r="Y646" s="1" t="s">
        <v>73</v>
      </c>
      <c r="Z646" t="s">
        <v>3192</v>
      </c>
      <c r="AA646" s="12" t="str">
        <f>Table14[[#This Row],[case_id]]&amp;"__"&amp;Table14[[#This Row],[filename]]&amp;"__"&amp;Table14[[#This Row],[Model]]</f>
        <v>repo_f098ec3_6a177c4__claude_test_llm_vs_gt.diff__Claude Opus 4.8</v>
      </c>
      <c r="AB646" s="12">
        <f>IF(Table14[[#This Row],[task_success]]="Yes",1,0)</f>
        <v>1</v>
      </c>
      <c r="AC646" s="12">
        <f>IF(Table14[[#This Row],[task_success]]="Partial",1,0)</f>
        <v>0</v>
      </c>
      <c r="AD646" s="12">
        <f>IF(Table14[[#This Row],[task_success]]="No",1,0)</f>
        <v>0</v>
      </c>
      <c r="AE646" s="12">
        <f>IF(Table14[[#This Row],[exact_match]]="Yes",1,0)</f>
        <v>0</v>
      </c>
      <c r="AF646" s="12">
        <f>IF(Table14[[#This Row],[unintended_change_present]]="Yes",1,0)</f>
        <v>1</v>
      </c>
      <c r="AG646" s="12">
        <f>IF(Table14[[#This Row],[missed_required_change]]="Yes",1,0)</f>
        <v>0</v>
      </c>
      <c r="AH646" s="12">
        <f>IF(OR(Table14[[#This Row],[severity]]="Medium",Table14[[#This Row],[severity]]="High"),1,0)</f>
        <v>0</v>
      </c>
    </row>
    <row r="647" spans="1:34" ht="121.5">
      <c r="A647" s="1" t="s">
        <v>2408</v>
      </c>
      <c r="B647" s="11" t="s">
        <v>2409</v>
      </c>
      <c r="C647" s="1" t="s">
        <v>114</v>
      </c>
      <c r="D64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7" s="11" t="s">
        <v>2444</v>
      </c>
      <c r="F647" s="12" t="s">
        <v>2445</v>
      </c>
      <c r="G647" s="12" t="s">
        <v>2446</v>
      </c>
      <c r="H647" s="12">
        <v>1</v>
      </c>
      <c r="I647" s="12" t="s">
        <v>2447</v>
      </c>
      <c r="J647" s="12" t="s">
        <v>2447</v>
      </c>
      <c r="K647" s="13" t="s">
        <v>56</v>
      </c>
      <c r="L647" s="12" t="s">
        <v>2448</v>
      </c>
      <c r="M647" s="12" t="s">
        <v>2449</v>
      </c>
      <c r="N647" s="1" t="s">
        <v>357</v>
      </c>
      <c r="O647" s="1" t="s">
        <v>2452</v>
      </c>
      <c r="P647" s="16" t="s">
        <v>2672</v>
      </c>
      <c r="Q647" s="16" t="s">
        <v>2671</v>
      </c>
      <c r="R647" s="16" t="s">
        <v>2672</v>
      </c>
      <c r="S647" s="16" t="s">
        <v>76</v>
      </c>
      <c r="T647" s="16" t="s">
        <v>2674</v>
      </c>
      <c r="U647" s="16" t="s">
        <v>2671</v>
      </c>
      <c r="V647" s="16" t="s">
        <v>2681</v>
      </c>
      <c r="W647" s="16" t="s">
        <v>72</v>
      </c>
      <c r="X647" s="1" t="s">
        <v>62</v>
      </c>
      <c r="Y647" s="1" t="s">
        <v>73</v>
      </c>
      <c r="Z647" t="s">
        <v>3192</v>
      </c>
      <c r="AA647" s="12" t="str">
        <f>Table14[[#This Row],[case_id]]&amp;"__"&amp;Table14[[#This Row],[filename]]&amp;"__"&amp;Table14[[#This Row],[Model]]</f>
        <v>repo_65175f3_5e4b354__claude_test_llm_vs_gt.diff__Claude Opus 4.8</v>
      </c>
      <c r="AB647" s="12">
        <f>IF(Table14[[#This Row],[task_success]]="Yes",1,0)</f>
        <v>1</v>
      </c>
      <c r="AC647" s="12">
        <f>IF(Table14[[#This Row],[task_success]]="Partial",1,0)</f>
        <v>0</v>
      </c>
      <c r="AD647" s="12">
        <f>IF(Table14[[#This Row],[task_success]]="No",1,0)</f>
        <v>0</v>
      </c>
      <c r="AE647" s="12">
        <f>IF(Table14[[#This Row],[exact_match]]="Yes",1,0)</f>
        <v>0</v>
      </c>
      <c r="AF647" s="12">
        <f>IF(Table14[[#This Row],[unintended_change_present]]="Yes",1,0)</f>
        <v>1</v>
      </c>
      <c r="AG647" s="12">
        <f>IF(Table14[[#This Row],[missed_required_change]]="Yes",1,0)</f>
        <v>0</v>
      </c>
      <c r="AH647" s="12">
        <f>IF(OR(Table14[[#This Row],[severity]]="Medium",Table14[[#This Row],[severity]]="High"),1,0)</f>
        <v>0</v>
      </c>
    </row>
    <row r="648" spans="1:34" ht="121.5">
      <c r="A648" s="1" t="s">
        <v>2408</v>
      </c>
      <c r="B648" s="11" t="s">
        <v>2409</v>
      </c>
      <c r="C648" s="1" t="s">
        <v>149</v>
      </c>
      <c r="D64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8" s="11" t="s">
        <v>2453</v>
      </c>
      <c r="F648" s="12" t="s">
        <v>2454</v>
      </c>
      <c r="G648" s="12" t="s">
        <v>2455</v>
      </c>
      <c r="H648" s="12">
        <v>1</v>
      </c>
      <c r="I648" s="12" t="s">
        <v>2456</v>
      </c>
      <c r="J648" s="12" t="s">
        <v>2456</v>
      </c>
      <c r="K648" s="13" t="s">
        <v>56</v>
      </c>
      <c r="L648" s="12" t="s">
        <v>2457</v>
      </c>
      <c r="M648" s="12" t="s">
        <v>2458</v>
      </c>
      <c r="N648" s="1" t="s">
        <v>2466</v>
      </c>
      <c r="O648" s="1" t="s">
        <v>2467</v>
      </c>
      <c r="P648" s="12" t="s">
        <v>2672</v>
      </c>
      <c r="Q648" s="12" t="s">
        <v>2671</v>
      </c>
      <c r="R648" s="12" t="s">
        <v>2672</v>
      </c>
      <c r="S648" s="12" t="s">
        <v>76</v>
      </c>
      <c r="T648" s="12" t="s">
        <v>2674</v>
      </c>
      <c r="U648" s="12" t="s">
        <v>2671</v>
      </c>
      <c r="V648" s="12" t="s">
        <v>2681</v>
      </c>
      <c r="W648" s="12" t="s">
        <v>72</v>
      </c>
      <c r="X648" s="1" t="s">
        <v>62</v>
      </c>
      <c r="Y648" s="1" t="s">
        <v>73</v>
      </c>
      <c r="Z648" t="s">
        <v>3192</v>
      </c>
      <c r="AA648" s="12" t="str">
        <f>Table14[[#This Row],[case_id]]&amp;"__"&amp;Table14[[#This Row],[filename]]&amp;"__"&amp;Table14[[#This Row],[Model]]</f>
        <v>repo_d71699d_79359ed__claude_helpers_llm_vs_gt.diff__Claude Opus 4.8</v>
      </c>
      <c r="AB648" s="12">
        <f>IF(Table14[[#This Row],[task_success]]="Yes",1,0)</f>
        <v>1</v>
      </c>
      <c r="AC648" s="12">
        <f>IF(Table14[[#This Row],[task_success]]="Partial",1,0)</f>
        <v>0</v>
      </c>
      <c r="AD648" s="12">
        <f>IF(Table14[[#This Row],[task_success]]="No",1,0)</f>
        <v>0</v>
      </c>
      <c r="AE648" s="12">
        <f>IF(Table14[[#This Row],[exact_match]]="Yes",1,0)</f>
        <v>0</v>
      </c>
      <c r="AF648" s="12">
        <f>IF(Table14[[#This Row],[unintended_change_present]]="Yes",1,0)</f>
        <v>1</v>
      </c>
      <c r="AG648" s="12">
        <f>IF(Table14[[#This Row],[missed_required_change]]="Yes",1,0)</f>
        <v>0</v>
      </c>
      <c r="AH648" s="12">
        <f>IF(OR(Table14[[#This Row],[severity]]="Medium",Table14[[#This Row],[severity]]="High"),1,0)</f>
        <v>0</v>
      </c>
    </row>
    <row r="649" spans="1:34" ht="152.25">
      <c r="A649" s="1" t="s">
        <v>2408</v>
      </c>
      <c r="B649" s="11" t="s">
        <v>2409</v>
      </c>
      <c r="C649" s="3" t="s">
        <v>149</v>
      </c>
      <c r="D649"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9" s="11" t="s">
        <v>2470</v>
      </c>
      <c r="F649" s="12" t="s">
        <v>2471</v>
      </c>
      <c r="G649" s="12" t="s">
        <v>2472</v>
      </c>
      <c r="H649" s="12">
        <v>1</v>
      </c>
      <c r="I649" s="12" t="s">
        <v>2473</v>
      </c>
      <c r="J649" s="12" t="s">
        <v>2473</v>
      </c>
      <c r="K649" s="13" t="s">
        <v>56</v>
      </c>
      <c r="L649" s="12" t="s">
        <v>2474</v>
      </c>
      <c r="M649" s="12" t="s">
        <v>2475</v>
      </c>
      <c r="N649" s="1" t="s">
        <v>357</v>
      </c>
      <c r="O649" s="1" t="s">
        <v>2478</v>
      </c>
      <c r="P649" s="16" t="s">
        <v>2672</v>
      </c>
      <c r="Q649" s="16" t="s">
        <v>2671</v>
      </c>
      <c r="R649" s="16" t="s">
        <v>2672</v>
      </c>
      <c r="S649" s="16" t="s">
        <v>76</v>
      </c>
      <c r="T649" s="16" t="s">
        <v>2674</v>
      </c>
      <c r="U649" s="16" t="s">
        <v>2671</v>
      </c>
      <c r="V649" s="16" t="s">
        <v>2681</v>
      </c>
      <c r="W649" s="16" t="s">
        <v>72</v>
      </c>
      <c r="X649" s="1" t="s">
        <v>62</v>
      </c>
      <c r="Y649" s="1" t="s">
        <v>73</v>
      </c>
      <c r="Z649" t="s">
        <v>3192</v>
      </c>
      <c r="AA649" s="12" t="str">
        <f>Table14[[#This Row],[case_id]]&amp;"__"&amp;Table14[[#This Row],[filename]]&amp;"__"&amp;Table14[[#This Row],[Model]]</f>
        <v>repo_ee1fcfb_6ba50f3__claude_test_llm_vs_gt.diff__Claude Opus 4.8</v>
      </c>
      <c r="AB649" s="12">
        <f>IF(Table14[[#This Row],[task_success]]="Yes",1,0)</f>
        <v>1</v>
      </c>
      <c r="AC649" s="12">
        <f>IF(Table14[[#This Row],[task_success]]="Partial",1,0)</f>
        <v>0</v>
      </c>
      <c r="AD649" s="12">
        <f>IF(Table14[[#This Row],[task_success]]="No",1,0)</f>
        <v>0</v>
      </c>
      <c r="AE649" s="12">
        <f>IF(Table14[[#This Row],[exact_match]]="Yes",1,0)</f>
        <v>0</v>
      </c>
      <c r="AF649" s="12">
        <f>IF(Table14[[#This Row],[unintended_change_present]]="Yes",1,0)</f>
        <v>1</v>
      </c>
      <c r="AG649" s="12">
        <f>IF(Table14[[#This Row],[missed_required_change]]="Yes",1,0)</f>
        <v>0</v>
      </c>
      <c r="AH649" s="12">
        <f>IF(OR(Table14[[#This Row],[severity]]="Medium",Table14[[#This Row],[severity]]="High"),1,0)</f>
        <v>0</v>
      </c>
    </row>
    <row r="650" spans="1:34" ht="137.25">
      <c r="A650" s="1" t="s">
        <v>2479</v>
      </c>
      <c r="B650" s="11" t="s">
        <v>2480</v>
      </c>
      <c r="C650" s="1" t="s">
        <v>149</v>
      </c>
      <c r="D65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0" s="11" t="s">
        <v>2481</v>
      </c>
      <c r="F650" s="12" t="s">
        <v>2482</v>
      </c>
      <c r="G650" s="12" t="s">
        <v>2483</v>
      </c>
      <c r="H650" s="12">
        <v>1</v>
      </c>
      <c r="I650" s="12" t="s">
        <v>2484</v>
      </c>
      <c r="J650" s="12" t="s">
        <v>2484</v>
      </c>
      <c r="K650" s="13" t="s">
        <v>56</v>
      </c>
      <c r="L650" s="12" t="s">
        <v>2485</v>
      </c>
      <c r="M650" s="12" t="s">
        <v>2486</v>
      </c>
      <c r="N650" s="1" t="s">
        <v>2493</v>
      </c>
      <c r="O650" s="1" t="s">
        <v>2494</v>
      </c>
      <c r="P650" s="12" t="s">
        <v>62</v>
      </c>
      <c r="Q650" s="12" t="s">
        <v>2671</v>
      </c>
      <c r="R650" s="12" t="s">
        <v>2672</v>
      </c>
      <c r="S650" s="12" t="s">
        <v>2677</v>
      </c>
      <c r="T650" s="12" t="s">
        <v>2678</v>
      </c>
      <c r="U650" s="12" t="s">
        <v>3119</v>
      </c>
      <c r="V650" s="12">
        <v>3</v>
      </c>
      <c r="W650" s="12" t="s">
        <v>72</v>
      </c>
      <c r="X650" s="1" t="s">
        <v>62</v>
      </c>
      <c r="Y650" s="1" t="s">
        <v>73</v>
      </c>
      <c r="Z650" t="s">
        <v>3192</v>
      </c>
      <c r="AA650" s="12" t="str">
        <f>Table14[[#This Row],[case_id]]&amp;"__"&amp;Table14[[#This Row],[filename]]&amp;"__"&amp;Table14[[#This Row],[Model]]</f>
        <v>repo_4177f52_3f8be8c__claude_application_llm_vs_gt.diff__Claude Opus 4.8</v>
      </c>
      <c r="AB650" s="12">
        <f>IF(Table14[[#This Row],[task_success]]="Yes",1,0)</f>
        <v>1</v>
      </c>
      <c r="AC650" s="12">
        <f>IF(Table14[[#This Row],[task_success]]="Partial",1,0)</f>
        <v>0</v>
      </c>
      <c r="AD650" s="12">
        <f>IF(Table14[[#This Row],[task_success]]="No",1,0)</f>
        <v>0</v>
      </c>
      <c r="AE650" s="12">
        <f>IF(Table14[[#This Row],[exact_match]]="Yes",1,0)</f>
        <v>0</v>
      </c>
      <c r="AF650" s="12">
        <f>IF(Table14[[#This Row],[unintended_change_present]]="Yes",1,0)</f>
        <v>1</v>
      </c>
      <c r="AG650" s="12">
        <f>IF(Table14[[#This Row],[missed_required_change]]="Yes",1,0)</f>
        <v>0</v>
      </c>
      <c r="AH650" s="12">
        <f>IF(OR(Table14[[#This Row],[severity]]="Medium",Table14[[#This Row],[severity]]="High"),1,0)</f>
        <v>1</v>
      </c>
    </row>
    <row r="651" spans="1:34" ht="137.25">
      <c r="A651" s="1" t="s">
        <v>2495</v>
      </c>
      <c r="B651" s="11" t="s">
        <v>2496</v>
      </c>
      <c r="C651" s="1" t="s">
        <v>51</v>
      </c>
      <c r="D65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1" s="11" t="s">
        <v>2497</v>
      </c>
      <c r="F651" s="12" t="s">
        <v>2498</v>
      </c>
      <c r="G651" s="32" t="s">
        <v>2499</v>
      </c>
      <c r="H651" s="12">
        <v>1</v>
      </c>
      <c r="I651" s="12" t="s">
        <v>2500</v>
      </c>
      <c r="J651" s="12" t="s">
        <v>2500</v>
      </c>
      <c r="K651" s="13" t="s">
        <v>56</v>
      </c>
      <c r="L651" s="12" t="s">
        <v>2501</v>
      </c>
      <c r="M651" s="12" t="s">
        <v>2502</v>
      </c>
      <c r="N651" s="1" t="s">
        <v>2508</v>
      </c>
      <c r="O651" s="1" t="s">
        <v>2509</v>
      </c>
      <c r="P651" s="16" t="s">
        <v>2672</v>
      </c>
      <c r="Q651" s="16" t="s">
        <v>2671</v>
      </c>
      <c r="R651" s="16" t="s">
        <v>2672</v>
      </c>
      <c r="S651" s="16" t="s">
        <v>76</v>
      </c>
      <c r="T651" s="16" t="s">
        <v>2674</v>
      </c>
      <c r="U651" s="16" t="s">
        <v>2671</v>
      </c>
      <c r="V651" s="16" t="s">
        <v>2681</v>
      </c>
      <c r="W651" s="16" t="s">
        <v>72</v>
      </c>
      <c r="X651" s="1" t="s">
        <v>62</v>
      </c>
      <c r="Y651" s="1" t="s">
        <v>73</v>
      </c>
      <c r="Z651" t="s">
        <v>3192</v>
      </c>
      <c r="AA651" s="12" t="str">
        <f>Table14[[#This Row],[case_id]]&amp;"__"&amp;Table14[[#This Row],[filename]]&amp;"__"&amp;Table14[[#This Row],[Model]]</f>
        <v>repo_352fa27_54e3209__claude_loss_llm_vs_gt.diff__Claude Opus 4.8</v>
      </c>
      <c r="AB651" s="12">
        <f>IF(Table14[[#This Row],[task_success]]="Yes",1,0)</f>
        <v>1</v>
      </c>
      <c r="AC651" s="12">
        <f>IF(Table14[[#This Row],[task_success]]="Partial",1,0)</f>
        <v>0</v>
      </c>
      <c r="AD651" s="12">
        <f>IF(Table14[[#This Row],[task_success]]="No",1,0)</f>
        <v>0</v>
      </c>
      <c r="AE651" s="12">
        <f>IF(Table14[[#This Row],[exact_match]]="Yes",1,0)</f>
        <v>0</v>
      </c>
      <c r="AF651" s="12">
        <f>IF(Table14[[#This Row],[unintended_change_present]]="Yes",1,0)</f>
        <v>1</v>
      </c>
      <c r="AG651" s="12">
        <f>IF(Table14[[#This Row],[missed_required_change]]="Yes",1,0)</f>
        <v>0</v>
      </c>
      <c r="AH651" s="12">
        <f>IF(OR(Table14[[#This Row],[severity]]="Medium",Table14[[#This Row],[severity]]="High"),1,0)</f>
        <v>0</v>
      </c>
    </row>
    <row r="652" spans="1:34" ht="167.25">
      <c r="A652" s="1" t="s">
        <v>2495</v>
      </c>
      <c r="B652" s="11" t="s">
        <v>2496</v>
      </c>
      <c r="C652" s="1" t="s">
        <v>51</v>
      </c>
      <c r="D65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2" s="11" t="s">
        <v>2510</v>
      </c>
      <c r="F652" s="12" t="s">
        <v>2511</v>
      </c>
      <c r="G652" s="12" t="s">
        <v>2512</v>
      </c>
      <c r="H652" s="12">
        <v>1</v>
      </c>
      <c r="I652" s="12" t="s">
        <v>2513</v>
      </c>
      <c r="J652" s="12" t="s">
        <v>2513</v>
      </c>
      <c r="K652" s="13" t="s">
        <v>56</v>
      </c>
      <c r="L652" s="12" t="s">
        <v>2514</v>
      </c>
      <c r="M652" s="12" t="s">
        <v>2515</v>
      </c>
      <c r="N652" s="1" t="s">
        <v>2521</v>
      </c>
      <c r="O652" s="1" t="s">
        <v>2522</v>
      </c>
      <c r="P652" s="12" t="s">
        <v>2672</v>
      </c>
      <c r="Q652" s="12" t="s">
        <v>2671</v>
      </c>
      <c r="R652" s="12" t="s">
        <v>2672</v>
      </c>
      <c r="S652" s="12" t="s">
        <v>76</v>
      </c>
      <c r="T652" s="12" t="s">
        <v>2674</v>
      </c>
      <c r="U652" s="12" t="s">
        <v>2671</v>
      </c>
      <c r="V652" s="12" t="s">
        <v>2681</v>
      </c>
      <c r="W652" s="12" t="s">
        <v>72</v>
      </c>
      <c r="X652" s="1" t="s">
        <v>62</v>
      </c>
      <c r="Y652" s="1" t="s">
        <v>73</v>
      </c>
      <c r="Z652" t="s">
        <v>3192</v>
      </c>
      <c r="AA652" s="12" t="str">
        <f>Table14[[#This Row],[case_id]]&amp;"__"&amp;Table14[[#This Row],[filename]]&amp;"__"&amp;Table14[[#This Row],[Model]]</f>
        <v>repo_395e3aa_4f72fb4__claude_dataset_llm_vs_gt.diff__Claude Opus 4.8</v>
      </c>
      <c r="AB652" s="12">
        <f>IF(Table14[[#This Row],[task_success]]="Yes",1,0)</f>
        <v>1</v>
      </c>
      <c r="AC652" s="12">
        <f>IF(Table14[[#This Row],[task_success]]="Partial",1,0)</f>
        <v>0</v>
      </c>
      <c r="AD652" s="12">
        <f>IF(Table14[[#This Row],[task_success]]="No",1,0)</f>
        <v>0</v>
      </c>
      <c r="AE652" s="12">
        <f>IF(Table14[[#This Row],[exact_match]]="Yes",1,0)</f>
        <v>0</v>
      </c>
      <c r="AF652" s="12">
        <f>IF(Table14[[#This Row],[unintended_change_present]]="Yes",1,0)</f>
        <v>1</v>
      </c>
      <c r="AG652" s="12">
        <f>IF(Table14[[#This Row],[missed_required_change]]="Yes",1,0)</f>
        <v>0</v>
      </c>
      <c r="AH652" s="12">
        <f>IF(OR(Table14[[#This Row],[severity]]="Medium",Table14[[#This Row],[severity]]="High"),1,0)</f>
        <v>0</v>
      </c>
    </row>
    <row r="653" spans="1:34" ht="152.25">
      <c r="A653" s="1" t="s">
        <v>2495</v>
      </c>
      <c r="B653" s="11" t="s">
        <v>2496</v>
      </c>
      <c r="C653" s="1" t="s">
        <v>114</v>
      </c>
      <c r="D65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3" s="11" t="s">
        <v>2523</v>
      </c>
      <c r="F653" s="12" t="s">
        <v>2524</v>
      </c>
      <c r="G653" s="12" t="s">
        <v>2525</v>
      </c>
      <c r="H653" s="12">
        <v>1</v>
      </c>
      <c r="I653" s="12" t="s">
        <v>2526</v>
      </c>
      <c r="J653" s="12" t="s">
        <v>2526</v>
      </c>
      <c r="K653" s="13" t="s">
        <v>56</v>
      </c>
      <c r="L653" s="12" t="s">
        <v>2527</v>
      </c>
      <c r="M653" s="12" t="s">
        <v>2528</v>
      </c>
      <c r="N653" s="1" t="s">
        <v>2533</v>
      </c>
      <c r="O653" s="1" t="s">
        <v>2534</v>
      </c>
      <c r="P653" s="16" t="s">
        <v>2672</v>
      </c>
      <c r="Q653" s="16" t="s">
        <v>2671</v>
      </c>
      <c r="R653" s="16" t="s">
        <v>2672</v>
      </c>
      <c r="S653" s="16" t="s">
        <v>76</v>
      </c>
      <c r="T653" s="16" t="s">
        <v>2674</v>
      </c>
      <c r="U653" s="16" t="s">
        <v>2671</v>
      </c>
      <c r="V653" s="16" t="s">
        <v>2681</v>
      </c>
      <c r="W653" s="16" t="s">
        <v>72</v>
      </c>
      <c r="X653" s="1" t="s">
        <v>62</v>
      </c>
      <c r="Y653" s="1" t="s">
        <v>73</v>
      </c>
      <c r="Z653" t="s">
        <v>3192</v>
      </c>
      <c r="AA653" s="12" t="str">
        <f>Table14[[#This Row],[case_id]]&amp;"__"&amp;Table14[[#This Row],[filename]]&amp;"__"&amp;Table14[[#This Row],[Model]]</f>
        <v>repo_2ef30b4_0f9f93e__claude_head_llm_vs_gt.diff__Claude Opus 4.8</v>
      </c>
      <c r="AB653" s="12">
        <f>IF(Table14[[#This Row],[task_success]]="Yes",1,0)</f>
        <v>1</v>
      </c>
      <c r="AC653" s="12">
        <f>IF(Table14[[#This Row],[task_success]]="Partial",1,0)</f>
        <v>0</v>
      </c>
      <c r="AD653" s="12">
        <f>IF(Table14[[#This Row],[task_success]]="No",1,0)</f>
        <v>0</v>
      </c>
      <c r="AE653" s="12">
        <f>IF(Table14[[#This Row],[exact_match]]="Yes",1,0)</f>
        <v>0</v>
      </c>
      <c r="AF653" s="12">
        <f>IF(Table14[[#This Row],[unintended_change_present]]="Yes",1,0)</f>
        <v>1</v>
      </c>
      <c r="AG653" s="12">
        <f>IF(Table14[[#This Row],[missed_required_change]]="Yes",1,0)</f>
        <v>0</v>
      </c>
      <c r="AH653" s="12">
        <f>IF(OR(Table14[[#This Row],[severity]]="Medium",Table14[[#This Row],[severity]]="High"),1,0)</f>
        <v>0</v>
      </c>
    </row>
    <row r="654" spans="1:34" ht="121.5">
      <c r="A654" s="1" t="s">
        <v>2495</v>
      </c>
      <c r="B654" s="11" t="s">
        <v>2496</v>
      </c>
      <c r="C654" s="1" t="s">
        <v>114</v>
      </c>
      <c r="D65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4" s="11" t="s">
        <v>2535</v>
      </c>
      <c r="F654" s="12" t="s">
        <v>2536</v>
      </c>
      <c r="G654" s="12" t="s">
        <v>2537</v>
      </c>
      <c r="H654" s="12">
        <v>1</v>
      </c>
      <c r="I654" s="12" t="s">
        <v>2538</v>
      </c>
      <c r="J654" s="12" t="s">
        <v>2538</v>
      </c>
      <c r="K654" s="13" t="s">
        <v>56</v>
      </c>
      <c r="L654" s="12" t="s">
        <v>2539</v>
      </c>
      <c r="M654" s="12" t="s">
        <v>2540</v>
      </c>
      <c r="N654" s="1" t="s">
        <v>2547</v>
      </c>
      <c r="O654" s="1" t="s">
        <v>2548</v>
      </c>
      <c r="P654" s="12" t="s">
        <v>2672</v>
      </c>
      <c r="Q654" s="12" t="s">
        <v>2671</v>
      </c>
      <c r="R654" s="12" t="s">
        <v>2672</v>
      </c>
      <c r="S654" s="12" t="s">
        <v>76</v>
      </c>
      <c r="T654" s="12" t="s">
        <v>2674</v>
      </c>
      <c r="U654" s="12" t="s">
        <v>2671</v>
      </c>
      <c r="V654" s="12" t="s">
        <v>2681</v>
      </c>
      <c r="W654" s="12" t="s">
        <v>72</v>
      </c>
      <c r="X654" s="1" t="s">
        <v>62</v>
      </c>
      <c r="Y654" s="1" t="s">
        <v>73</v>
      </c>
      <c r="Z654" t="s">
        <v>3192</v>
      </c>
      <c r="AA654" s="12" t="str">
        <f>Table14[[#This Row],[case_id]]&amp;"__"&amp;Table14[[#This Row],[filename]]&amp;"__"&amp;Table14[[#This Row],[Model]]</f>
        <v>repo_4993bd2_508b5f7__claude_x2coco_llm_vs_gt.diff__Claude Opus 4.8</v>
      </c>
      <c r="AB654" s="12">
        <f>IF(Table14[[#This Row],[task_success]]="Yes",1,0)</f>
        <v>1</v>
      </c>
      <c r="AC654" s="12">
        <f>IF(Table14[[#This Row],[task_success]]="Partial",1,0)</f>
        <v>0</v>
      </c>
      <c r="AD654" s="12">
        <f>IF(Table14[[#This Row],[task_success]]="No",1,0)</f>
        <v>0</v>
      </c>
      <c r="AE654" s="12">
        <f>IF(Table14[[#This Row],[exact_match]]="Yes",1,0)</f>
        <v>0</v>
      </c>
      <c r="AF654" s="12">
        <f>IF(Table14[[#This Row],[unintended_change_present]]="Yes",1,0)</f>
        <v>1</v>
      </c>
      <c r="AG654" s="12">
        <f>IF(Table14[[#This Row],[missed_required_change]]="Yes",1,0)</f>
        <v>0</v>
      </c>
      <c r="AH654" s="12">
        <f>IF(OR(Table14[[#This Row],[severity]]="Medium",Table14[[#This Row],[severity]]="High"),1,0)</f>
        <v>0</v>
      </c>
    </row>
    <row r="655" spans="1:34" ht="106.5">
      <c r="A655" s="1" t="s">
        <v>2495</v>
      </c>
      <c r="B655" s="11" t="s">
        <v>2496</v>
      </c>
      <c r="C655" s="1" t="s">
        <v>149</v>
      </c>
      <c r="D65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5" s="11" t="s">
        <v>2549</v>
      </c>
      <c r="F655" s="12" t="s">
        <v>2550</v>
      </c>
      <c r="G655" s="41" t="s">
        <v>2551</v>
      </c>
      <c r="H655" s="12">
        <v>2</v>
      </c>
      <c r="I655" s="12" t="s">
        <v>2552</v>
      </c>
      <c r="J655" s="12" t="s">
        <v>2553</v>
      </c>
      <c r="K655" s="13" t="s">
        <v>56</v>
      </c>
      <c r="L655" s="12" t="s">
        <v>2554</v>
      </c>
      <c r="M655" s="12" t="s">
        <v>2555</v>
      </c>
      <c r="N655" s="1" t="s">
        <v>2560</v>
      </c>
      <c r="O655" s="1" t="s">
        <v>2561</v>
      </c>
      <c r="P655" s="16" t="s">
        <v>62</v>
      </c>
      <c r="Q655" s="16" t="s">
        <v>62</v>
      </c>
      <c r="R655" s="16" t="s">
        <v>61</v>
      </c>
      <c r="S655" s="16" t="s">
        <v>73</v>
      </c>
      <c r="T655" s="16" t="s">
        <v>73</v>
      </c>
      <c r="U655" s="16" t="s">
        <v>61</v>
      </c>
      <c r="V655" s="16" t="s">
        <v>2765</v>
      </c>
      <c r="W655" s="16" t="s">
        <v>850</v>
      </c>
      <c r="X655" s="1" t="s">
        <v>62</v>
      </c>
      <c r="Y655" s="1" t="s">
        <v>73</v>
      </c>
      <c r="Z655" t="s">
        <v>3192</v>
      </c>
      <c r="AA655" s="12" t="str">
        <f>Table14[[#This Row],[case_id]]&amp;"__"&amp;Table14[[#This Row],[filename]]&amp;"__"&amp;Table14[[#This Row],[Model]]</f>
        <v>repo_b2e2729_8377e84__claude_checkpoint_llm_vs_gt.diff__Claude Opus 4.8</v>
      </c>
      <c r="AB655" s="12">
        <f>IF(Table14[[#This Row],[task_success]]="Yes",1,0)</f>
        <v>1</v>
      </c>
      <c r="AC655" s="12">
        <f>IF(Table14[[#This Row],[task_success]]="Partial",1,0)</f>
        <v>0</v>
      </c>
      <c r="AD655" s="12">
        <f>IF(Table14[[#This Row],[task_success]]="No",1,0)</f>
        <v>0</v>
      </c>
      <c r="AE655" s="12">
        <f>IF(Table14[[#This Row],[exact_match]]="Yes",1,0)</f>
        <v>1</v>
      </c>
      <c r="AF655" s="12">
        <f>IF(Table14[[#This Row],[unintended_change_present]]="Yes",1,0)</f>
        <v>0</v>
      </c>
      <c r="AG655" s="12">
        <f>IF(Table14[[#This Row],[missed_required_change]]="Yes",1,0)</f>
        <v>0</v>
      </c>
      <c r="AH655" s="12">
        <f>IF(OR(Table14[[#This Row],[severity]]="Medium",Table14[[#This Row],[severity]]="High"),1,0)</f>
        <v>0</v>
      </c>
    </row>
    <row r="656" spans="1:34" ht="106.5">
      <c r="A656" s="1" t="s">
        <v>2495</v>
      </c>
      <c r="B656" s="11" t="s">
        <v>2496</v>
      </c>
      <c r="C656" s="1" t="s">
        <v>149</v>
      </c>
      <c r="D65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6" s="11" t="s">
        <v>2549</v>
      </c>
      <c r="F656" s="12" t="s">
        <v>2550</v>
      </c>
      <c r="G656" s="41" t="s">
        <v>2551</v>
      </c>
      <c r="H656" s="12">
        <v>2</v>
      </c>
      <c r="I656" s="12" t="s">
        <v>2552</v>
      </c>
      <c r="J656" s="12" t="s">
        <v>2562</v>
      </c>
      <c r="K656" s="13" t="s">
        <v>56</v>
      </c>
      <c r="L656" s="12" t="s">
        <v>2554</v>
      </c>
      <c r="M656" s="12" t="s">
        <v>2555</v>
      </c>
      <c r="N656" s="1" t="s">
        <v>767</v>
      </c>
      <c r="O656" s="1" t="s">
        <v>2565</v>
      </c>
      <c r="P656" s="12" t="s">
        <v>2672</v>
      </c>
      <c r="Q656" s="12" t="s">
        <v>2671</v>
      </c>
      <c r="R656" s="12" t="s">
        <v>2672</v>
      </c>
      <c r="S656" s="12" t="s">
        <v>76</v>
      </c>
      <c r="T656" s="12" t="s">
        <v>2674</v>
      </c>
      <c r="U656" s="12" t="s">
        <v>2671</v>
      </c>
      <c r="V656" s="12" t="s">
        <v>2793</v>
      </c>
      <c r="W656" s="12" t="s">
        <v>72</v>
      </c>
      <c r="X656" s="1" t="s">
        <v>62</v>
      </c>
      <c r="Y656" s="1" t="s">
        <v>73</v>
      </c>
      <c r="Z656" t="s">
        <v>3192</v>
      </c>
      <c r="AA656" s="12" t="str">
        <f>Table14[[#This Row],[case_id]]&amp;"__"&amp;Table14[[#This Row],[filename]]&amp;"__"&amp;Table14[[#This Row],[Model]]</f>
        <v>repo_b2e2729_8377e84__claude_trainer_llm_vs_gt.diff__Claude Opus 4.8</v>
      </c>
      <c r="AB656" s="12">
        <f>IF(Table14[[#This Row],[task_success]]="Yes",1,0)</f>
        <v>1</v>
      </c>
      <c r="AC656" s="12">
        <f>IF(Table14[[#This Row],[task_success]]="Partial",1,0)</f>
        <v>0</v>
      </c>
      <c r="AD656" s="12">
        <f>IF(Table14[[#This Row],[task_success]]="No",1,0)</f>
        <v>0</v>
      </c>
      <c r="AE656" s="12">
        <f>IF(Table14[[#This Row],[exact_match]]="Yes",1,0)</f>
        <v>0</v>
      </c>
      <c r="AF656" s="12">
        <f>IF(Table14[[#This Row],[unintended_change_present]]="Yes",1,0)</f>
        <v>1</v>
      </c>
      <c r="AG656" s="12">
        <f>IF(Table14[[#This Row],[missed_required_change]]="Yes",1,0)</f>
        <v>0</v>
      </c>
      <c r="AH656" s="12">
        <f>IF(OR(Table14[[#This Row],[severity]]="Medium",Table14[[#This Row],[severity]]="High"),1,0)</f>
        <v>0</v>
      </c>
    </row>
    <row r="657" spans="1:34" ht="106.5">
      <c r="A657" s="1" t="s">
        <v>2495</v>
      </c>
      <c r="B657" s="11" t="s">
        <v>2496</v>
      </c>
      <c r="C657" s="3" t="s">
        <v>149</v>
      </c>
      <c r="D657"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7" s="11" t="s">
        <v>2568</v>
      </c>
      <c r="F657" s="12" t="s">
        <v>2569</v>
      </c>
      <c r="G657" s="12" t="s">
        <v>2570</v>
      </c>
      <c r="H657" s="12">
        <v>1</v>
      </c>
      <c r="I657" s="12" t="s">
        <v>2571</v>
      </c>
      <c r="J657" s="12" t="s">
        <v>2571</v>
      </c>
      <c r="K657" s="13" t="s">
        <v>56</v>
      </c>
      <c r="L657" s="12" t="s">
        <v>2572</v>
      </c>
      <c r="M657" s="12" t="s">
        <v>2573</v>
      </c>
      <c r="N657" s="1" t="s">
        <v>1653</v>
      </c>
      <c r="O657" s="1" t="s">
        <v>2578</v>
      </c>
      <c r="P657" s="16" t="s">
        <v>62</v>
      </c>
      <c r="Q657" s="16" t="s">
        <v>61</v>
      </c>
      <c r="R657" s="16" t="s">
        <v>62</v>
      </c>
      <c r="S657" s="16" t="s">
        <v>76</v>
      </c>
      <c r="T657" s="16" t="s">
        <v>77</v>
      </c>
      <c r="U657" s="16" t="s">
        <v>61</v>
      </c>
      <c r="V657" s="16" t="s">
        <v>2681</v>
      </c>
      <c r="W657" s="16" t="s">
        <v>72</v>
      </c>
      <c r="X657" s="1" t="s">
        <v>62</v>
      </c>
      <c r="Y657" s="1" t="s">
        <v>73</v>
      </c>
      <c r="Z657" t="s">
        <v>3192</v>
      </c>
      <c r="AA657" s="12" t="str">
        <f>Table14[[#This Row],[case_id]]&amp;"__"&amp;Table14[[#This Row],[filename]]&amp;"__"&amp;Table14[[#This Row],[Model]]</f>
        <v>repo_5019c3b_3428d97__claude_pipeline_llm_vs_gt.diff__Claude Opus 4.8</v>
      </c>
      <c r="AB657" s="12">
        <f>IF(Table14[[#This Row],[task_success]]="Yes",1,0)</f>
        <v>1</v>
      </c>
      <c r="AC657" s="12">
        <f>IF(Table14[[#This Row],[task_success]]="Partial",1,0)</f>
        <v>0</v>
      </c>
      <c r="AD657" s="12">
        <f>IF(Table14[[#This Row],[task_success]]="No",1,0)</f>
        <v>0</v>
      </c>
      <c r="AE657" s="12">
        <f>IF(Table14[[#This Row],[exact_match]]="Yes",1,0)</f>
        <v>0</v>
      </c>
      <c r="AF657" s="12">
        <f>IF(Table14[[#This Row],[unintended_change_present]]="Yes",1,0)</f>
        <v>1</v>
      </c>
      <c r="AG657" s="12">
        <f>IF(Table14[[#This Row],[missed_required_change]]="Yes",1,0)</f>
        <v>0</v>
      </c>
      <c r="AH657" s="12">
        <f>IF(OR(Table14[[#This Row],[severity]]="Medium",Table14[[#This Row],[severity]]="High"),1,0)</f>
        <v>0</v>
      </c>
    </row>
    <row r="658" spans="1:34" ht="91.5">
      <c r="A658" s="1" t="s">
        <v>2495</v>
      </c>
      <c r="B658" s="11" t="s">
        <v>2496</v>
      </c>
      <c r="C658" s="1" t="s">
        <v>305</v>
      </c>
      <c r="D65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8" s="11" t="s">
        <v>2579</v>
      </c>
      <c r="F658" s="12" t="s">
        <v>2580</v>
      </c>
      <c r="G658" s="12" t="s">
        <v>2581</v>
      </c>
      <c r="H658" s="12">
        <v>1</v>
      </c>
      <c r="I658" s="12" t="s">
        <v>2582</v>
      </c>
      <c r="J658" s="12" t="s">
        <v>2582</v>
      </c>
      <c r="K658" s="13" t="s">
        <v>56</v>
      </c>
      <c r="L658" s="12" t="s">
        <v>2583</v>
      </c>
      <c r="M658" s="12" t="s">
        <v>2584</v>
      </c>
      <c r="N658" s="1" t="s">
        <v>2589</v>
      </c>
      <c r="O658" s="1" t="s">
        <v>2590</v>
      </c>
      <c r="P658" s="12" t="s">
        <v>62</v>
      </c>
      <c r="Q658" s="12" t="s">
        <v>61</v>
      </c>
      <c r="R658" s="12" t="s">
        <v>62</v>
      </c>
      <c r="S658" s="12" t="s">
        <v>76</v>
      </c>
      <c r="T658" s="12" t="s">
        <v>77</v>
      </c>
      <c r="U658" s="12" t="s">
        <v>61</v>
      </c>
      <c r="V658" s="12" t="s">
        <v>2681</v>
      </c>
      <c r="W658" s="12" t="s">
        <v>72</v>
      </c>
      <c r="X658" s="1" t="s">
        <v>62</v>
      </c>
      <c r="Y658" s="1" t="s">
        <v>73</v>
      </c>
      <c r="Z658" t="s">
        <v>3192</v>
      </c>
      <c r="AA658" s="12" t="str">
        <f>Table14[[#This Row],[case_id]]&amp;"__"&amp;Table14[[#This Row],[filename]]&amp;"__"&amp;Table14[[#This Row],[Model]]</f>
        <v>repo_70d00f6_5e02a81__claude_layers_llm_vs_gt.diff__Claude Opus 4.8</v>
      </c>
      <c r="AB658" s="12">
        <f>IF(Table14[[#This Row],[task_success]]="Yes",1,0)</f>
        <v>1</v>
      </c>
      <c r="AC658" s="12">
        <f>IF(Table14[[#This Row],[task_success]]="Partial",1,0)</f>
        <v>0</v>
      </c>
      <c r="AD658" s="12">
        <f>IF(Table14[[#This Row],[task_success]]="No",1,0)</f>
        <v>0</v>
      </c>
      <c r="AE658" s="12">
        <f>IF(Table14[[#This Row],[exact_match]]="Yes",1,0)</f>
        <v>0</v>
      </c>
      <c r="AF658" s="12">
        <f>IF(Table14[[#This Row],[unintended_change_present]]="Yes",1,0)</f>
        <v>1</v>
      </c>
      <c r="AG658" s="12">
        <f>IF(Table14[[#This Row],[missed_required_change]]="Yes",1,0)</f>
        <v>0</v>
      </c>
      <c r="AH658" s="12">
        <f>IF(OR(Table14[[#This Row],[severity]]="Medium",Table14[[#This Row],[severity]]="High"),1,0)</f>
        <v>0</v>
      </c>
    </row>
    <row r="659" spans="1:34" ht="106.5">
      <c r="A659" t="s">
        <v>2591</v>
      </c>
      <c r="B659" s="11" t="s">
        <v>2592</v>
      </c>
      <c r="C659" s="3" t="s">
        <v>149</v>
      </c>
      <c r="D659"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9" s="11" t="s">
        <v>2593</v>
      </c>
      <c r="F659" s="12" t="s">
        <v>2594</v>
      </c>
      <c r="G659" s="12" t="s">
        <v>2595</v>
      </c>
      <c r="H659" s="12">
        <v>1</v>
      </c>
      <c r="I659" s="12" t="s">
        <v>2596</v>
      </c>
      <c r="J659" s="12" t="s">
        <v>2596</v>
      </c>
      <c r="K659" s="13" t="s">
        <v>56</v>
      </c>
      <c r="L659" s="12" t="s">
        <v>2597</v>
      </c>
      <c r="M659" s="12" t="s">
        <v>2598</v>
      </c>
      <c r="N659" s="1" t="s">
        <v>597</v>
      </c>
      <c r="O659" s="1" t="s">
        <v>2603</v>
      </c>
      <c r="P659" s="16" t="s">
        <v>102</v>
      </c>
      <c r="Q659" s="16" t="s">
        <v>61</v>
      </c>
      <c r="R659" s="16" t="s">
        <v>62</v>
      </c>
      <c r="S659" s="16" t="s">
        <v>2752</v>
      </c>
      <c r="T659" s="16" t="s">
        <v>125</v>
      </c>
      <c r="U659" s="16" t="s">
        <v>62</v>
      </c>
      <c r="V659" s="16" t="s">
        <v>2777</v>
      </c>
      <c r="W659" s="16" t="s">
        <v>72</v>
      </c>
      <c r="X659" s="1" t="s">
        <v>62</v>
      </c>
      <c r="Y659" s="1" t="s">
        <v>73</v>
      </c>
      <c r="Z659" t="s">
        <v>3192</v>
      </c>
      <c r="AA659" s="12" t="str">
        <f>Table14[[#This Row],[case_id]]&amp;"__"&amp;Table14[[#This Row],[filename]]&amp;"__"&amp;Table14[[#This Row],[Model]]</f>
        <v>repo_ea4831f_8d2c22d__claude_main_llm_vs_gt.diff__Claude Opus 4.8</v>
      </c>
      <c r="AB659" s="12">
        <f>IF(Table14[[#This Row],[task_success]]="Yes",1,0)</f>
        <v>0</v>
      </c>
      <c r="AC659" s="12">
        <f>IF(Table14[[#This Row],[task_success]]="Partial",1,0)</f>
        <v>1</v>
      </c>
      <c r="AD659" s="12">
        <f>IF(Table14[[#This Row],[task_success]]="No",1,0)</f>
        <v>0</v>
      </c>
      <c r="AE659" s="12">
        <f>IF(Table14[[#This Row],[exact_match]]="Yes",1,0)</f>
        <v>0</v>
      </c>
      <c r="AF659" s="12">
        <f>IF(Table14[[#This Row],[unintended_change_present]]="Yes",1,0)</f>
        <v>1</v>
      </c>
      <c r="AG659" s="12">
        <f>IF(Table14[[#This Row],[missed_required_change]]="Yes",1,0)</f>
        <v>1</v>
      </c>
      <c r="AH659" s="12">
        <f>IF(OR(Table14[[#This Row],[severity]]="Medium",Table14[[#This Row],[severity]]="High"),1,0)</f>
        <v>1</v>
      </c>
    </row>
    <row r="660" spans="1:34" ht="106.5">
      <c r="A660" t="s">
        <v>2591</v>
      </c>
      <c r="B660" s="11" t="s">
        <v>2592</v>
      </c>
      <c r="C660" s="1" t="s">
        <v>305</v>
      </c>
      <c r="D66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60" s="11" t="s">
        <v>2604</v>
      </c>
      <c r="F660" s="12" t="s">
        <v>2605</v>
      </c>
      <c r="G660" s="12" t="s">
        <v>2606</v>
      </c>
      <c r="H660" s="12">
        <v>1</v>
      </c>
      <c r="I660" s="12" t="s">
        <v>2607</v>
      </c>
      <c r="J660" s="12" t="s">
        <v>2607</v>
      </c>
      <c r="K660" s="13" t="s">
        <v>2413</v>
      </c>
      <c r="L660" s="12" t="s">
        <v>2608</v>
      </c>
      <c r="M660" s="12" t="s">
        <v>2609</v>
      </c>
      <c r="N660" s="1" t="s">
        <v>2615</v>
      </c>
      <c r="O660" s="1" t="s">
        <v>2616</v>
      </c>
      <c r="P660" s="12" t="s">
        <v>62</v>
      </c>
      <c r="Q660" s="12" t="s">
        <v>61</v>
      </c>
      <c r="R660" s="12" t="s">
        <v>62</v>
      </c>
      <c r="S660" s="12" t="s">
        <v>76</v>
      </c>
      <c r="T660" s="12" t="s">
        <v>77</v>
      </c>
      <c r="U660" s="12" t="s">
        <v>61</v>
      </c>
      <c r="V660" s="12" t="s">
        <v>2681</v>
      </c>
      <c r="W660" s="12" t="s">
        <v>72</v>
      </c>
      <c r="X660" s="1" t="s">
        <v>62</v>
      </c>
      <c r="Y660" s="1" t="s">
        <v>73</v>
      </c>
      <c r="Z660" t="s">
        <v>3192</v>
      </c>
      <c r="AA660" s="12" t="str">
        <f>Table14[[#This Row],[case_id]]&amp;"__"&amp;Table14[[#This Row],[filename]]&amp;"__"&amp;Table14[[#This Row],[Model]]</f>
        <v>repo_8508c46_2e0a353__claude_player_llm_vs_gt.diff__Claude Opus 4.8</v>
      </c>
      <c r="AB660" s="12">
        <f>IF(Table14[[#This Row],[task_success]]="Yes",1,0)</f>
        <v>1</v>
      </c>
      <c r="AC660" s="12">
        <f>IF(Table14[[#This Row],[task_success]]="Partial",1,0)</f>
        <v>0</v>
      </c>
      <c r="AD660" s="12">
        <f>IF(Table14[[#This Row],[task_success]]="No",1,0)</f>
        <v>0</v>
      </c>
      <c r="AE660" s="12">
        <f>IF(Table14[[#This Row],[exact_match]]="Yes",1,0)</f>
        <v>0</v>
      </c>
      <c r="AF660" s="12">
        <f>IF(Table14[[#This Row],[unintended_change_present]]="Yes",1,0)</f>
        <v>1</v>
      </c>
      <c r="AG660" s="12">
        <f>IF(Table14[[#This Row],[missed_required_change]]="Yes",1,0)</f>
        <v>0</v>
      </c>
      <c r="AH660" s="12">
        <f>IF(OR(Table14[[#This Row],[severity]]="Medium",Table14[[#This Row],[severity]]="High"),1,0)</f>
        <v>0</v>
      </c>
    </row>
    <row r="661" spans="1:34" ht="91.5">
      <c r="A661" s="1" t="s">
        <v>2617</v>
      </c>
      <c r="B661" s="11" t="s">
        <v>2618</v>
      </c>
      <c r="C661" s="1" t="s">
        <v>51</v>
      </c>
      <c r="D66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61" s="11" t="s">
        <v>2619</v>
      </c>
      <c r="F661" s="12" t="s">
        <v>2620</v>
      </c>
      <c r="G661" s="12" t="s">
        <v>2621</v>
      </c>
      <c r="H661" s="12">
        <v>2</v>
      </c>
      <c r="I661" s="12" t="s">
        <v>2622</v>
      </c>
      <c r="J661" s="12" t="s">
        <v>2623</v>
      </c>
      <c r="K661" s="13" t="s">
        <v>56</v>
      </c>
      <c r="L661" s="12" t="s">
        <v>2624</v>
      </c>
      <c r="M661" s="12" t="s">
        <v>2625</v>
      </c>
      <c r="N661" s="1" t="s">
        <v>2634</v>
      </c>
      <c r="O661" s="1" t="s">
        <v>2635</v>
      </c>
      <c r="P661" s="12" t="s">
        <v>62</v>
      </c>
      <c r="Q661" s="12" t="s">
        <v>61</v>
      </c>
      <c r="R661" s="12" t="s">
        <v>62</v>
      </c>
      <c r="S661" s="12" t="s">
        <v>76</v>
      </c>
      <c r="T661" s="12" t="s">
        <v>125</v>
      </c>
      <c r="U661" s="12" t="s">
        <v>61</v>
      </c>
      <c r="V661" s="12" t="s">
        <v>2679</v>
      </c>
      <c r="W661" s="12" t="s">
        <v>72</v>
      </c>
      <c r="X661" s="1" t="s">
        <v>62</v>
      </c>
      <c r="Y661" s="1" t="s">
        <v>73</v>
      </c>
      <c r="Z661" t="s">
        <v>3192</v>
      </c>
      <c r="AA661" s="12" t="str">
        <f>Table14[[#This Row],[case_id]]&amp;"__"&amp;Table14[[#This Row],[filename]]&amp;"__"&amp;Table14[[#This Row],[Model]]</f>
        <v>repo_c224141_ecd90d6__claude_status_llm_vs_gt.diff__Claude Opus 4.8</v>
      </c>
      <c r="AB661" s="12">
        <f>IF(Table14[[#This Row],[task_success]]="Yes",1,0)</f>
        <v>1</v>
      </c>
      <c r="AC661" s="12">
        <f>IF(Table14[[#This Row],[task_success]]="Partial",1,0)</f>
        <v>0</v>
      </c>
      <c r="AD661" s="12">
        <f>IF(Table14[[#This Row],[task_success]]="No",1,0)</f>
        <v>0</v>
      </c>
      <c r="AE661" s="12">
        <f>IF(Table14[[#This Row],[exact_match]]="Yes",1,0)</f>
        <v>0</v>
      </c>
      <c r="AF661" s="12">
        <f>IF(Table14[[#This Row],[unintended_change_present]]="Yes",1,0)</f>
        <v>1</v>
      </c>
      <c r="AG661" s="12">
        <f>IF(Table14[[#This Row],[missed_required_change]]="Yes",1,0)</f>
        <v>0</v>
      </c>
      <c r="AH661" s="12">
        <f>IF(OR(Table14[[#This Row],[severity]]="Medium",Table14[[#This Row],[severity]]="High"),1,0)</f>
        <v>1</v>
      </c>
    </row>
    <row r="662" spans="1:34" ht="91.5">
      <c r="A662" s="1" t="s">
        <v>2617</v>
      </c>
      <c r="B662" s="11" t="s">
        <v>2618</v>
      </c>
      <c r="C662" s="1" t="s">
        <v>51</v>
      </c>
      <c r="D66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62" s="11" t="s">
        <v>2619</v>
      </c>
      <c r="F662" s="12" t="s">
        <v>2620</v>
      </c>
      <c r="G662" s="12" t="s">
        <v>2621</v>
      </c>
      <c r="H662" s="12">
        <v>2</v>
      </c>
      <c r="I662" s="12" t="s">
        <v>2622</v>
      </c>
      <c r="J662" s="12" t="s">
        <v>2636</v>
      </c>
      <c r="K662" s="13" t="s">
        <v>56</v>
      </c>
      <c r="L662" s="12" t="s">
        <v>2624</v>
      </c>
      <c r="M662" s="12" t="s">
        <v>2625</v>
      </c>
      <c r="N662" s="1" t="s">
        <v>2642</v>
      </c>
      <c r="O662" s="1" t="s">
        <v>2643</v>
      </c>
      <c r="P662" s="12" t="s">
        <v>62</v>
      </c>
      <c r="Q662" s="12" t="s">
        <v>61</v>
      </c>
      <c r="R662" s="12" t="s">
        <v>62</v>
      </c>
      <c r="S662" s="12" t="s">
        <v>76</v>
      </c>
      <c r="T662" s="12" t="s">
        <v>77</v>
      </c>
      <c r="U662" s="12" t="s">
        <v>61</v>
      </c>
      <c r="V662" s="12" t="s">
        <v>2681</v>
      </c>
      <c r="W662" s="12" t="s">
        <v>72</v>
      </c>
      <c r="X662" s="1" t="s">
        <v>62</v>
      </c>
      <c r="Y662" s="1" t="s">
        <v>73</v>
      </c>
      <c r="Z662" t="s">
        <v>3192</v>
      </c>
      <c r="AA662" s="12" t="str">
        <f>Table14[[#This Row],[case_id]]&amp;"__"&amp;Table14[[#This Row],[filename]]&amp;"__"&amp;Table14[[#This Row],[Model]]</f>
        <v>repo_c224141_ecd90d6__claude_desc_llm_vs_gt.diff__Claude Opus 4.8</v>
      </c>
      <c r="AB662" s="12">
        <f>IF(Table14[[#This Row],[task_success]]="Yes",1,0)</f>
        <v>1</v>
      </c>
      <c r="AC662" s="12">
        <f>IF(Table14[[#This Row],[task_success]]="Partial",1,0)</f>
        <v>0</v>
      </c>
      <c r="AD662" s="12">
        <f>IF(Table14[[#This Row],[task_success]]="No",1,0)</f>
        <v>0</v>
      </c>
      <c r="AE662" s="12">
        <f>IF(Table14[[#This Row],[exact_match]]="Yes",1,0)</f>
        <v>0</v>
      </c>
      <c r="AF662" s="12">
        <f>IF(Table14[[#This Row],[unintended_change_present]]="Yes",1,0)</f>
        <v>1</v>
      </c>
      <c r="AG662" s="12">
        <f>IF(Table14[[#This Row],[missed_required_change]]="Yes",1,0)</f>
        <v>0</v>
      </c>
      <c r="AH662" s="12">
        <f>IF(OR(Table14[[#This Row],[severity]]="Medium",Table14[[#This Row],[severity]]="High"),1,0)</f>
        <v>0</v>
      </c>
    </row>
    <row r="663" spans="1:34" ht="106.5">
      <c r="A663" s="1" t="s">
        <v>2617</v>
      </c>
      <c r="B663" s="11" t="s">
        <v>2618</v>
      </c>
      <c r="C663" s="3" t="s">
        <v>149</v>
      </c>
      <c r="D663" s="45"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63" s="11" t="s">
        <v>2644</v>
      </c>
      <c r="F663" s="12" t="s">
        <v>2645</v>
      </c>
      <c r="G663" s="12" t="s">
        <v>2646</v>
      </c>
      <c r="H663" s="12">
        <v>1</v>
      </c>
      <c r="I663" s="12" t="s">
        <v>2647</v>
      </c>
      <c r="J663" s="12" t="s">
        <v>2647</v>
      </c>
      <c r="K663" s="13" t="s">
        <v>56</v>
      </c>
      <c r="L663" s="12" t="s">
        <v>2648</v>
      </c>
      <c r="M663" s="12" t="s">
        <v>2649</v>
      </c>
      <c r="N663" s="1" t="s">
        <v>2642</v>
      </c>
      <c r="O663" s="1" t="s">
        <v>2653</v>
      </c>
      <c r="P663" s="12" t="s">
        <v>62</v>
      </c>
      <c r="Q663" s="12" t="s">
        <v>61</v>
      </c>
      <c r="R663" s="12" t="s">
        <v>61</v>
      </c>
      <c r="S663" s="12" t="s">
        <v>76</v>
      </c>
      <c r="T663" s="12" t="s">
        <v>77</v>
      </c>
      <c r="U663" s="12" t="s">
        <v>61</v>
      </c>
      <c r="V663" s="12" t="s">
        <v>2681</v>
      </c>
      <c r="W663" s="12" t="s">
        <v>72</v>
      </c>
      <c r="X663" s="1" t="s">
        <v>62</v>
      </c>
      <c r="Y663" s="1" t="s">
        <v>73</v>
      </c>
      <c r="Z663" t="s">
        <v>3192</v>
      </c>
      <c r="AA663" s="12" t="str">
        <f>Table14[[#This Row],[case_id]]&amp;"__"&amp;Table14[[#This Row],[filename]]&amp;"__"&amp;Table14[[#This Row],[Model]]</f>
        <v>repo_77e21a0_56762b5__claude_desc_llm_vs_gt.diff__Claude Opus 4.8</v>
      </c>
      <c r="AB663" s="12">
        <f>IF(Table14[[#This Row],[task_success]]="Yes",1,0)</f>
        <v>1</v>
      </c>
      <c r="AC663" s="12">
        <f>IF(Table14[[#This Row],[task_success]]="Partial",1,0)</f>
        <v>0</v>
      </c>
      <c r="AD663" s="12">
        <f>IF(Table14[[#This Row],[task_success]]="No",1,0)</f>
        <v>0</v>
      </c>
      <c r="AE663" s="12">
        <f>IF(Table14[[#This Row],[exact_match]]="Yes",1,0)</f>
        <v>0</v>
      </c>
      <c r="AF663" s="12">
        <f>IF(Table14[[#This Row],[unintended_change_present]]="Yes",1,0)</f>
        <v>0</v>
      </c>
      <c r="AG663" s="12">
        <f>IF(Table14[[#This Row],[missed_required_change]]="Yes",1,0)</f>
        <v>0</v>
      </c>
      <c r="AH663" s="12">
        <f>IF(OR(Table14[[#This Row],[severity]]="Medium",Table14[[#This Row],[severity]]="High"),1,0)</f>
        <v>0</v>
      </c>
    </row>
    <row r="664" spans="1:34" ht="106.5">
      <c r="A664" s="1" t="s">
        <v>2617</v>
      </c>
      <c r="B664" s="46" t="s">
        <v>2618</v>
      </c>
      <c r="C664" s="47" t="s">
        <v>149</v>
      </c>
      <c r="D664" s="48"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64" s="46" t="s">
        <v>2654</v>
      </c>
      <c r="F664" s="42" t="s">
        <v>2655</v>
      </c>
      <c r="G664" s="42" t="s">
        <v>2656</v>
      </c>
      <c r="H664" s="42">
        <v>1</v>
      </c>
      <c r="I664" s="42" t="s">
        <v>2657</v>
      </c>
      <c r="J664" s="42" t="s">
        <v>2657</v>
      </c>
      <c r="K664" s="43" t="s">
        <v>56</v>
      </c>
      <c r="L664" s="42" t="s">
        <v>2658</v>
      </c>
      <c r="M664" s="42" t="s">
        <v>2659</v>
      </c>
      <c r="N664" s="1" t="s">
        <v>2667</v>
      </c>
      <c r="O664" s="1" t="s">
        <v>2668</v>
      </c>
      <c r="P664" s="12" t="s">
        <v>62</v>
      </c>
      <c r="Q664" s="12" t="s">
        <v>61</v>
      </c>
      <c r="R664" s="12" t="s">
        <v>62</v>
      </c>
      <c r="S664" s="12" t="s">
        <v>76</v>
      </c>
      <c r="T664" s="12" t="s">
        <v>77</v>
      </c>
      <c r="U664" s="12" t="s">
        <v>61</v>
      </c>
      <c r="V664" s="12" t="s">
        <v>2681</v>
      </c>
      <c r="W664" s="12" t="s">
        <v>72</v>
      </c>
      <c r="X664" s="1" t="s">
        <v>62</v>
      </c>
      <c r="Y664" s="1" t="s">
        <v>73</v>
      </c>
      <c r="Z664" t="s">
        <v>3192</v>
      </c>
      <c r="AA664" s="42" t="str">
        <f>Table14[[#This Row],[case_id]]&amp;"__"&amp;Table14[[#This Row],[filename]]&amp;"__"&amp;Table14[[#This Row],[Model]]</f>
        <v>repo_8f6e8ee_c3b6802__claude_rec_llm_vs_gt.diff__Claude Opus 4.8</v>
      </c>
      <c r="AB664" s="42">
        <f>IF(Table14[[#This Row],[task_success]]="Yes",1,0)</f>
        <v>1</v>
      </c>
      <c r="AC664" s="42">
        <f>IF(Table14[[#This Row],[task_success]]="Partial",1,0)</f>
        <v>0</v>
      </c>
      <c r="AD664" s="42">
        <f>IF(Table14[[#This Row],[task_success]]="No",1,0)</f>
        <v>0</v>
      </c>
      <c r="AE664" s="42">
        <f>IF(Table14[[#This Row],[exact_match]]="Yes",1,0)</f>
        <v>0</v>
      </c>
      <c r="AF664" s="42">
        <f>IF(Table14[[#This Row],[unintended_change_present]]="Yes",1,0)</f>
        <v>1</v>
      </c>
      <c r="AG664" s="42">
        <f>IF(Table14[[#This Row],[missed_required_change]]="Yes",1,0)</f>
        <v>0</v>
      </c>
      <c r="AH664" s="42">
        <f>IF(OR(Table14[[#This Row],[severity]]="Medium",Table14[[#This Row],[severity]]="High"),1,0)</f>
        <v>0</v>
      </c>
    </row>
  </sheetData>
  <dataValidations count="4">
    <dataValidation type="list" allowBlank="1" showInputMessage="1" showErrorMessage="1" sqref="W1:W621 W623:W664" xr:uid="{379A67ED-31FC-43FB-BEA6-12C50F57C968}">
      <formula1>"Exact Match, Correct - No Unintended Change, Correct - With Unintended Change, Partial - No Unintended Change, Partial - With Unintended Change, Incorrect"</formula1>
    </dataValidation>
    <dataValidation type="list" allowBlank="1" showInputMessage="1" showErrorMessage="1" sqref="T1:T664" xr:uid="{7E965F96-4966-4ABB-8625-BE9DFDD3957A}">
      <formula1>"High, Medium, Low, None"</formula1>
    </dataValidation>
    <dataValidation type="list" allowBlank="1" showInputMessage="1" showErrorMessage="1" sqref="Q1:R664 U1:U664 X1:X664" xr:uid="{2A38FD2B-7266-44A0-9867-FC52DE5CD088}">
      <formula1>"Yes, No"</formula1>
    </dataValidation>
    <dataValidation type="list" allowBlank="1" showInputMessage="1" showErrorMessage="1" sqref="P1:P664" xr:uid="{E233B643-63AE-4157-9F6D-6B7BF4E1DD64}">
      <formula1>"Yes, Partial, No"</formula1>
    </dataValidation>
  </dataValidations>
  <hyperlinks>
    <hyperlink ref="B112" r:id="rId1" xr:uid="{7C64D189-489B-41BA-A24B-45F9891BE1F7}"/>
    <hyperlink ref="B104" r:id="rId2" xr:uid="{9B478F18-94B8-4111-B573-AE0D00561602}"/>
    <hyperlink ref="E104" r:id="rId3" xr:uid="{42838FD1-A7FF-404D-8A7C-CBF353ABB919}"/>
    <hyperlink ref="E12" r:id="rId4" xr:uid="{EE07F160-7ECB-4793-9594-B5BB8E68221E}"/>
    <hyperlink ref="E11" r:id="rId5" xr:uid="{48EBA0F4-15A4-4439-B47D-32BFDA857119}"/>
    <hyperlink ref="B222" r:id="rId6" xr:uid="{53E4D177-0B20-4BD6-87E2-F46E2C9C5FC2}"/>
    <hyperlink ref="E222" r:id="rId7" xr:uid="{C0C3D550-2326-4179-8193-D2994EF0CC7A}"/>
    <hyperlink ref="E221" r:id="rId8" xr:uid="{B8017B22-ACCF-4488-9BD8-B2987A170F4B}"/>
    <hyperlink ref="B221" r:id="rId9" xr:uid="{44172407-6035-4D67-AE8A-4FC31557EC51}"/>
    <hyperlink ref="B220" r:id="rId10" xr:uid="{64AB6123-5918-481C-B84E-8608EA0ACEEB}"/>
    <hyperlink ref="E220" r:id="rId11" xr:uid="{C3A85AB4-1C52-49D0-8619-1341990D78F4}"/>
    <hyperlink ref="B219" r:id="rId12" xr:uid="{74112EAE-02A5-414E-8F73-8FC0D57C9304}"/>
    <hyperlink ref="E219" r:id="rId13" xr:uid="{C0317475-FB2A-41EB-8171-B10F48BFA5FB}"/>
    <hyperlink ref="E218" r:id="rId14" xr:uid="{A565F096-F7E7-4C7C-A4EB-B58C911E1083}"/>
    <hyperlink ref="B218" r:id="rId15" xr:uid="{4563A476-4A3F-4571-8DA8-8CC2A8E3AC2A}"/>
    <hyperlink ref="E217" r:id="rId16" xr:uid="{3532B78E-CED7-483D-ADB9-16648155B141}"/>
    <hyperlink ref="B217" r:id="rId17" xr:uid="{CE7E44B0-3C39-487C-9D59-8EF5189F5B6D}"/>
    <hyperlink ref="B118" r:id="rId18" xr:uid="{1403C7EF-AB33-4A95-8957-BB80A260C14C}"/>
    <hyperlink ref="E118" r:id="rId19" xr:uid="{01866ACE-5269-42BE-B98D-8D42B4C04684}"/>
    <hyperlink ref="B216" r:id="rId20" xr:uid="{376F45B3-3A9B-444C-A063-2D18ED7461F6}"/>
    <hyperlink ref="E216" r:id="rId21" xr:uid="{668D90B7-737A-467A-A2E8-551EF9181FC4}"/>
    <hyperlink ref="B215" r:id="rId22" xr:uid="{33396FD3-74CB-4155-B606-AC77A2FCF24A}"/>
    <hyperlink ref="E215" r:id="rId23" xr:uid="{98908132-BBDB-428C-82FD-54927EE92673}"/>
    <hyperlink ref="B214" r:id="rId24" xr:uid="{54DA9526-0846-40C3-91ED-CAD6F61F8EF8}"/>
    <hyperlink ref="E214" r:id="rId25" xr:uid="{03FBB797-667F-4E0D-A14A-6B883C6C7FA4}"/>
    <hyperlink ref="B213" r:id="rId26" xr:uid="{00760112-F621-4380-85CC-8700484C7C7B}"/>
    <hyperlink ref="E213" r:id="rId27" xr:uid="{4F7F5597-A42D-472C-858E-7D79F8F388DF}"/>
    <hyperlink ref="B212" r:id="rId28" xr:uid="{FAAE147C-B461-4A8F-B872-83D6D657C6CD}"/>
    <hyperlink ref="E212" r:id="rId29" xr:uid="{1FF2ED46-B714-4254-8C9C-494AF5427501}"/>
    <hyperlink ref="B211" r:id="rId30" xr:uid="{F92AAC1E-16D5-40E4-A48F-D8390E97086F}"/>
    <hyperlink ref="E211" r:id="rId31" xr:uid="{A91EFC41-6536-4EAA-A036-3D77189797B3}"/>
    <hyperlink ref="B210" r:id="rId32" xr:uid="{796F832D-5A11-4E75-8D7D-8CFDFAECF2E6}"/>
    <hyperlink ref="E210" r:id="rId33" xr:uid="{CD11B42C-EE1D-4B81-88D1-E9CF9847A21D}"/>
    <hyperlink ref="E209" r:id="rId34" xr:uid="{023B63F8-A054-4EF0-907B-42F1BAD9DF4A}"/>
    <hyperlink ref="B209" r:id="rId35" xr:uid="{5CE5A202-1952-4877-B4E1-34DD5F2A4AF0}"/>
    <hyperlink ref="B208" r:id="rId36" xr:uid="{9133B68B-5348-48DA-A7A3-26A1DCE3072B}"/>
    <hyperlink ref="E208" r:id="rId37" xr:uid="{9E267A0C-5F53-4E63-A52A-9551CF07E5A6}"/>
    <hyperlink ref="B207" r:id="rId38" xr:uid="{96DC628F-F10E-4E83-90C3-2F480A5C7D6A}"/>
    <hyperlink ref="E207" r:id="rId39" xr:uid="{2759A0BC-D6B5-474C-B91C-869B652EED20}"/>
    <hyperlink ref="B206" r:id="rId40" xr:uid="{BB220200-84D3-4FF0-8843-B166E242423B}"/>
    <hyperlink ref="E206" r:id="rId41" xr:uid="{C9228F7B-B02C-4ECD-BF92-D0A371252C7A}"/>
    <hyperlink ref="B205" r:id="rId42" xr:uid="{32A89992-4C7F-45F5-B793-DE8B0A9C2985}"/>
    <hyperlink ref="E205" r:id="rId43" xr:uid="{60C591FC-1142-42EC-9C77-350460DD36D2}"/>
    <hyperlink ref="B204" r:id="rId44" xr:uid="{D8C65F7C-6E87-49E2-B681-A5773554456E}"/>
    <hyperlink ref="E204" r:id="rId45" xr:uid="{1EB6B6EE-E998-47C0-A25C-F08F48A6187A}"/>
    <hyperlink ref="B203" r:id="rId46" xr:uid="{A1F63070-06BD-478B-91B2-8F1837A5F67F}"/>
    <hyperlink ref="E203" r:id="rId47" xr:uid="{270B6D6A-0413-42C8-A030-C24A2E40C43E}"/>
    <hyperlink ref="E202" r:id="rId48" xr:uid="{63723DB8-9965-43B3-BBE6-D82E72FBF709}"/>
    <hyperlink ref="B202" r:id="rId49" xr:uid="{9092B9B9-C3BF-4EE0-A9C9-048AB5EF76D0}"/>
    <hyperlink ref="B201" r:id="rId50" xr:uid="{49215F7E-8CD5-47E6-B962-7FAAA8BC2D1E}"/>
    <hyperlink ref="E201" r:id="rId51" xr:uid="{2EA22B70-6481-4D5A-94D9-B5EF3E01A0B8}"/>
    <hyperlink ref="E200" r:id="rId52" xr:uid="{97EF1A80-CA5D-4744-B47F-1BC96E0E6BBE}"/>
    <hyperlink ref="B200" r:id="rId53" xr:uid="{E4EBDD96-BFC3-49A1-A5BF-CBC5057BCE86}"/>
    <hyperlink ref="E199" r:id="rId54" xr:uid="{13C4E4EC-F199-4E66-B927-2F019FD124D8}"/>
    <hyperlink ref="B199" r:id="rId55" xr:uid="{6618DF5E-ED7B-4689-9C41-CCEB6F2F0A2E}"/>
    <hyperlink ref="B198" r:id="rId56" xr:uid="{076FBFEE-EA88-486E-B287-8DCB865DBEA0}"/>
    <hyperlink ref="E198" r:id="rId57" xr:uid="{AD058077-954B-4E0D-8127-52EFF48A21D2}"/>
    <hyperlink ref="B197" r:id="rId58" xr:uid="{2D94AA83-C0FF-4095-864B-CE1B5607E5B9}"/>
    <hyperlink ref="E197" r:id="rId59" xr:uid="{137C2CD0-509D-4713-941D-4ABCB9204C14}"/>
    <hyperlink ref="B196" r:id="rId60" xr:uid="{A0BDCA64-440D-4C5B-B16E-0485A63394DF}"/>
    <hyperlink ref="E196" r:id="rId61" xr:uid="{725D2B76-21AC-48B9-810D-2792E16948A1}"/>
    <hyperlink ref="B195" r:id="rId62" xr:uid="{75B93360-B599-4AC0-B714-EB11CFFE78D4}"/>
    <hyperlink ref="E195" r:id="rId63" xr:uid="{068C599A-71A2-40B0-B854-04AD000E95E8}"/>
    <hyperlink ref="B194" r:id="rId64" xr:uid="{8293BD12-3FDF-44BE-B919-23E5428F53E7}"/>
    <hyperlink ref="E194" r:id="rId65" xr:uid="{7A4412C0-78DD-4DDE-98DC-D7E3954E67E6}"/>
    <hyperlink ref="B193" r:id="rId66" xr:uid="{AF9F2876-1A3C-48E0-8891-58B5C39A60FB}"/>
    <hyperlink ref="E193" r:id="rId67" xr:uid="{7E367FD3-6C11-4FDD-9151-B25EE6B1C0B4}"/>
    <hyperlink ref="B192" r:id="rId68" xr:uid="{AF2D2F28-5DC6-43A0-A616-DE76A164ED91}"/>
    <hyperlink ref="E192" r:id="rId69" xr:uid="{E786AC06-88F0-4AEA-99F4-8EBCC283218E}"/>
    <hyperlink ref="B191" r:id="rId70" xr:uid="{1974EE1A-1201-4277-B6AC-B5EBA305DA48}"/>
    <hyperlink ref="E191" r:id="rId71" xr:uid="{CB48A2D4-FFCE-42B4-9E6E-43F02E6A1A20}"/>
    <hyperlink ref="B190" r:id="rId72" xr:uid="{9577124B-C878-4141-92ED-2FD1F17FE90E}"/>
    <hyperlink ref="E190" r:id="rId73" xr:uid="{09031B42-2838-4D15-9C06-F07EF2AA56C2}"/>
    <hyperlink ref="B189" r:id="rId74" xr:uid="{6244F68A-40C9-4A36-927A-491E7F026D15}"/>
    <hyperlink ref="E189" r:id="rId75" xr:uid="{2ED097D1-DEB0-4207-9348-F880FD434457}"/>
    <hyperlink ref="B188" r:id="rId76" xr:uid="{7B00D7A3-010C-4AA2-90EE-7D7A7BD5C37D}"/>
    <hyperlink ref="E188" r:id="rId77" xr:uid="{D6847ABF-E30B-4AC7-AE7B-B07C4C82D452}"/>
    <hyperlink ref="B187" r:id="rId78" xr:uid="{15016A89-A7AE-4299-80F1-079CB37FB973}"/>
    <hyperlink ref="E187" r:id="rId79" xr:uid="{84C1CF65-32F6-46F5-82A8-5ECA659B3710}"/>
    <hyperlink ref="B186" r:id="rId80" xr:uid="{84B42FC1-5D33-4A38-9EBD-9FEC0CFB019D}"/>
    <hyperlink ref="E186" r:id="rId81" xr:uid="{435E3383-F0DF-4065-98E9-D71A89311524}"/>
    <hyperlink ref="B185" r:id="rId82" xr:uid="{35797112-F199-4683-AA87-54CB0F5FA95D}"/>
    <hyperlink ref="E185" r:id="rId83" xr:uid="{4F3D36FB-07A6-4746-A49C-28537730BE1A}"/>
    <hyperlink ref="B184" r:id="rId84" xr:uid="{F87CDE52-267A-4292-82CE-102157EB7E41}"/>
    <hyperlink ref="E184" r:id="rId85" xr:uid="{ADC2F73E-E727-489A-BF07-0A1E1F3FD258}"/>
    <hyperlink ref="E183" r:id="rId86" xr:uid="{40AC05ED-4F2C-4E71-B59A-B38DFFD96697}"/>
    <hyperlink ref="B183" r:id="rId87" xr:uid="{03A0CD74-2EB3-4041-A551-8F0117ACD253}"/>
    <hyperlink ref="E182" r:id="rId88" xr:uid="{B5EB4638-FD29-4219-AB92-F62D45B6760E}"/>
    <hyperlink ref="B182" r:id="rId89" xr:uid="{34E574C6-FC9C-43E2-8727-868AB21365E2}"/>
    <hyperlink ref="E181" r:id="rId90" xr:uid="{8E583FBA-94BA-4EFD-8754-C16C146C8A0C}"/>
    <hyperlink ref="B181" r:id="rId91" xr:uid="{B7E68B4D-B8EE-4DDC-945E-FDB15CD76649}"/>
    <hyperlink ref="E180" r:id="rId92" xr:uid="{5BD573DA-9755-4DAC-BBDC-149E8FE5284F}"/>
    <hyperlink ref="B180" r:id="rId93" xr:uid="{ABA21D7F-7F13-401E-AC24-7FA99D52A83C}"/>
    <hyperlink ref="E179" r:id="rId94" xr:uid="{B12388D2-AD51-421C-A887-DC4A90D8BD1B}"/>
    <hyperlink ref="B179" r:id="rId95" xr:uid="{5647DF24-2E80-4EF5-BBAE-20888CCAA2CD}"/>
    <hyperlink ref="B178" r:id="rId96" xr:uid="{EB975F61-EAE6-4583-868C-0DBBBC70643F}"/>
    <hyperlink ref="E178" r:id="rId97" xr:uid="{B5C69DCF-F898-4CAB-95C4-05F03D69F345}"/>
    <hyperlink ref="B177" r:id="rId98" xr:uid="{3ADBD93B-C1BD-4901-AD17-470EADC075C9}"/>
    <hyperlink ref="E177" r:id="rId99" xr:uid="{8ECE3EE0-E621-4929-9B40-AFDBC21731B2}"/>
    <hyperlink ref="B176" r:id="rId100" xr:uid="{56CCF1D6-2760-4E7E-B3FD-167C122FA648}"/>
    <hyperlink ref="E176" r:id="rId101" xr:uid="{263AF039-36A0-4BD4-B027-A8D767DD783E}"/>
    <hyperlink ref="B175" r:id="rId102" xr:uid="{F4F23E38-6E9E-4094-A939-C61853C227DF}"/>
    <hyperlink ref="E175" r:id="rId103" xr:uid="{88534173-82FF-490B-84DA-14D3A7301410}"/>
    <hyperlink ref="B174" r:id="rId104" xr:uid="{05D99519-96E6-4B4F-A92E-BF38B3929D76}"/>
    <hyperlink ref="E174" r:id="rId105" xr:uid="{EDF556C1-3C6A-4741-A157-B98F341A368F}"/>
    <hyperlink ref="B173" r:id="rId106" xr:uid="{9C722C9B-295A-48A7-9B3D-06D3430E99A5}"/>
    <hyperlink ref="E173" r:id="rId107" xr:uid="{C2836805-6687-4151-8E52-D11435995645}"/>
    <hyperlink ref="B172" r:id="rId108" xr:uid="{90721AF1-3346-4C4D-8A3D-CB55B969A243}"/>
    <hyperlink ref="E172" r:id="rId109" xr:uid="{912824A6-0F02-49A7-9163-02A946EFC3BD}"/>
    <hyperlink ref="B171" r:id="rId110" xr:uid="{3AB31E01-978E-437D-9794-E7655DA1DC26}"/>
    <hyperlink ref="E171" r:id="rId111" xr:uid="{90437DB8-D344-4D6A-A77A-B7A1ECC9097D}"/>
    <hyperlink ref="B170" r:id="rId112" xr:uid="{5B62C5B8-2052-4556-ADF7-B3CF2A04A6DC}"/>
    <hyperlink ref="E170" r:id="rId113" xr:uid="{D7AC37B8-6D8C-4106-956E-9FFE9E215BD0}"/>
    <hyperlink ref="B169" r:id="rId114" xr:uid="{5F7294E7-818B-4B18-93A6-43992304F730}"/>
    <hyperlink ref="E169" r:id="rId115" xr:uid="{F1B4EEFA-4ED8-4BB0-92CD-266AB029B580}"/>
    <hyperlink ref="B168" r:id="rId116" xr:uid="{D159BB1A-52B0-493C-8D70-F964D04D3EF8}"/>
    <hyperlink ref="E168" r:id="rId117" xr:uid="{D5835D15-EC89-4D40-AE4C-7826895B716A}"/>
    <hyperlink ref="E167" r:id="rId118" xr:uid="{769E636A-24CE-4B76-8384-16FBF63E211C}"/>
    <hyperlink ref="B167" r:id="rId119" xr:uid="{C8D552B9-BAFA-476C-BFAA-B332CCD238D9}"/>
    <hyperlink ref="E166" r:id="rId120" xr:uid="{063112E8-0E35-47C9-AA17-53E01647659F}"/>
    <hyperlink ref="B166" r:id="rId121" xr:uid="{18048CBE-535B-43A6-AA5A-83C61092E52A}"/>
    <hyperlink ref="E165" r:id="rId122" xr:uid="{FD38D188-5068-41D7-B930-9835718364F8}"/>
    <hyperlink ref="B165" r:id="rId123" xr:uid="{2C33636D-AF29-406B-BF52-1FD2D9C80ADB}"/>
    <hyperlink ref="E164" r:id="rId124" xr:uid="{8CF05059-A9EF-4B52-8747-B224AE87002F}"/>
    <hyperlink ref="B164" r:id="rId125" xr:uid="{8EEC4088-AE8A-4A72-A27F-E1F31E2F7CC0}"/>
    <hyperlink ref="B163" r:id="rId126" xr:uid="{DCF5DF03-27BF-4ED9-9A7F-4FB6F4F8BD45}"/>
    <hyperlink ref="E163" r:id="rId127" xr:uid="{E4CD246B-7E3F-4C17-975C-1189668D6D8A}"/>
    <hyperlink ref="B162" r:id="rId128" xr:uid="{DA3A6C57-515F-49AA-A41D-CE23FBBDA56D}"/>
    <hyperlink ref="E162" r:id="rId129" xr:uid="{E7E2B8D3-2589-4FFE-B597-6F98C398E877}"/>
    <hyperlink ref="E161" r:id="rId130" xr:uid="{FC62015B-74B6-4319-A71A-840B6B4FDD26}"/>
    <hyperlink ref="B161" r:id="rId131" xr:uid="{9BB3CAFF-41F6-4359-9BA1-3D2EE7EA35C6}"/>
    <hyperlink ref="E160" r:id="rId132" xr:uid="{79DBFFFF-1CBF-45A1-A402-9B700C335471}"/>
    <hyperlink ref="B160" r:id="rId133" xr:uid="{BD96835C-945E-4507-9BA2-C1176F54D73A}"/>
    <hyperlink ref="B159" r:id="rId134" xr:uid="{418E3007-AB48-42A6-9D98-4FEB83E833DC}"/>
    <hyperlink ref="E159" r:id="rId135" xr:uid="{DC81B846-C8E0-40A6-9557-DADF6B8B1AC9}"/>
    <hyperlink ref="E158" r:id="rId136" xr:uid="{AD07755A-641C-4D9C-9F64-5A915CD5605B}"/>
    <hyperlink ref="B158" r:id="rId137" xr:uid="{01DA04E5-7A57-437C-8113-2F2C3F1B18BF}"/>
    <hyperlink ref="E157" r:id="rId138" xr:uid="{2D9607C9-1484-46C2-A8BD-F8586F93DEA4}"/>
    <hyperlink ref="B157" r:id="rId139" xr:uid="{C503F209-4335-4E05-95C5-694F791AF1A5}"/>
    <hyperlink ref="E156" r:id="rId140" xr:uid="{6676D385-5F07-41FD-BB85-13DA165FEEA2}"/>
    <hyperlink ref="B156" r:id="rId141" xr:uid="{67ACA609-456A-4CE4-AB4A-61F428DAF710}"/>
    <hyperlink ref="E155" r:id="rId142" xr:uid="{9AA86A45-F743-4841-A928-602B06FA6959}"/>
    <hyperlink ref="B155" r:id="rId143" xr:uid="{E0E1DB27-6406-4DD7-BFB9-CF120D4C01F0}"/>
    <hyperlink ref="B154" r:id="rId144" xr:uid="{2AA52B56-FC39-49FE-BA06-33380177177B}"/>
    <hyperlink ref="E154" r:id="rId145" xr:uid="{7E0DD009-9772-4B6F-A1CE-EB604D1FE9D9}"/>
    <hyperlink ref="B153" r:id="rId146" xr:uid="{9C0CDF53-87EB-408C-8430-BE0A8D386A71}"/>
    <hyperlink ref="E153" r:id="rId147" xr:uid="{BF6B1741-1C01-44CA-82FE-D0FA53446DE2}"/>
    <hyperlink ref="B152" r:id="rId148" xr:uid="{3AE81548-6B59-485F-AE96-C2B62DBAEBF6}"/>
    <hyperlink ref="E152" r:id="rId149" xr:uid="{6402FD0A-DFC8-4C5A-BEA4-5460ECEDB770}"/>
    <hyperlink ref="B151" r:id="rId150" xr:uid="{76D29EC1-93C8-4BAA-AAEE-2EDD1F40AF59}"/>
    <hyperlink ref="E151" r:id="rId151" xr:uid="{F1A92025-303D-4FAD-ADFA-5BB30210BE93}"/>
    <hyperlink ref="B150" r:id="rId152" xr:uid="{3B70003C-B853-4E47-A14F-C2B8C32714BA}"/>
    <hyperlink ref="E150" r:id="rId153" xr:uid="{158991C2-9D66-4DE0-941C-152B3062C8E2}"/>
    <hyperlink ref="B149" r:id="rId154" xr:uid="{043939C6-9799-4DDE-9475-3D15D22428FF}"/>
    <hyperlink ref="E149" r:id="rId155" xr:uid="{428A04F4-C0C3-4508-A309-0BF1D2367793}"/>
    <hyperlink ref="B148" r:id="rId156" xr:uid="{315A885D-0C98-4570-9DC0-5AF8A1E311F6}"/>
    <hyperlink ref="E148" r:id="rId157" xr:uid="{B1544361-61BB-470C-857F-681CDFF468B4}"/>
    <hyperlink ref="B147" r:id="rId158" xr:uid="{99B1CFB6-70A6-4EC0-BCF4-266B2957F401}"/>
    <hyperlink ref="E147" r:id="rId159" xr:uid="{05CAADC1-9E3A-42C5-8050-4F9C204B13C2}"/>
    <hyperlink ref="B146" r:id="rId160" xr:uid="{E7A4C7CD-A3B9-41F4-8F90-808DC66771CE}"/>
    <hyperlink ref="E146" r:id="rId161" xr:uid="{7AAFC0B3-FB9D-407D-AE06-EC37815FEE68}"/>
    <hyperlink ref="B145" r:id="rId162" xr:uid="{E62A5537-294A-4ABF-AB2E-80E0493BA3AA}"/>
    <hyperlink ref="E145" r:id="rId163" xr:uid="{07539B27-9ABD-456B-8043-11CB1D5D882F}"/>
    <hyperlink ref="B144" r:id="rId164" xr:uid="{E4E16B2F-C6ED-4C58-BFB8-85578A379BF8}"/>
    <hyperlink ref="E144" r:id="rId165" xr:uid="{E3D614B1-323D-4943-AD96-1CC1B1906C41}"/>
    <hyperlink ref="B143" r:id="rId166" xr:uid="{99859BBB-0288-4069-A4C7-2F0A71408AF9}"/>
    <hyperlink ref="E143" r:id="rId167" xr:uid="{B0A25DC6-FB32-4099-9BE1-EA072DE87130}"/>
    <hyperlink ref="B142" r:id="rId168" xr:uid="{187E66AB-CE53-4862-811B-7D16E9139DCC}"/>
    <hyperlink ref="E142" r:id="rId169" xr:uid="{9DD540C9-8929-40C7-B12C-0EEAF95012B9}"/>
    <hyperlink ref="E141" r:id="rId170" xr:uid="{D01A68F2-1ECD-4255-88F1-6B114DFCBFCB}"/>
    <hyperlink ref="B141" r:id="rId171" xr:uid="{58B35D98-E030-4542-BACA-3EEE547B097B}"/>
    <hyperlink ref="E140" r:id="rId172" xr:uid="{981C43B6-B4DE-4F2F-94EE-F66446E60628}"/>
    <hyperlink ref="B140" r:id="rId173" xr:uid="{98F5E35C-3481-46DC-B51C-2052CD792507}"/>
    <hyperlink ref="B139" r:id="rId174" xr:uid="{08B938DF-2BF6-4B77-919F-484E1F695FA7}"/>
    <hyperlink ref="E139" r:id="rId175" xr:uid="{FD260660-A327-4C73-8D22-B90ACBCC6769}"/>
    <hyperlink ref="B138" r:id="rId176" xr:uid="{79562BD1-8327-4314-A583-B7A3FADF91CE}"/>
    <hyperlink ref="E138" r:id="rId177" xr:uid="{1DB31D66-B12A-4CCF-B095-DDE670AE0756}"/>
    <hyperlink ref="E137" r:id="rId178" xr:uid="{43428350-D059-4189-831E-FE148CA1D1D0}"/>
    <hyperlink ref="B137" r:id="rId179" xr:uid="{83154C25-47EE-4316-A276-1FB45A6D5A2B}"/>
    <hyperlink ref="B136" r:id="rId180" xr:uid="{6EE035A2-FD1F-48B6-B182-2172854B0EE8}"/>
    <hyperlink ref="E136" r:id="rId181" xr:uid="{BDC43525-5F02-4B51-9721-88DBFD68BE24}"/>
    <hyperlink ref="B135" r:id="rId182" xr:uid="{125ABBD7-8A30-44DF-A40E-D52A3D50B455}"/>
    <hyperlink ref="E135" r:id="rId183" xr:uid="{014C3277-FE73-40F6-92AD-0AFC1C87E3B0}"/>
    <hyperlink ref="B134" r:id="rId184" xr:uid="{8A498EEC-9A62-4285-A315-C5C66C96D937}"/>
    <hyperlink ref="E134" r:id="rId185" xr:uid="{36610586-EE56-43C9-BEC6-C8571E75CB73}"/>
    <hyperlink ref="B133" r:id="rId186" xr:uid="{0839757E-7901-4D94-9873-33F7B204116C}"/>
    <hyperlink ref="E133" r:id="rId187" xr:uid="{65EFC740-882E-4010-9DD6-68F7CE48F918}"/>
    <hyperlink ref="B132" r:id="rId188" xr:uid="{CAF21D02-2B10-450D-A6A4-18DAFCDA97B3}"/>
    <hyperlink ref="E132" r:id="rId189" xr:uid="{7DEDB608-0710-4C37-980E-E651CBC2BB26}"/>
    <hyperlink ref="B131" r:id="rId190" xr:uid="{0F62D05D-7860-48D7-81A0-0A45FEA37858}"/>
    <hyperlink ref="E131" r:id="rId191" xr:uid="{C5B827F7-A2E2-480E-9418-27612168A1DA}"/>
    <hyperlink ref="B130" r:id="rId192" xr:uid="{A862C556-FF1A-4B80-85F2-FAE195384F13}"/>
    <hyperlink ref="E130" r:id="rId193" xr:uid="{CE197D2F-1AE6-46C0-AA6B-BEE97B96DA0F}"/>
    <hyperlink ref="B129" r:id="rId194" xr:uid="{DCFF8E76-120B-40DC-B848-BEDCB937786F}"/>
    <hyperlink ref="E129" r:id="rId195" xr:uid="{4C4A083A-F192-49B3-BF99-5B5EBCA59C5B}"/>
    <hyperlink ref="B128" r:id="rId196" xr:uid="{504E61CC-1920-43D3-9446-06D9FD0098F2}"/>
    <hyperlink ref="E128" r:id="rId197" xr:uid="{2EAAA041-ACEA-463F-8F2C-A8446D7E0410}"/>
    <hyperlink ref="B127" r:id="rId198" xr:uid="{6C9964C5-7EC1-46BE-9157-CD9E9FB1B585}"/>
    <hyperlink ref="E127" r:id="rId199" xr:uid="{A6D03DB6-76E1-42C8-97B8-6143D5EB39DD}"/>
    <hyperlink ref="B126" r:id="rId200" xr:uid="{E6280FD3-2351-441E-8909-6A2C278345A7}"/>
    <hyperlink ref="E126" r:id="rId201" xr:uid="{D89EF664-9DBD-4447-9A03-D0AF7F502B4C}"/>
    <hyperlink ref="B125" r:id="rId202" xr:uid="{9BE6579F-388F-4C52-BD32-FD4A79F30482}"/>
    <hyperlink ref="E125" r:id="rId203" xr:uid="{63DC4D58-A273-4879-9126-64CC1F3DCAE5}"/>
    <hyperlink ref="B124" r:id="rId204" xr:uid="{91955AB3-B466-4836-BC99-557B25C3E701}"/>
    <hyperlink ref="E124" r:id="rId205" xr:uid="{B14B977B-D783-4524-8B12-4A2C1B7D1B88}"/>
    <hyperlink ref="B123" r:id="rId206" xr:uid="{52384C11-289A-4F7D-96B9-D51D8A73A4A1}"/>
    <hyperlink ref="E123" r:id="rId207" xr:uid="{620470B3-F8BB-4093-8CBA-7C4EA1931972}"/>
    <hyperlink ref="B122" r:id="rId208" xr:uid="{B44B67E9-FE3E-4867-9225-C9C3EA764ABA}"/>
    <hyperlink ref="E122" r:id="rId209" xr:uid="{79288087-648D-4FF0-B3D3-C085F862030E}"/>
    <hyperlink ref="B121" r:id="rId210" xr:uid="{9259C319-3BCE-4B01-BEB8-F56856622204}"/>
    <hyperlink ref="E121" r:id="rId211" xr:uid="{2CB722B4-F776-4E49-B33C-FC72BD04E641}"/>
    <hyperlink ref="B120" r:id="rId212" xr:uid="{64283D20-3732-40E8-B752-191B02B9EE1F}"/>
    <hyperlink ref="E120" r:id="rId213" xr:uid="{337A9467-6C5C-441C-87C1-6DEFCB988965}"/>
    <hyperlink ref="B119" r:id="rId214" xr:uid="{275B8BA5-1ECF-4F09-AB1C-10E61BCE0780}"/>
    <hyperlink ref="E119" r:id="rId215" xr:uid="{AC85B283-8F0E-48EE-8DEA-BBB8BD05AEE3}"/>
    <hyperlink ref="B117" r:id="rId216" xr:uid="{516EF679-7F92-46B0-870E-2E24ACE71E9C}"/>
    <hyperlink ref="E117" r:id="rId217" xr:uid="{39BC6582-3029-45A9-8DCB-FC57EBEA043F}"/>
    <hyperlink ref="E116" r:id="rId218" xr:uid="{582150BF-A218-4713-A548-267B84F1228F}"/>
    <hyperlink ref="B116" r:id="rId219" xr:uid="{380FF2F6-9D93-410C-B010-E404F9FFDDD8}"/>
    <hyperlink ref="E115" r:id="rId220" xr:uid="{6757A626-990C-4961-8E8D-DCE4E5985392}"/>
    <hyperlink ref="B115" r:id="rId221" xr:uid="{A3134647-250F-4E0D-B062-4CA0975E0162}"/>
    <hyperlink ref="E114" r:id="rId222" xr:uid="{734918AF-64F7-4E10-B7B6-AD79D0919A2B}"/>
    <hyperlink ref="B114" r:id="rId223" xr:uid="{85360C00-BDDE-4D2E-ABC5-B6C2FCB3E8B6}"/>
    <hyperlink ref="E113" r:id="rId224" xr:uid="{169838FB-AB40-4DC1-AAA5-2D9D4EE6CCAB}"/>
    <hyperlink ref="B113" r:id="rId225" xr:uid="{121482AF-19B6-481B-8CE0-C875109C64A0}"/>
    <hyperlink ref="E112" r:id="rId226" xr:uid="{46B7C245-CF74-4FAF-BBE1-6F5CEB10A210}"/>
    <hyperlink ref="B111" r:id="rId227" xr:uid="{31BC2364-2446-4170-AC80-447ABAB6F62A}"/>
    <hyperlink ref="E111" r:id="rId228" xr:uid="{110DE048-3C51-4B95-9F7F-D293B3B947FE}"/>
    <hyperlink ref="B110" r:id="rId229" xr:uid="{D4F511B6-CF08-4FCB-8CD9-748A316F0156}"/>
    <hyperlink ref="E110" r:id="rId230" xr:uid="{1D32048B-2AD8-4243-B473-96B919CB5270}"/>
    <hyperlink ref="B109" r:id="rId231" xr:uid="{7E3965D9-4148-46C0-82B9-FB75B01E24BD}"/>
    <hyperlink ref="E109" r:id="rId232" xr:uid="{5E9ED8FA-8579-4704-9247-AEE5A898F79F}"/>
    <hyperlink ref="B108" r:id="rId233" xr:uid="{C9849C7A-3790-4E9D-B94B-E9576FFB3BA4}"/>
    <hyperlink ref="E108" r:id="rId234" xr:uid="{0BDEFF28-02C1-472B-8C72-5D64C88BED1F}"/>
    <hyperlink ref="B107" r:id="rId235" xr:uid="{757EFB94-AEE5-49B8-940A-85E666650709}"/>
    <hyperlink ref="E107" r:id="rId236" xr:uid="{F1DA7772-73D7-4A7A-955B-1DAB579679D0}"/>
    <hyperlink ref="E106" r:id="rId237" xr:uid="{7174FC8D-EF1E-43DE-A5C1-0B2136E926B1}"/>
    <hyperlink ref="B106" r:id="rId238" xr:uid="{117CDFD2-69E5-4852-B097-723F6EC2A71A}"/>
    <hyperlink ref="E105" r:id="rId239" xr:uid="{963A94C5-2A12-44D2-873A-32A13026B14F}"/>
    <hyperlink ref="B105" r:id="rId240" xr:uid="{FF9DE94E-A738-4FBB-BC6B-FACA5A12D9E2}"/>
    <hyperlink ref="E103" r:id="rId241" xr:uid="{8E330D25-5967-4FB7-A948-B97EA4F085A3}"/>
    <hyperlink ref="B103" r:id="rId242" xr:uid="{DE97C03B-0C4D-498D-9B2F-DB6BB62EE6D1}"/>
    <hyperlink ref="B102" r:id="rId243" xr:uid="{D3F0E779-4085-4222-9720-76BA2AED5D11}"/>
    <hyperlink ref="E102" r:id="rId244" xr:uid="{88717FAA-BCA1-4508-9F41-2A14C5B6230D}"/>
    <hyperlink ref="E101" r:id="rId245" xr:uid="{6BC12B19-0DD9-4926-8794-2D5436D1E7BF}"/>
    <hyperlink ref="B101" r:id="rId246" xr:uid="{F0905803-CC0B-4E58-A09F-B667CBF30CC2}"/>
    <hyperlink ref="E100" r:id="rId247" xr:uid="{0DC91560-8288-4925-A08D-104A98A1FB48}"/>
    <hyperlink ref="B100" r:id="rId248" xr:uid="{F0EDCEA0-573A-4647-AB2F-A947B1FBCE8F}"/>
    <hyperlink ref="B99" r:id="rId249" xr:uid="{7D533DFF-9530-4D01-A2F3-376F497B5C6E}"/>
    <hyperlink ref="E99" r:id="rId250" xr:uid="{EF0847BB-2585-4FB2-AB54-CF11EB474417}"/>
    <hyperlink ref="E98" r:id="rId251" xr:uid="{FFF90255-43C2-4B9C-A2D6-6440AE66438A}"/>
    <hyperlink ref="B98" r:id="rId252" xr:uid="{8F37EFBB-9404-4B73-BBD8-1E9BB47445C1}"/>
    <hyperlink ref="E97" r:id="rId253" xr:uid="{EB1314FD-EA92-4722-B760-00A7702DE4E8}"/>
    <hyperlink ref="B97" r:id="rId254" xr:uid="{4E6F46FC-D4A1-4443-AF1F-4B93326A45D2}"/>
    <hyperlink ref="B96" r:id="rId255" xr:uid="{A9AF82E9-AB72-4FD9-ABF9-32AADE1AE0DF}"/>
    <hyperlink ref="E96" r:id="rId256" xr:uid="{8452C28B-7A88-4560-BDB1-352332881E66}"/>
    <hyperlink ref="B95" r:id="rId257" xr:uid="{64D63E99-867F-4335-B64E-7E028A7C07F4}"/>
    <hyperlink ref="E95" r:id="rId258" xr:uid="{4F237165-3582-4744-BD33-D700BFA995AD}"/>
    <hyperlink ref="B94" r:id="rId259" xr:uid="{A3A075F3-C249-4065-8602-FF79D47AE1E5}"/>
    <hyperlink ref="E94" r:id="rId260" xr:uid="{55965CAF-BB62-40A3-85A2-34FD438781F1}"/>
    <hyperlink ref="B93" r:id="rId261" xr:uid="{FDF0EFA5-3831-4F39-8AE5-0BB261144C9C}"/>
    <hyperlink ref="E93" r:id="rId262" xr:uid="{CDACF9C7-0D79-44A3-BD75-C7FA59268747}"/>
    <hyperlink ref="B92" r:id="rId263" xr:uid="{E3E43D8D-B373-46B2-887A-17232CBD3F64}"/>
    <hyperlink ref="E92" r:id="rId264" xr:uid="{46115033-72EA-4B59-BCFD-9C5BB3560169}"/>
    <hyperlink ref="B91" r:id="rId265" xr:uid="{F5E33542-8A5C-4C7A-862B-5518A29E6001}"/>
    <hyperlink ref="E91" r:id="rId266" xr:uid="{07CA6157-F919-48E1-BCE4-D2A6DF2124E0}"/>
    <hyperlink ref="B90" r:id="rId267" xr:uid="{EA9ED102-D3E0-4C74-955E-159D13B4752B}"/>
    <hyperlink ref="E90" r:id="rId268" xr:uid="{F5D04249-44E6-4272-822F-349CC2AE2850}"/>
    <hyperlink ref="B89" r:id="rId269" xr:uid="{4BF218B0-A0E1-4A28-A84C-EB9D492CC212}"/>
    <hyperlink ref="E89" r:id="rId270" xr:uid="{5B902900-A9EB-480F-9171-CF57C2CA9876}"/>
    <hyperlink ref="E88" r:id="rId271" xr:uid="{C12F24A2-4EEF-41AF-9169-924B3B00722A}"/>
    <hyperlink ref="B88" r:id="rId272" xr:uid="{0DA02F5B-59C3-4737-AEBD-B73338F04977}"/>
    <hyperlink ref="E87" r:id="rId273" xr:uid="{DA3E106B-065F-4649-9F54-A0BBA6E96231}"/>
    <hyperlink ref="B87" r:id="rId274" xr:uid="{74ED7D04-3052-4811-BDBF-1A1C41AF2BDC}"/>
    <hyperlink ref="E86" r:id="rId275" xr:uid="{43112F06-629E-449E-BE33-603A41BB7AAE}"/>
    <hyperlink ref="B86" r:id="rId276" xr:uid="{3A5FCCA0-5594-4246-8F67-7B9E7C01D042}"/>
    <hyperlink ref="E85" r:id="rId277" xr:uid="{8EDF038E-DBA6-4502-902A-D7B2D5A68E44}"/>
    <hyperlink ref="B85" r:id="rId278" xr:uid="{BEE7AD87-6792-4FCE-9EEA-2896B4E9AE94}"/>
    <hyperlink ref="B84" r:id="rId279" xr:uid="{705F494F-8F4D-4118-BC6F-D83191A7C86C}"/>
    <hyperlink ref="E84" r:id="rId280" xr:uid="{94307AC7-6A90-4B64-A66F-C621FDF0EB4C}"/>
    <hyperlink ref="B83" r:id="rId281" xr:uid="{C4D7DE99-F3B9-4337-BA38-A1CB5AFAF7CE}"/>
    <hyperlink ref="E83" r:id="rId282" xr:uid="{07A89BD6-C5B1-4EA3-884C-4DAAFC1D7DB9}"/>
    <hyperlink ref="E82" r:id="rId283" xr:uid="{83CDA330-D80A-427A-AAA7-0A391934865E}"/>
    <hyperlink ref="B82" r:id="rId284" xr:uid="{9E5A339F-E668-411E-A6C0-3D314977C283}"/>
    <hyperlink ref="E81" r:id="rId285" xr:uid="{E826EFF3-41C2-4443-A907-16EADD3D6CC7}"/>
    <hyperlink ref="B81" r:id="rId286" xr:uid="{6F93CA54-84EF-43DA-B40E-3BAC2D136A4E}"/>
    <hyperlink ref="E80" r:id="rId287" xr:uid="{18C64F46-C52E-47C7-8959-79749DE4D5A1}"/>
    <hyperlink ref="B80" r:id="rId288" xr:uid="{8521494B-720F-4319-BF5D-AF0A017CD8E8}"/>
    <hyperlink ref="E79" r:id="rId289" xr:uid="{B378DDCF-9093-4384-83B7-493E39BE8EEF}"/>
    <hyperlink ref="B79" r:id="rId290" xr:uid="{83628658-086F-469D-9937-BAADBE8E2ACF}"/>
    <hyperlink ref="E78" r:id="rId291" xr:uid="{F0E6AA95-665D-4D34-A254-B9BE2B8BD4BD}"/>
    <hyperlink ref="B78" r:id="rId292" xr:uid="{302EEBA5-C853-4A00-BAEC-83A57477A344}"/>
    <hyperlink ref="B77" r:id="rId293" xr:uid="{375B1679-8D11-40FE-8A21-E9BCD8F51516}"/>
    <hyperlink ref="E77" r:id="rId294" xr:uid="{4FAC66E0-6B76-4406-94B8-96DA626BA09B}"/>
    <hyperlink ref="B76" r:id="rId295" xr:uid="{CB83992A-BDAF-4731-8C22-1378A12844BA}"/>
    <hyperlink ref="E76" r:id="rId296" xr:uid="{B3F3ED20-CDAF-457A-81E7-3517198265A3}"/>
    <hyperlink ref="B75" r:id="rId297" xr:uid="{D03A80A6-D910-42CE-AFE8-1BC3A1C16ACA}"/>
    <hyperlink ref="E75" r:id="rId298" xr:uid="{11F48D81-5A5B-451D-B268-B3444CD2C59A}"/>
    <hyperlink ref="B74" r:id="rId299" xr:uid="{ED35EF2A-868E-45E8-A460-33EAB411787F}"/>
    <hyperlink ref="E74" r:id="rId300" xr:uid="{6BB42B81-0358-4F4A-AF58-537476B645D8}"/>
    <hyperlink ref="B73" r:id="rId301" xr:uid="{ED45FF4A-F42C-4E77-932F-63D435DA81C8}"/>
    <hyperlink ref="E73" r:id="rId302" xr:uid="{E4FA2257-DB2A-4473-B76D-B2F3887B7851}"/>
    <hyperlink ref="B72" r:id="rId303" xr:uid="{65472011-BECC-4FE1-85BC-B19348F36D58}"/>
    <hyperlink ref="E72" r:id="rId304" xr:uid="{EC90BB3D-E341-429F-A374-DB7A0A027B2C}"/>
    <hyperlink ref="B71" r:id="rId305" xr:uid="{9CE2BD87-BB6C-4EC7-9372-FA9A714E7FF8}"/>
    <hyperlink ref="E71" r:id="rId306" xr:uid="{3133B66E-2993-4A02-A2FE-173ED89F9E5A}"/>
    <hyperlink ref="B70" r:id="rId307" xr:uid="{608732A9-1018-4CD4-9A2A-8921AA65E511}"/>
    <hyperlink ref="E70" r:id="rId308" xr:uid="{6C93095B-A7FE-4995-998C-6092052A680F}"/>
    <hyperlink ref="E69" r:id="rId309" xr:uid="{84D196CA-100A-4611-9829-BB7EBE76DDD2}"/>
    <hyperlink ref="B69" r:id="rId310" xr:uid="{C434CDDF-518A-43DA-BC74-1919E12A6AB3}"/>
    <hyperlink ref="B68" r:id="rId311" xr:uid="{212DFB27-370B-40BB-A14B-7E9335DC5EA6}"/>
    <hyperlink ref="E68" r:id="rId312" xr:uid="{70CB1A0B-4243-4C4D-80F2-ED806AF1DF4E}"/>
    <hyperlink ref="B67" r:id="rId313" xr:uid="{E1FC8EE7-5C57-4CEE-A024-E2F8A7458035}"/>
    <hyperlink ref="E67" r:id="rId314" xr:uid="{11494115-7BF3-4570-99BA-F1C4F8BCD1A1}"/>
    <hyperlink ref="B66" r:id="rId315" xr:uid="{B0FBC2B9-8C62-4F6A-B78F-2EB54C99954C}"/>
    <hyperlink ref="E66" r:id="rId316" xr:uid="{8F99A29E-9783-47FE-9192-F44BF8BDF43E}"/>
    <hyperlink ref="B65" r:id="rId317" xr:uid="{7C1B2E3C-CCD2-40FB-9124-3BA2E6C79924}"/>
    <hyperlink ref="E65" r:id="rId318" xr:uid="{ECDB8FD7-443F-4A12-86EC-6C5C06D9D85B}"/>
    <hyperlink ref="B64" r:id="rId319" xr:uid="{83B914C7-2424-43A9-8663-81DFC813C12C}"/>
    <hyperlink ref="E64" r:id="rId320" xr:uid="{F61E7188-CB9D-4A7D-BD4C-91C817CAACF2}"/>
    <hyperlink ref="B63" r:id="rId321" xr:uid="{A5750E82-1C74-40D8-8D63-4862E7EBA54A}"/>
    <hyperlink ref="E63" r:id="rId322" xr:uid="{743EB411-08DF-4C20-A9E0-BCB6287DC4DB}"/>
    <hyperlink ref="B62" r:id="rId323" xr:uid="{57A7E23C-22C8-4B47-A912-E722DD8D524C}"/>
    <hyperlink ref="E62" r:id="rId324" xr:uid="{2F635BB8-498F-4C14-8268-EA5642888F74}"/>
    <hyperlink ref="B61" r:id="rId325" xr:uid="{453A9744-D391-487A-9BDF-D7C5D62C383D}"/>
    <hyperlink ref="E61" r:id="rId326" xr:uid="{F93DC6FD-9F4B-4DB4-B888-EC08AFAE5F5E}"/>
    <hyperlink ref="B60" r:id="rId327" xr:uid="{DE574A21-622F-4776-AAE1-BAE3FE1C2616}"/>
    <hyperlink ref="E60" r:id="rId328" xr:uid="{2D88A112-B87F-48BD-AE7F-3399E68F5B83}"/>
    <hyperlink ref="B59" r:id="rId329" xr:uid="{4A830E63-AD01-421B-A997-F95826E2DD80}"/>
    <hyperlink ref="E59" r:id="rId330" xr:uid="{A05FF383-02D4-4D1A-B236-33D2118E5242}"/>
    <hyperlink ref="B58" r:id="rId331" xr:uid="{36971BE2-E1CD-4F73-A763-4D38E7B27984}"/>
    <hyperlink ref="E58" r:id="rId332" xr:uid="{DB78453C-5E99-4EE2-9C26-FE46625B8D7D}"/>
    <hyperlink ref="B57" r:id="rId333" xr:uid="{AA39E917-95E8-40D8-84AB-303433BA3EA0}"/>
    <hyperlink ref="E57" r:id="rId334" xr:uid="{2DB0FAE8-9B5C-4021-8C98-E27EDFE1B357}"/>
    <hyperlink ref="B56" r:id="rId335" xr:uid="{6E0B9065-530C-43FF-9240-41FF5BAAF01E}"/>
    <hyperlink ref="E56" r:id="rId336" xr:uid="{B2B8A6C8-9B22-4349-A709-5A3B92FD6992}"/>
    <hyperlink ref="E55" r:id="rId337" xr:uid="{991699BC-8793-4504-9B0E-70F6A24DCDFA}"/>
    <hyperlink ref="B55" r:id="rId338" xr:uid="{D8A506A5-8D80-4865-AA1D-845E72A7C631}"/>
    <hyperlink ref="B54" r:id="rId339" xr:uid="{E392E95F-7751-4045-8AD6-425BE045A5EC}"/>
    <hyperlink ref="E54" r:id="rId340" xr:uid="{D84F5C73-211D-47C0-9647-D23ABE4EBC77}"/>
    <hyperlink ref="B53" r:id="rId341" xr:uid="{0636FA6F-F038-4493-957A-23BDEB8281C3}"/>
    <hyperlink ref="E53" r:id="rId342" xr:uid="{F6C89DFC-2B5F-4B59-97CE-0FD5D7623866}"/>
    <hyperlink ref="E52" r:id="rId343" xr:uid="{5F97A909-F1B0-47FF-977C-40CD248E1E17}"/>
    <hyperlink ref="B52" r:id="rId344" xr:uid="{065A23BD-AAFE-4C51-BB6A-A8825914E917}"/>
    <hyperlink ref="B51" r:id="rId345" xr:uid="{D61E9193-5EBB-4B6C-B513-2BD379C30C32}"/>
    <hyperlink ref="E51" r:id="rId346" xr:uid="{3C051E7E-A87E-4AF4-8D16-990CBAE14F47}"/>
    <hyperlink ref="B50" r:id="rId347" xr:uid="{C8A624A8-144E-4F4C-AB04-E98FE43AA14D}"/>
    <hyperlink ref="E50" r:id="rId348" xr:uid="{0E8E38CE-BE70-4C92-83AE-2523DB8A0210}"/>
    <hyperlink ref="E49" r:id="rId349" xr:uid="{7450102D-D218-4291-A76A-23835070DF81}"/>
    <hyperlink ref="B49" r:id="rId350" xr:uid="{7FD707A7-92B3-431D-9B18-473925CD1DC0}"/>
    <hyperlink ref="B48" r:id="rId351" xr:uid="{05E967ED-FABB-41A2-BC85-533872D006EF}"/>
    <hyperlink ref="E48" r:id="rId352" xr:uid="{1D0420AE-6051-4FDB-835C-6317B4FC5A18}"/>
    <hyperlink ref="B47" r:id="rId353" xr:uid="{2170A40B-B3B9-4FCB-9065-1F868D92B709}"/>
    <hyperlink ref="E47" r:id="rId354" xr:uid="{F08FC178-A5B7-4BE1-9A55-AD2B673D8F02}"/>
    <hyperlink ref="B46" r:id="rId355" xr:uid="{274E1B9F-301B-4F45-958F-0C42807C6E1E}"/>
    <hyperlink ref="E46" r:id="rId356" xr:uid="{15E8CB6C-B975-4E6C-B490-36142031258F}"/>
    <hyperlink ref="B45" r:id="rId357" xr:uid="{B19144AC-C75F-433D-B388-63E6DB7F5740}"/>
    <hyperlink ref="E45" r:id="rId358" xr:uid="{77D1E0D0-E823-4985-ADD4-019530A7247B}"/>
    <hyperlink ref="E44" r:id="rId359" xr:uid="{38F65DB3-8FC7-46B9-A054-98AFC727B4AC}"/>
    <hyperlink ref="B44" r:id="rId360" xr:uid="{4256778B-2227-4EFD-B523-B7A503336527}"/>
    <hyperlink ref="E43" r:id="rId361" xr:uid="{E120641F-5E4D-4DF0-9A17-B03C76BF9B59}"/>
    <hyperlink ref="B43" r:id="rId362" xr:uid="{D1238E61-B7F3-4536-AB55-3BE594DACAC5}"/>
    <hyperlink ref="E42" r:id="rId363" xr:uid="{62C39F6B-0E80-447A-ADE5-FB3A6FD2B4C7}"/>
    <hyperlink ref="B42" r:id="rId364" xr:uid="{48598B9B-5E26-408C-9C29-469ED70D2F32}"/>
    <hyperlink ref="E41" r:id="rId365" xr:uid="{A0355604-FE5D-482E-B6AB-6A3C94DA695F}"/>
    <hyperlink ref="B41" r:id="rId366" xr:uid="{9A961369-28E0-4CA6-8735-D1763CCBEADB}"/>
    <hyperlink ref="B40" r:id="rId367" xr:uid="{77FC4855-0C54-46CC-AD39-04888BBD3F39}"/>
    <hyperlink ref="E40" r:id="rId368" xr:uid="{B52E1132-29D3-4AFA-874F-435CE638922D}"/>
    <hyperlink ref="B39" r:id="rId369" xr:uid="{F9B0B3FD-F94B-4D27-8971-95A55618F4EA}"/>
    <hyperlink ref="E39" r:id="rId370" xr:uid="{0B38AC55-2A9C-4614-83E9-4E154A11D6A4}"/>
    <hyperlink ref="B38" r:id="rId371" xr:uid="{9D4679D2-6DC6-4E2D-8074-9F29D4C1D939}"/>
    <hyperlink ref="E38" r:id="rId372" xr:uid="{45E4468F-3E35-4BBF-8434-4DB7A2D71392}"/>
    <hyperlink ref="B37" r:id="rId373" xr:uid="{DB237921-66D6-4BD2-9B95-5A540A5A4478}"/>
    <hyperlink ref="E37" r:id="rId374" xr:uid="{1363EC3C-ABD2-4538-B41C-6676F513FE8E}"/>
    <hyperlink ref="B36" r:id="rId375" xr:uid="{F20DE42A-A32D-4011-9341-C4F4706B62F7}"/>
    <hyperlink ref="E36" r:id="rId376" xr:uid="{BEA40697-67A8-4970-BEC1-D464A46B59F6}"/>
    <hyperlink ref="B35" r:id="rId377" xr:uid="{CAAAA0BF-A666-46CF-B268-0FD73F83C3EC}"/>
    <hyperlink ref="E35" r:id="rId378" xr:uid="{22CA91A8-E038-4312-8866-8CA708FAF77A}"/>
    <hyperlink ref="E34" r:id="rId379" xr:uid="{C81581F9-04B9-4139-B11A-A8E96A443C7D}"/>
    <hyperlink ref="B34" r:id="rId380" xr:uid="{C8747C93-3669-464A-B979-20505500B6E7}"/>
    <hyperlink ref="E33" r:id="rId381" xr:uid="{929312FD-2B2E-422B-8AE3-E7B8A49C0583}"/>
    <hyperlink ref="B33" r:id="rId382" xr:uid="{6A88A863-8E39-42B2-9C59-76F124CF7142}"/>
    <hyperlink ref="E32" r:id="rId383" xr:uid="{E1126B73-ABF0-4871-BC4F-748EB36DA547}"/>
    <hyperlink ref="B32" r:id="rId384" xr:uid="{F64B0660-0128-4AD8-8154-8F1745EC5E07}"/>
    <hyperlink ref="E31" r:id="rId385" xr:uid="{F832B48F-A5B7-4E4F-B0EA-370019AB3DD8}"/>
    <hyperlink ref="B31" r:id="rId386" xr:uid="{8CB517D7-C02B-4C84-ADCB-64EA4B40FCFB}"/>
    <hyperlink ref="E30" r:id="rId387" xr:uid="{2C24DA4E-B3DA-4DA0-A7AA-1228061E6B8F}"/>
    <hyperlink ref="B30" r:id="rId388" xr:uid="{F0517D3F-DA58-4F0B-AFF6-E69D73F7690E}"/>
    <hyperlink ref="E29" r:id="rId389" xr:uid="{ACC23CA3-9F54-4E90-BBA6-E67DB2ADCFF1}"/>
    <hyperlink ref="B29" r:id="rId390" xr:uid="{540ACE5D-ED3C-474A-BE5A-7A45D2665999}"/>
    <hyperlink ref="E28" r:id="rId391" xr:uid="{676F5396-970C-4654-AEC9-7B5A1EBFFCDF}"/>
    <hyperlink ref="B28" r:id="rId392" xr:uid="{79746C58-E5E9-4BF5-B78D-32A605307930}"/>
    <hyperlink ref="E27" r:id="rId393" xr:uid="{DA3CAEBB-54CF-44C0-8086-032E78AB923B}"/>
    <hyperlink ref="B27" r:id="rId394" xr:uid="{C4CA977D-52CD-496E-900A-6A5BDFFD7DDA}"/>
    <hyperlink ref="E26" r:id="rId395" xr:uid="{5AB5024E-D811-40C6-BFD8-7A45386D09EA}"/>
    <hyperlink ref="B26" r:id="rId396" xr:uid="{33C4C234-2F2C-4EEA-84FA-3D858B049B2A}"/>
    <hyperlink ref="E25" r:id="rId397" xr:uid="{BFF7C6FB-FB90-4B6A-AD4D-AF239FB7DAE9}"/>
    <hyperlink ref="B25" r:id="rId398" xr:uid="{0AB57207-6BD5-4285-A609-DB473907D5F9}"/>
    <hyperlink ref="E24" r:id="rId399" xr:uid="{92DD050B-147A-4A1D-917E-EECC6A704C0A}"/>
    <hyperlink ref="B24" r:id="rId400" xr:uid="{2FB47F14-E245-446B-B091-3260BF216FF9}"/>
    <hyperlink ref="E23" r:id="rId401" xr:uid="{17ABD57C-D47D-48CF-A99F-8FAA13BF8693}"/>
    <hyperlink ref="B23" r:id="rId402" xr:uid="{FA6926B5-1CB5-427A-80DD-4D75D90B1C9F}"/>
    <hyperlink ref="B22" r:id="rId403" xr:uid="{9612759F-5BED-4BEC-986D-330ED0FADC9B}"/>
    <hyperlink ref="E22" r:id="rId404" xr:uid="{C1B60E0E-A7E4-4B33-AF8C-AEFF2B094AA2}"/>
    <hyperlink ref="B21" r:id="rId405" xr:uid="{97476111-8CBC-49AD-9D03-8C9C9C245ADA}"/>
    <hyperlink ref="E21" r:id="rId406" xr:uid="{C48E59F1-80DA-4951-8D7A-CD8F889DDC21}"/>
    <hyperlink ref="B20" r:id="rId407" xr:uid="{DE855FDA-B276-4224-AB48-FF4BFD45F3E0}"/>
    <hyperlink ref="E20" r:id="rId408" xr:uid="{04ACF027-7F1B-4515-AF05-877C193A6196}"/>
    <hyperlink ref="B19" r:id="rId409" xr:uid="{B5FA920A-C5E8-44AD-8ABC-05F27C89C243}"/>
    <hyperlink ref="E19" r:id="rId410" xr:uid="{00BCD3DA-467C-42F0-B441-20CF6AAD6A1A}"/>
    <hyperlink ref="B18" r:id="rId411" xr:uid="{EE2D95E3-FB6A-4FE9-95FB-1882AB79FE64}"/>
    <hyperlink ref="E18" r:id="rId412" xr:uid="{2A1A87FB-DD50-47D0-95CE-63BB26626AC2}"/>
    <hyperlink ref="B17" r:id="rId413" xr:uid="{E94E01C3-378A-4882-A47A-20860949C5DE}"/>
    <hyperlink ref="E17" r:id="rId414" xr:uid="{1DCFEFC0-4498-4F7F-A029-05B6777D762B}"/>
    <hyperlink ref="B16" r:id="rId415" xr:uid="{6ED643B7-6327-499F-BBBF-E1699C3700EE}"/>
    <hyperlink ref="E16" r:id="rId416" xr:uid="{47B65FB5-DE64-4D40-8D10-917C74032AC3}"/>
    <hyperlink ref="B15" r:id="rId417" xr:uid="{9E6D0672-5B7E-4B74-BF2D-ACA99D3C8A5A}"/>
    <hyperlink ref="E15" r:id="rId418" xr:uid="{3CC0F81A-5941-4050-979D-EDC1AFFCEA89}"/>
    <hyperlink ref="B14" r:id="rId419" xr:uid="{03265D13-A4DA-4AD7-86DD-ACD2DC04B1AE}"/>
    <hyperlink ref="E14" r:id="rId420" xr:uid="{1862D14D-F22D-4A1C-80B6-157AE3460A36}"/>
    <hyperlink ref="E13" r:id="rId421" xr:uid="{37FE5D32-0BFA-48DD-A289-E047950EE664}"/>
    <hyperlink ref="B13" r:id="rId422" xr:uid="{C4DF9CF5-D9F5-4F6E-9F7E-043F6E4D0727}"/>
    <hyperlink ref="B12" r:id="rId423" xr:uid="{5A42E16D-3C4B-44FB-86EE-8EBEAFFC0F1B}"/>
    <hyperlink ref="B11" r:id="rId424" xr:uid="{2AF2083D-D4FC-433B-A0A8-27D30A12FA28}"/>
    <hyperlink ref="E10" r:id="rId425" xr:uid="{B5B64105-37B5-4BB5-8E98-06CE3BF63117}"/>
    <hyperlink ref="B10" r:id="rId426" xr:uid="{6D6CEC5E-7191-4CDB-BCB2-4F4710E2A5A5}"/>
    <hyperlink ref="B7" r:id="rId427" xr:uid="{E1111BF5-6C0A-40B1-9F28-F1E08D175F8B}"/>
    <hyperlink ref="E7" r:id="rId428" xr:uid="{2D0CC3BC-2020-4E29-8389-6FA55B176E14}"/>
    <hyperlink ref="B6" r:id="rId429" xr:uid="{0A286F29-AB7E-4387-9FB4-078C0066A616}"/>
    <hyperlink ref="E6" r:id="rId430" xr:uid="{23826A23-9655-49D6-A2FA-FC3FF0148342}"/>
    <hyperlink ref="E9" r:id="rId431" xr:uid="{57F7EA9F-7B6C-4600-893E-B8EF6B47E9E9}"/>
    <hyperlink ref="B9" r:id="rId432" xr:uid="{32215F38-9A39-4575-9FC8-9E8AB56DD06A}"/>
    <hyperlink ref="B8" r:id="rId433" xr:uid="{BDB10F34-461D-44F5-AF4D-2D1D66CEC226}"/>
    <hyperlink ref="E8" r:id="rId434" xr:uid="{06B7A073-AFDA-4975-A7EF-DE65F714B606}"/>
    <hyperlink ref="B5" r:id="rId435" xr:uid="{FAB45731-991A-4455-810D-0BB1DA6AAEB6}"/>
    <hyperlink ref="E5" r:id="rId436" xr:uid="{87DADDC8-503E-4BAB-8A3F-9366591839A8}"/>
    <hyperlink ref="B4" r:id="rId437" xr:uid="{7BDC5400-F10D-4A11-8405-CE2911F250D5}"/>
    <hyperlink ref="E4" r:id="rId438" xr:uid="{9EBE357B-3D76-4047-83F8-5FF16F988F40}"/>
    <hyperlink ref="B3" r:id="rId439" xr:uid="{338241EF-DF50-4930-BF75-03DA82C4AB71}"/>
    <hyperlink ref="E3" r:id="rId440" xr:uid="{90989DFB-336D-4046-8BE3-3FA87C34B354}"/>
    <hyperlink ref="E2" r:id="rId441" xr:uid="{55CB97DA-D6EE-44B8-9562-98D82DF99B7B}"/>
    <hyperlink ref="B2" r:id="rId442" xr:uid="{85E86895-D402-4E87-A085-5E587525EBAC}"/>
    <hyperlink ref="B333" r:id="rId443" xr:uid="{786B9A85-F0E3-42B4-887B-BDDE23FBB543}"/>
    <hyperlink ref="B325" r:id="rId444" xr:uid="{86CF0428-6D88-46D8-B097-EF1795A70287}"/>
    <hyperlink ref="E325" r:id="rId445" xr:uid="{E7257860-DC45-4A03-8292-B9E603119E4E}"/>
    <hyperlink ref="E233" r:id="rId446" xr:uid="{3DEB662B-490C-4411-88B2-62783808C764}"/>
    <hyperlink ref="E232" r:id="rId447" xr:uid="{1EED78A9-9062-42FF-8964-C4124B39DC90}"/>
    <hyperlink ref="B443" r:id="rId448" xr:uid="{24082574-C83A-4CEB-A843-B5A03A62C598}"/>
    <hyperlink ref="E443" r:id="rId449" xr:uid="{06A9C538-0C10-49A3-B347-71C9E45E80A7}"/>
    <hyperlink ref="E442" r:id="rId450" xr:uid="{7BE630E9-B329-44AF-BDAD-16E258A40295}"/>
    <hyperlink ref="B442" r:id="rId451" xr:uid="{B07CBE3D-AC21-450D-8423-879BE3ECF117}"/>
    <hyperlink ref="B441" r:id="rId452" xr:uid="{C01E7B21-9140-4AA8-8575-C29FE30BFAED}"/>
    <hyperlink ref="E441" r:id="rId453" xr:uid="{C7F1D27E-5359-4C48-A97A-3D4DE049DD4C}"/>
    <hyperlink ref="B440" r:id="rId454" xr:uid="{FCCAF565-A1D3-4754-B052-57F3352B8301}"/>
    <hyperlink ref="E440" r:id="rId455" xr:uid="{12F18DED-043E-447A-A2A7-667274033722}"/>
    <hyperlink ref="E439" r:id="rId456" xr:uid="{F3AA4F20-4790-4A67-8470-26BF87C27992}"/>
    <hyperlink ref="B439" r:id="rId457" xr:uid="{9ACE2E1C-F8FE-499E-9357-A28A62E478C6}"/>
    <hyperlink ref="E438" r:id="rId458" xr:uid="{35B16B2F-6CC2-4FF3-BC8D-6CE72559D891}"/>
    <hyperlink ref="B438" r:id="rId459" xr:uid="{AE1953AA-BA06-4B7A-B36B-386F8EE0A369}"/>
    <hyperlink ref="B339" r:id="rId460" xr:uid="{E1F6A25D-F709-4259-A537-A6F6E7CB6183}"/>
    <hyperlink ref="E339" r:id="rId461" xr:uid="{C00A03AF-B2E2-44DA-B9ED-36D745EC4CCD}"/>
    <hyperlink ref="B437" r:id="rId462" xr:uid="{055FF27A-63A6-4436-BAC1-295280F50C24}"/>
    <hyperlink ref="E437" r:id="rId463" xr:uid="{D8BF2963-B671-439F-8CB9-545B29932719}"/>
    <hyperlink ref="B436" r:id="rId464" xr:uid="{FE82AC1F-A6A8-4C9D-91E7-A6BBD549A719}"/>
    <hyperlink ref="E436" r:id="rId465" xr:uid="{FB0AD4B2-0789-46BB-853E-4A77FB64B61A}"/>
    <hyperlink ref="B435" r:id="rId466" xr:uid="{9749A74A-D82F-4D56-8225-AB2BFAFE4CC0}"/>
    <hyperlink ref="E435" r:id="rId467" xr:uid="{ABAE8FB0-F477-4EE6-8D4D-D3F3FEA02EFA}"/>
    <hyperlink ref="B434" r:id="rId468" xr:uid="{EF4C1CBD-EDEF-4439-A10D-B5D5DEE970EF}"/>
    <hyperlink ref="E434" r:id="rId469" xr:uid="{0D00BF43-8E26-4731-B340-2742685AB47D}"/>
    <hyperlink ref="B433" r:id="rId470" xr:uid="{C6EAEF6E-2D1F-4C0C-B8F3-DF2D7C7406DF}"/>
    <hyperlink ref="E433" r:id="rId471" xr:uid="{23005993-466C-41F1-AE6A-B4A934EC5A39}"/>
    <hyperlink ref="B432" r:id="rId472" xr:uid="{6D77DF6E-1932-48AD-A8ED-B4F1164F2B22}"/>
    <hyperlink ref="E432" r:id="rId473" xr:uid="{D2616D51-22D3-42B2-8802-621063E0A33F}"/>
    <hyperlink ref="B431" r:id="rId474" xr:uid="{1275C38D-1AE8-42D4-A365-415FBB469EA0}"/>
    <hyperlink ref="E431" r:id="rId475" xr:uid="{06B07AF0-AFE2-4AA3-ABAC-4DBE551BCBB5}"/>
    <hyperlink ref="E430" r:id="rId476" xr:uid="{E347FD6D-C178-42A5-90CA-3276A8F44396}"/>
    <hyperlink ref="B430" r:id="rId477" xr:uid="{6D1A6EA2-3003-4DD2-9679-106E7A29112D}"/>
    <hyperlink ref="B429" r:id="rId478" xr:uid="{18964AA8-5948-4538-AE25-EA1F051AC9C1}"/>
    <hyperlink ref="E429" r:id="rId479" xr:uid="{B315C1E9-8B83-43B1-9E36-0AE47D7DF7F8}"/>
    <hyperlink ref="B428" r:id="rId480" xr:uid="{7B46BB87-92D0-493D-B7C1-5B682A2862CC}"/>
    <hyperlink ref="E428" r:id="rId481" xr:uid="{8F84F7E0-D8CA-4557-919A-B3B9CE614571}"/>
    <hyperlink ref="B427" r:id="rId482" xr:uid="{C0B13B59-CD79-405D-AD18-94CB328742F3}"/>
    <hyperlink ref="E427" r:id="rId483" xr:uid="{54D7E587-EA62-4C25-96DD-C42E3241B8BB}"/>
    <hyperlink ref="B426" r:id="rId484" xr:uid="{4CBA26E1-4C74-4EEB-AD18-E801CEB445C4}"/>
    <hyperlink ref="E426" r:id="rId485" xr:uid="{181C702B-56BE-46B3-A949-1936FF678FA9}"/>
    <hyperlink ref="B425" r:id="rId486" xr:uid="{957D97B0-2480-4735-A923-21A80CFA827C}"/>
    <hyperlink ref="E425" r:id="rId487" xr:uid="{A4CC5C74-D09D-4C6B-9FC8-EFE2DBFEEA25}"/>
    <hyperlink ref="B424" r:id="rId488" xr:uid="{7270BD1A-B39D-40FA-96EA-E61B3615E713}"/>
    <hyperlink ref="E424" r:id="rId489" xr:uid="{AF612C19-8A72-4E48-B5C1-7D3864FA4EAE}"/>
    <hyperlink ref="E423" r:id="rId490" xr:uid="{E7F05DD0-BDBE-4BA8-88D1-171D9D7A2CF4}"/>
    <hyperlink ref="B423" r:id="rId491" xr:uid="{19ED2E81-0944-42F1-99EA-0E3CB12EF1F8}"/>
    <hyperlink ref="B422" r:id="rId492" xr:uid="{6552123E-3B18-4E4C-98D0-FE2A8452CE2F}"/>
    <hyperlink ref="E422" r:id="rId493" xr:uid="{AFFFCBC2-CFD3-428C-9A96-9BC24ADC40AD}"/>
    <hyperlink ref="E421" r:id="rId494" xr:uid="{428D7EE3-565B-4760-A8A3-2BD61ECBBD0E}"/>
    <hyperlink ref="B421" r:id="rId495" xr:uid="{B661B641-E8BA-42E5-8CFA-F9DA4940A4BC}"/>
    <hyperlink ref="E420" r:id="rId496" xr:uid="{765CF854-56D9-47D6-AE99-8C510542055A}"/>
    <hyperlink ref="B420" r:id="rId497" xr:uid="{12831BAF-ED1A-4D0C-9987-409ABB859862}"/>
    <hyperlink ref="B419" r:id="rId498" xr:uid="{F8D3D306-2B7E-4A5E-9FCD-FAF6604352BA}"/>
    <hyperlink ref="E419" r:id="rId499" xr:uid="{B16545D1-39FC-4632-9BBC-1E6D00E51380}"/>
    <hyperlink ref="B418" r:id="rId500" xr:uid="{A8CCC641-66F8-4738-9C6F-524C2A62CF74}"/>
    <hyperlink ref="E418" r:id="rId501" xr:uid="{AF772FC1-B56A-4776-B9A3-E2ED4945582A}"/>
    <hyperlink ref="B417" r:id="rId502" xr:uid="{5360724B-6F86-4899-8385-0E37A3AB4750}"/>
    <hyperlink ref="E417" r:id="rId503" xr:uid="{95653B7B-A90E-4607-931F-57578AF59C71}"/>
    <hyperlink ref="B416" r:id="rId504" xr:uid="{3A9FF33A-BFCC-437D-84B4-414D9619BBB1}"/>
    <hyperlink ref="E416" r:id="rId505" xr:uid="{CB3544D1-ABD5-4ED8-AD64-0DD38220D7C8}"/>
    <hyperlink ref="B415" r:id="rId506" xr:uid="{3B6C49F7-CA8C-40B9-8190-AF726D28356F}"/>
    <hyperlink ref="E415" r:id="rId507" xr:uid="{B3417145-145C-4BD3-8DC4-F69D6C51B158}"/>
    <hyperlink ref="B414" r:id="rId508" xr:uid="{9B798601-6EF4-483A-996F-9865270078BD}"/>
    <hyperlink ref="E414" r:id="rId509" xr:uid="{ADCC4E1E-88BD-4232-B661-EDBF193E1517}"/>
    <hyperlink ref="B413" r:id="rId510" xr:uid="{294E2E5E-D9BE-49DB-A4D7-C76D04859E3F}"/>
    <hyperlink ref="E413" r:id="rId511" xr:uid="{C1C589D6-94D9-497E-95FE-C23EA2979828}"/>
    <hyperlink ref="B412" r:id="rId512" xr:uid="{FE9FC8F7-86B7-400D-8B17-21E6DC5143CF}"/>
    <hyperlink ref="E412" r:id="rId513" xr:uid="{C93A5A9F-09AD-471E-9C9F-5A42DD3BE3EF}"/>
    <hyperlink ref="B411" r:id="rId514" xr:uid="{747B8190-0296-4DAA-9463-D1C9FBC25004}"/>
    <hyperlink ref="E411" r:id="rId515" xr:uid="{76864FCF-E355-4523-B573-2C9272406325}"/>
    <hyperlink ref="B410" r:id="rId516" xr:uid="{8A5BF3CA-F72E-4ECD-847E-73B05CB53EF4}"/>
    <hyperlink ref="E410" r:id="rId517" xr:uid="{6CF50658-2B32-4154-8413-83464D082A25}"/>
    <hyperlink ref="B409" r:id="rId518" xr:uid="{D0955852-2930-4F89-8E45-EB7F8E323360}"/>
    <hyperlink ref="E409" r:id="rId519" xr:uid="{2449E231-DE2D-4EDB-B98E-9A0C4AD9E410}"/>
    <hyperlink ref="B408" r:id="rId520" xr:uid="{22BA5FEB-B2B8-4984-98AD-DCBC7966453F}"/>
    <hyperlink ref="E408" r:id="rId521" xr:uid="{A2A30A97-1F87-4D0A-8AF6-EBB90B0D037B}"/>
    <hyperlink ref="B407" r:id="rId522" xr:uid="{666F8B94-E59C-4E1D-9535-E95EA792B0EC}"/>
    <hyperlink ref="E407" r:id="rId523" xr:uid="{B2DA1252-481D-4A8D-98AF-A598BF01670C}"/>
    <hyperlink ref="B406" r:id="rId524" xr:uid="{F656BE36-7A0F-4FDF-8A05-55BDABE5B9A5}"/>
    <hyperlink ref="E406" r:id="rId525" xr:uid="{44470E77-5D47-49B5-9935-2DC1DE8673FF}"/>
    <hyperlink ref="B405" r:id="rId526" xr:uid="{5A1EFC64-BB04-4C2F-B147-3EB3B612F180}"/>
    <hyperlink ref="E405" r:id="rId527" xr:uid="{1AF918B0-FA11-4B7A-B3CA-E013B7FB6FFF}"/>
    <hyperlink ref="E404" r:id="rId528" xr:uid="{26127E3C-0D54-4506-8C8C-B94D8B818003}"/>
    <hyperlink ref="B404" r:id="rId529" xr:uid="{03A25819-ADEA-4D02-9AEA-7F65380C00E6}"/>
    <hyperlink ref="E403" r:id="rId530" xr:uid="{418E6A41-8479-4A9D-BE10-7BE92EADFA4F}"/>
    <hyperlink ref="B403" r:id="rId531" xr:uid="{0D7BE3C3-CA1A-41F9-936E-461023843690}"/>
    <hyperlink ref="E402" r:id="rId532" xr:uid="{84056147-147F-41E1-840A-1549A22252F0}"/>
    <hyperlink ref="B402" r:id="rId533" xr:uid="{06E517AF-BCEE-41A0-A7A7-F98F6A56A509}"/>
    <hyperlink ref="E401" r:id="rId534" xr:uid="{5859BB7E-562E-4729-9773-1CD211FFC5C6}"/>
    <hyperlink ref="B401" r:id="rId535" xr:uid="{E65FC941-144C-432D-8015-BDDECD800BD7}"/>
    <hyperlink ref="E400" r:id="rId536" xr:uid="{488E0CF8-0C8E-4986-BA33-853821D121F0}"/>
    <hyperlink ref="B400" r:id="rId537" xr:uid="{40A3C464-4285-4904-A33A-4226464891BA}"/>
    <hyperlink ref="B399" r:id="rId538" xr:uid="{8E671FBC-F9DB-459C-BB07-D37D27424940}"/>
    <hyperlink ref="E399" r:id="rId539" xr:uid="{78C92408-759B-484A-ABBD-BE97EF8B3220}"/>
    <hyperlink ref="B398" r:id="rId540" xr:uid="{DC36566A-3F91-4FD5-98CE-AF7129E4CBFB}"/>
    <hyperlink ref="E398" r:id="rId541" xr:uid="{792ADE6E-8E31-4520-A778-B585CAB153E5}"/>
    <hyperlink ref="B397" r:id="rId542" xr:uid="{1C115D72-7D75-4C26-BD35-B3BDB63AD526}"/>
    <hyperlink ref="E397" r:id="rId543" xr:uid="{C2EAD287-53D7-4BB9-8E7D-2C89FBDE582E}"/>
    <hyperlink ref="B396" r:id="rId544" xr:uid="{CB6D6F61-30C5-4E99-B89B-E96213364936}"/>
    <hyperlink ref="E396" r:id="rId545" xr:uid="{5B1335E8-C5AF-4F51-AA2E-B6F20E7BB4FB}"/>
    <hyperlink ref="B395" r:id="rId546" xr:uid="{8682DAB8-4F82-440F-ACA6-CA0D57128B7B}"/>
    <hyperlink ref="E395" r:id="rId547" xr:uid="{30E704DD-62AF-4577-AC15-84E7A910C263}"/>
    <hyperlink ref="B394" r:id="rId548" xr:uid="{923A4A58-C626-43E3-91D9-2E1228BEF543}"/>
    <hyperlink ref="E394" r:id="rId549" xr:uid="{C6575F73-44AF-436A-85C2-9F81A8D846DD}"/>
    <hyperlink ref="B393" r:id="rId550" xr:uid="{113CBAB3-7205-4429-A6A2-362FE10F4660}"/>
    <hyperlink ref="E393" r:id="rId551" xr:uid="{46940C63-571A-452A-B5AE-2C302FD22C29}"/>
    <hyperlink ref="B392" r:id="rId552" xr:uid="{ACA4629C-743A-4C8F-BFA4-FA6540016342}"/>
    <hyperlink ref="E392" r:id="rId553" xr:uid="{22EF060D-69F4-4D12-A4B7-B79F2F94DC9B}"/>
    <hyperlink ref="B391" r:id="rId554" xr:uid="{0BB677A9-CB5C-4774-BC2F-C9D24BD91B56}"/>
    <hyperlink ref="E391" r:id="rId555" xr:uid="{D263198B-8D4D-4781-A45B-23304D4A0F70}"/>
    <hyperlink ref="B390" r:id="rId556" xr:uid="{B8AD865F-3D2D-479D-9ECF-0ADB0F2F30AB}"/>
    <hyperlink ref="E390" r:id="rId557" xr:uid="{1FB9B226-A999-4B23-B9C7-4EFCD5E8ADDA}"/>
    <hyperlink ref="B389" r:id="rId558" xr:uid="{F815580A-3BA8-43C5-8003-A7611CAEB5E7}"/>
    <hyperlink ref="E389" r:id="rId559" xr:uid="{8FCE59E1-EB34-45F3-A507-94D218AA7906}"/>
    <hyperlink ref="E388" r:id="rId560" xr:uid="{9A46E680-1A06-475F-A750-5A630516FF11}"/>
    <hyperlink ref="B388" r:id="rId561" xr:uid="{78F5F500-79EA-4F21-B118-14A0D200DCD1}"/>
    <hyperlink ref="E387" r:id="rId562" xr:uid="{562247C2-8402-486E-B5DF-A37CC9C480E0}"/>
    <hyperlink ref="B387" r:id="rId563" xr:uid="{11C35857-254E-4686-8FCB-EDBFB9C07DE8}"/>
    <hyperlink ref="E386" r:id="rId564" xr:uid="{72651D6A-E08D-42A6-BB83-4AC7FC1DEF29}"/>
    <hyperlink ref="B386" r:id="rId565" xr:uid="{6B9215C1-91B4-4BCB-96E9-AB84FB007BFE}"/>
    <hyperlink ref="E385" r:id="rId566" xr:uid="{612AE561-4C25-4B82-B7D8-AC342BB6D287}"/>
    <hyperlink ref="B385" r:id="rId567" xr:uid="{C71E27DB-259B-4DF4-9104-7A0AC7477128}"/>
    <hyperlink ref="B384" r:id="rId568" xr:uid="{8E6F759E-F006-4BDC-AACB-4939529364A9}"/>
    <hyperlink ref="E384" r:id="rId569" xr:uid="{D19E04A5-A067-4C58-B93D-C0E88F9E5BB2}"/>
    <hyperlink ref="B383" r:id="rId570" xr:uid="{66D6ADD1-E836-4B28-A426-EA15F8C8A1B8}"/>
    <hyperlink ref="E383" r:id="rId571" xr:uid="{F261C6B6-B482-45B1-B6A7-233E478BB1AF}"/>
    <hyperlink ref="E382" r:id="rId572" xr:uid="{23AF40FA-E868-4032-B207-AA01752B3AD2}"/>
    <hyperlink ref="B382" r:id="rId573" xr:uid="{FAF8A314-80E2-4FF4-968F-B31BD9012B9D}"/>
    <hyperlink ref="E381" r:id="rId574" xr:uid="{1727F198-C315-40CD-BB0E-33C5FC183F7F}"/>
    <hyperlink ref="B381" r:id="rId575" xr:uid="{B7D1D255-0F01-400A-9661-1AB446B22036}"/>
    <hyperlink ref="B380" r:id="rId576" xr:uid="{B788A5DA-8F73-4D93-89CF-A386F7536329}"/>
    <hyperlink ref="E380" r:id="rId577" xr:uid="{57531FB5-DF2F-436C-B571-DEFE4C39C4A0}"/>
    <hyperlink ref="E379" r:id="rId578" xr:uid="{A4966AB4-720D-40C6-90F0-F7B07536E6C0}"/>
    <hyperlink ref="B379" r:id="rId579" xr:uid="{C43D5C6D-49C7-462E-B8EC-D1214F8CEA99}"/>
    <hyperlink ref="E378" r:id="rId580" xr:uid="{1C0CF87C-3276-4DF7-9D27-EFAA867F4A38}"/>
    <hyperlink ref="B378" r:id="rId581" xr:uid="{235BF479-22AD-498B-B75F-4BCFA2024216}"/>
    <hyperlink ref="E377" r:id="rId582" xr:uid="{14C10FEA-D26B-4017-86EE-92990E6AE2CE}"/>
    <hyperlink ref="B377" r:id="rId583" xr:uid="{E682659A-2991-479D-8095-919CD28D76E2}"/>
    <hyperlink ref="E376" r:id="rId584" xr:uid="{1626382F-D9C5-4CD7-9FCA-0795E9F20ACB}"/>
    <hyperlink ref="B376" r:id="rId585" xr:uid="{FA93C8D1-DB1B-4E91-B7C0-756826347B05}"/>
    <hyperlink ref="B375" r:id="rId586" xr:uid="{6606A51B-DD6F-4E8D-ACE8-105209EF7A62}"/>
    <hyperlink ref="E375" r:id="rId587" xr:uid="{B65C1B7C-65D1-4210-8B76-D39F42EC96DE}"/>
    <hyperlink ref="B374" r:id="rId588" xr:uid="{E89A19D9-709A-48CF-97FA-58454DCA93A5}"/>
    <hyperlink ref="E374" r:id="rId589" xr:uid="{D94ADC90-EF1F-462F-A3C8-B77C1FFB345A}"/>
    <hyperlink ref="B373" r:id="rId590" xr:uid="{F903B951-8CF6-444F-BDAC-DDD1EC531FBE}"/>
    <hyperlink ref="E373" r:id="rId591" xr:uid="{998EEE5A-5646-416D-BCE1-5FF83C7C699B}"/>
    <hyperlink ref="B372" r:id="rId592" xr:uid="{CC1CB58E-7E66-4C5A-8B7E-566EE978288C}"/>
    <hyperlink ref="E372" r:id="rId593" xr:uid="{BDB1BCA7-EF2B-45A1-8CC2-A29C05D0CE6B}"/>
    <hyperlink ref="B371" r:id="rId594" xr:uid="{8A04B691-923C-4421-A499-527F495DBDE5}"/>
    <hyperlink ref="E371" r:id="rId595" xr:uid="{91CD10CA-0917-41E4-86CF-9147206CAF96}"/>
    <hyperlink ref="B370" r:id="rId596" xr:uid="{92A6F226-A17D-4D82-90C6-4BD2ED011205}"/>
    <hyperlink ref="E370" r:id="rId597" xr:uid="{0F298420-0BC8-47E4-A30F-CB8B0D3C1882}"/>
    <hyperlink ref="B369" r:id="rId598" xr:uid="{6238601E-B540-4702-A4BD-5CEEE384D8DE}"/>
    <hyperlink ref="E369" r:id="rId599" xr:uid="{FA04C8CE-FF65-497E-BBB1-285AF06C8F51}"/>
    <hyperlink ref="B368" r:id="rId600" xr:uid="{EEADB71B-86D7-48E0-9E47-D5342EDF6907}"/>
    <hyperlink ref="E368" r:id="rId601" xr:uid="{83CE2588-2E24-4290-A4DE-E0012D9028CC}"/>
    <hyperlink ref="B367" r:id="rId602" xr:uid="{3248CD15-7F5A-40A3-B221-E693F179FD41}"/>
    <hyperlink ref="E367" r:id="rId603" xr:uid="{AC769B8B-AF76-4140-B267-2BB5F6D076DC}"/>
    <hyperlink ref="B366" r:id="rId604" xr:uid="{127C3D81-010F-4C70-A48E-EEDD37B72808}"/>
    <hyperlink ref="E366" r:id="rId605" xr:uid="{7F719495-3811-44B1-BBEC-93D499F5D5CA}"/>
    <hyperlink ref="B365" r:id="rId606" xr:uid="{479405F2-9069-45CF-BEE5-E1DE9F724D21}"/>
    <hyperlink ref="E365" r:id="rId607" xr:uid="{08D17F8A-790D-4945-8E4A-14E5BAFA65BB}"/>
    <hyperlink ref="B364" r:id="rId608" xr:uid="{02F40DC8-4DA6-471C-BA38-D880F7439A6A}"/>
    <hyperlink ref="E364" r:id="rId609" xr:uid="{8CF26081-F74D-47D5-A62D-18A3331B54F1}"/>
    <hyperlink ref="B363" r:id="rId610" xr:uid="{05965A77-B1D0-4F1C-BECD-D97B3FEB0EE3}"/>
    <hyperlink ref="E363" r:id="rId611" xr:uid="{43C1F4DF-85B2-41E0-BEA5-C27BD8F483FA}"/>
    <hyperlink ref="E362" r:id="rId612" xr:uid="{2F8A1BEA-7643-4B89-8E62-E2309B209563}"/>
    <hyperlink ref="B362" r:id="rId613" xr:uid="{600A5CA9-682B-4AA6-A6C5-5D68DED19286}"/>
    <hyperlink ref="E361" r:id="rId614" xr:uid="{AEE118B0-1B93-45E0-81B3-B282338EFE6E}"/>
    <hyperlink ref="B361" r:id="rId615" xr:uid="{5D4F26E2-4128-4C44-9869-6F4E93699B7F}"/>
    <hyperlink ref="B360" r:id="rId616" xr:uid="{2F3DD50F-A478-4BA3-8F15-93B2CF0DD0F8}"/>
    <hyperlink ref="E360" r:id="rId617" xr:uid="{2316A13C-80AF-4F7D-A52F-03E90365F9A9}"/>
    <hyperlink ref="B359" r:id="rId618" xr:uid="{F9076859-BBE9-4177-A54B-3A8C6B71754E}"/>
    <hyperlink ref="E359" r:id="rId619" xr:uid="{46F6D126-767F-45E5-8CA0-0D1F82FC7814}"/>
    <hyperlink ref="E358" r:id="rId620" xr:uid="{C0B3FA31-2222-4B3B-8433-3741EF1E15A3}"/>
    <hyperlink ref="B358" r:id="rId621" xr:uid="{B6164022-2D43-42C7-8F04-D89665C81926}"/>
    <hyperlink ref="B357" r:id="rId622" xr:uid="{73B1DB5D-04CD-41CB-8D40-CED0F97BEA38}"/>
    <hyperlink ref="E357" r:id="rId623" xr:uid="{3BE1165F-E6E8-474D-ADA7-AA834D9ED374}"/>
    <hyperlink ref="B356" r:id="rId624" xr:uid="{1166B578-9F35-4619-938C-2E31B774E921}"/>
    <hyperlink ref="E356" r:id="rId625" xr:uid="{F6F91CE1-431A-448D-BC67-E84C3B4EA101}"/>
    <hyperlink ref="B355" r:id="rId626" xr:uid="{8AFD419B-83D0-4BDC-8C67-B705155A40BC}"/>
    <hyperlink ref="E355" r:id="rId627" xr:uid="{264FBE8D-B0E9-4676-ADA4-B4FB1CCA0049}"/>
    <hyperlink ref="B354" r:id="rId628" xr:uid="{B22EAF56-449A-4E96-89EC-59D9F0702F35}"/>
    <hyperlink ref="E354" r:id="rId629" xr:uid="{DC7A4B80-F438-427C-BEED-9B911A3CD33F}"/>
    <hyperlink ref="B353" r:id="rId630" xr:uid="{5105A632-3557-4ED1-B3DD-FF582B58315E}"/>
    <hyperlink ref="E353" r:id="rId631" xr:uid="{AA85C23A-062C-4BAC-BBB9-7B221DBE135F}"/>
    <hyperlink ref="B352" r:id="rId632" xr:uid="{220973C9-261C-44E5-A209-B12769D7C094}"/>
    <hyperlink ref="E352" r:id="rId633" xr:uid="{40214B3D-22B5-48A6-B3C2-A6CD4CA116C0}"/>
    <hyperlink ref="B351" r:id="rId634" xr:uid="{B65DAA21-4862-4F3A-8B7F-E4D78E014DBF}"/>
    <hyperlink ref="E351" r:id="rId635" xr:uid="{642BE691-3D3D-4052-8C29-DE82121CFE25}"/>
    <hyperlink ref="B350" r:id="rId636" xr:uid="{AC6CA7CC-9DF5-4FDA-96F8-76141D1418D8}"/>
    <hyperlink ref="E350" r:id="rId637" xr:uid="{5C075371-BE44-49A8-8BF2-718A267BD0CC}"/>
    <hyperlink ref="B349" r:id="rId638" xr:uid="{54C0CF4F-FFDC-4157-A72B-7D2D36BC81D4}"/>
    <hyperlink ref="E349" r:id="rId639" xr:uid="{5C249FAA-FE4F-452D-9118-E9A1268730F4}"/>
    <hyperlink ref="B348" r:id="rId640" xr:uid="{4CF9024C-1214-4540-89DB-A691ACB17840}"/>
    <hyperlink ref="E348" r:id="rId641" xr:uid="{7D01C932-2AF6-4BB4-BFFB-543415B16650}"/>
    <hyperlink ref="B347" r:id="rId642" xr:uid="{13F6B059-DAA3-4F80-9C4D-68910A4F6077}"/>
    <hyperlink ref="E347" r:id="rId643" xr:uid="{5362EF4B-33B0-4F5D-AAFF-5E77A5D66B13}"/>
    <hyperlink ref="B346" r:id="rId644" xr:uid="{7E43FCC0-5CE6-45F4-9AD8-A6BEC8343B25}"/>
    <hyperlink ref="E346" r:id="rId645" xr:uid="{0757CBAA-470A-4F97-B36D-40E0D60E3A34}"/>
    <hyperlink ref="B345" r:id="rId646" xr:uid="{57FBF436-D7A2-4A69-8660-F782AD1EAC22}"/>
    <hyperlink ref="E345" r:id="rId647" xr:uid="{C446FC89-2678-44F4-8B7F-9E846B01A450}"/>
    <hyperlink ref="B344" r:id="rId648" xr:uid="{10069949-38C5-40DA-A1DE-AD6867C74B1C}"/>
    <hyperlink ref="E344" r:id="rId649" xr:uid="{AEE14C6D-84DA-4ABD-BE97-C2AC4664896D}"/>
    <hyperlink ref="B343" r:id="rId650" xr:uid="{1918397B-6F45-46C5-AE2E-3960F29A397A}"/>
    <hyperlink ref="E343" r:id="rId651" xr:uid="{9BC6E1AE-CE98-49A2-8DAA-FD1B7A8AF2F9}"/>
    <hyperlink ref="B342" r:id="rId652" xr:uid="{F0A7290A-7B73-445B-9F05-C87BB215F4CF}"/>
    <hyperlink ref="E342" r:id="rId653" xr:uid="{A138729D-4D95-421E-BE80-19DDBE67F8D6}"/>
    <hyperlink ref="B341" r:id="rId654" xr:uid="{571A4694-B575-41C0-88B3-7C33633E631D}"/>
    <hyperlink ref="E341" r:id="rId655" xr:uid="{E556916F-7D21-44D2-8AC5-250630E94BCD}"/>
    <hyperlink ref="B340" r:id="rId656" xr:uid="{E2F59891-E578-452B-97A1-AC51EE2C4007}"/>
    <hyperlink ref="E340" r:id="rId657" xr:uid="{95B7272A-C33A-44EA-817A-B907AA8301A2}"/>
    <hyperlink ref="B338" r:id="rId658" xr:uid="{9306A833-9A35-41FF-9690-2821B6658659}"/>
    <hyperlink ref="E338" r:id="rId659" xr:uid="{CCBC56E1-AF06-4D58-9DFE-D24854364D92}"/>
    <hyperlink ref="E337" r:id="rId660" xr:uid="{682544AD-CF10-4360-BE8E-C623FD95657B}"/>
    <hyperlink ref="B337" r:id="rId661" xr:uid="{80C52EE2-25DE-480D-9AB1-E28012E7ECCA}"/>
    <hyperlink ref="E336" r:id="rId662" xr:uid="{B782C1B4-49E7-47F8-BDCE-7F8C89F06D27}"/>
    <hyperlink ref="B336" r:id="rId663" xr:uid="{05BED863-97A6-47FD-AD63-341D9ECCA948}"/>
    <hyperlink ref="E335" r:id="rId664" xr:uid="{6FCB5654-464B-4B58-905B-D44B1D45999B}"/>
    <hyperlink ref="B335" r:id="rId665" xr:uid="{764A9688-C1ED-4B8E-80ED-C8EED4209311}"/>
    <hyperlink ref="E334" r:id="rId666" xr:uid="{6CF71D90-B397-43CD-A8A0-4FFB8FC1C1B1}"/>
    <hyperlink ref="B334" r:id="rId667" xr:uid="{7C384AEC-4AF5-4F50-9B33-323856A2B7A4}"/>
    <hyperlink ref="E333" r:id="rId668" xr:uid="{43263FFB-19B5-4F91-A306-181C685141B3}"/>
    <hyperlink ref="B332" r:id="rId669" xr:uid="{5AC774E8-5E09-407D-BDF1-EF0CF5789F41}"/>
    <hyperlink ref="E332" r:id="rId670" xr:uid="{F067F90D-9501-4E0E-8B86-8D707773221B}"/>
    <hyperlink ref="B331" r:id="rId671" xr:uid="{32A753F3-A6B8-43D5-BF3A-36D945BEDD83}"/>
    <hyperlink ref="E331" r:id="rId672" xr:uid="{D2A8C433-93F2-4763-99D5-05FB2D3F06EE}"/>
    <hyperlink ref="B330" r:id="rId673" xr:uid="{9EBB7E43-0BF0-4FDB-8C4F-E165423729AE}"/>
    <hyperlink ref="E330" r:id="rId674" xr:uid="{5B383951-4CAD-40D1-85FB-BD966E089ABF}"/>
    <hyperlink ref="B329" r:id="rId675" xr:uid="{C15B7689-B912-40E3-867C-504F6A2C4DAB}"/>
    <hyperlink ref="E329" r:id="rId676" xr:uid="{7249084B-4EA8-4BC7-A453-E6ACB25B4EBF}"/>
    <hyperlink ref="B328" r:id="rId677" xr:uid="{393973A2-6416-4DD1-BDF9-8CC3F73BAA3F}"/>
    <hyperlink ref="E328" r:id="rId678" xr:uid="{578CAA63-79AC-4555-B14B-9A85C963A852}"/>
    <hyperlink ref="E327" r:id="rId679" xr:uid="{660956BB-043A-4055-B0B5-2ACF114770F1}"/>
    <hyperlink ref="B327" r:id="rId680" xr:uid="{434C4E8C-2303-4D86-B20E-72D1BCDF471E}"/>
    <hyperlink ref="E326" r:id="rId681" xr:uid="{DBC8ABBA-1400-43A7-AE3E-B51D0E2F31E1}"/>
    <hyperlink ref="B326" r:id="rId682" xr:uid="{6B10C5BA-480E-4931-97EA-27A5D3610B4B}"/>
    <hyperlink ref="E324" r:id="rId683" xr:uid="{BD6B6195-4D60-4555-825B-2A130FCEBC58}"/>
    <hyperlink ref="B324" r:id="rId684" xr:uid="{86A46EF2-56B8-4807-9379-1B1F8EE4336B}"/>
    <hyperlink ref="B323" r:id="rId685" xr:uid="{BE4873E2-E275-4D6D-8461-C07A50734F65}"/>
    <hyperlink ref="E323" r:id="rId686" xr:uid="{BA83FC66-E107-4D65-B28A-28A6F0A1EEC5}"/>
    <hyperlink ref="E322" r:id="rId687" xr:uid="{BF4096B5-5824-4DDA-BF5C-FB900D4AF8F6}"/>
    <hyperlink ref="B322" r:id="rId688" xr:uid="{C30E1EF6-1B92-4361-90E2-4D4DF44F9542}"/>
    <hyperlink ref="E321" r:id="rId689" xr:uid="{A9BF58EA-1D54-4E47-B103-F678093106C5}"/>
    <hyperlink ref="B321" r:id="rId690" xr:uid="{66C3DD1A-4366-42B1-A217-CA71D945B607}"/>
    <hyperlink ref="B320" r:id="rId691" xr:uid="{22E91E30-58AF-400E-92E9-BDAEF8BCB027}"/>
    <hyperlink ref="E320" r:id="rId692" xr:uid="{2757CD04-D0C1-49DE-9537-9B236ED91A0D}"/>
    <hyperlink ref="E319" r:id="rId693" xr:uid="{DD716F00-6E2C-4A55-9C11-F357601E0A05}"/>
    <hyperlink ref="B319" r:id="rId694" xr:uid="{E708C492-069A-4499-99AF-BF0E5B4C570B}"/>
    <hyperlink ref="E318" r:id="rId695" xr:uid="{CE1CF46C-433C-456E-B4E2-D6EEC40715D5}"/>
    <hyperlink ref="B318" r:id="rId696" xr:uid="{3573F442-AEF3-4AC3-85A5-8820F75EB376}"/>
    <hyperlink ref="B317" r:id="rId697" xr:uid="{A4E16EAD-5555-403E-90B3-86B1B92686C5}"/>
    <hyperlink ref="E317" r:id="rId698" xr:uid="{F8633E8D-BA49-436F-874E-77F076A61DA5}"/>
    <hyperlink ref="B316" r:id="rId699" xr:uid="{27698963-338E-4254-AADD-FE5E04724C65}"/>
    <hyperlink ref="E316" r:id="rId700" xr:uid="{0BA28F56-93D7-48E2-8586-2A07F6554752}"/>
    <hyperlink ref="B315" r:id="rId701" xr:uid="{3CDBD222-7849-4ED9-BF1D-001361C4FE55}"/>
    <hyperlink ref="E315" r:id="rId702" xr:uid="{96403ECA-1544-4E28-A0F6-41905AB28ABD}"/>
    <hyperlink ref="B314" r:id="rId703" xr:uid="{E27CB464-C8AB-4D4E-92DA-792499268969}"/>
    <hyperlink ref="E314" r:id="rId704" xr:uid="{723BF292-FD3E-4824-8306-DC2236A6E9E1}"/>
    <hyperlink ref="B313" r:id="rId705" xr:uid="{44BE00D9-8D86-4755-985C-4F8F74C68B7C}"/>
    <hyperlink ref="E313" r:id="rId706" xr:uid="{B194D3F0-193D-4FF7-90CD-369171513156}"/>
    <hyperlink ref="B312" r:id="rId707" xr:uid="{48BFAE3C-AFCE-497F-BBF3-4087646033DD}"/>
    <hyperlink ref="E312" r:id="rId708" xr:uid="{4C79B55D-40C4-42DB-8954-CF9750C5BF69}"/>
    <hyperlink ref="B311" r:id="rId709" xr:uid="{E1295E16-9E94-4030-B8A0-F381180A3E5F}"/>
    <hyperlink ref="E311" r:id="rId710" xr:uid="{ADD05BF0-4006-4878-8FD3-DC5B5C4F38B4}"/>
    <hyperlink ref="B310" r:id="rId711" xr:uid="{B7EE53F8-3A66-48A9-937F-FDBBADC30055}"/>
    <hyperlink ref="E310" r:id="rId712" xr:uid="{9867E9C1-E9E3-406B-9C89-880005E20D92}"/>
    <hyperlink ref="E309" r:id="rId713" xr:uid="{C954DBC6-6B86-4655-B200-E43CE7D103ED}"/>
    <hyperlink ref="B309" r:id="rId714" xr:uid="{FBE2C386-1C50-4DB5-A7B6-0E55C1ED7763}"/>
    <hyperlink ref="E308" r:id="rId715" xr:uid="{E210A893-61CA-4ACA-8E93-5375BB2B7BF7}"/>
    <hyperlink ref="B308" r:id="rId716" xr:uid="{851FE7D4-B012-4572-9F87-D34F5FE0A7B1}"/>
    <hyperlink ref="E307" r:id="rId717" xr:uid="{1705BCFB-79C9-4E46-83CC-EDDF655C41EA}"/>
    <hyperlink ref="B307" r:id="rId718" xr:uid="{4ADE3669-F381-4DF5-A2A4-D9871F24760D}"/>
    <hyperlink ref="E306" r:id="rId719" xr:uid="{EB6DAE7E-FCDB-4054-B476-81CC87E46AFB}"/>
    <hyperlink ref="B306" r:id="rId720" xr:uid="{C4369721-73E9-480F-836A-4D58CE040B29}"/>
    <hyperlink ref="B305" r:id="rId721" xr:uid="{0D8E5F9D-8BF1-4930-8798-C16D041839AD}"/>
    <hyperlink ref="E305" r:id="rId722" xr:uid="{ACA74A02-9BC7-4E13-925A-EA6C7FA5226A}"/>
    <hyperlink ref="B304" r:id="rId723" xr:uid="{22F8E717-92BF-4335-B86E-3C0DE79C06E4}"/>
    <hyperlink ref="E304" r:id="rId724" xr:uid="{D224011A-7BB9-48BF-90C2-C63C24D3F07F}"/>
    <hyperlink ref="E303" r:id="rId725" xr:uid="{0455B046-3A76-45CF-9097-9F1710FAE90A}"/>
    <hyperlink ref="B303" r:id="rId726" xr:uid="{F471907D-97B2-4493-A717-3084BC6E2DE0}"/>
    <hyperlink ref="E302" r:id="rId727" xr:uid="{DB309D67-9A8C-42E0-AB9C-4D2B9CC528E9}"/>
    <hyperlink ref="B302" r:id="rId728" xr:uid="{02401F3D-DCCA-4672-A14A-29CCB70429E0}"/>
    <hyperlink ref="E301" r:id="rId729" xr:uid="{50459A4D-F82C-4A16-8284-3C32C6EE260B}"/>
    <hyperlink ref="B301" r:id="rId730" xr:uid="{339B45D1-06D6-4F70-82F7-871A3DA06A45}"/>
    <hyperlink ref="E300" r:id="rId731" xr:uid="{808F323F-2B64-40B3-A6AE-33B5257B89B7}"/>
    <hyperlink ref="B300" r:id="rId732" xr:uid="{9D2D2320-2841-4F4A-94C5-172C91F3E835}"/>
    <hyperlink ref="E299" r:id="rId733" xr:uid="{4601ED0B-BE83-443E-9C27-E78FA2B17CA4}"/>
    <hyperlink ref="B299" r:id="rId734" xr:uid="{A677FAF0-09A7-4E18-ACE3-E8B48FE9CF67}"/>
    <hyperlink ref="B298" r:id="rId735" xr:uid="{C0D5FD85-4C1B-4C7D-B793-7E2617BE534A}"/>
    <hyperlink ref="E298" r:id="rId736" xr:uid="{868646B8-AA38-4AF4-BA1B-8888C2770311}"/>
    <hyperlink ref="B297" r:id="rId737" xr:uid="{B1D9D6B4-7E4D-4515-92FE-55B16C05DF1B}"/>
    <hyperlink ref="E297" r:id="rId738" xr:uid="{F083DAC2-736E-4B47-9651-9F85298DAC4B}"/>
    <hyperlink ref="B296" r:id="rId739" xr:uid="{49518C9F-3E90-4A1A-BC13-DD455F366BFB}"/>
    <hyperlink ref="E296" r:id="rId740" xr:uid="{4346974C-42E2-4C4E-9286-831329059812}"/>
    <hyperlink ref="B295" r:id="rId741" xr:uid="{E7D7794A-9657-45B9-BE6E-AA141C7C8C5A}"/>
    <hyperlink ref="E295" r:id="rId742" xr:uid="{DE61F81C-336D-4065-8124-23B99FD3C6A7}"/>
    <hyperlink ref="B294" r:id="rId743" xr:uid="{F831382F-A985-4589-B523-926AEBC2FF09}"/>
    <hyperlink ref="E294" r:id="rId744" xr:uid="{64665B09-B81D-4CAE-8836-3091614CCABB}"/>
    <hyperlink ref="B293" r:id="rId745" xr:uid="{AB69A3F2-4E31-43A8-A985-48F68EA971F8}"/>
    <hyperlink ref="E293" r:id="rId746" xr:uid="{2E3FDD14-2359-4316-96C0-1794400E20AC}"/>
    <hyperlink ref="B292" r:id="rId747" xr:uid="{1963314D-FEE3-4457-BFD4-C7F0CF32727C}"/>
    <hyperlink ref="E292" r:id="rId748" xr:uid="{6C12280E-8F3F-47D2-8683-485706B6C5F9}"/>
    <hyperlink ref="B291" r:id="rId749" xr:uid="{4AFDD2F4-746C-4628-909E-FC2BBFF83727}"/>
    <hyperlink ref="E291" r:id="rId750" xr:uid="{229F5281-B0F1-47E2-8243-B1931AE15FE6}"/>
    <hyperlink ref="E290" r:id="rId751" xr:uid="{DF9EE56F-3057-4083-8B87-6A745EA7D099}"/>
    <hyperlink ref="B290" r:id="rId752" xr:uid="{C2D0282B-FFE5-49C4-B4F5-2F5AE2E7E1C2}"/>
    <hyperlink ref="B289" r:id="rId753" xr:uid="{C972B3F4-7FB1-4E7F-BC18-A3B1D5EA6EF2}"/>
    <hyperlink ref="E289" r:id="rId754" xr:uid="{ACCD7E8B-6075-484F-AB07-BF52464629E6}"/>
    <hyperlink ref="B288" r:id="rId755" xr:uid="{795AFF54-8DA4-4156-AD75-868FA9431A3C}"/>
    <hyperlink ref="E288" r:id="rId756" xr:uid="{81C5CFFE-2004-4473-8125-5ED4352CA11E}"/>
    <hyperlink ref="B287" r:id="rId757" xr:uid="{9EE18EC6-775E-467E-B7A8-42543E32992C}"/>
    <hyperlink ref="E287" r:id="rId758" xr:uid="{A64FE490-FD26-48FB-ADE3-885015BD555F}"/>
    <hyperlink ref="B286" r:id="rId759" xr:uid="{9070205E-D4BE-4E0C-A197-FA357792870D}"/>
    <hyperlink ref="E286" r:id="rId760" xr:uid="{AA7387E2-F053-4DA1-971B-FDB10B3D9D25}"/>
    <hyperlink ref="B285" r:id="rId761" xr:uid="{8A204122-5538-4D91-840D-87328B4C3C27}"/>
    <hyperlink ref="E285" r:id="rId762" xr:uid="{B208172C-0F94-492D-948D-1B864D228E5E}"/>
    <hyperlink ref="B284" r:id="rId763" xr:uid="{75342EFF-2489-4568-B657-9A530FD47A1B}"/>
    <hyperlink ref="E284" r:id="rId764" xr:uid="{15C19027-726F-4129-B263-200439AF26E9}"/>
    <hyperlink ref="B283" r:id="rId765" xr:uid="{3E1E8930-EE7A-46C0-B5BA-2A951E0ABE74}"/>
    <hyperlink ref="E283" r:id="rId766" xr:uid="{2C518A11-ADFB-4FC9-891F-D60399C24C97}"/>
    <hyperlink ref="B282" r:id="rId767" xr:uid="{924B859A-201B-4CEE-A7F9-667F9451E4AD}"/>
    <hyperlink ref="E282" r:id="rId768" xr:uid="{D99FFF7B-FD18-4C9E-948B-5D91A0CF6FEC}"/>
    <hyperlink ref="B281" r:id="rId769" xr:uid="{60E97905-A033-4F7E-A9F3-077D929C3E58}"/>
    <hyperlink ref="E281" r:id="rId770" xr:uid="{C80EA020-5873-4FF3-A84E-1B69E834A20D}"/>
    <hyperlink ref="B280" r:id="rId771" xr:uid="{2CE34E16-E824-4432-8A6A-EA83F5F660D5}"/>
    <hyperlink ref="E280" r:id="rId772" xr:uid="{466FD91B-E3D5-4940-B67C-700C48BF783C}"/>
    <hyperlink ref="B279" r:id="rId773" xr:uid="{45D8AD50-7B04-4E9C-A603-6AB46C98CA75}"/>
    <hyperlink ref="E279" r:id="rId774" xr:uid="{959E480F-A00F-478D-A96E-EDFACA0157FF}"/>
    <hyperlink ref="B278" r:id="rId775" xr:uid="{8D2A0FC6-954B-4718-9839-96984E2865E3}"/>
    <hyperlink ref="E278" r:id="rId776" xr:uid="{47B7771C-8ED4-45A1-B56C-A791B0352DC2}"/>
    <hyperlink ref="B277" r:id="rId777" xr:uid="{5ECE6599-3461-4F2C-B375-FAAE7C288DA8}"/>
    <hyperlink ref="E277" r:id="rId778" xr:uid="{92A00792-8C6F-41BA-B3F5-A0FFDC1319D3}"/>
    <hyperlink ref="E276" r:id="rId779" xr:uid="{0C739953-E485-4B4D-B62B-F7EF588BEA1D}"/>
    <hyperlink ref="B276" r:id="rId780" xr:uid="{8648B18A-69EB-423C-996A-7B359752F9AA}"/>
    <hyperlink ref="B275" r:id="rId781" xr:uid="{B00DF076-56A8-4A5B-836B-835D0EF324F4}"/>
    <hyperlink ref="E275" r:id="rId782" xr:uid="{2D38C260-C36E-4FF4-BDB8-B74E7C1E3C75}"/>
    <hyperlink ref="B274" r:id="rId783" xr:uid="{109342C5-B8DD-4E9B-A349-70818DB23EA8}"/>
    <hyperlink ref="E274" r:id="rId784" xr:uid="{48FA5FD2-0A35-4344-97DA-147F98C367F4}"/>
    <hyperlink ref="E273" r:id="rId785" xr:uid="{DF6428D8-10C7-44AF-8743-7884D80BBE3E}"/>
    <hyperlink ref="B273" r:id="rId786" xr:uid="{480EE61F-36B0-4D1F-8611-CE41AB8B105E}"/>
    <hyperlink ref="B272" r:id="rId787" xr:uid="{3A3A8C05-D631-43A2-8FFE-6BCB2D540E41}"/>
    <hyperlink ref="E272" r:id="rId788" xr:uid="{12BA69C2-9817-4E2C-909F-77056AAA67AF}"/>
    <hyperlink ref="B271" r:id="rId789" xr:uid="{0F4540EE-B53A-467B-A3C2-BB628B4CEE71}"/>
    <hyperlink ref="E271" r:id="rId790" xr:uid="{3AADB6CF-B9C3-4678-8E7B-2E35DB32732A}"/>
    <hyperlink ref="E270" r:id="rId791" xr:uid="{315B6AA3-CCF9-47A1-8B3A-9026A576127E}"/>
    <hyperlink ref="B270" r:id="rId792" xr:uid="{A0BAE6F2-F49E-4FD5-A3EF-456C1F90D26C}"/>
    <hyperlink ref="B269" r:id="rId793" xr:uid="{41792E1B-D35C-4252-9392-65D90BA1D2F9}"/>
    <hyperlink ref="E269" r:id="rId794" xr:uid="{0FA16330-B712-4720-A37E-9734F8EE8223}"/>
    <hyperlink ref="B268" r:id="rId795" xr:uid="{1C40590E-CA91-4E04-B1D7-C129FB133B6A}"/>
    <hyperlink ref="E268" r:id="rId796" xr:uid="{2FA7E5BC-B700-4437-85DA-9E4D699ACC94}"/>
    <hyperlink ref="B267" r:id="rId797" xr:uid="{1AF116EC-55F6-41C1-B440-76F9E463D2E8}"/>
    <hyperlink ref="E267" r:id="rId798" xr:uid="{1F7140DF-FF60-4136-8C04-5E911D4EB81E}"/>
    <hyperlink ref="B266" r:id="rId799" xr:uid="{48BBCF3A-BE7C-42A3-956C-F8C0355F9BDB}"/>
    <hyperlink ref="E266" r:id="rId800" xr:uid="{157F3362-4947-4F46-AF54-9A1FB7CF74B4}"/>
    <hyperlink ref="E265" r:id="rId801" xr:uid="{9D7F40BE-3531-406D-BFC8-6BA89C57B96F}"/>
    <hyperlink ref="B265" r:id="rId802" xr:uid="{32735FC6-9DDD-40F0-8AE9-E954392B19FF}"/>
    <hyperlink ref="E264" r:id="rId803" xr:uid="{28E72670-9856-4D19-A24D-00BB0C67F81F}"/>
    <hyperlink ref="B264" r:id="rId804" xr:uid="{6490EFD2-4A6E-4499-ADD6-C791F5CBB178}"/>
    <hyperlink ref="E263" r:id="rId805" xr:uid="{637B65F7-BA13-41C2-BA77-D7515CFF4061}"/>
    <hyperlink ref="B263" r:id="rId806" xr:uid="{4F227E8B-7C83-4EB9-B000-82FD62711F54}"/>
    <hyperlink ref="E262" r:id="rId807" xr:uid="{BFFD9A8E-8BD3-48E1-9B33-5C59BF5EDBF4}"/>
    <hyperlink ref="B262" r:id="rId808" xr:uid="{D73370E5-37F2-461D-8FB0-1D3284440DA9}"/>
    <hyperlink ref="B261" r:id="rId809" xr:uid="{095B68DF-D7E8-447D-9F84-50B2B54BFD89}"/>
    <hyperlink ref="E261" r:id="rId810" xr:uid="{B08B96AC-457A-4D13-AA47-BC551323382E}"/>
    <hyperlink ref="B260" r:id="rId811" xr:uid="{D044B244-AF24-4F83-8093-2CE0314D0B42}"/>
    <hyperlink ref="E260" r:id="rId812" xr:uid="{D2E4D342-6409-4375-AF86-68E98D264194}"/>
    <hyperlink ref="B259" r:id="rId813" xr:uid="{3A97F5F4-3E48-4E53-8200-2F09FC399F5B}"/>
    <hyperlink ref="E259" r:id="rId814" xr:uid="{82143182-9A21-472D-BED0-0B5F8761BB06}"/>
    <hyperlink ref="B258" r:id="rId815" xr:uid="{0ED67F58-92CF-4CF8-B3AC-F44DE6BCF2E7}"/>
    <hyperlink ref="E258" r:id="rId816" xr:uid="{67E1AF0E-3ADE-43BA-A867-04AA493B0488}"/>
    <hyperlink ref="B257" r:id="rId817" xr:uid="{911C594D-A67D-4690-84DF-1AEE16E21979}"/>
    <hyperlink ref="E257" r:id="rId818" xr:uid="{5E90920F-136A-48BE-BE0B-1C7CF7BE1C66}"/>
    <hyperlink ref="B256" r:id="rId819" xr:uid="{1621E91E-7797-44EA-919D-19D775F21D3B}"/>
    <hyperlink ref="E256" r:id="rId820" xr:uid="{583ACA49-1FFD-4531-9293-178AE1AC2E1E}"/>
    <hyperlink ref="E255" r:id="rId821" xr:uid="{03BA8745-0EA6-4611-BDF0-A9DDCB8549BF}"/>
    <hyperlink ref="B255" r:id="rId822" xr:uid="{0696D91E-3542-4DBD-99DA-A44921F2C9D6}"/>
    <hyperlink ref="E254" r:id="rId823" xr:uid="{31E5B8B3-EA42-4F5B-80AA-AF27FB60D545}"/>
    <hyperlink ref="B254" r:id="rId824" xr:uid="{671260ED-AB1D-4F3D-9B90-2B667BF78A94}"/>
    <hyperlink ref="E253" r:id="rId825" xr:uid="{93865B44-3C86-4656-A8A0-0FE8A05ED7E2}"/>
    <hyperlink ref="B253" r:id="rId826" xr:uid="{1BC82DC9-EF83-4071-9946-93B78408339D}"/>
    <hyperlink ref="E252" r:id="rId827" xr:uid="{2FF067D8-857E-465D-B58A-4669F501E2F7}"/>
    <hyperlink ref="B252" r:id="rId828" xr:uid="{EEF5EDE7-1415-4C5C-B5FD-1ACD306711D6}"/>
    <hyperlink ref="E251" r:id="rId829" xr:uid="{CC5B785D-4DA7-45FD-AA0E-E1E0A2E6A050}"/>
    <hyperlink ref="B251" r:id="rId830" xr:uid="{D4B0D804-07BB-4F60-84D9-A75059928953}"/>
    <hyperlink ref="E250" r:id="rId831" xr:uid="{DBBD3930-0BC1-480C-9585-351115F22CAB}"/>
    <hyperlink ref="B250" r:id="rId832" xr:uid="{C0619992-2115-484A-9F4B-973AB02DD138}"/>
    <hyperlink ref="E249" r:id="rId833" xr:uid="{A9800EA0-80CB-4CCA-B293-77EACC4DE77E}"/>
    <hyperlink ref="B249" r:id="rId834" xr:uid="{9616FEE6-9D6F-4CC3-9959-3B4C9DDD559A}"/>
    <hyperlink ref="E248" r:id="rId835" xr:uid="{49DDD93A-542E-4022-B92A-D81D8B58631C}"/>
    <hyperlink ref="B248" r:id="rId836" xr:uid="{ECE9F35F-8914-4681-818C-4790F2F9F889}"/>
    <hyperlink ref="E247" r:id="rId837" xr:uid="{B09BDF96-53B3-49E9-8F39-9B2188F480DB}"/>
    <hyperlink ref="B247" r:id="rId838" xr:uid="{3CAF3F71-46BD-4CEB-B404-5225C7688473}"/>
    <hyperlink ref="E246" r:id="rId839" xr:uid="{15EEE067-74D3-48FE-A875-C682F358FD62}"/>
    <hyperlink ref="B246" r:id="rId840" xr:uid="{6D16FDAF-7AAA-423E-9490-8A4794F37E21}"/>
    <hyperlink ref="E245" r:id="rId841" xr:uid="{2A244C33-9EB5-47A1-9BA6-CB0376A29485}"/>
    <hyperlink ref="B245" r:id="rId842" xr:uid="{96922A38-1484-46EA-8134-580C04CD446E}"/>
    <hyperlink ref="E244" r:id="rId843" xr:uid="{C5A650F0-3E12-4395-8018-1BD76B22C8E3}"/>
    <hyperlink ref="B244" r:id="rId844" xr:uid="{33C4CD12-7640-4B5D-A774-344425F04AD8}"/>
    <hyperlink ref="B243" r:id="rId845" xr:uid="{ED4C6934-AD0F-41D1-B1A0-AE23DF809182}"/>
    <hyperlink ref="E243" r:id="rId846" xr:uid="{40B862EB-BFC8-44CC-BB04-A740C3249149}"/>
    <hyperlink ref="B242" r:id="rId847" xr:uid="{F6CC5A68-9C1C-44C3-B2BE-E6D89CE472E0}"/>
    <hyperlink ref="E242" r:id="rId848" xr:uid="{37B63223-A6FB-4FD0-91E1-16440A15F92E}"/>
    <hyperlink ref="B241" r:id="rId849" xr:uid="{2B18B471-F823-4696-B247-CE475A587F29}"/>
    <hyperlink ref="E241" r:id="rId850" xr:uid="{65C3F919-840B-4DC7-AB80-D020C34F206F}"/>
    <hyperlink ref="B240" r:id="rId851" xr:uid="{F3EAB2DA-C077-4583-8A34-721CE2386659}"/>
    <hyperlink ref="E240" r:id="rId852" xr:uid="{60385FF8-9495-4CFC-9EA4-E7F725635A9E}"/>
    <hyperlink ref="B239" r:id="rId853" xr:uid="{D1B59728-138C-4CF8-B18D-EE9CC7716673}"/>
    <hyperlink ref="E239" r:id="rId854" xr:uid="{910C490F-B3C3-4B83-B5F1-06D36BD3001D}"/>
    <hyperlink ref="B238" r:id="rId855" xr:uid="{64F19C2F-FF15-4E41-B223-99A7812D4F10}"/>
    <hyperlink ref="E238" r:id="rId856" xr:uid="{65FC6455-55D8-4369-AB93-CEA799DD9487}"/>
    <hyperlink ref="B237" r:id="rId857" xr:uid="{BCFF0150-2AE5-4FFC-ABCF-F2852DBC2561}"/>
    <hyperlink ref="E237" r:id="rId858" xr:uid="{C3CBDC7B-6C53-41A0-9343-F677EB50A3E4}"/>
    <hyperlink ref="B236" r:id="rId859" xr:uid="{13CF1810-5FCD-4FB9-B64C-2D69D20E4ED9}"/>
    <hyperlink ref="E236" r:id="rId860" xr:uid="{3FF617AE-8369-49AA-AB73-FD05E9D08654}"/>
    <hyperlink ref="B235" r:id="rId861" xr:uid="{70C9DC78-2F7B-48C5-A632-CA1080A50864}"/>
    <hyperlink ref="E235" r:id="rId862" xr:uid="{C6D2A6CC-2CA3-4C98-8DF7-B786F631AF68}"/>
    <hyperlink ref="E234" r:id="rId863" xr:uid="{70A7BBC2-FB6D-4D73-85B4-9B6739A255A3}"/>
    <hyperlink ref="B234" r:id="rId864" xr:uid="{D66E4107-9C06-460E-BF2A-183AA5B28F86}"/>
    <hyperlink ref="B233" r:id="rId865" xr:uid="{532B2035-F93F-40D2-B68A-B98C56A20825}"/>
    <hyperlink ref="B232" r:id="rId866" xr:uid="{6FC7BEC1-66CF-465F-ABA5-FBFA90374B8F}"/>
    <hyperlink ref="E231" r:id="rId867" xr:uid="{7434F070-8ACF-47EE-8800-2877405D8D56}"/>
    <hyperlink ref="B231" r:id="rId868" xr:uid="{6F982A6C-68D8-4F7E-BA73-8975D855A9B5}"/>
    <hyperlink ref="B228" r:id="rId869" xr:uid="{53FFB901-0A22-41CA-8CBA-D1FF4EE11645}"/>
    <hyperlink ref="E228" r:id="rId870" xr:uid="{1E3A51D8-747D-482C-9308-3B6508B732C5}"/>
    <hyperlink ref="B227" r:id="rId871" xr:uid="{6847F667-6236-4DA1-A068-14E015FA7B1B}"/>
    <hyperlink ref="E227" r:id="rId872" xr:uid="{79C5FB9A-01B0-4087-A8B0-59FBBC3DDC7C}"/>
    <hyperlink ref="E230" r:id="rId873" xr:uid="{B2B7275C-0EEA-4025-91AA-D15EBF6884E8}"/>
    <hyperlink ref="B230" r:id="rId874" xr:uid="{B170668F-19B8-4994-B198-3EC7A09BCE29}"/>
    <hyperlink ref="B229" r:id="rId875" xr:uid="{58E1EDAB-D0D9-40B1-A0BD-2D537FC4ABAB}"/>
    <hyperlink ref="E229" r:id="rId876" xr:uid="{76798EFF-BE03-4EB9-A8B5-0138C9269993}"/>
    <hyperlink ref="B226" r:id="rId877" xr:uid="{DEEE10E4-C434-4843-91DF-9FCECF1A3933}"/>
    <hyperlink ref="E226" r:id="rId878" xr:uid="{6EB67A8D-2BC4-4E37-AA1B-798D8DFF0E12}"/>
    <hyperlink ref="B225" r:id="rId879" xr:uid="{0CBCB478-59AC-43C1-A80B-853CC36A20F2}"/>
    <hyperlink ref="E225" r:id="rId880" xr:uid="{F25B0FFD-E451-43E3-BD84-F92B0988151B}"/>
    <hyperlink ref="B224" r:id="rId881" xr:uid="{E7C7564F-CBA6-49E3-B903-C14CB574C1B2}"/>
    <hyperlink ref="E224" r:id="rId882" xr:uid="{97CEF25E-0FFB-4C10-9C21-6D03E57681D1}"/>
    <hyperlink ref="E223" r:id="rId883" xr:uid="{EFCD34F6-4DE0-4298-A7EC-C23561B8CFC1}"/>
    <hyperlink ref="B223" r:id="rId884" xr:uid="{199EC72E-428C-4474-96F4-0C96CA5D318A}"/>
    <hyperlink ref="B554" r:id="rId885" xr:uid="{9EBBE9A2-FF5F-48F4-A57A-47E56AD894D8}"/>
    <hyperlink ref="B546" r:id="rId886" xr:uid="{E9021816-04DF-45C6-B448-1F6162FBDB17}"/>
    <hyperlink ref="E546" r:id="rId887" xr:uid="{9D5207E9-46A1-49BE-B9F1-85A49F35D683}"/>
    <hyperlink ref="E454" r:id="rId888" xr:uid="{5EBCB70C-650D-4EA1-A0A4-BC57AEDFDC07}"/>
    <hyperlink ref="E453" r:id="rId889" xr:uid="{D16A3D6F-15C9-464A-8DC4-5AD115AA5274}"/>
    <hyperlink ref="E659" r:id="rId890" xr:uid="{31B0304A-EBDF-4E10-BA56-CEA7EA798C4A}"/>
    <hyperlink ref="B659" r:id="rId891" xr:uid="{8C1D5A34-9C0D-4E8E-8B38-5AA47F190CD4}"/>
    <hyperlink ref="B560" r:id="rId892" xr:uid="{1B3EA1A6-C3AC-47F5-9131-8CB280DA8542}"/>
    <hyperlink ref="E560" r:id="rId893" xr:uid="{B27DDA27-74A2-43CE-BBF8-E1E9C6D2665D}"/>
    <hyperlink ref="B658" r:id="rId894" xr:uid="{DA01984A-016B-4739-9C84-FB91FF216E2A}"/>
    <hyperlink ref="E658" r:id="rId895" xr:uid="{26B03615-FB14-42F7-8EC2-917C61B1480C}"/>
    <hyperlink ref="B657" r:id="rId896" xr:uid="{404F571F-6C89-41A2-9DE1-06A4F5061B06}"/>
    <hyperlink ref="E657" r:id="rId897" xr:uid="{792827A5-8492-460B-9591-99FC2E5DC7EA}"/>
    <hyperlink ref="B656" r:id="rId898" xr:uid="{A47F7457-71CF-4D65-8E4E-88E1D7EE804C}"/>
    <hyperlink ref="E656" r:id="rId899" xr:uid="{831FD0DE-0AE7-42EF-B146-7B2E80EA4F33}"/>
    <hyperlink ref="B655" r:id="rId900" xr:uid="{D60C4372-A722-47C0-856D-2134E157F0FA}"/>
    <hyperlink ref="E655" r:id="rId901" xr:uid="{EBC7B2BE-8116-4CD2-ADF7-B7E2989DBB91}"/>
    <hyperlink ref="B654" r:id="rId902" xr:uid="{A3F83246-0CFF-4AF2-B758-48D0FE7BFA1C}"/>
    <hyperlink ref="E654" r:id="rId903" xr:uid="{B4F2D4A3-9A1F-4707-8253-06929584075A}"/>
    <hyperlink ref="B653" r:id="rId904" xr:uid="{08A7EF52-F90B-401C-B121-178B551A134B}"/>
    <hyperlink ref="E653" r:id="rId905" xr:uid="{7FBBE928-F10D-4220-BCA5-91CCF6F921F9}"/>
    <hyperlink ref="B652" r:id="rId906" xr:uid="{C719A465-5D52-48FA-9B42-56246141E235}"/>
    <hyperlink ref="E652" r:id="rId907" xr:uid="{ED85921E-36E5-4E13-A8DA-21B750CE7456}"/>
    <hyperlink ref="E651" r:id="rId908" xr:uid="{DDCCC95A-872C-47BB-AB2B-CD09A703494A}"/>
    <hyperlink ref="B651" r:id="rId909" xr:uid="{05D1AC60-34F9-4EA9-B71D-6873CE4DD569}"/>
    <hyperlink ref="B650" r:id="rId910" xr:uid="{8CC853D9-674F-44AC-B654-9E874A8A978C}"/>
    <hyperlink ref="E650" r:id="rId911" xr:uid="{0558B4C6-B53E-45D6-81D9-343B06E50047}"/>
    <hyperlink ref="B649" r:id="rId912" xr:uid="{02C9EE7F-4B19-4FF2-BD1A-38A031793558}"/>
    <hyperlink ref="E649" r:id="rId913" xr:uid="{A4C62770-C72F-4A04-8F12-BF2F1CB1FE00}"/>
    <hyperlink ref="B648" r:id="rId914" xr:uid="{31999B0B-58B8-4EF0-81D8-3B8EB9D10219}"/>
    <hyperlink ref="E648" r:id="rId915" xr:uid="{FA15EF0F-C21B-4B9E-A893-7C4F5FB9D1E0}"/>
    <hyperlink ref="B647" r:id="rId916" xr:uid="{3E4FAF1E-ECBC-4963-87C3-1C2A7441B862}"/>
    <hyperlink ref="E647" r:id="rId917" xr:uid="{E6E75E77-B516-4108-A57C-42CF9F690E4D}"/>
    <hyperlink ref="B646" r:id="rId918" xr:uid="{5D37CF71-E2AF-45E8-9AC2-365410653CA6}"/>
    <hyperlink ref="E646" r:id="rId919" xr:uid="{2E0B600F-C63B-4206-AF0E-5186300C78B7}"/>
    <hyperlink ref="B645" r:id="rId920" xr:uid="{8C79C3F2-1B3D-45EE-8470-9404495E0D88}"/>
    <hyperlink ref="E645" r:id="rId921" xr:uid="{E9C85D12-312D-4DE1-8D21-C38D2C2D963B}"/>
    <hyperlink ref="E644" r:id="rId922" xr:uid="{D058D1CB-CB78-4333-9F6F-3BA8984C0259}"/>
    <hyperlink ref="B644" r:id="rId923" xr:uid="{A710D443-F704-4167-BDB1-671D20A4496E}"/>
    <hyperlink ref="B643" r:id="rId924" xr:uid="{5DBC4D14-650E-4CFA-AA5E-4E679DDBE58C}"/>
    <hyperlink ref="E643" r:id="rId925" xr:uid="{43134962-44DD-4CF1-AAE1-8328C922826C}"/>
    <hyperlink ref="E642" r:id="rId926" xr:uid="{80F3159C-302F-49FB-8283-38CCF4C8843F}"/>
    <hyperlink ref="B642" r:id="rId927" xr:uid="{CE31A872-BCA6-4B4E-A5B3-94493BC9B258}"/>
    <hyperlink ref="E641" r:id="rId928" xr:uid="{658BCE37-E7C9-4513-AD00-C65F4FCDE630}"/>
    <hyperlink ref="B641" r:id="rId929" xr:uid="{E8504422-8B29-402A-9B21-862151677F84}"/>
    <hyperlink ref="B640" r:id="rId930" xr:uid="{1B4BEFAF-9519-4C3F-9236-9984349AE0BA}"/>
    <hyperlink ref="E640" r:id="rId931" xr:uid="{76929389-2787-4C7D-9BD7-7F0670BA4B0C}"/>
    <hyperlink ref="B639" r:id="rId932" xr:uid="{F729960F-D5C8-4022-8C4A-5171A5DC7FA8}"/>
    <hyperlink ref="E639" r:id="rId933" xr:uid="{447AC12F-6199-4FB4-8592-9E16D8E9BD8A}"/>
    <hyperlink ref="B638" r:id="rId934" xr:uid="{A7EE256A-E5F1-4B5C-A90C-47A9F70F5CA0}"/>
    <hyperlink ref="E638" r:id="rId935" xr:uid="{02CFE72F-6A15-4CAA-AA22-20653A99A9CF}"/>
    <hyperlink ref="B637" r:id="rId936" xr:uid="{C69578C6-125D-4100-AB30-6F957A6E6FC1}"/>
    <hyperlink ref="E637" r:id="rId937" xr:uid="{5702DD37-1BD6-49B1-8A08-E7B38930D5B8}"/>
    <hyperlink ref="B636" r:id="rId938" xr:uid="{824CDC8B-0E6A-4955-A447-7EF6CDA3E93B}"/>
    <hyperlink ref="E636" r:id="rId939" xr:uid="{0B7E9B98-08EC-460E-8802-683C3566EA3F}"/>
    <hyperlink ref="B635" r:id="rId940" xr:uid="{C2374125-DC54-47F1-879E-CD2C0F12A053}"/>
    <hyperlink ref="E635" r:id="rId941" xr:uid="{9D29178D-8CE4-4837-84BE-3F2A47EBCB7D}"/>
    <hyperlink ref="B634" r:id="rId942" xr:uid="{C60C5F9A-FA37-44B1-8861-69D6A86AF5C4}"/>
    <hyperlink ref="E634" r:id="rId943" xr:uid="{F468D96E-0519-4A2C-B624-7E6C472B558F}"/>
    <hyperlink ref="B633" r:id="rId944" xr:uid="{6436BBA2-0044-47F1-A5CA-3EF610794465}"/>
    <hyperlink ref="E633" r:id="rId945" xr:uid="{F8F78EDB-2C66-415C-AFC9-A0E112FE7DEF}"/>
    <hyperlink ref="B632" r:id="rId946" xr:uid="{A6452FDF-8D24-49E7-9C37-B75F30C70CA1}"/>
    <hyperlink ref="E632" r:id="rId947" xr:uid="{B8954B2C-DE7E-40E0-8753-893A690E986C}"/>
    <hyperlink ref="B631" r:id="rId948" xr:uid="{8D84C083-7B1F-4CDD-B817-FBF2BBC19EB9}"/>
    <hyperlink ref="E631" r:id="rId949" xr:uid="{9F61AF5F-0A37-477F-9638-D1FF4B3E0727}"/>
    <hyperlink ref="B630" r:id="rId950" xr:uid="{2A08B70B-37E0-445D-817B-74EB58AC5662}"/>
    <hyperlink ref="E630" r:id="rId951" xr:uid="{536CDD62-1C83-496B-A19B-1E2C0130882B}"/>
    <hyperlink ref="B629" r:id="rId952" xr:uid="{5E0CEC78-9CFF-41DA-997D-8CD1AE484C6C}"/>
    <hyperlink ref="E629" r:id="rId953" xr:uid="{B9AB5C02-450E-4B36-A5F0-9E1EB140A9D6}"/>
    <hyperlink ref="B628" r:id="rId954" xr:uid="{8533A9E9-6C66-4249-B5AE-0C852DC7FAB4}"/>
    <hyperlink ref="E628" r:id="rId955" xr:uid="{828D993E-46CE-42A3-A877-3C2D9A76AD4B}"/>
    <hyperlink ref="B627" r:id="rId956" xr:uid="{4171D223-926E-4EA3-BA27-01727AE38A8D}"/>
    <hyperlink ref="E627" r:id="rId957" xr:uid="{75AEE942-8958-448A-A5C5-0D0174FFFD72}"/>
    <hyperlink ref="B626" r:id="rId958" xr:uid="{6FB64E55-100E-481F-BCC6-9C455ADA5C90}"/>
    <hyperlink ref="E626" r:id="rId959" xr:uid="{A293F639-9948-4CA4-943B-C7DEC8BD4651}"/>
    <hyperlink ref="E625" r:id="rId960" xr:uid="{D87F45B8-4A6E-42CE-8464-4C41F59730D6}"/>
    <hyperlink ref="B625" r:id="rId961" xr:uid="{6EEFC5A5-5431-4297-8E9D-62C513DC39C9}"/>
    <hyperlink ref="E624" r:id="rId962" xr:uid="{1DB06E1C-93EB-460B-B25F-B4F33B58BE5F}"/>
    <hyperlink ref="B624" r:id="rId963" xr:uid="{D33088EA-7BBA-4F4B-8401-4C01F5496BDE}"/>
    <hyperlink ref="E623" r:id="rId964" xr:uid="{3115EEBF-CEFE-4A6F-8A2E-638DBBCEF0B1}"/>
    <hyperlink ref="B623" r:id="rId965" xr:uid="{680DBCE7-88DE-4A37-BDB2-8318A9499219}"/>
    <hyperlink ref="E622" r:id="rId966" xr:uid="{27ECE81A-23EA-4920-9F1F-5655B58F57AB}"/>
    <hyperlink ref="B622" r:id="rId967" xr:uid="{BCBD47B7-1A26-4A1B-98F8-E690C44592FB}"/>
    <hyperlink ref="E621" r:id="rId968" xr:uid="{D1BB4215-E16C-477D-821F-270F770BFB4B}"/>
    <hyperlink ref="B621" r:id="rId969" xr:uid="{F4022693-2256-4D8A-9252-FBC47748799D}"/>
    <hyperlink ref="B620" r:id="rId970" xr:uid="{27B9C27F-09DB-4C55-903D-216E9F4C5C93}"/>
    <hyperlink ref="E620" r:id="rId971" xr:uid="{EDBED7D8-9655-465C-B1C1-CEA9CC30F101}"/>
    <hyperlink ref="B619" r:id="rId972" xr:uid="{50AA1E4E-682A-4E7A-BFA7-CE2BDECFD70F}"/>
    <hyperlink ref="E619" r:id="rId973" xr:uid="{6B449A6B-EDA1-494C-8CF8-C5A9DA3E547A}"/>
    <hyperlink ref="B618" r:id="rId974" xr:uid="{D5E3F43D-CC0F-4BF2-A0BF-CD9E70FF940E}"/>
    <hyperlink ref="E618" r:id="rId975" xr:uid="{D071E874-ADBD-4C7C-9E4C-C7AC791085B4}"/>
    <hyperlink ref="B617" r:id="rId976" xr:uid="{F417CCC0-7062-41C4-8B37-C0C46C99831B}"/>
    <hyperlink ref="E617" r:id="rId977" xr:uid="{73ACA9C1-2C81-4AC6-ACB1-3B0755A6A220}"/>
    <hyperlink ref="B616" r:id="rId978" xr:uid="{70EEFFB8-F52D-42EA-976F-3CBD100FF89E}"/>
    <hyperlink ref="E616" r:id="rId979" xr:uid="{E27AA95B-9C5D-4B75-BA20-B45A27A74674}"/>
    <hyperlink ref="B615" r:id="rId980" xr:uid="{4EF44EC8-2635-4F1E-98FF-F2B43ACDBC37}"/>
    <hyperlink ref="E615" r:id="rId981" xr:uid="{A057B9C9-2BCC-48D8-BD62-A3FA5892EA01}"/>
    <hyperlink ref="B614" r:id="rId982" xr:uid="{44ECB76A-9068-4470-96C5-DD04D79BEAF4}"/>
    <hyperlink ref="E614" r:id="rId983" xr:uid="{6DF848DE-9C5C-4C7D-BDE9-465B043C8356}"/>
    <hyperlink ref="B613" r:id="rId984" xr:uid="{854867E4-71E7-445C-A316-E869CCDD4FB0}"/>
    <hyperlink ref="E613" r:id="rId985" xr:uid="{6971EA07-ED9B-4B5D-8782-5E87B10D6DED}"/>
    <hyperlink ref="B612" r:id="rId986" xr:uid="{A81B323C-17E2-4141-8553-8454274B5B60}"/>
    <hyperlink ref="E612" r:id="rId987" xr:uid="{866987DC-B107-4C2A-AB20-5D9762A4061D}"/>
    <hyperlink ref="B611" r:id="rId988" xr:uid="{B0ACDFB3-7A41-46D0-92D1-34DEB14475EF}"/>
    <hyperlink ref="E611" r:id="rId989" xr:uid="{3A5A4F0B-6711-434B-A630-67468038D8CB}"/>
    <hyperlink ref="B610" r:id="rId990" xr:uid="{69769499-B175-4B0A-B1DB-2900E7912AF6}"/>
    <hyperlink ref="E610" r:id="rId991" xr:uid="{0459F42F-78C2-4C43-A429-0BBF6B509B5B}"/>
    <hyperlink ref="E609" r:id="rId992" xr:uid="{3A56CAC3-E3BE-4249-B7F6-EB15A9610264}"/>
    <hyperlink ref="B609" r:id="rId993" xr:uid="{7309991B-FD6D-4B14-94FB-603D44C25741}"/>
    <hyperlink ref="E608" r:id="rId994" xr:uid="{E292D9B0-A718-4071-8C89-04466337072E}"/>
    <hyperlink ref="B608" r:id="rId995" xr:uid="{19A26E32-441E-4E86-9890-8D69152653C9}"/>
    <hyperlink ref="E607" r:id="rId996" xr:uid="{CC772A65-D38D-48FA-BA89-FF5802ECA0FB}"/>
    <hyperlink ref="B607" r:id="rId997" xr:uid="{68708D77-4BA3-4E32-A1A1-E72A3EDE671E}"/>
    <hyperlink ref="E606" r:id="rId998" xr:uid="{872AE0F5-AE18-4818-9EFD-5F32F2F15805}"/>
    <hyperlink ref="B606" r:id="rId999" xr:uid="{06BAE9C1-D69A-48DF-9385-9EF4EAE64EF0}"/>
    <hyperlink ref="B605" r:id="rId1000" xr:uid="{3276B54C-ECC7-4F7F-B56C-EF7CC1B3D16C}"/>
    <hyperlink ref="E605" r:id="rId1001" xr:uid="{CCB4A6AE-92A0-4F2C-8233-BE2228B37789}"/>
    <hyperlink ref="B604" r:id="rId1002" xr:uid="{75AC77C8-B1AA-4896-93C5-85EB3B1212DF}"/>
    <hyperlink ref="E604" r:id="rId1003" xr:uid="{8D45540E-FD6C-438F-9E19-09C90D3E9DC4}"/>
    <hyperlink ref="E603" r:id="rId1004" xr:uid="{90E0CCDA-C325-4463-A2E4-E3C31F1CED91}"/>
    <hyperlink ref="B603" r:id="rId1005" xr:uid="{D5E756A0-DC41-4756-A632-3BE047FA6816}"/>
    <hyperlink ref="E602" r:id="rId1006" xr:uid="{298FE534-0DEC-44C4-AE78-C187DB2C2B94}"/>
    <hyperlink ref="B602" r:id="rId1007" xr:uid="{21EAF6BD-0683-4B22-9ED5-2EF5ABE17C07}"/>
    <hyperlink ref="B601" r:id="rId1008" xr:uid="{7A2A56C8-527D-47E5-93E2-F844ED2669C5}"/>
    <hyperlink ref="E601" r:id="rId1009" xr:uid="{E800CF8A-C7EC-46CA-99C7-731D9E6305EC}"/>
    <hyperlink ref="E600" r:id="rId1010" xr:uid="{EAF4B7FC-514C-4F5D-9C33-BD2EADD5FF50}"/>
    <hyperlink ref="B600" r:id="rId1011" xr:uid="{D8DA9538-3F91-456F-8109-FC90F410F29C}"/>
    <hyperlink ref="E599" r:id="rId1012" xr:uid="{D963E692-F19B-46E9-BEE8-F6AF9B4CB173}"/>
    <hyperlink ref="B599" r:id="rId1013" xr:uid="{88E6C622-66EE-42F7-BCC0-32BB51F6C485}"/>
    <hyperlink ref="E598" r:id="rId1014" xr:uid="{A54B3F55-C88D-47E6-B646-DCD35A2D7A17}"/>
    <hyperlink ref="B598" r:id="rId1015" xr:uid="{B24431E5-2D46-4BA2-AED9-477427EEC4C5}"/>
    <hyperlink ref="E597" r:id="rId1016" xr:uid="{DCF929F6-FED4-4B1C-A525-06A4A103CD57}"/>
    <hyperlink ref="B597" r:id="rId1017" xr:uid="{F582BE6E-7472-4CE1-8240-F5BE5EFA17ED}"/>
    <hyperlink ref="B596" r:id="rId1018" xr:uid="{3CA95687-77E1-4C29-8D78-1B8689C6A4BF}"/>
    <hyperlink ref="E596" r:id="rId1019" xr:uid="{640B4BE0-C10D-45BF-9417-CE70B4C52D65}"/>
    <hyperlink ref="B595" r:id="rId1020" xr:uid="{0BE94486-451C-490A-86D8-6C34808F4A10}"/>
    <hyperlink ref="E595" r:id="rId1021" xr:uid="{200A9BE5-1628-49F3-981E-804EB2553D87}"/>
    <hyperlink ref="B594" r:id="rId1022" xr:uid="{F5B5FEEC-9D89-4B06-8A23-1A43B456077B}"/>
    <hyperlink ref="E594" r:id="rId1023" xr:uid="{83E71725-5B2B-48C0-B1B5-7A76885A83B2}"/>
    <hyperlink ref="B593" r:id="rId1024" xr:uid="{8E18F6BC-42F5-4E50-9A42-AD675AB798B2}"/>
    <hyperlink ref="E593" r:id="rId1025" xr:uid="{8FDCC228-F45E-49CB-8C64-A0AD3BB8D6E8}"/>
    <hyperlink ref="B592" r:id="rId1026" xr:uid="{FF7564C6-0696-412F-A9CF-E6F215B06A18}"/>
    <hyperlink ref="E592" r:id="rId1027" xr:uid="{46763014-3F07-45C7-A889-278B2F2033DA}"/>
    <hyperlink ref="B591" r:id="rId1028" xr:uid="{E86AEE01-617A-4B3A-9E14-9A107696DA27}"/>
    <hyperlink ref="E591" r:id="rId1029" xr:uid="{F7EDF03C-2C1A-4D60-B908-354D6F5483E4}"/>
    <hyperlink ref="B590" r:id="rId1030" xr:uid="{1BDD20F1-50A2-4AB7-B50D-1B18277C891C}"/>
    <hyperlink ref="E590" r:id="rId1031" xr:uid="{18174C4F-011D-4FA0-BE70-2A5DC51A0CA2}"/>
    <hyperlink ref="B589" r:id="rId1032" xr:uid="{27A719CA-65E0-4835-88CE-4D39B2BEF53D}"/>
    <hyperlink ref="E589" r:id="rId1033" xr:uid="{5A090B28-508B-4E21-BD35-704FF3EB9C83}"/>
    <hyperlink ref="B588" r:id="rId1034" xr:uid="{03835DBA-31D7-4A64-A07D-7DF01F93D74D}"/>
    <hyperlink ref="E588" r:id="rId1035" xr:uid="{34B26E6C-2171-44B4-A95C-E53989B3F064}"/>
    <hyperlink ref="B587" r:id="rId1036" xr:uid="{C252FC19-069F-4FD6-B6B5-8995CC511114}"/>
    <hyperlink ref="E587" r:id="rId1037" xr:uid="{538725CC-F944-4562-85FA-46E7F100A260}"/>
    <hyperlink ref="B586" r:id="rId1038" xr:uid="{70DE0294-049B-4BF2-BF10-8984BD5A0B02}"/>
    <hyperlink ref="E586" r:id="rId1039" xr:uid="{E0B3C944-EF8D-4928-8BB0-BEE9F6698F64}"/>
    <hyperlink ref="B585" r:id="rId1040" xr:uid="{CC5666C6-059F-41D7-BFFE-C65318A448FD}"/>
    <hyperlink ref="E585" r:id="rId1041" xr:uid="{F00FEFD1-607A-49C8-9068-56A32DF15056}"/>
    <hyperlink ref="B584" r:id="rId1042" xr:uid="{27E7A96D-7802-43F3-9C14-4D9EB34E5820}"/>
    <hyperlink ref="E584" r:id="rId1043" xr:uid="{37F60D0C-E177-46F1-A2B4-D8C78CCF4540}"/>
    <hyperlink ref="E583" r:id="rId1044" xr:uid="{A4D05F2F-B275-480E-9A53-5CFC87209DC5}"/>
    <hyperlink ref="B583" r:id="rId1045" xr:uid="{12AA71A7-C20A-43FD-AB30-68995FF23C8D}"/>
    <hyperlink ref="E582" r:id="rId1046" xr:uid="{E2BE5A6C-1CAA-4AFB-89E5-6B6C57515FAE}"/>
    <hyperlink ref="B582" r:id="rId1047" xr:uid="{3CCD5191-CB59-411F-B804-E8D48D2DFEFE}"/>
    <hyperlink ref="B581" r:id="rId1048" xr:uid="{2A34FD9C-3ADC-486C-8E71-A47370A85BDB}"/>
    <hyperlink ref="E581" r:id="rId1049" xr:uid="{DD4A6C15-0D0F-44F7-9055-AA1626753551}"/>
    <hyperlink ref="B580" r:id="rId1050" xr:uid="{72165A0A-4F99-404F-A493-A7798F66F55A}"/>
    <hyperlink ref="E580" r:id="rId1051" xr:uid="{B36C27B8-2C19-4600-B64D-CD190EF478AD}"/>
    <hyperlink ref="E579" r:id="rId1052" xr:uid="{7C2D35A5-BC3E-4831-A3B8-9C6EE88E3E67}"/>
    <hyperlink ref="B579" r:id="rId1053" xr:uid="{A063CF67-FB0B-4007-A4CE-D4361597CB7F}"/>
    <hyperlink ref="B578" r:id="rId1054" xr:uid="{A6CC91D4-D6C3-48CA-B9C2-746DDB3C1217}"/>
    <hyperlink ref="E578" r:id="rId1055" xr:uid="{C8468E8A-954B-4C16-9033-7818B79109E4}"/>
    <hyperlink ref="B577" r:id="rId1056" xr:uid="{DC43E199-6B04-4310-8F5D-C015D33BF258}"/>
    <hyperlink ref="E577" r:id="rId1057" xr:uid="{F41A05F6-FD0C-4435-813B-DF575171EF5D}"/>
    <hyperlink ref="B576" r:id="rId1058" xr:uid="{6D2BABF1-DA3A-4FC9-A3D7-D172E9387F18}"/>
    <hyperlink ref="E576" r:id="rId1059" xr:uid="{B439A797-F054-4883-911B-25D0308FA0A6}"/>
    <hyperlink ref="B575" r:id="rId1060" xr:uid="{358A3819-4680-4643-8DEA-99F0DE6530A9}"/>
    <hyperlink ref="E575" r:id="rId1061" xr:uid="{C0CD1F0C-BB8F-406A-A6AA-BE1BF3813D77}"/>
    <hyperlink ref="B574" r:id="rId1062" xr:uid="{411A522E-9BAD-4397-8372-1FFAB46D5A0A}"/>
    <hyperlink ref="E574" r:id="rId1063" xr:uid="{F23D2AF1-9462-4F75-A8C0-6F7F9A241FDF}"/>
    <hyperlink ref="B573" r:id="rId1064" xr:uid="{C6BBCE38-52DF-475B-961C-3C42941DCD33}"/>
    <hyperlink ref="E573" r:id="rId1065" xr:uid="{BA087109-2459-434B-A406-225C5968D0CE}"/>
    <hyperlink ref="B572" r:id="rId1066" xr:uid="{B09FDED9-4945-40EC-9600-0AA51429ACE4}"/>
    <hyperlink ref="E572" r:id="rId1067" xr:uid="{DED69C00-08D8-42B5-A2BD-ABBC0E59B5BE}"/>
    <hyperlink ref="B571" r:id="rId1068" xr:uid="{3B9C4421-73A1-413F-955C-14FA4023154A}"/>
    <hyperlink ref="E571" r:id="rId1069" xr:uid="{2C632818-CD7B-4553-8BEF-F379A9C1A693}"/>
    <hyperlink ref="B570" r:id="rId1070" xr:uid="{010EB675-A441-4812-B761-98CB61327A56}"/>
    <hyperlink ref="E570" r:id="rId1071" xr:uid="{17B2A544-0EAE-4202-8B5A-2DF05F2D44C0}"/>
    <hyperlink ref="B569" r:id="rId1072" xr:uid="{B27C9788-A70A-4AF4-A725-01616F59631D}"/>
    <hyperlink ref="E569" r:id="rId1073" xr:uid="{54E3BFBC-6F7E-4B6A-946E-3B36964371FB}"/>
    <hyperlink ref="B568" r:id="rId1074" xr:uid="{B8FB4594-808D-4250-9DF4-5159008A7018}"/>
    <hyperlink ref="E568" r:id="rId1075" xr:uid="{56438004-4B5B-4CE7-B62B-88FFF85BD999}"/>
    <hyperlink ref="B567" r:id="rId1076" xr:uid="{7B4D2FE8-7DCE-4441-A12D-38DF6EC59EED}"/>
    <hyperlink ref="E567" r:id="rId1077" xr:uid="{4701F691-55E0-488A-8077-896716A63DE5}"/>
    <hyperlink ref="B566" r:id="rId1078" xr:uid="{0A4B9715-E699-41D5-83B2-145C3179ED42}"/>
    <hyperlink ref="E566" r:id="rId1079" xr:uid="{EA256A6A-049C-45B1-AA75-898DEC1E6972}"/>
    <hyperlink ref="B565" r:id="rId1080" xr:uid="{B71E6CB9-E163-4B2D-B504-B5DCE8BED28B}"/>
    <hyperlink ref="E565" r:id="rId1081" xr:uid="{400B984E-0F39-45EE-A9F7-86E1941F8267}"/>
    <hyperlink ref="B564" r:id="rId1082" xr:uid="{D614F710-7DFE-4337-9693-415C1AB13829}"/>
    <hyperlink ref="E564" r:id="rId1083" xr:uid="{74DE4E04-3E13-4541-B7F2-B89F41F21057}"/>
    <hyperlink ref="B563" r:id="rId1084" xr:uid="{685A5145-6A5D-474C-B65B-4DA509A40177}"/>
    <hyperlink ref="E563" r:id="rId1085" xr:uid="{BD9C2D6A-2FC1-417D-9560-B35563940244}"/>
    <hyperlink ref="B562" r:id="rId1086" xr:uid="{951F2CDB-4F5E-4C1B-8913-EAEE1D8EE1CE}"/>
    <hyperlink ref="E562" r:id="rId1087" xr:uid="{4D20FBA6-72AE-4B9D-BDDB-29A42EFB9885}"/>
    <hyperlink ref="B561" r:id="rId1088" xr:uid="{3E193D7D-25D6-4EE6-8A02-77DF603A2025}"/>
    <hyperlink ref="E561" r:id="rId1089" xr:uid="{8C1C915A-0985-4A33-8230-08866D5E17E5}"/>
    <hyperlink ref="B559" r:id="rId1090" xr:uid="{D65D08E4-93DE-4C73-88DE-BBB778F39F31}"/>
    <hyperlink ref="E559" r:id="rId1091" xr:uid="{B3EC504B-81CC-460C-8984-DDE1BC98ECD9}"/>
    <hyperlink ref="E558" r:id="rId1092" xr:uid="{8CF23F6E-3A0A-4DCC-A513-1A1A10320545}"/>
    <hyperlink ref="B558" r:id="rId1093" xr:uid="{96D493B8-E2C4-43D0-B42C-6429045F9D55}"/>
    <hyperlink ref="E557" r:id="rId1094" xr:uid="{93CFE2AE-D7BD-4DCE-8479-E8DC3B047667}"/>
    <hyperlink ref="B557" r:id="rId1095" xr:uid="{7F9D9075-2F24-43BF-B0E7-447F4FD7E624}"/>
    <hyperlink ref="E556" r:id="rId1096" xr:uid="{21592687-928C-42A8-A208-605D900D489A}"/>
    <hyperlink ref="B556" r:id="rId1097" xr:uid="{8F760AF9-E10E-4FA3-B272-0DBA6CB35CC8}"/>
    <hyperlink ref="E555" r:id="rId1098" xr:uid="{AE230F86-2BDE-4BFF-A4B4-4D491CEAB398}"/>
    <hyperlink ref="B555" r:id="rId1099" xr:uid="{C16D081E-E36C-4F3A-B5E1-0C49AED37917}"/>
    <hyperlink ref="E554" r:id="rId1100" xr:uid="{87598F83-FB90-472B-9886-446DE807A023}"/>
    <hyperlink ref="B553" r:id="rId1101" xr:uid="{C72DCC63-756A-4C24-8975-2767E17CA918}"/>
    <hyperlink ref="E553" r:id="rId1102" xr:uid="{9FA644B1-68FD-47AC-A2D5-9A14227EE58F}"/>
    <hyperlink ref="B552" r:id="rId1103" xr:uid="{61B0CAE6-7A53-4D14-B86F-2312ADB4F639}"/>
    <hyperlink ref="E552" r:id="rId1104" xr:uid="{6E264BF4-D9DC-4C6A-B13B-16E1C8F034C7}"/>
    <hyperlink ref="B551" r:id="rId1105" xr:uid="{6AEBEA94-41D6-45D9-8ACC-E5A75D8378FC}"/>
    <hyperlink ref="E551" r:id="rId1106" xr:uid="{6CE67D04-F83C-40C0-8A4E-1BB713906D6F}"/>
    <hyperlink ref="B550" r:id="rId1107" xr:uid="{2372220F-7E12-4661-A14A-D37A125B1204}"/>
    <hyperlink ref="E550" r:id="rId1108" xr:uid="{C2E3095F-AFB6-4E07-B0F2-A9B1E05E764D}"/>
    <hyperlink ref="B549" r:id="rId1109" xr:uid="{4235456F-D54B-4592-B1B7-5E8FF1027854}"/>
    <hyperlink ref="E549" r:id="rId1110" xr:uid="{59CB06CC-5413-4B51-AA7A-532D44A373DF}"/>
    <hyperlink ref="E548" r:id="rId1111" xr:uid="{A487ADCE-6671-49A7-B210-56FCFAA23231}"/>
    <hyperlink ref="B548" r:id="rId1112" xr:uid="{D4F02207-ED4F-4F22-B328-CAA82FF2269C}"/>
    <hyperlink ref="E547" r:id="rId1113" xr:uid="{A33F8C0A-9B82-4CA3-8343-9C7EB3B6A9D4}"/>
    <hyperlink ref="B547" r:id="rId1114" xr:uid="{EE01C28E-4A66-42CF-B751-E73B7F30564F}"/>
    <hyperlink ref="E545" r:id="rId1115" xr:uid="{0E306F23-7B15-4DB4-965C-84B83512BEBB}"/>
    <hyperlink ref="B545" r:id="rId1116" xr:uid="{3642CACC-8C52-4B2E-821C-440E1C479DB4}"/>
    <hyperlink ref="B544" r:id="rId1117" xr:uid="{45887619-FD8D-4033-9CFF-9DD21C9DBA53}"/>
    <hyperlink ref="E544" r:id="rId1118" xr:uid="{93F5E193-FD7B-49A8-98F8-7CE51FE262CF}"/>
    <hyperlink ref="E543" r:id="rId1119" xr:uid="{BEBE6CC0-21B4-4655-9D52-65C4CF761FB4}"/>
    <hyperlink ref="B543" r:id="rId1120" xr:uid="{E9F2A58E-919C-4181-ABFB-E185D5EF7A68}"/>
    <hyperlink ref="E542" r:id="rId1121" xr:uid="{D021F2C5-F255-4A93-A936-8A740751DA8E}"/>
    <hyperlink ref="B542" r:id="rId1122" xr:uid="{7895C01C-F35B-43D9-98E1-4F2BFD2B449F}"/>
    <hyperlink ref="B541" r:id="rId1123" xr:uid="{48232D25-4787-4820-B1A0-33CC9FA3C206}"/>
    <hyperlink ref="E541" r:id="rId1124" xr:uid="{E679F681-8369-42CF-9C1A-D236C063393B}"/>
    <hyperlink ref="E540" r:id="rId1125" xr:uid="{DC742FE9-AFAE-4F51-8422-05C730DAF58D}"/>
    <hyperlink ref="B540" r:id="rId1126" xr:uid="{CE9BBC1D-BFF1-4FDC-9620-8DCA7919A2C6}"/>
    <hyperlink ref="E539" r:id="rId1127" xr:uid="{C0B4FD31-4CCA-4311-ADF1-8EC45A37B095}"/>
    <hyperlink ref="B539" r:id="rId1128" xr:uid="{EEA9053F-B2D1-46FA-A6B3-1A1DC9D8AA47}"/>
    <hyperlink ref="B538" r:id="rId1129" xr:uid="{0E2D5927-8423-4E16-96D5-DDD8EC888BDD}"/>
    <hyperlink ref="E538" r:id="rId1130" xr:uid="{A600ACC3-1598-426A-AFA7-594127B3FAF9}"/>
    <hyperlink ref="B537" r:id="rId1131" xr:uid="{4FE2A0F6-EC47-4529-B2F5-5E029D8ADD0D}"/>
    <hyperlink ref="E537" r:id="rId1132" xr:uid="{F8ECC528-988D-4D80-A911-9B32907484FD}"/>
    <hyperlink ref="B536" r:id="rId1133" xr:uid="{BE2A9F06-5134-4B83-948C-62D07E450677}"/>
    <hyperlink ref="E536" r:id="rId1134" xr:uid="{30838DF7-8E5C-4615-B3CE-E27E6A93C550}"/>
    <hyperlink ref="B535" r:id="rId1135" xr:uid="{8E80A6C0-7D6A-4935-9F13-C55521B24913}"/>
    <hyperlink ref="E535" r:id="rId1136" xr:uid="{54DA0DC9-3046-4DDA-9DB8-D67C5F4B5841}"/>
    <hyperlink ref="B534" r:id="rId1137" xr:uid="{30257992-281A-4A28-B1F5-D2FFF4F7C195}"/>
    <hyperlink ref="E534" r:id="rId1138" xr:uid="{7441481D-8797-4745-BF30-A344F6FEB890}"/>
    <hyperlink ref="B533" r:id="rId1139" xr:uid="{5509C520-D21E-4033-BED3-339CD4671317}"/>
    <hyperlink ref="E533" r:id="rId1140" xr:uid="{F2703623-FCC1-4CE1-84CE-EA7B621EF27D}"/>
    <hyperlink ref="B532" r:id="rId1141" xr:uid="{EED48EE5-74C7-4CA3-9FA6-00352FC6C907}"/>
    <hyperlink ref="E532" r:id="rId1142" xr:uid="{F533CC41-D15F-44B6-A312-C7785073B7DC}"/>
    <hyperlink ref="B531" r:id="rId1143" xr:uid="{D43F796B-9017-45D2-A12D-CC0E8E4AA3EC}"/>
    <hyperlink ref="E531" r:id="rId1144" xr:uid="{4D442007-A8A5-4D3E-8CC8-EB86DB765603}"/>
    <hyperlink ref="E530" r:id="rId1145" xr:uid="{8190D025-FCD9-41EF-8FF7-061E8D8FCFD4}"/>
    <hyperlink ref="B530" r:id="rId1146" xr:uid="{1A63A3DF-C4AA-4A1D-A0FC-E42D88B6F804}"/>
    <hyperlink ref="E529" r:id="rId1147" xr:uid="{B8B5FFAD-353A-41E4-8E5A-D9E181556373}"/>
    <hyperlink ref="B529" r:id="rId1148" xr:uid="{EC329F68-EC78-4657-A373-BB8671B31EE0}"/>
    <hyperlink ref="E528" r:id="rId1149" xr:uid="{F945D08E-25D0-4277-BD02-8D34ED19B756}"/>
    <hyperlink ref="B528" r:id="rId1150" xr:uid="{588D27E8-87AB-48E6-9836-E932273C2CA0}"/>
    <hyperlink ref="E527" r:id="rId1151" xr:uid="{EABBA3DA-B2ED-4F3F-BED8-2DF25B60CF1F}"/>
    <hyperlink ref="B527" r:id="rId1152" xr:uid="{65B63F09-BCF5-4D49-A686-110CA47809B7}"/>
    <hyperlink ref="B526" r:id="rId1153" xr:uid="{013E9278-B3D7-464A-8626-B9DAD37CCA37}"/>
    <hyperlink ref="E526" r:id="rId1154" xr:uid="{71F5E796-9118-44C2-8E45-B3D7B7BEB921}"/>
    <hyperlink ref="B525" r:id="rId1155" xr:uid="{04CC1438-706D-4A64-93B6-B6A4323ADC9E}"/>
    <hyperlink ref="E525" r:id="rId1156" xr:uid="{4AB00E57-DF4B-4602-963E-020F381BD0F1}"/>
    <hyperlink ref="E524" r:id="rId1157" xr:uid="{50AFDF47-4A8A-4C1F-83B6-CB13B817D826}"/>
    <hyperlink ref="B524" r:id="rId1158" xr:uid="{D4B9DCB9-2333-4887-84E3-D9FF25121F29}"/>
    <hyperlink ref="E523" r:id="rId1159" xr:uid="{2F2125C6-E232-4F2C-A126-7B0B8CB45D3E}"/>
    <hyperlink ref="B523" r:id="rId1160" xr:uid="{E62FB2D7-C1F1-4371-85FD-28F15E1481A4}"/>
    <hyperlink ref="E522" r:id="rId1161" xr:uid="{AB7E26D3-E749-48FD-9E6A-F9D7CF7433BE}"/>
    <hyperlink ref="B522" r:id="rId1162" xr:uid="{21DE4F12-A756-4E49-80F3-40D58AF27FE4}"/>
    <hyperlink ref="E521" r:id="rId1163" xr:uid="{BFE97209-7E01-4932-8CF3-A2E178FFB867}"/>
    <hyperlink ref="B521" r:id="rId1164" xr:uid="{8B9864BC-2E5D-4902-947D-5E384E938036}"/>
    <hyperlink ref="E520" r:id="rId1165" xr:uid="{326AF7D1-5317-4598-8AC2-83B700B4683D}"/>
    <hyperlink ref="B520" r:id="rId1166" xr:uid="{943F6104-1ACA-4BEA-8925-48B26A0CD263}"/>
    <hyperlink ref="B519" r:id="rId1167" xr:uid="{D595FE40-0BD0-4103-AAE8-86A005CD04BF}"/>
    <hyperlink ref="E519" r:id="rId1168" xr:uid="{7EBBB488-A999-476F-B37E-2586C6D28087}"/>
    <hyperlink ref="B518" r:id="rId1169" xr:uid="{136E8728-1465-4B05-A681-993D0355949D}"/>
    <hyperlink ref="E518" r:id="rId1170" xr:uid="{07B97BD6-9F50-4FB0-814E-9EF5061748E1}"/>
    <hyperlink ref="B517" r:id="rId1171" xr:uid="{74C63913-D222-4505-8223-37018B2ADDC6}"/>
    <hyperlink ref="E517" r:id="rId1172" xr:uid="{9DAEE7A9-3631-4D6C-B9C0-8A89601F3435}"/>
    <hyperlink ref="B516" r:id="rId1173" xr:uid="{40873D81-65A2-449B-B01B-EDD28716E168}"/>
    <hyperlink ref="E516" r:id="rId1174" xr:uid="{FA25AD98-F01F-4481-B21F-89353B1C9EA1}"/>
    <hyperlink ref="B515" r:id="rId1175" xr:uid="{A90E357D-D2F7-406D-97EC-71C1B85BEDB5}"/>
    <hyperlink ref="E515" r:id="rId1176" xr:uid="{9881CE55-F8BB-42B1-A37D-2C60AAB44F33}"/>
    <hyperlink ref="B514" r:id="rId1177" xr:uid="{87383584-1D30-4BDC-B7BF-6486DF76D693}"/>
    <hyperlink ref="E514" r:id="rId1178" xr:uid="{2855283D-02BB-493B-AA78-B9E46FE7B771}"/>
    <hyperlink ref="B513" r:id="rId1179" xr:uid="{C3EC6240-E163-4A82-AB8D-D6063205C11B}"/>
    <hyperlink ref="E513" r:id="rId1180" xr:uid="{68D172D0-30C2-49DB-879D-520A30A02FE5}"/>
    <hyperlink ref="B512" r:id="rId1181" xr:uid="{F3FF95AC-D750-494D-B1D4-C273E9FAC47C}"/>
    <hyperlink ref="E512" r:id="rId1182" xr:uid="{E0ADF1A4-7E15-42DE-BBD5-80873E414952}"/>
    <hyperlink ref="E511" r:id="rId1183" xr:uid="{A82E2B26-48FE-4B01-98FD-E545C0720A05}"/>
    <hyperlink ref="B511" r:id="rId1184" xr:uid="{E457C607-AD28-462A-9462-32F97E79F47E}"/>
    <hyperlink ref="B510" r:id="rId1185" xr:uid="{01B8D2D6-BAB6-4072-AD4E-CEF6CBFA0D3D}"/>
    <hyperlink ref="E510" r:id="rId1186" xr:uid="{498A0642-8754-49D5-BC6B-D4949B4195BC}"/>
    <hyperlink ref="B509" r:id="rId1187" xr:uid="{1EA46CA9-66ED-432B-B5E1-229B48C735B9}"/>
    <hyperlink ref="E509" r:id="rId1188" xr:uid="{455DDCBF-628E-495C-AE99-C5039DBBF16F}"/>
    <hyperlink ref="B508" r:id="rId1189" xr:uid="{2F2614BC-C623-488C-9082-A51846CF63FA}"/>
    <hyperlink ref="E508" r:id="rId1190" xr:uid="{D4D5E466-744D-460B-8381-AE7C0F192A7E}"/>
    <hyperlink ref="B507" r:id="rId1191" xr:uid="{F081D35C-2F9C-4780-A4A2-4C199BB8444A}"/>
    <hyperlink ref="E507" r:id="rId1192" xr:uid="{0F98D7FA-508E-4FC3-923A-97EBA7ACA12E}"/>
    <hyperlink ref="B506" r:id="rId1193" xr:uid="{083B5C52-CC0E-4333-BA44-4365F51D4D43}"/>
    <hyperlink ref="E506" r:id="rId1194" xr:uid="{B6841733-FAFC-448D-B376-131143F36B0A}"/>
    <hyperlink ref="B505" r:id="rId1195" xr:uid="{2588070E-99CF-4217-AC68-430622B9F172}"/>
    <hyperlink ref="E505" r:id="rId1196" xr:uid="{FB264CE1-0983-494B-A4C4-2741A437DEDD}"/>
    <hyperlink ref="B504" r:id="rId1197" xr:uid="{9B1A90A5-B5B1-49DC-94BB-D4847AA7A037}"/>
    <hyperlink ref="E504" r:id="rId1198" xr:uid="{CF90795A-963E-4F5B-BFB2-E372FF90382C}"/>
    <hyperlink ref="B503" r:id="rId1199" xr:uid="{AF0E76B1-7480-4CA6-BE90-BB996DC6EC06}"/>
    <hyperlink ref="E503" r:id="rId1200" xr:uid="{DB9FA577-AE38-4A92-AB77-251F132CDA65}"/>
    <hyperlink ref="B502" r:id="rId1201" xr:uid="{D8584E18-9D32-4824-A5E3-B2ADFC7003FE}"/>
    <hyperlink ref="E502" r:id="rId1202" xr:uid="{25D2C3D7-7139-4E99-8072-78AD1F081845}"/>
    <hyperlink ref="B501" r:id="rId1203" xr:uid="{BED409F1-A6EA-4F8E-BB2F-5617FF5903A2}"/>
    <hyperlink ref="E501" r:id="rId1204" xr:uid="{5531EA3F-68A9-49F0-8899-761D8591A9BE}"/>
    <hyperlink ref="B500" r:id="rId1205" xr:uid="{1DE1B66D-6581-402E-8CDE-FDBA5B4F88AD}"/>
    <hyperlink ref="E500" r:id="rId1206" xr:uid="{FCC97220-2C8D-457B-9117-2DEBC92AD973}"/>
    <hyperlink ref="B499" r:id="rId1207" xr:uid="{2805317B-1D32-43B9-8BD6-27C27A51EF30}"/>
    <hyperlink ref="E499" r:id="rId1208" xr:uid="{BC780C5E-5099-472A-814D-C03A740CBA6E}"/>
    <hyperlink ref="B498" r:id="rId1209" xr:uid="{38003F36-D572-47FD-B0B9-41E5E4150206}"/>
    <hyperlink ref="E498" r:id="rId1210" xr:uid="{75C5A4FE-FE3B-4199-BDFF-70D45BEDCCA5}"/>
    <hyperlink ref="E497" r:id="rId1211" xr:uid="{403D56A8-9E47-4435-9E6A-4AFCB7655FCD}"/>
    <hyperlink ref="B497" r:id="rId1212" xr:uid="{4320D692-DEE9-4909-96C6-85C431B2790C}"/>
    <hyperlink ref="B496" r:id="rId1213" xr:uid="{4AC97AF2-FE3B-4447-8C10-44C2966C2894}"/>
    <hyperlink ref="E496" r:id="rId1214" xr:uid="{F16A1625-F794-4A18-BB33-0D699553A56C}"/>
    <hyperlink ref="B495" r:id="rId1215" xr:uid="{594E7103-7ECA-40A1-A31B-325B4455CF56}"/>
    <hyperlink ref="E495" r:id="rId1216" xr:uid="{69B98EB4-0F4C-4F33-BF19-5818A5DF7B5B}"/>
    <hyperlink ref="E494" r:id="rId1217" xr:uid="{86B4B0B1-C3EF-430B-A633-D3B21DFE6F0D}"/>
    <hyperlink ref="B494" r:id="rId1218" xr:uid="{9997594E-34B0-4CCD-97C5-1B0A4E21B764}"/>
    <hyperlink ref="B493" r:id="rId1219" xr:uid="{8A73BC97-007C-4779-A3A7-FACE9C6E530F}"/>
    <hyperlink ref="E493" r:id="rId1220" xr:uid="{E48E5600-3B34-4B95-8183-B8E732A46F12}"/>
    <hyperlink ref="B492" r:id="rId1221" xr:uid="{7D1FA410-5621-4B79-AFD2-C4DC81252761}"/>
    <hyperlink ref="E492" r:id="rId1222" xr:uid="{FAB45FEB-5F5E-43CB-8C60-EF62723CD61B}"/>
    <hyperlink ref="E491" r:id="rId1223" xr:uid="{AAAB604D-6E7D-44F3-B8FA-E4C8477E5583}"/>
    <hyperlink ref="B491" r:id="rId1224" xr:uid="{EB9D1008-38BC-4D83-8A6A-9FBB5CE2D69D}"/>
    <hyperlink ref="B490" r:id="rId1225" xr:uid="{33A5BDC8-E180-4796-84DD-D64AB9D08CAF}"/>
    <hyperlink ref="E490" r:id="rId1226" xr:uid="{A3C0DF78-9072-466D-AB26-D6C02668DB2C}"/>
    <hyperlink ref="B489" r:id="rId1227" xr:uid="{EDB9DA90-654A-42B0-8F50-D130A89ACE4F}"/>
    <hyperlink ref="E489" r:id="rId1228" xr:uid="{4577A4CE-B78C-4B5D-8995-3B29885451E0}"/>
    <hyperlink ref="B488" r:id="rId1229" xr:uid="{B8850AC6-E2B9-4BDC-AF60-D6189A904041}"/>
    <hyperlink ref="E488" r:id="rId1230" xr:uid="{AB6D5B1E-8FC9-48A8-92C2-3CA27E27D61B}"/>
    <hyperlink ref="B487" r:id="rId1231" xr:uid="{BE0BD35B-1A7A-42B3-BFD4-50665B318677}"/>
    <hyperlink ref="E487" r:id="rId1232" xr:uid="{5FE51D13-5784-43A1-B742-AE66A377823E}"/>
    <hyperlink ref="E486" r:id="rId1233" xr:uid="{7D87E131-7D83-411D-BC00-4B1760E8404E}"/>
    <hyperlink ref="B486" r:id="rId1234" xr:uid="{0732084C-9126-42CA-B75C-0C26CE5687D2}"/>
    <hyperlink ref="E485" r:id="rId1235" xr:uid="{D26AB81E-9387-439D-AFEC-4DB6DAFA8DD0}"/>
    <hyperlink ref="B485" r:id="rId1236" xr:uid="{CA37DD0C-5EC4-4D7A-B0CE-39F78E8173AD}"/>
    <hyperlink ref="E484" r:id="rId1237" xr:uid="{01BBD4D4-2968-41BA-B64F-356C2D0A86B8}"/>
    <hyperlink ref="B484" r:id="rId1238" xr:uid="{D51D706C-AF95-4007-9035-39D158FF8739}"/>
    <hyperlink ref="E483" r:id="rId1239" xr:uid="{3DCF01A3-FA6D-466B-9192-83CDE3782712}"/>
    <hyperlink ref="B483" r:id="rId1240" xr:uid="{7B888DB7-2ED7-4C24-A0A9-0E5D068E5B7A}"/>
    <hyperlink ref="B482" r:id="rId1241" xr:uid="{9AB9C854-DEB7-4397-8146-AA414E7E7B71}"/>
    <hyperlink ref="E482" r:id="rId1242" xr:uid="{5EDB0DCC-9372-4814-9BBC-E5A9261E2B66}"/>
    <hyperlink ref="B481" r:id="rId1243" xr:uid="{D148EDA8-0CFE-435C-9697-C36E07E10D3B}"/>
    <hyperlink ref="E481" r:id="rId1244" xr:uid="{A789D2C6-6905-4FB9-B541-81CBE54EDE5E}"/>
    <hyperlink ref="B480" r:id="rId1245" xr:uid="{ED4D0E04-C31F-46D3-817E-2B517D11A435}"/>
    <hyperlink ref="E480" r:id="rId1246" xr:uid="{5B733888-EA26-41BB-8D0A-541DFD26644C}"/>
    <hyperlink ref="B479" r:id="rId1247" xr:uid="{7C833B17-9EC2-4B6F-9330-639DC96E1192}"/>
    <hyperlink ref="E479" r:id="rId1248" xr:uid="{CDE6F0B0-1E01-4A04-BBD9-8FF8E3826DAE}"/>
    <hyperlink ref="B478" r:id="rId1249" xr:uid="{F0B4A164-3138-49A9-98FC-A242EE8A26E6}"/>
    <hyperlink ref="E478" r:id="rId1250" xr:uid="{8064F6B1-DF72-4E2F-BDCC-26203E7DA396}"/>
    <hyperlink ref="B477" r:id="rId1251" xr:uid="{843D7CC7-E3E6-439C-BDF6-5A2421C51E6D}"/>
    <hyperlink ref="E477" r:id="rId1252" xr:uid="{924725D1-B8C8-4ADB-85DF-AD8B0A9DF76A}"/>
    <hyperlink ref="E476" r:id="rId1253" xr:uid="{E4E51A26-B126-4870-96FC-838C132ED33D}"/>
    <hyperlink ref="B476" r:id="rId1254" xr:uid="{29DF25DB-F962-41BA-B753-C6C396E204EE}"/>
    <hyperlink ref="E475" r:id="rId1255" xr:uid="{206FD87C-F4DE-4CC0-9682-24EA901D2545}"/>
    <hyperlink ref="B475" r:id="rId1256" xr:uid="{2C241683-755D-4CDF-B6DA-75EC96007205}"/>
    <hyperlink ref="E474" r:id="rId1257" xr:uid="{A965005B-1939-4FBF-A3AB-B8D3B4FBC29B}"/>
    <hyperlink ref="B474" r:id="rId1258" xr:uid="{28B39D9E-7D8F-498E-B41D-8A846E891723}"/>
    <hyperlink ref="E473" r:id="rId1259" xr:uid="{265EDCF9-0E13-4AFB-ACDB-CC899CCB3402}"/>
    <hyperlink ref="B473" r:id="rId1260" xr:uid="{01E65E3E-D6CA-41F3-A59C-3470BE364853}"/>
    <hyperlink ref="E472" r:id="rId1261" xr:uid="{4A505081-B160-49D5-9D1A-90289A8A0C47}"/>
    <hyperlink ref="B472" r:id="rId1262" xr:uid="{E3B16E62-A1DF-4C57-8252-2BDAE9402B31}"/>
    <hyperlink ref="E471" r:id="rId1263" xr:uid="{B5DAAE85-32C9-44C2-B62C-4847BA687212}"/>
    <hyperlink ref="B471" r:id="rId1264" xr:uid="{B8905897-B82A-4C9F-94F2-E57AE8FC8094}"/>
    <hyperlink ref="E470" r:id="rId1265" xr:uid="{FA113089-61E8-40D2-9AD9-4C4CBFD8AAFC}"/>
    <hyperlink ref="B470" r:id="rId1266" xr:uid="{4DC8FF64-1522-457C-96ED-97A3FADD68EB}"/>
    <hyperlink ref="E469" r:id="rId1267" xr:uid="{BB50D143-7EC0-4F22-A974-3E74B1752B1E}"/>
    <hyperlink ref="B469" r:id="rId1268" xr:uid="{92A187F9-1240-4640-9456-28F76B93627B}"/>
    <hyperlink ref="E468" r:id="rId1269" xr:uid="{542ACA33-9E75-4999-A2C2-CDD578592B37}"/>
    <hyperlink ref="B468" r:id="rId1270" xr:uid="{A92ADAA3-E305-4D5B-A608-A79F26BF8664}"/>
    <hyperlink ref="E467" r:id="rId1271" xr:uid="{217C95E4-32BE-494C-9F23-089517F22F33}"/>
    <hyperlink ref="B467" r:id="rId1272" xr:uid="{41E7FEFA-51F4-436D-AA24-5F83501F28D8}"/>
    <hyperlink ref="E466" r:id="rId1273" xr:uid="{F72D9F0B-BAFC-4BA5-8A11-C1968CD79107}"/>
    <hyperlink ref="B466" r:id="rId1274" xr:uid="{77328DB9-78ED-496C-86F5-238A231F59A4}"/>
    <hyperlink ref="E465" r:id="rId1275" xr:uid="{7B25E6A2-4940-49E7-9A26-4D2E9E67CF87}"/>
    <hyperlink ref="B465" r:id="rId1276" xr:uid="{A34F48BD-A8D0-4484-B13A-5D8B6D3DD40E}"/>
    <hyperlink ref="B464" r:id="rId1277" xr:uid="{0295F0FC-6A3C-425F-BA47-C4A659960D41}"/>
    <hyperlink ref="E464" r:id="rId1278" xr:uid="{3B2B7B98-F97E-4453-BD56-092A4849453F}"/>
    <hyperlink ref="B463" r:id="rId1279" xr:uid="{305D8954-C24B-4B58-BE8D-4615A8DDDFA8}"/>
    <hyperlink ref="E463" r:id="rId1280" xr:uid="{87BB2354-4723-4F9D-BE8C-D266E9FEAE65}"/>
    <hyperlink ref="B462" r:id="rId1281" xr:uid="{B2A33D6F-882C-442F-A59C-76DAD102DF8A}"/>
    <hyperlink ref="E462" r:id="rId1282" xr:uid="{3D4739FC-7331-4FA9-B8A4-6EAB8EB29F0C}"/>
    <hyperlink ref="B461" r:id="rId1283" xr:uid="{63B4BE3D-768A-434D-991B-1BBEBA1273E5}"/>
    <hyperlink ref="E461" r:id="rId1284" xr:uid="{C77D08A6-1E1A-4DB1-88A6-C2D09AAA35C1}"/>
    <hyperlink ref="B460" r:id="rId1285" xr:uid="{8F07AD02-A972-4C4C-B8C3-0C639AD64F00}"/>
    <hyperlink ref="E460" r:id="rId1286" xr:uid="{C61CF7CC-6799-47EA-95F3-ADD3F26953E9}"/>
    <hyperlink ref="B459" r:id="rId1287" xr:uid="{ED086FC3-C363-413D-92D1-05AFF1FE5022}"/>
    <hyperlink ref="E459" r:id="rId1288" xr:uid="{554BDD90-56FD-40F8-B8DA-A243DA8639DF}"/>
    <hyperlink ref="B458" r:id="rId1289" xr:uid="{D7672201-E1DA-440B-8712-3AD6D5E90715}"/>
    <hyperlink ref="E458" r:id="rId1290" xr:uid="{082FAC64-08FE-4F83-A7C9-B9FC810BA0EE}"/>
    <hyperlink ref="B457" r:id="rId1291" xr:uid="{1BE96000-DC41-43FF-88B7-A3F435ED94E1}"/>
    <hyperlink ref="E457" r:id="rId1292" xr:uid="{24AA4E69-37F5-4DAF-AEF8-B09EC517D093}"/>
    <hyperlink ref="B456" r:id="rId1293" xr:uid="{DAFBC2A7-EDDC-4317-83F8-8D534D8C213A}"/>
    <hyperlink ref="E456" r:id="rId1294" xr:uid="{ABAD8752-EFD5-4AC6-9454-69F7B6952D0B}"/>
    <hyperlink ref="E455" r:id="rId1295" xr:uid="{2496B53D-BE6C-48BF-BD46-01B4AE82BD87}"/>
    <hyperlink ref="B455" r:id="rId1296" xr:uid="{4854BB33-03C9-44DF-AD10-CDDB128C8A11}"/>
    <hyperlink ref="B454" r:id="rId1297" xr:uid="{95E15A27-3334-4F82-A7EC-EFD62919802D}"/>
    <hyperlink ref="B453" r:id="rId1298" xr:uid="{32E722BA-F5B4-48A1-849A-DA4B1B46B48A}"/>
    <hyperlink ref="E452" r:id="rId1299" xr:uid="{8CBAE046-D98F-4A00-A1FF-313DA1A82F1C}"/>
    <hyperlink ref="B452" r:id="rId1300" xr:uid="{BDC147DC-EC60-4B66-8FF3-08197FD5505A}"/>
    <hyperlink ref="B449" r:id="rId1301" xr:uid="{061E8592-DDF4-41E2-BFCE-263D10249351}"/>
    <hyperlink ref="E449" r:id="rId1302" xr:uid="{63157731-2649-40A1-80DA-306C46014BB8}"/>
    <hyperlink ref="B448" r:id="rId1303" xr:uid="{EBB560A6-70E2-4C16-BAEB-656A90AA6F96}"/>
    <hyperlink ref="E448" r:id="rId1304" xr:uid="{017DD8FA-E50E-43E8-B9C2-8196E958B956}"/>
    <hyperlink ref="E451" r:id="rId1305" xr:uid="{221DF2BD-04BA-4BA3-81DA-17F10B01C820}"/>
    <hyperlink ref="B451" r:id="rId1306" xr:uid="{02FD03BA-239A-4271-A6C6-315CA62D9380}"/>
    <hyperlink ref="B450" r:id="rId1307" xr:uid="{BE34E28A-8274-483D-AE7E-EB7A0866445C}"/>
    <hyperlink ref="E450" r:id="rId1308" xr:uid="{62F03F3D-6BE2-4B02-93B7-34D91C9F53E1}"/>
    <hyperlink ref="B447" r:id="rId1309" xr:uid="{0610708E-9ABA-42A8-A1ED-B2A748A7B47A}"/>
    <hyperlink ref="E447" r:id="rId1310" xr:uid="{5DF35389-E2FA-4206-84C9-A0686939D216}"/>
    <hyperlink ref="B446" r:id="rId1311" xr:uid="{E6D0ADAD-577A-47E4-BB38-688754791054}"/>
    <hyperlink ref="E446" r:id="rId1312" xr:uid="{1322D5A9-4DC5-40E2-BC83-AB900B54697C}"/>
    <hyperlink ref="B445" r:id="rId1313" xr:uid="{AAAFA024-C582-45EF-B6E2-B537740625B3}"/>
    <hyperlink ref="E445" r:id="rId1314" xr:uid="{E3EDBAD5-23A2-48F5-92CA-8504DC054DEC}"/>
    <hyperlink ref="E444" r:id="rId1315" xr:uid="{762B2EFE-0F60-4B61-944E-4700A711C36D}"/>
    <hyperlink ref="B444" r:id="rId1316" xr:uid="{A4D2318D-D9CC-4BB4-9F19-BB414A1B613C}"/>
    <hyperlink ref="B664" r:id="rId1317" xr:uid="{B52E5E64-279A-4F6E-A36D-F3EFBE118F0F}"/>
    <hyperlink ref="E664" r:id="rId1318" xr:uid="{EE9959AA-86C6-4153-BD9A-F04F2D5BB4A6}"/>
    <hyperlink ref="E663" r:id="rId1319" xr:uid="{1ECF7EA7-D2A3-44D5-A610-249D7642D1DF}"/>
    <hyperlink ref="B663" r:id="rId1320" xr:uid="{1E1BE962-5D26-41B2-8DDA-DB3DA5EEABDD}"/>
    <hyperlink ref="B662" r:id="rId1321" xr:uid="{F2746E25-4099-4C0D-B92D-652BC73E0A61}"/>
    <hyperlink ref="E662" r:id="rId1322" xr:uid="{60B65AAE-77D3-41B5-81C5-67611F03064B}"/>
    <hyperlink ref="B661" r:id="rId1323" xr:uid="{6DFA0E86-DE20-4F00-8AFF-C8CCCF962A44}"/>
    <hyperlink ref="E661" r:id="rId1324" xr:uid="{22EED4D4-3AF3-422B-BE79-F02D91456EDD}"/>
    <hyperlink ref="E660" r:id="rId1325" xr:uid="{4EE08F36-1C2C-48F7-8983-9D71C540A700}"/>
    <hyperlink ref="B660" r:id="rId1326" xr:uid="{47005DAB-3297-44BC-9108-207A4B078C5F}"/>
  </hyperlinks>
  <pageMargins left="0.7" right="0.7" top="0.75" bottom="0.75" header="0.3" footer="0.3"/>
  <tableParts count="1">
    <tablePart r:id="rId132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4183-F6CB-4748-9F5A-AA22FE33B7FE}">
  <dimension ref="A1:AH664"/>
  <sheetViews>
    <sheetView topLeftCell="A197" workbookViewId="0">
      <selection activeCell="B199" sqref="B199"/>
    </sheetView>
  </sheetViews>
  <sheetFormatPr defaultRowHeight="15"/>
  <cols>
    <col min="1" max="1" width="13.85546875" bestFit="1" customWidth="1"/>
    <col min="2" max="2" width="22.140625" customWidth="1"/>
    <col min="3" max="3" width="13.140625" customWidth="1"/>
    <col min="4" max="4" width="22.42578125" customWidth="1"/>
    <col min="5" max="5" width="14.7109375" customWidth="1"/>
    <col min="6" max="6" width="12.5703125" customWidth="1"/>
    <col min="7" max="7" width="13.28515625" bestFit="1" customWidth="1"/>
    <col min="8" max="8" width="6.7109375" customWidth="1"/>
    <col min="9" max="10" width="30.7109375" bestFit="1" customWidth="1"/>
    <col min="11" max="11" width="17.85546875" customWidth="1"/>
    <col min="12" max="12" width="39.85546875" customWidth="1"/>
    <col min="13" max="13" width="15.140625" customWidth="1"/>
    <col min="14" max="14" width="11.5703125" customWidth="1"/>
    <col min="15" max="15" width="16.140625" customWidth="1"/>
    <col min="16" max="16" width="14.7109375" bestFit="1" customWidth="1"/>
    <col min="17" max="17" width="14.85546875" bestFit="1" customWidth="1"/>
    <col min="18" max="18" width="29.5703125" bestFit="1" customWidth="1"/>
    <col min="19" max="19" width="26.7109375" bestFit="1" customWidth="1"/>
    <col min="20" max="20" width="11.28515625" customWidth="1"/>
    <col min="21" max="21" width="14.28515625" customWidth="1"/>
    <col min="22" max="22" width="26.140625" customWidth="1"/>
    <col min="23" max="23" width="17" customWidth="1"/>
    <col min="24" max="24" width="15.7109375" customWidth="1"/>
    <col min="25" max="25" width="24" bestFit="1" customWidth="1"/>
    <col min="26" max="34" width="14.42578125" customWidth="1"/>
  </cols>
  <sheetData>
    <row r="1" spans="1:34">
      <c r="A1" t="s">
        <v>0</v>
      </c>
      <c r="B1" t="s">
        <v>1</v>
      </c>
      <c r="C1" t="s">
        <v>2</v>
      </c>
      <c r="D1" t="s">
        <v>3</v>
      </c>
      <c r="E1" t="s">
        <v>4</v>
      </c>
      <c r="F1" t="s">
        <v>5</v>
      </c>
      <c r="G1" t="s">
        <v>2669</v>
      </c>
      <c r="H1" t="s">
        <v>7</v>
      </c>
      <c r="I1" t="s">
        <v>8</v>
      </c>
      <c r="J1" t="s">
        <v>9</v>
      </c>
      <c r="K1" t="s">
        <v>10</v>
      </c>
      <c r="L1" t="s">
        <v>11</v>
      </c>
      <c r="M1" t="s">
        <v>12</v>
      </c>
      <c r="N1" t="s">
        <v>13</v>
      </c>
      <c r="O1" t="s">
        <v>14</v>
      </c>
      <c r="P1" t="s">
        <v>15</v>
      </c>
      <c r="Q1" t="s">
        <v>16</v>
      </c>
      <c r="R1" t="s">
        <v>17</v>
      </c>
      <c r="S1" t="s">
        <v>18</v>
      </c>
      <c r="T1" t="s">
        <v>19</v>
      </c>
      <c r="U1" t="s">
        <v>20</v>
      </c>
      <c r="V1" t="s">
        <v>21</v>
      </c>
      <c r="W1" t="s">
        <v>3176</v>
      </c>
      <c r="X1" t="s">
        <v>23</v>
      </c>
      <c r="Y1" t="s">
        <v>24</v>
      </c>
      <c r="Z1" t="s">
        <v>3177</v>
      </c>
      <c r="AA1" t="s">
        <v>3178</v>
      </c>
      <c r="AB1" t="s">
        <v>3179</v>
      </c>
      <c r="AC1" t="s">
        <v>3180</v>
      </c>
      <c r="AD1" t="s">
        <v>3181</v>
      </c>
      <c r="AE1" t="s">
        <v>3182</v>
      </c>
      <c r="AF1" t="s">
        <v>3183</v>
      </c>
      <c r="AG1" t="s">
        <v>3184</v>
      </c>
      <c r="AH1" t="s">
        <v>3185</v>
      </c>
    </row>
    <row r="2" spans="1:34" ht="167.25">
      <c r="A2" s="10" t="s">
        <v>49</v>
      </c>
      <c r="B2" s="11" t="s">
        <v>50</v>
      </c>
      <c r="C2" s="12" t="s">
        <v>51</v>
      </c>
      <c r="D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 s="11" t="s">
        <v>52</v>
      </c>
      <c r="F2" s="12" t="s">
        <v>53</v>
      </c>
      <c r="G2" s="12" t="s">
        <v>54</v>
      </c>
      <c r="H2" s="12">
        <v>1</v>
      </c>
      <c r="I2" s="12" t="s">
        <v>55</v>
      </c>
      <c r="J2" s="12" t="s">
        <v>55</v>
      </c>
      <c r="K2" s="13" t="s">
        <v>56</v>
      </c>
      <c r="L2" s="12" t="s">
        <v>57</v>
      </c>
      <c r="M2" s="12" t="s">
        <v>58</v>
      </c>
      <c r="N2" s="12" t="s">
        <v>59</v>
      </c>
      <c r="O2" s="12" t="s">
        <v>60</v>
      </c>
      <c r="P2" s="13" t="s">
        <v>61</v>
      </c>
      <c r="Q2" s="13" t="s">
        <v>61</v>
      </c>
      <c r="R2" s="13" t="s">
        <v>62</v>
      </c>
      <c r="S2" s="12" t="s">
        <v>63</v>
      </c>
      <c r="T2" s="13" t="s">
        <v>64</v>
      </c>
      <c r="U2" s="13" t="s">
        <v>62</v>
      </c>
      <c r="V2" s="12" t="s">
        <v>65</v>
      </c>
      <c r="W2" s="12" t="s">
        <v>66</v>
      </c>
      <c r="X2" s="12" t="s">
        <v>61</v>
      </c>
      <c r="Y2" s="12" t="s">
        <v>67</v>
      </c>
      <c r="Z2" t="s">
        <v>3186</v>
      </c>
      <c r="AA2" s="44" t="str">
        <f>Table1[[#This Row],[case_id]]&amp;"__"&amp;Table1[[#This Row],[filename]]&amp;"__"&amp;Table1[[#This Row],[Model]]</f>
        <v>repo_a55aa59_4311b2c__cmdmod_llm_vs_gt.diff__ChatGPT 5.4</v>
      </c>
      <c r="AB2" s="44">
        <f>IF(Table1[[#This Row],[task_success]]="Yes",1,0)</f>
        <v>0</v>
      </c>
      <c r="AC2" s="44">
        <f>IF(Table1[[#This Row],[task_success]]="Partial",1,0)</f>
        <v>0</v>
      </c>
      <c r="AD2" s="44">
        <f>IF(Table1[[#This Row],[task_success]]="No",1,0)</f>
        <v>1</v>
      </c>
      <c r="AE2" s="44">
        <f>IF(Table1[[#This Row],[exact_match]]="Yes",1,0)</f>
        <v>0</v>
      </c>
      <c r="AF2" s="44">
        <f>IF(Table1[[#This Row],[unintended_change_present]]="Yes",1,0)</f>
        <v>1</v>
      </c>
      <c r="AG2" s="44">
        <f>IF(Table1[[#This Row],[missed_required_change]]="Yes",1,0)</f>
        <v>1</v>
      </c>
      <c r="AH2" s="44">
        <f>IF(OR(Table1[[#This Row],[severity]]="Medium",Table1[[#This Row],[severity]]="High"),1,0)</f>
        <v>1</v>
      </c>
    </row>
    <row r="3" spans="1:34" ht="137.25">
      <c r="A3" s="14" t="s">
        <v>49</v>
      </c>
      <c r="B3" s="15" t="s">
        <v>79</v>
      </c>
      <c r="C3" s="16" t="s">
        <v>80</v>
      </c>
      <c r="D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3" s="15" t="s">
        <v>81</v>
      </c>
      <c r="F3" s="16" t="s">
        <v>82</v>
      </c>
      <c r="G3" s="16" t="s">
        <v>83</v>
      </c>
      <c r="H3" s="16">
        <v>1</v>
      </c>
      <c r="I3" s="17" t="s">
        <v>84</v>
      </c>
      <c r="J3" s="17" t="s">
        <v>84</v>
      </c>
      <c r="K3" s="18" t="s">
        <v>56</v>
      </c>
      <c r="L3" s="16" t="s">
        <v>85</v>
      </c>
      <c r="M3" s="16" t="s">
        <v>86</v>
      </c>
      <c r="N3" s="16" t="s">
        <v>87</v>
      </c>
      <c r="O3" s="16" t="s">
        <v>88</v>
      </c>
      <c r="P3" s="18" t="s">
        <v>62</v>
      </c>
      <c r="Q3" s="18" t="s">
        <v>61</v>
      </c>
      <c r="R3" s="18" t="s">
        <v>62</v>
      </c>
      <c r="S3" s="16" t="s">
        <v>76</v>
      </c>
      <c r="T3" s="18" t="s">
        <v>77</v>
      </c>
      <c r="U3" s="18" t="s">
        <v>61</v>
      </c>
      <c r="V3" s="16" t="s">
        <v>89</v>
      </c>
      <c r="W3" s="16" t="s">
        <v>72</v>
      </c>
      <c r="X3" s="16" t="s">
        <v>62</v>
      </c>
      <c r="Y3" s="16" t="s">
        <v>73</v>
      </c>
      <c r="Z3" t="s">
        <v>3186</v>
      </c>
      <c r="AA3" s="12" t="str">
        <f>Table1[[#This Row],[case_id]]&amp;"__"&amp;Table1[[#This Row],[filename]]&amp;"__"&amp;Table1[[#This Row],[Model]]</f>
        <v>repo_625da0d_9d458bb__pkg_llm_vs_gt.diff__ChatGPT 5.4</v>
      </c>
      <c r="AB3" s="12">
        <f>IF(Table1[[#This Row],[task_success]]="Yes",1,0)</f>
        <v>1</v>
      </c>
      <c r="AC3" s="12">
        <f>IF(Table1[[#This Row],[task_success]]="Partial",1,0)</f>
        <v>0</v>
      </c>
      <c r="AD3" s="12">
        <f>IF(Table1[[#This Row],[task_success]]="No",1,0)</f>
        <v>0</v>
      </c>
      <c r="AE3" s="12">
        <f>IF(Table1[[#This Row],[exact_match]]="Yes",1,0)</f>
        <v>0</v>
      </c>
      <c r="AF3" s="12">
        <f>IF(Table1[[#This Row],[unintended_change_present]]="Yes",1,0)</f>
        <v>1</v>
      </c>
      <c r="AG3" s="12">
        <f>IF(Table1[[#This Row],[missed_required_change]]="Yes",1,0)</f>
        <v>0</v>
      </c>
      <c r="AH3" s="12">
        <f>IF(OR(Table1[[#This Row],[severity]]="Medium",Table1[[#This Row],[severity]]="High"),1,0)</f>
        <v>0</v>
      </c>
    </row>
    <row r="4" spans="1:34" ht="121.5">
      <c r="A4" s="10" t="s">
        <v>49</v>
      </c>
      <c r="B4" s="11" t="s">
        <v>79</v>
      </c>
      <c r="C4" s="12" t="s">
        <v>80</v>
      </c>
      <c r="D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4" s="11" t="s">
        <v>94</v>
      </c>
      <c r="F4" s="12" t="s">
        <v>95</v>
      </c>
      <c r="G4" s="12" t="s">
        <v>96</v>
      </c>
      <c r="H4" s="12">
        <v>1</v>
      </c>
      <c r="I4" s="19" t="s">
        <v>97</v>
      </c>
      <c r="J4" s="19" t="s">
        <v>97</v>
      </c>
      <c r="K4" s="13" t="s">
        <v>56</v>
      </c>
      <c r="L4" s="12" t="s">
        <v>98</v>
      </c>
      <c r="M4" s="12" t="s">
        <v>99</v>
      </c>
      <c r="N4" s="12" t="s">
        <v>100</v>
      </c>
      <c r="O4" s="12" t="s">
        <v>101</v>
      </c>
      <c r="P4" s="13" t="s">
        <v>102</v>
      </c>
      <c r="Q4" s="13" t="s">
        <v>61</v>
      </c>
      <c r="R4" s="13" t="s">
        <v>62</v>
      </c>
      <c r="S4" s="12" t="s">
        <v>103</v>
      </c>
      <c r="T4" s="13" t="s">
        <v>64</v>
      </c>
      <c r="U4" s="13" t="s">
        <v>62</v>
      </c>
      <c r="V4" s="12" t="s">
        <v>104</v>
      </c>
      <c r="W4" s="12" t="s">
        <v>66</v>
      </c>
      <c r="X4" s="12" t="s">
        <v>61</v>
      </c>
      <c r="Y4" s="12" t="s">
        <v>105</v>
      </c>
      <c r="Z4" t="s">
        <v>3186</v>
      </c>
      <c r="AA4" s="12" t="str">
        <f>Table1[[#This Row],[case_id]]&amp;"__"&amp;Table1[[#This Row],[filename]]&amp;"__"&amp;Table1[[#This Row],[Model]]</f>
        <v>repo_b4db08e_d18e5c4__event_llm_vs_gt.diff__ChatGPT 5.4</v>
      </c>
      <c r="AB4" s="12">
        <f>IF(Table1[[#This Row],[task_success]]="Yes",1,0)</f>
        <v>0</v>
      </c>
      <c r="AC4" s="12">
        <f>IF(Table1[[#This Row],[task_success]]="Partial",1,0)</f>
        <v>1</v>
      </c>
      <c r="AD4" s="12">
        <f>IF(Table1[[#This Row],[task_success]]="No",1,0)</f>
        <v>0</v>
      </c>
      <c r="AE4" s="12">
        <f>IF(Table1[[#This Row],[exact_match]]="Yes",1,0)</f>
        <v>0</v>
      </c>
      <c r="AF4" s="12">
        <f>IF(Table1[[#This Row],[unintended_change_present]]="Yes",1,0)</f>
        <v>1</v>
      </c>
      <c r="AG4" s="12">
        <f>IF(Table1[[#This Row],[missed_required_change]]="Yes",1,0)</f>
        <v>1</v>
      </c>
      <c r="AH4" s="12">
        <f>IF(OR(Table1[[#This Row],[severity]]="Medium",Table1[[#This Row],[severity]]="High"),1,0)</f>
        <v>1</v>
      </c>
    </row>
    <row r="5" spans="1:34" ht="121.5">
      <c r="A5" s="14" t="s">
        <v>49</v>
      </c>
      <c r="B5" s="15" t="s">
        <v>79</v>
      </c>
      <c r="C5" s="16" t="s">
        <v>114</v>
      </c>
      <c r="D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5" s="15" t="s">
        <v>115</v>
      </c>
      <c r="F5" s="16" t="s">
        <v>116</v>
      </c>
      <c r="G5" s="16" t="s">
        <v>117</v>
      </c>
      <c r="H5" s="16">
        <v>3</v>
      </c>
      <c r="I5" s="16" t="s">
        <v>118</v>
      </c>
      <c r="J5" s="16" t="s">
        <v>119</v>
      </c>
      <c r="K5" s="18" t="s">
        <v>56</v>
      </c>
      <c r="L5" s="16" t="s">
        <v>120</v>
      </c>
      <c r="M5" s="16" t="s">
        <v>121</v>
      </c>
      <c r="N5" s="16" t="s">
        <v>122</v>
      </c>
      <c r="O5" s="16" t="s">
        <v>123</v>
      </c>
      <c r="P5" s="18" t="s">
        <v>62</v>
      </c>
      <c r="Q5" s="18" t="s">
        <v>61</v>
      </c>
      <c r="R5" s="18" t="s">
        <v>62</v>
      </c>
      <c r="S5" s="16" t="s">
        <v>124</v>
      </c>
      <c r="T5" s="18" t="s">
        <v>125</v>
      </c>
      <c r="U5" s="18" t="s">
        <v>61</v>
      </c>
      <c r="V5" s="16" t="s">
        <v>126</v>
      </c>
      <c r="W5" s="16" t="s">
        <v>72</v>
      </c>
      <c r="X5" s="16" t="s">
        <v>62</v>
      </c>
      <c r="Y5" s="16" t="s">
        <v>73</v>
      </c>
      <c r="Z5" t="s">
        <v>3186</v>
      </c>
      <c r="AA5" s="12" t="str">
        <f>Table1[[#This Row],[case_id]]&amp;"__"&amp;Table1[[#This Row],[filename]]&amp;"__"&amp;Table1[[#This Row],[Model]]</f>
        <v>repo_8b7a575_d92abc6__eval_llm_vs_gt.diff__ChatGPT 5.4</v>
      </c>
      <c r="AB5" s="12">
        <f>IF(Table1[[#This Row],[task_success]]="Yes",1,0)</f>
        <v>1</v>
      </c>
      <c r="AC5" s="12">
        <f>IF(Table1[[#This Row],[task_success]]="Partial",1,0)</f>
        <v>0</v>
      </c>
      <c r="AD5" s="12">
        <f>IF(Table1[[#This Row],[task_success]]="No",1,0)</f>
        <v>0</v>
      </c>
      <c r="AE5" s="12">
        <f>IF(Table1[[#This Row],[exact_match]]="Yes",1,0)</f>
        <v>0</v>
      </c>
      <c r="AF5" s="12">
        <f>IF(Table1[[#This Row],[unintended_change_present]]="Yes",1,0)</f>
        <v>1</v>
      </c>
      <c r="AG5" s="12">
        <f>IF(Table1[[#This Row],[missed_required_change]]="Yes",1,0)</f>
        <v>0</v>
      </c>
      <c r="AH5" s="12">
        <f>IF(OR(Table1[[#This Row],[severity]]="Medium",Table1[[#This Row],[severity]]="High"),1,0)</f>
        <v>1</v>
      </c>
    </row>
    <row r="6" spans="1:34" ht="121.5">
      <c r="A6" s="10" t="s">
        <v>49</v>
      </c>
      <c r="B6" s="11" t="s">
        <v>79</v>
      </c>
      <c r="C6" s="12" t="s">
        <v>114</v>
      </c>
      <c r="D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6" s="11" t="s">
        <v>115</v>
      </c>
      <c r="F6" s="12" t="s">
        <v>116</v>
      </c>
      <c r="G6" s="12" t="s">
        <v>117</v>
      </c>
      <c r="H6" s="12">
        <v>3</v>
      </c>
      <c r="I6" s="12" t="s">
        <v>118</v>
      </c>
      <c r="J6" s="12" t="s">
        <v>131</v>
      </c>
      <c r="K6" s="13" t="s">
        <v>56</v>
      </c>
      <c r="L6" s="12" t="s">
        <v>120</v>
      </c>
      <c r="M6" s="12" t="s">
        <v>121</v>
      </c>
      <c r="N6" s="12" t="s">
        <v>132</v>
      </c>
      <c r="O6" s="12" t="s">
        <v>133</v>
      </c>
      <c r="P6" s="13" t="s">
        <v>62</v>
      </c>
      <c r="Q6" s="13" t="s">
        <v>61</v>
      </c>
      <c r="R6" s="13" t="s">
        <v>62</v>
      </c>
      <c r="S6" s="12" t="s">
        <v>124</v>
      </c>
      <c r="T6" s="13" t="s">
        <v>125</v>
      </c>
      <c r="U6" s="13" t="s">
        <v>61</v>
      </c>
      <c r="V6" s="12" t="s">
        <v>126</v>
      </c>
      <c r="W6" s="12" t="s">
        <v>72</v>
      </c>
      <c r="X6" s="12" t="s">
        <v>62</v>
      </c>
      <c r="Y6" s="12" t="s">
        <v>73</v>
      </c>
      <c r="Z6" t="s">
        <v>3186</v>
      </c>
      <c r="AA6" s="12" t="str">
        <f>Table1[[#This Row],[case_id]]&amp;"__"&amp;Table1[[#This Row],[filename]]&amp;"__"&amp;Table1[[#This Row],[Model]]</f>
        <v>repo_8b7a575_d92abc6__postpone_llm_vs_gt.diff__ChatGPT 5.4</v>
      </c>
      <c r="AB6" s="12">
        <f>IF(Table1[[#This Row],[task_success]]="Yes",1,0)</f>
        <v>1</v>
      </c>
      <c r="AC6" s="12">
        <f>IF(Table1[[#This Row],[task_success]]="Partial",1,0)</f>
        <v>0</v>
      </c>
      <c r="AD6" s="12">
        <f>IF(Table1[[#This Row],[task_success]]="No",1,0)</f>
        <v>0</v>
      </c>
      <c r="AE6" s="12">
        <f>IF(Table1[[#This Row],[exact_match]]="Yes",1,0)</f>
        <v>0</v>
      </c>
      <c r="AF6" s="12">
        <f>IF(Table1[[#This Row],[unintended_change_present]]="Yes",1,0)</f>
        <v>1</v>
      </c>
      <c r="AG6" s="12">
        <f>IF(Table1[[#This Row],[missed_required_change]]="Yes",1,0)</f>
        <v>0</v>
      </c>
      <c r="AH6" s="12">
        <f>IF(OR(Table1[[#This Row],[severity]]="Medium",Table1[[#This Row],[severity]]="High"),1,0)</f>
        <v>1</v>
      </c>
    </row>
    <row r="7" spans="1:34" ht="121.5">
      <c r="A7" s="14" t="s">
        <v>49</v>
      </c>
      <c r="B7" s="15" t="s">
        <v>79</v>
      </c>
      <c r="C7" s="16" t="s">
        <v>114</v>
      </c>
      <c r="D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7" s="15" t="s">
        <v>115</v>
      </c>
      <c r="F7" s="16" t="s">
        <v>116</v>
      </c>
      <c r="G7" s="16" t="s">
        <v>117</v>
      </c>
      <c r="H7" s="16">
        <v>3</v>
      </c>
      <c r="I7" s="16" t="s">
        <v>118</v>
      </c>
      <c r="J7" s="16" t="s">
        <v>140</v>
      </c>
      <c r="K7" s="18" t="s">
        <v>56</v>
      </c>
      <c r="L7" s="16" t="s">
        <v>120</v>
      </c>
      <c r="M7" s="16" t="s">
        <v>121</v>
      </c>
      <c r="N7" s="16" t="s">
        <v>141</v>
      </c>
      <c r="O7" s="16" t="s">
        <v>142</v>
      </c>
      <c r="P7" s="18" t="s">
        <v>62</v>
      </c>
      <c r="Q7" s="18" t="s">
        <v>61</v>
      </c>
      <c r="R7" s="18" t="s">
        <v>62</v>
      </c>
      <c r="S7" s="16" t="s">
        <v>124</v>
      </c>
      <c r="T7" s="18" t="s">
        <v>125</v>
      </c>
      <c r="U7" s="18" t="s">
        <v>61</v>
      </c>
      <c r="V7" s="16" t="s">
        <v>126</v>
      </c>
      <c r="W7" s="16" t="s">
        <v>72</v>
      </c>
      <c r="X7" s="16" t="s">
        <v>62</v>
      </c>
      <c r="Y7" s="16" t="s">
        <v>73</v>
      </c>
      <c r="Z7" t="s">
        <v>3186</v>
      </c>
      <c r="AA7" s="12" t="str">
        <f>Table1[[#This Row],[case_id]]&amp;"__"&amp;Table1[[#This Row],[filename]]&amp;"__"&amp;Table1[[#This Row],[Model]]</f>
        <v>repo_8b7a575_d92abc6__skip_llm_vs_gt.diff__ChatGPT 5.4</v>
      </c>
      <c r="AB7" s="12">
        <f>IF(Table1[[#This Row],[task_success]]="Yes",1,0)</f>
        <v>1</v>
      </c>
      <c r="AC7" s="12">
        <f>IF(Table1[[#This Row],[task_success]]="Partial",1,0)</f>
        <v>0</v>
      </c>
      <c r="AD7" s="12">
        <f>IF(Table1[[#This Row],[task_success]]="No",1,0)</f>
        <v>0</v>
      </c>
      <c r="AE7" s="12">
        <f>IF(Table1[[#This Row],[exact_match]]="Yes",1,0)</f>
        <v>0</v>
      </c>
      <c r="AF7" s="12">
        <f>IF(Table1[[#This Row],[unintended_change_present]]="Yes",1,0)</f>
        <v>1</v>
      </c>
      <c r="AG7" s="12">
        <f>IF(Table1[[#This Row],[missed_required_change]]="Yes",1,0)</f>
        <v>0</v>
      </c>
      <c r="AH7" s="12">
        <f>IF(OR(Table1[[#This Row],[severity]]="Medium",Table1[[#This Row],[severity]]="High"),1,0)</f>
        <v>1</v>
      </c>
    </row>
    <row r="8" spans="1:34" ht="106.5">
      <c r="A8" s="10" t="s">
        <v>49</v>
      </c>
      <c r="B8" s="11" t="s">
        <v>79</v>
      </c>
      <c r="C8" s="12" t="s">
        <v>149</v>
      </c>
      <c r="D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8" s="11" t="s">
        <v>150</v>
      </c>
      <c r="F8" s="12" t="s">
        <v>151</v>
      </c>
      <c r="G8" s="12" t="s">
        <v>152</v>
      </c>
      <c r="H8" s="12">
        <v>1</v>
      </c>
      <c r="I8" s="12" t="s">
        <v>153</v>
      </c>
      <c r="J8" s="12" t="s">
        <v>153</v>
      </c>
      <c r="K8" s="13" t="s">
        <v>56</v>
      </c>
      <c r="L8" s="12" t="s">
        <v>154</v>
      </c>
      <c r="M8" s="12" t="s">
        <v>155</v>
      </c>
      <c r="N8" s="12" t="s">
        <v>87</v>
      </c>
      <c r="O8" s="12" t="s">
        <v>156</v>
      </c>
      <c r="P8" s="13" t="s">
        <v>62</v>
      </c>
      <c r="Q8" s="13" t="s">
        <v>61</v>
      </c>
      <c r="R8" s="13" t="s">
        <v>62</v>
      </c>
      <c r="S8" s="12" t="s">
        <v>76</v>
      </c>
      <c r="T8" s="13" t="s">
        <v>77</v>
      </c>
      <c r="U8" s="13" t="s">
        <v>61</v>
      </c>
      <c r="V8" s="12" t="s">
        <v>157</v>
      </c>
      <c r="W8" s="12" t="s">
        <v>72</v>
      </c>
      <c r="X8" s="12" t="s">
        <v>62</v>
      </c>
      <c r="Y8" s="12" t="s">
        <v>73</v>
      </c>
      <c r="Z8" t="s">
        <v>3186</v>
      </c>
      <c r="AA8" s="12" t="str">
        <f>Table1[[#This Row],[case_id]]&amp;"__"&amp;Table1[[#This Row],[filename]]&amp;"__"&amp;Table1[[#This Row],[Model]]</f>
        <v>repo_d76bd40_aeff594__pkg_llm_vs_gt.diff__ChatGPT 5.4</v>
      </c>
      <c r="AB8" s="12">
        <f>IF(Table1[[#This Row],[task_success]]="Yes",1,0)</f>
        <v>1</v>
      </c>
      <c r="AC8" s="12">
        <f>IF(Table1[[#This Row],[task_success]]="Partial",1,0)</f>
        <v>0</v>
      </c>
      <c r="AD8" s="12">
        <f>IF(Table1[[#This Row],[task_success]]="No",1,0)</f>
        <v>0</v>
      </c>
      <c r="AE8" s="12">
        <f>IF(Table1[[#This Row],[exact_match]]="Yes",1,0)</f>
        <v>0</v>
      </c>
      <c r="AF8" s="12">
        <f>IF(Table1[[#This Row],[unintended_change_present]]="Yes",1,0)</f>
        <v>1</v>
      </c>
      <c r="AG8" s="12">
        <f>IF(Table1[[#This Row],[missed_required_change]]="Yes",1,0)</f>
        <v>0</v>
      </c>
      <c r="AH8" s="12">
        <f>IF(OR(Table1[[#This Row],[severity]]="Medium",Table1[[#This Row],[severity]]="High"),1,0)</f>
        <v>0</v>
      </c>
    </row>
    <row r="9" spans="1:34" ht="106.5">
      <c r="A9" s="14" t="s">
        <v>49</v>
      </c>
      <c r="B9" s="15" t="s">
        <v>79</v>
      </c>
      <c r="C9" s="20" t="s">
        <v>149</v>
      </c>
      <c r="D9"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9" s="15" t="s">
        <v>167</v>
      </c>
      <c r="F9" s="16" t="s">
        <v>168</v>
      </c>
      <c r="G9" s="16">
        <v>5300156</v>
      </c>
      <c r="H9" s="16">
        <v>1</v>
      </c>
      <c r="I9" s="17" t="s">
        <v>169</v>
      </c>
      <c r="J9" s="17" t="s">
        <v>169</v>
      </c>
      <c r="K9" s="18" t="s">
        <v>56</v>
      </c>
      <c r="L9" s="16" t="s">
        <v>170</v>
      </c>
      <c r="M9" s="16" t="s">
        <v>171</v>
      </c>
      <c r="N9" s="16" t="s">
        <v>172</v>
      </c>
      <c r="O9" s="16" t="s">
        <v>173</v>
      </c>
      <c r="P9" s="18" t="s">
        <v>62</v>
      </c>
      <c r="Q9" s="18" t="s">
        <v>61</v>
      </c>
      <c r="R9" s="18" t="s">
        <v>62</v>
      </c>
      <c r="S9" s="16" t="s">
        <v>76</v>
      </c>
      <c r="T9" s="18" t="s">
        <v>77</v>
      </c>
      <c r="U9" s="18" t="s">
        <v>61</v>
      </c>
      <c r="V9" s="16" t="s">
        <v>157</v>
      </c>
      <c r="W9" s="16" t="s">
        <v>72</v>
      </c>
      <c r="X9" s="16" t="s">
        <v>62</v>
      </c>
      <c r="Y9" s="16" t="s">
        <v>73</v>
      </c>
      <c r="Z9" t="s">
        <v>3186</v>
      </c>
      <c r="AA9" s="12" t="str">
        <f>Table1[[#This Row],[case_id]]&amp;"__"&amp;Table1[[#This Row],[filename]]&amp;"__"&amp;Table1[[#This Row],[Model]]</f>
        <v>repo_522d1d8_5300156__saltutil_llm_vs_gt.diff__ChatGPT 5.4</v>
      </c>
      <c r="AB9" s="12">
        <f>IF(Table1[[#This Row],[task_success]]="Yes",1,0)</f>
        <v>1</v>
      </c>
      <c r="AC9" s="12">
        <f>IF(Table1[[#This Row],[task_success]]="Partial",1,0)</f>
        <v>0</v>
      </c>
      <c r="AD9" s="12">
        <f>IF(Table1[[#This Row],[task_success]]="No",1,0)</f>
        <v>0</v>
      </c>
      <c r="AE9" s="12">
        <f>IF(Table1[[#This Row],[exact_match]]="Yes",1,0)</f>
        <v>0</v>
      </c>
      <c r="AF9" s="12">
        <f>IF(Table1[[#This Row],[unintended_change_present]]="Yes",1,0)</f>
        <v>1</v>
      </c>
      <c r="AG9" s="12">
        <f>IF(Table1[[#This Row],[missed_required_change]]="Yes",1,0)</f>
        <v>0</v>
      </c>
      <c r="AH9" s="12">
        <f>IF(OR(Table1[[#This Row],[severity]]="Medium",Table1[[#This Row],[severity]]="High"),1,0)</f>
        <v>0</v>
      </c>
    </row>
    <row r="10" spans="1:34" ht="91.5">
      <c r="A10" s="10" t="s">
        <v>49</v>
      </c>
      <c r="B10" s="11" t="s">
        <v>79</v>
      </c>
      <c r="C10" s="12" t="s">
        <v>180</v>
      </c>
      <c r="D1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0" s="11" t="s">
        <v>181</v>
      </c>
      <c r="F10" s="12" t="s">
        <v>182</v>
      </c>
      <c r="G10" s="12" t="s">
        <v>183</v>
      </c>
      <c r="H10" s="12">
        <v>1</v>
      </c>
      <c r="I10" s="12" t="s">
        <v>184</v>
      </c>
      <c r="J10" s="12" t="s">
        <v>184</v>
      </c>
      <c r="K10" s="13" t="s">
        <v>56</v>
      </c>
      <c r="L10" s="12" t="s">
        <v>185</v>
      </c>
      <c r="M10" s="12" t="s">
        <v>186</v>
      </c>
      <c r="N10" s="12" t="s">
        <v>187</v>
      </c>
      <c r="O10" s="12" t="s">
        <v>188</v>
      </c>
      <c r="P10" s="13" t="s">
        <v>62</v>
      </c>
      <c r="Q10" s="13" t="s">
        <v>61</v>
      </c>
      <c r="R10" s="13" t="s">
        <v>62</v>
      </c>
      <c r="S10" s="12" t="s">
        <v>76</v>
      </c>
      <c r="T10" s="13" t="s">
        <v>77</v>
      </c>
      <c r="U10" s="13" t="s">
        <v>61</v>
      </c>
      <c r="V10" s="12" t="s">
        <v>157</v>
      </c>
      <c r="W10" s="12" t="s">
        <v>72</v>
      </c>
      <c r="X10" s="12" t="s">
        <v>62</v>
      </c>
      <c r="Y10" s="12" t="s">
        <v>73</v>
      </c>
      <c r="Z10" t="s">
        <v>3186</v>
      </c>
      <c r="AA10" s="12" t="str">
        <f>Table1[[#This Row],[case_id]]&amp;"__"&amp;Table1[[#This Row],[filename]]&amp;"__"&amp;Table1[[#This Row],[Model]]</f>
        <v>repo_9805bde_5ca7e72__gitfs_llm_vs_gt.diff__ChatGPT 5.4</v>
      </c>
      <c r="AB10" s="12">
        <f>IF(Table1[[#This Row],[task_success]]="Yes",1,0)</f>
        <v>1</v>
      </c>
      <c r="AC10" s="12">
        <f>IF(Table1[[#This Row],[task_success]]="Partial",1,0)</f>
        <v>0</v>
      </c>
      <c r="AD10" s="12">
        <f>IF(Table1[[#This Row],[task_success]]="No",1,0)</f>
        <v>0</v>
      </c>
      <c r="AE10" s="12">
        <f>IF(Table1[[#This Row],[exact_match]]="Yes",1,0)</f>
        <v>0</v>
      </c>
      <c r="AF10" s="12">
        <f>IF(Table1[[#This Row],[unintended_change_present]]="Yes",1,0)</f>
        <v>1</v>
      </c>
      <c r="AG10" s="12">
        <f>IF(Table1[[#This Row],[missed_required_change]]="Yes",1,0)</f>
        <v>0</v>
      </c>
      <c r="AH10" s="12">
        <f>IF(OR(Table1[[#This Row],[severity]]="Medium",Table1[[#This Row],[severity]]="High"),1,0)</f>
        <v>0</v>
      </c>
    </row>
    <row r="11" spans="1:34" ht="229.5">
      <c r="A11" s="14" t="s">
        <v>195</v>
      </c>
      <c r="B11" s="15" t="s">
        <v>196</v>
      </c>
      <c r="C11" s="16" t="s">
        <v>80</v>
      </c>
      <c r="D1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 s="15" t="s">
        <v>197</v>
      </c>
      <c r="F11" s="21">
        <v>5992898</v>
      </c>
      <c r="G11" s="16" t="s">
        <v>198</v>
      </c>
      <c r="H11" s="16">
        <v>2</v>
      </c>
      <c r="I11" s="16" t="s">
        <v>199</v>
      </c>
      <c r="J11" s="22" t="s">
        <v>200</v>
      </c>
      <c r="K11" s="18" t="s">
        <v>56</v>
      </c>
      <c r="L11" s="16" t="s">
        <v>201</v>
      </c>
      <c r="M11" s="16" t="s">
        <v>202</v>
      </c>
      <c r="N11" s="16" t="s">
        <v>203</v>
      </c>
      <c r="O11" s="16" t="s">
        <v>204</v>
      </c>
      <c r="P11" s="18" t="s">
        <v>62</v>
      </c>
      <c r="Q11" s="18" t="s">
        <v>61</v>
      </c>
      <c r="R11" s="18" t="s">
        <v>62</v>
      </c>
      <c r="S11" s="16" t="s">
        <v>205</v>
      </c>
      <c r="T11" s="18" t="s">
        <v>125</v>
      </c>
      <c r="U11" s="18" t="s">
        <v>61</v>
      </c>
      <c r="V11" s="16" t="s">
        <v>206</v>
      </c>
      <c r="W11" s="16" t="s">
        <v>72</v>
      </c>
      <c r="X11" s="16" t="s">
        <v>62</v>
      </c>
      <c r="Y11" s="16" t="s">
        <v>73</v>
      </c>
      <c r="Z11" t="s">
        <v>3186</v>
      </c>
      <c r="AA11" s="12" t="str">
        <f>Table1[[#This Row],[case_id]]&amp;"__"&amp;Table1[[#This Row],[filename]]&amp;"__"&amp;Table1[[#This Row],[Model]]</f>
        <v>repo_5992898_7c7c0aa__helpertrigger_llm_vs_gt.diff__ChatGPT 5.4</v>
      </c>
      <c r="AB11" s="12">
        <f>IF(Table1[[#This Row],[task_success]]="Yes",1,0)</f>
        <v>1</v>
      </c>
      <c r="AC11" s="12">
        <f>IF(Table1[[#This Row],[task_success]]="Partial",1,0)</f>
        <v>0</v>
      </c>
      <c r="AD11" s="12">
        <f>IF(Table1[[#This Row],[task_success]]="No",1,0)</f>
        <v>0</v>
      </c>
      <c r="AE11" s="12">
        <f>IF(Table1[[#This Row],[exact_match]]="Yes",1,0)</f>
        <v>0</v>
      </c>
      <c r="AF11" s="12">
        <f>IF(Table1[[#This Row],[unintended_change_present]]="Yes",1,0)</f>
        <v>1</v>
      </c>
      <c r="AG11" s="12">
        <f>IF(Table1[[#This Row],[missed_required_change]]="Yes",1,0)</f>
        <v>0</v>
      </c>
      <c r="AH11" s="12">
        <f>IF(OR(Table1[[#This Row],[severity]]="Medium",Table1[[#This Row],[severity]]="High"),1,0)</f>
        <v>1</v>
      </c>
    </row>
    <row r="12" spans="1:34" ht="106.5">
      <c r="A12" s="10" t="s">
        <v>195</v>
      </c>
      <c r="B12" s="11" t="s">
        <v>196</v>
      </c>
      <c r="C12" s="12" t="s">
        <v>80</v>
      </c>
      <c r="D1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 s="11" t="s">
        <v>197</v>
      </c>
      <c r="F12" s="23">
        <v>5992898</v>
      </c>
      <c r="G12" s="12" t="s">
        <v>198</v>
      </c>
      <c r="H12" s="12">
        <v>2</v>
      </c>
      <c r="I12" s="12" t="s">
        <v>199</v>
      </c>
      <c r="J12" s="12" t="s">
        <v>212</v>
      </c>
      <c r="K12" s="13" t="s">
        <v>56</v>
      </c>
      <c r="L12" s="12" t="s">
        <v>201</v>
      </c>
      <c r="M12" s="12" t="s">
        <v>202</v>
      </c>
      <c r="N12" s="12" t="s">
        <v>213</v>
      </c>
      <c r="O12" s="12" t="s">
        <v>214</v>
      </c>
      <c r="P12" s="13" t="s">
        <v>62</v>
      </c>
      <c r="Q12" s="13" t="s">
        <v>61</v>
      </c>
      <c r="R12" s="13" t="s">
        <v>62</v>
      </c>
      <c r="S12" s="12" t="s">
        <v>215</v>
      </c>
      <c r="T12" s="13" t="s">
        <v>77</v>
      </c>
      <c r="U12" s="13" t="s">
        <v>61</v>
      </c>
      <c r="V12" s="12" t="s">
        <v>216</v>
      </c>
      <c r="W12" s="12" t="s">
        <v>72</v>
      </c>
      <c r="X12" s="12" t="s">
        <v>62</v>
      </c>
      <c r="Y12" s="12" t="s">
        <v>73</v>
      </c>
      <c r="Z12" t="s">
        <v>3186</v>
      </c>
      <c r="AA12" s="12" t="str">
        <f>Table1[[#This Row],[case_id]]&amp;"__"&amp;Table1[[#This Row],[filename]]&amp;"__"&amp;Table1[[#This Row],[Model]]</f>
        <v>repo_5992898_7c7c0aa__texttrigger_llm_vs_gt.diff__ChatGPT 5.4</v>
      </c>
      <c r="AB12" s="12">
        <f>IF(Table1[[#This Row],[task_success]]="Yes",1,0)</f>
        <v>1</v>
      </c>
      <c r="AC12" s="12">
        <f>IF(Table1[[#This Row],[task_success]]="Partial",1,0)</f>
        <v>0</v>
      </c>
      <c r="AD12" s="12">
        <f>IF(Table1[[#This Row],[task_success]]="No",1,0)</f>
        <v>0</v>
      </c>
      <c r="AE12" s="12">
        <f>IF(Table1[[#This Row],[exact_match]]="Yes",1,0)</f>
        <v>0</v>
      </c>
      <c r="AF12" s="12">
        <f>IF(Table1[[#This Row],[unintended_change_present]]="Yes",1,0)</f>
        <v>1</v>
      </c>
      <c r="AG12" s="12">
        <f>IF(Table1[[#This Row],[missed_required_change]]="Yes",1,0)</f>
        <v>0</v>
      </c>
      <c r="AH12" s="12">
        <f>IF(OR(Table1[[#This Row],[severity]]="Medium",Table1[[#This Row],[severity]]="High"),1,0)</f>
        <v>0</v>
      </c>
    </row>
    <row r="13" spans="1:34" ht="76.5">
      <c r="A13" s="14" t="s">
        <v>195</v>
      </c>
      <c r="B13" s="15" t="s">
        <v>196</v>
      </c>
      <c r="C13" s="16" t="s">
        <v>80</v>
      </c>
      <c r="D1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3" s="15" t="s">
        <v>224</v>
      </c>
      <c r="F13" s="16" t="s">
        <v>225</v>
      </c>
      <c r="G13" s="16" t="s">
        <v>226</v>
      </c>
      <c r="H13" s="16">
        <v>1</v>
      </c>
      <c r="I13" s="16" t="s">
        <v>227</v>
      </c>
      <c r="J13" s="16" t="s">
        <v>227</v>
      </c>
      <c r="K13" s="18" t="s">
        <v>56</v>
      </c>
      <c r="L13" s="16" t="s">
        <v>228</v>
      </c>
      <c r="M13" s="16" t="s">
        <v>229</v>
      </c>
      <c r="N13" s="16" t="s">
        <v>230</v>
      </c>
      <c r="O13" s="16" t="s">
        <v>231</v>
      </c>
      <c r="P13" s="18" t="s">
        <v>62</v>
      </c>
      <c r="Q13" s="18" t="s">
        <v>61</v>
      </c>
      <c r="R13" s="18" t="s">
        <v>62</v>
      </c>
      <c r="S13" s="16" t="s">
        <v>76</v>
      </c>
      <c r="T13" s="18" t="s">
        <v>77</v>
      </c>
      <c r="U13" s="18" t="s">
        <v>61</v>
      </c>
      <c r="V13" s="16" t="s">
        <v>232</v>
      </c>
      <c r="W13" s="16" t="s">
        <v>72</v>
      </c>
      <c r="X13" s="16" t="s">
        <v>62</v>
      </c>
      <c r="Y13" s="16" t="s">
        <v>73</v>
      </c>
      <c r="Z13" t="s">
        <v>3186</v>
      </c>
      <c r="AA13" s="12" t="str">
        <f>Table1[[#This Row],[case_id]]&amp;"__"&amp;Table1[[#This Row],[filename]]&amp;"__"&amp;Table1[[#This Row],[Model]]</f>
        <v>repo_5cc9e01_042a0f7__init_llm_vs_gt.diff__ChatGPT 5.4</v>
      </c>
      <c r="AB13" s="12">
        <f>IF(Table1[[#This Row],[task_success]]="Yes",1,0)</f>
        <v>1</v>
      </c>
      <c r="AC13" s="12">
        <f>IF(Table1[[#This Row],[task_success]]="Partial",1,0)</f>
        <v>0</v>
      </c>
      <c r="AD13" s="12">
        <f>IF(Table1[[#This Row],[task_success]]="No",1,0)</f>
        <v>0</v>
      </c>
      <c r="AE13" s="12">
        <f>IF(Table1[[#This Row],[exact_match]]="Yes",1,0)</f>
        <v>0</v>
      </c>
      <c r="AF13" s="12">
        <f>IF(Table1[[#This Row],[unintended_change_present]]="Yes",1,0)</f>
        <v>1</v>
      </c>
      <c r="AG13" s="12">
        <f>IF(Table1[[#This Row],[missed_required_change]]="Yes",1,0)</f>
        <v>0</v>
      </c>
      <c r="AH13" s="12">
        <f>IF(OR(Table1[[#This Row],[severity]]="Medium",Table1[[#This Row],[severity]]="High"),1,0)</f>
        <v>0</v>
      </c>
    </row>
    <row r="14" spans="1:34" ht="183">
      <c r="A14" s="10" t="s">
        <v>195</v>
      </c>
      <c r="B14" s="11" t="s">
        <v>196</v>
      </c>
      <c r="C14" s="12" t="s">
        <v>149</v>
      </c>
      <c r="D1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4" s="11" t="s">
        <v>238</v>
      </c>
      <c r="F14" s="12" t="s">
        <v>239</v>
      </c>
      <c r="G14" s="12" t="s">
        <v>240</v>
      </c>
      <c r="H14" s="12">
        <v>6</v>
      </c>
      <c r="I14" s="12" t="s">
        <v>241</v>
      </c>
      <c r="J14" s="12" t="s">
        <v>242</v>
      </c>
      <c r="K14" s="13" t="s">
        <v>56</v>
      </c>
      <c r="L14" s="12" t="s">
        <v>243</v>
      </c>
      <c r="M14" s="12" t="s">
        <v>244</v>
      </c>
      <c r="N14" s="12" t="s">
        <v>245</v>
      </c>
      <c r="O14" s="12" t="s">
        <v>246</v>
      </c>
      <c r="P14" s="13" t="s">
        <v>62</v>
      </c>
      <c r="Q14" s="13" t="s">
        <v>61</v>
      </c>
      <c r="R14" s="13" t="s">
        <v>62</v>
      </c>
      <c r="S14" s="12" t="s">
        <v>76</v>
      </c>
      <c r="T14" s="13" t="s">
        <v>77</v>
      </c>
      <c r="U14" s="13" t="s">
        <v>61</v>
      </c>
      <c r="V14" s="12" t="s">
        <v>232</v>
      </c>
      <c r="W14" s="12" t="s">
        <v>72</v>
      </c>
      <c r="X14" s="12" t="s">
        <v>62</v>
      </c>
      <c r="Y14" s="12" t="s">
        <v>73</v>
      </c>
      <c r="Z14" t="s">
        <v>3186</v>
      </c>
      <c r="AA14" s="12" t="str">
        <f>Table1[[#This Row],[case_id]]&amp;"__"&amp;Table1[[#This Row],[filename]]&amp;"__"&amp;Table1[[#This Row],[Model]]</f>
        <v>repo_2d308aa_866cd52__sensor_llm_vs_gt.diff__ChatGPT 5.4</v>
      </c>
      <c r="AB14" s="12">
        <f>IF(Table1[[#This Row],[task_success]]="Yes",1,0)</f>
        <v>1</v>
      </c>
      <c r="AC14" s="12">
        <f>IF(Table1[[#This Row],[task_success]]="Partial",1,0)</f>
        <v>0</v>
      </c>
      <c r="AD14" s="12">
        <f>IF(Table1[[#This Row],[task_success]]="No",1,0)</f>
        <v>0</v>
      </c>
      <c r="AE14" s="12">
        <f>IF(Table1[[#This Row],[exact_match]]="Yes",1,0)</f>
        <v>0</v>
      </c>
      <c r="AF14" s="12">
        <f>IF(Table1[[#This Row],[unintended_change_present]]="Yes",1,0)</f>
        <v>1</v>
      </c>
      <c r="AG14" s="12">
        <f>IF(Table1[[#This Row],[missed_required_change]]="Yes",1,0)</f>
        <v>0</v>
      </c>
      <c r="AH14" s="12">
        <f>IF(OR(Table1[[#This Row],[severity]]="Medium",Table1[[#This Row],[severity]]="High"),1,0)</f>
        <v>0</v>
      </c>
    </row>
    <row r="15" spans="1:34" ht="183">
      <c r="A15" s="14" t="s">
        <v>195</v>
      </c>
      <c r="B15" s="15" t="s">
        <v>196</v>
      </c>
      <c r="C15" s="16" t="s">
        <v>149</v>
      </c>
      <c r="D1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5" s="15" t="s">
        <v>238</v>
      </c>
      <c r="F15" s="16" t="s">
        <v>239</v>
      </c>
      <c r="G15" s="16" t="s">
        <v>240</v>
      </c>
      <c r="H15" s="16">
        <v>6</v>
      </c>
      <c r="I15" s="16" t="s">
        <v>241</v>
      </c>
      <c r="J15" s="16" t="s">
        <v>251</v>
      </c>
      <c r="K15" s="18" t="s">
        <v>56</v>
      </c>
      <c r="L15" s="16" t="s">
        <v>243</v>
      </c>
      <c r="M15" s="16" t="s">
        <v>244</v>
      </c>
      <c r="N15" s="16" t="s">
        <v>252</v>
      </c>
      <c r="O15" s="16" t="s">
        <v>253</v>
      </c>
      <c r="P15" s="18" t="s">
        <v>62</v>
      </c>
      <c r="Q15" s="18" t="s">
        <v>61</v>
      </c>
      <c r="R15" s="18" t="s">
        <v>62</v>
      </c>
      <c r="S15" s="16" t="s">
        <v>76</v>
      </c>
      <c r="T15" s="18" t="s">
        <v>77</v>
      </c>
      <c r="U15" s="18" t="s">
        <v>61</v>
      </c>
      <c r="V15" s="16" t="s">
        <v>232</v>
      </c>
      <c r="W15" s="16" t="s">
        <v>72</v>
      </c>
      <c r="X15" s="16" t="s">
        <v>62</v>
      </c>
      <c r="Y15" s="16" t="s">
        <v>73</v>
      </c>
      <c r="Z15" t="s">
        <v>3186</v>
      </c>
      <c r="AA15" s="12" t="str">
        <f>Table1[[#This Row],[case_id]]&amp;"__"&amp;Table1[[#This Row],[filename]]&amp;"__"&amp;Table1[[#This Row],[Model]]</f>
        <v>repo_2d308aa_866cd52__binary_llm_vs_gt.diff__ChatGPT 5.4</v>
      </c>
      <c r="AB15" s="12">
        <f>IF(Table1[[#This Row],[task_success]]="Yes",1,0)</f>
        <v>1</v>
      </c>
      <c r="AC15" s="12">
        <f>IF(Table1[[#This Row],[task_success]]="Partial",1,0)</f>
        <v>0</v>
      </c>
      <c r="AD15" s="12">
        <f>IF(Table1[[#This Row],[task_success]]="No",1,0)</f>
        <v>0</v>
      </c>
      <c r="AE15" s="12">
        <f>IF(Table1[[#This Row],[exact_match]]="Yes",1,0)</f>
        <v>0</v>
      </c>
      <c r="AF15" s="12">
        <f>IF(Table1[[#This Row],[unintended_change_present]]="Yes",1,0)</f>
        <v>1</v>
      </c>
      <c r="AG15" s="12">
        <f>IF(Table1[[#This Row],[missed_required_change]]="Yes",1,0)</f>
        <v>0</v>
      </c>
      <c r="AH15" s="12">
        <f>IF(OR(Table1[[#This Row],[severity]]="Medium",Table1[[#This Row],[severity]]="High"),1,0)</f>
        <v>0</v>
      </c>
    </row>
    <row r="16" spans="1:34" ht="183">
      <c r="A16" s="10" t="s">
        <v>195</v>
      </c>
      <c r="B16" s="11" t="s">
        <v>196</v>
      </c>
      <c r="C16" s="12" t="s">
        <v>149</v>
      </c>
      <c r="D1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 s="11" t="s">
        <v>238</v>
      </c>
      <c r="F16" s="12" t="s">
        <v>239</v>
      </c>
      <c r="G16" s="12" t="s">
        <v>240</v>
      </c>
      <c r="H16" s="12">
        <v>6</v>
      </c>
      <c r="I16" s="12" t="s">
        <v>241</v>
      </c>
      <c r="J16" s="12" t="s">
        <v>259</v>
      </c>
      <c r="K16" s="13" t="s">
        <v>56</v>
      </c>
      <c r="L16" s="12" t="s">
        <v>243</v>
      </c>
      <c r="M16" s="12" t="s">
        <v>244</v>
      </c>
      <c r="N16" s="12" t="s">
        <v>260</v>
      </c>
      <c r="O16" s="12" t="s">
        <v>261</v>
      </c>
      <c r="P16" s="13" t="s">
        <v>62</v>
      </c>
      <c r="Q16" s="13" t="s">
        <v>61</v>
      </c>
      <c r="R16" s="13" t="s">
        <v>62</v>
      </c>
      <c r="S16" s="12" t="s">
        <v>76</v>
      </c>
      <c r="T16" s="13" t="s">
        <v>77</v>
      </c>
      <c r="U16" s="13" t="s">
        <v>61</v>
      </c>
      <c r="V16" s="12" t="s">
        <v>232</v>
      </c>
      <c r="W16" s="12" t="s">
        <v>72</v>
      </c>
      <c r="X16" s="12" t="s">
        <v>62</v>
      </c>
      <c r="Y16" s="12" t="s">
        <v>73</v>
      </c>
      <c r="Z16" t="s">
        <v>3186</v>
      </c>
      <c r="AA16" s="12" t="str">
        <f>Table1[[#This Row],[case_id]]&amp;"__"&amp;Table1[[#This Row],[filename]]&amp;"__"&amp;Table1[[#This Row],[Model]]</f>
        <v>repo_2d308aa_866cd52__climate_llm_vs_gt.diff__ChatGPT 5.4</v>
      </c>
      <c r="AB16" s="12">
        <f>IF(Table1[[#This Row],[task_success]]="Yes",1,0)</f>
        <v>1</v>
      </c>
      <c r="AC16" s="12">
        <f>IF(Table1[[#This Row],[task_success]]="Partial",1,0)</f>
        <v>0</v>
      </c>
      <c r="AD16" s="12">
        <f>IF(Table1[[#This Row],[task_success]]="No",1,0)</f>
        <v>0</v>
      </c>
      <c r="AE16" s="12">
        <f>IF(Table1[[#This Row],[exact_match]]="Yes",1,0)</f>
        <v>0</v>
      </c>
      <c r="AF16" s="12">
        <f>IF(Table1[[#This Row],[unintended_change_present]]="Yes",1,0)</f>
        <v>1</v>
      </c>
      <c r="AG16" s="12">
        <f>IF(Table1[[#This Row],[missed_required_change]]="Yes",1,0)</f>
        <v>0</v>
      </c>
      <c r="AH16" s="12">
        <f>IF(OR(Table1[[#This Row],[severity]]="Medium",Table1[[#This Row],[severity]]="High"),1,0)</f>
        <v>0</v>
      </c>
    </row>
    <row r="17" spans="1:34" ht="183">
      <c r="A17" s="14" t="s">
        <v>195</v>
      </c>
      <c r="B17" s="15" t="s">
        <v>196</v>
      </c>
      <c r="C17" s="16" t="s">
        <v>149</v>
      </c>
      <c r="D1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 s="15" t="s">
        <v>238</v>
      </c>
      <c r="F17" s="16" t="s">
        <v>239</v>
      </c>
      <c r="G17" s="16" t="s">
        <v>240</v>
      </c>
      <c r="H17" s="16">
        <v>6</v>
      </c>
      <c r="I17" s="16" t="s">
        <v>241</v>
      </c>
      <c r="J17" s="16" t="s">
        <v>270</v>
      </c>
      <c r="K17" s="18" t="s">
        <v>56</v>
      </c>
      <c r="L17" s="16" t="s">
        <v>243</v>
      </c>
      <c r="M17" s="16" t="s">
        <v>244</v>
      </c>
      <c r="N17" s="16" t="s">
        <v>271</v>
      </c>
      <c r="O17" s="16" t="s">
        <v>272</v>
      </c>
      <c r="P17" s="18" t="s">
        <v>62</v>
      </c>
      <c r="Q17" s="18" t="s">
        <v>61</v>
      </c>
      <c r="R17" s="18" t="s">
        <v>62</v>
      </c>
      <c r="S17" s="16" t="s">
        <v>76</v>
      </c>
      <c r="T17" s="18" t="s">
        <v>77</v>
      </c>
      <c r="U17" s="18" t="s">
        <v>61</v>
      </c>
      <c r="V17" s="16" t="s">
        <v>232</v>
      </c>
      <c r="W17" s="16" t="s">
        <v>72</v>
      </c>
      <c r="X17" s="16" t="s">
        <v>62</v>
      </c>
      <c r="Y17" s="16" t="s">
        <v>73</v>
      </c>
      <c r="Z17" t="s">
        <v>3186</v>
      </c>
      <c r="AA17" s="12" t="str">
        <f>Table1[[#This Row],[case_id]]&amp;"__"&amp;Table1[[#This Row],[filename]]&amp;"__"&amp;Table1[[#This Row],[Model]]</f>
        <v>repo_2d308aa_866cd52__parsers_llm_vs_gt.diff__ChatGPT 5.4</v>
      </c>
      <c r="AB17" s="12">
        <f>IF(Table1[[#This Row],[task_success]]="Yes",1,0)</f>
        <v>1</v>
      </c>
      <c r="AC17" s="12">
        <f>IF(Table1[[#This Row],[task_success]]="Partial",1,0)</f>
        <v>0</v>
      </c>
      <c r="AD17" s="12">
        <f>IF(Table1[[#This Row],[task_success]]="No",1,0)</f>
        <v>0</v>
      </c>
      <c r="AE17" s="12">
        <f>IF(Table1[[#This Row],[exact_match]]="Yes",1,0)</f>
        <v>0</v>
      </c>
      <c r="AF17" s="12">
        <f>IF(Table1[[#This Row],[unintended_change_present]]="Yes",1,0)</f>
        <v>1</v>
      </c>
      <c r="AG17" s="12">
        <f>IF(Table1[[#This Row],[missed_required_change]]="Yes",1,0)</f>
        <v>0</v>
      </c>
      <c r="AH17" s="12">
        <f>IF(OR(Table1[[#This Row],[severity]]="Medium",Table1[[#This Row],[severity]]="High"),1,0)</f>
        <v>0</v>
      </c>
    </row>
    <row r="18" spans="1:34" ht="183">
      <c r="A18" s="10" t="s">
        <v>195</v>
      </c>
      <c r="B18" s="11" t="s">
        <v>196</v>
      </c>
      <c r="C18" s="12" t="s">
        <v>149</v>
      </c>
      <c r="D1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8" s="11" t="s">
        <v>238</v>
      </c>
      <c r="F18" s="12" t="s">
        <v>239</v>
      </c>
      <c r="G18" s="12" t="s">
        <v>240</v>
      </c>
      <c r="H18" s="12">
        <v>6</v>
      </c>
      <c r="I18" s="12" t="s">
        <v>241</v>
      </c>
      <c r="J18" s="12" t="s">
        <v>277</v>
      </c>
      <c r="K18" s="13" t="s">
        <v>56</v>
      </c>
      <c r="L18" s="12" t="s">
        <v>243</v>
      </c>
      <c r="M18" s="12" t="s">
        <v>244</v>
      </c>
      <c r="N18" s="12" t="s">
        <v>278</v>
      </c>
      <c r="O18" s="12" t="s">
        <v>279</v>
      </c>
      <c r="P18" s="13" t="s">
        <v>62</v>
      </c>
      <c r="Q18" s="13" t="s">
        <v>61</v>
      </c>
      <c r="R18" s="13" t="s">
        <v>62</v>
      </c>
      <c r="S18" s="12" t="s">
        <v>76</v>
      </c>
      <c r="T18" s="13" t="s">
        <v>77</v>
      </c>
      <c r="U18" s="13" t="s">
        <v>61</v>
      </c>
      <c r="V18" s="12" t="s">
        <v>232</v>
      </c>
      <c r="W18" s="12" t="s">
        <v>72</v>
      </c>
      <c r="X18" s="12" t="s">
        <v>62</v>
      </c>
      <c r="Y18" s="12" t="s">
        <v>73</v>
      </c>
      <c r="Z18" t="s">
        <v>3186</v>
      </c>
      <c r="AA18" s="12" t="str">
        <f>Table1[[#This Row],[case_id]]&amp;"__"&amp;Table1[[#This Row],[filename]]&amp;"__"&amp;Table1[[#This Row],[Model]]</f>
        <v>repo_2d308aa_866cd52__vicareclimate_llm_vs_gt.diff__ChatGPT 5.4</v>
      </c>
      <c r="AB18" s="12">
        <f>IF(Table1[[#This Row],[task_success]]="Yes",1,0)</f>
        <v>1</v>
      </c>
      <c r="AC18" s="12">
        <f>IF(Table1[[#This Row],[task_success]]="Partial",1,0)</f>
        <v>0</v>
      </c>
      <c r="AD18" s="12">
        <f>IF(Table1[[#This Row],[task_success]]="No",1,0)</f>
        <v>0</v>
      </c>
      <c r="AE18" s="12">
        <f>IF(Table1[[#This Row],[exact_match]]="Yes",1,0)</f>
        <v>0</v>
      </c>
      <c r="AF18" s="12">
        <f>IF(Table1[[#This Row],[unintended_change_present]]="Yes",1,0)</f>
        <v>1</v>
      </c>
      <c r="AG18" s="12">
        <f>IF(Table1[[#This Row],[missed_required_change]]="Yes",1,0)</f>
        <v>0</v>
      </c>
      <c r="AH18" s="12">
        <f>IF(OR(Table1[[#This Row],[severity]]="Medium",Table1[[#This Row],[severity]]="High"),1,0)</f>
        <v>0</v>
      </c>
    </row>
    <row r="19" spans="1:34" ht="183">
      <c r="A19" s="14" t="s">
        <v>195</v>
      </c>
      <c r="B19" s="15" t="s">
        <v>196</v>
      </c>
      <c r="C19" s="16" t="s">
        <v>149</v>
      </c>
      <c r="D1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 s="15" t="s">
        <v>238</v>
      </c>
      <c r="F19" s="16" t="s">
        <v>239</v>
      </c>
      <c r="G19" s="16" t="s">
        <v>240</v>
      </c>
      <c r="H19" s="16">
        <v>6</v>
      </c>
      <c r="I19" s="16" t="s">
        <v>241</v>
      </c>
      <c r="J19" s="16" t="s">
        <v>284</v>
      </c>
      <c r="K19" s="18" t="s">
        <v>56</v>
      </c>
      <c r="L19" s="16" t="s">
        <v>243</v>
      </c>
      <c r="M19" s="16" t="s">
        <v>244</v>
      </c>
      <c r="N19" s="16" t="s">
        <v>285</v>
      </c>
      <c r="O19" s="16" t="s">
        <v>286</v>
      </c>
      <c r="P19" s="18" t="s">
        <v>62</v>
      </c>
      <c r="Q19" s="18" t="s">
        <v>61</v>
      </c>
      <c r="R19" s="18" t="s">
        <v>62</v>
      </c>
      <c r="S19" s="16" t="s">
        <v>76</v>
      </c>
      <c r="T19" s="18" t="s">
        <v>77</v>
      </c>
      <c r="U19" s="18" t="s">
        <v>61</v>
      </c>
      <c r="V19" s="16" t="s">
        <v>232</v>
      </c>
      <c r="W19" s="16" t="s">
        <v>72</v>
      </c>
      <c r="X19" s="16" t="s">
        <v>62</v>
      </c>
      <c r="Y19" s="16" t="s">
        <v>73</v>
      </c>
      <c r="Z19" t="s">
        <v>3186</v>
      </c>
      <c r="AA19" s="12" t="str">
        <f>Table1[[#This Row],[case_id]]&amp;"__"&amp;Table1[[#This Row],[filename]]&amp;"__"&amp;Table1[[#This Row],[Model]]</f>
        <v>repo_2d308aa_866cd52__heater_llm_vs_gt.diff__ChatGPT 5.4</v>
      </c>
      <c r="AB19" s="12">
        <f>IF(Table1[[#This Row],[task_success]]="Yes",1,0)</f>
        <v>1</v>
      </c>
      <c r="AC19" s="12">
        <f>IF(Table1[[#This Row],[task_success]]="Partial",1,0)</f>
        <v>0</v>
      </c>
      <c r="AD19" s="12">
        <f>IF(Table1[[#This Row],[task_success]]="No",1,0)</f>
        <v>0</v>
      </c>
      <c r="AE19" s="12">
        <f>IF(Table1[[#This Row],[exact_match]]="Yes",1,0)</f>
        <v>0</v>
      </c>
      <c r="AF19" s="12">
        <f>IF(Table1[[#This Row],[unintended_change_present]]="Yes",1,0)</f>
        <v>1</v>
      </c>
      <c r="AG19" s="12">
        <f>IF(Table1[[#This Row],[missed_required_change]]="Yes",1,0)</f>
        <v>0</v>
      </c>
      <c r="AH19" s="12">
        <f>IF(OR(Table1[[#This Row],[severity]]="Medium",Table1[[#This Row],[severity]]="High"),1,0)</f>
        <v>0</v>
      </c>
    </row>
    <row r="20" spans="1:34" ht="106.5">
      <c r="A20" s="10" t="s">
        <v>195</v>
      </c>
      <c r="B20" s="11" t="s">
        <v>196</v>
      </c>
      <c r="C20" s="24" t="s">
        <v>149</v>
      </c>
      <c r="D20"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0" s="11" t="s">
        <v>291</v>
      </c>
      <c r="F20" s="12" t="s">
        <v>292</v>
      </c>
      <c r="G20" s="12" t="s">
        <v>293</v>
      </c>
      <c r="H20" s="12">
        <v>1</v>
      </c>
      <c r="I20" s="12" t="s">
        <v>294</v>
      </c>
      <c r="J20" s="12" t="s">
        <v>294</v>
      </c>
      <c r="K20" s="13" t="s">
        <v>56</v>
      </c>
      <c r="L20" s="12" t="s">
        <v>295</v>
      </c>
      <c r="M20" s="12" t="s">
        <v>296</v>
      </c>
      <c r="N20" s="12" t="s">
        <v>297</v>
      </c>
      <c r="O20" s="12" t="s">
        <v>298</v>
      </c>
      <c r="P20" s="13" t="s">
        <v>62</v>
      </c>
      <c r="Q20" s="13" t="s">
        <v>61</v>
      </c>
      <c r="R20" s="13" t="s">
        <v>62</v>
      </c>
      <c r="S20" s="12" t="s">
        <v>76</v>
      </c>
      <c r="T20" s="13" t="s">
        <v>77</v>
      </c>
      <c r="U20" s="13" t="s">
        <v>61</v>
      </c>
      <c r="V20" s="12" t="s">
        <v>232</v>
      </c>
      <c r="W20" s="12" t="s">
        <v>72</v>
      </c>
      <c r="X20" s="12" t="s">
        <v>62</v>
      </c>
      <c r="Y20" s="12" t="s">
        <v>73</v>
      </c>
      <c r="Z20" t="s">
        <v>3186</v>
      </c>
      <c r="AA20" s="12" t="str">
        <f>Table1[[#This Row],[case_id]]&amp;"__"&amp;Table1[[#This Row],[filename]]&amp;"__"&amp;Table1[[#This Row],[Model]]</f>
        <v>repo_a554cb8_9bc1c4c__button_llm_vs_gt.diff__ChatGPT 5.4</v>
      </c>
      <c r="AB20" s="12">
        <f>IF(Table1[[#This Row],[task_success]]="Yes",1,0)</f>
        <v>1</v>
      </c>
      <c r="AC20" s="12">
        <f>IF(Table1[[#This Row],[task_success]]="Partial",1,0)</f>
        <v>0</v>
      </c>
      <c r="AD20" s="12">
        <f>IF(Table1[[#This Row],[task_success]]="No",1,0)</f>
        <v>0</v>
      </c>
      <c r="AE20" s="12">
        <f>IF(Table1[[#This Row],[exact_match]]="Yes",1,0)</f>
        <v>0</v>
      </c>
      <c r="AF20" s="12">
        <f>IF(Table1[[#This Row],[unintended_change_present]]="Yes",1,0)</f>
        <v>1</v>
      </c>
      <c r="AG20" s="12">
        <f>IF(Table1[[#This Row],[missed_required_change]]="Yes",1,0)</f>
        <v>0</v>
      </c>
      <c r="AH20" s="12">
        <f>IF(OR(Table1[[#This Row],[severity]]="Medium",Table1[[#This Row],[severity]]="High"),1,0)</f>
        <v>0</v>
      </c>
    </row>
    <row r="21" spans="1:34" ht="91.5">
      <c r="A21" s="14" t="s">
        <v>195</v>
      </c>
      <c r="B21" s="15" t="s">
        <v>196</v>
      </c>
      <c r="C21" s="16" t="s">
        <v>305</v>
      </c>
      <c r="D2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1" s="15" t="s">
        <v>306</v>
      </c>
      <c r="F21" s="16" t="s">
        <v>307</v>
      </c>
      <c r="G21" s="16" t="s">
        <v>308</v>
      </c>
      <c r="H21" s="16">
        <v>1</v>
      </c>
      <c r="I21" s="16" t="s">
        <v>309</v>
      </c>
      <c r="J21" s="16" t="s">
        <v>309</v>
      </c>
      <c r="K21" s="18" t="s">
        <v>56</v>
      </c>
      <c r="L21" s="16" t="s">
        <v>310</v>
      </c>
      <c r="M21" s="16" t="s">
        <v>311</v>
      </c>
      <c r="N21" s="16" t="s">
        <v>312</v>
      </c>
      <c r="O21" s="16" t="s">
        <v>313</v>
      </c>
      <c r="P21" s="18" t="s">
        <v>62</v>
      </c>
      <c r="Q21" s="18" t="s">
        <v>61</v>
      </c>
      <c r="R21" s="18" t="s">
        <v>62</v>
      </c>
      <c r="S21" s="16" t="s">
        <v>76</v>
      </c>
      <c r="T21" s="18" t="s">
        <v>77</v>
      </c>
      <c r="U21" s="18" t="s">
        <v>61</v>
      </c>
      <c r="V21" s="16" t="s">
        <v>232</v>
      </c>
      <c r="W21" s="16" t="s">
        <v>72</v>
      </c>
      <c r="X21" s="16" t="s">
        <v>62</v>
      </c>
      <c r="Y21" s="16" t="s">
        <v>73</v>
      </c>
      <c r="Z21" t="s">
        <v>3186</v>
      </c>
      <c r="AA21" s="12" t="str">
        <f>Table1[[#This Row],[case_id]]&amp;"__"&amp;Table1[[#This Row],[filename]]&amp;"__"&amp;Table1[[#This Row],[Model]]</f>
        <v>repo_98ca948_0661374__light_llm_vs_gt.diff__ChatGPT 5.4</v>
      </c>
      <c r="AB21" s="12">
        <f>IF(Table1[[#This Row],[task_success]]="Yes",1,0)</f>
        <v>1</v>
      </c>
      <c r="AC21" s="12">
        <f>IF(Table1[[#This Row],[task_success]]="Partial",1,0)</f>
        <v>0</v>
      </c>
      <c r="AD21" s="12">
        <f>IF(Table1[[#This Row],[task_success]]="No",1,0)</f>
        <v>0</v>
      </c>
      <c r="AE21" s="12">
        <f>IF(Table1[[#This Row],[exact_match]]="Yes",1,0)</f>
        <v>0</v>
      </c>
      <c r="AF21" s="12">
        <f>IF(Table1[[#This Row],[unintended_change_present]]="Yes",1,0)</f>
        <v>1</v>
      </c>
      <c r="AG21" s="12">
        <f>IF(Table1[[#This Row],[missed_required_change]]="Yes",1,0)</f>
        <v>0</v>
      </c>
      <c r="AH21" s="12">
        <f>IF(OR(Table1[[#This Row],[severity]]="Medium",Table1[[#This Row],[severity]]="High"),1,0)</f>
        <v>0</v>
      </c>
    </row>
    <row r="22" spans="1:34" ht="167.25">
      <c r="A22" s="10" t="s">
        <v>195</v>
      </c>
      <c r="B22" s="11" t="s">
        <v>196</v>
      </c>
      <c r="C22" s="12" t="s">
        <v>305</v>
      </c>
      <c r="D2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2" s="11" t="s">
        <v>318</v>
      </c>
      <c r="F22" s="12" t="s">
        <v>319</v>
      </c>
      <c r="G22" s="12" t="s">
        <v>320</v>
      </c>
      <c r="H22" s="12">
        <v>1</v>
      </c>
      <c r="I22" s="12" t="s">
        <v>321</v>
      </c>
      <c r="J22" s="12" t="s">
        <v>321</v>
      </c>
      <c r="K22" s="13" t="s">
        <v>56</v>
      </c>
      <c r="L22" s="12" t="s">
        <v>322</v>
      </c>
      <c r="M22" s="12" t="s">
        <v>323</v>
      </c>
      <c r="N22" s="12" t="s">
        <v>245</v>
      </c>
      <c r="O22" s="12" t="s">
        <v>324</v>
      </c>
      <c r="P22" s="13" t="s">
        <v>61</v>
      </c>
      <c r="Q22" s="13" t="s">
        <v>61</v>
      </c>
      <c r="R22" s="13" t="s">
        <v>62</v>
      </c>
      <c r="S22" s="25" t="s">
        <v>325</v>
      </c>
      <c r="T22" s="13" t="s">
        <v>64</v>
      </c>
      <c r="U22" s="13" t="s">
        <v>62</v>
      </c>
      <c r="V22" s="12" t="s">
        <v>326</v>
      </c>
      <c r="W22" s="12" t="s">
        <v>66</v>
      </c>
      <c r="X22" s="12" t="s">
        <v>62</v>
      </c>
      <c r="Y22" s="12" t="s">
        <v>73</v>
      </c>
      <c r="Z22" t="s">
        <v>3186</v>
      </c>
      <c r="AA22" s="12" t="str">
        <f>Table1[[#This Row],[case_id]]&amp;"__"&amp;Table1[[#This Row],[filename]]&amp;"__"&amp;Table1[[#This Row],[Model]]</f>
        <v>repo_b7a7b7b_bb40659__sensor_llm_vs_gt.diff__ChatGPT 5.4</v>
      </c>
      <c r="AB22" s="12">
        <f>IF(Table1[[#This Row],[task_success]]="Yes",1,0)</f>
        <v>0</v>
      </c>
      <c r="AC22" s="12">
        <f>IF(Table1[[#This Row],[task_success]]="Partial",1,0)</f>
        <v>0</v>
      </c>
      <c r="AD22" s="12">
        <f>IF(Table1[[#This Row],[task_success]]="No",1,0)</f>
        <v>1</v>
      </c>
      <c r="AE22" s="12">
        <f>IF(Table1[[#This Row],[exact_match]]="Yes",1,0)</f>
        <v>0</v>
      </c>
      <c r="AF22" s="12">
        <f>IF(Table1[[#This Row],[unintended_change_present]]="Yes",1,0)</f>
        <v>1</v>
      </c>
      <c r="AG22" s="12">
        <f>IF(Table1[[#This Row],[missed_required_change]]="Yes",1,0)</f>
        <v>1</v>
      </c>
      <c r="AH22" s="12">
        <f>IF(OR(Table1[[#This Row],[severity]]="Medium",Table1[[#This Row],[severity]]="High"),1,0)</f>
        <v>1</v>
      </c>
    </row>
    <row r="23" spans="1:34" ht="91.5">
      <c r="A23" s="26" t="s">
        <v>329</v>
      </c>
      <c r="B23" s="15" t="s">
        <v>330</v>
      </c>
      <c r="C23" s="16" t="s">
        <v>51</v>
      </c>
      <c r="D2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3" s="15" t="s">
        <v>331</v>
      </c>
      <c r="F23" s="16" t="s">
        <v>332</v>
      </c>
      <c r="G23" s="16" t="s">
        <v>333</v>
      </c>
      <c r="H23" s="16">
        <v>4</v>
      </c>
      <c r="I23" s="16" t="s">
        <v>334</v>
      </c>
      <c r="J23" s="16" t="s">
        <v>335</v>
      </c>
      <c r="K23" s="18" t="s">
        <v>56</v>
      </c>
      <c r="L23" s="16" t="s">
        <v>336</v>
      </c>
      <c r="M23" s="16" t="s">
        <v>337</v>
      </c>
      <c r="N23" s="16" t="s">
        <v>338</v>
      </c>
      <c r="O23" s="16" t="s">
        <v>339</v>
      </c>
      <c r="P23" s="18" t="s">
        <v>62</v>
      </c>
      <c r="Q23" s="18" t="s">
        <v>61</v>
      </c>
      <c r="R23" s="18" t="s">
        <v>62</v>
      </c>
      <c r="S23" s="16" t="s">
        <v>76</v>
      </c>
      <c r="T23" s="18" t="s">
        <v>77</v>
      </c>
      <c r="U23" s="18" t="s">
        <v>61</v>
      </c>
      <c r="V23" s="16" t="s">
        <v>232</v>
      </c>
      <c r="W23" s="16" t="s">
        <v>72</v>
      </c>
      <c r="X23" s="16" t="s">
        <v>62</v>
      </c>
      <c r="Y23" s="16" t="s">
        <v>73</v>
      </c>
      <c r="Z23" t="s">
        <v>3186</v>
      </c>
      <c r="AA23" s="12" t="str">
        <f>Table1[[#This Row],[case_id]]&amp;"__"&amp;Table1[[#This Row],[filename]]&amp;"__"&amp;Table1[[#This Row],[Model]]</f>
        <v>repo_62a3366_8d65452__rpc_llm_vs_gt.diff__ChatGPT 5.4</v>
      </c>
      <c r="AB23" s="12">
        <f>IF(Table1[[#This Row],[task_success]]="Yes",1,0)</f>
        <v>1</v>
      </c>
      <c r="AC23" s="12">
        <f>IF(Table1[[#This Row],[task_success]]="Partial",1,0)</f>
        <v>0</v>
      </c>
      <c r="AD23" s="12">
        <f>IF(Table1[[#This Row],[task_success]]="No",1,0)</f>
        <v>0</v>
      </c>
      <c r="AE23" s="12">
        <f>IF(Table1[[#This Row],[exact_match]]="Yes",1,0)</f>
        <v>0</v>
      </c>
      <c r="AF23" s="12">
        <f>IF(Table1[[#This Row],[unintended_change_present]]="Yes",1,0)</f>
        <v>1</v>
      </c>
      <c r="AG23" s="12">
        <f>IF(Table1[[#This Row],[missed_required_change]]="Yes",1,0)</f>
        <v>0</v>
      </c>
      <c r="AH23" s="12">
        <f>IF(OR(Table1[[#This Row],[severity]]="Medium",Table1[[#This Row],[severity]]="High"),1,0)</f>
        <v>0</v>
      </c>
    </row>
    <row r="24" spans="1:34" ht="91.5">
      <c r="A24" s="27" t="s">
        <v>329</v>
      </c>
      <c r="B24" s="11" t="s">
        <v>330</v>
      </c>
      <c r="C24" s="12" t="s">
        <v>51</v>
      </c>
      <c r="D2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4" s="11" t="s">
        <v>331</v>
      </c>
      <c r="F24" s="12" t="s">
        <v>332</v>
      </c>
      <c r="G24" s="12" t="s">
        <v>333</v>
      </c>
      <c r="H24" s="12">
        <v>4</v>
      </c>
      <c r="I24" s="12" t="s">
        <v>334</v>
      </c>
      <c r="J24" s="12" t="s">
        <v>344</v>
      </c>
      <c r="K24" s="13" t="s">
        <v>56</v>
      </c>
      <c r="L24" s="12" t="s">
        <v>336</v>
      </c>
      <c r="M24" s="12" t="s">
        <v>337</v>
      </c>
      <c r="N24" s="12" t="s">
        <v>345</v>
      </c>
      <c r="O24" s="12" t="s">
        <v>346</v>
      </c>
      <c r="P24" s="13" t="s">
        <v>62</v>
      </c>
      <c r="Q24" s="13" t="s">
        <v>61</v>
      </c>
      <c r="R24" s="13" t="s">
        <v>62</v>
      </c>
      <c r="S24" s="12" t="s">
        <v>76</v>
      </c>
      <c r="T24" s="13" t="s">
        <v>77</v>
      </c>
      <c r="U24" s="13" t="s">
        <v>61</v>
      </c>
      <c r="V24" s="12" t="s">
        <v>232</v>
      </c>
      <c r="W24" s="12" t="s">
        <v>72</v>
      </c>
      <c r="X24" s="12" t="s">
        <v>62</v>
      </c>
      <c r="Y24" s="12" t="s">
        <v>73</v>
      </c>
      <c r="Z24" t="s">
        <v>3186</v>
      </c>
      <c r="AA24" s="12" t="str">
        <f>Table1[[#This Row],[case_id]]&amp;"__"&amp;Table1[[#This Row],[filename]]&amp;"__"&amp;Table1[[#This Row],[Model]]</f>
        <v>repo_62a3366_8d65452__telegram_llm_vs_gt.diff__ChatGPT 5.4</v>
      </c>
      <c r="AB24" s="12">
        <f>IF(Table1[[#This Row],[task_success]]="Yes",1,0)</f>
        <v>1</v>
      </c>
      <c r="AC24" s="12">
        <f>IF(Table1[[#This Row],[task_success]]="Partial",1,0)</f>
        <v>0</v>
      </c>
      <c r="AD24" s="12">
        <f>IF(Table1[[#This Row],[task_success]]="No",1,0)</f>
        <v>0</v>
      </c>
      <c r="AE24" s="12">
        <f>IF(Table1[[#This Row],[exact_match]]="Yes",1,0)</f>
        <v>0</v>
      </c>
      <c r="AF24" s="12">
        <f>IF(Table1[[#This Row],[unintended_change_present]]="Yes",1,0)</f>
        <v>1</v>
      </c>
      <c r="AG24" s="12">
        <f>IF(Table1[[#This Row],[missed_required_change]]="Yes",1,0)</f>
        <v>0</v>
      </c>
      <c r="AH24" s="12">
        <f>IF(OR(Table1[[#This Row],[severity]]="Medium",Table1[[#This Row],[severity]]="High"),1,0)</f>
        <v>0</v>
      </c>
    </row>
    <row r="25" spans="1:34" ht="167.25">
      <c r="A25" s="26" t="s">
        <v>329</v>
      </c>
      <c r="B25" s="15" t="s">
        <v>330</v>
      </c>
      <c r="C25" s="16" t="s">
        <v>51</v>
      </c>
      <c r="D2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5" s="15" t="s">
        <v>331</v>
      </c>
      <c r="F25" s="16" t="s">
        <v>332</v>
      </c>
      <c r="G25" s="16" t="s">
        <v>333</v>
      </c>
      <c r="H25" s="16">
        <v>4</v>
      </c>
      <c r="I25" s="16" t="s">
        <v>334</v>
      </c>
      <c r="J25" s="16" t="s">
        <v>351</v>
      </c>
      <c r="K25" s="18" t="s">
        <v>56</v>
      </c>
      <c r="L25" s="16" t="s">
        <v>336</v>
      </c>
      <c r="M25" s="16" t="s">
        <v>337</v>
      </c>
      <c r="N25" s="16" t="s">
        <v>352</v>
      </c>
      <c r="O25" s="16" t="s">
        <v>353</v>
      </c>
      <c r="P25" s="18" t="s">
        <v>62</v>
      </c>
      <c r="Q25" s="18" t="s">
        <v>61</v>
      </c>
      <c r="R25" s="18" t="s">
        <v>62</v>
      </c>
      <c r="S25" s="16" t="s">
        <v>124</v>
      </c>
      <c r="T25" s="18" t="s">
        <v>125</v>
      </c>
      <c r="U25" s="18" t="s">
        <v>61</v>
      </c>
      <c r="V25" s="16" t="s">
        <v>354</v>
      </c>
      <c r="W25" s="16" t="s">
        <v>72</v>
      </c>
      <c r="X25" s="16" t="s">
        <v>62</v>
      </c>
      <c r="Y25" s="16" t="s">
        <v>73</v>
      </c>
      <c r="Z25" t="s">
        <v>3186</v>
      </c>
      <c r="AA25" s="12" t="str">
        <f>Table1[[#This Row],[case_id]]&amp;"__"&amp;Table1[[#This Row],[filename]]&amp;"__"&amp;Table1[[#This Row],[Model]]</f>
        <v>repo_62a3366_8d65452__test_llm_vs_gt.diff__ChatGPT 5.4</v>
      </c>
      <c r="AB25" s="12">
        <f>IF(Table1[[#This Row],[task_success]]="Yes",1,0)</f>
        <v>1</v>
      </c>
      <c r="AC25" s="12">
        <f>IF(Table1[[#This Row],[task_success]]="Partial",1,0)</f>
        <v>0</v>
      </c>
      <c r="AD25" s="12">
        <f>IF(Table1[[#This Row],[task_success]]="No",1,0)</f>
        <v>0</v>
      </c>
      <c r="AE25" s="12">
        <f>IF(Table1[[#This Row],[exact_match]]="Yes",1,0)</f>
        <v>0</v>
      </c>
      <c r="AF25" s="12">
        <f>IF(Table1[[#This Row],[unintended_change_present]]="Yes",1,0)</f>
        <v>1</v>
      </c>
      <c r="AG25" s="12">
        <f>IF(Table1[[#This Row],[missed_required_change]]="Yes",1,0)</f>
        <v>0</v>
      </c>
      <c r="AH25" s="12">
        <f>IF(OR(Table1[[#This Row],[severity]]="Medium",Table1[[#This Row],[severity]]="High"),1,0)</f>
        <v>1</v>
      </c>
    </row>
    <row r="26" spans="1:34" ht="91.5">
      <c r="A26" s="27" t="s">
        <v>329</v>
      </c>
      <c r="B26" s="11" t="s">
        <v>330</v>
      </c>
      <c r="C26" s="12" t="s">
        <v>51</v>
      </c>
      <c r="D2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6" s="11" t="s">
        <v>331</v>
      </c>
      <c r="F26" s="12" t="s">
        <v>332</v>
      </c>
      <c r="G26" s="12" t="s">
        <v>333</v>
      </c>
      <c r="H26" s="12">
        <v>4</v>
      </c>
      <c r="I26" s="12" t="s">
        <v>334</v>
      </c>
      <c r="J26" s="12" t="s">
        <v>359</v>
      </c>
      <c r="K26" s="13" t="s">
        <v>56</v>
      </c>
      <c r="L26" s="12" t="s">
        <v>336</v>
      </c>
      <c r="M26" s="12" t="s">
        <v>337</v>
      </c>
      <c r="N26" s="12" t="s">
        <v>360</v>
      </c>
      <c r="O26" s="12" t="s">
        <v>361</v>
      </c>
      <c r="P26" s="13" t="s">
        <v>62</v>
      </c>
      <c r="Q26" s="13" t="s">
        <v>61</v>
      </c>
      <c r="R26" s="13" t="s">
        <v>62</v>
      </c>
      <c r="S26" s="12" t="s">
        <v>76</v>
      </c>
      <c r="T26" s="13" t="s">
        <v>77</v>
      </c>
      <c r="U26" s="13" t="s">
        <v>61</v>
      </c>
      <c r="V26" s="12" t="s">
        <v>232</v>
      </c>
      <c r="W26" s="12" t="s">
        <v>72</v>
      </c>
      <c r="X26" s="12" t="s">
        <v>62</v>
      </c>
      <c r="Y26" s="12" t="s">
        <v>73</v>
      </c>
      <c r="Z26" t="s">
        <v>3186</v>
      </c>
      <c r="AA26" s="12" t="str">
        <f>Table1[[#This Row],[case_id]]&amp;"__"&amp;Table1[[#This Row],[filename]]&amp;"__"&amp;Table1[[#This Row],[Model]]</f>
        <v>repo_62a3366_8d65452__testrpc_llm_vs_gt.diff__ChatGPT 5.4</v>
      </c>
      <c r="AB26" s="12">
        <f>IF(Table1[[#This Row],[task_success]]="Yes",1,0)</f>
        <v>1</v>
      </c>
      <c r="AC26" s="12">
        <f>IF(Table1[[#This Row],[task_success]]="Partial",1,0)</f>
        <v>0</v>
      </c>
      <c r="AD26" s="12">
        <f>IF(Table1[[#This Row],[task_success]]="No",1,0)</f>
        <v>0</v>
      </c>
      <c r="AE26" s="12">
        <f>IF(Table1[[#This Row],[exact_match]]="Yes",1,0)</f>
        <v>0</v>
      </c>
      <c r="AF26" s="12">
        <f>IF(Table1[[#This Row],[unintended_change_present]]="Yes",1,0)</f>
        <v>1</v>
      </c>
      <c r="AG26" s="12">
        <f>IF(Table1[[#This Row],[missed_required_change]]="Yes",1,0)</f>
        <v>0</v>
      </c>
      <c r="AH26" s="12">
        <f>IF(OR(Table1[[#This Row],[severity]]="Medium",Table1[[#This Row],[severity]]="High"),1,0)</f>
        <v>0</v>
      </c>
    </row>
    <row r="27" spans="1:34" ht="275.25">
      <c r="A27" s="26" t="s">
        <v>329</v>
      </c>
      <c r="B27" s="15" t="s">
        <v>366</v>
      </c>
      <c r="C27" s="16" t="s">
        <v>80</v>
      </c>
      <c r="D2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27" s="15" t="s">
        <v>367</v>
      </c>
      <c r="F27" s="16" t="s">
        <v>368</v>
      </c>
      <c r="G27" s="16" t="s">
        <v>369</v>
      </c>
      <c r="H27" s="16">
        <v>1</v>
      </c>
      <c r="I27" s="16" t="s">
        <v>370</v>
      </c>
      <c r="J27" s="16" t="s">
        <v>370</v>
      </c>
      <c r="K27" s="18" t="s">
        <v>56</v>
      </c>
      <c r="L27" s="16" t="s">
        <v>371</v>
      </c>
      <c r="M27" s="16" t="s">
        <v>372</v>
      </c>
      <c r="N27" s="16" t="s">
        <v>373</v>
      </c>
      <c r="O27" s="16" t="s">
        <v>374</v>
      </c>
      <c r="P27" s="18" t="s">
        <v>102</v>
      </c>
      <c r="Q27" s="18" t="s">
        <v>61</v>
      </c>
      <c r="R27" s="18" t="s">
        <v>62</v>
      </c>
      <c r="S27" s="16" t="s">
        <v>375</v>
      </c>
      <c r="T27" s="18" t="s">
        <v>64</v>
      </c>
      <c r="U27" s="18" t="s">
        <v>62</v>
      </c>
      <c r="V27" s="16" t="s">
        <v>376</v>
      </c>
      <c r="W27" s="16" t="s">
        <v>162</v>
      </c>
      <c r="X27" s="16" t="s">
        <v>62</v>
      </c>
      <c r="Y27" s="16" t="s">
        <v>73</v>
      </c>
      <c r="Z27" t="s">
        <v>3186</v>
      </c>
      <c r="AA27" s="12" t="str">
        <f>Table1[[#This Row],[case_id]]&amp;"__"&amp;Table1[[#This Row],[filename]]&amp;"__"&amp;Table1[[#This Row],[Model]]</f>
        <v>repo_a0cdc63_79ae3c2__freq_llm_vs_gt.diff__ChatGPT 5.4</v>
      </c>
      <c r="AB27" s="12">
        <f>IF(Table1[[#This Row],[task_success]]="Yes",1,0)</f>
        <v>0</v>
      </c>
      <c r="AC27" s="12">
        <f>IF(Table1[[#This Row],[task_success]]="Partial",1,0)</f>
        <v>1</v>
      </c>
      <c r="AD27" s="12">
        <f>IF(Table1[[#This Row],[task_success]]="No",1,0)</f>
        <v>0</v>
      </c>
      <c r="AE27" s="12">
        <f>IF(Table1[[#This Row],[exact_match]]="Yes",1,0)</f>
        <v>0</v>
      </c>
      <c r="AF27" s="12">
        <f>IF(Table1[[#This Row],[unintended_change_present]]="Yes",1,0)</f>
        <v>1</v>
      </c>
      <c r="AG27" s="12">
        <f>IF(Table1[[#This Row],[missed_required_change]]="Yes",1,0)</f>
        <v>1</v>
      </c>
      <c r="AH27" s="12">
        <f>IF(OR(Table1[[#This Row],[severity]]="Medium",Table1[[#This Row],[severity]]="High"),1,0)</f>
        <v>1</v>
      </c>
    </row>
    <row r="28" spans="1:34" ht="167.25">
      <c r="A28" s="27" t="s">
        <v>329</v>
      </c>
      <c r="B28" s="11" t="s">
        <v>366</v>
      </c>
      <c r="C28" s="12" t="s">
        <v>114</v>
      </c>
      <c r="D2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28" s="11" t="s">
        <v>384</v>
      </c>
      <c r="F28" s="12" t="s">
        <v>385</v>
      </c>
      <c r="G28" s="12" t="s">
        <v>386</v>
      </c>
      <c r="H28" s="12">
        <v>1</v>
      </c>
      <c r="I28" s="12" t="s">
        <v>387</v>
      </c>
      <c r="J28" s="12" t="s">
        <v>387</v>
      </c>
      <c r="K28" s="13" t="s">
        <v>56</v>
      </c>
      <c r="L28" s="12" t="s">
        <v>388</v>
      </c>
      <c r="M28" s="12" t="s">
        <v>389</v>
      </c>
      <c r="N28" s="12" t="s">
        <v>230</v>
      </c>
      <c r="O28" s="12" t="s">
        <v>390</v>
      </c>
      <c r="P28" s="13" t="s">
        <v>62</v>
      </c>
      <c r="Q28" s="13" t="s">
        <v>61</v>
      </c>
      <c r="R28" s="13" t="s">
        <v>62</v>
      </c>
      <c r="S28" s="12" t="s">
        <v>391</v>
      </c>
      <c r="T28" s="13" t="s">
        <v>77</v>
      </c>
      <c r="U28" s="13" t="s">
        <v>61</v>
      </c>
      <c r="V28" s="12" t="s">
        <v>392</v>
      </c>
      <c r="W28" s="12" t="s">
        <v>72</v>
      </c>
      <c r="X28" s="12" t="s">
        <v>62</v>
      </c>
      <c r="Y28" s="12" t="s">
        <v>73</v>
      </c>
      <c r="Z28" t="s">
        <v>3186</v>
      </c>
      <c r="AA28" s="12" t="str">
        <f>Table1[[#This Row],[case_id]]&amp;"__"&amp;Table1[[#This Row],[filename]]&amp;"__"&amp;Table1[[#This Row],[Model]]</f>
        <v>repo_595309c_795df94__init_llm_vs_gt.diff__ChatGPT 5.4</v>
      </c>
      <c r="AB28" s="12">
        <f>IF(Table1[[#This Row],[task_success]]="Yes",1,0)</f>
        <v>1</v>
      </c>
      <c r="AC28" s="12">
        <f>IF(Table1[[#This Row],[task_success]]="Partial",1,0)</f>
        <v>0</v>
      </c>
      <c r="AD28" s="12">
        <f>IF(Table1[[#This Row],[task_success]]="No",1,0)</f>
        <v>0</v>
      </c>
      <c r="AE28" s="12">
        <f>IF(Table1[[#This Row],[exact_match]]="Yes",1,0)</f>
        <v>0</v>
      </c>
      <c r="AF28" s="12">
        <f>IF(Table1[[#This Row],[unintended_change_present]]="Yes",1,0)</f>
        <v>1</v>
      </c>
      <c r="AG28" s="12">
        <f>IF(Table1[[#This Row],[missed_required_change]]="Yes",1,0)</f>
        <v>0</v>
      </c>
      <c r="AH28" s="12">
        <f>IF(OR(Table1[[#This Row],[severity]]="Medium",Table1[[#This Row],[severity]]="High"),1,0)</f>
        <v>0</v>
      </c>
    </row>
    <row r="29" spans="1:34" ht="106.5">
      <c r="A29" s="26" t="s">
        <v>329</v>
      </c>
      <c r="B29" s="15" t="s">
        <v>366</v>
      </c>
      <c r="C29" s="16" t="s">
        <v>149</v>
      </c>
      <c r="D2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9" s="15" t="s">
        <v>399</v>
      </c>
      <c r="F29" s="16" t="s">
        <v>400</v>
      </c>
      <c r="G29" s="16" t="s">
        <v>401</v>
      </c>
      <c r="H29" s="16">
        <v>2</v>
      </c>
      <c r="I29" s="16" t="s">
        <v>402</v>
      </c>
      <c r="J29" s="16" t="s">
        <v>403</v>
      </c>
      <c r="K29" s="18" t="s">
        <v>56</v>
      </c>
      <c r="L29" s="16" t="s">
        <v>404</v>
      </c>
      <c r="M29" s="16" t="s">
        <v>405</v>
      </c>
      <c r="N29" s="16" t="s">
        <v>406</v>
      </c>
      <c r="O29" s="16" t="s">
        <v>407</v>
      </c>
      <c r="P29" s="18" t="s">
        <v>62</v>
      </c>
      <c r="Q29" s="18" t="s">
        <v>61</v>
      </c>
      <c r="R29" s="18" t="s">
        <v>62</v>
      </c>
      <c r="S29" s="16" t="s">
        <v>76</v>
      </c>
      <c r="T29" s="18" t="s">
        <v>77</v>
      </c>
      <c r="U29" s="18" t="s">
        <v>61</v>
      </c>
      <c r="V29" s="16" t="s">
        <v>232</v>
      </c>
      <c r="W29" s="16" t="s">
        <v>72</v>
      </c>
      <c r="X29" s="16" t="s">
        <v>62</v>
      </c>
      <c r="Y29" s="16" t="s">
        <v>73</v>
      </c>
      <c r="Z29" t="s">
        <v>3186</v>
      </c>
      <c r="AA29" s="12" t="str">
        <f>Table1[[#This Row],[case_id]]&amp;"__"&amp;Table1[[#This Row],[filename]]&amp;"__"&amp;Table1[[#This Row],[Model]]</f>
        <v>repo_cfbfe90_371ee1e__misc_llm_vs_gt.diff__ChatGPT 5.4</v>
      </c>
      <c r="AB29" s="12">
        <f>IF(Table1[[#This Row],[task_success]]="Yes",1,0)</f>
        <v>1</v>
      </c>
      <c r="AC29" s="12">
        <f>IF(Table1[[#This Row],[task_success]]="Partial",1,0)</f>
        <v>0</v>
      </c>
      <c r="AD29" s="12">
        <f>IF(Table1[[#This Row],[task_success]]="No",1,0)</f>
        <v>0</v>
      </c>
      <c r="AE29" s="12">
        <f>IF(Table1[[#This Row],[exact_match]]="Yes",1,0)</f>
        <v>0</v>
      </c>
      <c r="AF29" s="12">
        <f>IF(Table1[[#This Row],[unintended_change_present]]="Yes",1,0)</f>
        <v>1</v>
      </c>
      <c r="AG29" s="12">
        <f>IF(Table1[[#This Row],[missed_required_change]]="Yes",1,0)</f>
        <v>0</v>
      </c>
      <c r="AH29" s="12">
        <f>IF(OR(Table1[[#This Row],[severity]]="Medium",Table1[[#This Row],[severity]]="High"),1,0)</f>
        <v>0</v>
      </c>
    </row>
    <row r="30" spans="1:34" ht="198">
      <c r="A30" s="27" t="s">
        <v>329</v>
      </c>
      <c r="B30" s="11" t="s">
        <v>366</v>
      </c>
      <c r="C30" s="12" t="s">
        <v>149</v>
      </c>
      <c r="D3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30" s="11" t="s">
        <v>399</v>
      </c>
      <c r="F30" s="12" t="s">
        <v>400</v>
      </c>
      <c r="G30" s="12" t="s">
        <v>401</v>
      </c>
      <c r="H30" s="12">
        <v>2</v>
      </c>
      <c r="I30" s="12" t="s">
        <v>402</v>
      </c>
      <c r="J30" s="12" t="s">
        <v>413</v>
      </c>
      <c r="K30" s="13" t="s">
        <v>56</v>
      </c>
      <c r="L30" s="12" t="s">
        <v>404</v>
      </c>
      <c r="M30" s="12" t="s">
        <v>405</v>
      </c>
      <c r="N30" s="12" t="s">
        <v>414</v>
      </c>
      <c r="O30" s="12" t="s">
        <v>415</v>
      </c>
      <c r="P30" s="13" t="s">
        <v>62</v>
      </c>
      <c r="Q30" s="13" t="s">
        <v>61</v>
      </c>
      <c r="R30" s="13" t="s">
        <v>62</v>
      </c>
      <c r="S30" s="12" t="s">
        <v>416</v>
      </c>
      <c r="T30" s="13" t="s">
        <v>125</v>
      </c>
      <c r="U30" s="13" t="s">
        <v>61</v>
      </c>
      <c r="V30" s="12" t="s">
        <v>417</v>
      </c>
      <c r="W30" s="12" t="s">
        <v>72</v>
      </c>
      <c r="X30" s="12" t="s">
        <v>62</v>
      </c>
      <c r="Y30" s="12" t="s">
        <v>73</v>
      </c>
      <c r="Z30" t="s">
        <v>3186</v>
      </c>
      <c r="AA30" s="12" t="str">
        <f>Table1[[#This Row],[case_id]]&amp;"__"&amp;Table1[[#This Row],[filename]]&amp;"__"&amp;Table1[[#This Row],[Model]]</f>
        <v>repo_cfbfe90_371ee1e__testmisc_llm_vs_gt.diff__ChatGPT 5.4</v>
      </c>
      <c r="AB30" s="12">
        <f>IF(Table1[[#This Row],[task_success]]="Yes",1,0)</f>
        <v>1</v>
      </c>
      <c r="AC30" s="12">
        <f>IF(Table1[[#This Row],[task_success]]="Partial",1,0)</f>
        <v>0</v>
      </c>
      <c r="AD30" s="12">
        <f>IF(Table1[[#This Row],[task_success]]="No",1,0)</f>
        <v>0</v>
      </c>
      <c r="AE30" s="12">
        <f>IF(Table1[[#This Row],[exact_match]]="Yes",1,0)</f>
        <v>0</v>
      </c>
      <c r="AF30" s="12">
        <f>IF(Table1[[#This Row],[unintended_change_present]]="Yes",1,0)</f>
        <v>1</v>
      </c>
      <c r="AG30" s="12">
        <f>IF(Table1[[#This Row],[missed_required_change]]="Yes",1,0)</f>
        <v>0</v>
      </c>
      <c r="AH30" s="12">
        <f>IF(OR(Table1[[#This Row],[severity]]="Medium",Table1[[#This Row],[severity]]="High"),1,0)</f>
        <v>1</v>
      </c>
    </row>
    <row r="31" spans="1:34" ht="121.5">
      <c r="A31" s="26" t="s">
        <v>329</v>
      </c>
      <c r="B31" s="15" t="s">
        <v>366</v>
      </c>
      <c r="C31" s="20" t="s">
        <v>149</v>
      </c>
      <c r="D31"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31" s="15" t="s">
        <v>422</v>
      </c>
      <c r="F31" s="16" t="s">
        <v>423</v>
      </c>
      <c r="G31" s="16" t="s">
        <v>424</v>
      </c>
      <c r="H31" s="16">
        <v>1</v>
      </c>
      <c r="I31" s="16" t="s">
        <v>425</v>
      </c>
      <c r="J31" s="16" t="s">
        <v>425</v>
      </c>
      <c r="K31" s="18" t="s">
        <v>56</v>
      </c>
      <c r="L31" s="16" t="s">
        <v>426</v>
      </c>
      <c r="M31" s="16" t="s">
        <v>427</v>
      </c>
      <c r="N31" s="16" t="s">
        <v>428</v>
      </c>
      <c r="O31" s="16" t="s">
        <v>429</v>
      </c>
      <c r="P31" s="18" t="s">
        <v>62</v>
      </c>
      <c r="Q31" s="18" t="s">
        <v>61</v>
      </c>
      <c r="R31" s="18" t="s">
        <v>62</v>
      </c>
      <c r="S31" s="16" t="s">
        <v>76</v>
      </c>
      <c r="T31" s="18" t="s">
        <v>77</v>
      </c>
      <c r="U31" s="18" t="s">
        <v>61</v>
      </c>
      <c r="V31" s="16" t="s">
        <v>430</v>
      </c>
      <c r="W31" s="16" t="s">
        <v>72</v>
      </c>
      <c r="X31" s="16" t="s">
        <v>62</v>
      </c>
      <c r="Y31" s="16" t="s">
        <v>73</v>
      </c>
      <c r="Z31" t="s">
        <v>3186</v>
      </c>
      <c r="AA31" s="12" t="str">
        <f>Table1[[#This Row],[case_id]]&amp;"__"&amp;Table1[[#This Row],[filename]]&amp;"__"&amp;Table1[[#This Row],[Model]]</f>
        <v>repo_b77fad6_77023c0__backtesting_llm_vs_gt.diff__ChatGPT 5.4</v>
      </c>
      <c r="AB31" s="12">
        <f>IF(Table1[[#This Row],[task_success]]="Yes",1,0)</f>
        <v>1</v>
      </c>
      <c r="AC31" s="12">
        <f>IF(Table1[[#This Row],[task_success]]="Partial",1,0)</f>
        <v>0</v>
      </c>
      <c r="AD31" s="12">
        <f>IF(Table1[[#This Row],[task_success]]="No",1,0)</f>
        <v>0</v>
      </c>
      <c r="AE31" s="12">
        <f>IF(Table1[[#This Row],[exact_match]]="Yes",1,0)</f>
        <v>0</v>
      </c>
      <c r="AF31" s="12">
        <f>IF(Table1[[#This Row],[unintended_change_present]]="Yes",1,0)</f>
        <v>1</v>
      </c>
      <c r="AG31" s="12">
        <f>IF(Table1[[#This Row],[missed_required_change]]="Yes",1,0)</f>
        <v>0</v>
      </c>
      <c r="AH31" s="12">
        <f>IF(OR(Table1[[#This Row],[severity]]="Medium",Table1[[#This Row],[severity]]="High"),1,0)</f>
        <v>0</v>
      </c>
    </row>
    <row r="32" spans="1:34" ht="106.5">
      <c r="A32" s="27" t="s">
        <v>436</v>
      </c>
      <c r="B32" s="11" t="s">
        <v>437</v>
      </c>
      <c r="C32" s="12" t="s">
        <v>51</v>
      </c>
      <c r="D3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32" s="11" t="s">
        <v>438</v>
      </c>
      <c r="F32" s="12" t="s">
        <v>439</v>
      </c>
      <c r="G32" s="12" t="s">
        <v>440</v>
      </c>
      <c r="H32" s="12">
        <v>3</v>
      </c>
      <c r="I32" s="12" t="s">
        <v>441</v>
      </c>
      <c r="J32" s="12" t="s">
        <v>442</v>
      </c>
      <c r="K32" s="13" t="s">
        <v>56</v>
      </c>
      <c r="L32" s="12" t="s">
        <v>443</v>
      </c>
      <c r="M32" s="12" t="s">
        <v>444</v>
      </c>
      <c r="N32" s="12" t="s">
        <v>445</v>
      </c>
      <c r="O32" s="12" t="s">
        <v>446</v>
      </c>
      <c r="P32" s="13" t="s">
        <v>62</v>
      </c>
      <c r="Q32" s="13" t="s">
        <v>61</v>
      </c>
      <c r="R32" s="13" t="s">
        <v>62</v>
      </c>
      <c r="S32" s="12" t="s">
        <v>76</v>
      </c>
      <c r="T32" s="13" t="s">
        <v>77</v>
      </c>
      <c r="U32" s="13" t="s">
        <v>61</v>
      </c>
      <c r="V32" s="12" t="s">
        <v>232</v>
      </c>
      <c r="W32" s="12" t="s">
        <v>72</v>
      </c>
      <c r="X32" s="12" t="s">
        <v>62</v>
      </c>
      <c r="Y32" s="12" t="s">
        <v>73</v>
      </c>
      <c r="Z32" t="s">
        <v>3186</v>
      </c>
      <c r="AA32" s="12" t="str">
        <f>Table1[[#This Row],[case_id]]&amp;"__"&amp;Table1[[#This Row],[filename]]&amp;"__"&amp;Table1[[#This Row],[Model]]</f>
        <v>repo_b87b726_c38aeb8__base_llm_vs_gt.diff__ChatGPT 5.4</v>
      </c>
      <c r="AB32" s="12">
        <f>IF(Table1[[#This Row],[task_success]]="Yes",1,0)</f>
        <v>1</v>
      </c>
      <c r="AC32" s="12">
        <f>IF(Table1[[#This Row],[task_success]]="Partial",1,0)</f>
        <v>0</v>
      </c>
      <c r="AD32" s="12">
        <f>IF(Table1[[#This Row],[task_success]]="No",1,0)</f>
        <v>0</v>
      </c>
      <c r="AE32" s="12">
        <f>IF(Table1[[#This Row],[exact_match]]="Yes",1,0)</f>
        <v>0</v>
      </c>
      <c r="AF32" s="12">
        <f>IF(Table1[[#This Row],[unintended_change_present]]="Yes",1,0)</f>
        <v>1</v>
      </c>
      <c r="AG32" s="12">
        <f>IF(Table1[[#This Row],[missed_required_change]]="Yes",1,0)</f>
        <v>0</v>
      </c>
      <c r="AH32" s="12">
        <f>IF(OR(Table1[[#This Row],[severity]]="Medium",Table1[[#This Row],[severity]]="High"),1,0)</f>
        <v>0</v>
      </c>
    </row>
    <row r="33" spans="1:34" ht="106.5">
      <c r="A33" s="26" t="s">
        <v>436</v>
      </c>
      <c r="B33" s="15" t="s">
        <v>437</v>
      </c>
      <c r="C33" s="16" t="s">
        <v>51</v>
      </c>
      <c r="D3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33" s="15" t="s">
        <v>438</v>
      </c>
      <c r="F33" s="16" t="s">
        <v>439</v>
      </c>
      <c r="G33" s="16" t="s">
        <v>440</v>
      </c>
      <c r="H33" s="16">
        <v>3</v>
      </c>
      <c r="I33" s="16" t="s">
        <v>441</v>
      </c>
      <c r="J33" s="16" t="s">
        <v>454</v>
      </c>
      <c r="K33" s="18" t="s">
        <v>56</v>
      </c>
      <c r="L33" s="16" t="s">
        <v>443</v>
      </c>
      <c r="M33" s="16" t="s">
        <v>444</v>
      </c>
      <c r="N33" s="16" t="s">
        <v>455</v>
      </c>
      <c r="O33" s="16" t="s">
        <v>456</v>
      </c>
      <c r="P33" s="18" t="s">
        <v>62</v>
      </c>
      <c r="Q33" s="18" t="s">
        <v>61</v>
      </c>
      <c r="R33" s="18" t="s">
        <v>62</v>
      </c>
      <c r="S33" s="16" t="s">
        <v>76</v>
      </c>
      <c r="T33" s="18" t="s">
        <v>77</v>
      </c>
      <c r="U33" s="18" t="s">
        <v>61</v>
      </c>
      <c r="V33" s="16" t="s">
        <v>232</v>
      </c>
      <c r="W33" s="16" t="s">
        <v>72</v>
      </c>
      <c r="X33" s="16" t="s">
        <v>62</v>
      </c>
      <c r="Y33" s="16" t="s">
        <v>73</v>
      </c>
      <c r="Z33" t="s">
        <v>3186</v>
      </c>
      <c r="AA33" s="12" t="str">
        <f>Table1[[#This Row],[case_id]]&amp;"__"&amp;Table1[[#This Row],[filename]]&amp;"__"&amp;Table1[[#This Row],[Model]]</f>
        <v>repo_b87b726_c38aeb8__rsi_llm_vs_gt.diff__ChatGPT 5.4</v>
      </c>
      <c r="AB33" s="12">
        <f>IF(Table1[[#This Row],[task_success]]="Yes",1,0)</f>
        <v>1</v>
      </c>
      <c r="AC33" s="12">
        <f>IF(Table1[[#This Row],[task_success]]="Partial",1,0)</f>
        <v>0</v>
      </c>
      <c r="AD33" s="12">
        <f>IF(Table1[[#This Row],[task_success]]="No",1,0)</f>
        <v>0</v>
      </c>
      <c r="AE33" s="12">
        <f>IF(Table1[[#This Row],[exact_match]]="Yes",1,0)</f>
        <v>0</v>
      </c>
      <c r="AF33" s="12">
        <f>IF(Table1[[#This Row],[unintended_change_present]]="Yes",1,0)</f>
        <v>1</v>
      </c>
      <c r="AG33" s="12">
        <f>IF(Table1[[#This Row],[missed_required_change]]="Yes",1,0)</f>
        <v>0</v>
      </c>
      <c r="AH33" s="12">
        <f>IF(OR(Table1[[#This Row],[severity]]="Medium",Table1[[#This Row],[severity]]="High"),1,0)</f>
        <v>0</v>
      </c>
    </row>
    <row r="34" spans="1:34" ht="106.5">
      <c r="A34" s="27" t="s">
        <v>436</v>
      </c>
      <c r="B34" s="11" t="s">
        <v>437</v>
      </c>
      <c r="C34" s="12" t="s">
        <v>51</v>
      </c>
      <c r="D3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34" s="11" t="s">
        <v>438</v>
      </c>
      <c r="F34" s="12" t="s">
        <v>439</v>
      </c>
      <c r="G34" s="12" t="s">
        <v>440</v>
      </c>
      <c r="H34" s="12">
        <v>3</v>
      </c>
      <c r="I34" s="12" t="s">
        <v>441</v>
      </c>
      <c r="J34" s="12" t="s">
        <v>462</v>
      </c>
      <c r="K34" s="13" t="s">
        <v>56</v>
      </c>
      <c r="L34" s="12" t="s">
        <v>443</v>
      </c>
      <c r="M34" s="12" t="s">
        <v>444</v>
      </c>
      <c r="N34" s="12" t="s">
        <v>463</v>
      </c>
      <c r="O34" s="12" t="s">
        <v>464</v>
      </c>
      <c r="P34" s="13" t="s">
        <v>62</v>
      </c>
      <c r="Q34" s="13" t="s">
        <v>61</v>
      </c>
      <c r="R34" s="13" t="s">
        <v>62</v>
      </c>
      <c r="S34" s="12" t="s">
        <v>76</v>
      </c>
      <c r="T34" s="13" t="s">
        <v>77</v>
      </c>
      <c r="U34" s="13" t="s">
        <v>61</v>
      </c>
      <c r="V34" s="12" t="s">
        <v>232</v>
      </c>
      <c r="W34" s="12" t="s">
        <v>72</v>
      </c>
      <c r="X34" s="12" t="s">
        <v>62</v>
      </c>
      <c r="Y34" s="12" t="s">
        <v>73</v>
      </c>
      <c r="Z34" t="s">
        <v>3186</v>
      </c>
      <c r="AA34" s="12" t="str">
        <f>Table1[[#This Row],[case_id]]&amp;"__"&amp;Table1[[#This Row],[filename]]&amp;"__"&amp;Table1[[#This Row],[Model]]</f>
        <v>repo_b87b726_c38aeb8__testbase_llm_vs_gt.diff__ChatGPT 5.4</v>
      </c>
      <c r="AB34" s="12">
        <f>IF(Table1[[#This Row],[task_success]]="Yes",1,0)</f>
        <v>1</v>
      </c>
      <c r="AC34" s="12">
        <f>IF(Table1[[#This Row],[task_success]]="Partial",1,0)</f>
        <v>0</v>
      </c>
      <c r="AD34" s="12">
        <f>IF(Table1[[#This Row],[task_success]]="No",1,0)</f>
        <v>0</v>
      </c>
      <c r="AE34" s="12">
        <f>IF(Table1[[#This Row],[exact_match]]="Yes",1,0)</f>
        <v>0</v>
      </c>
      <c r="AF34" s="12">
        <f>IF(Table1[[#This Row],[unintended_change_present]]="Yes",1,0)</f>
        <v>1</v>
      </c>
      <c r="AG34" s="12">
        <f>IF(Table1[[#This Row],[missed_required_change]]="Yes",1,0)</f>
        <v>0</v>
      </c>
      <c r="AH34" s="12">
        <f>IF(OR(Table1[[#This Row],[severity]]="Medium",Table1[[#This Row],[severity]]="High"),1,0)</f>
        <v>0</v>
      </c>
    </row>
    <row r="35" spans="1:34" ht="91.5">
      <c r="A35" s="26" t="s">
        <v>436</v>
      </c>
      <c r="B35" s="15" t="s">
        <v>437</v>
      </c>
      <c r="C35" s="16" t="s">
        <v>80</v>
      </c>
      <c r="D3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35" s="15" t="s">
        <v>469</v>
      </c>
      <c r="F35" s="16" t="s">
        <v>470</v>
      </c>
      <c r="G35" s="16" t="s">
        <v>471</v>
      </c>
      <c r="H35" s="16">
        <v>1</v>
      </c>
      <c r="I35" s="17" t="s">
        <v>472</v>
      </c>
      <c r="J35" s="17" t="s">
        <v>472</v>
      </c>
      <c r="K35" s="18" t="s">
        <v>56</v>
      </c>
      <c r="L35" s="16" t="s">
        <v>388</v>
      </c>
      <c r="M35" s="16" t="s">
        <v>473</v>
      </c>
      <c r="N35" s="16" t="s">
        <v>352</v>
      </c>
      <c r="O35" s="16" t="s">
        <v>474</v>
      </c>
      <c r="P35" s="18" t="s">
        <v>62</v>
      </c>
      <c r="Q35" s="18" t="s">
        <v>61</v>
      </c>
      <c r="R35" s="18" t="s">
        <v>62</v>
      </c>
      <c r="S35" s="16" t="s">
        <v>76</v>
      </c>
      <c r="T35" s="18" t="s">
        <v>77</v>
      </c>
      <c r="U35" s="18" t="s">
        <v>61</v>
      </c>
      <c r="V35" s="16" t="s">
        <v>475</v>
      </c>
      <c r="W35" s="16" t="s">
        <v>72</v>
      </c>
      <c r="X35" s="16" t="s">
        <v>62</v>
      </c>
      <c r="Y35" s="16" t="s">
        <v>73</v>
      </c>
      <c r="Z35" t="s">
        <v>3186</v>
      </c>
      <c r="AA35" s="12" t="str">
        <f>Table1[[#This Row],[case_id]]&amp;"__"&amp;Table1[[#This Row],[filename]]&amp;"__"&amp;Table1[[#This Row],[Model]]</f>
        <v>repo_13a7f7f_830a3d2__test_llm_vs_gt.diff__ChatGPT 5.4</v>
      </c>
      <c r="AB35" s="12">
        <f>IF(Table1[[#This Row],[task_success]]="Yes",1,0)</f>
        <v>1</v>
      </c>
      <c r="AC35" s="12">
        <f>IF(Table1[[#This Row],[task_success]]="Partial",1,0)</f>
        <v>0</v>
      </c>
      <c r="AD35" s="12">
        <f>IF(Table1[[#This Row],[task_success]]="No",1,0)</f>
        <v>0</v>
      </c>
      <c r="AE35" s="12">
        <f>IF(Table1[[#This Row],[exact_match]]="Yes",1,0)</f>
        <v>0</v>
      </c>
      <c r="AF35" s="12">
        <f>IF(Table1[[#This Row],[unintended_change_present]]="Yes",1,0)</f>
        <v>1</v>
      </c>
      <c r="AG35" s="12">
        <f>IF(Table1[[#This Row],[missed_required_change]]="Yes",1,0)</f>
        <v>0</v>
      </c>
      <c r="AH35" s="12">
        <f>IF(OR(Table1[[#This Row],[severity]]="Medium",Table1[[#This Row],[severity]]="High"),1,0)</f>
        <v>0</v>
      </c>
    </row>
    <row r="36" spans="1:34" ht="106.5">
      <c r="A36" s="27" t="s">
        <v>436</v>
      </c>
      <c r="B36" s="11" t="s">
        <v>437</v>
      </c>
      <c r="C36" s="12" t="s">
        <v>80</v>
      </c>
      <c r="D3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36" s="11" t="s">
        <v>482</v>
      </c>
      <c r="F36" s="12" t="s">
        <v>483</v>
      </c>
      <c r="G36" s="12" t="s">
        <v>484</v>
      </c>
      <c r="H36" s="12">
        <v>1</v>
      </c>
      <c r="I36" s="12" t="s">
        <v>485</v>
      </c>
      <c r="J36" s="12" t="s">
        <v>485</v>
      </c>
      <c r="K36" s="13" t="s">
        <v>56</v>
      </c>
      <c r="L36" s="12" t="s">
        <v>486</v>
      </c>
      <c r="M36" s="12" t="s">
        <v>487</v>
      </c>
      <c r="N36" s="12" t="s">
        <v>488</v>
      </c>
      <c r="O36" s="12" t="s">
        <v>489</v>
      </c>
      <c r="P36" s="13" t="s">
        <v>62</v>
      </c>
      <c r="Q36" s="13" t="s">
        <v>61</v>
      </c>
      <c r="R36" s="13" t="s">
        <v>62</v>
      </c>
      <c r="S36" s="12" t="s">
        <v>215</v>
      </c>
      <c r="T36" s="13" t="s">
        <v>77</v>
      </c>
      <c r="U36" s="13" t="s">
        <v>61</v>
      </c>
      <c r="V36" s="12" t="s">
        <v>490</v>
      </c>
      <c r="W36" s="12" t="s">
        <v>72</v>
      </c>
      <c r="X36" s="12" t="s">
        <v>62</v>
      </c>
      <c r="Y36" s="12" t="s">
        <v>73</v>
      </c>
      <c r="Z36" t="s">
        <v>3186</v>
      </c>
      <c r="AA36" s="12" t="str">
        <f>Table1[[#This Row],[case_id]]&amp;"__"&amp;Table1[[#This Row],[filename]]&amp;"__"&amp;Table1[[#This Row],[Model]]</f>
        <v>repo_e798854_52c9d19__handler_llm_vs_gt.diff__ChatGPT 5.4</v>
      </c>
      <c r="AB36" s="12">
        <f>IF(Table1[[#This Row],[task_success]]="Yes",1,0)</f>
        <v>1</v>
      </c>
      <c r="AC36" s="12">
        <f>IF(Table1[[#This Row],[task_success]]="Partial",1,0)</f>
        <v>0</v>
      </c>
      <c r="AD36" s="12">
        <f>IF(Table1[[#This Row],[task_success]]="No",1,0)</f>
        <v>0</v>
      </c>
      <c r="AE36" s="12">
        <f>IF(Table1[[#This Row],[exact_match]]="Yes",1,0)</f>
        <v>0</v>
      </c>
      <c r="AF36" s="12">
        <f>IF(Table1[[#This Row],[unintended_change_present]]="Yes",1,0)</f>
        <v>1</v>
      </c>
      <c r="AG36" s="12">
        <f>IF(Table1[[#This Row],[missed_required_change]]="Yes",1,0)</f>
        <v>0</v>
      </c>
      <c r="AH36" s="12">
        <f>IF(OR(Table1[[#This Row],[severity]]="Medium",Table1[[#This Row],[severity]]="High"),1,0)</f>
        <v>0</v>
      </c>
    </row>
    <row r="37" spans="1:34" ht="91.5">
      <c r="A37" s="26" t="s">
        <v>436</v>
      </c>
      <c r="B37" s="15" t="s">
        <v>437</v>
      </c>
      <c r="C37" s="16" t="s">
        <v>114</v>
      </c>
      <c r="D3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37" s="15" t="s">
        <v>497</v>
      </c>
      <c r="F37" s="16" t="s">
        <v>498</v>
      </c>
      <c r="G37" s="16" t="s">
        <v>499</v>
      </c>
      <c r="H37" s="16">
        <v>1</v>
      </c>
      <c r="I37" s="16" t="s">
        <v>500</v>
      </c>
      <c r="J37" s="16" t="s">
        <v>500</v>
      </c>
      <c r="K37" s="18" t="s">
        <v>56</v>
      </c>
      <c r="L37" s="16" t="s">
        <v>501</v>
      </c>
      <c r="M37" s="16" t="s">
        <v>502</v>
      </c>
      <c r="N37" s="16" t="s">
        <v>503</v>
      </c>
      <c r="O37" s="16" t="s">
        <v>504</v>
      </c>
      <c r="P37" s="18" t="s">
        <v>62</v>
      </c>
      <c r="Q37" s="18" t="s">
        <v>61</v>
      </c>
      <c r="R37" s="18" t="s">
        <v>62</v>
      </c>
      <c r="S37" s="16" t="s">
        <v>124</v>
      </c>
      <c r="T37" s="18" t="s">
        <v>77</v>
      </c>
      <c r="U37" s="18" t="s">
        <v>61</v>
      </c>
      <c r="V37" s="16" t="s">
        <v>505</v>
      </c>
      <c r="W37" s="16" t="s">
        <v>72</v>
      </c>
      <c r="X37" s="16" t="s">
        <v>61</v>
      </c>
      <c r="Y37" s="16" t="s">
        <v>506</v>
      </c>
      <c r="Z37" t="s">
        <v>3186</v>
      </c>
      <c r="AA37" s="12" t="str">
        <f>Table1[[#This Row],[case_id]]&amp;"__"&amp;Table1[[#This Row],[filename]]&amp;"__"&amp;Table1[[#This Row],[Model]]</f>
        <v>repo_95fb7e6_4b90e78__market_llm_vs_gt.diff__ChatGPT 5.4</v>
      </c>
      <c r="AB37" s="12">
        <f>IF(Table1[[#This Row],[task_success]]="Yes",1,0)</f>
        <v>1</v>
      </c>
      <c r="AC37" s="12">
        <f>IF(Table1[[#This Row],[task_success]]="Partial",1,0)</f>
        <v>0</v>
      </c>
      <c r="AD37" s="12">
        <f>IF(Table1[[#This Row],[task_success]]="No",1,0)</f>
        <v>0</v>
      </c>
      <c r="AE37" s="12">
        <f>IF(Table1[[#This Row],[exact_match]]="Yes",1,0)</f>
        <v>0</v>
      </c>
      <c r="AF37" s="12">
        <f>IF(Table1[[#This Row],[unintended_change_present]]="Yes",1,0)</f>
        <v>1</v>
      </c>
      <c r="AG37" s="12">
        <f>IF(Table1[[#This Row],[missed_required_change]]="Yes",1,0)</f>
        <v>0</v>
      </c>
      <c r="AH37" s="12">
        <f>IF(OR(Table1[[#This Row],[severity]]="Medium",Table1[[#This Row],[severity]]="High"),1,0)</f>
        <v>0</v>
      </c>
    </row>
    <row r="38" spans="1:34" ht="198">
      <c r="A38" s="27" t="s">
        <v>436</v>
      </c>
      <c r="B38" s="11" t="s">
        <v>437</v>
      </c>
      <c r="C38" s="12" t="s">
        <v>149</v>
      </c>
      <c r="D3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38" s="11" t="s">
        <v>511</v>
      </c>
      <c r="F38" s="12" t="s">
        <v>512</v>
      </c>
      <c r="G38" s="12" t="s">
        <v>513</v>
      </c>
      <c r="H38" s="12">
        <v>1</v>
      </c>
      <c r="I38" s="12" t="s">
        <v>514</v>
      </c>
      <c r="J38" s="12" t="s">
        <v>514</v>
      </c>
      <c r="K38" s="13" t="s">
        <v>56</v>
      </c>
      <c r="L38" s="12" t="s">
        <v>515</v>
      </c>
      <c r="M38" s="12" t="s">
        <v>516</v>
      </c>
      <c r="N38" s="28" t="s">
        <v>517</v>
      </c>
      <c r="O38" s="12" t="s">
        <v>518</v>
      </c>
      <c r="P38" s="13" t="s">
        <v>62</v>
      </c>
      <c r="Q38" s="13" t="s">
        <v>61</v>
      </c>
      <c r="R38" s="13" t="s">
        <v>62</v>
      </c>
      <c r="S38" s="12" t="s">
        <v>519</v>
      </c>
      <c r="T38" s="13" t="s">
        <v>64</v>
      </c>
      <c r="U38" s="13" t="s">
        <v>61</v>
      </c>
      <c r="V38" s="12" t="s">
        <v>520</v>
      </c>
      <c r="W38" s="12" t="s">
        <v>72</v>
      </c>
      <c r="X38" s="12" t="s">
        <v>62</v>
      </c>
      <c r="Y38" s="12" t="s">
        <v>73</v>
      </c>
      <c r="Z38" t="s">
        <v>3186</v>
      </c>
      <c r="AA38" s="12" t="str">
        <f>Table1[[#This Row],[case_id]]&amp;"__"&amp;Table1[[#This Row],[filename]]&amp;"__"&amp;Table1[[#This Row],[Model]]</f>
        <v>repo_ec9dec5_f8acb67__parser_llm_vs_gt.diff__ChatGPT 5.4</v>
      </c>
      <c r="AB38" s="12">
        <f>IF(Table1[[#This Row],[task_success]]="Yes",1,0)</f>
        <v>1</v>
      </c>
      <c r="AC38" s="12">
        <f>IF(Table1[[#This Row],[task_success]]="Partial",1,0)</f>
        <v>0</v>
      </c>
      <c r="AD38" s="12">
        <f>IF(Table1[[#This Row],[task_success]]="No",1,0)</f>
        <v>0</v>
      </c>
      <c r="AE38" s="12">
        <f>IF(Table1[[#This Row],[exact_match]]="Yes",1,0)</f>
        <v>0</v>
      </c>
      <c r="AF38" s="12">
        <f>IF(Table1[[#This Row],[unintended_change_present]]="Yes",1,0)</f>
        <v>1</v>
      </c>
      <c r="AG38" s="12">
        <f>IF(Table1[[#This Row],[missed_required_change]]="Yes",1,0)</f>
        <v>0</v>
      </c>
      <c r="AH38" s="12">
        <f>IF(OR(Table1[[#This Row],[severity]]="Medium",Table1[[#This Row],[severity]]="High"),1,0)</f>
        <v>1</v>
      </c>
    </row>
    <row r="39" spans="1:34" ht="121.5">
      <c r="A39" s="26" t="s">
        <v>436</v>
      </c>
      <c r="B39" s="15" t="s">
        <v>437</v>
      </c>
      <c r="C39" s="20" t="s">
        <v>149</v>
      </c>
      <c r="D39"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39" s="15" t="s">
        <v>525</v>
      </c>
      <c r="F39" s="16" t="s">
        <v>526</v>
      </c>
      <c r="G39" s="16" t="s">
        <v>527</v>
      </c>
      <c r="H39" s="16">
        <v>1</v>
      </c>
      <c r="I39" s="17" t="s">
        <v>528</v>
      </c>
      <c r="J39" s="17" t="s">
        <v>528</v>
      </c>
      <c r="K39" s="18" t="s">
        <v>56</v>
      </c>
      <c r="L39" s="29" t="s">
        <v>529</v>
      </c>
      <c r="M39" s="16" t="s">
        <v>530</v>
      </c>
      <c r="N39" s="30" t="s">
        <v>531</v>
      </c>
      <c r="O39" s="16" t="s">
        <v>532</v>
      </c>
      <c r="P39" s="18" t="s">
        <v>62</v>
      </c>
      <c r="Q39" s="18" t="s">
        <v>61</v>
      </c>
      <c r="R39" s="18" t="s">
        <v>62</v>
      </c>
      <c r="S39" s="16" t="s">
        <v>76</v>
      </c>
      <c r="T39" s="18" t="s">
        <v>77</v>
      </c>
      <c r="U39" s="18" t="s">
        <v>61</v>
      </c>
      <c r="V39" s="16" t="s">
        <v>533</v>
      </c>
      <c r="W39" s="16" t="s">
        <v>72</v>
      </c>
      <c r="X39" s="16" t="s">
        <v>62</v>
      </c>
      <c r="Y39" s="16" t="s">
        <v>73</v>
      </c>
      <c r="Z39" t="s">
        <v>3186</v>
      </c>
      <c r="AA39" s="12" t="str">
        <f>Table1[[#This Row],[case_id]]&amp;"__"&amp;Table1[[#This Row],[filename]]&amp;"__"&amp;Table1[[#This Row],[Model]]</f>
        <v>repo_da7ca5a_320cf98__command_llm_vs_gt.diff__ChatGPT 5.4</v>
      </c>
      <c r="AB39" s="12">
        <f>IF(Table1[[#This Row],[task_success]]="Yes",1,0)</f>
        <v>1</v>
      </c>
      <c r="AC39" s="12">
        <f>IF(Table1[[#This Row],[task_success]]="Partial",1,0)</f>
        <v>0</v>
      </c>
      <c r="AD39" s="12">
        <f>IF(Table1[[#This Row],[task_success]]="No",1,0)</f>
        <v>0</v>
      </c>
      <c r="AE39" s="12">
        <f>IF(Table1[[#This Row],[exact_match]]="Yes",1,0)</f>
        <v>0</v>
      </c>
      <c r="AF39" s="12">
        <f>IF(Table1[[#This Row],[unintended_change_present]]="Yes",1,0)</f>
        <v>1</v>
      </c>
      <c r="AG39" s="12">
        <f>IF(Table1[[#This Row],[missed_required_change]]="Yes",1,0)</f>
        <v>0</v>
      </c>
      <c r="AH39" s="12">
        <f>IF(OR(Table1[[#This Row],[severity]]="Medium",Table1[[#This Row],[severity]]="High"),1,0)</f>
        <v>0</v>
      </c>
    </row>
    <row r="40" spans="1:34" ht="106.5">
      <c r="A40" s="27" t="s">
        <v>540</v>
      </c>
      <c r="B40" s="11" t="s">
        <v>541</v>
      </c>
      <c r="C40" s="12" t="s">
        <v>149</v>
      </c>
      <c r="D4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40" s="11" t="s">
        <v>542</v>
      </c>
      <c r="F40" s="12" t="s">
        <v>543</v>
      </c>
      <c r="G40" s="25" t="s">
        <v>544</v>
      </c>
      <c r="H40" s="12">
        <v>1</v>
      </c>
      <c r="I40" s="12" t="s">
        <v>545</v>
      </c>
      <c r="J40" s="12" t="s">
        <v>545</v>
      </c>
      <c r="K40" s="13" t="s">
        <v>56</v>
      </c>
      <c r="L40" s="12" t="s">
        <v>546</v>
      </c>
      <c r="M40" s="12" t="s">
        <v>547</v>
      </c>
      <c r="N40" s="28" t="s">
        <v>548</v>
      </c>
      <c r="O40" s="12" t="s">
        <v>549</v>
      </c>
      <c r="P40" s="13" t="s">
        <v>62</v>
      </c>
      <c r="Q40" s="13" t="s">
        <v>61</v>
      </c>
      <c r="R40" s="13" t="s">
        <v>62</v>
      </c>
      <c r="S40" s="12" t="s">
        <v>76</v>
      </c>
      <c r="T40" s="13" t="s">
        <v>77</v>
      </c>
      <c r="U40" s="13" t="s">
        <v>61</v>
      </c>
      <c r="V40" s="12" t="s">
        <v>89</v>
      </c>
      <c r="W40" s="12" t="s">
        <v>72</v>
      </c>
      <c r="X40" s="12" t="s">
        <v>62</v>
      </c>
      <c r="Y40" s="12" t="s">
        <v>73</v>
      </c>
      <c r="Z40" t="s">
        <v>3186</v>
      </c>
      <c r="AA40" s="12" t="str">
        <f>Table1[[#This Row],[case_id]]&amp;"__"&amp;Table1[[#This Row],[filename]]&amp;"__"&amp;Table1[[#This Row],[Model]]</f>
        <v>repo_1866432_aa5d9a7__ffmpeg_llm_vs_gt.diff__ChatGPT 5.4</v>
      </c>
      <c r="AB40" s="12">
        <f>IF(Table1[[#This Row],[task_success]]="Yes",1,0)</f>
        <v>1</v>
      </c>
      <c r="AC40" s="12">
        <f>IF(Table1[[#This Row],[task_success]]="Partial",1,0)</f>
        <v>0</v>
      </c>
      <c r="AD40" s="12">
        <f>IF(Table1[[#This Row],[task_success]]="No",1,0)</f>
        <v>0</v>
      </c>
      <c r="AE40" s="12">
        <f>IF(Table1[[#This Row],[exact_match]]="Yes",1,0)</f>
        <v>0</v>
      </c>
      <c r="AF40" s="12">
        <f>IF(Table1[[#This Row],[unintended_change_present]]="Yes",1,0)</f>
        <v>1</v>
      </c>
      <c r="AG40" s="12">
        <f>IF(Table1[[#This Row],[missed_required_change]]="Yes",1,0)</f>
        <v>0</v>
      </c>
      <c r="AH40" s="12">
        <f>IF(OR(Table1[[#This Row],[severity]]="Medium",Table1[[#This Row],[severity]]="High"),1,0)</f>
        <v>0</v>
      </c>
    </row>
    <row r="41" spans="1:34" ht="137.25">
      <c r="A41" s="26" t="s">
        <v>556</v>
      </c>
      <c r="B41" s="15" t="s">
        <v>557</v>
      </c>
      <c r="C41" s="16" t="s">
        <v>51</v>
      </c>
      <c r="D4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41" s="15" t="s">
        <v>558</v>
      </c>
      <c r="F41" s="16" t="s">
        <v>559</v>
      </c>
      <c r="G41" s="16" t="s">
        <v>560</v>
      </c>
      <c r="H41" s="16">
        <v>1</v>
      </c>
      <c r="I41" s="16" t="s">
        <v>561</v>
      </c>
      <c r="J41" s="16" t="s">
        <v>561</v>
      </c>
      <c r="K41" s="18" t="s">
        <v>56</v>
      </c>
      <c r="L41" s="16" t="s">
        <v>562</v>
      </c>
      <c r="M41" s="16" t="s">
        <v>563</v>
      </c>
      <c r="N41" s="30" t="s">
        <v>564</v>
      </c>
      <c r="O41" s="16" t="s">
        <v>565</v>
      </c>
      <c r="P41" s="18" t="s">
        <v>62</v>
      </c>
      <c r="Q41" s="18" t="s">
        <v>61</v>
      </c>
      <c r="R41" s="18" t="s">
        <v>62</v>
      </c>
      <c r="S41" s="16" t="s">
        <v>76</v>
      </c>
      <c r="T41" s="18" t="s">
        <v>77</v>
      </c>
      <c r="U41" s="18" t="s">
        <v>61</v>
      </c>
      <c r="V41" s="16" t="s">
        <v>566</v>
      </c>
      <c r="W41" s="16" t="s">
        <v>72</v>
      </c>
      <c r="X41" s="16" t="s">
        <v>62</v>
      </c>
      <c r="Y41" s="16" t="s">
        <v>73</v>
      </c>
      <c r="Z41" t="s">
        <v>3186</v>
      </c>
      <c r="AA41" s="12" t="str">
        <f>Table1[[#This Row],[case_id]]&amp;"__"&amp;Table1[[#This Row],[filename]]&amp;"__"&amp;Table1[[#This Row],[Model]]</f>
        <v>repo_a72c8d9_584795d__worker_llm_vs_gt.diff__ChatGPT 5.4</v>
      </c>
      <c r="AB41" s="12">
        <f>IF(Table1[[#This Row],[task_success]]="Yes",1,0)</f>
        <v>1</v>
      </c>
      <c r="AC41" s="12">
        <f>IF(Table1[[#This Row],[task_success]]="Partial",1,0)</f>
        <v>0</v>
      </c>
      <c r="AD41" s="12">
        <f>IF(Table1[[#This Row],[task_success]]="No",1,0)</f>
        <v>0</v>
      </c>
      <c r="AE41" s="12">
        <f>IF(Table1[[#This Row],[exact_match]]="Yes",1,0)</f>
        <v>0</v>
      </c>
      <c r="AF41" s="12">
        <f>IF(Table1[[#This Row],[unintended_change_present]]="Yes",1,0)</f>
        <v>1</v>
      </c>
      <c r="AG41" s="12">
        <f>IF(Table1[[#This Row],[missed_required_change]]="Yes",1,0)</f>
        <v>0</v>
      </c>
      <c r="AH41" s="12">
        <f>IF(OR(Table1[[#This Row],[severity]]="Medium",Table1[[#This Row],[severity]]="High"),1,0)</f>
        <v>0</v>
      </c>
    </row>
    <row r="42" spans="1:34" ht="152.25">
      <c r="A42" s="27" t="s">
        <v>556</v>
      </c>
      <c r="B42" s="11" t="s">
        <v>557</v>
      </c>
      <c r="C42" s="12" t="s">
        <v>51</v>
      </c>
      <c r="D4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42" s="11" t="s">
        <v>573</v>
      </c>
      <c r="F42" s="12" t="s">
        <v>574</v>
      </c>
      <c r="G42" s="12" t="s">
        <v>575</v>
      </c>
      <c r="H42" s="12">
        <v>1</v>
      </c>
      <c r="I42" s="12" t="s">
        <v>576</v>
      </c>
      <c r="J42" s="12" t="s">
        <v>576</v>
      </c>
      <c r="K42" s="13" t="s">
        <v>56</v>
      </c>
      <c r="L42" s="12" t="s">
        <v>577</v>
      </c>
      <c r="M42" s="12" t="s">
        <v>578</v>
      </c>
      <c r="N42" s="12" t="s">
        <v>252</v>
      </c>
      <c r="O42" s="12" t="s">
        <v>579</v>
      </c>
      <c r="P42" s="13" t="s">
        <v>62</v>
      </c>
      <c r="Q42" s="13" t="s">
        <v>61</v>
      </c>
      <c r="R42" s="13" t="s">
        <v>62</v>
      </c>
      <c r="S42" s="12" t="s">
        <v>76</v>
      </c>
      <c r="T42" s="13" t="s">
        <v>77</v>
      </c>
      <c r="U42" s="13" t="s">
        <v>61</v>
      </c>
      <c r="V42" s="12" t="s">
        <v>580</v>
      </c>
      <c r="W42" s="12" t="s">
        <v>72</v>
      </c>
      <c r="X42" s="12" t="s">
        <v>61</v>
      </c>
      <c r="Y42" s="12" t="s">
        <v>506</v>
      </c>
      <c r="Z42" t="s">
        <v>3186</v>
      </c>
      <c r="AA42" s="12" t="str">
        <f>Table1[[#This Row],[case_id]]&amp;"__"&amp;Table1[[#This Row],[filename]]&amp;"__"&amp;Table1[[#This Row],[Model]]</f>
        <v>repo_38f7325_14b7aa5__binary_llm_vs_gt.diff__ChatGPT 5.4</v>
      </c>
      <c r="AB42" s="12">
        <f>IF(Table1[[#This Row],[task_success]]="Yes",1,0)</f>
        <v>1</v>
      </c>
      <c r="AC42" s="12">
        <f>IF(Table1[[#This Row],[task_success]]="Partial",1,0)</f>
        <v>0</v>
      </c>
      <c r="AD42" s="12">
        <f>IF(Table1[[#This Row],[task_success]]="No",1,0)</f>
        <v>0</v>
      </c>
      <c r="AE42" s="12">
        <f>IF(Table1[[#This Row],[exact_match]]="Yes",1,0)</f>
        <v>0</v>
      </c>
      <c r="AF42" s="12">
        <f>IF(Table1[[#This Row],[unintended_change_present]]="Yes",1,0)</f>
        <v>1</v>
      </c>
      <c r="AG42" s="12">
        <f>IF(Table1[[#This Row],[missed_required_change]]="Yes",1,0)</f>
        <v>0</v>
      </c>
      <c r="AH42" s="12">
        <f>IF(OR(Table1[[#This Row],[severity]]="Medium",Table1[[#This Row],[severity]]="High"),1,0)</f>
        <v>0</v>
      </c>
    </row>
    <row r="43" spans="1:34" ht="91.5">
      <c r="A43" s="26" t="s">
        <v>556</v>
      </c>
      <c r="B43" s="15" t="s">
        <v>557</v>
      </c>
      <c r="C43" s="16" t="s">
        <v>80</v>
      </c>
      <c r="D4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43" s="15" t="s">
        <v>585</v>
      </c>
      <c r="F43" s="16" t="s">
        <v>586</v>
      </c>
      <c r="G43" s="16" t="s">
        <v>587</v>
      </c>
      <c r="H43" s="16">
        <v>1</v>
      </c>
      <c r="I43" s="16" t="s">
        <v>588</v>
      </c>
      <c r="J43" s="16" t="s">
        <v>588</v>
      </c>
      <c r="K43" s="18" t="s">
        <v>56</v>
      </c>
      <c r="L43" s="16" t="s">
        <v>589</v>
      </c>
      <c r="M43" s="16" t="s">
        <v>590</v>
      </c>
      <c r="N43" s="30" t="s">
        <v>591</v>
      </c>
      <c r="O43" s="16" t="s">
        <v>592</v>
      </c>
      <c r="P43" s="18" t="s">
        <v>62</v>
      </c>
      <c r="Q43" s="18" t="s">
        <v>61</v>
      </c>
      <c r="R43" s="18" t="s">
        <v>62</v>
      </c>
      <c r="S43" s="16" t="s">
        <v>76</v>
      </c>
      <c r="T43" s="18" t="s">
        <v>77</v>
      </c>
      <c r="U43" s="18" t="s">
        <v>61</v>
      </c>
      <c r="V43" s="16" t="s">
        <v>593</v>
      </c>
      <c r="W43" s="16" t="s">
        <v>72</v>
      </c>
      <c r="X43" s="16" t="s">
        <v>62</v>
      </c>
      <c r="Y43" s="16" t="s">
        <v>73</v>
      </c>
      <c r="Z43" t="s">
        <v>3186</v>
      </c>
      <c r="AA43" s="12" t="str">
        <f>Table1[[#This Row],[case_id]]&amp;"__"&amp;Table1[[#This Row],[filename]]&amp;"__"&amp;Table1[[#This Row],[Model]]</f>
        <v>repo_582dec9_0a5e14c__main_llm_vs_gt.diff__ChatGPT 5.4</v>
      </c>
      <c r="AB43" s="12">
        <f>IF(Table1[[#This Row],[task_success]]="Yes",1,0)</f>
        <v>1</v>
      </c>
      <c r="AC43" s="12">
        <f>IF(Table1[[#This Row],[task_success]]="Partial",1,0)</f>
        <v>0</v>
      </c>
      <c r="AD43" s="12">
        <f>IF(Table1[[#This Row],[task_success]]="No",1,0)</f>
        <v>0</v>
      </c>
      <c r="AE43" s="12">
        <f>IF(Table1[[#This Row],[exact_match]]="Yes",1,0)</f>
        <v>0</v>
      </c>
      <c r="AF43" s="12">
        <f>IF(Table1[[#This Row],[unintended_change_present]]="Yes",1,0)</f>
        <v>1</v>
      </c>
      <c r="AG43" s="12">
        <f>IF(Table1[[#This Row],[missed_required_change]]="Yes",1,0)</f>
        <v>0</v>
      </c>
      <c r="AH43" s="12">
        <f>IF(OR(Table1[[#This Row],[severity]]="Medium",Table1[[#This Row],[severity]]="High"),1,0)</f>
        <v>0</v>
      </c>
    </row>
    <row r="44" spans="1:34" ht="91.5">
      <c r="A44" s="27" t="s">
        <v>600</v>
      </c>
      <c r="B44" s="11" t="s">
        <v>601</v>
      </c>
      <c r="C44" s="12" t="s">
        <v>51</v>
      </c>
      <c r="D4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44" s="11" t="s">
        <v>602</v>
      </c>
      <c r="F44" s="12" t="s">
        <v>603</v>
      </c>
      <c r="G44" s="12" t="s">
        <v>604</v>
      </c>
      <c r="H44" s="12">
        <v>1</v>
      </c>
      <c r="I44" s="12" t="s">
        <v>605</v>
      </c>
      <c r="J44" s="12" t="s">
        <v>605</v>
      </c>
      <c r="K44" s="13" t="s">
        <v>56</v>
      </c>
      <c r="L44" s="12" t="s">
        <v>606</v>
      </c>
      <c r="M44" s="12" t="s">
        <v>607</v>
      </c>
      <c r="N44" s="28" t="s">
        <v>352</v>
      </c>
      <c r="O44" s="12" t="s">
        <v>608</v>
      </c>
      <c r="P44" s="13" t="s">
        <v>62</v>
      </c>
      <c r="Q44" s="13" t="s">
        <v>61</v>
      </c>
      <c r="R44" s="13" t="s">
        <v>62</v>
      </c>
      <c r="S44" s="12" t="s">
        <v>76</v>
      </c>
      <c r="T44" s="13" t="s">
        <v>77</v>
      </c>
      <c r="U44" s="13" t="s">
        <v>61</v>
      </c>
      <c r="V44" s="12" t="s">
        <v>89</v>
      </c>
      <c r="W44" s="12" t="s">
        <v>72</v>
      </c>
      <c r="X44" s="12" t="s">
        <v>62</v>
      </c>
      <c r="Y44" s="12" t="s">
        <v>73</v>
      </c>
      <c r="Z44" t="s">
        <v>3186</v>
      </c>
      <c r="AA44" s="12" t="str">
        <f>Table1[[#This Row],[case_id]]&amp;"__"&amp;Table1[[#This Row],[filename]]&amp;"__"&amp;Table1[[#This Row],[Model]]</f>
        <v>repo_780f526_d7676c1__test_llm_vs_gt.diff__ChatGPT 5.4</v>
      </c>
      <c r="AB44" s="12">
        <f>IF(Table1[[#This Row],[task_success]]="Yes",1,0)</f>
        <v>1</v>
      </c>
      <c r="AC44" s="12">
        <f>IF(Table1[[#This Row],[task_success]]="Partial",1,0)</f>
        <v>0</v>
      </c>
      <c r="AD44" s="12">
        <f>IF(Table1[[#This Row],[task_success]]="No",1,0)</f>
        <v>0</v>
      </c>
      <c r="AE44" s="12">
        <f>IF(Table1[[#This Row],[exact_match]]="Yes",1,0)</f>
        <v>0</v>
      </c>
      <c r="AF44" s="12">
        <f>IF(Table1[[#This Row],[unintended_change_present]]="Yes",1,0)</f>
        <v>1</v>
      </c>
      <c r="AG44" s="12">
        <f>IF(Table1[[#This Row],[missed_required_change]]="Yes",1,0)</f>
        <v>0</v>
      </c>
      <c r="AH44" s="12">
        <f>IF(OR(Table1[[#This Row],[severity]]="Medium",Table1[[#This Row],[severity]]="High"),1,0)</f>
        <v>0</v>
      </c>
    </row>
    <row r="45" spans="1:34" ht="198">
      <c r="A45" s="26" t="s">
        <v>600</v>
      </c>
      <c r="B45" s="15" t="s">
        <v>612</v>
      </c>
      <c r="C45" s="16" t="s">
        <v>51</v>
      </c>
      <c r="D4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45" s="15" t="s">
        <v>613</v>
      </c>
      <c r="F45" s="16" t="s">
        <v>614</v>
      </c>
      <c r="G45" s="16" t="s">
        <v>615</v>
      </c>
      <c r="H45" s="16">
        <v>1</v>
      </c>
      <c r="I45" s="16" t="s">
        <v>616</v>
      </c>
      <c r="J45" s="16" t="s">
        <v>616</v>
      </c>
      <c r="K45" s="18" t="s">
        <v>56</v>
      </c>
      <c r="L45" s="16" t="s">
        <v>617</v>
      </c>
      <c r="M45" s="16" t="s">
        <v>618</v>
      </c>
      <c r="N45" s="30" t="s">
        <v>619</v>
      </c>
      <c r="O45" s="16" t="s">
        <v>620</v>
      </c>
      <c r="P45" s="18" t="s">
        <v>62</v>
      </c>
      <c r="Q45" s="18" t="s">
        <v>61</v>
      </c>
      <c r="R45" s="18" t="s">
        <v>62</v>
      </c>
      <c r="S45" s="16" t="s">
        <v>76</v>
      </c>
      <c r="T45" s="18" t="s">
        <v>77</v>
      </c>
      <c r="U45" s="18" t="s">
        <v>61</v>
      </c>
      <c r="V45" s="16" t="s">
        <v>621</v>
      </c>
      <c r="W45" s="16" t="s">
        <v>72</v>
      </c>
      <c r="X45" s="16" t="s">
        <v>62</v>
      </c>
      <c r="Y45" s="16" t="s">
        <v>73</v>
      </c>
      <c r="Z45" t="s">
        <v>3186</v>
      </c>
      <c r="AA45" s="12" t="str">
        <f>Table1[[#This Row],[case_id]]&amp;"__"&amp;Table1[[#This Row],[filename]]&amp;"__"&amp;Table1[[#This Row],[Model]]</f>
        <v>repo_71e106f_d4ae8d1__train_llm_vs_gt.diff__ChatGPT 5.4</v>
      </c>
      <c r="AB45" s="12">
        <f>IF(Table1[[#This Row],[task_success]]="Yes",1,0)</f>
        <v>1</v>
      </c>
      <c r="AC45" s="12">
        <f>IF(Table1[[#This Row],[task_success]]="Partial",1,0)</f>
        <v>0</v>
      </c>
      <c r="AD45" s="12">
        <f>IF(Table1[[#This Row],[task_success]]="No",1,0)</f>
        <v>0</v>
      </c>
      <c r="AE45" s="12">
        <f>IF(Table1[[#This Row],[exact_match]]="Yes",1,0)</f>
        <v>0</v>
      </c>
      <c r="AF45" s="12">
        <f>IF(Table1[[#This Row],[unintended_change_present]]="Yes",1,0)</f>
        <v>1</v>
      </c>
      <c r="AG45" s="12">
        <f>IF(Table1[[#This Row],[missed_required_change]]="Yes",1,0)</f>
        <v>0</v>
      </c>
      <c r="AH45" s="12">
        <f>IF(OR(Table1[[#This Row],[severity]]="Medium",Table1[[#This Row],[severity]]="High"),1,0)</f>
        <v>0</v>
      </c>
    </row>
    <row r="46" spans="1:34" ht="91.5">
      <c r="A46" s="27" t="s">
        <v>600</v>
      </c>
      <c r="B46" s="11" t="s">
        <v>612</v>
      </c>
      <c r="C46" s="12" t="s">
        <v>80</v>
      </c>
      <c r="D4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46" s="11" t="s">
        <v>628</v>
      </c>
      <c r="F46" s="12" t="s">
        <v>629</v>
      </c>
      <c r="G46" s="12" t="s">
        <v>630</v>
      </c>
      <c r="H46" s="12">
        <v>2</v>
      </c>
      <c r="I46" s="12" t="s">
        <v>631</v>
      </c>
      <c r="J46" s="12" t="s">
        <v>632</v>
      </c>
      <c r="K46" s="13" t="s">
        <v>56</v>
      </c>
      <c r="L46" s="12" t="s">
        <v>633</v>
      </c>
      <c r="M46" s="12" t="s">
        <v>634</v>
      </c>
      <c r="N46" s="28" t="s">
        <v>635</v>
      </c>
      <c r="O46" s="12" t="s">
        <v>636</v>
      </c>
      <c r="P46" s="13" t="s">
        <v>62</v>
      </c>
      <c r="Q46" s="13" t="s">
        <v>61</v>
      </c>
      <c r="R46" s="13" t="s">
        <v>62</v>
      </c>
      <c r="S46" s="12" t="s">
        <v>76</v>
      </c>
      <c r="T46" s="13" t="s">
        <v>77</v>
      </c>
      <c r="U46" s="13" t="s">
        <v>61</v>
      </c>
      <c r="V46" s="12" t="s">
        <v>89</v>
      </c>
      <c r="W46" s="12" t="s">
        <v>72</v>
      </c>
      <c r="X46" s="12" t="s">
        <v>61</v>
      </c>
      <c r="Y46" s="12" t="s">
        <v>637</v>
      </c>
      <c r="Z46" t="s">
        <v>3186</v>
      </c>
      <c r="AA46" s="12" t="str">
        <f>Table1[[#This Row],[case_id]]&amp;"__"&amp;Table1[[#This Row],[filename]]&amp;"__"&amp;Table1[[#This Row],[Model]]</f>
        <v>repo_057203e_f305d2d__data_llm_vs_gt.diff__ChatGPT 5.4</v>
      </c>
      <c r="AB46" s="12">
        <f>IF(Table1[[#This Row],[task_success]]="Yes",1,0)</f>
        <v>1</v>
      </c>
      <c r="AC46" s="12">
        <f>IF(Table1[[#This Row],[task_success]]="Partial",1,0)</f>
        <v>0</v>
      </c>
      <c r="AD46" s="12">
        <f>IF(Table1[[#This Row],[task_success]]="No",1,0)</f>
        <v>0</v>
      </c>
      <c r="AE46" s="12">
        <f>IF(Table1[[#This Row],[exact_match]]="Yes",1,0)</f>
        <v>0</v>
      </c>
      <c r="AF46" s="12">
        <f>IF(Table1[[#This Row],[unintended_change_present]]="Yes",1,0)</f>
        <v>1</v>
      </c>
      <c r="AG46" s="12">
        <f>IF(Table1[[#This Row],[missed_required_change]]="Yes",1,0)</f>
        <v>0</v>
      </c>
      <c r="AH46" s="12">
        <f>IF(OR(Table1[[#This Row],[severity]]="Medium",Table1[[#This Row],[severity]]="High"),1,0)</f>
        <v>0</v>
      </c>
    </row>
    <row r="47" spans="1:34" ht="91.5">
      <c r="A47" s="26" t="s">
        <v>600</v>
      </c>
      <c r="B47" s="15" t="s">
        <v>612</v>
      </c>
      <c r="C47" s="16" t="s">
        <v>80</v>
      </c>
      <c r="D4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47" s="15" t="s">
        <v>628</v>
      </c>
      <c r="F47" s="16" t="s">
        <v>629</v>
      </c>
      <c r="G47" s="16" t="s">
        <v>630</v>
      </c>
      <c r="H47" s="16">
        <v>2</v>
      </c>
      <c r="I47" s="16" t="s">
        <v>631</v>
      </c>
      <c r="J47" s="16" t="s">
        <v>643</v>
      </c>
      <c r="K47" s="18" t="s">
        <v>56</v>
      </c>
      <c r="L47" s="16" t="s">
        <v>633</v>
      </c>
      <c r="M47" s="16" t="s">
        <v>634</v>
      </c>
      <c r="N47" s="30" t="s">
        <v>644</v>
      </c>
      <c r="O47" s="16" t="s">
        <v>645</v>
      </c>
      <c r="P47" s="18" t="s">
        <v>62</v>
      </c>
      <c r="Q47" s="18" t="s">
        <v>61</v>
      </c>
      <c r="R47" s="18" t="s">
        <v>62</v>
      </c>
      <c r="S47" s="16" t="s">
        <v>76</v>
      </c>
      <c r="T47" s="18" t="s">
        <v>77</v>
      </c>
      <c r="U47" s="18" t="s">
        <v>61</v>
      </c>
      <c r="V47" s="16" t="s">
        <v>89</v>
      </c>
      <c r="W47" s="16" t="s">
        <v>72</v>
      </c>
      <c r="X47" s="16" t="s">
        <v>62</v>
      </c>
      <c r="Y47" s="16" t="s">
        <v>73</v>
      </c>
      <c r="Z47" t="s">
        <v>3186</v>
      </c>
      <c r="AA47" s="12" t="str">
        <f>Table1[[#This Row],[case_id]]&amp;"__"&amp;Table1[[#This Row],[filename]]&amp;"__"&amp;Table1[[#This Row],[Model]]</f>
        <v>repo_057203e_f305d2d__lstm_llm_vs_gt.diff__ChatGPT 5.4</v>
      </c>
      <c r="AB47" s="12">
        <f>IF(Table1[[#This Row],[task_success]]="Yes",1,0)</f>
        <v>1</v>
      </c>
      <c r="AC47" s="12">
        <f>IF(Table1[[#This Row],[task_success]]="Partial",1,0)</f>
        <v>0</v>
      </c>
      <c r="AD47" s="12">
        <f>IF(Table1[[#This Row],[task_success]]="No",1,0)</f>
        <v>0</v>
      </c>
      <c r="AE47" s="12">
        <f>IF(Table1[[#This Row],[exact_match]]="Yes",1,0)</f>
        <v>0</v>
      </c>
      <c r="AF47" s="12">
        <f>IF(Table1[[#This Row],[unintended_change_present]]="Yes",1,0)</f>
        <v>1</v>
      </c>
      <c r="AG47" s="12">
        <f>IF(Table1[[#This Row],[missed_required_change]]="Yes",1,0)</f>
        <v>0</v>
      </c>
      <c r="AH47" s="12">
        <f>IF(OR(Table1[[#This Row],[severity]]="Medium",Table1[[#This Row],[severity]]="High"),1,0)</f>
        <v>0</v>
      </c>
    </row>
    <row r="48" spans="1:34" ht="121.5">
      <c r="A48" s="27" t="s">
        <v>600</v>
      </c>
      <c r="B48" s="11" t="s">
        <v>612</v>
      </c>
      <c r="C48" s="12" t="s">
        <v>114</v>
      </c>
      <c r="D4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48" s="11" t="s">
        <v>650</v>
      </c>
      <c r="F48" s="12" t="s">
        <v>651</v>
      </c>
      <c r="G48" s="12" t="s">
        <v>652</v>
      </c>
      <c r="H48" s="12">
        <v>1</v>
      </c>
      <c r="I48" s="12" t="s">
        <v>653</v>
      </c>
      <c r="J48" s="12" t="s">
        <v>653</v>
      </c>
      <c r="K48" s="13" t="s">
        <v>56</v>
      </c>
      <c r="L48" s="12" t="s">
        <v>654</v>
      </c>
      <c r="M48" s="12" t="s">
        <v>655</v>
      </c>
      <c r="N48" s="28" t="s">
        <v>656</v>
      </c>
      <c r="O48" s="12" t="s">
        <v>657</v>
      </c>
      <c r="P48" s="13" t="s">
        <v>62</v>
      </c>
      <c r="Q48" s="13" t="s">
        <v>61</v>
      </c>
      <c r="R48" s="13" t="s">
        <v>62</v>
      </c>
      <c r="S48" s="12" t="s">
        <v>76</v>
      </c>
      <c r="T48" s="13" t="s">
        <v>77</v>
      </c>
      <c r="U48" s="13" t="s">
        <v>61</v>
      </c>
      <c r="V48" s="12" t="s">
        <v>658</v>
      </c>
      <c r="W48" s="12" t="s">
        <v>72</v>
      </c>
      <c r="X48" s="12" t="s">
        <v>62</v>
      </c>
      <c r="Y48" s="12" t="s">
        <v>73</v>
      </c>
      <c r="Z48" t="s">
        <v>3186</v>
      </c>
      <c r="AA48" s="12" t="str">
        <f>Table1[[#This Row],[case_id]]&amp;"__"&amp;Table1[[#This Row],[filename]]&amp;"__"&amp;Table1[[#This Row],[Model]]</f>
        <v>repo_320db20_7c42a17__classifier_llm_vs_gt.diff__ChatGPT 5.4</v>
      </c>
      <c r="AB48" s="12">
        <f>IF(Table1[[#This Row],[task_success]]="Yes",1,0)</f>
        <v>1</v>
      </c>
      <c r="AC48" s="12">
        <f>IF(Table1[[#This Row],[task_success]]="Partial",1,0)</f>
        <v>0</v>
      </c>
      <c r="AD48" s="12">
        <f>IF(Table1[[#This Row],[task_success]]="No",1,0)</f>
        <v>0</v>
      </c>
      <c r="AE48" s="12">
        <f>IF(Table1[[#This Row],[exact_match]]="Yes",1,0)</f>
        <v>0</v>
      </c>
      <c r="AF48" s="12">
        <f>IF(Table1[[#This Row],[unintended_change_present]]="Yes",1,0)</f>
        <v>1</v>
      </c>
      <c r="AG48" s="12">
        <f>IF(Table1[[#This Row],[missed_required_change]]="Yes",1,0)</f>
        <v>0</v>
      </c>
      <c r="AH48" s="12">
        <f>IF(OR(Table1[[#This Row],[severity]]="Medium",Table1[[#This Row],[severity]]="High"),1,0)</f>
        <v>0</v>
      </c>
    </row>
    <row r="49" spans="1:34" ht="91.5">
      <c r="A49" s="26" t="s">
        <v>600</v>
      </c>
      <c r="B49" s="15" t="s">
        <v>612</v>
      </c>
      <c r="C49" s="16" t="s">
        <v>114</v>
      </c>
      <c r="D4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49" s="15" t="s">
        <v>663</v>
      </c>
      <c r="F49" s="16" t="s">
        <v>664</v>
      </c>
      <c r="G49" s="16" t="s">
        <v>665</v>
      </c>
      <c r="H49" s="16">
        <v>1</v>
      </c>
      <c r="I49" s="16" t="s">
        <v>666</v>
      </c>
      <c r="J49" s="16" t="s">
        <v>666</v>
      </c>
      <c r="K49" s="18" t="s">
        <v>56</v>
      </c>
      <c r="L49" s="16" t="s">
        <v>667</v>
      </c>
      <c r="M49" s="16" t="s">
        <v>668</v>
      </c>
      <c r="N49" s="30" t="s">
        <v>445</v>
      </c>
      <c r="O49" s="16" t="s">
        <v>669</v>
      </c>
      <c r="P49" s="18" t="s">
        <v>62</v>
      </c>
      <c r="Q49" s="18" t="s">
        <v>61</v>
      </c>
      <c r="R49" s="18" t="s">
        <v>62</v>
      </c>
      <c r="S49" s="16" t="s">
        <v>76</v>
      </c>
      <c r="T49" s="18" t="s">
        <v>77</v>
      </c>
      <c r="U49" s="18" t="s">
        <v>61</v>
      </c>
      <c r="V49" s="16" t="s">
        <v>89</v>
      </c>
      <c r="W49" s="16" t="s">
        <v>72</v>
      </c>
      <c r="X49" s="16" t="s">
        <v>62</v>
      </c>
      <c r="Y49" s="16" t="s">
        <v>73</v>
      </c>
      <c r="Z49" t="s">
        <v>3186</v>
      </c>
      <c r="AA49" s="12" t="str">
        <f>Table1[[#This Row],[case_id]]&amp;"__"&amp;Table1[[#This Row],[filename]]&amp;"__"&amp;Table1[[#This Row],[Model]]</f>
        <v>repo_70b894b_325609e__base_llm_vs_gt.diff__ChatGPT 5.4</v>
      </c>
      <c r="AB49" s="12">
        <f>IF(Table1[[#This Row],[task_success]]="Yes",1,0)</f>
        <v>1</v>
      </c>
      <c r="AC49" s="12">
        <f>IF(Table1[[#This Row],[task_success]]="Partial",1,0)</f>
        <v>0</v>
      </c>
      <c r="AD49" s="12">
        <f>IF(Table1[[#This Row],[task_success]]="No",1,0)</f>
        <v>0</v>
      </c>
      <c r="AE49" s="12">
        <f>IF(Table1[[#This Row],[exact_match]]="Yes",1,0)</f>
        <v>0</v>
      </c>
      <c r="AF49" s="12">
        <f>IF(Table1[[#This Row],[unintended_change_present]]="Yes",1,0)</f>
        <v>1</v>
      </c>
      <c r="AG49" s="12">
        <f>IF(Table1[[#This Row],[missed_required_change]]="Yes",1,0)</f>
        <v>0</v>
      </c>
      <c r="AH49" s="12">
        <f>IF(OR(Table1[[#This Row],[severity]]="Medium",Table1[[#This Row],[severity]]="High"),1,0)</f>
        <v>0</v>
      </c>
    </row>
    <row r="50" spans="1:34" ht="167.25">
      <c r="A50" s="27" t="s">
        <v>600</v>
      </c>
      <c r="B50" s="11" t="s">
        <v>612</v>
      </c>
      <c r="C50" s="12" t="s">
        <v>149</v>
      </c>
      <c r="D5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50" s="11" t="s">
        <v>672</v>
      </c>
      <c r="F50" s="12" t="s">
        <v>673</v>
      </c>
      <c r="G50" s="12" t="s">
        <v>674</v>
      </c>
      <c r="H50" s="12">
        <v>1</v>
      </c>
      <c r="I50" s="12" t="s">
        <v>675</v>
      </c>
      <c r="J50" s="12" t="s">
        <v>675</v>
      </c>
      <c r="K50" s="13" t="s">
        <v>56</v>
      </c>
      <c r="L50" s="12" t="s">
        <v>676</v>
      </c>
      <c r="M50" s="12" t="s">
        <v>677</v>
      </c>
      <c r="N50" s="28" t="s">
        <v>678</v>
      </c>
      <c r="O50" s="12" t="s">
        <v>679</v>
      </c>
      <c r="P50" s="13" t="s">
        <v>62</v>
      </c>
      <c r="Q50" s="13" t="s">
        <v>61</v>
      </c>
      <c r="R50" s="13" t="s">
        <v>62</v>
      </c>
      <c r="S50" s="12" t="s">
        <v>680</v>
      </c>
      <c r="T50" s="13" t="s">
        <v>125</v>
      </c>
      <c r="U50" s="13" t="s">
        <v>61</v>
      </c>
      <c r="V50" s="12" t="s">
        <v>681</v>
      </c>
      <c r="W50" s="12" t="s">
        <v>72</v>
      </c>
      <c r="X50" s="12" t="s">
        <v>62</v>
      </c>
      <c r="Y50" s="12" t="s">
        <v>73</v>
      </c>
      <c r="Z50" t="s">
        <v>3186</v>
      </c>
      <c r="AA50" s="12" t="str">
        <f>Table1[[#This Row],[case_id]]&amp;"__"&amp;Table1[[#This Row],[filename]]&amp;"__"&amp;Table1[[#This Row],[Model]]</f>
        <v>repo_e4cbe9e_f7cea8d__model_llm_vs_gt.diff__ChatGPT 5.4</v>
      </c>
      <c r="AB50" s="12">
        <f>IF(Table1[[#This Row],[task_success]]="Yes",1,0)</f>
        <v>1</v>
      </c>
      <c r="AC50" s="12">
        <f>IF(Table1[[#This Row],[task_success]]="Partial",1,0)</f>
        <v>0</v>
      </c>
      <c r="AD50" s="12">
        <f>IF(Table1[[#This Row],[task_success]]="No",1,0)</f>
        <v>0</v>
      </c>
      <c r="AE50" s="12">
        <f>IF(Table1[[#This Row],[exact_match]]="Yes",1,0)</f>
        <v>0</v>
      </c>
      <c r="AF50" s="12">
        <f>IF(Table1[[#This Row],[unintended_change_present]]="Yes",1,0)</f>
        <v>1</v>
      </c>
      <c r="AG50" s="12">
        <f>IF(Table1[[#This Row],[missed_required_change]]="Yes",1,0)</f>
        <v>0</v>
      </c>
      <c r="AH50" s="12">
        <f>IF(OR(Table1[[#This Row],[severity]]="Medium",Table1[[#This Row],[severity]]="High"),1,0)</f>
        <v>1</v>
      </c>
    </row>
    <row r="51" spans="1:34" ht="213">
      <c r="A51" s="26" t="s">
        <v>600</v>
      </c>
      <c r="B51" s="15" t="s">
        <v>612</v>
      </c>
      <c r="C51" s="20" t="s">
        <v>149</v>
      </c>
      <c r="D51"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51" s="15" t="s">
        <v>686</v>
      </c>
      <c r="F51" s="16" t="s">
        <v>687</v>
      </c>
      <c r="G51" s="16" t="s">
        <v>688</v>
      </c>
      <c r="H51" s="16">
        <v>1</v>
      </c>
      <c r="I51" s="16" t="s">
        <v>689</v>
      </c>
      <c r="J51" s="16" t="s">
        <v>689</v>
      </c>
      <c r="K51" s="18" t="s">
        <v>56</v>
      </c>
      <c r="L51" s="16" t="s">
        <v>690</v>
      </c>
      <c r="M51" s="16" t="s">
        <v>691</v>
      </c>
      <c r="N51" s="30" t="s">
        <v>692</v>
      </c>
      <c r="O51" s="16" t="s">
        <v>693</v>
      </c>
      <c r="P51" s="18" t="s">
        <v>61</v>
      </c>
      <c r="Q51" s="18" t="s">
        <v>61</v>
      </c>
      <c r="R51" s="18" t="s">
        <v>62</v>
      </c>
      <c r="S51" s="16" t="s">
        <v>694</v>
      </c>
      <c r="T51" s="18" t="s">
        <v>64</v>
      </c>
      <c r="U51" s="18" t="s">
        <v>62</v>
      </c>
      <c r="V51" s="16" t="s">
        <v>695</v>
      </c>
      <c r="W51" s="16" t="s">
        <v>66</v>
      </c>
      <c r="X51" s="16" t="s">
        <v>62</v>
      </c>
      <c r="Y51" s="16" t="s">
        <v>73</v>
      </c>
      <c r="Z51" t="s">
        <v>3186</v>
      </c>
      <c r="AA51" s="12" t="str">
        <f>Table1[[#This Row],[case_id]]&amp;"__"&amp;Table1[[#This Row],[filename]]&amp;"__"&amp;Table1[[#This Row],[Model]]</f>
        <v>repo_7d8a2c0_363d5e1__far10_llm_vs_gt.diff__ChatGPT 5.4</v>
      </c>
      <c r="AB51" s="12">
        <f>IF(Table1[[#This Row],[task_success]]="Yes",1,0)</f>
        <v>0</v>
      </c>
      <c r="AC51" s="12">
        <f>IF(Table1[[#This Row],[task_success]]="Partial",1,0)</f>
        <v>0</v>
      </c>
      <c r="AD51" s="12">
        <f>IF(Table1[[#This Row],[task_success]]="No",1,0)</f>
        <v>1</v>
      </c>
      <c r="AE51" s="12">
        <f>IF(Table1[[#This Row],[exact_match]]="Yes",1,0)</f>
        <v>0</v>
      </c>
      <c r="AF51" s="12">
        <f>IF(Table1[[#This Row],[unintended_change_present]]="Yes",1,0)</f>
        <v>1</v>
      </c>
      <c r="AG51" s="12">
        <f>IF(Table1[[#This Row],[missed_required_change]]="Yes",1,0)</f>
        <v>1</v>
      </c>
      <c r="AH51" s="12">
        <f>IF(OR(Table1[[#This Row],[severity]]="Medium",Table1[[#This Row],[severity]]="High"),1,0)</f>
        <v>1</v>
      </c>
    </row>
    <row r="52" spans="1:34" ht="91.5">
      <c r="A52" s="27" t="s">
        <v>600</v>
      </c>
      <c r="B52" s="11" t="s">
        <v>612</v>
      </c>
      <c r="C52" s="12" t="s">
        <v>305</v>
      </c>
      <c r="D5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52" s="11" t="s">
        <v>700</v>
      </c>
      <c r="F52" s="12" t="s">
        <v>701</v>
      </c>
      <c r="G52" s="12" t="s">
        <v>702</v>
      </c>
      <c r="H52" s="12">
        <v>1</v>
      </c>
      <c r="I52" s="12" t="s">
        <v>703</v>
      </c>
      <c r="J52" s="12" t="s">
        <v>703</v>
      </c>
      <c r="K52" s="13" t="s">
        <v>56</v>
      </c>
      <c r="L52" s="12" t="s">
        <v>704</v>
      </c>
      <c r="M52" s="12" t="s">
        <v>705</v>
      </c>
      <c r="N52" s="28" t="s">
        <v>706</v>
      </c>
      <c r="O52" s="12" t="s">
        <v>707</v>
      </c>
      <c r="P52" s="13" t="s">
        <v>62</v>
      </c>
      <c r="Q52" s="13" t="s">
        <v>61</v>
      </c>
      <c r="R52" s="13" t="s">
        <v>62</v>
      </c>
      <c r="S52" s="12" t="s">
        <v>76</v>
      </c>
      <c r="T52" s="13" t="s">
        <v>77</v>
      </c>
      <c r="U52" s="13" t="s">
        <v>61</v>
      </c>
      <c r="V52" s="12" t="s">
        <v>89</v>
      </c>
      <c r="W52" s="12" t="s">
        <v>72</v>
      </c>
      <c r="X52" s="12" t="s">
        <v>62</v>
      </c>
      <c r="Y52" s="12" t="s">
        <v>73</v>
      </c>
      <c r="Z52" t="s">
        <v>3186</v>
      </c>
      <c r="AA52" s="12" t="str">
        <f>Table1[[#This Row],[case_id]]&amp;"__"&amp;Table1[[#This Row],[filename]]&amp;"__"&amp;Table1[[#This Row],[Model]]</f>
        <v>repo_861390b_6a5c66a__download_llm_vs_gt.diff__ChatGPT 5.4</v>
      </c>
      <c r="AB52" s="12">
        <f>IF(Table1[[#This Row],[task_success]]="Yes",1,0)</f>
        <v>1</v>
      </c>
      <c r="AC52" s="12">
        <f>IF(Table1[[#This Row],[task_success]]="Partial",1,0)</f>
        <v>0</v>
      </c>
      <c r="AD52" s="12">
        <f>IF(Table1[[#This Row],[task_success]]="No",1,0)</f>
        <v>0</v>
      </c>
      <c r="AE52" s="12">
        <f>IF(Table1[[#This Row],[exact_match]]="Yes",1,0)</f>
        <v>0</v>
      </c>
      <c r="AF52" s="12">
        <f>IF(Table1[[#This Row],[unintended_change_present]]="Yes",1,0)</f>
        <v>1</v>
      </c>
      <c r="AG52" s="12">
        <f>IF(Table1[[#This Row],[missed_required_change]]="Yes",1,0)</f>
        <v>0</v>
      </c>
      <c r="AH52" s="12">
        <f>IF(OR(Table1[[#This Row],[severity]]="Medium",Table1[[#This Row],[severity]]="High"),1,0)</f>
        <v>0</v>
      </c>
    </row>
    <row r="53" spans="1:34" ht="198">
      <c r="A53" s="26" t="s">
        <v>712</v>
      </c>
      <c r="B53" s="15" t="s">
        <v>713</v>
      </c>
      <c r="C53" s="16" t="s">
        <v>80</v>
      </c>
      <c r="D5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53" s="15" t="s">
        <v>714</v>
      </c>
      <c r="F53" s="16" t="s">
        <v>715</v>
      </c>
      <c r="G53" s="31" t="s">
        <v>716</v>
      </c>
      <c r="H53" s="16">
        <v>1</v>
      </c>
      <c r="I53" s="16" t="s">
        <v>717</v>
      </c>
      <c r="J53" s="16" t="s">
        <v>717</v>
      </c>
      <c r="K53" s="18" t="s">
        <v>56</v>
      </c>
      <c r="L53" s="16" t="s">
        <v>718</v>
      </c>
      <c r="M53" s="16" t="s">
        <v>719</v>
      </c>
      <c r="N53" s="30" t="s">
        <v>720</v>
      </c>
      <c r="O53" s="16" t="s">
        <v>721</v>
      </c>
      <c r="P53" s="18" t="s">
        <v>102</v>
      </c>
      <c r="Q53" s="18" t="s">
        <v>61</v>
      </c>
      <c r="R53" s="18" t="s">
        <v>62</v>
      </c>
      <c r="S53" s="16" t="s">
        <v>722</v>
      </c>
      <c r="T53" s="18" t="s">
        <v>64</v>
      </c>
      <c r="U53" s="18" t="s">
        <v>61</v>
      </c>
      <c r="V53" s="16" t="s">
        <v>723</v>
      </c>
      <c r="W53" s="16" t="s">
        <v>162</v>
      </c>
      <c r="X53" s="16" t="s">
        <v>62</v>
      </c>
      <c r="Y53" s="16" t="s">
        <v>73</v>
      </c>
      <c r="Z53" t="s">
        <v>3186</v>
      </c>
      <c r="AA53" s="12" t="str">
        <f>Table1[[#This Row],[case_id]]&amp;"__"&amp;Table1[[#This Row],[filename]]&amp;"__"&amp;Table1[[#This Row],[Model]]</f>
        <v>repo_88a3153_a3d7af6__tiktok_llm_vs_gt.diff__ChatGPT 5.4</v>
      </c>
      <c r="AB53" s="12">
        <f>IF(Table1[[#This Row],[task_success]]="Yes",1,0)</f>
        <v>0</v>
      </c>
      <c r="AC53" s="12">
        <f>IF(Table1[[#This Row],[task_success]]="Partial",1,0)</f>
        <v>1</v>
      </c>
      <c r="AD53" s="12">
        <f>IF(Table1[[#This Row],[task_success]]="No",1,0)</f>
        <v>0</v>
      </c>
      <c r="AE53" s="12">
        <f>IF(Table1[[#This Row],[exact_match]]="Yes",1,0)</f>
        <v>0</v>
      </c>
      <c r="AF53" s="12">
        <f>IF(Table1[[#This Row],[unintended_change_present]]="Yes",1,0)</f>
        <v>1</v>
      </c>
      <c r="AG53" s="12">
        <f>IF(Table1[[#This Row],[missed_required_change]]="Yes",1,0)</f>
        <v>0</v>
      </c>
      <c r="AH53" s="12">
        <f>IF(OR(Table1[[#This Row],[severity]]="Medium",Table1[[#This Row],[severity]]="High"),1,0)</f>
        <v>1</v>
      </c>
    </row>
    <row r="54" spans="1:34" ht="259.5">
      <c r="A54" s="27" t="s">
        <v>712</v>
      </c>
      <c r="B54" s="11" t="s">
        <v>713</v>
      </c>
      <c r="C54" s="24" t="s">
        <v>149</v>
      </c>
      <c r="D54"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54" s="11" t="s">
        <v>730</v>
      </c>
      <c r="F54" s="12" t="s">
        <v>731</v>
      </c>
      <c r="G54" s="12" t="s">
        <v>732</v>
      </c>
      <c r="H54" s="12">
        <v>1</v>
      </c>
      <c r="I54" s="12" t="s">
        <v>717</v>
      </c>
      <c r="J54" s="12" t="s">
        <v>717</v>
      </c>
      <c r="K54" s="13" t="s">
        <v>56</v>
      </c>
      <c r="L54" s="12" t="s">
        <v>733</v>
      </c>
      <c r="M54" s="12" t="s">
        <v>734</v>
      </c>
      <c r="N54" s="28" t="s">
        <v>720</v>
      </c>
      <c r="O54" s="12" t="s">
        <v>735</v>
      </c>
      <c r="P54" s="13" t="s">
        <v>102</v>
      </c>
      <c r="Q54" s="13" t="s">
        <v>61</v>
      </c>
      <c r="R54" s="13" t="s">
        <v>62</v>
      </c>
      <c r="S54" s="12" t="s">
        <v>736</v>
      </c>
      <c r="T54" s="13" t="s">
        <v>64</v>
      </c>
      <c r="U54" s="13" t="s">
        <v>62</v>
      </c>
      <c r="V54" s="12" t="s">
        <v>737</v>
      </c>
      <c r="W54" s="12" t="s">
        <v>162</v>
      </c>
      <c r="X54" s="12" t="s">
        <v>62</v>
      </c>
      <c r="Y54" s="12" t="s">
        <v>73</v>
      </c>
      <c r="Z54" t="s">
        <v>3186</v>
      </c>
      <c r="AA54" s="12" t="str">
        <f>Table1[[#This Row],[case_id]]&amp;"__"&amp;Table1[[#This Row],[filename]]&amp;"__"&amp;Table1[[#This Row],[Model]]</f>
        <v>repo_9a10203_4fab8e0__tiktok_llm_vs_gt.diff__ChatGPT 5.4</v>
      </c>
      <c r="AB54" s="12">
        <f>IF(Table1[[#This Row],[task_success]]="Yes",1,0)</f>
        <v>0</v>
      </c>
      <c r="AC54" s="12">
        <f>IF(Table1[[#This Row],[task_success]]="Partial",1,0)</f>
        <v>1</v>
      </c>
      <c r="AD54" s="12">
        <f>IF(Table1[[#This Row],[task_success]]="No",1,0)</f>
        <v>0</v>
      </c>
      <c r="AE54" s="12">
        <f>IF(Table1[[#This Row],[exact_match]]="Yes",1,0)</f>
        <v>0</v>
      </c>
      <c r="AF54" s="12">
        <f>IF(Table1[[#This Row],[unintended_change_present]]="Yes",1,0)</f>
        <v>1</v>
      </c>
      <c r="AG54" s="12">
        <f>IF(Table1[[#This Row],[missed_required_change]]="Yes",1,0)</f>
        <v>1</v>
      </c>
      <c r="AH54" s="12">
        <f>IF(OR(Table1[[#This Row],[severity]]="Medium",Table1[[#This Row],[severity]]="High"),1,0)</f>
        <v>1</v>
      </c>
    </row>
    <row r="55" spans="1:34" ht="91.5">
      <c r="A55" s="26" t="s">
        <v>743</v>
      </c>
      <c r="B55" s="15" t="s">
        <v>744</v>
      </c>
      <c r="C55" s="16" t="s">
        <v>51</v>
      </c>
      <c r="D5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55" s="15" t="s">
        <v>745</v>
      </c>
      <c r="F55" s="16" t="s">
        <v>746</v>
      </c>
      <c r="G55" s="16" t="s">
        <v>747</v>
      </c>
      <c r="H55" s="16">
        <v>1</v>
      </c>
      <c r="I55" s="16" t="s">
        <v>748</v>
      </c>
      <c r="J55" s="16" t="s">
        <v>748</v>
      </c>
      <c r="K55" s="18" t="s">
        <v>56</v>
      </c>
      <c r="L55" s="16" t="s">
        <v>749</v>
      </c>
      <c r="M55" s="16" t="s">
        <v>750</v>
      </c>
      <c r="N55" s="30" t="s">
        <v>445</v>
      </c>
      <c r="O55" s="16" t="s">
        <v>751</v>
      </c>
      <c r="P55" s="18" t="s">
        <v>62</v>
      </c>
      <c r="Q55" s="18" t="s">
        <v>61</v>
      </c>
      <c r="R55" s="18" t="s">
        <v>62</v>
      </c>
      <c r="S55" s="16" t="s">
        <v>76</v>
      </c>
      <c r="T55" s="18" t="s">
        <v>77</v>
      </c>
      <c r="U55" s="18" t="s">
        <v>61</v>
      </c>
      <c r="V55" s="16" t="s">
        <v>89</v>
      </c>
      <c r="W55" s="16" t="s">
        <v>72</v>
      </c>
      <c r="X55" s="16" t="s">
        <v>62</v>
      </c>
      <c r="Y55" s="16" t="s">
        <v>73</v>
      </c>
      <c r="Z55" t="s">
        <v>3186</v>
      </c>
      <c r="AA55" s="12" t="str">
        <f>Table1[[#This Row],[case_id]]&amp;"__"&amp;Table1[[#This Row],[filename]]&amp;"__"&amp;Table1[[#This Row],[Model]]</f>
        <v>repo_2b09404_8aa86b6__base_llm_vs_gt.diff__ChatGPT 5.4</v>
      </c>
      <c r="AB55" s="12">
        <f>IF(Table1[[#This Row],[task_success]]="Yes",1,0)</f>
        <v>1</v>
      </c>
      <c r="AC55" s="12">
        <f>IF(Table1[[#This Row],[task_success]]="Partial",1,0)</f>
        <v>0</v>
      </c>
      <c r="AD55" s="12">
        <f>IF(Table1[[#This Row],[task_success]]="No",1,0)</f>
        <v>0</v>
      </c>
      <c r="AE55" s="12">
        <f>IF(Table1[[#This Row],[exact_match]]="Yes",1,0)</f>
        <v>0</v>
      </c>
      <c r="AF55" s="12">
        <f>IF(Table1[[#This Row],[unintended_change_present]]="Yes",1,0)</f>
        <v>1</v>
      </c>
      <c r="AG55" s="12">
        <f>IF(Table1[[#This Row],[missed_required_change]]="Yes",1,0)</f>
        <v>0</v>
      </c>
      <c r="AH55" s="12">
        <f>IF(OR(Table1[[#This Row],[severity]]="Medium",Table1[[#This Row],[severity]]="High"),1,0)</f>
        <v>0</v>
      </c>
    </row>
    <row r="56" spans="1:34" ht="213">
      <c r="A56" s="27" t="s">
        <v>743</v>
      </c>
      <c r="B56" s="11" t="s">
        <v>744</v>
      </c>
      <c r="C56" s="12" t="s">
        <v>51</v>
      </c>
      <c r="D5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56" s="11" t="s">
        <v>755</v>
      </c>
      <c r="F56" s="12" t="s">
        <v>756</v>
      </c>
      <c r="G56" s="12" t="s">
        <v>757</v>
      </c>
      <c r="H56" s="12">
        <v>2</v>
      </c>
      <c r="I56" s="12" t="s">
        <v>758</v>
      </c>
      <c r="J56" s="12" t="s">
        <v>759</v>
      </c>
      <c r="K56" s="13" t="s">
        <v>56</v>
      </c>
      <c r="L56" s="12" t="s">
        <v>760</v>
      </c>
      <c r="M56" s="12" t="s">
        <v>761</v>
      </c>
      <c r="N56" s="28" t="s">
        <v>762</v>
      </c>
      <c r="O56" s="12" t="s">
        <v>763</v>
      </c>
      <c r="P56" s="13" t="s">
        <v>62</v>
      </c>
      <c r="Q56" s="13" t="s">
        <v>61</v>
      </c>
      <c r="R56" s="13" t="s">
        <v>62</v>
      </c>
      <c r="S56" s="12" t="s">
        <v>76</v>
      </c>
      <c r="T56" s="13" t="s">
        <v>77</v>
      </c>
      <c r="U56" s="13" t="s">
        <v>61</v>
      </c>
      <c r="V56" s="12" t="s">
        <v>764</v>
      </c>
      <c r="W56" s="12" t="s">
        <v>72</v>
      </c>
      <c r="X56" s="12" t="s">
        <v>62</v>
      </c>
      <c r="Y56" s="12" t="s">
        <v>73</v>
      </c>
      <c r="Z56" t="s">
        <v>3186</v>
      </c>
      <c r="AA56" s="12" t="str">
        <f>Table1[[#This Row],[case_id]]&amp;"__"&amp;Table1[[#This Row],[filename]]&amp;"__"&amp;Table1[[#This Row],[Model]]</f>
        <v>repo_1d98531_4756d4c__trainer_llm_vs_gt.diff__ChatGPT 5.4</v>
      </c>
      <c r="AB56" s="12">
        <f>IF(Table1[[#This Row],[task_success]]="Yes",1,0)</f>
        <v>1</v>
      </c>
      <c r="AC56" s="12">
        <f>IF(Table1[[#This Row],[task_success]]="Partial",1,0)</f>
        <v>0</v>
      </c>
      <c r="AD56" s="12">
        <f>IF(Table1[[#This Row],[task_success]]="No",1,0)</f>
        <v>0</v>
      </c>
      <c r="AE56" s="12">
        <f>IF(Table1[[#This Row],[exact_match]]="Yes",1,0)</f>
        <v>0</v>
      </c>
      <c r="AF56" s="12">
        <f>IF(Table1[[#This Row],[unintended_change_present]]="Yes",1,0)</f>
        <v>1</v>
      </c>
      <c r="AG56" s="12">
        <f>IF(Table1[[#This Row],[missed_required_change]]="Yes",1,0)</f>
        <v>0</v>
      </c>
      <c r="AH56" s="12">
        <f>IF(OR(Table1[[#This Row],[severity]]="Medium",Table1[[#This Row],[severity]]="High"),1,0)</f>
        <v>0</v>
      </c>
    </row>
    <row r="57" spans="1:34" ht="152.25">
      <c r="A57" s="26" t="s">
        <v>743</v>
      </c>
      <c r="B57" s="15" t="s">
        <v>744</v>
      </c>
      <c r="C57" s="16" t="s">
        <v>51</v>
      </c>
      <c r="D5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57" s="15" t="s">
        <v>755</v>
      </c>
      <c r="F57" s="16" t="s">
        <v>756</v>
      </c>
      <c r="G57" s="16" t="s">
        <v>757</v>
      </c>
      <c r="H57" s="16">
        <v>2</v>
      </c>
      <c r="I57" s="16" t="s">
        <v>758</v>
      </c>
      <c r="J57" s="16" t="s">
        <v>769</v>
      </c>
      <c r="K57" s="18" t="s">
        <v>56</v>
      </c>
      <c r="L57" s="16" t="s">
        <v>760</v>
      </c>
      <c r="M57" s="16" t="s">
        <v>761</v>
      </c>
      <c r="N57" s="30" t="s">
        <v>770</v>
      </c>
      <c r="O57" s="16" t="s">
        <v>771</v>
      </c>
      <c r="P57" s="18" t="s">
        <v>62</v>
      </c>
      <c r="Q57" s="18" t="s">
        <v>61</v>
      </c>
      <c r="R57" s="18" t="s">
        <v>62</v>
      </c>
      <c r="S57" s="16" t="s">
        <v>76</v>
      </c>
      <c r="T57" s="18" t="s">
        <v>77</v>
      </c>
      <c r="U57" s="18" t="s">
        <v>61</v>
      </c>
      <c r="V57" s="16" t="s">
        <v>772</v>
      </c>
      <c r="W57" s="16" t="s">
        <v>72</v>
      </c>
      <c r="X57" s="16" t="s">
        <v>62</v>
      </c>
      <c r="Y57" s="16" t="s">
        <v>73</v>
      </c>
      <c r="Z57" t="s">
        <v>3186</v>
      </c>
      <c r="AA57" s="12" t="str">
        <f>Table1[[#This Row],[case_id]]&amp;"__"&amp;Table1[[#This Row],[filename]]&amp;"__"&amp;Table1[[#This Row],[Model]]</f>
        <v>repo_1d98531_4756d4c__trainer2_llm_vs_gt.diff__ChatGPT 5.4</v>
      </c>
      <c r="AB57" s="12">
        <f>IF(Table1[[#This Row],[task_success]]="Yes",1,0)</f>
        <v>1</v>
      </c>
      <c r="AC57" s="12">
        <f>IF(Table1[[#This Row],[task_success]]="Partial",1,0)</f>
        <v>0</v>
      </c>
      <c r="AD57" s="12">
        <f>IF(Table1[[#This Row],[task_success]]="No",1,0)</f>
        <v>0</v>
      </c>
      <c r="AE57" s="12">
        <f>IF(Table1[[#This Row],[exact_match]]="Yes",1,0)</f>
        <v>0</v>
      </c>
      <c r="AF57" s="12">
        <f>IF(Table1[[#This Row],[unintended_change_present]]="Yes",1,0)</f>
        <v>1</v>
      </c>
      <c r="AG57" s="12">
        <f>IF(Table1[[#This Row],[missed_required_change]]="Yes",1,0)</f>
        <v>0</v>
      </c>
      <c r="AH57" s="12">
        <f>IF(OR(Table1[[#This Row],[severity]]="Medium",Table1[[#This Row],[severity]]="High"),1,0)</f>
        <v>0</v>
      </c>
    </row>
    <row r="58" spans="1:34" ht="76.5">
      <c r="A58" s="27" t="s">
        <v>743</v>
      </c>
      <c r="B58" s="11" t="s">
        <v>744</v>
      </c>
      <c r="C58" s="12" t="s">
        <v>80</v>
      </c>
      <c r="D5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58" s="11" t="s">
        <v>777</v>
      </c>
      <c r="F58" s="12" t="s">
        <v>778</v>
      </c>
      <c r="G58" s="12" t="s">
        <v>779</v>
      </c>
      <c r="H58" s="12">
        <v>2</v>
      </c>
      <c r="I58" s="12" t="s">
        <v>780</v>
      </c>
      <c r="J58" s="12" t="s">
        <v>781</v>
      </c>
      <c r="K58" s="13" t="s">
        <v>56</v>
      </c>
      <c r="L58" s="12" t="s">
        <v>782</v>
      </c>
      <c r="M58" s="12" t="s">
        <v>783</v>
      </c>
      <c r="N58" s="28" t="s">
        <v>678</v>
      </c>
      <c r="O58" s="12" t="s">
        <v>784</v>
      </c>
      <c r="P58" s="13" t="s">
        <v>62</v>
      </c>
      <c r="Q58" s="13" t="s">
        <v>61</v>
      </c>
      <c r="R58" s="13" t="s">
        <v>62</v>
      </c>
      <c r="S58" s="12" t="s">
        <v>76</v>
      </c>
      <c r="T58" s="13" t="s">
        <v>77</v>
      </c>
      <c r="U58" s="13" t="s">
        <v>61</v>
      </c>
      <c r="V58" s="12" t="s">
        <v>785</v>
      </c>
      <c r="W58" s="12" t="s">
        <v>72</v>
      </c>
      <c r="X58" s="12" t="s">
        <v>62</v>
      </c>
      <c r="Y58" s="12" t="s">
        <v>73</v>
      </c>
      <c r="Z58" t="s">
        <v>3186</v>
      </c>
      <c r="AA58" s="12" t="str">
        <f>Table1[[#This Row],[case_id]]&amp;"__"&amp;Table1[[#This Row],[filename]]&amp;"__"&amp;Table1[[#This Row],[Model]]</f>
        <v>repo_fbe88ff_9da916e__model_llm_vs_gt.diff__ChatGPT 5.4</v>
      </c>
      <c r="AB58" s="12">
        <f>IF(Table1[[#This Row],[task_success]]="Yes",1,0)</f>
        <v>1</v>
      </c>
      <c r="AC58" s="12">
        <f>IF(Table1[[#This Row],[task_success]]="Partial",1,0)</f>
        <v>0</v>
      </c>
      <c r="AD58" s="12">
        <f>IF(Table1[[#This Row],[task_success]]="No",1,0)</f>
        <v>0</v>
      </c>
      <c r="AE58" s="12">
        <f>IF(Table1[[#This Row],[exact_match]]="Yes",1,0)</f>
        <v>0</v>
      </c>
      <c r="AF58" s="12">
        <f>IF(Table1[[#This Row],[unintended_change_present]]="Yes",1,0)</f>
        <v>1</v>
      </c>
      <c r="AG58" s="12">
        <f>IF(Table1[[#This Row],[missed_required_change]]="Yes",1,0)</f>
        <v>0</v>
      </c>
      <c r="AH58" s="12">
        <f>IF(OR(Table1[[#This Row],[severity]]="Medium",Table1[[#This Row],[severity]]="High"),1,0)</f>
        <v>0</v>
      </c>
    </row>
    <row r="59" spans="1:34" ht="76.5">
      <c r="A59" s="26" t="s">
        <v>743</v>
      </c>
      <c r="B59" s="15" t="s">
        <v>744</v>
      </c>
      <c r="C59" s="16" t="s">
        <v>80</v>
      </c>
      <c r="D5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59" s="15" t="s">
        <v>777</v>
      </c>
      <c r="F59" s="16" t="s">
        <v>778</v>
      </c>
      <c r="G59" s="16" t="s">
        <v>779</v>
      </c>
      <c r="H59" s="16">
        <v>2</v>
      </c>
      <c r="I59" s="16" t="s">
        <v>780</v>
      </c>
      <c r="J59" s="16" t="s">
        <v>759</v>
      </c>
      <c r="K59" s="18" t="s">
        <v>56</v>
      </c>
      <c r="L59" s="16" t="s">
        <v>782</v>
      </c>
      <c r="M59" s="16" t="s">
        <v>783</v>
      </c>
      <c r="N59" s="30" t="s">
        <v>762</v>
      </c>
      <c r="O59" s="16" t="s">
        <v>788</v>
      </c>
      <c r="P59" s="18" t="s">
        <v>62</v>
      </c>
      <c r="Q59" s="18" t="s">
        <v>61</v>
      </c>
      <c r="R59" s="18" t="s">
        <v>62</v>
      </c>
      <c r="S59" s="16" t="s">
        <v>76</v>
      </c>
      <c r="T59" s="18" t="s">
        <v>77</v>
      </c>
      <c r="U59" s="18" t="s">
        <v>61</v>
      </c>
      <c r="V59" s="16" t="s">
        <v>785</v>
      </c>
      <c r="W59" s="16" t="s">
        <v>72</v>
      </c>
      <c r="X59" s="16" t="s">
        <v>62</v>
      </c>
      <c r="Y59" s="16" t="s">
        <v>73</v>
      </c>
      <c r="Z59" t="s">
        <v>3186</v>
      </c>
      <c r="AA59" s="12" t="str">
        <f>Table1[[#This Row],[case_id]]&amp;"__"&amp;Table1[[#This Row],[filename]]&amp;"__"&amp;Table1[[#This Row],[Model]]</f>
        <v>repo_fbe88ff_9da916e__trainer_llm_vs_gt.diff__ChatGPT 5.4</v>
      </c>
      <c r="AB59" s="12">
        <f>IF(Table1[[#This Row],[task_success]]="Yes",1,0)</f>
        <v>1</v>
      </c>
      <c r="AC59" s="12">
        <f>IF(Table1[[#This Row],[task_success]]="Partial",1,0)</f>
        <v>0</v>
      </c>
      <c r="AD59" s="12">
        <f>IF(Table1[[#This Row],[task_success]]="No",1,0)</f>
        <v>0</v>
      </c>
      <c r="AE59" s="12">
        <f>IF(Table1[[#This Row],[exact_match]]="Yes",1,0)</f>
        <v>0</v>
      </c>
      <c r="AF59" s="12">
        <f>IF(Table1[[#This Row],[unintended_change_present]]="Yes",1,0)</f>
        <v>1</v>
      </c>
      <c r="AG59" s="12">
        <f>IF(Table1[[#This Row],[missed_required_change]]="Yes",1,0)</f>
        <v>0</v>
      </c>
      <c r="AH59" s="12">
        <f>IF(OR(Table1[[#This Row],[severity]]="Medium",Table1[[#This Row],[severity]]="High"),1,0)</f>
        <v>0</v>
      </c>
    </row>
    <row r="60" spans="1:34" ht="91.5">
      <c r="A60" s="27" t="s">
        <v>743</v>
      </c>
      <c r="B60" s="11" t="s">
        <v>744</v>
      </c>
      <c r="C60" s="12" t="s">
        <v>114</v>
      </c>
      <c r="D6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60" s="11" t="s">
        <v>793</v>
      </c>
      <c r="F60" s="12" t="s">
        <v>794</v>
      </c>
      <c r="G60" s="12" t="s">
        <v>795</v>
      </c>
      <c r="H60" s="12">
        <v>1</v>
      </c>
      <c r="I60" s="12" t="s">
        <v>796</v>
      </c>
      <c r="J60" s="12" t="s">
        <v>796</v>
      </c>
      <c r="K60" s="13" t="s">
        <v>56</v>
      </c>
      <c r="L60" s="12" t="s">
        <v>797</v>
      </c>
      <c r="M60" s="12" t="s">
        <v>798</v>
      </c>
      <c r="N60" s="28" t="s">
        <v>678</v>
      </c>
      <c r="O60" s="12" t="s">
        <v>799</v>
      </c>
      <c r="P60" s="13" t="s">
        <v>62</v>
      </c>
      <c r="Q60" s="13" t="s">
        <v>61</v>
      </c>
      <c r="R60" s="13" t="s">
        <v>62</v>
      </c>
      <c r="S60" s="12" t="s">
        <v>76</v>
      </c>
      <c r="T60" s="13" t="s">
        <v>77</v>
      </c>
      <c r="U60" s="13" t="s">
        <v>61</v>
      </c>
      <c r="V60" s="12" t="s">
        <v>800</v>
      </c>
      <c r="W60" s="12" t="s">
        <v>72</v>
      </c>
      <c r="X60" s="12" t="s">
        <v>62</v>
      </c>
      <c r="Y60" s="12" t="s">
        <v>73</v>
      </c>
      <c r="Z60" t="s">
        <v>3186</v>
      </c>
      <c r="AA60" s="12" t="str">
        <f>Table1[[#This Row],[case_id]]&amp;"__"&amp;Table1[[#This Row],[filename]]&amp;"__"&amp;Table1[[#This Row],[Model]]</f>
        <v>repo_288f7ce_31963ca__model_llm_vs_gt.diff__ChatGPT 5.4</v>
      </c>
      <c r="AB60" s="12">
        <f>IF(Table1[[#This Row],[task_success]]="Yes",1,0)</f>
        <v>1</v>
      </c>
      <c r="AC60" s="12">
        <f>IF(Table1[[#This Row],[task_success]]="Partial",1,0)</f>
        <v>0</v>
      </c>
      <c r="AD60" s="12">
        <f>IF(Table1[[#This Row],[task_success]]="No",1,0)</f>
        <v>0</v>
      </c>
      <c r="AE60" s="12">
        <f>IF(Table1[[#This Row],[exact_match]]="Yes",1,0)</f>
        <v>0</v>
      </c>
      <c r="AF60" s="12">
        <f>IF(Table1[[#This Row],[unintended_change_present]]="Yes",1,0)</f>
        <v>1</v>
      </c>
      <c r="AG60" s="12">
        <f>IF(Table1[[#This Row],[missed_required_change]]="Yes",1,0)</f>
        <v>0</v>
      </c>
      <c r="AH60" s="12">
        <f>IF(OR(Table1[[#This Row],[severity]]="Medium",Table1[[#This Row],[severity]]="High"),1,0)</f>
        <v>0</v>
      </c>
    </row>
    <row r="61" spans="1:34" ht="167.25">
      <c r="A61" s="26" t="s">
        <v>743</v>
      </c>
      <c r="B61" s="15" t="s">
        <v>744</v>
      </c>
      <c r="C61" s="16" t="s">
        <v>149</v>
      </c>
      <c r="D6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61" s="15" t="s">
        <v>803</v>
      </c>
      <c r="F61" s="16" t="s">
        <v>804</v>
      </c>
      <c r="G61" s="16">
        <v>5577479</v>
      </c>
      <c r="H61" s="16">
        <v>2</v>
      </c>
      <c r="I61" s="16" t="s">
        <v>805</v>
      </c>
      <c r="J61" s="16" t="s">
        <v>806</v>
      </c>
      <c r="K61" s="18" t="s">
        <v>56</v>
      </c>
      <c r="L61" s="16" t="s">
        <v>807</v>
      </c>
      <c r="M61" s="16" t="s">
        <v>808</v>
      </c>
      <c r="N61" s="30" t="s">
        <v>809</v>
      </c>
      <c r="O61" s="16" t="s">
        <v>810</v>
      </c>
      <c r="P61" s="18" t="s">
        <v>62</v>
      </c>
      <c r="Q61" s="18" t="s">
        <v>61</v>
      </c>
      <c r="R61" s="18" t="s">
        <v>62</v>
      </c>
      <c r="S61" s="16" t="s">
        <v>811</v>
      </c>
      <c r="T61" s="18" t="s">
        <v>77</v>
      </c>
      <c r="U61" s="18" t="s">
        <v>61</v>
      </c>
      <c r="V61" s="16" t="s">
        <v>812</v>
      </c>
      <c r="W61" s="16" t="s">
        <v>72</v>
      </c>
      <c r="X61" s="16" t="s">
        <v>62</v>
      </c>
      <c r="Y61" s="16" t="s">
        <v>73</v>
      </c>
      <c r="Z61" t="s">
        <v>3186</v>
      </c>
      <c r="AA61" s="12" t="str">
        <f>Table1[[#This Row],[case_id]]&amp;"__"&amp;Table1[[#This Row],[filename]]&amp;"__"&amp;Table1[[#This Row],[Model]]</f>
        <v>repo_41d48d9_5577479__label_llm_vs_gt.diff__ChatGPT 5.4</v>
      </c>
      <c r="AB61" s="12">
        <f>IF(Table1[[#This Row],[task_success]]="Yes",1,0)</f>
        <v>1</v>
      </c>
      <c r="AC61" s="12">
        <f>IF(Table1[[#This Row],[task_success]]="Partial",1,0)</f>
        <v>0</v>
      </c>
      <c r="AD61" s="12">
        <f>IF(Table1[[#This Row],[task_success]]="No",1,0)</f>
        <v>0</v>
      </c>
      <c r="AE61" s="12">
        <f>IF(Table1[[#This Row],[exact_match]]="Yes",1,0)</f>
        <v>0</v>
      </c>
      <c r="AF61" s="12">
        <f>IF(Table1[[#This Row],[unintended_change_present]]="Yes",1,0)</f>
        <v>1</v>
      </c>
      <c r="AG61" s="12">
        <f>IF(Table1[[#This Row],[missed_required_change]]="Yes",1,0)</f>
        <v>0</v>
      </c>
      <c r="AH61" s="12">
        <f>IF(OR(Table1[[#This Row],[severity]]="Medium",Table1[[#This Row],[severity]]="High"),1,0)</f>
        <v>0</v>
      </c>
    </row>
    <row r="62" spans="1:34" ht="381.75">
      <c r="A62" s="27" t="s">
        <v>743</v>
      </c>
      <c r="B62" s="11" t="s">
        <v>744</v>
      </c>
      <c r="C62" s="12" t="s">
        <v>149</v>
      </c>
      <c r="D6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62" s="11" t="s">
        <v>803</v>
      </c>
      <c r="F62" s="12" t="s">
        <v>804</v>
      </c>
      <c r="G62" s="12">
        <v>5577479</v>
      </c>
      <c r="H62" s="12">
        <v>2</v>
      </c>
      <c r="I62" s="12" t="s">
        <v>805</v>
      </c>
      <c r="J62" s="12" t="s">
        <v>822</v>
      </c>
      <c r="K62" s="13" t="s">
        <v>56</v>
      </c>
      <c r="L62" s="12" t="s">
        <v>807</v>
      </c>
      <c r="M62" s="12" t="s">
        <v>808</v>
      </c>
      <c r="N62" s="28" t="s">
        <v>823</v>
      </c>
      <c r="O62" s="12" t="s">
        <v>824</v>
      </c>
      <c r="P62" s="13" t="s">
        <v>61</v>
      </c>
      <c r="Q62" s="13" t="s">
        <v>61</v>
      </c>
      <c r="R62" s="13" t="s">
        <v>62</v>
      </c>
      <c r="S62" s="12" t="s">
        <v>825</v>
      </c>
      <c r="T62" s="13" t="s">
        <v>64</v>
      </c>
      <c r="U62" s="13" t="s">
        <v>62</v>
      </c>
      <c r="V62" s="12" t="s">
        <v>826</v>
      </c>
      <c r="W62" s="12" t="s">
        <v>66</v>
      </c>
      <c r="X62" s="12" t="s">
        <v>62</v>
      </c>
      <c r="Y62" s="12" t="s">
        <v>73</v>
      </c>
      <c r="Z62" t="s">
        <v>3186</v>
      </c>
      <c r="AA62" s="12" t="str">
        <f>Table1[[#This Row],[case_id]]&amp;"__"&amp;Table1[[#This Row],[filename]]&amp;"__"&amp;Table1[[#This Row],[Model]]</f>
        <v>repo_41d48d9_5577479__link_llm_vs_gt.diff__ChatGPT 5.4</v>
      </c>
      <c r="AB62" s="12">
        <f>IF(Table1[[#This Row],[task_success]]="Yes",1,0)</f>
        <v>0</v>
      </c>
      <c r="AC62" s="12">
        <f>IF(Table1[[#This Row],[task_success]]="Partial",1,0)</f>
        <v>0</v>
      </c>
      <c r="AD62" s="12">
        <f>IF(Table1[[#This Row],[task_success]]="No",1,0)</f>
        <v>1</v>
      </c>
      <c r="AE62" s="12">
        <f>IF(Table1[[#This Row],[exact_match]]="Yes",1,0)</f>
        <v>0</v>
      </c>
      <c r="AF62" s="12">
        <f>IF(Table1[[#This Row],[unintended_change_present]]="Yes",1,0)</f>
        <v>1</v>
      </c>
      <c r="AG62" s="12">
        <f>IF(Table1[[#This Row],[missed_required_change]]="Yes",1,0)</f>
        <v>1</v>
      </c>
      <c r="AH62" s="12">
        <f>IF(OR(Table1[[#This Row],[severity]]="Medium",Table1[[#This Row],[severity]]="High"),1,0)</f>
        <v>1</v>
      </c>
    </row>
    <row r="63" spans="1:34" ht="106.5">
      <c r="A63" s="26" t="s">
        <v>743</v>
      </c>
      <c r="B63" s="15" t="s">
        <v>744</v>
      </c>
      <c r="C63" s="20" t="s">
        <v>149</v>
      </c>
      <c r="D63"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63" s="15" t="s">
        <v>835</v>
      </c>
      <c r="F63" s="16" t="s">
        <v>836</v>
      </c>
      <c r="G63" s="16" t="s">
        <v>837</v>
      </c>
      <c r="H63" s="16">
        <v>1</v>
      </c>
      <c r="I63" s="16" t="s">
        <v>838</v>
      </c>
      <c r="J63" s="16" t="s">
        <v>838</v>
      </c>
      <c r="K63" s="18" t="s">
        <v>56</v>
      </c>
      <c r="L63" s="16" t="s">
        <v>839</v>
      </c>
      <c r="M63" s="16" t="s">
        <v>840</v>
      </c>
      <c r="N63" s="30" t="s">
        <v>841</v>
      </c>
      <c r="O63" s="16" t="s">
        <v>842</v>
      </c>
      <c r="P63" s="18" t="s">
        <v>62</v>
      </c>
      <c r="Q63" s="18" t="s">
        <v>61</v>
      </c>
      <c r="R63" s="18" t="s">
        <v>62</v>
      </c>
      <c r="S63" s="16" t="s">
        <v>76</v>
      </c>
      <c r="T63" s="18" t="s">
        <v>77</v>
      </c>
      <c r="U63" s="18" t="s">
        <v>61</v>
      </c>
      <c r="V63" s="16" t="s">
        <v>89</v>
      </c>
      <c r="W63" s="16" t="s">
        <v>72</v>
      </c>
      <c r="X63" s="16" t="s">
        <v>62</v>
      </c>
      <c r="Y63" s="16" t="s">
        <v>73</v>
      </c>
      <c r="Z63" t="s">
        <v>3186</v>
      </c>
      <c r="AA63" s="12" t="str">
        <f>Table1[[#This Row],[case_id]]&amp;"__"&amp;Table1[[#This Row],[filename]]&amp;"__"&amp;Table1[[#This Row],[Model]]</f>
        <v>repo_e2865f7_005ec45__doc_llm_vs_gt.diff__ChatGPT 5.4</v>
      </c>
      <c r="AB63" s="12">
        <f>IF(Table1[[#This Row],[task_success]]="Yes",1,0)</f>
        <v>1</v>
      </c>
      <c r="AC63" s="12">
        <f>IF(Table1[[#This Row],[task_success]]="Partial",1,0)</f>
        <v>0</v>
      </c>
      <c r="AD63" s="12">
        <f>IF(Table1[[#This Row],[task_success]]="No",1,0)</f>
        <v>0</v>
      </c>
      <c r="AE63" s="12">
        <f>IF(Table1[[#This Row],[exact_match]]="Yes",1,0)</f>
        <v>0</v>
      </c>
      <c r="AF63" s="12">
        <f>IF(Table1[[#This Row],[unintended_change_present]]="Yes",1,0)</f>
        <v>1</v>
      </c>
      <c r="AG63" s="12">
        <f>IF(Table1[[#This Row],[missed_required_change]]="Yes",1,0)</f>
        <v>0</v>
      </c>
      <c r="AH63" s="12">
        <f>IF(OR(Table1[[#This Row],[severity]]="Medium",Table1[[#This Row],[severity]]="High"),1,0)</f>
        <v>0</v>
      </c>
    </row>
    <row r="64" spans="1:34" ht="91.5">
      <c r="A64" s="27" t="s">
        <v>743</v>
      </c>
      <c r="B64" s="11" t="s">
        <v>744</v>
      </c>
      <c r="C64" s="12" t="s">
        <v>305</v>
      </c>
      <c r="D6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64" s="11" t="s">
        <v>851</v>
      </c>
      <c r="F64" s="12">
        <v>1577601</v>
      </c>
      <c r="G64" s="12" t="s">
        <v>852</v>
      </c>
      <c r="H64" s="12">
        <v>1</v>
      </c>
      <c r="I64" s="12" t="s">
        <v>853</v>
      </c>
      <c r="J64" s="12" t="s">
        <v>853</v>
      </c>
      <c r="K64" s="13" t="s">
        <v>56</v>
      </c>
      <c r="L64" s="12" t="s">
        <v>854</v>
      </c>
      <c r="M64" s="12" t="s">
        <v>855</v>
      </c>
      <c r="N64" s="28" t="s">
        <v>230</v>
      </c>
      <c r="O64" s="12" t="s">
        <v>856</v>
      </c>
      <c r="P64" s="13" t="s">
        <v>62</v>
      </c>
      <c r="Q64" s="13" t="s">
        <v>61</v>
      </c>
      <c r="R64" s="13" t="s">
        <v>62</v>
      </c>
      <c r="S64" s="12" t="s">
        <v>76</v>
      </c>
      <c r="T64" s="13" t="s">
        <v>77</v>
      </c>
      <c r="U64" s="13" t="s">
        <v>61</v>
      </c>
      <c r="V64" s="12" t="s">
        <v>89</v>
      </c>
      <c r="W64" s="12" t="s">
        <v>72</v>
      </c>
      <c r="X64" s="12" t="s">
        <v>62</v>
      </c>
      <c r="Y64" s="12" t="s">
        <v>73</v>
      </c>
      <c r="Z64" t="s">
        <v>3186</v>
      </c>
      <c r="AA64" s="12" t="str">
        <f>Table1[[#This Row],[case_id]]&amp;"__"&amp;Table1[[#This Row],[filename]]&amp;"__"&amp;Table1[[#This Row],[Model]]</f>
        <v>repo_1577601_74754c6__init_llm_vs_gt.diff__ChatGPT 5.4</v>
      </c>
      <c r="AB64" s="12">
        <f>IF(Table1[[#This Row],[task_success]]="Yes",1,0)</f>
        <v>1</v>
      </c>
      <c r="AC64" s="12">
        <f>IF(Table1[[#This Row],[task_success]]="Partial",1,0)</f>
        <v>0</v>
      </c>
      <c r="AD64" s="12">
        <f>IF(Table1[[#This Row],[task_success]]="No",1,0)</f>
        <v>0</v>
      </c>
      <c r="AE64" s="12">
        <f>IF(Table1[[#This Row],[exact_match]]="Yes",1,0)</f>
        <v>0</v>
      </c>
      <c r="AF64" s="12">
        <f>IF(Table1[[#This Row],[unintended_change_present]]="Yes",1,0)</f>
        <v>1</v>
      </c>
      <c r="AG64" s="12">
        <f>IF(Table1[[#This Row],[missed_required_change]]="Yes",1,0)</f>
        <v>0</v>
      </c>
      <c r="AH64" s="12">
        <f>IF(OR(Table1[[#This Row],[severity]]="Medium",Table1[[#This Row],[severity]]="High"),1,0)</f>
        <v>0</v>
      </c>
    </row>
    <row r="65" spans="1:34" ht="91.5">
      <c r="A65" s="26" t="s">
        <v>743</v>
      </c>
      <c r="B65" s="15" t="s">
        <v>744</v>
      </c>
      <c r="C65" s="16" t="s">
        <v>305</v>
      </c>
      <c r="D6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65" s="15" t="s">
        <v>859</v>
      </c>
      <c r="F65" s="16" t="s">
        <v>860</v>
      </c>
      <c r="G65" s="16" t="s">
        <v>861</v>
      </c>
      <c r="H65" s="16">
        <v>1</v>
      </c>
      <c r="I65" s="16" t="s">
        <v>862</v>
      </c>
      <c r="J65" s="16" t="s">
        <v>862</v>
      </c>
      <c r="K65" s="18" t="s">
        <v>56</v>
      </c>
      <c r="L65" s="16" t="s">
        <v>863</v>
      </c>
      <c r="M65" s="16" t="s">
        <v>864</v>
      </c>
      <c r="N65" s="30" t="s">
        <v>230</v>
      </c>
      <c r="O65" s="16" t="s">
        <v>865</v>
      </c>
      <c r="P65" s="18" t="s">
        <v>62</v>
      </c>
      <c r="Q65" s="18" t="s">
        <v>61</v>
      </c>
      <c r="R65" s="18" t="s">
        <v>62</v>
      </c>
      <c r="S65" s="16" t="s">
        <v>76</v>
      </c>
      <c r="T65" s="18" t="s">
        <v>77</v>
      </c>
      <c r="U65" s="18" t="s">
        <v>61</v>
      </c>
      <c r="V65" s="16" t="s">
        <v>89</v>
      </c>
      <c r="W65" s="16" t="s">
        <v>72</v>
      </c>
      <c r="X65" s="16" t="s">
        <v>62</v>
      </c>
      <c r="Y65" s="16" t="s">
        <v>73</v>
      </c>
      <c r="Z65" t="s">
        <v>3186</v>
      </c>
      <c r="AA65" s="12" t="str">
        <f>Table1[[#This Row],[case_id]]&amp;"__"&amp;Table1[[#This Row],[filename]]&amp;"__"&amp;Table1[[#This Row],[Model]]</f>
        <v>repo_3dc16e2_ef926e6__init_llm_vs_gt.diff__ChatGPT 5.4</v>
      </c>
      <c r="AB65" s="12">
        <f>IF(Table1[[#This Row],[task_success]]="Yes",1,0)</f>
        <v>1</v>
      </c>
      <c r="AC65" s="12">
        <f>IF(Table1[[#This Row],[task_success]]="Partial",1,0)</f>
        <v>0</v>
      </c>
      <c r="AD65" s="12">
        <f>IF(Table1[[#This Row],[task_success]]="No",1,0)</f>
        <v>0</v>
      </c>
      <c r="AE65" s="12">
        <f>IF(Table1[[#This Row],[exact_match]]="Yes",1,0)</f>
        <v>0</v>
      </c>
      <c r="AF65" s="12">
        <f>IF(Table1[[#This Row],[unintended_change_present]]="Yes",1,0)</f>
        <v>1</v>
      </c>
      <c r="AG65" s="12">
        <f>IF(Table1[[#This Row],[missed_required_change]]="Yes",1,0)</f>
        <v>0</v>
      </c>
      <c r="AH65" s="12">
        <f>IF(OR(Table1[[#This Row],[severity]]="Medium",Table1[[#This Row],[severity]]="High"),1,0)</f>
        <v>0</v>
      </c>
    </row>
    <row r="66" spans="1:34" ht="290.25">
      <c r="A66" s="27" t="s">
        <v>870</v>
      </c>
      <c r="B66" s="11" t="s">
        <v>871</v>
      </c>
      <c r="C66" s="12" t="s">
        <v>114</v>
      </c>
      <c r="D6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66" s="11" t="s">
        <v>872</v>
      </c>
      <c r="F66" s="12" t="s">
        <v>873</v>
      </c>
      <c r="G66" s="12" t="s">
        <v>874</v>
      </c>
      <c r="H66" s="12">
        <v>2</v>
      </c>
      <c r="I66" s="12" t="s">
        <v>875</v>
      </c>
      <c r="J66" s="12" t="s">
        <v>876</v>
      </c>
      <c r="K66" s="13" t="s">
        <v>56</v>
      </c>
      <c r="L66" s="12" t="s">
        <v>877</v>
      </c>
      <c r="M66" s="12" t="s">
        <v>878</v>
      </c>
      <c r="N66" s="28" t="s">
        <v>879</v>
      </c>
      <c r="O66" s="12" t="s">
        <v>880</v>
      </c>
      <c r="P66" s="13" t="s">
        <v>61</v>
      </c>
      <c r="Q66" s="13" t="s">
        <v>61</v>
      </c>
      <c r="R66" s="13" t="s">
        <v>62</v>
      </c>
      <c r="S66" s="12" t="s">
        <v>881</v>
      </c>
      <c r="T66" s="13" t="s">
        <v>64</v>
      </c>
      <c r="U66" s="13" t="s">
        <v>62</v>
      </c>
      <c r="V66" s="12" t="s">
        <v>882</v>
      </c>
      <c r="W66" s="12" t="s">
        <v>66</v>
      </c>
      <c r="X66" s="12" t="s">
        <v>62</v>
      </c>
      <c r="Y66" s="12" t="s">
        <v>73</v>
      </c>
      <c r="Z66" t="s">
        <v>3186</v>
      </c>
      <c r="AA66" s="12" t="str">
        <f>Table1[[#This Row],[case_id]]&amp;"__"&amp;Table1[[#This Row],[filename]]&amp;"__"&amp;Table1[[#This Row],[Model]]</f>
        <v>repo_ba68976_e8f1418__pdfa_llm_vs_gt.diff__ChatGPT 5.4</v>
      </c>
      <c r="AB66" s="12">
        <f>IF(Table1[[#This Row],[task_success]]="Yes",1,0)</f>
        <v>0</v>
      </c>
      <c r="AC66" s="12">
        <f>IF(Table1[[#This Row],[task_success]]="Partial",1,0)</f>
        <v>0</v>
      </c>
      <c r="AD66" s="12">
        <f>IF(Table1[[#This Row],[task_success]]="No",1,0)</f>
        <v>1</v>
      </c>
      <c r="AE66" s="12">
        <f>IF(Table1[[#This Row],[exact_match]]="Yes",1,0)</f>
        <v>0</v>
      </c>
      <c r="AF66" s="12">
        <f>IF(Table1[[#This Row],[unintended_change_present]]="Yes",1,0)</f>
        <v>1</v>
      </c>
      <c r="AG66" s="12">
        <f>IF(Table1[[#This Row],[missed_required_change]]="Yes",1,0)</f>
        <v>1</v>
      </c>
      <c r="AH66" s="12">
        <f>IF(OR(Table1[[#This Row],[severity]]="Medium",Table1[[#This Row],[severity]]="High"),1,0)</f>
        <v>1</v>
      </c>
    </row>
    <row r="67" spans="1:34" ht="275.25">
      <c r="A67" s="26" t="s">
        <v>870</v>
      </c>
      <c r="B67" s="15" t="s">
        <v>871</v>
      </c>
      <c r="C67" s="16" t="s">
        <v>114</v>
      </c>
      <c r="D6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67" s="15" t="s">
        <v>872</v>
      </c>
      <c r="F67" s="16" t="s">
        <v>873</v>
      </c>
      <c r="G67" s="16" t="s">
        <v>874</v>
      </c>
      <c r="H67" s="16">
        <v>2</v>
      </c>
      <c r="I67" s="16" t="s">
        <v>875</v>
      </c>
      <c r="J67" s="16" t="s">
        <v>892</v>
      </c>
      <c r="K67" s="18" t="s">
        <v>56</v>
      </c>
      <c r="L67" s="16" t="s">
        <v>877</v>
      </c>
      <c r="M67" s="16" t="s">
        <v>878</v>
      </c>
      <c r="N67" s="30" t="s">
        <v>893</v>
      </c>
      <c r="O67" s="16" t="s">
        <v>894</v>
      </c>
      <c r="P67" s="18" t="s">
        <v>61</v>
      </c>
      <c r="Q67" s="18" t="s">
        <v>61</v>
      </c>
      <c r="R67" s="18" t="s">
        <v>62</v>
      </c>
      <c r="S67" s="16" t="s">
        <v>881</v>
      </c>
      <c r="T67" s="18" t="s">
        <v>64</v>
      </c>
      <c r="U67" s="18" t="s">
        <v>62</v>
      </c>
      <c r="V67" s="16" t="s">
        <v>895</v>
      </c>
      <c r="W67" s="16" t="s">
        <v>66</v>
      </c>
      <c r="X67" s="16" t="s">
        <v>62</v>
      </c>
      <c r="Y67" s="16" t="s">
        <v>73</v>
      </c>
      <c r="Z67" t="s">
        <v>3186</v>
      </c>
      <c r="AA67" s="12" t="str">
        <f>Table1[[#This Row],[case_id]]&amp;"__"&amp;Table1[[#This Row],[filename]]&amp;"__"&amp;Table1[[#This Row],[Model]]</f>
        <v>repo_ba68976_e8f1418__pdfua_llm_vs_gt.diff__ChatGPT 5.4</v>
      </c>
      <c r="AB67" s="12">
        <f>IF(Table1[[#This Row],[task_success]]="Yes",1,0)</f>
        <v>0</v>
      </c>
      <c r="AC67" s="12">
        <f>IF(Table1[[#This Row],[task_success]]="Partial",1,0)</f>
        <v>0</v>
      </c>
      <c r="AD67" s="12">
        <f>IF(Table1[[#This Row],[task_success]]="No",1,0)</f>
        <v>1</v>
      </c>
      <c r="AE67" s="12">
        <f>IF(Table1[[#This Row],[exact_match]]="Yes",1,0)</f>
        <v>0</v>
      </c>
      <c r="AF67" s="12">
        <f>IF(Table1[[#This Row],[unintended_change_present]]="Yes",1,0)</f>
        <v>1</v>
      </c>
      <c r="AG67" s="12">
        <f>IF(Table1[[#This Row],[missed_required_change]]="Yes",1,0)</f>
        <v>1</v>
      </c>
      <c r="AH67" s="12">
        <f>IF(OR(Table1[[#This Row],[severity]]="Medium",Table1[[#This Row],[severity]]="High"),1,0)</f>
        <v>1</v>
      </c>
    </row>
    <row r="68" spans="1:34" ht="106.5">
      <c r="A68" s="27" t="s">
        <v>870</v>
      </c>
      <c r="B68" s="11" t="s">
        <v>871</v>
      </c>
      <c r="C68" s="12" t="s">
        <v>149</v>
      </c>
      <c r="D6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68" s="11" t="s">
        <v>903</v>
      </c>
      <c r="F68" s="12" t="s">
        <v>904</v>
      </c>
      <c r="G68" s="12" t="s">
        <v>905</v>
      </c>
      <c r="H68" s="12">
        <v>1</v>
      </c>
      <c r="I68" s="12" t="s">
        <v>906</v>
      </c>
      <c r="J68" s="12" t="s">
        <v>906</v>
      </c>
      <c r="K68" s="13" t="s">
        <v>56</v>
      </c>
      <c r="L68" s="12" t="s">
        <v>907</v>
      </c>
      <c r="M68" s="12" t="s">
        <v>908</v>
      </c>
      <c r="N68" s="12" t="s">
        <v>230</v>
      </c>
      <c r="O68" s="12" t="s">
        <v>909</v>
      </c>
      <c r="P68" s="13" t="s">
        <v>62</v>
      </c>
      <c r="Q68" s="13" t="s">
        <v>61</v>
      </c>
      <c r="R68" s="13" t="s">
        <v>62</v>
      </c>
      <c r="S68" s="12" t="s">
        <v>76</v>
      </c>
      <c r="T68" s="13" t="s">
        <v>77</v>
      </c>
      <c r="U68" s="13" t="s">
        <v>61</v>
      </c>
      <c r="V68" s="12" t="s">
        <v>89</v>
      </c>
      <c r="W68" s="12" t="s">
        <v>72</v>
      </c>
      <c r="X68" s="12" t="s">
        <v>62</v>
      </c>
      <c r="Y68" s="12" t="s">
        <v>73</v>
      </c>
      <c r="Z68" t="s">
        <v>3186</v>
      </c>
      <c r="AA68" s="12" t="str">
        <f>Table1[[#This Row],[case_id]]&amp;"__"&amp;Table1[[#This Row],[filename]]&amp;"__"&amp;Table1[[#This Row],[Model]]</f>
        <v>repo_0ff8692_c140c7b__init_llm_vs_gt.diff__ChatGPT 5.4</v>
      </c>
      <c r="AB68" s="12">
        <f>IF(Table1[[#This Row],[task_success]]="Yes",1,0)</f>
        <v>1</v>
      </c>
      <c r="AC68" s="12">
        <f>IF(Table1[[#This Row],[task_success]]="Partial",1,0)</f>
        <v>0</v>
      </c>
      <c r="AD68" s="12">
        <f>IF(Table1[[#This Row],[task_success]]="No",1,0)</f>
        <v>0</v>
      </c>
      <c r="AE68" s="12">
        <f>IF(Table1[[#This Row],[exact_match]]="Yes",1,0)</f>
        <v>0</v>
      </c>
      <c r="AF68" s="12">
        <f>IF(Table1[[#This Row],[unintended_change_present]]="Yes",1,0)</f>
        <v>1</v>
      </c>
      <c r="AG68" s="12">
        <f>IF(Table1[[#This Row],[missed_required_change]]="Yes",1,0)</f>
        <v>0</v>
      </c>
      <c r="AH68" s="12">
        <f>IF(OR(Table1[[#This Row],[severity]]="Medium",Table1[[#This Row],[severity]]="High"),1,0)</f>
        <v>0</v>
      </c>
    </row>
    <row r="69" spans="1:34" ht="76.5">
      <c r="A69" s="26" t="s">
        <v>912</v>
      </c>
      <c r="B69" s="15" t="s">
        <v>913</v>
      </c>
      <c r="C69" s="16" t="s">
        <v>51</v>
      </c>
      <c r="D6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69" s="15" t="s">
        <v>914</v>
      </c>
      <c r="F69" s="16" t="s">
        <v>915</v>
      </c>
      <c r="G69" s="16" t="s">
        <v>916</v>
      </c>
      <c r="H69" s="16">
        <v>1</v>
      </c>
      <c r="I69" s="16" t="s">
        <v>917</v>
      </c>
      <c r="J69" s="16" t="s">
        <v>917</v>
      </c>
      <c r="K69" s="18" t="s">
        <v>56</v>
      </c>
      <c r="L69" s="16" t="s">
        <v>918</v>
      </c>
      <c r="M69" s="16" t="s">
        <v>919</v>
      </c>
      <c r="N69" s="16" t="s">
        <v>920</v>
      </c>
      <c r="O69" s="16" t="s">
        <v>921</v>
      </c>
      <c r="P69" s="18" t="s">
        <v>62</v>
      </c>
      <c r="Q69" s="18" t="s">
        <v>61</v>
      </c>
      <c r="R69" s="18" t="s">
        <v>62</v>
      </c>
      <c r="S69" s="16" t="s">
        <v>76</v>
      </c>
      <c r="T69" s="18" t="s">
        <v>77</v>
      </c>
      <c r="U69" s="18" t="s">
        <v>61</v>
      </c>
      <c r="V69" s="16" t="s">
        <v>89</v>
      </c>
      <c r="W69" s="16" t="s">
        <v>72</v>
      </c>
      <c r="X69" s="16" t="s">
        <v>62</v>
      </c>
      <c r="Y69" s="16" t="s">
        <v>73</v>
      </c>
      <c r="Z69" t="s">
        <v>3186</v>
      </c>
      <c r="AA69" s="12" t="str">
        <f>Table1[[#This Row],[case_id]]&amp;"__"&amp;Table1[[#This Row],[filename]]&amp;"__"&amp;Table1[[#This Row],[Model]]</f>
        <v>repo_66862db_5a70d67__sys_llm_vs_gt.diff__ChatGPT 5.4</v>
      </c>
      <c r="AB69" s="12">
        <f>IF(Table1[[#This Row],[task_success]]="Yes",1,0)</f>
        <v>1</v>
      </c>
      <c r="AC69" s="12">
        <f>IF(Table1[[#This Row],[task_success]]="Partial",1,0)</f>
        <v>0</v>
      </c>
      <c r="AD69" s="12">
        <f>IF(Table1[[#This Row],[task_success]]="No",1,0)</f>
        <v>0</v>
      </c>
      <c r="AE69" s="12">
        <f>IF(Table1[[#This Row],[exact_match]]="Yes",1,0)</f>
        <v>0</v>
      </c>
      <c r="AF69" s="12">
        <f>IF(Table1[[#This Row],[unintended_change_present]]="Yes",1,0)</f>
        <v>1</v>
      </c>
      <c r="AG69" s="12">
        <f>IF(Table1[[#This Row],[missed_required_change]]="Yes",1,0)</f>
        <v>0</v>
      </c>
      <c r="AH69" s="12">
        <f>IF(OR(Table1[[#This Row],[severity]]="Medium",Table1[[#This Row],[severity]]="High"),1,0)</f>
        <v>0</v>
      </c>
    </row>
    <row r="70" spans="1:34" ht="106.5">
      <c r="A70" s="27" t="s">
        <v>912</v>
      </c>
      <c r="B70" s="11" t="s">
        <v>913</v>
      </c>
      <c r="C70" s="12" t="s">
        <v>149</v>
      </c>
      <c r="D7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0" s="11" t="s">
        <v>927</v>
      </c>
      <c r="F70" s="32" t="s">
        <v>928</v>
      </c>
      <c r="G70" s="12" t="s">
        <v>929</v>
      </c>
      <c r="H70" s="12">
        <v>1</v>
      </c>
      <c r="I70" s="12" t="s">
        <v>930</v>
      </c>
      <c r="J70" s="12" t="s">
        <v>930</v>
      </c>
      <c r="K70" s="13" t="s">
        <v>56</v>
      </c>
      <c r="L70" s="12" t="s">
        <v>931</v>
      </c>
      <c r="M70" s="12" t="s">
        <v>932</v>
      </c>
      <c r="N70" s="12" t="s">
        <v>933</v>
      </c>
      <c r="O70" s="12" t="s">
        <v>934</v>
      </c>
      <c r="P70" s="13" t="s">
        <v>62</v>
      </c>
      <c r="Q70" s="13" t="s">
        <v>61</v>
      </c>
      <c r="R70" s="13" t="s">
        <v>62</v>
      </c>
      <c r="S70" s="12" t="s">
        <v>76</v>
      </c>
      <c r="T70" s="13" t="s">
        <v>77</v>
      </c>
      <c r="U70" s="13" t="s">
        <v>61</v>
      </c>
      <c r="V70" s="12" t="s">
        <v>89</v>
      </c>
      <c r="W70" s="12" t="s">
        <v>72</v>
      </c>
      <c r="X70" s="12" t="s">
        <v>62</v>
      </c>
      <c r="Y70" s="12" t="s">
        <v>73</v>
      </c>
      <c r="Z70" t="s">
        <v>3186</v>
      </c>
      <c r="AA70" s="12" t="str">
        <f>Table1[[#This Row],[case_id]]&amp;"__"&amp;Table1[[#This Row],[filename]]&amp;"__"&amp;Table1[[#This Row],[Model]]</f>
        <v>repo_4729e44_3c374c3__scene_llm_vs_gt.diff__ChatGPT 5.4</v>
      </c>
      <c r="AB70" s="12">
        <f>IF(Table1[[#This Row],[task_success]]="Yes",1,0)</f>
        <v>1</v>
      </c>
      <c r="AC70" s="12">
        <f>IF(Table1[[#This Row],[task_success]]="Partial",1,0)</f>
        <v>0</v>
      </c>
      <c r="AD70" s="12">
        <f>IF(Table1[[#This Row],[task_success]]="No",1,0)</f>
        <v>0</v>
      </c>
      <c r="AE70" s="12">
        <f>IF(Table1[[#This Row],[exact_match]]="Yes",1,0)</f>
        <v>0</v>
      </c>
      <c r="AF70" s="12">
        <f>IF(Table1[[#This Row],[unintended_change_present]]="Yes",1,0)</f>
        <v>1</v>
      </c>
      <c r="AG70" s="12">
        <f>IF(Table1[[#This Row],[missed_required_change]]="Yes",1,0)</f>
        <v>0</v>
      </c>
      <c r="AH70" s="12">
        <f>IF(OR(Table1[[#This Row],[severity]]="Medium",Table1[[#This Row],[severity]]="High"),1,0)</f>
        <v>0</v>
      </c>
    </row>
    <row r="71" spans="1:34" ht="106.5">
      <c r="A71" s="26" t="s">
        <v>912</v>
      </c>
      <c r="B71" s="15" t="s">
        <v>913</v>
      </c>
      <c r="C71" s="20" t="s">
        <v>149</v>
      </c>
      <c r="D71"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1" s="15" t="s">
        <v>941</v>
      </c>
      <c r="F71" s="16" t="s">
        <v>942</v>
      </c>
      <c r="G71" s="16" t="s">
        <v>943</v>
      </c>
      <c r="H71" s="16">
        <v>1</v>
      </c>
      <c r="I71" s="16" t="s">
        <v>944</v>
      </c>
      <c r="J71" s="16" t="s">
        <v>944</v>
      </c>
      <c r="K71" s="18" t="s">
        <v>56</v>
      </c>
      <c r="L71" s="16" t="s">
        <v>945</v>
      </c>
      <c r="M71" s="16" t="s">
        <v>946</v>
      </c>
      <c r="N71" s="16" t="s">
        <v>933</v>
      </c>
      <c r="O71" s="16" t="s">
        <v>947</v>
      </c>
      <c r="P71" s="18" t="s">
        <v>62</v>
      </c>
      <c r="Q71" s="18" t="s">
        <v>61</v>
      </c>
      <c r="R71" s="18" t="s">
        <v>62</v>
      </c>
      <c r="S71" s="16" t="s">
        <v>76</v>
      </c>
      <c r="T71" s="18" t="s">
        <v>77</v>
      </c>
      <c r="U71" s="18" t="s">
        <v>61</v>
      </c>
      <c r="V71" s="16" t="s">
        <v>89</v>
      </c>
      <c r="W71" s="16" t="s">
        <v>72</v>
      </c>
      <c r="X71" s="16" t="s">
        <v>62</v>
      </c>
      <c r="Y71" s="16" t="s">
        <v>73</v>
      </c>
      <c r="Z71" t="s">
        <v>3186</v>
      </c>
      <c r="AA71" s="12" t="str">
        <f>Table1[[#This Row],[case_id]]&amp;"__"&amp;Table1[[#This Row],[filename]]&amp;"__"&amp;Table1[[#This Row],[Model]]</f>
        <v>repo_52c80f9_018b7ce__scene_llm_vs_gt.diff__ChatGPT 5.4</v>
      </c>
      <c r="AB71" s="12">
        <f>IF(Table1[[#This Row],[task_success]]="Yes",1,0)</f>
        <v>1</v>
      </c>
      <c r="AC71" s="12">
        <f>IF(Table1[[#This Row],[task_success]]="Partial",1,0)</f>
        <v>0</v>
      </c>
      <c r="AD71" s="12">
        <f>IF(Table1[[#This Row],[task_success]]="No",1,0)</f>
        <v>0</v>
      </c>
      <c r="AE71" s="12">
        <f>IF(Table1[[#This Row],[exact_match]]="Yes",1,0)</f>
        <v>0</v>
      </c>
      <c r="AF71" s="12">
        <f>IF(Table1[[#This Row],[unintended_change_present]]="Yes",1,0)</f>
        <v>1</v>
      </c>
      <c r="AG71" s="12">
        <f>IF(Table1[[#This Row],[missed_required_change]]="Yes",1,0)</f>
        <v>0</v>
      </c>
      <c r="AH71" s="12">
        <f>IF(OR(Table1[[#This Row],[severity]]="Medium",Table1[[#This Row],[severity]]="High"),1,0)</f>
        <v>0</v>
      </c>
    </row>
    <row r="72" spans="1:34" ht="121.5">
      <c r="A72" s="27" t="s">
        <v>950</v>
      </c>
      <c r="B72" s="11" t="s">
        <v>951</v>
      </c>
      <c r="C72" s="12" t="s">
        <v>114</v>
      </c>
      <c r="D7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72" s="11" t="s">
        <v>952</v>
      </c>
      <c r="F72" s="12" t="s">
        <v>953</v>
      </c>
      <c r="G72" s="12" t="s">
        <v>954</v>
      </c>
      <c r="H72" s="12">
        <v>1</v>
      </c>
      <c r="I72" s="12" t="s">
        <v>955</v>
      </c>
      <c r="J72" s="12" t="s">
        <v>955</v>
      </c>
      <c r="K72" s="13" t="s">
        <v>56</v>
      </c>
      <c r="L72" s="12" t="s">
        <v>956</v>
      </c>
      <c r="M72" s="12" t="s">
        <v>957</v>
      </c>
      <c r="N72" s="12" t="s">
        <v>958</v>
      </c>
      <c r="O72" s="12" t="s">
        <v>959</v>
      </c>
      <c r="P72" s="13" t="s">
        <v>62</v>
      </c>
      <c r="Q72" s="13" t="s">
        <v>61</v>
      </c>
      <c r="R72" s="13" t="s">
        <v>62</v>
      </c>
      <c r="S72" s="12" t="s">
        <v>76</v>
      </c>
      <c r="T72" s="13" t="s">
        <v>77</v>
      </c>
      <c r="U72" s="13" t="s">
        <v>61</v>
      </c>
      <c r="V72" s="12" t="s">
        <v>960</v>
      </c>
      <c r="W72" s="12" t="s">
        <v>72</v>
      </c>
      <c r="X72" s="12" t="s">
        <v>62</v>
      </c>
      <c r="Y72" s="12" t="s">
        <v>73</v>
      </c>
      <c r="Z72" t="s">
        <v>3186</v>
      </c>
      <c r="AA72" s="12" t="str">
        <f>Table1[[#This Row],[case_id]]&amp;"__"&amp;Table1[[#This Row],[filename]]&amp;"__"&amp;Table1[[#This Row],[Model]]</f>
        <v>repo_cdf6aa8_391c4cf__case_llm_vs_gt.diff__ChatGPT 5.4</v>
      </c>
      <c r="AB72" s="12">
        <f>IF(Table1[[#This Row],[task_success]]="Yes",1,0)</f>
        <v>1</v>
      </c>
      <c r="AC72" s="12">
        <f>IF(Table1[[#This Row],[task_success]]="Partial",1,0)</f>
        <v>0</v>
      </c>
      <c r="AD72" s="12">
        <f>IF(Table1[[#This Row],[task_success]]="No",1,0)</f>
        <v>0</v>
      </c>
      <c r="AE72" s="12">
        <f>IF(Table1[[#This Row],[exact_match]]="Yes",1,0)</f>
        <v>0</v>
      </c>
      <c r="AF72" s="12">
        <f>IF(Table1[[#This Row],[unintended_change_present]]="Yes",1,0)</f>
        <v>1</v>
      </c>
      <c r="AG72" s="12">
        <f>IF(Table1[[#This Row],[missed_required_change]]="Yes",1,0)</f>
        <v>0</v>
      </c>
      <c r="AH72" s="12">
        <f>IF(OR(Table1[[#This Row],[severity]]="Medium",Table1[[#This Row],[severity]]="High"),1,0)</f>
        <v>0</v>
      </c>
    </row>
    <row r="73" spans="1:34" ht="121.5">
      <c r="A73" s="26" t="s">
        <v>950</v>
      </c>
      <c r="B73" s="15" t="s">
        <v>951</v>
      </c>
      <c r="C73" s="20" t="s">
        <v>149</v>
      </c>
      <c r="D73"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3" s="15" t="s">
        <v>965</v>
      </c>
      <c r="F73" s="16" t="s">
        <v>966</v>
      </c>
      <c r="G73" s="16" t="s">
        <v>967</v>
      </c>
      <c r="H73" s="16">
        <v>1</v>
      </c>
      <c r="I73" s="16" t="s">
        <v>955</v>
      </c>
      <c r="J73" s="16" t="s">
        <v>955</v>
      </c>
      <c r="K73" s="18" t="s">
        <v>56</v>
      </c>
      <c r="L73" s="16" t="s">
        <v>968</v>
      </c>
      <c r="M73" s="16" t="s">
        <v>969</v>
      </c>
      <c r="N73" s="16" t="s">
        <v>958</v>
      </c>
      <c r="O73" s="16" t="s">
        <v>970</v>
      </c>
      <c r="P73" s="18" t="s">
        <v>62</v>
      </c>
      <c r="Q73" s="18" t="s">
        <v>61</v>
      </c>
      <c r="R73" s="18" t="s">
        <v>62</v>
      </c>
      <c r="S73" s="16" t="s">
        <v>76</v>
      </c>
      <c r="T73" s="18" t="s">
        <v>77</v>
      </c>
      <c r="U73" s="18" t="s">
        <v>61</v>
      </c>
      <c r="V73" s="16" t="s">
        <v>971</v>
      </c>
      <c r="W73" s="16" t="s">
        <v>72</v>
      </c>
      <c r="X73" s="16" t="s">
        <v>62</v>
      </c>
      <c r="Y73" s="16" t="s">
        <v>73</v>
      </c>
      <c r="Z73" t="s">
        <v>3186</v>
      </c>
      <c r="AA73" s="12" t="str">
        <f>Table1[[#This Row],[case_id]]&amp;"__"&amp;Table1[[#This Row],[filename]]&amp;"__"&amp;Table1[[#This Row],[Model]]</f>
        <v>repo_ba9ec8c_b3fc8ef__case_llm_vs_gt.diff__ChatGPT 5.4</v>
      </c>
      <c r="AB73" s="12">
        <f>IF(Table1[[#This Row],[task_success]]="Yes",1,0)</f>
        <v>1</v>
      </c>
      <c r="AC73" s="12">
        <f>IF(Table1[[#This Row],[task_success]]="Partial",1,0)</f>
        <v>0</v>
      </c>
      <c r="AD73" s="12">
        <f>IF(Table1[[#This Row],[task_success]]="No",1,0)</f>
        <v>0</v>
      </c>
      <c r="AE73" s="12">
        <f>IF(Table1[[#This Row],[exact_match]]="Yes",1,0)</f>
        <v>0</v>
      </c>
      <c r="AF73" s="12">
        <f>IF(Table1[[#This Row],[unintended_change_present]]="Yes",1,0)</f>
        <v>1</v>
      </c>
      <c r="AG73" s="12">
        <f>IF(Table1[[#This Row],[missed_required_change]]="Yes",1,0)</f>
        <v>0</v>
      </c>
      <c r="AH73" s="12">
        <f>IF(OR(Table1[[#This Row],[severity]]="Medium",Table1[[#This Row],[severity]]="High"),1,0)</f>
        <v>0</v>
      </c>
    </row>
    <row r="74" spans="1:34" ht="121.5">
      <c r="A74" s="27" t="s">
        <v>977</v>
      </c>
      <c r="B74" s="11" t="s">
        <v>978</v>
      </c>
      <c r="C74" s="12" t="s">
        <v>149</v>
      </c>
      <c r="D7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4" s="11" t="s">
        <v>979</v>
      </c>
      <c r="F74" s="12" t="s">
        <v>980</v>
      </c>
      <c r="G74" s="12" t="s">
        <v>981</v>
      </c>
      <c r="H74" s="12">
        <v>4</v>
      </c>
      <c r="I74" s="12" t="s">
        <v>982</v>
      </c>
      <c r="J74" s="12" t="s">
        <v>983</v>
      </c>
      <c r="K74" s="13" t="s">
        <v>56</v>
      </c>
      <c r="L74" s="12" t="s">
        <v>984</v>
      </c>
      <c r="M74" s="12" t="s">
        <v>985</v>
      </c>
      <c r="N74" s="12" t="s">
        <v>986</v>
      </c>
      <c r="O74" s="12" t="s">
        <v>987</v>
      </c>
      <c r="P74" s="13" t="s">
        <v>62</v>
      </c>
      <c r="Q74" s="13" t="s">
        <v>61</v>
      </c>
      <c r="R74" s="13" t="s">
        <v>62</v>
      </c>
      <c r="S74" s="12" t="s">
        <v>76</v>
      </c>
      <c r="T74" s="13" t="s">
        <v>77</v>
      </c>
      <c r="U74" s="13" t="s">
        <v>61</v>
      </c>
      <c r="V74" s="12" t="s">
        <v>960</v>
      </c>
      <c r="W74" s="12" t="s">
        <v>72</v>
      </c>
      <c r="X74" s="12" t="s">
        <v>62</v>
      </c>
      <c r="Y74" s="12" t="s">
        <v>73</v>
      </c>
      <c r="Z74" t="s">
        <v>3186</v>
      </c>
      <c r="AA74" s="12" t="str">
        <f>Table1[[#This Row],[case_id]]&amp;"__"&amp;Table1[[#This Row],[filename]]&amp;"__"&amp;Table1[[#This Row],[Model]]</f>
        <v>repo_e392f51_5b0c3e7__client_llm_vs_gt.diff__ChatGPT 5.4</v>
      </c>
      <c r="AB74" s="12">
        <f>IF(Table1[[#This Row],[task_success]]="Yes",1,0)</f>
        <v>1</v>
      </c>
      <c r="AC74" s="12">
        <f>IF(Table1[[#This Row],[task_success]]="Partial",1,0)</f>
        <v>0</v>
      </c>
      <c r="AD74" s="12">
        <f>IF(Table1[[#This Row],[task_success]]="No",1,0)</f>
        <v>0</v>
      </c>
      <c r="AE74" s="12">
        <f>IF(Table1[[#This Row],[exact_match]]="Yes",1,0)</f>
        <v>0</v>
      </c>
      <c r="AF74" s="12">
        <f>IF(Table1[[#This Row],[unintended_change_present]]="Yes",1,0)</f>
        <v>1</v>
      </c>
      <c r="AG74" s="12">
        <f>IF(Table1[[#This Row],[missed_required_change]]="Yes",1,0)</f>
        <v>0</v>
      </c>
      <c r="AH74" s="12">
        <f>IF(OR(Table1[[#This Row],[severity]]="Medium",Table1[[#This Row],[severity]]="High"),1,0)</f>
        <v>0</v>
      </c>
    </row>
    <row r="75" spans="1:34" ht="121.5">
      <c r="A75" s="26" t="s">
        <v>977</v>
      </c>
      <c r="B75" s="15" t="s">
        <v>978</v>
      </c>
      <c r="C75" s="16" t="s">
        <v>149</v>
      </c>
      <c r="D7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5" s="15" t="s">
        <v>979</v>
      </c>
      <c r="F75" s="16" t="s">
        <v>980</v>
      </c>
      <c r="G75" s="16" t="s">
        <v>981</v>
      </c>
      <c r="H75" s="16">
        <v>4</v>
      </c>
      <c r="I75" s="16" t="s">
        <v>982</v>
      </c>
      <c r="J75" s="16" t="s">
        <v>993</v>
      </c>
      <c r="K75" s="18" t="s">
        <v>56</v>
      </c>
      <c r="L75" s="16" t="s">
        <v>984</v>
      </c>
      <c r="M75" s="16" t="s">
        <v>985</v>
      </c>
      <c r="N75" s="16" t="s">
        <v>994</v>
      </c>
      <c r="O75" s="16" t="s">
        <v>995</v>
      </c>
      <c r="P75" s="18" t="s">
        <v>62</v>
      </c>
      <c r="Q75" s="18" t="s">
        <v>61</v>
      </c>
      <c r="R75" s="18" t="s">
        <v>62</v>
      </c>
      <c r="S75" s="16" t="s">
        <v>76</v>
      </c>
      <c r="T75" s="18" t="s">
        <v>77</v>
      </c>
      <c r="U75" s="18" t="s">
        <v>61</v>
      </c>
      <c r="V75" s="16" t="s">
        <v>971</v>
      </c>
      <c r="W75" s="16" t="s">
        <v>72</v>
      </c>
      <c r="X75" s="16" t="s">
        <v>62</v>
      </c>
      <c r="Y75" s="16" t="s">
        <v>73</v>
      </c>
      <c r="Z75" t="s">
        <v>3186</v>
      </c>
      <c r="AA75" s="12" t="str">
        <f>Table1[[#This Row],[case_id]]&amp;"__"&amp;Table1[[#This Row],[filename]]&amp;"__"&amp;Table1[[#This Row],[Model]]</f>
        <v>repo_e392f51_5b0c3e7__regex_llm_vs_gt.diff__ChatGPT 5.4</v>
      </c>
      <c r="AB75" s="12">
        <f>IF(Table1[[#This Row],[task_success]]="Yes",1,0)</f>
        <v>1</v>
      </c>
      <c r="AC75" s="12">
        <f>IF(Table1[[#This Row],[task_success]]="Partial",1,0)</f>
        <v>0</v>
      </c>
      <c r="AD75" s="12">
        <f>IF(Table1[[#This Row],[task_success]]="No",1,0)</f>
        <v>0</v>
      </c>
      <c r="AE75" s="12">
        <f>IF(Table1[[#This Row],[exact_match]]="Yes",1,0)</f>
        <v>0</v>
      </c>
      <c r="AF75" s="12">
        <f>IF(Table1[[#This Row],[unintended_change_present]]="Yes",1,0)</f>
        <v>1</v>
      </c>
      <c r="AG75" s="12">
        <f>IF(Table1[[#This Row],[missed_required_change]]="Yes",1,0)</f>
        <v>0</v>
      </c>
      <c r="AH75" s="12">
        <f>IF(OR(Table1[[#This Row],[severity]]="Medium",Table1[[#This Row],[severity]]="High"),1,0)</f>
        <v>0</v>
      </c>
    </row>
    <row r="76" spans="1:34" ht="121.5">
      <c r="A76" s="27" t="s">
        <v>977</v>
      </c>
      <c r="B76" s="11" t="s">
        <v>978</v>
      </c>
      <c r="C76" s="12" t="s">
        <v>149</v>
      </c>
      <c r="D7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6" s="11" t="s">
        <v>979</v>
      </c>
      <c r="F76" s="12" t="s">
        <v>980</v>
      </c>
      <c r="G76" s="12" t="s">
        <v>981</v>
      </c>
      <c r="H76" s="12">
        <v>4</v>
      </c>
      <c r="I76" s="12" t="s">
        <v>982</v>
      </c>
      <c r="J76" s="12" t="s">
        <v>1001</v>
      </c>
      <c r="K76" s="13" t="s">
        <v>56</v>
      </c>
      <c r="L76" s="12" t="s">
        <v>984</v>
      </c>
      <c r="M76" s="12" t="s">
        <v>985</v>
      </c>
      <c r="N76" s="12" t="s">
        <v>1002</v>
      </c>
      <c r="O76" s="12" t="s">
        <v>1003</v>
      </c>
      <c r="P76" s="13" t="s">
        <v>62</v>
      </c>
      <c r="Q76" s="13" t="s">
        <v>61</v>
      </c>
      <c r="R76" s="13" t="s">
        <v>62</v>
      </c>
      <c r="S76" s="12" t="s">
        <v>76</v>
      </c>
      <c r="T76" s="13" t="s">
        <v>77</v>
      </c>
      <c r="U76" s="13" t="s">
        <v>61</v>
      </c>
      <c r="V76" s="12" t="s">
        <v>971</v>
      </c>
      <c r="W76" s="12" t="s">
        <v>72</v>
      </c>
      <c r="X76" s="12" t="s">
        <v>62</v>
      </c>
      <c r="Y76" s="12" t="s">
        <v>73</v>
      </c>
      <c r="Z76" t="s">
        <v>3186</v>
      </c>
      <c r="AA76" s="12" t="str">
        <f>Table1[[#This Row],[case_id]]&amp;"__"&amp;Table1[[#This Row],[filename]]&amp;"__"&amp;Table1[[#This Row],[Model]]</f>
        <v>repo_e392f51_5b0c3e7__server_llm_vs_gt.diff__ChatGPT 5.4</v>
      </c>
      <c r="AB76" s="12">
        <f>IF(Table1[[#This Row],[task_success]]="Yes",1,0)</f>
        <v>1</v>
      </c>
      <c r="AC76" s="12">
        <f>IF(Table1[[#This Row],[task_success]]="Partial",1,0)</f>
        <v>0</v>
      </c>
      <c r="AD76" s="12">
        <f>IF(Table1[[#This Row],[task_success]]="No",1,0)</f>
        <v>0</v>
      </c>
      <c r="AE76" s="12">
        <f>IF(Table1[[#This Row],[exact_match]]="Yes",1,0)</f>
        <v>0</v>
      </c>
      <c r="AF76" s="12">
        <f>IF(Table1[[#This Row],[unintended_change_present]]="Yes",1,0)</f>
        <v>1</v>
      </c>
      <c r="AG76" s="12">
        <f>IF(Table1[[#This Row],[missed_required_change]]="Yes",1,0)</f>
        <v>0</v>
      </c>
      <c r="AH76" s="12">
        <f>IF(OR(Table1[[#This Row],[severity]]="Medium",Table1[[#This Row],[severity]]="High"),1,0)</f>
        <v>0</v>
      </c>
    </row>
    <row r="77" spans="1:34" ht="121.5">
      <c r="A77" s="26" t="s">
        <v>977</v>
      </c>
      <c r="B77" s="15" t="s">
        <v>978</v>
      </c>
      <c r="C77" s="16" t="s">
        <v>149</v>
      </c>
      <c r="D7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77" s="15" t="s">
        <v>979</v>
      </c>
      <c r="F77" s="16" t="s">
        <v>980</v>
      </c>
      <c r="G77" s="16" t="s">
        <v>981</v>
      </c>
      <c r="H77" s="16">
        <v>4</v>
      </c>
      <c r="I77" s="16" t="s">
        <v>982</v>
      </c>
      <c r="J77" s="16" t="s">
        <v>1009</v>
      </c>
      <c r="K77" s="18" t="s">
        <v>56</v>
      </c>
      <c r="L77" s="16" t="s">
        <v>984</v>
      </c>
      <c r="M77" s="16" t="s">
        <v>985</v>
      </c>
      <c r="N77" s="16" t="s">
        <v>958</v>
      </c>
      <c r="O77" s="16" t="s">
        <v>1010</v>
      </c>
      <c r="P77" s="18" t="s">
        <v>62</v>
      </c>
      <c r="Q77" s="18" t="s">
        <v>61</v>
      </c>
      <c r="R77" s="18" t="s">
        <v>62</v>
      </c>
      <c r="S77" s="16" t="s">
        <v>76</v>
      </c>
      <c r="T77" s="18" t="s">
        <v>77</v>
      </c>
      <c r="U77" s="18" t="s">
        <v>61</v>
      </c>
      <c r="V77" s="16" t="s">
        <v>971</v>
      </c>
      <c r="W77" s="16" t="s">
        <v>72</v>
      </c>
      <c r="X77" s="16" t="s">
        <v>62</v>
      </c>
      <c r="Y77" s="16" t="s">
        <v>73</v>
      </c>
      <c r="Z77" t="s">
        <v>3186</v>
      </c>
      <c r="AA77" s="12" t="str">
        <f>Table1[[#This Row],[case_id]]&amp;"__"&amp;Table1[[#This Row],[filename]]&amp;"__"&amp;Table1[[#This Row],[Model]]</f>
        <v>repo_e392f51_5b0c3e7__case_llm_vs_gt.diff__ChatGPT 5.4</v>
      </c>
      <c r="AB77" s="12">
        <f>IF(Table1[[#This Row],[task_success]]="Yes",1,0)</f>
        <v>1</v>
      </c>
      <c r="AC77" s="12">
        <f>IF(Table1[[#This Row],[task_success]]="Partial",1,0)</f>
        <v>0</v>
      </c>
      <c r="AD77" s="12">
        <f>IF(Table1[[#This Row],[task_success]]="No",1,0)</f>
        <v>0</v>
      </c>
      <c r="AE77" s="12">
        <f>IF(Table1[[#This Row],[exact_match]]="Yes",1,0)</f>
        <v>0</v>
      </c>
      <c r="AF77" s="12">
        <f>IF(Table1[[#This Row],[unintended_change_present]]="Yes",1,0)</f>
        <v>1</v>
      </c>
      <c r="AG77" s="12">
        <f>IF(Table1[[#This Row],[missed_required_change]]="Yes",1,0)</f>
        <v>0</v>
      </c>
      <c r="AH77" s="12">
        <f>IF(OR(Table1[[#This Row],[severity]]="Medium",Table1[[#This Row],[severity]]="High"),1,0)</f>
        <v>0</v>
      </c>
    </row>
    <row r="78" spans="1:34" ht="121.5">
      <c r="A78" s="10" t="s">
        <v>1014</v>
      </c>
      <c r="B78" s="11" t="s">
        <v>1015</v>
      </c>
      <c r="C78" s="12" t="s">
        <v>51</v>
      </c>
      <c r="D7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78" s="11" t="s">
        <v>1016</v>
      </c>
      <c r="F78" s="12" t="s">
        <v>1017</v>
      </c>
      <c r="G78" s="12" t="s">
        <v>1018</v>
      </c>
      <c r="H78" s="12">
        <v>1</v>
      </c>
      <c r="I78" s="12" t="s">
        <v>1019</v>
      </c>
      <c r="J78" s="12" t="s">
        <v>1019</v>
      </c>
      <c r="K78" s="13" t="s">
        <v>56</v>
      </c>
      <c r="L78" s="12" t="s">
        <v>1020</v>
      </c>
      <c r="M78" s="12" t="s">
        <v>1021</v>
      </c>
      <c r="N78" s="12" t="s">
        <v>1022</v>
      </c>
      <c r="O78" s="12" t="s">
        <v>1023</v>
      </c>
      <c r="P78" s="13" t="s">
        <v>62</v>
      </c>
      <c r="Q78" s="13" t="s">
        <v>61</v>
      </c>
      <c r="R78" s="13" t="s">
        <v>62</v>
      </c>
      <c r="S78" s="12" t="s">
        <v>76</v>
      </c>
      <c r="T78" s="13" t="s">
        <v>77</v>
      </c>
      <c r="U78" s="13" t="s">
        <v>61</v>
      </c>
      <c r="V78" s="12" t="s">
        <v>971</v>
      </c>
      <c r="W78" s="12" t="s">
        <v>72</v>
      </c>
      <c r="X78" s="12" t="s">
        <v>62</v>
      </c>
      <c r="Y78" s="12" t="s">
        <v>73</v>
      </c>
      <c r="Z78" t="s">
        <v>3186</v>
      </c>
      <c r="AA78" s="12" t="str">
        <f>Table1[[#This Row],[case_id]]&amp;"__"&amp;Table1[[#This Row],[filename]]&amp;"__"&amp;Table1[[#This Row],[Model]]</f>
        <v>repo_62a77e7_aed0637__vcs_llm_vs_gt.diff__ChatGPT 5.4</v>
      </c>
      <c r="AB78" s="12">
        <f>IF(Table1[[#This Row],[task_success]]="Yes",1,0)</f>
        <v>1</v>
      </c>
      <c r="AC78" s="12">
        <f>IF(Table1[[#This Row],[task_success]]="Partial",1,0)</f>
        <v>0</v>
      </c>
      <c r="AD78" s="12">
        <f>IF(Table1[[#This Row],[task_success]]="No",1,0)</f>
        <v>0</v>
      </c>
      <c r="AE78" s="12">
        <f>IF(Table1[[#This Row],[exact_match]]="Yes",1,0)</f>
        <v>0</v>
      </c>
      <c r="AF78" s="12">
        <f>IF(Table1[[#This Row],[unintended_change_present]]="Yes",1,0)</f>
        <v>1</v>
      </c>
      <c r="AG78" s="12">
        <f>IF(Table1[[#This Row],[missed_required_change]]="Yes",1,0)</f>
        <v>0</v>
      </c>
      <c r="AH78" s="12">
        <f>IF(OR(Table1[[#This Row],[severity]]="Medium",Table1[[#This Row],[severity]]="High"),1,0)</f>
        <v>0</v>
      </c>
    </row>
    <row r="79" spans="1:34" ht="229.5">
      <c r="A79" s="14" t="s">
        <v>1014</v>
      </c>
      <c r="B79" s="15" t="s">
        <v>1015</v>
      </c>
      <c r="C79" s="16" t="s">
        <v>80</v>
      </c>
      <c r="D7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79" s="15" t="s">
        <v>1028</v>
      </c>
      <c r="F79" s="16" t="s">
        <v>1029</v>
      </c>
      <c r="G79" s="16">
        <v>3021209</v>
      </c>
      <c r="H79" s="16">
        <v>1</v>
      </c>
      <c r="I79" s="16" t="s">
        <v>1030</v>
      </c>
      <c r="J79" s="16" t="s">
        <v>1030</v>
      </c>
      <c r="K79" s="18" t="s">
        <v>56</v>
      </c>
      <c r="L79" s="16" t="s">
        <v>1031</v>
      </c>
      <c r="M79" s="16" t="s">
        <v>1032</v>
      </c>
      <c r="N79" s="16" t="s">
        <v>1033</v>
      </c>
      <c r="O79" s="16" t="s">
        <v>1034</v>
      </c>
      <c r="P79" s="18" t="s">
        <v>62</v>
      </c>
      <c r="Q79" s="18" t="s">
        <v>61</v>
      </c>
      <c r="R79" s="18" t="s">
        <v>62</v>
      </c>
      <c r="S79" s="16" t="s">
        <v>1035</v>
      </c>
      <c r="T79" s="18" t="s">
        <v>64</v>
      </c>
      <c r="U79" s="18" t="s">
        <v>61</v>
      </c>
      <c r="V79" s="16" t="s">
        <v>1036</v>
      </c>
      <c r="W79" s="16" t="s">
        <v>72</v>
      </c>
      <c r="X79" s="16" t="s">
        <v>62</v>
      </c>
      <c r="Y79" s="16" t="s">
        <v>73</v>
      </c>
      <c r="Z79" t="s">
        <v>3186</v>
      </c>
      <c r="AA79" s="12" t="str">
        <f>Table1[[#This Row],[case_id]]&amp;"__"&amp;Table1[[#This Row],[filename]]&amp;"__"&amp;Table1[[#This Row],[Model]]</f>
        <v>repo_2ec8ec5_3021209__commands_llm_vs_gt.diff__ChatGPT 5.4</v>
      </c>
      <c r="AB79" s="12">
        <f>IF(Table1[[#This Row],[task_success]]="Yes",1,0)</f>
        <v>1</v>
      </c>
      <c r="AC79" s="12">
        <f>IF(Table1[[#This Row],[task_success]]="Partial",1,0)</f>
        <v>0</v>
      </c>
      <c r="AD79" s="12">
        <f>IF(Table1[[#This Row],[task_success]]="No",1,0)</f>
        <v>0</v>
      </c>
      <c r="AE79" s="12">
        <f>IF(Table1[[#This Row],[exact_match]]="Yes",1,0)</f>
        <v>0</v>
      </c>
      <c r="AF79" s="12">
        <f>IF(Table1[[#This Row],[unintended_change_present]]="Yes",1,0)</f>
        <v>1</v>
      </c>
      <c r="AG79" s="12">
        <f>IF(Table1[[#This Row],[missed_required_change]]="Yes",1,0)</f>
        <v>0</v>
      </c>
      <c r="AH79" s="12">
        <f>IF(OR(Table1[[#This Row],[severity]]="Medium",Table1[[#This Row],[severity]]="High"),1,0)</f>
        <v>1</v>
      </c>
    </row>
    <row r="80" spans="1:34" ht="305.25">
      <c r="A80" s="10" t="s">
        <v>1014</v>
      </c>
      <c r="B80" s="11" t="s">
        <v>1015</v>
      </c>
      <c r="C80" s="12" t="s">
        <v>149</v>
      </c>
      <c r="D8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80" s="11" t="s">
        <v>1044</v>
      </c>
      <c r="F80" s="12" t="s">
        <v>1045</v>
      </c>
      <c r="G80" s="12" t="s">
        <v>1046</v>
      </c>
      <c r="H80" s="12">
        <v>1</v>
      </c>
      <c r="I80" s="12" t="s">
        <v>1047</v>
      </c>
      <c r="J80" s="12" t="s">
        <v>1047</v>
      </c>
      <c r="K80" s="13" t="s">
        <v>56</v>
      </c>
      <c r="L80" s="12" t="s">
        <v>1048</v>
      </c>
      <c r="M80" s="12" t="s">
        <v>1049</v>
      </c>
      <c r="N80" s="12" t="s">
        <v>1050</v>
      </c>
      <c r="O80" s="12" t="s">
        <v>1051</v>
      </c>
      <c r="P80" s="13" t="s">
        <v>102</v>
      </c>
      <c r="Q80" s="13" t="s">
        <v>61</v>
      </c>
      <c r="R80" s="13" t="s">
        <v>62</v>
      </c>
      <c r="S80" s="12" t="s">
        <v>519</v>
      </c>
      <c r="T80" s="13" t="s">
        <v>64</v>
      </c>
      <c r="U80" s="13" t="s">
        <v>62</v>
      </c>
      <c r="V80" s="12" t="s">
        <v>1052</v>
      </c>
      <c r="W80" s="12" t="s">
        <v>162</v>
      </c>
      <c r="X80" s="12" t="s">
        <v>62</v>
      </c>
      <c r="Y80" s="12" t="s">
        <v>73</v>
      </c>
      <c r="Z80" t="s">
        <v>3186</v>
      </c>
      <c r="AA80" s="12" t="str">
        <f>Table1[[#This Row],[case_id]]&amp;"__"&amp;Table1[[#This Row],[filename]]&amp;"__"&amp;Table1[[#This Row],[Model]]</f>
        <v>repo_bfe1dba_6859dae__actions_llm_vs_gt.diff__ChatGPT 5.4</v>
      </c>
      <c r="AB80" s="12">
        <f>IF(Table1[[#This Row],[task_success]]="Yes",1,0)</f>
        <v>0</v>
      </c>
      <c r="AC80" s="12">
        <f>IF(Table1[[#This Row],[task_success]]="Partial",1,0)</f>
        <v>1</v>
      </c>
      <c r="AD80" s="12">
        <f>IF(Table1[[#This Row],[task_success]]="No",1,0)</f>
        <v>0</v>
      </c>
      <c r="AE80" s="12">
        <f>IF(Table1[[#This Row],[exact_match]]="Yes",1,0)</f>
        <v>0</v>
      </c>
      <c r="AF80" s="12">
        <f>IF(Table1[[#This Row],[unintended_change_present]]="Yes",1,0)</f>
        <v>1</v>
      </c>
      <c r="AG80" s="12">
        <f>IF(Table1[[#This Row],[missed_required_change]]="Yes",1,0)</f>
        <v>1</v>
      </c>
      <c r="AH80" s="12">
        <f>IF(OR(Table1[[#This Row],[severity]]="Medium",Table1[[#This Row],[severity]]="High"),1,0)</f>
        <v>1</v>
      </c>
    </row>
    <row r="81" spans="1:34" ht="305.25">
      <c r="A81" s="14" t="s">
        <v>1014</v>
      </c>
      <c r="B81" s="15" t="s">
        <v>1015</v>
      </c>
      <c r="C81" s="20" t="s">
        <v>149</v>
      </c>
      <c r="D81"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81" s="15" t="s">
        <v>1060</v>
      </c>
      <c r="F81" s="16" t="s">
        <v>1061</v>
      </c>
      <c r="G81" s="16" t="s">
        <v>1062</v>
      </c>
      <c r="H81" s="16">
        <v>1</v>
      </c>
      <c r="I81" s="16" t="s">
        <v>1047</v>
      </c>
      <c r="J81" s="16" t="s">
        <v>1047</v>
      </c>
      <c r="K81" s="18" t="s">
        <v>56</v>
      </c>
      <c r="L81" s="16" t="s">
        <v>1063</v>
      </c>
      <c r="M81" s="16" t="s">
        <v>1064</v>
      </c>
      <c r="N81" s="16" t="s">
        <v>1050</v>
      </c>
      <c r="O81" s="16" t="s">
        <v>1065</v>
      </c>
      <c r="P81" s="18" t="s">
        <v>61</v>
      </c>
      <c r="Q81" s="18" t="s">
        <v>61</v>
      </c>
      <c r="R81" s="18" t="s">
        <v>62</v>
      </c>
      <c r="S81" s="16" t="s">
        <v>1066</v>
      </c>
      <c r="T81" s="18" t="s">
        <v>64</v>
      </c>
      <c r="U81" s="18" t="s">
        <v>62</v>
      </c>
      <c r="V81" s="16" t="s">
        <v>1067</v>
      </c>
      <c r="W81" s="16" t="s">
        <v>66</v>
      </c>
      <c r="X81" s="16" t="s">
        <v>61</v>
      </c>
      <c r="Y81" s="16" t="s">
        <v>506</v>
      </c>
      <c r="Z81" t="s">
        <v>3186</v>
      </c>
      <c r="AA81" s="12" t="str">
        <f>Table1[[#This Row],[case_id]]&amp;"__"&amp;Table1[[#This Row],[filename]]&amp;"__"&amp;Table1[[#This Row],[Model]]</f>
        <v>repo_968b706_eb2ebc4__actions_llm_vs_gt.diff__ChatGPT 5.4</v>
      </c>
      <c r="AB81" s="12">
        <f>IF(Table1[[#This Row],[task_success]]="Yes",1,0)</f>
        <v>0</v>
      </c>
      <c r="AC81" s="12">
        <f>IF(Table1[[#This Row],[task_success]]="Partial",1,0)</f>
        <v>0</v>
      </c>
      <c r="AD81" s="12">
        <f>IF(Table1[[#This Row],[task_success]]="No",1,0)</f>
        <v>1</v>
      </c>
      <c r="AE81" s="12">
        <f>IF(Table1[[#This Row],[exact_match]]="Yes",1,0)</f>
        <v>0</v>
      </c>
      <c r="AF81" s="12">
        <f>IF(Table1[[#This Row],[unintended_change_present]]="Yes",1,0)</f>
        <v>1</v>
      </c>
      <c r="AG81" s="12">
        <f>IF(Table1[[#This Row],[missed_required_change]]="Yes",1,0)</f>
        <v>1</v>
      </c>
      <c r="AH81" s="12">
        <f>IF(OR(Table1[[#This Row],[severity]]="Medium",Table1[[#This Row],[severity]]="High"),1,0)</f>
        <v>1</v>
      </c>
    </row>
    <row r="82" spans="1:34" ht="121.5">
      <c r="A82" s="10" t="s">
        <v>1070</v>
      </c>
      <c r="B82" s="11" t="s">
        <v>1071</v>
      </c>
      <c r="C82" s="12" t="s">
        <v>51</v>
      </c>
      <c r="D8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2" s="11" t="s">
        <v>1072</v>
      </c>
      <c r="F82" s="12" t="s">
        <v>1073</v>
      </c>
      <c r="G82" s="12" t="s">
        <v>1074</v>
      </c>
      <c r="H82" s="12">
        <v>1</v>
      </c>
      <c r="I82" s="12" t="s">
        <v>1075</v>
      </c>
      <c r="J82" s="12" t="s">
        <v>1075</v>
      </c>
      <c r="K82" s="13" t="s">
        <v>56</v>
      </c>
      <c r="L82" s="12" t="s">
        <v>1076</v>
      </c>
      <c r="M82" s="12" t="s">
        <v>1077</v>
      </c>
      <c r="N82" s="12" t="s">
        <v>517</v>
      </c>
      <c r="O82" s="12" t="s">
        <v>1078</v>
      </c>
      <c r="P82" s="13" t="s">
        <v>62</v>
      </c>
      <c r="Q82" s="13" t="s">
        <v>61</v>
      </c>
      <c r="R82" s="13" t="s">
        <v>62</v>
      </c>
      <c r="S82" s="12" t="s">
        <v>76</v>
      </c>
      <c r="T82" s="13" t="s">
        <v>77</v>
      </c>
      <c r="U82" s="13" t="s">
        <v>61</v>
      </c>
      <c r="V82" s="12" t="s">
        <v>971</v>
      </c>
      <c r="W82" s="12" t="s">
        <v>72</v>
      </c>
      <c r="X82" s="12" t="s">
        <v>62</v>
      </c>
      <c r="Y82" s="12" t="s">
        <v>73</v>
      </c>
      <c r="Z82" t="s">
        <v>3186</v>
      </c>
      <c r="AA82" s="12" t="str">
        <f>Table1[[#This Row],[case_id]]&amp;"__"&amp;Table1[[#This Row],[filename]]&amp;"__"&amp;Table1[[#This Row],[Model]]</f>
        <v>repo_1821ce4_c42f6c0__parser_llm_vs_gt.diff__ChatGPT 5.4</v>
      </c>
      <c r="AB82" s="12">
        <f>IF(Table1[[#This Row],[task_success]]="Yes",1,0)</f>
        <v>1</v>
      </c>
      <c r="AC82" s="12">
        <f>IF(Table1[[#This Row],[task_success]]="Partial",1,0)</f>
        <v>0</v>
      </c>
      <c r="AD82" s="12">
        <f>IF(Table1[[#This Row],[task_success]]="No",1,0)</f>
        <v>0</v>
      </c>
      <c r="AE82" s="12">
        <f>IF(Table1[[#This Row],[exact_match]]="Yes",1,0)</f>
        <v>0</v>
      </c>
      <c r="AF82" s="12">
        <f>IF(Table1[[#This Row],[unintended_change_present]]="Yes",1,0)</f>
        <v>1</v>
      </c>
      <c r="AG82" s="12">
        <f>IF(Table1[[#This Row],[missed_required_change]]="Yes",1,0)</f>
        <v>0</v>
      </c>
      <c r="AH82" s="12">
        <f>IF(OR(Table1[[#This Row],[severity]]="Medium",Table1[[#This Row],[severity]]="High"),1,0)</f>
        <v>0</v>
      </c>
    </row>
    <row r="83" spans="1:34" ht="137.25">
      <c r="A83" s="14" t="s">
        <v>1070</v>
      </c>
      <c r="B83" s="15" t="s">
        <v>1071</v>
      </c>
      <c r="C83" s="16" t="s">
        <v>51</v>
      </c>
      <c r="D8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3" s="15" t="s">
        <v>1082</v>
      </c>
      <c r="F83" s="16" t="s">
        <v>1083</v>
      </c>
      <c r="G83" s="16" t="s">
        <v>1084</v>
      </c>
      <c r="H83" s="16">
        <v>1</v>
      </c>
      <c r="I83" s="16" t="s">
        <v>1085</v>
      </c>
      <c r="J83" s="16" t="s">
        <v>1085</v>
      </c>
      <c r="K83" s="18" t="s">
        <v>56</v>
      </c>
      <c r="L83" s="16" t="s">
        <v>1086</v>
      </c>
      <c r="M83" s="16" t="s">
        <v>1087</v>
      </c>
      <c r="N83" s="16" t="s">
        <v>1088</v>
      </c>
      <c r="O83" s="16" t="s">
        <v>1089</v>
      </c>
      <c r="P83" s="18" t="s">
        <v>62</v>
      </c>
      <c r="Q83" s="18" t="s">
        <v>61</v>
      </c>
      <c r="R83" s="18" t="s">
        <v>62</v>
      </c>
      <c r="S83" s="16" t="s">
        <v>76</v>
      </c>
      <c r="T83" s="18" t="s">
        <v>77</v>
      </c>
      <c r="U83" s="18" t="s">
        <v>61</v>
      </c>
      <c r="V83" s="16" t="s">
        <v>971</v>
      </c>
      <c r="W83" s="16" t="s">
        <v>72</v>
      </c>
      <c r="X83" s="16" t="s">
        <v>62</v>
      </c>
      <c r="Y83" s="16" t="s">
        <v>73</v>
      </c>
      <c r="Z83" t="s">
        <v>3186</v>
      </c>
      <c r="AA83" s="12" t="str">
        <f>Table1[[#This Row],[case_id]]&amp;"__"&amp;Table1[[#This Row],[filename]]&amp;"__"&amp;Table1[[#This Row],[Model]]</f>
        <v>repo_28d92a8_cb18ecb__treach_llm_vs_gt.diff__ChatGPT 5.4</v>
      </c>
      <c r="AB83" s="12">
        <f>IF(Table1[[#This Row],[task_success]]="Yes",1,0)</f>
        <v>1</v>
      </c>
      <c r="AC83" s="12">
        <f>IF(Table1[[#This Row],[task_success]]="Partial",1,0)</f>
        <v>0</v>
      </c>
      <c r="AD83" s="12">
        <f>IF(Table1[[#This Row],[task_success]]="No",1,0)</f>
        <v>0</v>
      </c>
      <c r="AE83" s="12">
        <f>IF(Table1[[#This Row],[exact_match]]="Yes",1,0)</f>
        <v>0</v>
      </c>
      <c r="AF83" s="12">
        <f>IF(Table1[[#This Row],[unintended_change_present]]="Yes",1,0)</f>
        <v>1</v>
      </c>
      <c r="AG83" s="12">
        <f>IF(Table1[[#This Row],[missed_required_change]]="Yes",1,0)</f>
        <v>0</v>
      </c>
      <c r="AH83" s="12">
        <f>IF(OR(Table1[[#This Row],[severity]]="Medium",Table1[[#This Row],[severity]]="High"),1,0)</f>
        <v>0</v>
      </c>
    </row>
    <row r="84" spans="1:34" ht="259.5">
      <c r="A84" s="10" t="s">
        <v>1070</v>
      </c>
      <c r="B84" s="11" t="s">
        <v>1071</v>
      </c>
      <c r="C84" s="12" t="s">
        <v>114</v>
      </c>
      <c r="D8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84" s="11" t="s">
        <v>1097</v>
      </c>
      <c r="F84" s="12" t="s">
        <v>1098</v>
      </c>
      <c r="G84" s="13" t="s">
        <v>1099</v>
      </c>
      <c r="H84" s="12">
        <v>1</v>
      </c>
      <c r="I84" s="12" t="s">
        <v>1100</v>
      </c>
      <c r="J84" s="12" t="s">
        <v>1100</v>
      </c>
      <c r="K84" s="13" t="s">
        <v>56</v>
      </c>
      <c r="L84" s="12" t="s">
        <v>1101</v>
      </c>
      <c r="M84" s="12" t="s">
        <v>1102</v>
      </c>
      <c r="N84" s="12" t="s">
        <v>1103</v>
      </c>
      <c r="O84" s="12" t="s">
        <v>1104</v>
      </c>
      <c r="P84" s="13" t="s">
        <v>62</v>
      </c>
      <c r="Q84" s="13" t="s">
        <v>61</v>
      </c>
      <c r="R84" s="13" t="s">
        <v>62</v>
      </c>
      <c r="S84" s="12" t="s">
        <v>1105</v>
      </c>
      <c r="T84" s="13" t="s">
        <v>64</v>
      </c>
      <c r="U84" s="13" t="s">
        <v>61</v>
      </c>
      <c r="V84" s="12" t="s">
        <v>1106</v>
      </c>
      <c r="W84" s="12" t="s">
        <v>72</v>
      </c>
      <c r="X84" s="12" t="s">
        <v>62</v>
      </c>
      <c r="Y84" s="12" t="s">
        <v>73</v>
      </c>
      <c r="Z84" t="s">
        <v>3186</v>
      </c>
      <c r="AA84" s="12" t="str">
        <f>Table1[[#This Row],[case_id]]&amp;"__"&amp;Table1[[#This Row],[filename]]&amp;"__"&amp;Table1[[#This Row],[Model]]</f>
        <v>repo_bc2fce0_e72876f__core_llm_vs_gt.diff__ChatGPT 5.4</v>
      </c>
      <c r="AB84" s="12">
        <f>IF(Table1[[#This Row],[task_success]]="Yes",1,0)</f>
        <v>1</v>
      </c>
      <c r="AC84" s="12">
        <f>IF(Table1[[#This Row],[task_success]]="Partial",1,0)</f>
        <v>0</v>
      </c>
      <c r="AD84" s="12">
        <f>IF(Table1[[#This Row],[task_success]]="No",1,0)</f>
        <v>0</v>
      </c>
      <c r="AE84" s="12">
        <f>IF(Table1[[#This Row],[exact_match]]="Yes",1,0)</f>
        <v>0</v>
      </c>
      <c r="AF84" s="12">
        <f>IF(Table1[[#This Row],[unintended_change_present]]="Yes",1,0)</f>
        <v>1</v>
      </c>
      <c r="AG84" s="12">
        <f>IF(Table1[[#This Row],[missed_required_change]]="Yes",1,0)</f>
        <v>0</v>
      </c>
      <c r="AH84" s="12">
        <f>IF(OR(Table1[[#This Row],[severity]]="Medium",Table1[[#This Row],[severity]]="High"),1,0)</f>
        <v>1</v>
      </c>
    </row>
    <row r="85" spans="1:34" ht="152.25">
      <c r="A85" s="14" t="s">
        <v>1112</v>
      </c>
      <c r="B85" s="15" t="s">
        <v>1113</v>
      </c>
      <c r="C85" s="16" t="s">
        <v>51</v>
      </c>
      <c r="D8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5" s="15" t="s">
        <v>1114</v>
      </c>
      <c r="F85" s="16" t="s">
        <v>1115</v>
      </c>
      <c r="G85" s="16" t="s">
        <v>1116</v>
      </c>
      <c r="H85" s="16">
        <v>4</v>
      </c>
      <c r="I85" s="16" t="s">
        <v>1117</v>
      </c>
      <c r="J85" s="16" t="s">
        <v>1118</v>
      </c>
      <c r="K85" s="18" t="s">
        <v>56</v>
      </c>
      <c r="L85" s="16" t="s">
        <v>1119</v>
      </c>
      <c r="M85" s="16" t="s">
        <v>1120</v>
      </c>
      <c r="N85" s="16" t="s">
        <v>1121</v>
      </c>
      <c r="O85" s="16" t="s">
        <v>1122</v>
      </c>
      <c r="P85" s="18" t="s">
        <v>62</v>
      </c>
      <c r="Q85" s="18" t="s">
        <v>61</v>
      </c>
      <c r="R85" s="18" t="s">
        <v>62</v>
      </c>
      <c r="S85" s="16" t="s">
        <v>76</v>
      </c>
      <c r="T85" s="18" t="s">
        <v>77</v>
      </c>
      <c r="U85" s="18" t="s">
        <v>61</v>
      </c>
      <c r="V85" s="16" t="s">
        <v>971</v>
      </c>
      <c r="W85" s="16" t="s">
        <v>72</v>
      </c>
      <c r="X85" s="16" t="s">
        <v>62</v>
      </c>
      <c r="Y85" s="16" t="s">
        <v>73</v>
      </c>
      <c r="Z85" t="s">
        <v>3186</v>
      </c>
      <c r="AA85" s="12" t="str">
        <f>Table1[[#This Row],[case_id]]&amp;"__"&amp;Table1[[#This Row],[filename]]&amp;"__"&amp;Table1[[#This Row],[Model]]</f>
        <v>repo_f35fec0_ddc5cd8__bin_llm_vs_gt.diff__ChatGPT 5.4</v>
      </c>
      <c r="AB85" s="12">
        <f>IF(Table1[[#This Row],[task_success]]="Yes",1,0)</f>
        <v>1</v>
      </c>
      <c r="AC85" s="12">
        <f>IF(Table1[[#This Row],[task_success]]="Partial",1,0)</f>
        <v>0</v>
      </c>
      <c r="AD85" s="12">
        <f>IF(Table1[[#This Row],[task_success]]="No",1,0)</f>
        <v>0</v>
      </c>
      <c r="AE85" s="12">
        <f>IF(Table1[[#This Row],[exact_match]]="Yes",1,0)</f>
        <v>0</v>
      </c>
      <c r="AF85" s="12">
        <f>IF(Table1[[#This Row],[unintended_change_present]]="Yes",1,0)</f>
        <v>1</v>
      </c>
      <c r="AG85" s="12">
        <f>IF(Table1[[#This Row],[missed_required_change]]="Yes",1,0)</f>
        <v>0</v>
      </c>
      <c r="AH85" s="12">
        <f>IF(OR(Table1[[#This Row],[severity]]="Medium",Table1[[#This Row],[severity]]="High"),1,0)</f>
        <v>0</v>
      </c>
    </row>
    <row r="86" spans="1:34" ht="152.25">
      <c r="A86" s="10" t="s">
        <v>1112</v>
      </c>
      <c r="B86" s="11" t="s">
        <v>1113</v>
      </c>
      <c r="C86" s="12" t="s">
        <v>51</v>
      </c>
      <c r="D8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6" s="11" t="s">
        <v>1114</v>
      </c>
      <c r="F86" s="12" t="s">
        <v>1115</v>
      </c>
      <c r="G86" s="12" t="s">
        <v>1116</v>
      </c>
      <c r="H86" s="12">
        <v>4</v>
      </c>
      <c r="I86" s="12" t="s">
        <v>1117</v>
      </c>
      <c r="J86" s="12" t="s">
        <v>1127</v>
      </c>
      <c r="K86" s="13" t="s">
        <v>56</v>
      </c>
      <c r="L86" s="12" t="s">
        <v>1119</v>
      </c>
      <c r="M86" s="12" t="s">
        <v>1120</v>
      </c>
      <c r="N86" s="12" t="s">
        <v>1128</v>
      </c>
      <c r="O86" s="12" t="s">
        <v>1129</v>
      </c>
      <c r="P86" s="13" t="s">
        <v>62</v>
      </c>
      <c r="Q86" s="13" t="s">
        <v>61</v>
      </c>
      <c r="R86" s="13" t="s">
        <v>62</v>
      </c>
      <c r="S86" s="12" t="s">
        <v>76</v>
      </c>
      <c r="T86" s="13" t="s">
        <v>77</v>
      </c>
      <c r="U86" s="13" t="s">
        <v>61</v>
      </c>
      <c r="V86" s="12" t="s">
        <v>971</v>
      </c>
      <c r="W86" s="12" t="s">
        <v>72</v>
      </c>
      <c r="X86" s="12" t="s">
        <v>62</v>
      </c>
      <c r="Y86" s="12" t="s">
        <v>73</v>
      </c>
      <c r="Z86" t="s">
        <v>3186</v>
      </c>
      <c r="AA86" s="12" t="str">
        <f>Table1[[#This Row],[case_id]]&amp;"__"&amp;Table1[[#This Row],[filename]]&amp;"__"&amp;Table1[[#This Row],[Model]]</f>
        <v>repo_f35fec0_ddc5cd8__file_llm_vs_gt.diff__ChatGPT 5.4</v>
      </c>
      <c r="AB86" s="12">
        <f>IF(Table1[[#This Row],[task_success]]="Yes",1,0)</f>
        <v>1</v>
      </c>
      <c r="AC86" s="12">
        <f>IF(Table1[[#This Row],[task_success]]="Partial",1,0)</f>
        <v>0</v>
      </c>
      <c r="AD86" s="12">
        <f>IF(Table1[[#This Row],[task_success]]="No",1,0)</f>
        <v>0</v>
      </c>
      <c r="AE86" s="12">
        <f>IF(Table1[[#This Row],[exact_match]]="Yes",1,0)</f>
        <v>0</v>
      </c>
      <c r="AF86" s="12">
        <f>IF(Table1[[#This Row],[unintended_change_present]]="Yes",1,0)</f>
        <v>1</v>
      </c>
      <c r="AG86" s="12">
        <f>IF(Table1[[#This Row],[missed_required_change]]="Yes",1,0)</f>
        <v>0</v>
      </c>
      <c r="AH86" s="12">
        <f>IF(OR(Table1[[#This Row],[severity]]="Medium",Table1[[#This Row],[severity]]="High"),1,0)</f>
        <v>0</v>
      </c>
    </row>
    <row r="87" spans="1:34" ht="152.25">
      <c r="A87" s="14" t="s">
        <v>1112</v>
      </c>
      <c r="B87" s="15" t="s">
        <v>1113</v>
      </c>
      <c r="C87" s="16" t="s">
        <v>51</v>
      </c>
      <c r="D8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7" s="15" t="s">
        <v>1114</v>
      </c>
      <c r="F87" s="16" t="s">
        <v>1115</v>
      </c>
      <c r="G87" s="16" t="s">
        <v>1116</v>
      </c>
      <c r="H87" s="16">
        <v>4</v>
      </c>
      <c r="I87" s="16" t="s">
        <v>1117</v>
      </c>
      <c r="J87" s="16" t="s">
        <v>1134</v>
      </c>
      <c r="K87" s="18" t="s">
        <v>56</v>
      </c>
      <c r="L87" s="16" t="s">
        <v>1119</v>
      </c>
      <c r="M87" s="16" t="s">
        <v>1120</v>
      </c>
      <c r="N87" s="16" t="s">
        <v>1135</v>
      </c>
      <c r="O87" s="16" t="s">
        <v>1136</v>
      </c>
      <c r="P87" s="18" t="s">
        <v>62</v>
      </c>
      <c r="Q87" s="18" t="s">
        <v>61</v>
      </c>
      <c r="R87" s="18" t="s">
        <v>62</v>
      </c>
      <c r="S87" s="16" t="s">
        <v>76</v>
      </c>
      <c r="T87" s="18" t="s">
        <v>77</v>
      </c>
      <c r="U87" s="18" t="s">
        <v>61</v>
      </c>
      <c r="V87" s="16" t="s">
        <v>971</v>
      </c>
      <c r="W87" s="16" t="s">
        <v>72</v>
      </c>
      <c r="X87" s="16" t="s">
        <v>62</v>
      </c>
      <c r="Y87" s="16" t="s">
        <v>73</v>
      </c>
      <c r="Z87" t="s">
        <v>3186</v>
      </c>
      <c r="AA87" s="12" t="str">
        <f>Table1[[#This Row],[case_id]]&amp;"__"&amp;Table1[[#This Row],[filename]]&amp;"__"&amp;Table1[[#This Row],[Model]]</f>
        <v>repo_f35fec0_ddc5cd8__flib_llm_vs_gt.diff__ChatGPT 5.4</v>
      </c>
      <c r="AB87" s="12">
        <f>IF(Table1[[#This Row],[task_success]]="Yes",1,0)</f>
        <v>1</v>
      </c>
      <c r="AC87" s="12">
        <f>IF(Table1[[#This Row],[task_success]]="Partial",1,0)</f>
        <v>0</v>
      </c>
      <c r="AD87" s="12">
        <f>IF(Table1[[#This Row],[task_success]]="No",1,0)</f>
        <v>0</v>
      </c>
      <c r="AE87" s="12">
        <f>IF(Table1[[#This Row],[exact_match]]="Yes",1,0)</f>
        <v>0</v>
      </c>
      <c r="AF87" s="12">
        <f>IF(Table1[[#This Row],[unintended_change_present]]="Yes",1,0)</f>
        <v>1</v>
      </c>
      <c r="AG87" s="12">
        <f>IF(Table1[[#This Row],[missed_required_change]]="Yes",1,0)</f>
        <v>0</v>
      </c>
      <c r="AH87" s="12">
        <f>IF(OR(Table1[[#This Row],[severity]]="Medium",Table1[[#This Row],[severity]]="High"),1,0)</f>
        <v>0</v>
      </c>
    </row>
    <row r="88" spans="1:34" ht="152.25">
      <c r="A88" s="10" t="s">
        <v>1112</v>
      </c>
      <c r="B88" s="11" t="s">
        <v>1113</v>
      </c>
      <c r="C88" s="12" t="s">
        <v>51</v>
      </c>
      <c r="D8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88" s="11" t="s">
        <v>1114</v>
      </c>
      <c r="F88" s="12" t="s">
        <v>1115</v>
      </c>
      <c r="G88" s="12" t="s">
        <v>1116</v>
      </c>
      <c r="H88" s="12">
        <v>4</v>
      </c>
      <c r="I88" s="12" t="s">
        <v>1117</v>
      </c>
      <c r="J88" s="12" t="s">
        <v>1143</v>
      </c>
      <c r="K88" s="13" t="s">
        <v>56</v>
      </c>
      <c r="L88" s="12" t="s">
        <v>1119</v>
      </c>
      <c r="M88" s="12" t="s">
        <v>1120</v>
      </c>
      <c r="N88" s="12" t="s">
        <v>352</v>
      </c>
      <c r="O88" s="12" t="s">
        <v>1144</v>
      </c>
      <c r="P88" s="13" t="s">
        <v>62</v>
      </c>
      <c r="Q88" s="13" t="s">
        <v>61</v>
      </c>
      <c r="R88" s="13" t="s">
        <v>62</v>
      </c>
      <c r="S88" s="12" t="s">
        <v>76</v>
      </c>
      <c r="T88" s="13" t="s">
        <v>77</v>
      </c>
      <c r="U88" s="13" t="s">
        <v>61</v>
      </c>
      <c r="V88" s="12" t="s">
        <v>971</v>
      </c>
      <c r="W88" s="12" t="s">
        <v>72</v>
      </c>
      <c r="X88" s="12" t="s">
        <v>62</v>
      </c>
      <c r="Y88" s="12" t="s">
        <v>73</v>
      </c>
      <c r="Z88" t="s">
        <v>3186</v>
      </c>
      <c r="AA88" s="12" t="str">
        <f>Table1[[#This Row],[case_id]]&amp;"__"&amp;Table1[[#This Row],[filename]]&amp;"__"&amp;Table1[[#This Row],[Model]]</f>
        <v>repo_f35fec0_ddc5cd8__test_llm_vs_gt.diff__ChatGPT 5.4</v>
      </c>
      <c r="AB88" s="12">
        <f>IF(Table1[[#This Row],[task_success]]="Yes",1,0)</f>
        <v>1</v>
      </c>
      <c r="AC88" s="12">
        <f>IF(Table1[[#This Row],[task_success]]="Partial",1,0)</f>
        <v>0</v>
      </c>
      <c r="AD88" s="12">
        <f>IF(Table1[[#This Row],[task_success]]="No",1,0)</f>
        <v>0</v>
      </c>
      <c r="AE88" s="12">
        <f>IF(Table1[[#This Row],[exact_match]]="Yes",1,0)</f>
        <v>0</v>
      </c>
      <c r="AF88" s="12">
        <f>IF(Table1[[#This Row],[unintended_change_present]]="Yes",1,0)</f>
        <v>1</v>
      </c>
      <c r="AG88" s="12">
        <f>IF(Table1[[#This Row],[missed_required_change]]="Yes",1,0)</f>
        <v>0</v>
      </c>
      <c r="AH88" s="12">
        <f>IF(OR(Table1[[#This Row],[severity]]="Medium",Table1[[#This Row],[severity]]="High"),1,0)</f>
        <v>0</v>
      </c>
    </row>
    <row r="89" spans="1:34" ht="183">
      <c r="A89" s="14" t="s">
        <v>1112</v>
      </c>
      <c r="B89" s="15" t="s">
        <v>1113</v>
      </c>
      <c r="C89" s="16" t="s">
        <v>80</v>
      </c>
      <c r="D8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89" s="15" t="s">
        <v>1149</v>
      </c>
      <c r="F89" s="33" t="s">
        <v>1150</v>
      </c>
      <c r="G89" s="16" t="s">
        <v>1151</v>
      </c>
      <c r="H89" s="16">
        <v>4</v>
      </c>
      <c r="I89" s="16" t="s">
        <v>1152</v>
      </c>
      <c r="J89" s="16" t="s">
        <v>1153</v>
      </c>
      <c r="K89" s="18" t="s">
        <v>56</v>
      </c>
      <c r="L89" s="16" t="s">
        <v>1154</v>
      </c>
      <c r="M89" s="16" t="s">
        <v>1155</v>
      </c>
      <c r="N89" s="16" t="s">
        <v>1156</v>
      </c>
      <c r="O89" s="16" t="s">
        <v>1157</v>
      </c>
      <c r="P89" s="18" t="s">
        <v>62</v>
      </c>
      <c r="Q89" s="18" t="s">
        <v>62</v>
      </c>
      <c r="R89" s="18" t="s">
        <v>61</v>
      </c>
      <c r="S89" s="16" t="s">
        <v>73</v>
      </c>
      <c r="T89" s="18" t="s">
        <v>73</v>
      </c>
      <c r="U89" s="18" t="s">
        <v>62</v>
      </c>
      <c r="V89" s="16" t="s">
        <v>849</v>
      </c>
      <c r="W89" s="16" t="s">
        <v>850</v>
      </c>
      <c r="X89" s="16" t="s">
        <v>62</v>
      </c>
      <c r="Y89" s="16" t="s">
        <v>73</v>
      </c>
      <c r="Z89" t="s">
        <v>3186</v>
      </c>
      <c r="AA89" s="12" t="str">
        <f>Table1[[#This Row],[case_id]]&amp;"__"&amp;Table1[[#This Row],[filename]]&amp;"__"&amp;Table1[[#This Row],[Model]]</f>
        <v>repo_9e694dd_d2507e1__foothelper_llm_vs_gt.diff__ChatGPT 5.4</v>
      </c>
      <c r="AB89" s="12">
        <f>IF(Table1[[#This Row],[task_success]]="Yes",1,0)</f>
        <v>1</v>
      </c>
      <c r="AC89" s="12">
        <f>IF(Table1[[#This Row],[task_success]]="Partial",1,0)</f>
        <v>0</v>
      </c>
      <c r="AD89" s="12">
        <f>IF(Table1[[#This Row],[task_success]]="No",1,0)</f>
        <v>0</v>
      </c>
      <c r="AE89" s="12">
        <f>IF(Table1[[#This Row],[exact_match]]="Yes",1,0)</f>
        <v>1</v>
      </c>
      <c r="AF89" s="12">
        <f>IF(Table1[[#This Row],[unintended_change_present]]="Yes",1,0)</f>
        <v>0</v>
      </c>
      <c r="AG89" s="12">
        <f>IF(Table1[[#This Row],[missed_required_change]]="Yes",1,0)</f>
        <v>1</v>
      </c>
      <c r="AH89" s="12">
        <f>IF(OR(Table1[[#This Row],[severity]]="Medium",Table1[[#This Row],[severity]]="High"),1,0)</f>
        <v>0</v>
      </c>
    </row>
    <row r="90" spans="1:34" ht="183">
      <c r="A90" s="10" t="s">
        <v>1112</v>
      </c>
      <c r="B90" s="11" t="s">
        <v>1113</v>
      </c>
      <c r="C90" s="12" t="s">
        <v>80</v>
      </c>
      <c r="D9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90" s="11" t="s">
        <v>1149</v>
      </c>
      <c r="F90" s="32" t="s">
        <v>1150</v>
      </c>
      <c r="G90" s="12" t="s">
        <v>1151</v>
      </c>
      <c r="H90" s="12">
        <v>4</v>
      </c>
      <c r="I90" s="12" t="s">
        <v>1152</v>
      </c>
      <c r="J90" s="12" t="s">
        <v>1162</v>
      </c>
      <c r="K90" s="13" t="s">
        <v>56</v>
      </c>
      <c r="L90" s="12" t="s">
        <v>1154</v>
      </c>
      <c r="M90" s="12" t="s">
        <v>1155</v>
      </c>
      <c r="N90" s="12" t="s">
        <v>1163</v>
      </c>
      <c r="O90" s="12" t="s">
        <v>1164</v>
      </c>
      <c r="P90" s="13" t="s">
        <v>62</v>
      </c>
      <c r="Q90" s="13" t="s">
        <v>61</v>
      </c>
      <c r="R90" s="13" t="s">
        <v>62</v>
      </c>
      <c r="S90" s="12" t="s">
        <v>76</v>
      </c>
      <c r="T90" s="13" t="s">
        <v>77</v>
      </c>
      <c r="U90" s="13" t="s">
        <v>61</v>
      </c>
      <c r="V90" s="12" t="s">
        <v>971</v>
      </c>
      <c r="W90" s="12" t="s">
        <v>72</v>
      </c>
      <c r="X90" s="12" t="s">
        <v>62</v>
      </c>
      <c r="Y90" s="12" t="s">
        <v>73</v>
      </c>
      <c r="Z90" t="s">
        <v>3186</v>
      </c>
      <c r="AA90" s="12" t="str">
        <f>Table1[[#This Row],[case_id]]&amp;"__"&amp;Table1[[#This Row],[filename]]&amp;"__"&amp;Table1[[#This Row],[Model]]</f>
        <v>repo_9e694dd_d2507e1__helper_llm_vs_gt.diff__ChatGPT 5.4</v>
      </c>
      <c r="AB90" s="12">
        <f>IF(Table1[[#This Row],[task_success]]="Yes",1,0)</f>
        <v>1</v>
      </c>
      <c r="AC90" s="12">
        <f>IF(Table1[[#This Row],[task_success]]="Partial",1,0)</f>
        <v>0</v>
      </c>
      <c r="AD90" s="12">
        <f>IF(Table1[[#This Row],[task_success]]="No",1,0)</f>
        <v>0</v>
      </c>
      <c r="AE90" s="12">
        <f>IF(Table1[[#This Row],[exact_match]]="Yes",1,0)</f>
        <v>0</v>
      </c>
      <c r="AF90" s="12">
        <f>IF(Table1[[#This Row],[unintended_change_present]]="Yes",1,0)</f>
        <v>1</v>
      </c>
      <c r="AG90" s="12">
        <f>IF(Table1[[#This Row],[missed_required_change]]="Yes",1,0)</f>
        <v>0</v>
      </c>
      <c r="AH90" s="12">
        <f>IF(OR(Table1[[#This Row],[severity]]="Medium",Table1[[#This Row],[severity]]="High"),1,0)</f>
        <v>0</v>
      </c>
    </row>
    <row r="91" spans="1:34" ht="183">
      <c r="A91" s="14" t="s">
        <v>1112</v>
      </c>
      <c r="B91" s="15" t="s">
        <v>1113</v>
      </c>
      <c r="C91" s="16" t="s">
        <v>80</v>
      </c>
      <c r="D9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91" s="15" t="s">
        <v>1149</v>
      </c>
      <c r="F91" s="33" t="s">
        <v>1150</v>
      </c>
      <c r="G91" s="16" t="s">
        <v>1151</v>
      </c>
      <c r="H91" s="16">
        <v>4</v>
      </c>
      <c r="I91" s="16" t="s">
        <v>1152</v>
      </c>
      <c r="J91" s="16" t="s">
        <v>1171</v>
      </c>
      <c r="K91" s="18" t="s">
        <v>56</v>
      </c>
      <c r="L91" s="16" t="s">
        <v>1154</v>
      </c>
      <c r="M91" s="16" t="s">
        <v>1155</v>
      </c>
      <c r="N91" s="16" t="s">
        <v>1172</v>
      </c>
      <c r="O91" s="16" t="s">
        <v>1173</v>
      </c>
      <c r="P91" s="18" t="s">
        <v>62</v>
      </c>
      <c r="Q91" s="18" t="s">
        <v>61</v>
      </c>
      <c r="R91" s="18" t="s">
        <v>62</v>
      </c>
      <c r="S91" s="16" t="s">
        <v>76</v>
      </c>
      <c r="T91" s="18" t="s">
        <v>77</v>
      </c>
      <c r="U91" s="18" t="s">
        <v>61</v>
      </c>
      <c r="V91" s="16" t="s">
        <v>971</v>
      </c>
      <c r="W91" s="16" t="s">
        <v>72</v>
      </c>
      <c r="X91" s="16" t="s">
        <v>62</v>
      </c>
      <c r="Y91" s="16" t="s">
        <v>73</v>
      </c>
      <c r="Z91" t="s">
        <v>3186</v>
      </c>
      <c r="AA91" s="12" t="str">
        <f>Table1[[#This Row],[case_id]]&amp;"__"&amp;Table1[[#This Row],[filename]]&amp;"__"&amp;Table1[[#This Row],[Model]]</f>
        <v>repo_9e694dd_d2507e1__sf_llm_vs_gt.diff__ChatGPT 5.4</v>
      </c>
      <c r="AB91" s="12">
        <f>IF(Table1[[#This Row],[task_success]]="Yes",1,0)</f>
        <v>1</v>
      </c>
      <c r="AC91" s="12">
        <f>IF(Table1[[#This Row],[task_success]]="Partial",1,0)</f>
        <v>0</v>
      </c>
      <c r="AD91" s="12">
        <f>IF(Table1[[#This Row],[task_success]]="No",1,0)</f>
        <v>0</v>
      </c>
      <c r="AE91" s="12">
        <f>IF(Table1[[#This Row],[exact_match]]="Yes",1,0)</f>
        <v>0</v>
      </c>
      <c r="AF91" s="12">
        <f>IF(Table1[[#This Row],[unintended_change_present]]="Yes",1,0)</f>
        <v>1</v>
      </c>
      <c r="AG91" s="12">
        <f>IF(Table1[[#This Row],[missed_required_change]]="Yes",1,0)</f>
        <v>0</v>
      </c>
      <c r="AH91" s="12">
        <f>IF(OR(Table1[[#This Row],[severity]]="Medium",Table1[[#This Row],[severity]]="High"),1,0)</f>
        <v>0</v>
      </c>
    </row>
    <row r="92" spans="1:34" ht="183">
      <c r="A92" s="10" t="s">
        <v>1112</v>
      </c>
      <c r="B92" s="11" t="s">
        <v>1113</v>
      </c>
      <c r="C92" s="12" t="s">
        <v>80</v>
      </c>
      <c r="D9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92" s="11" t="s">
        <v>1149</v>
      </c>
      <c r="F92" s="32" t="s">
        <v>1150</v>
      </c>
      <c r="G92" s="12" t="s">
        <v>1151</v>
      </c>
      <c r="H92" s="12">
        <v>4</v>
      </c>
      <c r="I92" s="12" t="s">
        <v>1152</v>
      </c>
      <c r="J92" s="12" t="s">
        <v>1178</v>
      </c>
      <c r="K92" s="13" t="s">
        <v>56</v>
      </c>
      <c r="L92" s="12" t="s">
        <v>1154</v>
      </c>
      <c r="M92" s="12" t="s">
        <v>1155</v>
      </c>
      <c r="N92" s="12" t="s">
        <v>1179</v>
      </c>
      <c r="O92" s="12" t="s">
        <v>1180</v>
      </c>
      <c r="P92" s="13" t="s">
        <v>62</v>
      </c>
      <c r="Q92" s="13" t="s">
        <v>61</v>
      </c>
      <c r="R92" s="13" t="s">
        <v>62</v>
      </c>
      <c r="S92" s="12" t="s">
        <v>76</v>
      </c>
      <c r="T92" s="13" t="s">
        <v>77</v>
      </c>
      <c r="U92" s="13" t="s">
        <v>61</v>
      </c>
      <c r="V92" s="12" t="s">
        <v>971</v>
      </c>
      <c r="W92" s="12" t="s">
        <v>72</v>
      </c>
      <c r="X92" s="12" t="s">
        <v>62</v>
      </c>
      <c r="Y92" s="12" t="s">
        <v>73</v>
      </c>
      <c r="Z92" t="s">
        <v>3186</v>
      </c>
      <c r="AA92" s="12" t="str">
        <f>Table1[[#This Row],[case_id]]&amp;"__"&amp;Table1[[#This Row],[filename]]&amp;"__"&amp;Table1[[#This Row],[Model]]</f>
        <v>repo_9e694dd_d2507e1__sfbui_llm_vs_gt.diff__ChatGPT 5.4</v>
      </c>
      <c r="AB92" s="12">
        <f>IF(Table1[[#This Row],[task_success]]="Yes",1,0)</f>
        <v>1</v>
      </c>
      <c r="AC92" s="12">
        <f>IF(Table1[[#This Row],[task_success]]="Partial",1,0)</f>
        <v>0</v>
      </c>
      <c r="AD92" s="12">
        <f>IF(Table1[[#This Row],[task_success]]="No",1,0)</f>
        <v>0</v>
      </c>
      <c r="AE92" s="12">
        <f>IF(Table1[[#This Row],[exact_match]]="Yes",1,0)</f>
        <v>0</v>
      </c>
      <c r="AF92" s="12">
        <f>IF(Table1[[#This Row],[unintended_change_present]]="Yes",1,0)</f>
        <v>1</v>
      </c>
      <c r="AG92" s="12">
        <f>IF(Table1[[#This Row],[missed_required_change]]="Yes",1,0)</f>
        <v>0</v>
      </c>
      <c r="AH92" s="12">
        <f>IF(OR(Table1[[#This Row],[severity]]="Medium",Table1[[#This Row],[severity]]="High"),1,0)</f>
        <v>0</v>
      </c>
    </row>
    <row r="93" spans="1:34" ht="137.25">
      <c r="A93" s="14" t="s">
        <v>1112</v>
      </c>
      <c r="B93" s="15" t="s">
        <v>1113</v>
      </c>
      <c r="C93" s="16" t="s">
        <v>114</v>
      </c>
      <c r="D9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93" s="15" t="s">
        <v>1186</v>
      </c>
      <c r="F93" s="16" t="s">
        <v>1187</v>
      </c>
      <c r="G93" s="16" t="s">
        <v>1188</v>
      </c>
      <c r="H93" s="16">
        <v>2</v>
      </c>
      <c r="I93" s="16" t="s">
        <v>1189</v>
      </c>
      <c r="J93" s="16" t="s">
        <v>1134</v>
      </c>
      <c r="K93" s="18" t="s">
        <v>56</v>
      </c>
      <c r="L93" s="16" t="s">
        <v>1190</v>
      </c>
      <c r="M93" s="16" t="s">
        <v>1191</v>
      </c>
      <c r="N93" s="16" t="s">
        <v>1192</v>
      </c>
      <c r="O93" s="16" t="s">
        <v>1193</v>
      </c>
      <c r="P93" s="18" t="s">
        <v>62</v>
      </c>
      <c r="Q93" s="18" t="s">
        <v>61</v>
      </c>
      <c r="R93" s="18" t="s">
        <v>62</v>
      </c>
      <c r="S93" s="16" t="s">
        <v>76</v>
      </c>
      <c r="T93" s="18" t="s">
        <v>77</v>
      </c>
      <c r="U93" s="18" t="s">
        <v>61</v>
      </c>
      <c r="V93" s="16" t="s">
        <v>971</v>
      </c>
      <c r="W93" s="16" t="s">
        <v>72</v>
      </c>
      <c r="X93" s="16" t="s">
        <v>62</v>
      </c>
      <c r="Y93" s="16" t="s">
        <v>73</v>
      </c>
      <c r="Z93" t="s">
        <v>3186</v>
      </c>
      <c r="AA93" s="12" t="str">
        <f>Table1[[#This Row],[case_id]]&amp;"__"&amp;Table1[[#This Row],[filename]]&amp;"__"&amp;Table1[[#This Row],[Model]]</f>
        <v>repo_27ac7a3_9746aa1__lib_llm_vs_gt.diff__ChatGPT 5.4</v>
      </c>
      <c r="AB93" s="12">
        <f>IF(Table1[[#This Row],[task_success]]="Yes",1,0)</f>
        <v>1</v>
      </c>
      <c r="AC93" s="12">
        <f>IF(Table1[[#This Row],[task_success]]="Partial",1,0)</f>
        <v>0</v>
      </c>
      <c r="AD93" s="12">
        <f>IF(Table1[[#This Row],[task_success]]="No",1,0)</f>
        <v>0</v>
      </c>
      <c r="AE93" s="12">
        <f>IF(Table1[[#This Row],[exact_match]]="Yes",1,0)</f>
        <v>0</v>
      </c>
      <c r="AF93" s="12">
        <f>IF(Table1[[#This Row],[unintended_change_present]]="Yes",1,0)</f>
        <v>1</v>
      </c>
      <c r="AG93" s="12">
        <f>IF(Table1[[#This Row],[missed_required_change]]="Yes",1,0)</f>
        <v>0</v>
      </c>
      <c r="AH93" s="12">
        <f>IF(OR(Table1[[#This Row],[severity]]="Medium",Table1[[#This Row],[severity]]="High"),1,0)</f>
        <v>0</v>
      </c>
    </row>
    <row r="94" spans="1:34" ht="137.25">
      <c r="A94" s="10" t="s">
        <v>1112</v>
      </c>
      <c r="B94" s="11" t="s">
        <v>1113</v>
      </c>
      <c r="C94" s="12" t="s">
        <v>114</v>
      </c>
      <c r="D9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94" s="11" t="s">
        <v>1186</v>
      </c>
      <c r="F94" s="12" t="s">
        <v>1187</v>
      </c>
      <c r="G94" s="12" t="s">
        <v>1188</v>
      </c>
      <c r="H94" s="12">
        <v>2</v>
      </c>
      <c r="I94" s="12" t="s">
        <v>1189</v>
      </c>
      <c r="J94" s="12" t="s">
        <v>1143</v>
      </c>
      <c r="K94" s="13" t="s">
        <v>56</v>
      </c>
      <c r="L94" s="12" t="s">
        <v>1190</v>
      </c>
      <c r="M94" s="12" t="s">
        <v>1191</v>
      </c>
      <c r="N94" s="12" t="s">
        <v>1200</v>
      </c>
      <c r="O94" s="12" t="s">
        <v>1201</v>
      </c>
      <c r="P94" s="13" t="s">
        <v>62</v>
      </c>
      <c r="Q94" s="13" t="s">
        <v>61</v>
      </c>
      <c r="R94" s="13" t="s">
        <v>62</v>
      </c>
      <c r="S94" s="12" t="s">
        <v>76</v>
      </c>
      <c r="T94" s="13" t="s">
        <v>77</v>
      </c>
      <c r="U94" s="13" t="s">
        <v>61</v>
      </c>
      <c r="V94" s="12" t="s">
        <v>971</v>
      </c>
      <c r="W94" s="12" t="s">
        <v>72</v>
      </c>
      <c r="X94" s="12" t="s">
        <v>62</v>
      </c>
      <c r="Y94" s="12" t="s">
        <v>73</v>
      </c>
      <c r="Z94" t="s">
        <v>3186</v>
      </c>
      <c r="AA94" s="12" t="str">
        <f>Table1[[#This Row],[case_id]]&amp;"__"&amp;Table1[[#This Row],[filename]]&amp;"__"&amp;Table1[[#This Row],[Model]]</f>
        <v>repo_27ac7a3_9746aa1__spiderfoot_llm_vs_gt.diff__ChatGPT 5.4</v>
      </c>
      <c r="AB94" s="12">
        <f>IF(Table1[[#This Row],[task_success]]="Yes",1,0)</f>
        <v>1</v>
      </c>
      <c r="AC94" s="12">
        <f>IF(Table1[[#This Row],[task_success]]="Partial",1,0)</f>
        <v>0</v>
      </c>
      <c r="AD94" s="12">
        <f>IF(Table1[[#This Row],[task_success]]="No",1,0)</f>
        <v>0</v>
      </c>
      <c r="AE94" s="12">
        <f>IF(Table1[[#This Row],[exact_match]]="Yes",1,0)</f>
        <v>0</v>
      </c>
      <c r="AF94" s="12">
        <f>IF(Table1[[#This Row],[unintended_change_present]]="Yes",1,0)</f>
        <v>1</v>
      </c>
      <c r="AG94" s="12">
        <f>IF(Table1[[#This Row],[missed_required_change]]="Yes",1,0)</f>
        <v>0</v>
      </c>
      <c r="AH94" s="12">
        <f>IF(OR(Table1[[#This Row],[severity]]="Medium",Table1[[#This Row],[severity]]="High"),1,0)</f>
        <v>0</v>
      </c>
    </row>
    <row r="95" spans="1:34" ht="137.25">
      <c r="A95" s="14" t="s">
        <v>1112</v>
      </c>
      <c r="B95" s="15" t="s">
        <v>1113</v>
      </c>
      <c r="C95" s="16" t="s">
        <v>114</v>
      </c>
      <c r="D9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95" s="15" t="s">
        <v>1209</v>
      </c>
      <c r="F95" s="16" t="s">
        <v>1210</v>
      </c>
      <c r="G95" s="16" t="s">
        <v>1211</v>
      </c>
      <c r="H95" s="16">
        <v>1</v>
      </c>
      <c r="I95" s="16" t="s">
        <v>1212</v>
      </c>
      <c r="J95" s="16" t="s">
        <v>1212</v>
      </c>
      <c r="K95" s="18" t="s">
        <v>56</v>
      </c>
      <c r="L95" s="16" t="s">
        <v>1213</v>
      </c>
      <c r="M95" s="16" t="s">
        <v>1214</v>
      </c>
      <c r="N95" s="16" t="s">
        <v>1215</v>
      </c>
      <c r="O95" s="16" t="s">
        <v>1216</v>
      </c>
      <c r="P95" s="18" t="s">
        <v>62</v>
      </c>
      <c r="Q95" s="18" t="s">
        <v>61</v>
      </c>
      <c r="R95" s="18" t="s">
        <v>62</v>
      </c>
      <c r="S95" s="16" t="s">
        <v>76</v>
      </c>
      <c r="T95" s="18" t="s">
        <v>77</v>
      </c>
      <c r="U95" s="18" t="s">
        <v>61</v>
      </c>
      <c r="V95" s="16" t="s">
        <v>971</v>
      </c>
      <c r="W95" s="16" t="s">
        <v>72</v>
      </c>
      <c r="X95" s="16" t="s">
        <v>62</v>
      </c>
      <c r="Y95" s="16" t="s">
        <v>73</v>
      </c>
      <c r="Z95" t="s">
        <v>3186</v>
      </c>
      <c r="AA95" s="12" t="str">
        <f>Table1[[#This Row],[case_id]]&amp;"__"&amp;Table1[[#This Row],[filename]]&amp;"__"&amp;Table1[[#This Row],[Model]]</f>
        <v>repo_aae4a1f_7f04a49__testspider_llm_vs_gt.diff__ChatGPT 5.4</v>
      </c>
      <c r="AB95" s="12">
        <f>IF(Table1[[#This Row],[task_success]]="Yes",1,0)</f>
        <v>1</v>
      </c>
      <c r="AC95" s="12">
        <f>IF(Table1[[#This Row],[task_success]]="Partial",1,0)</f>
        <v>0</v>
      </c>
      <c r="AD95" s="12">
        <f>IF(Table1[[#This Row],[task_success]]="No",1,0)</f>
        <v>0</v>
      </c>
      <c r="AE95" s="12">
        <f>IF(Table1[[#This Row],[exact_match]]="Yes",1,0)</f>
        <v>0</v>
      </c>
      <c r="AF95" s="12">
        <f>IF(Table1[[#This Row],[unintended_change_present]]="Yes",1,0)</f>
        <v>1</v>
      </c>
      <c r="AG95" s="12">
        <f>IF(Table1[[#This Row],[missed_required_change]]="Yes",1,0)</f>
        <v>0</v>
      </c>
      <c r="AH95" s="12">
        <f>IF(OR(Table1[[#This Row],[severity]]="Medium",Table1[[#This Row],[severity]]="High"),1,0)</f>
        <v>0</v>
      </c>
    </row>
    <row r="96" spans="1:34" ht="167.25">
      <c r="A96" s="10" t="s">
        <v>1112</v>
      </c>
      <c r="B96" s="11" t="s">
        <v>1113</v>
      </c>
      <c r="C96" s="12" t="s">
        <v>149</v>
      </c>
      <c r="D9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96" s="11" t="s">
        <v>1222</v>
      </c>
      <c r="F96" s="12" t="s">
        <v>1223</v>
      </c>
      <c r="G96" s="12" t="s">
        <v>1224</v>
      </c>
      <c r="H96" s="12">
        <v>1</v>
      </c>
      <c r="I96" s="12" t="s">
        <v>1134</v>
      </c>
      <c r="J96" s="12" t="s">
        <v>1134</v>
      </c>
      <c r="K96" s="13" t="s">
        <v>56</v>
      </c>
      <c r="L96" s="12" t="s">
        <v>1225</v>
      </c>
      <c r="M96" s="12" t="s">
        <v>1226</v>
      </c>
      <c r="N96" s="12" t="s">
        <v>1192</v>
      </c>
      <c r="O96" s="12" t="s">
        <v>1227</v>
      </c>
      <c r="P96" s="13" t="s">
        <v>62</v>
      </c>
      <c r="Q96" s="13" t="s">
        <v>61</v>
      </c>
      <c r="R96" s="13" t="s">
        <v>62</v>
      </c>
      <c r="S96" s="12" t="s">
        <v>76</v>
      </c>
      <c r="T96" s="13" t="s">
        <v>77</v>
      </c>
      <c r="U96" s="13" t="s">
        <v>61</v>
      </c>
      <c r="V96" s="12" t="s">
        <v>1228</v>
      </c>
      <c r="W96" s="12" t="s">
        <v>72</v>
      </c>
      <c r="X96" s="12" t="s">
        <v>62</v>
      </c>
      <c r="Y96" s="12" t="s">
        <v>73</v>
      </c>
      <c r="Z96" t="s">
        <v>3186</v>
      </c>
      <c r="AA96" s="12" t="str">
        <f>Table1[[#This Row],[case_id]]&amp;"__"&amp;Table1[[#This Row],[filename]]&amp;"__"&amp;Table1[[#This Row],[Model]]</f>
        <v>repo_cd43282_20c4509__lib_llm_vs_gt.diff__ChatGPT 5.4</v>
      </c>
      <c r="AB96" s="12">
        <f>IF(Table1[[#This Row],[task_success]]="Yes",1,0)</f>
        <v>1</v>
      </c>
      <c r="AC96" s="12">
        <f>IF(Table1[[#This Row],[task_success]]="Partial",1,0)</f>
        <v>0</v>
      </c>
      <c r="AD96" s="12">
        <f>IF(Table1[[#This Row],[task_success]]="No",1,0)</f>
        <v>0</v>
      </c>
      <c r="AE96" s="12">
        <f>IF(Table1[[#This Row],[exact_match]]="Yes",1,0)</f>
        <v>0</v>
      </c>
      <c r="AF96" s="12">
        <f>IF(Table1[[#This Row],[unintended_change_present]]="Yes",1,0)</f>
        <v>1</v>
      </c>
      <c r="AG96" s="12">
        <f>IF(Table1[[#This Row],[missed_required_change]]="Yes",1,0)</f>
        <v>0</v>
      </c>
      <c r="AH96" s="12">
        <f>IF(OR(Table1[[#This Row],[severity]]="Medium",Table1[[#This Row],[severity]]="High"),1,0)</f>
        <v>0</v>
      </c>
    </row>
    <row r="97" spans="1:34" ht="198">
      <c r="A97" s="14" t="s">
        <v>1112</v>
      </c>
      <c r="B97" s="15" t="s">
        <v>1113</v>
      </c>
      <c r="C97" s="16" t="s">
        <v>305</v>
      </c>
      <c r="D9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97" s="15" t="s">
        <v>1233</v>
      </c>
      <c r="F97" s="16" t="s">
        <v>1234</v>
      </c>
      <c r="G97" s="16" t="s">
        <v>1235</v>
      </c>
      <c r="H97" s="16">
        <v>2</v>
      </c>
      <c r="I97" s="16" t="s">
        <v>1236</v>
      </c>
      <c r="J97" s="16" t="s">
        <v>1237</v>
      </c>
      <c r="K97" s="18" t="s">
        <v>56</v>
      </c>
      <c r="L97" s="16" t="s">
        <v>1238</v>
      </c>
      <c r="M97" s="16" t="s">
        <v>1239</v>
      </c>
      <c r="N97" s="16" t="s">
        <v>1240</v>
      </c>
      <c r="O97" s="16" t="s">
        <v>1241</v>
      </c>
      <c r="P97" s="18" t="s">
        <v>62</v>
      </c>
      <c r="Q97" s="18" t="s">
        <v>61</v>
      </c>
      <c r="R97" s="18" t="s">
        <v>62</v>
      </c>
      <c r="S97" s="16" t="s">
        <v>215</v>
      </c>
      <c r="T97" s="18" t="s">
        <v>77</v>
      </c>
      <c r="U97" s="18" t="s">
        <v>61</v>
      </c>
      <c r="V97" s="16" t="s">
        <v>1242</v>
      </c>
      <c r="W97" s="16" t="s">
        <v>72</v>
      </c>
      <c r="X97" s="16" t="s">
        <v>62</v>
      </c>
      <c r="Y97" s="16" t="s">
        <v>73</v>
      </c>
      <c r="Z97" t="s">
        <v>3186</v>
      </c>
      <c r="AA97" s="12" t="str">
        <f>Table1[[#This Row],[case_id]]&amp;"__"&amp;Table1[[#This Row],[filename]]&amp;"__"&amp;Table1[[#This Row],[Model]]</f>
        <v>repo_bba8242_fa02bc8__credit_llm_vs_gt.diff__ChatGPT 5.4</v>
      </c>
      <c r="AB97" s="12">
        <f>IF(Table1[[#This Row],[task_success]]="Yes",1,0)</f>
        <v>1</v>
      </c>
      <c r="AC97" s="12">
        <f>IF(Table1[[#This Row],[task_success]]="Partial",1,0)</f>
        <v>0</v>
      </c>
      <c r="AD97" s="12">
        <f>IF(Table1[[#This Row],[task_success]]="No",1,0)</f>
        <v>0</v>
      </c>
      <c r="AE97" s="12">
        <f>IF(Table1[[#This Row],[exact_match]]="Yes",1,0)</f>
        <v>0</v>
      </c>
      <c r="AF97" s="12">
        <f>IF(Table1[[#This Row],[unintended_change_present]]="Yes",1,0)</f>
        <v>1</v>
      </c>
      <c r="AG97" s="12">
        <f>IF(Table1[[#This Row],[missed_required_change]]="Yes",1,0)</f>
        <v>0</v>
      </c>
      <c r="AH97" s="12">
        <f>IF(OR(Table1[[#This Row],[severity]]="Medium",Table1[[#This Row],[severity]]="High"),1,0)</f>
        <v>0</v>
      </c>
    </row>
    <row r="98" spans="1:34" ht="198">
      <c r="A98" s="10" t="s">
        <v>1112</v>
      </c>
      <c r="B98" s="11" t="s">
        <v>1113</v>
      </c>
      <c r="C98" s="12" t="s">
        <v>305</v>
      </c>
      <c r="D9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98" s="11" t="s">
        <v>1233</v>
      </c>
      <c r="F98" s="12" t="s">
        <v>1234</v>
      </c>
      <c r="G98" s="12" t="s">
        <v>1235</v>
      </c>
      <c r="H98" s="12">
        <v>2</v>
      </c>
      <c r="I98" s="12" t="s">
        <v>1236</v>
      </c>
      <c r="J98" s="12" t="s">
        <v>1249</v>
      </c>
      <c r="K98" s="13" t="s">
        <v>56</v>
      </c>
      <c r="L98" s="12" t="s">
        <v>1238</v>
      </c>
      <c r="M98" s="12" t="s">
        <v>1239</v>
      </c>
      <c r="N98" s="12" t="s">
        <v>1250</v>
      </c>
      <c r="O98" s="12" t="s">
        <v>1251</v>
      </c>
      <c r="P98" s="13" t="s">
        <v>62</v>
      </c>
      <c r="Q98" s="13" t="s">
        <v>61</v>
      </c>
      <c r="R98" s="13" t="s">
        <v>62</v>
      </c>
      <c r="S98" s="12" t="s">
        <v>215</v>
      </c>
      <c r="T98" s="13" t="s">
        <v>77</v>
      </c>
      <c r="U98" s="13" t="s">
        <v>61</v>
      </c>
      <c r="V98" s="12" t="s">
        <v>1242</v>
      </c>
      <c r="W98" s="12" t="s">
        <v>72</v>
      </c>
      <c r="X98" s="12" t="s">
        <v>62</v>
      </c>
      <c r="Y98" s="12" t="s">
        <v>73</v>
      </c>
      <c r="Z98" t="s">
        <v>3186</v>
      </c>
      <c r="AA98" s="12" t="str">
        <f>Table1[[#This Row],[case_id]]&amp;"__"&amp;Table1[[#This Row],[filename]]&amp;"__"&amp;Table1[[#This Row],[Model]]</f>
        <v>repo_bba8242_fa02bc8__iban_llm_vs_gt.diff__ChatGPT 5.4</v>
      </c>
      <c r="AB98" s="12">
        <f>IF(Table1[[#This Row],[task_success]]="Yes",1,0)</f>
        <v>1</v>
      </c>
      <c r="AC98" s="12">
        <f>IF(Table1[[#This Row],[task_success]]="Partial",1,0)</f>
        <v>0</v>
      </c>
      <c r="AD98" s="12">
        <f>IF(Table1[[#This Row],[task_success]]="No",1,0)</f>
        <v>0</v>
      </c>
      <c r="AE98" s="12">
        <f>IF(Table1[[#This Row],[exact_match]]="Yes",1,0)</f>
        <v>0</v>
      </c>
      <c r="AF98" s="12">
        <f>IF(Table1[[#This Row],[unintended_change_present]]="Yes",1,0)</f>
        <v>1</v>
      </c>
      <c r="AG98" s="12">
        <f>IF(Table1[[#This Row],[missed_required_change]]="Yes",1,0)</f>
        <v>0</v>
      </c>
      <c r="AH98" s="12">
        <f>IF(OR(Table1[[#This Row],[severity]]="Medium",Table1[[#This Row],[severity]]="High"),1,0)</f>
        <v>0</v>
      </c>
    </row>
    <row r="99" spans="1:34" ht="152.25">
      <c r="A99" s="14" t="s">
        <v>1258</v>
      </c>
      <c r="B99" s="15" t="s">
        <v>1259</v>
      </c>
      <c r="C99" s="16" t="s">
        <v>149</v>
      </c>
      <c r="D9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99" s="15" t="s">
        <v>1260</v>
      </c>
      <c r="F99" s="33" t="s">
        <v>1261</v>
      </c>
      <c r="G99" s="33" t="s">
        <v>1262</v>
      </c>
      <c r="H99" s="16">
        <v>1</v>
      </c>
      <c r="I99" s="16" t="s">
        <v>1263</v>
      </c>
      <c r="J99" s="16" t="s">
        <v>1263</v>
      </c>
      <c r="K99" s="18" t="s">
        <v>56</v>
      </c>
      <c r="L99" s="16" t="s">
        <v>1264</v>
      </c>
      <c r="M99" s="16" t="s">
        <v>1265</v>
      </c>
      <c r="N99" s="16" t="s">
        <v>1266</v>
      </c>
      <c r="O99" s="16" t="s">
        <v>1267</v>
      </c>
      <c r="P99" s="18" t="s">
        <v>62</v>
      </c>
      <c r="Q99" s="18" t="s">
        <v>61</v>
      </c>
      <c r="R99" s="18" t="s">
        <v>62</v>
      </c>
      <c r="S99" s="16" t="s">
        <v>76</v>
      </c>
      <c r="T99" s="18" t="s">
        <v>77</v>
      </c>
      <c r="U99" s="18" t="s">
        <v>61</v>
      </c>
      <c r="V99" s="16" t="s">
        <v>971</v>
      </c>
      <c r="W99" s="16" t="s">
        <v>72</v>
      </c>
      <c r="X99" s="16" t="s">
        <v>62</v>
      </c>
      <c r="Y99" s="16" t="s">
        <v>73</v>
      </c>
      <c r="Z99" t="s">
        <v>3186</v>
      </c>
      <c r="AA99" s="12" t="str">
        <f>Table1[[#This Row],[case_id]]&amp;"__"&amp;Table1[[#This Row],[filename]]&amp;"__"&amp;Table1[[#This Row],[Model]]</f>
        <v>repo_b823069_04e8835__setup_llm_vs_gt.diff__ChatGPT 5.4</v>
      </c>
      <c r="AB99" s="12">
        <f>IF(Table1[[#This Row],[task_success]]="Yes",1,0)</f>
        <v>1</v>
      </c>
      <c r="AC99" s="12">
        <f>IF(Table1[[#This Row],[task_success]]="Partial",1,0)</f>
        <v>0</v>
      </c>
      <c r="AD99" s="12">
        <f>IF(Table1[[#This Row],[task_success]]="No",1,0)</f>
        <v>0</v>
      </c>
      <c r="AE99" s="12">
        <f>IF(Table1[[#This Row],[exact_match]]="Yes",1,0)</f>
        <v>0</v>
      </c>
      <c r="AF99" s="12">
        <f>IF(Table1[[#This Row],[unintended_change_present]]="Yes",1,0)</f>
        <v>1</v>
      </c>
      <c r="AG99" s="12">
        <f>IF(Table1[[#This Row],[missed_required_change]]="Yes",1,0)</f>
        <v>0</v>
      </c>
      <c r="AH99" s="12">
        <f>IF(OR(Table1[[#This Row],[severity]]="Medium",Table1[[#This Row],[severity]]="High"),1,0)</f>
        <v>0</v>
      </c>
    </row>
    <row r="100" spans="1:34" ht="106.5">
      <c r="A100" s="10" t="s">
        <v>1274</v>
      </c>
      <c r="B100" s="11" t="s">
        <v>1275</v>
      </c>
      <c r="C100" s="12" t="s">
        <v>149</v>
      </c>
      <c r="D10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00" s="11" t="s">
        <v>1276</v>
      </c>
      <c r="F100" s="12" t="s">
        <v>1277</v>
      </c>
      <c r="G100" s="34" t="s">
        <v>1278</v>
      </c>
      <c r="H100" s="12">
        <v>2</v>
      </c>
      <c r="I100" s="12" t="s">
        <v>1279</v>
      </c>
      <c r="J100" s="12" t="s">
        <v>1280</v>
      </c>
      <c r="K100" s="13" t="s">
        <v>56</v>
      </c>
      <c r="L100" s="12" t="s">
        <v>1281</v>
      </c>
      <c r="M100" s="12" t="s">
        <v>1282</v>
      </c>
      <c r="N100" s="12" t="s">
        <v>1283</v>
      </c>
      <c r="O100" s="12" t="s">
        <v>1284</v>
      </c>
      <c r="P100" s="13" t="s">
        <v>62</v>
      </c>
      <c r="Q100" s="13" t="s">
        <v>61</v>
      </c>
      <c r="R100" s="13" t="s">
        <v>62</v>
      </c>
      <c r="S100" s="12" t="s">
        <v>76</v>
      </c>
      <c r="T100" s="13" t="s">
        <v>77</v>
      </c>
      <c r="U100" s="13" t="s">
        <v>61</v>
      </c>
      <c r="V100" s="12" t="s">
        <v>1291</v>
      </c>
      <c r="W100" s="12" t="s">
        <v>72</v>
      </c>
      <c r="X100" s="12" t="s">
        <v>62</v>
      </c>
      <c r="Y100" s="12" t="s">
        <v>73</v>
      </c>
      <c r="Z100" t="s">
        <v>3186</v>
      </c>
      <c r="AA100" s="12" t="str">
        <f>Table1[[#This Row],[case_id]]&amp;"__"&amp;Table1[[#This Row],[filename]]&amp;"__"&amp;Table1[[#This Row],[Model]]</f>
        <v>repo_cfcc82a_947f1ad__sherlock_llm_vs_gt.diff__ChatGPT 5.4</v>
      </c>
      <c r="AB100" s="12">
        <f>IF(Table1[[#This Row],[task_success]]="Yes",1,0)</f>
        <v>1</v>
      </c>
      <c r="AC100" s="12">
        <f>IF(Table1[[#This Row],[task_success]]="Partial",1,0)</f>
        <v>0</v>
      </c>
      <c r="AD100" s="12">
        <f>IF(Table1[[#This Row],[task_success]]="No",1,0)</f>
        <v>0</v>
      </c>
      <c r="AE100" s="12">
        <f>IF(Table1[[#This Row],[exact_match]]="Yes",1,0)</f>
        <v>0</v>
      </c>
      <c r="AF100" s="12">
        <f>IF(Table1[[#This Row],[unintended_change_present]]="Yes",1,0)</f>
        <v>1</v>
      </c>
      <c r="AG100" s="12">
        <f>IF(Table1[[#This Row],[missed_required_change]]="Yes",1,0)</f>
        <v>0</v>
      </c>
      <c r="AH100" s="12">
        <f>IF(OR(Table1[[#This Row],[severity]]="Medium",Table1[[#This Row],[severity]]="High"),1,0)</f>
        <v>0</v>
      </c>
    </row>
    <row r="101" spans="1:34" ht="106.5">
      <c r="A101" s="14" t="s">
        <v>1274</v>
      </c>
      <c r="B101" s="15" t="s">
        <v>1275</v>
      </c>
      <c r="C101" s="16" t="s">
        <v>149</v>
      </c>
      <c r="D10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01" s="15" t="s">
        <v>1276</v>
      </c>
      <c r="F101" s="16" t="s">
        <v>1277</v>
      </c>
      <c r="G101" s="35" t="s">
        <v>1278</v>
      </c>
      <c r="H101" s="16">
        <v>2</v>
      </c>
      <c r="I101" s="16" t="s">
        <v>1279</v>
      </c>
      <c r="J101" s="16" t="s">
        <v>1292</v>
      </c>
      <c r="K101" s="18" t="s">
        <v>56</v>
      </c>
      <c r="L101" s="16" t="s">
        <v>1281</v>
      </c>
      <c r="M101" s="16" t="s">
        <v>1282</v>
      </c>
      <c r="N101" s="16" t="s">
        <v>1293</v>
      </c>
      <c r="O101" s="16" t="s">
        <v>1294</v>
      </c>
      <c r="P101" s="18" t="s">
        <v>62</v>
      </c>
      <c r="Q101" s="18" t="s">
        <v>62</v>
      </c>
      <c r="R101" s="18" t="s">
        <v>61</v>
      </c>
      <c r="S101" s="16" t="s">
        <v>73</v>
      </c>
      <c r="T101" s="18" t="s">
        <v>73</v>
      </c>
      <c r="U101" s="18" t="s">
        <v>61</v>
      </c>
      <c r="V101" s="16" t="s">
        <v>2441</v>
      </c>
      <c r="W101" s="16" t="s">
        <v>850</v>
      </c>
      <c r="X101" s="16" t="s">
        <v>62</v>
      </c>
      <c r="Y101" s="16" t="s">
        <v>73</v>
      </c>
      <c r="Z101" t="s">
        <v>3186</v>
      </c>
      <c r="AA101" s="12" t="str">
        <f>Table1[[#This Row],[case_id]]&amp;"__"&amp;Table1[[#This Row],[filename]]&amp;"__"&amp;Table1[[#This Row],[Model]]</f>
        <v>repo_cfcc82a_947f1ad__sites_llm_vs_gt.diff__ChatGPT 5.4</v>
      </c>
      <c r="AB101" s="12">
        <f>IF(Table1[[#This Row],[task_success]]="Yes",1,0)</f>
        <v>1</v>
      </c>
      <c r="AC101" s="12">
        <f>IF(Table1[[#This Row],[task_success]]="Partial",1,0)</f>
        <v>0</v>
      </c>
      <c r="AD101" s="12">
        <f>IF(Table1[[#This Row],[task_success]]="No",1,0)</f>
        <v>0</v>
      </c>
      <c r="AE101" s="12">
        <f>IF(Table1[[#This Row],[exact_match]]="Yes",1,0)</f>
        <v>1</v>
      </c>
      <c r="AF101" s="12">
        <f>IF(Table1[[#This Row],[unintended_change_present]]="Yes",1,0)</f>
        <v>0</v>
      </c>
      <c r="AG101" s="12">
        <f>IF(Table1[[#This Row],[missed_required_change]]="Yes",1,0)</f>
        <v>0</v>
      </c>
      <c r="AH101" s="12">
        <f>IF(OR(Table1[[#This Row],[severity]]="Medium",Table1[[#This Row],[severity]]="High"),1,0)</f>
        <v>0</v>
      </c>
    </row>
    <row r="102" spans="1:34" ht="152.25">
      <c r="A102" s="10" t="s">
        <v>1274</v>
      </c>
      <c r="B102" s="11" t="s">
        <v>1275</v>
      </c>
      <c r="C102" s="12" t="s">
        <v>305</v>
      </c>
      <c r="D10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02" s="11" t="s">
        <v>1303</v>
      </c>
      <c r="F102" s="12" t="s">
        <v>1304</v>
      </c>
      <c r="G102" s="12" t="s">
        <v>1305</v>
      </c>
      <c r="H102" s="12">
        <v>1</v>
      </c>
      <c r="I102" s="12" t="s">
        <v>1306</v>
      </c>
      <c r="J102" s="12" t="s">
        <v>1306</v>
      </c>
      <c r="K102" s="13" t="s">
        <v>56</v>
      </c>
      <c r="L102" s="12" t="s">
        <v>1307</v>
      </c>
      <c r="M102" s="12" t="s">
        <v>1308</v>
      </c>
      <c r="N102" s="12" t="s">
        <v>1293</v>
      </c>
      <c r="O102" s="12" t="s">
        <v>1309</v>
      </c>
      <c r="P102" s="13" t="s">
        <v>62</v>
      </c>
      <c r="Q102" s="13" t="s">
        <v>61</v>
      </c>
      <c r="R102" s="13" t="s">
        <v>62</v>
      </c>
      <c r="S102" s="12" t="s">
        <v>76</v>
      </c>
      <c r="T102" s="13" t="s">
        <v>77</v>
      </c>
      <c r="U102" s="13" t="s">
        <v>61</v>
      </c>
      <c r="V102" s="12" t="s">
        <v>1310</v>
      </c>
      <c r="W102" s="12" t="s">
        <v>72</v>
      </c>
      <c r="X102" s="12" t="s">
        <v>62</v>
      </c>
      <c r="Y102" s="12" t="s">
        <v>73</v>
      </c>
      <c r="Z102" t="s">
        <v>3186</v>
      </c>
      <c r="AA102" s="12" t="str">
        <f>Table1[[#This Row],[case_id]]&amp;"__"&amp;Table1[[#This Row],[filename]]&amp;"__"&amp;Table1[[#This Row],[Model]]</f>
        <v>repo_be42ae7_1c64c28__sites_llm_vs_gt.diff__ChatGPT 5.4</v>
      </c>
      <c r="AB102" s="12">
        <f>IF(Table1[[#This Row],[task_success]]="Yes",1,0)</f>
        <v>1</v>
      </c>
      <c r="AC102" s="12">
        <f>IF(Table1[[#This Row],[task_success]]="Partial",1,0)</f>
        <v>0</v>
      </c>
      <c r="AD102" s="12">
        <f>IF(Table1[[#This Row],[task_success]]="No",1,0)</f>
        <v>0</v>
      </c>
      <c r="AE102" s="12">
        <f>IF(Table1[[#This Row],[exact_match]]="Yes",1,0)</f>
        <v>0</v>
      </c>
      <c r="AF102" s="12">
        <f>IF(Table1[[#This Row],[unintended_change_present]]="Yes",1,0)</f>
        <v>1</v>
      </c>
      <c r="AG102" s="12">
        <f>IF(Table1[[#This Row],[missed_required_change]]="Yes",1,0)</f>
        <v>0</v>
      </c>
      <c r="AH102" s="12">
        <f>IF(OR(Table1[[#This Row],[severity]]="Medium",Table1[[#This Row],[severity]]="High"),1,0)</f>
        <v>0</v>
      </c>
    </row>
    <row r="103" spans="1:34" ht="244.5">
      <c r="A103" s="14" t="s">
        <v>1316</v>
      </c>
      <c r="B103" s="15" t="s">
        <v>1317</v>
      </c>
      <c r="C103" s="16" t="s">
        <v>51</v>
      </c>
      <c r="D10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3" s="15" t="s">
        <v>1318</v>
      </c>
      <c r="F103" s="18">
        <v>5741160</v>
      </c>
      <c r="G103" s="16" t="s">
        <v>1319</v>
      </c>
      <c r="H103" s="16">
        <v>1</v>
      </c>
      <c r="I103" s="16" t="s">
        <v>1320</v>
      </c>
      <c r="J103" s="16" t="s">
        <v>1320</v>
      </c>
      <c r="K103" s="18" t="s">
        <v>56</v>
      </c>
      <c r="L103" s="16" t="s">
        <v>1321</v>
      </c>
      <c r="M103" s="16" t="s">
        <v>1322</v>
      </c>
      <c r="N103" s="16" t="s">
        <v>1323</v>
      </c>
      <c r="O103" s="16" t="s">
        <v>1324</v>
      </c>
      <c r="P103" s="18" t="s">
        <v>62</v>
      </c>
      <c r="Q103" s="18" t="s">
        <v>61</v>
      </c>
      <c r="R103" s="18" t="s">
        <v>62</v>
      </c>
      <c r="S103" s="16" t="s">
        <v>70</v>
      </c>
      <c r="T103" s="18" t="s">
        <v>64</v>
      </c>
      <c r="U103" s="18" t="s">
        <v>61</v>
      </c>
      <c r="V103" s="16" t="s">
        <v>1325</v>
      </c>
      <c r="W103" s="16" t="s">
        <v>72</v>
      </c>
      <c r="X103" s="16" t="s">
        <v>62</v>
      </c>
      <c r="Y103" s="16" t="s">
        <v>73</v>
      </c>
      <c r="Z103" t="s">
        <v>3186</v>
      </c>
      <c r="AA103" s="12" t="str">
        <f>Table1[[#This Row],[case_id]]&amp;"__"&amp;Table1[[#This Row],[filename]]&amp;"__"&amp;Table1[[#This Row],[Model]]</f>
        <v>repo_5741160_f7c6063__extractor_llm_vs_gt.diff__ChatGPT 5.4</v>
      </c>
      <c r="AB103" s="12">
        <f>IF(Table1[[#This Row],[task_success]]="Yes",1,0)</f>
        <v>1</v>
      </c>
      <c r="AC103" s="12">
        <f>IF(Table1[[#This Row],[task_success]]="Partial",1,0)</f>
        <v>0</v>
      </c>
      <c r="AD103" s="12">
        <f>IF(Table1[[#This Row],[task_success]]="No",1,0)</f>
        <v>0</v>
      </c>
      <c r="AE103" s="12">
        <f>IF(Table1[[#This Row],[exact_match]]="Yes",1,0)</f>
        <v>0</v>
      </c>
      <c r="AF103" s="12">
        <f>IF(Table1[[#This Row],[unintended_change_present]]="Yes",1,0)</f>
        <v>1</v>
      </c>
      <c r="AG103" s="12">
        <f>IF(Table1[[#This Row],[missed_required_change]]="Yes",1,0)</f>
        <v>0</v>
      </c>
      <c r="AH103" s="12">
        <f>IF(OR(Table1[[#This Row],[severity]]="Medium",Table1[[#This Row],[severity]]="High"),1,0)</f>
        <v>1</v>
      </c>
    </row>
    <row r="104" spans="1:34" ht="152.25">
      <c r="A104" s="10" t="s">
        <v>1316</v>
      </c>
      <c r="B104" s="11" t="s">
        <v>1317</v>
      </c>
      <c r="C104" s="12" t="s">
        <v>149</v>
      </c>
      <c r="D10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04" s="11" t="s">
        <v>1332</v>
      </c>
      <c r="F104" s="12" t="s">
        <v>1333</v>
      </c>
      <c r="G104" s="12" t="s">
        <v>1334</v>
      </c>
      <c r="H104" s="12">
        <v>1</v>
      </c>
      <c r="I104" s="12" t="s">
        <v>1335</v>
      </c>
      <c r="J104" s="12" t="s">
        <v>1336</v>
      </c>
      <c r="K104" s="13" t="s">
        <v>56</v>
      </c>
      <c r="L104" s="12" t="s">
        <v>1337</v>
      </c>
      <c r="M104" s="12" t="s">
        <v>1338</v>
      </c>
      <c r="N104" s="12" t="s">
        <v>1339</v>
      </c>
      <c r="O104" s="12" t="s">
        <v>1340</v>
      </c>
      <c r="P104" s="13" t="s">
        <v>62</v>
      </c>
      <c r="Q104" s="13" t="s">
        <v>61</v>
      </c>
      <c r="R104" s="13" t="s">
        <v>62</v>
      </c>
      <c r="S104" s="12" t="s">
        <v>76</v>
      </c>
      <c r="T104" s="13" t="s">
        <v>77</v>
      </c>
      <c r="U104" s="13" t="s">
        <v>61</v>
      </c>
      <c r="V104" s="12" t="s">
        <v>1341</v>
      </c>
      <c r="W104" s="12" t="s">
        <v>72</v>
      </c>
      <c r="X104" s="12" t="s">
        <v>62</v>
      </c>
      <c r="Y104" s="12" t="s">
        <v>73</v>
      </c>
      <c r="Z104" t="s">
        <v>3186</v>
      </c>
      <c r="AA104" s="12" t="str">
        <f>Table1[[#This Row],[case_id]]&amp;"__"&amp;Table1[[#This Row],[filename]]&amp;"__"&amp;Table1[[#This Row],[Model]]</f>
        <v>repo_d909ae2_7e7cf0b__adjust_llm_vs_gt.diff__ChatGPT 5.4</v>
      </c>
      <c r="AB104" s="12">
        <f>IF(Table1[[#This Row],[task_success]]="Yes",1,0)</f>
        <v>1</v>
      </c>
      <c r="AC104" s="12">
        <f>IF(Table1[[#This Row],[task_success]]="Partial",1,0)</f>
        <v>0</v>
      </c>
      <c r="AD104" s="12">
        <f>IF(Table1[[#This Row],[task_success]]="No",1,0)</f>
        <v>0</v>
      </c>
      <c r="AE104" s="12">
        <f>IF(Table1[[#This Row],[exact_match]]="Yes",1,0)</f>
        <v>0</v>
      </c>
      <c r="AF104" s="12">
        <f>IF(Table1[[#This Row],[unintended_change_present]]="Yes",1,0)</f>
        <v>1</v>
      </c>
      <c r="AG104" s="12">
        <f>IF(Table1[[#This Row],[missed_required_change]]="Yes",1,0)</f>
        <v>0</v>
      </c>
      <c r="AH104" s="12">
        <f>IF(OR(Table1[[#This Row],[severity]]="Medium",Table1[[#This Row],[severity]]="High"),1,0)</f>
        <v>0</v>
      </c>
    </row>
    <row r="105" spans="1:34" ht="229.5">
      <c r="A105" s="14" t="s">
        <v>1351</v>
      </c>
      <c r="B105" s="15" t="s">
        <v>1352</v>
      </c>
      <c r="C105" s="16" t="s">
        <v>51</v>
      </c>
      <c r="D10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5" s="15" t="s">
        <v>1353</v>
      </c>
      <c r="F105" s="16" t="s">
        <v>1354</v>
      </c>
      <c r="G105" s="16" t="s">
        <v>1355</v>
      </c>
      <c r="H105" s="16">
        <v>2</v>
      </c>
      <c r="I105" s="16" t="s">
        <v>1356</v>
      </c>
      <c r="J105" s="16" t="s">
        <v>1357</v>
      </c>
      <c r="K105" s="18" t="s">
        <v>56</v>
      </c>
      <c r="L105" s="16" t="s">
        <v>1358</v>
      </c>
      <c r="M105" s="16" t="s">
        <v>1359</v>
      </c>
      <c r="N105" s="16" t="s">
        <v>1192</v>
      </c>
      <c r="O105" s="16" t="s">
        <v>1360</v>
      </c>
      <c r="P105" s="18" t="s">
        <v>61</v>
      </c>
      <c r="Q105" s="18" t="s">
        <v>61</v>
      </c>
      <c r="R105" s="18" t="s">
        <v>62</v>
      </c>
      <c r="S105" s="16" t="s">
        <v>1361</v>
      </c>
      <c r="T105" s="18" t="s">
        <v>64</v>
      </c>
      <c r="U105" s="18" t="s">
        <v>62</v>
      </c>
      <c r="V105" s="16" t="s">
        <v>1362</v>
      </c>
      <c r="W105" s="16" t="s">
        <v>66</v>
      </c>
      <c r="X105" s="16" t="s">
        <v>62</v>
      </c>
      <c r="Y105" s="16" t="s">
        <v>73</v>
      </c>
      <c r="Z105" t="s">
        <v>3186</v>
      </c>
      <c r="AA105" s="12" t="str">
        <f>Table1[[#This Row],[case_id]]&amp;"__"&amp;Table1[[#This Row],[filename]]&amp;"__"&amp;Table1[[#This Row],[Model]]</f>
        <v>repo_9b6605c_991915a__lib_llm_vs_gt.diff__ChatGPT 5.4</v>
      </c>
      <c r="AB105" s="12">
        <f>IF(Table1[[#This Row],[task_success]]="Yes",1,0)</f>
        <v>0</v>
      </c>
      <c r="AC105" s="12">
        <f>IF(Table1[[#This Row],[task_success]]="Partial",1,0)</f>
        <v>0</v>
      </c>
      <c r="AD105" s="12">
        <f>IF(Table1[[#This Row],[task_success]]="No",1,0)</f>
        <v>1</v>
      </c>
      <c r="AE105" s="12">
        <f>IF(Table1[[#This Row],[exact_match]]="Yes",1,0)</f>
        <v>0</v>
      </c>
      <c r="AF105" s="12">
        <f>IF(Table1[[#This Row],[unintended_change_present]]="Yes",1,0)</f>
        <v>1</v>
      </c>
      <c r="AG105" s="12">
        <f>IF(Table1[[#This Row],[missed_required_change]]="Yes",1,0)</f>
        <v>1</v>
      </c>
      <c r="AH105" s="12">
        <f>IF(OR(Table1[[#This Row],[severity]]="Medium",Table1[[#This Row],[severity]]="High"),1,0)</f>
        <v>1</v>
      </c>
    </row>
    <row r="106" spans="1:34" ht="91.5">
      <c r="A106" s="10" t="s">
        <v>1351</v>
      </c>
      <c r="B106" s="11" t="s">
        <v>1352</v>
      </c>
      <c r="C106" s="12" t="s">
        <v>51</v>
      </c>
      <c r="D10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6" s="11" t="s">
        <v>1353</v>
      </c>
      <c r="F106" s="12" t="s">
        <v>1354</v>
      </c>
      <c r="G106" s="12" t="s">
        <v>1355</v>
      </c>
      <c r="H106" s="12">
        <v>2</v>
      </c>
      <c r="I106" s="12" t="s">
        <v>1356</v>
      </c>
      <c r="J106" s="12" t="s">
        <v>1365</v>
      </c>
      <c r="K106" s="13" t="s">
        <v>56</v>
      </c>
      <c r="L106" s="12" t="s">
        <v>1358</v>
      </c>
      <c r="M106" s="12" t="s">
        <v>1359</v>
      </c>
      <c r="N106" s="12" t="s">
        <v>1366</v>
      </c>
      <c r="O106" s="12" t="s">
        <v>1367</v>
      </c>
      <c r="P106" s="13" t="s">
        <v>62</v>
      </c>
      <c r="Q106" s="13" t="s">
        <v>61</v>
      </c>
      <c r="R106" s="13" t="s">
        <v>62</v>
      </c>
      <c r="S106" s="12" t="s">
        <v>76</v>
      </c>
      <c r="T106" s="13" t="s">
        <v>77</v>
      </c>
      <c r="U106" s="13" t="s">
        <v>61</v>
      </c>
      <c r="V106" s="12" t="s">
        <v>1368</v>
      </c>
      <c r="W106" s="12" t="s">
        <v>72</v>
      </c>
      <c r="X106" s="12" t="s">
        <v>62</v>
      </c>
      <c r="Y106" s="12" t="s">
        <v>73</v>
      </c>
      <c r="Z106" t="s">
        <v>3186</v>
      </c>
      <c r="AA106" s="12" t="str">
        <f>Table1[[#This Row],[case_id]]&amp;"__"&amp;Table1[[#This Row],[filename]]&amp;"__"&amp;Table1[[#This Row],[Model]]</f>
        <v>repo_9b6605c_991915a__testconfig_llm_vs_gt.diff__ChatGPT 5.4</v>
      </c>
      <c r="AB106" s="12">
        <f>IF(Table1[[#This Row],[task_success]]="Yes",1,0)</f>
        <v>1</v>
      </c>
      <c r="AC106" s="12">
        <f>IF(Table1[[#This Row],[task_success]]="Partial",1,0)</f>
        <v>0</v>
      </c>
      <c r="AD106" s="12">
        <f>IF(Table1[[#This Row],[task_success]]="No",1,0)</f>
        <v>0</v>
      </c>
      <c r="AE106" s="12">
        <f>IF(Table1[[#This Row],[exact_match]]="Yes",1,0)</f>
        <v>0</v>
      </c>
      <c r="AF106" s="12">
        <f>IF(Table1[[#This Row],[unintended_change_present]]="Yes",1,0)</f>
        <v>1</v>
      </c>
      <c r="AG106" s="12">
        <f>IF(Table1[[#This Row],[missed_required_change]]="Yes",1,0)</f>
        <v>0</v>
      </c>
      <c r="AH106" s="12">
        <f>IF(OR(Table1[[#This Row],[severity]]="Medium",Table1[[#This Row],[severity]]="High"),1,0)</f>
        <v>0</v>
      </c>
    </row>
    <row r="107" spans="1:34" ht="91.5">
      <c r="A107" s="14" t="s">
        <v>1351</v>
      </c>
      <c r="B107" s="15" t="s">
        <v>1352</v>
      </c>
      <c r="C107" s="16" t="s">
        <v>51</v>
      </c>
      <c r="D10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7" s="15" t="s">
        <v>1373</v>
      </c>
      <c r="F107" s="16" t="s">
        <v>1374</v>
      </c>
      <c r="G107" s="16" t="s">
        <v>1375</v>
      </c>
      <c r="H107" s="16">
        <v>3</v>
      </c>
      <c r="I107" s="16" t="s">
        <v>1376</v>
      </c>
      <c r="J107" s="16" t="s">
        <v>1377</v>
      </c>
      <c r="K107" s="18" t="s">
        <v>56</v>
      </c>
      <c r="L107" s="16" t="s">
        <v>1378</v>
      </c>
      <c r="M107" s="16" t="s">
        <v>1379</v>
      </c>
      <c r="N107" s="16" t="s">
        <v>1380</v>
      </c>
      <c r="O107" s="16" t="s">
        <v>1381</v>
      </c>
      <c r="P107" s="18" t="s">
        <v>62</v>
      </c>
      <c r="Q107" s="18" t="s">
        <v>61</v>
      </c>
      <c r="R107" s="18" t="s">
        <v>62</v>
      </c>
      <c r="S107" s="16" t="s">
        <v>76</v>
      </c>
      <c r="T107" s="18" t="s">
        <v>77</v>
      </c>
      <c r="U107" s="18" t="s">
        <v>61</v>
      </c>
      <c r="V107" s="16" t="s">
        <v>1368</v>
      </c>
      <c r="W107" s="16" t="s">
        <v>72</v>
      </c>
      <c r="X107" s="16" t="s">
        <v>62</v>
      </c>
      <c r="Y107" s="16" t="s">
        <v>73</v>
      </c>
      <c r="Z107" t="s">
        <v>3186</v>
      </c>
      <c r="AA107" s="12" t="str">
        <f>Table1[[#This Row],[case_id]]&amp;"__"&amp;Table1[[#This Row],[filename]]&amp;"__"&amp;Table1[[#This Row],[Model]]</f>
        <v>repo_8d8ea8b_bb6e52f__http_llm_vs_gt.diff__ChatGPT 5.4</v>
      </c>
      <c r="AB107" s="12">
        <f>IF(Table1[[#This Row],[task_success]]="Yes",1,0)</f>
        <v>1</v>
      </c>
      <c r="AC107" s="12">
        <f>IF(Table1[[#This Row],[task_success]]="Partial",1,0)</f>
        <v>0</v>
      </c>
      <c r="AD107" s="12">
        <f>IF(Table1[[#This Row],[task_success]]="No",1,0)</f>
        <v>0</v>
      </c>
      <c r="AE107" s="12">
        <f>IF(Table1[[#This Row],[exact_match]]="Yes",1,0)</f>
        <v>0</v>
      </c>
      <c r="AF107" s="12">
        <f>IF(Table1[[#This Row],[unintended_change_present]]="Yes",1,0)</f>
        <v>1</v>
      </c>
      <c r="AG107" s="12">
        <f>IF(Table1[[#This Row],[missed_required_change]]="Yes",1,0)</f>
        <v>0</v>
      </c>
      <c r="AH107" s="12">
        <f>IF(OR(Table1[[#This Row],[severity]]="Medium",Table1[[#This Row],[severity]]="High"),1,0)</f>
        <v>0</v>
      </c>
    </row>
    <row r="108" spans="1:34" ht="91.5">
      <c r="A108" s="10" t="s">
        <v>1351</v>
      </c>
      <c r="B108" s="11" t="s">
        <v>1352</v>
      </c>
      <c r="C108" s="12" t="s">
        <v>51</v>
      </c>
      <c r="D10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8" s="11" t="s">
        <v>1373</v>
      </c>
      <c r="F108" s="12" t="s">
        <v>1374</v>
      </c>
      <c r="G108" s="12" t="s">
        <v>1375</v>
      </c>
      <c r="H108" s="12">
        <v>3</v>
      </c>
      <c r="I108" s="12" t="s">
        <v>1376</v>
      </c>
      <c r="J108" s="12" t="s">
        <v>1387</v>
      </c>
      <c r="K108" s="13" t="s">
        <v>56</v>
      </c>
      <c r="L108" s="12" t="s">
        <v>1378</v>
      </c>
      <c r="M108" s="12" t="s">
        <v>1379</v>
      </c>
      <c r="N108" s="12" t="s">
        <v>1388</v>
      </c>
      <c r="O108" s="12" t="s">
        <v>1389</v>
      </c>
      <c r="P108" s="13" t="s">
        <v>62</v>
      </c>
      <c r="Q108" s="13" t="s">
        <v>61</v>
      </c>
      <c r="R108" s="13" t="s">
        <v>62</v>
      </c>
      <c r="S108" s="12" t="s">
        <v>76</v>
      </c>
      <c r="T108" s="13" t="s">
        <v>77</v>
      </c>
      <c r="U108" s="13" t="s">
        <v>61</v>
      </c>
      <c r="V108" s="12" t="s">
        <v>1368</v>
      </c>
      <c r="W108" s="12" t="s">
        <v>72</v>
      </c>
      <c r="X108" s="12" t="s">
        <v>62</v>
      </c>
      <c r="Y108" s="12" t="s">
        <v>73</v>
      </c>
      <c r="Z108" t="s">
        <v>3186</v>
      </c>
      <c r="AA108" s="12" t="str">
        <f>Table1[[#This Row],[case_id]]&amp;"__"&amp;Table1[[#This Row],[filename]]&amp;"__"&amp;Table1[[#This Row],[Model]]</f>
        <v>repo_8d8ea8b_bb6e52f__http2_llm_vs_gt.diff__ChatGPT 5.4</v>
      </c>
      <c r="AB108" s="12">
        <f>IF(Table1[[#This Row],[task_success]]="Yes",1,0)</f>
        <v>1</v>
      </c>
      <c r="AC108" s="12">
        <f>IF(Table1[[#This Row],[task_success]]="Partial",1,0)</f>
        <v>0</v>
      </c>
      <c r="AD108" s="12">
        <f>IF(Table1[[#This Row],[task_success]]="No",1,0)</f>
        <v>0</v>
      </c>
      <c r="AE108" s="12">
        <f>IF(Table1[[#This Row],[exact_match]]="Yes",1,0)</f>
        <v>0</v>
      </c>
      <c r="AF108" s="12">
        <f>IF(Table1[[#This Row],[unintended_change_present]]="Yes",1,0)</f>
        <v>1</v>
      </c>
      <c r="AG108" s="12">
        <f>IF(Table1[[#This Row],[missed_required_change]]="Yes",1,0)</f>
        <v>0</v>
      </c>
      <c r="AH108" s="12">
        <f>IF(OR(Table1[[#This Row],[severity]]="Medium",Table1[[#This Row],[severity]]="High"),1,0)</f>
        <v>0</v>
      </c>
    </row>
    <row r="109" spans="1:34" ht="91.5">
      <c r="A109" s="14" t="s">
        <v>1351</v>
      </c>
      <c r="B109" s="15" t="s">
        <v>1352</v>
      </c>
      <c r="C109" s="16" t="s">
        <v>51</v>
      </c>
      <c r="D10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09" s="15" t="s">
        <v>1373</v>
      </c>
      <c r="F109" s="16" t="s">
        <v>1374</v>
      </c>
      <c r="G109" s="16" t="s">
        <v>1375</v>
      </c>
      <c r="H109" s="16">
        <v>3</v>
      </c>
      <c r="I109" s="16" t="s">
        <v>1376</v>
      </c>
      <c r="J109" s="16" t="s">
        <v>1396</v>
      </c>
      <c r="K109" s="18" t="s">
        <v>56</v>
      </c>
      <c r="L109" s="16" t="s">
        <v>1378</v>
      </c>
      <c r="M109" s="16" t="s">
        <v>1379</v>
      </c>
      <c r="N109" s="16" t="s">
        <v>1397</v>
      </c>
      <c r="O109" s="16" t="s">
        <v>1398</v>
      </c>
      <c r="P109" s="18" t="s">
        <v>62</v>
      </c>
      <c r="Q109" s="18" t="s">
        <v>61</v>
      </c>
      <c r="R109" s="18" t="s">
        <v>62</v>
      </c>
      <c r="S109" s="16" t="s">
        <v>76</v>
      </c>
      <c r="T109" s="18" t="s">
        <v>77</v>
      </c>
      <c r="U109" s="18" t="s">
        <v>61</v>
      </c>
      <c r="V109" s="16" t="s">
        <v>1368</v>
      </c>
      <c r="W109" s="16" t="s">
        <v>72</v>
      </c>
      <c r="X109" s="16" t="s">
        <v>62</v>
      </c>
      <c r="Y109" s="16" t="s">
        <v>73</v>
      </c>
      <c r="Z109" t="s">
        <v>3186</v>
      </c>
      <c r="AA109" s="12" t="str">
        <f>Table1[[#This Row],[case_id]]&amp;"__"&amp;Table1[[#This Row],[filename]]&amp;"__"&amp;Table1[[#This Row],[Model]]</f>
        <v>repo_8d8ea8b_bb6e52f__http11_llm_vs_gt.diff__ChatGPT 5.4</v>
      </c>
      <c r="AB109" s="12">
        <f>IF(Table1[[#This Row],[task_success]]="Yes",1,0)</f>
        <v>1</v>
      </c>
      <c r="AC109" s="12">
        <f>IF(Table1[[#This Row],[task_success]]="Partial",1,0)</f>
        <v>0</v>
      </c>
      <c r="AD109" s="12">
        <f>IF(Table1[[#This Row],[task_success]]="No",1,0)</f>
        <v>0</v>
      </c>
      <c r="AE109" s="12">
        <f>IF(Table1[[#This Row],[exact_match]]="Yes",1,0)</f>
        <v>0</v>
      </c>
      <c r="AF109" s="12">
        <f>IF(Table1[[#This Row],[unintended_change_present]]="Yes",1,0)</f>
        <v>1</v>
      </c>
      <c r="AG109" s="12">
        <f>IF(Table1[[#This Row],[missed_required_change]]="Yes",1,0)</f>
        <v>0</v>
      </c>
      <c r="AH109" s="12">
        <f>IF(OR(Table1[[#This Row],[severity]]="Medium",Table1[[#This Row],[severity]]="High"),1,0)</f>
        <v>0</v>
      </c>
    </row>
    <row r="110" spans="1:34" ht="91.5">
      <c r="A110" s="10" t="s">
        <v>1351</v>
      </c>
      <c r="B110" s="11" t="s">
        <v>1352</v>
      </c>
      <c r="C110" s="12" t="s">
        <v>80</v>
      </c>
      <c r="D11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0" s="11" t="s">
        <v>1403</v>
      </c>
      <c r="F110" s="12" t="s">
        <v>1404</v>
      </c>
      <c r="G110" s="36">
        <v>3462999</v>
      </c>
      <c r="H110" s="12">
        <v>2</v>
      </c>
      <c r="I110" s="12" t="s">
        <v>1405</v>
      </c>
      <c r="J110" s="12" t="s">
        <v>1406</v>
      </c>
      <c r="K110" s="13" t="s">
        <v>56</v>
      </c>
      <c r="L110" s="12" t="s">
        <v>1407</v>
      </c>
      <c r="M110" s="12" t="s">
        <v>1408</v>
      </c>
      <c r="N110" s="12" t="s">
        <v>1409</v>
      </c>
      <c r="O110" s="12" t="s">
        <v>1410</v>
      </c>
      <c r="P110" s="13" t="s">
        <v>62</v>
      </c>
      <c r="Q110" s="13" t="s">
        <v>61</v>
      </c>
      <c r="R110" s="13" t="s">
        <v>62</v>
      </c>
      <c r="S110" s="12" t="s">
        <v>76</v>
      </c>
      <c r="T110" s="13" t="s">
        <v>77</v>
      </c>
      <c r="U110" s="13" t="s">
        <v>61</v>
      </c>
      <c r="V110" s="12" t="s">
        <v>1368</v>
      </c>
      <c r="W110" s="12" t="s">
        <v>72</v>
      </c>
      <c r="X110" s="12" t="s">
        <v>62</v>
      </c>
      <c r="Y110" s="12" t="s">
        <v>73</v>
      </c>
      <c r="Z110" t="s">
        <v>3186</v>
      </c>
      <c r="AA110" s="12" t="str">
        <f>Table1[[#This Row],[case_id]]&amp;"__"&amp;Table1[[#This Row],[filename]]&amp;"__"&amp;Table1[[#This Row],[Model]]</f>
        <v>repo_d5da743_3462999__models_llm_vs_gt.diff__ChatGPT 5.4</v>
      </c>
      <c r="AB110" s="12">
        <f>IF(Table1[[#This Row],[task_success]]="Yes",1,0)</f>
        <v>1</v>
      </c>
      <c r="AC110" s="12">
        <f>IF(Table1[[#This Row],[task_success]]="Partial",1,0)</f>
        <v>0</v>
      </c>
      <c r="AD110" s="12">
        <f>IF(Table1[[#This Row],[task_success]]="No",1,0)</f>
        <v>0</v>
      </c>
      <c r="AE110" s="12">
        <f>IF(Table1[[#This Row],[exact_match]]="Yes",1,0)</f>
        <v>0</v>
      </c>
      <c r="AF110" s="12">
        <f>IF(Table1[[#This Row],[unintended_change_present]]="Yes",1,0)</f>
        <v>1</v>
      </c>
      <c r="AG110" s="12">
        <f>IF(Table1[[#This Row],[missed_required_change]]="Yes",1,0)</f>
        <v>0</v>
      </c>
      <c r="AH110" s="12">
        <f>IF(OR(Table1[[#This Row],[severity]]="Medium",Table1[[#This Row],[severity]]="High"),1,0)</f>
        <v>0</v>
      </c>
    </row>
    <row r="111" spans="1:34" ht="91.5">
      <c r="A111" s="14" t="s">
        <v>1351</v>
      </c>
      <c r="B111" s="15" t="s">
        <v>1352</v>
      </c>
      <c r="C111" s="16" t="s">
        <v>80</v>
      </c>
      <c r="D11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1" s="15" t="s">
        <v>1403</v>
      </c>
      <c r="F111" s="16" t="s">
        <v>1404</v>
      </c>
      <c r="G111" s="31">
        <v>3462999</v>
      </c>
      <c r="H111" s="16">
        <v>2</v>
      </c>
      <c r="I111" s="16" t="s">
        <v>1405</v>
      </c>
      <c r="J111" s="16" t="s">
        <v>1415</v>
      </c>
      <c r="K111" s="18" t="s">
        <v>56</v>
      </c>
      <c r="L111" s="16" t="s">
        <v>1407</v>
      </c>
      <c r="M111" s="16" t="s">
        <v>1408</v>
      </c>
      <c r="N111" s="16" t="s">
        <v>1416</v>
      </c>
      <c r="O111" s="16" t="s">
        <v>1417</v>
      </c>
      <c r="P111" s="18" t="s">
        <v>62</v>
      </c>
      <c r="Q111" s="18" t="s">
        <v>61</v>
      </c>
      <c r="R111" s="18" t="s">
        <v>62</v>
      </c>
      <c r="S111" s="16" t="s">
        <v>76</v>
      </c>
      <c r="T111" s="18" t="s">
        <v>77</v>
      </c>
      <c r="U111" s="18" t="s">
        <v>61</v>
      </c>
      <c r="V111" s="16" t="s">
        <v>1368</v>
      </c>
      <c r="W111" s="16" t="s">
        <v>72</v>
      </c>
      <c r="X111" s="16" t="s">
        <v>62</v>
      </c>
      <c r="Y111" s="16" t="s">
        <v>73</v>
      </c>
      <c r="Z111" t="s">
        <v>3186</v>
      </c>
      <c r="AA111" s="12" t="str">
        <f>Table1[[#This Row],[case_id]]&amp;"__"&amp;Table1[[#This Row],[filename]]&amp;"__"&amp;Table1[[#This Row],[Model]]</f>
        <v>repo_d5da743_3462999__redirects_llm_vs_gt.diff__ChatGPT 5.4</v>
      </c>
      <c r="AB111" s="12">
        <f>IF(Table1[[#This Row],[task_success]]="Yes",1,0)</f>
        <v>1</v>
      </c>
      <c r="AC111" s="12">
        <f>IF(Table1[[#This Row],[task_success]]="Partial",1,0)</f>
        <v>0</v>
      </c>
      <c r="AD111" s="12">
        <f>IF(Table1[[#This Row],[task_success]]="No",1,0)</f>
        <v>0</v>
      </c>
      <c r="AE111" s="12">
        <f>IF(Table1[[#This Row],[exact_match]]="Yes",1,0)</f>
        <v>0</v>
      </c>
      <c r="AF111" s="12">
        <f>IF(Table1[[#This Row],[unintended_change_present]]="Yes",1,0)</f>
        <v>1</v>
      </c>
      <c r="AG111" s="12">
        <f>IF(Table1[[#This Row],[missed_required_change]]="Yes",1,0)</f>
        <v>0</v>
      </c>
      <c r="AH111" s="12">
        <f>IF(OR(Table1[[#This Row],[severity]]="Medium",Table1[[#This Row],[severity]]="High"),1,0)</f>
        <v>0</v>
      </c>
    </row>
    <row r="112" spans="1:34" ht="305.25">
      <c r="A112" s="10" t="s">
        <v>1351</v>
      </c>
      <c r="B112" s="11" t="s">
        <v>1352</v>
      </c>
      <c r="C112" s="12" t="s">
        <v>80</v>
      </c>
      <c r="D11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2" s="11" t="s">
        <v>1422</v>
      </c>
      <c r="F112" s="12" t="s">
        <v>1423</v>
      </c>
      <c r="G112" s="12" t="s">
        <v>1404</v>
      </c>
      <c r="H112" s="12">
        <v>1</v>
      </c>
      <c r="I112" s="12" t="s">
        <v>1424</v>
      </c>
      <c r="J112" s="12" t="s">
        <v>1424</v>
      </c>
      <c r="K112" s="13" t="s">
        <v>56</v>
      </c>
      <c r="L112" s="12" t="s">
        <v>1425</v>
      </c>
      <c r="M112" s="12" t="s">
        <v>1426</v>
      </c>
      <c r="N112" s="12" t="s">
        <v>986</v>
      </c>
      <c r="O112" s="12" t="s">
        <v>1427</v>
      </c>
      <c r="P112" s="13" t="s">
        <v>61</v>
      </c>
      <c r="Q112" s="13" t="s">
        <v>61</v>
      </c>
      <c r="R112" s="13" t="s">
        <v>62</v>
      </c>
      <c r="S112" s="12" t="s">
        <v>1428</v>
      </c>
      <c r="T112" s="13" t="s">
        <v>64</v>
      </c>
      <c r="U112" s="13" t="s">
        <v>62</v>
      </c>
      <c r="V112" s="12" t="s">
        <v>1429</v>
      </c>
      <c r="W112" s="12" t="s">
        <v>66</v>
      </c>
      <c r="X112" s="12" t="s">
        <v>61</v>
      </c>
      <c r="Y112" s="12" t="s">
        <v>1430</v>
      </c>
      <c r="Z112" t="s">
        <v>3186</v>
      </c>
      <c r="AA112" s="12" t="str">
        <f>Table1[[#This Row],[case_id]]&amp;"__"&amp;Table1[[#This Row],[filename]]&amp;"__"&amp;Table1[[#This Row],[Model]]</f>
        <v>repo_f9d18a8_d5da743__client_llm_vs_gt.diff__ChatGPT 5.4</v>
      </c>
      <c r="AB112" s="12">
        <f>IF(Table1[[#This Row],[task_success]]="Yes",1,0)</f>
        <v>0</v>
      </c>
      <c r="AC112" s="12">
        <f>IF(Table1[[#This Row],[task_success]]="Partial",1,0)</f>
        <v>0</v>
      </c>
      <c r="AD112" s="12">
        <f>IF(Table1[[#This Row],[task_success]]="No",1,0)</f>
        <v>1</v>
      </c>
      <c r="AE112" s="12">
        <f>IF(Table1[[#This Row],[exact_match]]="Yes",1,0)</f>
        <v>0</v>
      </c>
      <c r="AF112" s="12">
        <f>IF(Table1[[#This Row],[unintended_change_present]]="Yes",1,0)</f>
        <v>1</v>
      </c>
      <c r="AG112" s="12">
        <f>IF(Table1[[#This Row],[missed_required_change]]="Yes",1,0)</f>
        <v>1</v>
      </c>
      <c r="AH112" s="12">
        <f>IF(OR(Table1[[#This Row],[severity]]="Medium",Table1[[#This Row],[severity]]="High"),1,0)</f>
        <v>1</v>
      </c>
    </row>
    <row r="113" spans="1:34" ht="198">
      <c r="A113" s="14" t="s">
        <v>1351</v>
      </c>
      <c r="B113" s="15" t="s">
        <v>1352</v>
      </c>
      <c r="C113" s="16" t="s">
        <v>149</v>
      </c>
      <c r="D11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13" s="15" t="s">
        <v>1437</v>
      </c>
      <c r="F113" s="16" t="s">
        <v>1438</v>
      </c>
      <c r="G113" s="16" t="s">
        <v>1439</v>
      </c>
      <c r="H113" s="16">
        <v>1</v>
      </c>
      <c r="I113" s="16" t="s">
        <v>1440</v>
      </c>
      <c r="J113" s="16" t="s">
        <v>1440</v>
      </c>
      <c r="K113" s="18" t="s">
        <v>56</v>
      </c>
      <c r="L113" s="16" t="s">
        <v>1441</v>
      </c>
      <c r="M113" s="16" t="s">
        <v>1442</v>
      </c>
      <c r="N113" s="16" t="s">
        <v>1443</v>
      </c>
      <c r="O113" s="16" t="s">
        <v>1444</v>
      </c>
      <c r="P113" s="18" t="s">
        <v>62</v>
      </c>
      <c r="Q113" s="18" t="s">
        <v>61</v>
      </c>
      <c r="R113" s="18" t="s">
        <v>62</v>
      </c>
      <c r="S113" s="16" t="s">
        <v>536</v>
      </c>
      <c r="T113" s="18" t="s">
        <v>125</v>
      </c>
      <c r="U113" s="18" t="s">
        <v>62</v>
      </c>
      <c r="V113" s="16" t="s">
        <v>1445</v>
      </c>
      <c r="W113" s="16" t="s">
        <v>72</v>
      </c>
      <c r="X113" s="16" t="s">
        <v>62</v>
      </c>
      <c r="Y113" s="16" t="s">
        <v>73</v>
      </c>
      <c r="Z113" t="s">
        <v>3186</v>
      </c>
      <c r="AA113" s="12" t="str">
        <f>Table1[[#This Row],[case_id]]&amp;"__"&amp;Table1[[#This Row],[filename]]&amp;"__"&amp;Table1[[#This Row],[Model]]</f>
        <v>repo_4fbf275_81f385c__api_llm_vs_gt.diff__ChatGPT 5.4</v>
      </c>
      <c r="AB113" s="12">
        <f>IF(Table1[[#This Row],[task_success]]="Yes",1,0)</f>
        <v>1</v>
      </c>
      <c r="AC113" s="12">
        <f>IF(Table1[[#This Row],[task_success]]="Partial",1,0)</f>
        <v>0</v>
      </c>
      <c r="AD113" s="12">
        <f>IF(Table1[[#This Row],[task_success]]="No",1,0)</f>
        <v>0</v>
      </c>
      <c r="AE113" s="12">
        <f>IF(Table1[[#This Row],[exact_match]]="Yes",1,0)</f>
        <v>0</v>
      </c>
      <c r="AF113" s="12">
        <f>IF(Table1[[#This Row],[unintended_change_present]]="Yes",1,0)</f>
        <v>1</v>
      </c>
      <c r="AG113" s="12">
        <f>IF(Table1[[#This Row],[missed_required_change]]="Yes",1,0)</f>
        <v>1</v>
      </c>
      <c r="AH113" s="12">
        <f>IF(OR(Table1[[#This Row],[severity]]="Medium",Table1[[#This Row],[severity]]="High"),1,0)</f>
        <v>1</v>
      </c>
    </row>
    <row r="114" spans="1:34" ht="275.25">
      <c r="A114" s="27" t="s">
        <v>1454</v>
      </c>
      <c r="B114" s="11" t="s">
        <v>1455</v>
      </c>
      <c r="C114" s="12" t="s">
        <v>51</v>
      </c>
      <c r="D11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4" s="11" t="s">
        <v>1456</v>
      </c>
      <c r="F114" s="12" t="s">
        <v>1457</v>
      </c>
      <c r="G114" s="12" t="s">
        <v>1458</v>
      </c>
      <c r="H114" s="12">
        <v>3</v>
      </c>
      <c r="I114" s="12" t="s">
        <v>1459</v>
      </c>
      <c r="J114" s="12" t="s">
        <v>1460</v>
      </c>
      <c r="K114" s="13" t="s">
        <v>56</v>
      </c>
      <c r="L114" s="12" t="s">
        <v>1461</v>
      </c>
      <c r="M114" s="12" t="s">
        <v>1462</v>
      </c>
      <c r="N114" s="12" t="s">
        <v>1463</v>
      </c>
      <c r="O114" s="12" t="s">
        <v>1464</v>
      </c>
      <c r="P114" s="13" t="s">
        <v>102</v>
      </c>
      <c r="Q114" s="13" t="s">
        <v>61</v>
      </c>
      <c r="R114" s="13" t="s">
        <v>62</v>
      </c>
      <c r="S114" s="12" t="s">
        <v>205</v>
      </c>
      <c r="T114" s="13" t="s">
        <v>125</v>
      </c>
      <c r="U114" s="13" t="s">
        <v>62</v>
      </c>
      <c r="V114" s="12" t="s">
        <v>1465</v>
      </c>
      <c r="W114" s="12" t="s">
        <v>162</v>
      </c>
      <c r="X114" s="12" t="s">
        <v>62</v>
      </c>
      <c r="Y114" s="12" t="s">
        <v>73</v>
      </c>
      <c r="Z114" t="s">
        <v>3186</v>
      </c>
      <c r="AA114" s="12" t="str">
        <f>Table1[[#This Row],[case_id]]&amp;"__"&amp;Table1[[#This Row],[filename]]&amp;"__"&amp;Table1[[#This Row],[Model]]</f>
        <v>repo_15a5c59_ef8da99__def_llm_vs_gt.diff__ChatGPT 5.4</v>
      </c>
      <c r="AB114" s="12">
        <f>IF(Table1[[#This Row],[task_success]]="Yes",1,0)</f>
        <v>0</v>
      </c>
      <c r="AC114" s="12">
        <f>IF(Table1[[#This Row],[task_success]]="Partial",1,0)</f>
        <v>1</v>
      </c>
      <c r="AD114" s="12">
        <f>IF(Table1[[#This Row],[task_success]]="No",1,0)</f>
        <v>0</v>
      </c>
      <c r="AE114" s="12">
        <f>IF(Table1[[#This Row],[exact_match]]="Yes",1,0)</f>
        <v>0</v>
      </c>
      <c r="AF114" s="12">
        <f>IF(Table1[[#This Row],[unintended_change_present]]="Yes",1,0)</f>
        <v>1</v>
      </c>
      <c r="AG114" s="12">
        <f>IF(Table1[[#This Row],[missed_required_change]]="Yes",1,0)</f>
        <v>1</v>
      </c>
      <c r="AH114" s="12">
        <f>IF(OR(Table1[[#This Row],[severity]]="Medium",Table1[[#This Row],[severity]]="High"),1,0)</f>
        <v>1</v>
      </c>
    </row>
    <row r="115" spans="1:34" ht="137.25">
      <c r="A115" s="26" t="s">
        <v>1454</v>
      </c>
      <c r="B115" s="15" t="s">
        <v>1455</v>
      </c>
      <c r="C115" s="16" t="s">
        <v>51</v>
      </c>
      <c r="D11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5" s="15" t="s">
        <v>1456</v>
      </c>
      <c r="F115" s="16" t="s">
        <v>1457</v>
      </c>
      <c r="G115" s="16" t="s">
        <v>1458</v>
      </c>
      <c r="H115" s="16">
        <v>3</v>
      </c>
      <c r="I115" s="16" t="s">
        <v>1459</v>
      </c>
      <c r="J115" s="16" t="s">
        <v>1471</v>
      </c>
      <c r="K115" s="18" t="s">
        <v>56</v>
      </c>
      <c r="L115" s="16" t="s">
        <v>1461</v>
      </c>
      <c r="M115" s="16" t="s">
        <v>1462</v>
      </c>
      <c r="N115" s="16" t="s">
        <v>1472</v>
      </c>
      <c r="O115" s="16" t="s">
        <v>1473</v>
      </c>
      <c r="P115" s="18" t="s">
        <v>62</v>
      </c>
      <c r="Q115" s="18" t="s">
        <v>61</v>
      </c>
      <c r="R115" s="18" t="s">
        <v>62</v>
      </c>
      <c r="S115" s="16" t="s">
        <v>76</v>
      </c>
      <c r="T115" s="18" t="s">
        <v>77</v>
      </c>
      <c r="U115" s="18" t="s">
        <v>61</v>
      </c>
      <c r="V115" s="16" t="s">
        <v>1368</v>
      </c>
      <c r="W115" s="16" t="s">
        <v>72</v>
      </c>
      <c r="X115" s="16" t="s">
        <v>62</v>
      </c>
      <c r="Y115" s="16" t="s">
        <v>73</v>
      </c>
      <c r="Z115" t="s">
        <v>3186</v>
      </c>
      <c r="AA115" s="12" t="str">
        <f>Table1[[#This Row],[case_id]]&amp;"__"&amp;Table1[[#This Row],[filename]]&amp;"__"&amp;Table1[[#This Row],[Model]]</f>
        <v>repo_15a5c59_ef8da99__output_llm_vs_gt.diff__ChatGPT 5.4</v>
      </c>
      <c r="AB115" s="12">
        <f>IF(Table1[[#This Row],[task_success]]="Yes",1,0)</f>
        <v>1</v>
      </c>
      <c r="AC115" s="12">
        <f>IF(Table1[[#This Row],[task_success]]="Partial",1,0)</f>
        <v>0</v>
      </c>
      <c r="AD115" s="12">
        <f>IF(Table1[[#This Row],[task_success]]="No",1,0)</f>
        <v>0</v>
      </c>
      <c r="AE115" s="12">
        <f>IF(Table1[[#This Row],[exact_match]]="Yes",1,0)</f>
        <v>0</v>
      </c>
      <c r="AF115" s="12">
        <f>IF(Table1[[#This Row],[unintended_change_present]]="Yes",1,0)</f>
        <v>1</v>
      </c>
      <c r="AG115" s="12">
        <f>IF(Table1[[#This Row],[missed_required_change]]="Yes",1,0)</f>
        <v>0</v>
      </c>
      <c r="AH115" s="12">
        <f>IF(OR(Table1[[#This Row],[severity]]="Medium",Table1[[#This Row],[severity]]="High"),1,0)</f>
        <v>0</v>
      </c>
    </row>
    <row r="116" spans="1:34" ht="137.25">
      <c r="A116" s="27" t="s">
        <v>1454</v>
      </c>
      <c r="B116" s="11" t="s">
        <v>1455</v>
      </c>
      <c r="C116" s="12" t="s">
        <v>51</v>
      </c>
      <c r="D11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6" s="11" t="s">
        <v>1456</v>
      </c>
      <c r="F116" s="12" t="s">
        <v>1457</v>
      </c>
      <c r="G116" s="12" t="s">
        <v>1458</v>
      </c>
      <c r="H116" s="12">
        <v>3</v>
      </c>
      <c r="I116" s="12" t="s">
        <v>1459</v>
      </c>
      <c r="J116" s="12" t="s">
        <v>1479</v>
      </c>
      <c r="K116" s="13" t="s">
        <v>56</v>
      </c>
      <c r="L116" s="12" t="s">
        <v>1461</v>
      </c>
      <c r="M116" s="12" t="s">
        <v>1462</v>
      </c>
      <c r="N116" s="12" t="s">
        <v>920</v>
      </c>
      <c r="O116" s="12" t="s">
        <v>1480</v>
      </c>
      <c r="P116" s="13" t="s">
        <v>62</v>
      </c>
      <c r="Q116" s="13" t="s">
        <v>61</v>
      </c>
      <c r="R116" s="13" t="s">
        <v>62</v>
      </c>
      <c r="S116" s="12" t="s">
        <v>76</v>
      </c>
      <c r="T116" s="13" t="s">
        <v>77</v>
      </c>
      <c r="U116" s="13" t="s">
        <v>61</v>
      </c>
      <c r="V116" s="12" t="s">
        <v>1368</v>
      </c>
      <c r="W116" s="12" t="s">
        <v>72</v>
      </c>
      <c r="X116" s="12" t="s">
        <v>62</v>
      </c>
      <c r="Y116" s="12" t="s">
        <v>73</v>
      </c>
      <c r="Z116" t="s">
        <v>3186</v>
      </c>
      <c r="AA116" s="12" t="str">
        <f>Table1[[#This Row],[case_id]]&amp;"__"&amp;Table1[[#This Row],[filename]]&amp;"__"&amp;Table1[[#This Row],[Model]]</f>
        <v>repo_15a5c59_ef8da99__sys_llm_vs_gt.diff__ChatGPT 5.4</v>
      </c>
      <c r="AB116" s="12">
        <f>IF(Table1[[#This Row],[task_success]]="Yes",1,0)</f>
        <v>1</v>
      </c>
      <c r="AC116" s="12">
        <f>IF(Table1[[#This Row],[task_success]]="Partial",1,0)</f>
        <v>0</v>
      </c>
      <c r="AD116" s="12">
        <f>IF(Table1[[#This Row],[task_success]]="No",1,0)</f>
        <v>0</v>
      </c>
      <c r="AE116" s="12">
        <f>IF(Table1[[#This Row],[exact_match]]="Yes",1,0)</f>
        <v>0</v>
      </c>
      <c r="AF116" s="12">
        <f>IF(Table1[[#This Row],[unintended_change_present]]="Yes",1,0)</f>
        <v>1</v>
      </c>
      <c r="AG116" s="12">
        <f>IF(Table1[[#This Row],[missed_required_change]]="Yes",1,0)</f>
        <v>0</v>
      </c>
      <c r="AH116" s="12">
        <f>IF(OR(Table1[[#This Row],[severity]]="Medium",Table1[[#This Row],[severity]]="High"),1,0)</f>
        <v>0</v>
      </c>
    </row>
    <row r="117" spans="1:34" ht="183">
      <c r="A117" s="26" t="s">
        <v>1454</v>
      </c>
      <c r="B117" s="15" t="s">
        <v>1455</v>
      </c>
      <c r="C117" s="16" t="s">
        <v>51</v>
      </c>
      <c r="D11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7" s="15" t="s">
        <v>1484</v>
      </c>
      <c r="F117" s="16" t="s">
        <v>1485</v>
      </c>
      <c r="G117" s="16" t="s">
        <v>1486</v>
      </c>
      <c r="H117" s="16">
        <v>2</v>
      </c>
      <c r="I117" s="16" t="s">
        <v>1487</v>
      </c>
      <c r="J117" s="16" t="s">
        <v>1460</v>
      </c>
      <c r="K117" s="18" t="s">
        <v>56</v>
      </c>
      <c r="L117" s="16" t="s">
        <v>1488</v>
      </c>
      <c r="M117" s="16" t="s">
        <v>1489</v>
      </c>
      <c r="N117" s="16" t="s">
        <v>1463</v>
      </c>
      <c r="O117" s="16" t="s">
        <v>1490</v>
      </c>
      <c r="P117" s="18" t="s">
        <v>102</v>
      </c>
      <c r="Q117" s="18" t="s">
        <v>61</v>
      </c>
      <c r="R117" s="18" t="s">
        <v>62</v>
      </c>
      <c r="S117" s="16" t="s">
        <v>103</v>
      </c>
      <c r="T117" s="18" t="s">
        <v>125</v>
      </c>
      <c r="U117" s="18" t="s">
        <v>62</v>
      </c>
      <c r="V117" s="16" t="s">
        <v>1491</v>
      </c>
      <c r="W117" s="16" t="s">
        <v>162</v>
      </c>
      <c r="X117" s="16" t="s">
        <v>62</v>
      </c>
      <c r="Y117" s="16" t="s">
        <v>73</v>
      </c>
      <c r="Z117" t="s">
        <v>3186</v>
      </c>
      <c r="AA117" s="12" t="str">
        <f>Table1[[#This Row],[case_id]]&amp;"__"&amp;Table1[[#This Row],[filename]]&amp;"__"&amp;Table1[[#This Row],[Model]]</f>
        <v>repo_0d62593_c8e4fb2__def_llm_vs_gt.diff__ChatGPT 5.4</v>
      </c>
      <c r="AB117" s="12">
        <f>IF(Table1[[#This Row],[task_success]]="Yes",1,0)</f>
        <v>0</v>
      </c>
      <c r="AC117" s="12">
        <f>IF(Table1[[#This Row],[task_success]]="Partial",1,0)</f>
        <v>1</v>
      </c>
      <c r="AD117" s="12">
        <f>IF(Table1[[#This Row],[task_success]]="No",1,0)</f>
        <v>0</v>
      </c>
      <c r="AE117" s="12">
        <f>IF(Table1[[#This Row],[exact_match]]="Yes",1,0)</f>
        <v>0</v>
      </c>
      <c r="AF117" s="12">
        <f>IF(Table1[[#This Row],[unintended_change_present]]="Yes",1,0)</f>
        <v>1</v>
      </c>
      <c r="AG117" s="12">
        <f>IF(Table1[[#This Row],[missed_required_change]]="Yes",1,0)</f>
        <v>1</v>
      </c>
      <c r="AH117" s="12">
        <f>IF(OR(Table1[[#This Row],[severity]]="Medium",Table1[[#This Row],[severity]]="High"),1,0)</f>
        <v>1</v>
      </c>
    </row>
    <row r="118" spans="1:34" ht="198">
      <c r="A118" s="27" t="s">
        <v>1454</v>
      </c>
      <c r="B118" s="11" t="s">
        <v>1455</v>
      </c>
      <c r="C118" s="12" t="s">
        <v>80</v>
      </c>
      <c r="D11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18" s="11" t="s">
        <v>1496</v>
      </c>
      <c r="F118" s="12" t="s">
        <v>1497</v>
      </c>
      <c r="G118" s="12" t="s">
        <v>1498</v>
      </c>
      <c r="H118" s="12">
        <v>1</v>
      </c>
      <c r="I118" s="12" t="s">
        <v>1499</v>
      </c>
      <c r="J118" s="12" t="s">
        <v>1499</v>
      </c>
      <c r="K118" s="13" t="s">
        <v>56</v>
      </c>
      <c r="L118" s="12" t="s">
        <v>1500</v>
      </c>
      <c r="M118" s="12" t="s">
        <v>1501</v>
      </c>
      <c r="N118" s="12" t="s">
        <v>1502</v>
      </c>
      <c r="O118" s="12" t="s">
        <v>1503</v>
      </c>
      <c r="P118" s="13" t="s">
        <v>61</v>
      </c>
      <c r="Q118" s="13" t="s">
        <v>61</v>
      </c>
      <c r="R118" s="13" t="s">
        <v>62</v>
      </c>
      <c r="S118" s="12" t="s">
        <v>680</v>
      </c>
      <c r="T118" s="13" t="s">
        <v>64</v>
      </c>
      <c r="U118" s="13" t="s">
        <v>62</v>
      </c>
      <c r="V118" s="12" t="s">
        <v>1504</v>
      </c>
      <c r="W118" s="12" t="s">
        <v>66</v>
      </c>
      <c r="X118" s="12" t="s">
        <v>62</v>
      </c>
      <c r="Y118" s="12" t="s">
        <v>73</v>
      </c>
      <c r="Z118" t="s">
        <v>3186</v>
      </c>
      <c r="AA118" s="12" t="str">
        <f>Table1[[#This Row],[case_id]]&amp;"__"&amp;Table1[[#This Row],[filename]]&amp;"__"&amp;Table1[[#This Row],[Model]]</f>
        <v>repo_f35abde_354b8b1__cliapp_llm_vs_gt.diff__ChatGPT 5.4</v>
      </c>
      <c r="AB118" s="12">
        <f>IF(Table1[[#This Row],[task_success]]="Yes",1,0)</f>
        <v>0</v>
      </c>
      <c r="AC118" s="12">
        <f>IF(Table1[[#This Row],[task_success]]="Partial",1,0)</f>
        <v>0</v>
      </c>
      <c r="AD118" s="12">
        <f>IF(Table1[[#This Row],[task_success]]="No",1,0)</f>
        <v>1</v>
      </c>
      <c r="AE118" s="12">
        <f>IF(Table1[[#This Row],[exact_match]]="Yes",1,0)</f>
        <v>0</v>
      </c>
      <c r="AF118" s="12">
        <f>IF(Table1[[#This Row],[unintended_change_present]]="Yes",1,0)</f>
        <v>1</v>
      </c>
      <c r="AG118" s="12">
        <f>IF(Table1[[#This Row],[missed_required_change]]="Yes",1,0)</f>
        <v>1</v>
      </c>
      <c r="AH118" s="12">
        <f>IF(OR(Table1[[#This Row],[severity]]="Medium",Table1[[#This Row],[severity]]="High"),1,0)</f>
        <v>1</v>
      </c>
    </row>
    <row r="119" spans="1:34" ht="213">
      <c r="A119" s="26" t="s">
        <v>1454</v>
      </c>
      <c r="B119" s="15" t="s">
        <v>1455</v>
      </c>
      <c r="C119" s="16" t="s">
        <v>51</v>
      </c>
      <c r="D11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19" s="15" t="s">
        <v>1484</v>
      </c>
      <c r="F119" s="16" t="s">
        <v>1485</v>
      </c>
      <c r="G119" s="16" t="s">
        <v>1486</v>
      </c>
      <c r="H119" s="16">
        <v>2</v>
      </c>
      <c r="I119" s="16" t="s">
        <v>1487</v>
      </c>
      <c r="J119" s="16" t="s">
        <v>1512</v>
      </c>
      <c r="K119" s="18" t="s">
        <v>56</v>
      </c>
      <c r="L119" s="16" t="s">
        <v>1488</v>
      </c>
      <c r="M119" s="16" t="s">
        <v>1489</v>
      </c>
      <c r="N119" s="16" t="s">
        <v>1513</v>
      </c>
      <c r="O119" s="16" t="s">
        <v>1514</v>
      </c>
      <c r="P119" s="18" t="s">
        <v>62</v>
      </c>
      <c r="Q119" s="18" t="s">
        <v>61</v>
      </c>
      <c r="R119" s="18" t="s">
        <v>62</v>
      </c>
      <c r="S119" s="16" t="s">
        <v>215</v>
      </c>
      <c r="T119" s="18" t="s">
        <v>77</v>
      </c>
      <c r="U119" s="18" t="s">
        <v>61</v>
      </c>
      <c r="V119" s="16" t="s">
        <v>1515</v>
      </c>
      <c r="W119" s="16" t="s">
        <v>72</v>
      </c>
      <c r="X119" s="16" t="s">
        <v>62</v>
      </c>
      <c r="Y119" s="16" t="s">
        <v>73</v>
      </c>
      <c r="Z119" t="s">
        <v>3186</v>
      </c>
      <c r="AA119" s="12" t="str">
        <f>Table1[[#This Row],[case_id]]&amp;"__"&amp;Table1[[#This Row],[filename]]&amp;"__"&amp;Table1[[#This Row],[Model]]</f>
        <v>repo_0d62593_c8e4fb2__dependency_llm_vs_gt.diff__ChatGPT 5.4</v>
      </c>
      <c r="AB119" s="12">
        <f>IF(Table1[[#This Row],[task_success]]="Yes",1,0)</f>
        <v>1</v>
      </c>
      <c r="AC119" s="12">
        <f>IF(Table1[[#This Row],[task_success]]="Partial",1,0)</f>
        <v>0</v>
      </c>
      <c r="AD119" s="12">
        <f>IF(Table1[[#This Row],[task_success]]="No",1,0)</f>
        <v>0</v>
      </c>
      <c r="AE119" s="12">
        <f>IF(Table1[[#This Row],[exact_match]]="Yes",1,0)</f>
        <v>0</v>
      </c>
      <c r="AF119" s="12">
        <f>IF(Table1[[#This Row],[unintended_change_present]]="Yes",1,0)</f>
        <v>1</v>
      </c>
      <c r="AG119" s="12">
        <f>IF(Table1[[#This Row],[missed_required_change]]="Yes",1,0)</f>
        <v>0</v>
      </c>
      <c r="AH119" s="12">
        <f>IF(OR(Table1[[#This Row],[severity]]="Medium",Table1[[#This Row],[severity]]="High"),1,0)</f>
        <v>0</v>
      </c>
    </row>
    <row r="120" spans="1:34" ht="244.5">
      <c r="A120" s="27" t="s">
        <v>1454</v>
      </c>
      <c r="B120" s="11" t="s">
        <v>1455</v>
      </c>
      <c r="C120" s="12" t="s">
        <v>80</v>
      </c>
      <c r="D12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0" s="11" t="s">
        <v>1522</v>
      </c>
      <c r="F120" s="12" t="s">
        <v>1523</v>
      </c>
      <c r="G120" s="12" t="s">
        <v>1524</v>
      </c>
      <c r="H120" s="12">
        <v>4</v>
      </c>
      <c r="I120" s="12" t="s">
        <v>1525</v>
      </c>
      <c r="J120" s="12" t="s">
        <v>1526</v>
      </c>
      <c r="K120" s="13" t="s">
        <v>56</v>
      </c>
      <c r="L120" s="12" t="s">
        <v>1527</v>
      </c>
      <c r="M120" s="12" t="s">
        <v>1528</v>
      </c>
      <c r="N120" s="12" t="s">
        <v>1529</v>
      </c>
      <c r="O120" s="12" t="s">
        <v>1530</v>
      </c>
      <c r="P120" s="13" t="s">
        <v>62</v>
      </c>
      <c r="Q120" s="13" t="s">
        <v>61</v>
      </c>
      <c r="R120" s="13" t="s">
        <v>62</v>
      </c>
      <c r="S120" s="12" t="s">
        <v>76</v>
      </c>
      <c r="T120" s="13" t="s">
        <v>77</v>
      </c>
      <c r="U120" s="13" t="s">
        <v>61</v>
      </c>
      <c r="V120" s="12" t="s">
        <v>1368</v>
      </c>
      <c r="W120" s="12" t="s">
        <v>72</v>
      </c>
      <c r="X120" s="12" t="s">
        <v>62</v>
      </c>
      <c r="Y120" s="12" t="s">
        <v>73</v>
      </c>
      <c r="Z120" t="s">
        <v>3186</v>
      </c>
      <c r="AA120" s="12" t="str">
        <f>Table1[[#This Row],[case_id]]&amp;"__"&amp;Table1[[#This Row],[filename]]&amp;"__"&amp;Table1[[#This Row],[Model]]</f>
        <v>repo_41101f7_a0e5c3d__conftest_llm_vs_gt.diff__ChatGPT 5.4</v>
      </c>
      <c r="AB120" s="12">
        <f>IF(Table1[[#This Row],[task_success]]="Yes",1,0)</f>
        <v>1</v>
      </c>
      <c r="AC120" s="12">
        <f>IF(Table1[[#This Row],[task_success]]="Partial",1,0)</f>
        <v>0</v>
      </c>
      <c r="AD120" s="12">
        <f>IF(Table1[[#This Row],[task_success]]="No",1,0)</f>
        <v>0</v>
      </c>
      <c r="AE120" s="12">
        <f>IF(Table1[[#This Row],[exact_match]]="Yes",1,0)</f>
        <v>0</v>
      </c>
      <c r="AF120" s="12">
        <f>IF(Table1[[#This Row],[unintended_change_present]]="Yes",1,0)</f>
        <v>1</v>
      </c>
      <c r="AG120" s="12">
        <f>IF(Table1[[#This Row],[missed_required_change]]="Yes",1,0)</f>
        <v>0</v>
      </c>
      <c r="AH120" s="12">
        <f>IF(OR(Table1[[#This Row],[severity]]="Medium",Table1[[#This Row],[severity]]="High"),1,0)</f>
        <v>0</v>
      </c>
    </row>
    <row r="121" spans="1:34" ht="244.5">
      <c r="A121" s="26" t="s">
        <v>1454</v>
      </c>
      <c r="B121" s="15" t="s">
        <v>1455</v>
      </c>
      <c r="C121" s="16" t="s">
        <v>80</v>
      </c>
      <c r="D12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1" s="15" t="s">
        <v>1522</v>
      </c>
      <c r="F121" s="16" t="s">
        <v>1523</v>
      </c>
      <c r="G121" s="16" t="s">
        <v>1524</v>
      </c>
      <c r="H121" s="16">
        <v>4</v>
      </c>
      <c r="I121" s="16" t="s">
        <v>1525</v>
      </c>
      <c r="J121" s="16" t="s">
        <v>1537</v>
      </c>
      <c r="K121" s="18" t="s">
        <v>56</v>
      </c>
      <c r="L121" s="16" t="s">
        <v>1527</v>
      </c>
      <c r="M121" s="16" t="s">
        <v>1528</v>
      </c>
      <c r="N121" s="16" t="s">
        <v>1538</v>
      </c>
      <c r="O121" s="16" t="s">
        <v>1539</v>
      </c>
      <c r="P121" s="18" t="s">
        <v>62</v>
      </c>
      <c r="Q121" s="18" t="s">
        <v>61</v>
      </c>
      <c r="R121" s="18" t="s">
        <v>62</v>
      </c>
      <c r="S121" s="16" t="s">
        <v>901</v>
      </c>
      <c r="T121" s="18" t="s">
        <v>77</v>
      </c>
      <c r="U121" s="18" t="s">
        <v>61</v>
      </c>
      <c r="V121" s="16" t="s">
        <v>1540</v>
      </c>
      <c r="W121" s="16" t="s">
        <v>72</v>
      </c>
      <c r="X121" s="16" t="s">
        <v>62</v>
      </c>
      <c r="Y121" s="16" t="s">
        <v>73</v>
      </c>
      <c r="Z121" t="s">
        <v>3186</v>
      </c>
      <c r="AA121" s="12" t="str">
        <f>Table1[[#This Row],[case_id]]&amp;"__"&amp;Table1[[#This Row],[filename]]&amp;"__"&amp;Table1[[#This Row],[Model]]</f>
        <v>repo_41101f7_a0e5c3d__recovery_llm_vs_gt.diff__ChatGPT 5.4</v>
      </c>
      <c r="AB121" s="12">
        <f>IF(Table1[[#This Row],[task_success]]="Yes",1,0)</f>
        <v>1</v>
      </c>
      <c r="AC121" s="12">
        <f>IF(Table1[[#This Row],[task_success]]="Partial",1,0)</f>
        <v>0</v>
      </c>
      <c r="AD121" s="12">
        <f>IF(Table1[[#This Row],[task_success]]="No",1,0)</f>
        <v>0</v>
      </c>
      <c r="AE121" s="12">
        <f>IF(Table1[[#This Row],[exact_match]]="Yes",1,0)</f>
        <v>0</v>
      </c>
      <c r="AF121" s="12">
        <f>IF(Table1[[#This Row],[unintended_change_present]]="Yes",1,0)</f>
        <v>1</v>
      </c>
      <c r="AG121" s="12">
        <f>IF(Table1[[#This Row],[missed_required_change]]="Yes",1,0)</f>
        <v>0</v>
      </c>
      <c r="AH121" s="12">
        <f>IF(OR(Table1[[#This Row],[severity]]="Medium",Table1[[#This Row],[severity]]="High"),1,0)</f>
        <v>0</v>
      </c>
    </row>
    <row r="122" spans="1:34" ht="244.5">
      <c r="A122" s="27" t="s">
        <v>1454</v>
      </c>
      <c r="B122" s="11" t="s">
        <v>1455</v>
      </c>
      <c r="C122" s="12" t="s">
        <v>80</v>
      </c>
      <c r="D12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2" s="11" t="s">
        <v>1522</v>
      </c>
      <c r="F122" s="12" t="s">
        <v>1523</v>
      </c>
      <c r="G122" s="12" t="s">
        <v>1524</v>
      </c>
      <c r="H122" s="12">
        <v>4</v>
      </c>
      <c r="I122" s="12" t="s">
        <v>1525</v>
      </c>
      <c r="J122" s="12" t="s">
        <v>1545</v>
      </c>
      <c r="K122" s="13" t="s">
        <v>56</v>
      </c>
      <c r="L122" s="12" t="s">
        <v>1527</v>
      </c>
      <c r="M122" s="12" t="s">
        <v>1528</v>
      </c>
      <c r="N122" s="12" t="s">
        <v>1546</v>
      </c>
      <c r="O122" s="12" t="s">
        <v>1547</v>
      </c>
      <c r="P122" s="13" t="s">
        <v>62</v>
      </c>
      <c r="Q122" s="13" t="s">
        <v>61</v>
      </c>
      <c r="R122" s="13" t="s">
        <v>62</v>
      </c>
      <c r="S122" s="12" t="s">
        <v>76</v>
      </c>
      <c r="T122" s="13" t="s">
        <v>77</v>
      </c>
      <c r="U122" s="13" t="s">
        <v>61</v>
      </c>
      <c r="V122" s="12" t="s">
        <v>1368</v>
      </c>
      <c r="W122" s="12" t="s">
        <v>72</v>
      </c>
      <c r="X122" s="12" t="s">
        <v>62</v>
      </c>
      <c r="Y122" s="12" t="s">
        <v>73</v>
      </c>
      <c r="Z122" t="s">
        <v>3186</v>
      </c>
      <c r="AA122" s="12" t="str">
        <f>Table1[[#This Row],[case_id]]&amp;"__"&amp;Table1[[#This Row],[filename]]&amp;"__"&amp;Table1[[#This Row],[Model]]</f>
        <v>repo_41101f7_a0e5c3d__run_llm_vs_gt.diff__ChatGPT 5.4</v>
      </c>
      <c r="AB122" s="12">
        <f>IF(Table1[[#This Row],[task_success]]="Yes",1,0)</f>
        <v>1</v>
      </c>
      <c r="AC122" s="12">
        <f>IF(Table1[[#This Row],[task_success]]="Partial",1,0)</f>
        <v>0</v>
      </c>
      <c r="AD122" s="12">
        <f>IF(Table1[[#This Row],[task_success]]="No",1,0)</f>
        <v>0</v>
      </c>
      <c r="AE122" s="12">
        <f>IF(Table1[[#This Row],[exact_match]]="Yes",1,0)</f>
        <v>0</v>
      </c>
      <c r="AF122" s="12">
        <f>IF(Table1[[#This Row],[unintended_change_present]]="Yes",1,0)</f>
        <v>1</v>
      </c>
      <c r="AG122" s="12">
        <f>IF(Table1[[#This Row],[missed_required_change]]="Yes",1,0)</f>
        <v>0</v>
      </c>
      <c r="AH122" s="12">
        <f>IF(OR(Table1[[#This Row],[severity]]="Medium",Table1[[#This Row],[severity]]="High"),1,0)</f>
        <v>0</v>
      </c>
    </row>
    <row r="123" spans="1:34" ht="244.5">
      <c r="A123" s="26" t="s">
        <v>1454</v>
      </c>
      <c r="B123" s="15" t="s">
        <v>1455</v>
      </c>
      <c r="C123" s="16" t="s">
        <v>80</v>
      </c>
      <c r="D12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23" s="15" t="s">
        <v>1522</v>
      </c>
      <c r="F123" s="16" t="s">
        <v>1523</v>
      </c>
      <c r="G123" s="16" t="s">
        <v>1524</v>
      </c>
      <c r="H123" s="16">
        <v>4</v>
      </c>
      <c r="I123" s="16" t="s">
        <v>1525</v>
      </c>
      <c r="J123" s="16" t="s">
        <v>1553</v>
      </c>
      <c r="K123" s="18" t="s">
        <v>56</v>
      </c>
      <c r="L123" s="16" t="s">
        <v>1527</v>
      </c>
      <c r="M123" s="16" t="s">
        <v>1528</v>
      </c>
      <c r="N123" s="16" t="s">
        <v>245</v>
      </c>
      <c r="O123" s="16" t="s">
        <v>1554</v>
      </c>
      <c r="P123" s="18" t="s">
        <v>62</v>
      </c>
      <c r="Q123" s="18" t="s">
        <v>61</v>
      </c>
      <c r="R123" s="18" t="s">
        <v>62</v>
      </c>
      <c r="S123" s="16" t="s">
        <v>76</v>
      </c>
      <c r="T123" s="18" t="s">
        <v>77</v>
      </c>
      <c r="U123" s="18" t="s">
        <v>61</v>
      </c>
      <c r="V123" s="16" t="s">
        <v>1368</v>
      </c>
      <c r="W123" s="16" t="s">
        <v>72</v>
      </c>
      <c r="X123" s="16" t="s">
        <v>62</v>
      </c>
      <c r="Y123" s="16" t="s">
        <v>73</v>
      </c>
      <c r="Z123" t="s">
        <v>3186</v>
      </c>
      <c r="AA123" s="12" t="str">
        <f>Table1[[#This Row],[case_id]]&amp;"__"&amp;Table1[[#This Row],[filename]]&amp;"__"&amp;Table1[[#This Row],[Model]]</f>
        <v>repo_41101f7_a0e5c3d__sensor_llm_vs_gt.diff__ChatGPT 5.4</v>
      </c>
      <c r="AB123" s="12">
        <f>IF(Table1[[#This Row],[task_success]]="Yes",1,0)</f>
        <v>1</v>
      </c>
      <c r="AC123" s="12">
        <f>IF(Table1[[#This Row],[task_success]]="Partial",1,0)</f>
        <v>0</v>
      </c>
      <c r="AD123" s="12">
        <f>IF(Table1[[#This Row],[task_success]]="No",1,0)</f>
        <v>0</v>
      </c>
      <c r="AE123" s="12">
        <f>IF(Table1[[#This Row],[exact_match]]="Yes",1,0)</f>
        <v>0</v>
      </c>
      <c r="AF123" s="12">
        <f>IF(Table1[[#This Row],[unintended_change_present]]="Yes",1,0)</f>
        <v>1</v>
      </c>
      <c r="AG123" s="12">
        <f>IF(Table1[[#This Row],[missed_required_change]]="Yes",1,0)</f>
        <v>0</v>
      </c>
      <c r="AH123" s="12">
        <f>IF(OR(Table1[[#This Row],[severity]]="Medium",Table1[[#This Row],[severity]]="High"),1,0)</f>
        <v>0</v>
      </c>
    </row>
    <row r="124" spans="1:34" ht="183">
      <c r="A124" s="27" t="s">
        <v>1454</v>
      </c>
      <c r="B124" s="11" t="s">
        <v>1455</v>
      </c>
      <c r="C124" s="12" t="s">
        <v>114</v>
      </c>
      <c r="D12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4" s="11" t="s">
        <v>1557</v>
      </c>
      <c r="F124" s="12" t="s">
        <v>1558</v>
      </c>
      <c r="G124" s="12" t="s">
        <v>1559</v>
      </c>
      <c r="H124" s="12">
        <v>4</v>
      </c>
      <c r="I124" s="12" t="s">
        <v>1560</v>
      </c>
      <c r="J124" s="12" t="s">
        <v>1561</v>
      </c>
      <c r="K124" s="13" t="s">
        <v>56</v>
      </c>
      <c r="L124" s="12" t="s">
        <v>1562</v>
      </c>
      <c r="M124" s="12" t="s">
        <v>1563</v>
      </c>
      <c r="N124" s="12" t="s">
        <v>445</v>
      </c>
      <c r="O124" s="12" t="s">
        <v>1564</v>
      </c>
      <c r="P124" s="13" t="s">
        <v>62</v>
      </c>
      <c r="Q124" s="13" t="s">
        <v>61</v>
      </c>
      <c r="R124" s="13" t="s">
        <v>62</v>
      </c>
      <c r="S124" s="12" t="s">
        <v>76</v>
      </c>
      <c r="T124" s="13" t="s">
        <v>77</v>
      </c>
      <c r="U124" s="13" t="s">
        <v>61</v>
      </c>
      <c r="V124" s="12" t="s">
        <v>1368</v>
      </c>
      <c r="W124" s="12" t="s">
        <v>72</v>
      </c>
      <c r="X124" s="12" t="s">
        <v>62</v>
      </c>
      <c r="Y124" s="12" t="s">
        <v>73</v>
      </c>
      <c r="Z124" t="s">
        <v>3186</v>
      </c>
      <c r="AA124" s="12" t="str">
        <f>Table1[[#This Row],[case_id]]&amp;"__"&amp;Table1[[#This Row],[filename]]&amp;"__"&amp;Table1[[#This Row],[Model]]</f>
        <v>repo_fb918e0_fa16772__base_llm_vs_gt.diff__ChatGPT 5.4</v>
      </c>
      <c r="AB124" s="12">
        <f>IF(Table1[[#This Row],[task_success]]="Yes",1,0)</f>
        <v>1</v>
      </c>
      <c r="AC124" s="12">
        <f>IF(Table1[[#This Row],[task_success]]="Partial",1,0)</f>
        <v>0</v>
      </c>
      <c r="AD124" s="12">
        <f>IF(Table1[[#This Row],[task_success]]="No",1,0)</f>
        <v>0</v>
      </c>
      <c r="AE124" s="12">
        <f>IF(Table1[[#This Row],[exact_match]]="Yes",1,0)</f>
        <v>0</v>
      </c>
      <c r="AF124" s="12">
        <f>IF(Table1[[#This Row],[unintended_change_present]]="Yes",1,0)</f>
        <v>1</v>
      </c>
      <c r="AG124" s="12">
        <f>IF(Table1[[#This Row],[missed_required_change]]="Yes",1,0)</f>
        <v>0</v>
      </c>
      <c r="AH124" s="12">
        <f>IF(OR(Table1[[#This Row],[severity]]="Medium",Table1[[#This Row],[severity]]="High"),1,0)</f>
        <v>0</v>
      </c>
    </row>
    <row r="125" spans="1:34" ht="183">
      <c r="A125" s="26" t="s">
        <v>1454</v>
      </c>
      <c r="B125" s="15" t="s">
        <v>1455</v>
      </c>
      <c r="C125" s="16" t="s">
        <v>114</v>
      </c>
      <c r="D12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5" s="15" t="s">
        <v>1557</v>
      </c>
      <c r="F125" s="16" t="s">
        <v>1558</v>
      </c>
      <c r="G125" s="16" t="s">
        <v>1559</v>
      </c>
      <c r="H125" s="16">
        <v>4</v>
      </c>
      <c r="I125" s="16" t="s">
        <v>1560</v>
      </c>
      <c r="J125" s="16" t="s">
        <v>1567</v>
      </c>
      <c r="K125" s="18" t="s">
        <v>56</v>
      </c>
      <c r="L125" s="16" t="s">
        <v>1562</v>
      </c>
      <c r="M125" s="16" t="s">
        <v>1563</v>
      </c>
      <c r="N125" s="16" t="s">
        <v>230</v>
      </c>
      <c r="O125" s="16" t="s">
        <v>1568</v>
      </c>
      <c r="P125" s="18" t="s">
        <v>62</v>
      </c>
      <c r="Q125" s="18" t="s">
        <v>61</v>
      </c>
      <c r="R125" s="18" t="s">
        <v>62</v>
      </c>
      <c r="S125" s="16" t="s">
        <v>680</v>
      </c>
      <c r="T125" s="18" t="s">
        <v>125</v>
      </c>
      <c r="U125" s="18" t="s">
        <v>61</v>
      </c>
      <c r="V125" s="16" t="s">
        <v>1569</v>
      </c>
      <c r="W125" s="16" t="s">
        <v>72</v>
      </c>
      <c r="X125" s="16" t="s">
        <v>62</v>
      </c>
      <c r="Y125" s="16" t="s">
        <v>73</v>
      </c>
      <c r="Z125" t="s">
        <v>3186</v>
      </c>
      <c r="AA125" s="12" t="str">
        <f>Table1[[#This Row],[case_id]]&amp;"__"&amp;Table1[[#This Row],[filename]]&amp;"__"&amp;Table1[[#This Row],[Model]]</f>
        <v>repo_fb918e0_fa16772__init_llm_vs_gt.diff__ChatGPT 5.4</v>
      </c>
      <c r="AB125" s="12">
        <f>IF(Table1[[#This Row],[task_success]]="Yes",1,0)</f>
        <v>1</v>
      </c>
      <c r="AC125" s="12">
        <f>IF(Table1[[#This Row],[task_success]]="Partial",1,0)</f>
        <v>0</v>
      </c>
      <c r="AD125" s="12">
        <f>IF(Table1[[#This Row],[task_success]]="No",1,0)</f>
        <v>0</v>
      </c>
      <c r="AE125" s="12">
        <f>IF(Table1[[#This Row],[exact_match]]="Yes",1,0)</f>
        <v>0</v>
      </c>
      <c r="AF125" s="12">
        <f>IF(Table1[[#This Row],[unintended_change_present]]="Yes",1,0)</f>
        <v>1</v>
      </c>
      <c r="AG125" s="12">
        <f>IF(Table1[[#This Row],[missed_required_change]]="Yes",1,0)</f>
        <v>0</v>
      </c>
      <c r="AH125" s="12">
        <f>IF(OR(Table1[[#This Row],[severity]]="Medium",Table1[[#This Row],[severity]]="High"),1,0)</f>
        <v>1</v>
      </c>
    </row>
    <row r="126" spans="1:34" ht="183">
      <c r="A126" s="27" t="s">
        <v>1454</v>
      </c>
      <c r="B126" s="11" t="s">
        <v>1455</v>
      </c>
      <c r="C126" s="12" t="s">
        <v>114</v>
      </c>
      <c r="D12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6" s="11" t="s">
        <v>1557</v>
      </c>
      <c r="F126" s="12" t="s">
        <v>1558</v>
      </c>
      <c r="G126" s="12" t="s">
        <v>1559</v>
      </c>
      <c r="H126" s="12">
        <v>4</v>
      </c>
      <c r="I126" s="12" t="s">
        <v>1560</v>
      </c>
      <c r="J126" s="12" t="s">
        <v>1574</v>
      </c>
      <c r="K126" s="13" t="s">
        <v>56</v>
      </c>
      <c r="L126" s="12" t="s">
        <v>1562</v>
      </c>
      <c r="M126" s="12" t="s">
        <v>1563</v>
      </c>
      <c r="N126" s="12" t="s">
        <v>1575</v>
      </c>
      <c r="O126" s="12" t="s">
        <v>1576</v>
      </c>
      <c r="P126" s="13" t="s">
        <v>62</v>
      </c>
      <c r="Q126" s="13" t="s">
        <v>61</v>
      </c>
      <c r="R126" s="13" t="s">
        <v>62</v>
      </c>
      <c r="S126" s="12" t="s">
        <v>76</v>
      </c>
      <c r="T126" s="13" t="s">
        <v>77</v>
      </c>
      <c r="U126" s="13" t="s">
        <v>61</v>
      </c>
      <c r="V126" s="12" t="s">
        <v>1368</v>
      </c>
      <c r="W126" s="12" t="s">
        <v>72</v>
      </c>
      <c r="X126" s="12" t="s">
        <v>62</v>
      </c>
      <c r="Y126" s="12" t="s">
        <v>73</v>
      </c>
      <c r="Z126" t="s">
        <v>3186</v>
      </c>
      <c r="AA126" s="12" t="str">
        <f>Table1[[#This Row],[case_id]]&amp;"__"&amp;Table1[[#This Row],[filename]]&amp;"__"&amp;Table1[[#This Row],[Model]]</f>
        <v>repo_fb918e0_fa16772__log_llm_vs_gt.diff__ChatGPT 5.4</v>
      </c>
      <c r="AB126" s="12">
        <f>IF(Table1[[#This Row],[task_success]]="Yes",1,0)</f>
        <v>1</v>
      </c>
      <c r="AC126" s="12">
        <f>IF(Table1[[#This Row],[task_success]]="Partial",1,0)</f>
        <v>0</v>
      </c>
      <c r="AD126" s="12">
        <f>IF(Table1[[#This Row],[task_success]]="No",1,0)</f>
        <v>0</v>
      </c>
      <c r="AE126" s="12">
        <f>IF(Table1[[#This Row],[exact_match]]="Yes",1,0)</f>
        <v>0</v>
      </c>
      <c r="AF126" s="12">
        <f>IF(Table1[[#This Row],[unintended_change_present]]="Yes",1,0)</f>
        <v>1</v>
      </c>
      <c r="AG126" s="12">
        <f>IF(Table1[[#This Row],[missed_required_change]]="Yes",1,0)</f>
        <v>0</v>
      </c>
      <c r="AH126" s="12">
        <f>IF(OR(Table1[[#This Row],[severity]]="Medium",Table1[[#This Row],[severity]]="High"),1,0)</f>
        <v>0</v>
      </c>
    </row>
    <row r="127" spans="1:34" ht="183">
      <c r="A127" s="26" t="s">
        <v>1454</v>
      </c>
      <c r="B127" s="15" t="s">
        <v>1455</v>
      </c>
      <c r="C127" s="16" t="s">
        <v>114</v>
      </c>
      <c r="D12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7" s="15" t="s">
        <v>1557</v>
      </c>
      <c r="F127" s="16" t="s">
        <v>1558</v>
      </c>
      <c r="G127" s="16" t="s">
        <v>1559</v>
      </c>
      <c r="H127" s="16">
        <v>4</v>
      </c>
      <c r="I127" s="16" t="s">
        <v>1560</v>
      </c>
      <c r="J127" s="16" t="s">
        <v>1583</v>
      </c>
      <c r="K127" s="18" t="s">
        <v>56</v>
      </c>
      <c r="L127" s="16" t="s">
        <v>1562</v>
      </c>
      <c r="M127" s="16" t="s">
        <v>1563</v>
      </c>
      <c r="N127" s="16" t="s">
        <v>1584</v>
      </c>
      <c r="O127" s="16" t="s">
        <v>1585</v>
      </c>
      <c r="P127" s="18" t="s">
        <v>62</v>
      </c>
      <c r="Q127" s="18" t="s">
        <v>61</v>
      </c>
      <c r="R127" s="18" t="s">
        <v>62</v>
      </c>
      <c r="S127" s="16" t="s">
        <v>76</v>
      </c>
      <c r="T127" s="18" t="s">
        <v>77</v>
      </c>
      <c r="U127" s="18" t="s">
        <v>61</v>
      </c>
      <c r="V127" s="16" t="s">
        <v>1368</v>
      </c>
      <c r="W127" s="16" t="s">
        <v>72</v>
      </c>
      <c r="X127" s="16" t="s">
        <v>62</v>
      </c>
      <c r="Y127" s="16" t="s">
        <v>73</v>
      </c>
      <c r="Z127" t="s">
        <v>3186</v>
      </c>
      <c r="AA127" s="12" t="str">
        <f>Table1[[#This Row],[case_id]]&amp;"__"&amp;Table1[[#This Row],[filename]]&amp;"__"&amp;Table1[[#This Row],[Model]]</f>
        <v>repo_fb918e0_fa16772__storage_llm_vs_gt.diff__ChatGPT 5.4</v>
      </c>
      <c r="AB127" s="12">
        <f>IF(Table1[[#This Row],[task_success]]="Yes",1,0)</f>
        <v>1</v>
      </c>
      <c r="AC127" s="12">
        <f>IF(Table1[[#This Row],[task_success]]="Partial",1,0)</f>
        <v>0</v>
      </c>
      <c r="AD127" s="12">
        <f>IF(Table1[[#This Row],[task_success]]="No",1,0)</f>
        <v>0</v>
      </c>
      <c r="AE127" s="12">
        <f>IF(Table1[[#This Row],[exact_match]]="Yes",1,0)</f>
        <v>0</v>
      </c>
      <c r="AF127" s="12">
        <f>IF(Table1[[#This Row],[unintended_change_present]]="Yes",1,0)</f>
        <v>1</v>
      </c>
      <c r="AG127" s="12">
        <f>IF(Table1[[#This Row],[missed_required_change]]="Yes",1,0)</f>
        <v>0</v>
      </c>
      <c r="AH127" s="12">
        <f>IF(OR(Table1[[#This Row],[severity]]="Medium",Table1[[#This Row],[severity]]="High"),1,0)</f>
        <v>0</v>
      </c>
    </row>
    <row r="128" spans="1:34" ht="91.5">
      <c r="A128" s="27" t="s">
        <v>1454</v>
      </c>
      <c r="B128" s="11" t="s">
        <v>1455</v>
      </c>
      <c r="C128" s="12" t="s">
        <v>114</v>
      </c>
      <c r="D12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28" s="11" t="s">
        <v>1591</v>
      </c>
      <c r="F128" s="12" t="s">
        <v>1592</v>
      </c>
      <c r="G128" s="12" t="s">
        <v>1593</v>
      </c>
      <c r="H128" s="12">
        <v>1</v>
      </c>
      <c r="I128" s="12" t="s">
        <v>1594</v>
      </c>
      <c r="J128" s="12" t="s">
        <v>1594</v>
      </c>
      <c r="K128" s="13" t="s">
        <v>56</v>
      </c>
      <c r="L128" s="12" t="s">
        <v>1595</v>
      </c>
      <c r="M128" s="12" t="s">
        <v>1596</v>
      </c>
      <c r="N128" s="12" t="s">
        <v>1597</v>
      </c>
      <c r="O128" s="12" t="s">
        <v>1598</v>
      </c>
      <c r="P128" s="13" t="s">
        <v>62</v>
      </c>
      <c r="Q128" s="13" t="s">
        <v>61</v>
      </c>
      <c r="R128" s="13" t="s">
        <v>62</v>
      </c>
      <c r="S128" s="12" t="s">
        <v>76</v>
      </c>
      <c r="T128" s="13" t="s">
        <v>77</v>
      </c>
      <c r="U128" s="13" t="s">
        <v>61</v>
      </c>
      <c r="V128" s="12" t="s">
        <v>1368</v>
      </c>
      <c r="W128" s="12" t="s">
        <v>72</v>
      </c>
      <c r="X128" s="12" t="s">
        <v>62</v>
      </c>
      <c r="Y128" s="12" t="s">
        <v>73</v>
      </c>
      <c r="Z128" t="s">
        <v>3186</v>
      </c>
      <c r="AA128" s="12" t="str">
        <f>Table1[[#This Row],[case_id]]&amp;"__"&amp;Table1[[#This Row],[filename]]&amp;"__"&amp;Table1[[#This Row],[Model]]</f>
        <v>repo_7c84ddc_b72a57d__asset_llm_vs_gt.diff__ChatGPT 5.4</v>
      </c>
      <c r="AB128" s="12">
        <f>IF(Table1[[#This Row],[task_success]]="Yes",1,0)</f>
        <v>1</v>
      </c>
      <c r="AC128" s="12">
        <f>IF(Table1[[#This Row],[task_success]]="Partial",1,0)</f>
        <v>0</v>
      </c>
      <c r="AD128" s="12">
        <f>IF(Table1[[#This Row],[task_success]]="No",1,0)</f>
        <v>0</v>
      </c>
      <c r="AE128" s="12">
        <f>IF(Table1[[#This Row],[exact_match]]="Yes",1,0)</f>
        <v>0</v>
      </c>
      <c r="AF128" s="12">
        <f>IF(Table1[[#This Row],[unintended_change_present]]="Yes",1,0)</f>
        <v>1</v>
      </c>
      <c r="AG128" s="12">
        <f>IF(Table1[[#This Row],[missed_required_change]]="Yes",1,0)</f>
        <v>0</v>
      </c>
      <c r="AH128" s="12">
        <f>IF(OR(Table1[[#This Row],[severity]]="Medium",Table1[[#This Row],[severity]]="High"),1,0)</f>
        <v>0</v>
      </c>
    </row>
    <row r="129" spans="1:34" ht="229.5">
      <c r="A129" s="26" t="s">
        <v>1454</v>
      </c>
      <c r="B129" s="15" t="s">
        <v>1455</v>
      </c>
      <c r="C129" s="16" t="s">
        <v>149</v>
      </c>
      <c r="D12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29" s="15" t="s">
        <v>1603</v>
      </c>
      <c r="F129" s="16" t="s">
        <v>1604</v>
      </c>
      <c r="G129" s="16" t="s">
        <v>1605</v>
      </c>
      <c r="H129" s="16">
        <v>2</v>
      </c>
      <c r="I129" s="16" t="s">
        <v>1606</v>
      </c>
      <c r="J129" s="16" t="s">
        <v>1607</v>
      </c>
      <c r="K129" s="18" t="s">
        <v>56</v>
      </c>
      <c r="L129" s="16" t="s">
        <v>1608</v>
      </c>
      <c r="M129" s="16" t="s">
        <v>1609</v>
      </c>
      <c r="N129" s="16" t="s">
        <v>1463</v>
      </c>
      <c r="O129" s="16" t="s">
        <v>1610</v>
      </c>
      <c r="P129" s="18" t="s">
        <v>62</v>
      </c>
      <c r="Q129" s="18" t="s">
        <v>61</v>
      </c>
      <c r="R129" s="18" t="s">
        <v>62</v>
      </c>
      <c r="S129" s="16" t="s">
        <v>379</v>
      </c>
      <c r="T129" s="18" t="s">
        <v>125</v>
      </c>
      <c r="U129" s="18" t="s">
        <v>61</v>
      </c>
      <c r="V129" s="16" t="s">
        <v>1611</v>
      </c>
      <c r="W129" s="16" t="s">
        <v>72</v>
      </c>
      <c r="X129" s="16" t="s">
        <v>62</v>
      </c>
      <c r="Y129" s="16" t="s">
        <v>73</v>
      </c>
      <c r="Z129" t="s">
        <v>3186</v>
      </c>
      <c r="AA129" s="12" t="str">
        <f>Table1[[#This Row],[case_id]]&amp;"__"&amp;Table1[[#This Row],[filename]]&amp;"__"&amp;Table1[[#This Row],[Model]]</f>
        <v>repo_f8d50ca_3c7a139__def_llm_vs_gt.diff__ChatGPT 5.4</v>
      </c>
      <c r="AB129" s="12">
        <f>IF(Table1[[#This Row],[task_success]]="Yes",1,0)</f>
        <v>1</v>
      </c>
      <c r="AC129" s="12">
        <f>IF(Table1[[#This Row],[task_success]]="Partial",1,0)</f>
        <v>0</v>
      </c>
      <c r="AD129" s="12">
        <f>IF(Table1[[#This Row],[task_success]]="No",1,0)</f>
        <v>0</v>
      </c>
      <c r="AE129" s="12">
        <f>IF(Table1[[#This Row],[exact_match]]="Yes",1,0)</f>
        <v>0</v>
      </c>
      <c r="AF129" s="12">
        <f>IF(Table1[[#This Row],[unintended_change_present]]="Yes",1,0)</f>
        <v>1</v>
      </c>
      <c r="AG129" s="12">
        <f>IF(Table1[[#This Row],[missed_required_change]]="Yes",1,0)</f>
        <v>0</v>
      </c>
      <c r="AH129" s="12">
        <f>IF(OR(Table1[[#This Row],[severity]]="Medium",Table1[[#This Row],[severity]]="High"),1,0)</f>
        <v>1</v>
      </c>
    </row>
    <row r="130" spans="1:34" ht="290.25">
      <c r="A130" s="27" t="s">
        <v>1454</v>
      </c>
      <c r="B130" s="11" t="s">
        <v>1455</v>
      </c>
      <c r="C130" s="12" t="s">
        <v>149</v>
      </c>
      <c r="D13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30" s="11" t="s">
        <v>1603</v>
      </c>
      <c r="F130" s="12" t="s">
        <v>1604</v>
      </c>
      <c r="G130" s="12" t="s">
        <v>1605</v>
      </c>
      <c r="H130" s="12">
        <v>2</v>
      </c>
      <c r="I130" s="12" t="s">
        <v>1606</v>
      </c>
      <c r="J130" s="12" t="s">
        <v>1616</v>
      </c>
      <c r="K130" s="13" t="s">
        <v>56</v>
      </c>
      <c r="L130" s="12" t="s">
        <v>1608</v>
      </c>
      <c r="M130" s="12" t="s">
        <v>1609</v>
      </c>
      <c r="N130" s="12" t="s">
        <v>1617</v>
      </c>
      <c r="O130" s="12" t="s">
        <v>1618</v>
      </c>
      <c r="P130" s="13" t="s">
        <v>62</v>
      </c>
      <c r="Q130" s="13" t="s">
        <v>61</v>
      </c>
      <c r="R130" s="13" t="s">
        <v>62</v>
      </c>
      <c r="S130" s="12" t="s">
        <v>215</v>
      </c>
      <c r="T130" s="13" t="s">
        <v>77</v>
      </c>
      <c r="U130" s="13" t="s">
        <v>61</v>
      </c>
      <c r="V130" s="12" t="s">
        <v>1619</v>
      </c>
      <c r="W130" s="12" t="s">
        <v>72</v>
      </c>
      <c r="X130" s="12" t="s">
        <v>62</v>
      </c>
      <c r="Y130" s="12" t="s">
        <v>73</v>
      </c>
      <c r="Z130" t="s">
        <v>3186</v>
      </c>
      <c r="AA130" s="12" t="str">
        <f>Table1[[#This Row],[case_id]]&amp;"__"&amp;Table1[[#This Row],[filename]]&amp;"__"&amp;Table1[[#This Row],[Model]]</f>
        <v>repo_f8d50ca_3c7a139__assetdef_llm_vs_gt.diff__ChatGPT 5.4</v>
      </c>
      <c r="AB130" s="12">
        <f>IF(Table1[[#This Row],[task_success]]="Yes",1,0)</f>
        <v>1</v>
      </c>
      <c r="AC130" s="12">
        <f>IF(Table1[[#This Row],[task_success]]="Partial",1,0)</f>
        <v>0</v>
      </c>
      <c r="AD130" s="12">
        <f>IF(Table1[[#This Row],[task_success]]="No",1,0)</f>
        <v>0</v>
      </c>
      <c r="AE130" s="12">
        <f>IF(Table1[[#This Row],[exact_match]]="Yes",1,0)</f>
        <v>0</v>
      </c>
      <c r="AF130" s="12">
        <f>IF(Table1[[#This Row],[unintended_change_present]]="Yes",1,0)</f>
        <v>1</v>
      </c>
      <c r="AG130" s="12">
        <f>IF(Table1[[#This Row],[missed_required_change]]="Yes",1,0)</f>
        <v>0</v>
      </c>
      <c r="AH130" s="12">
        <f>IF(OR(Table1[[#This Row],[severity]]="Medium",Table1[[#This Row],[severity]]="High"),1,0)</f>
        <v>0</v>
      </c>
    </row>
    <row r="131" spans="1:34" ht="121.5">
      <c r="A131" s="26" t="s">
        <v>1454</v>
      </c>
      <c r="B131" s="15" t="s">
        <v>1455</v>
      </c>
      <c r="C131" s="16" t="s">
        <v>180</v>
      </c>
      <c r="D13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1" s="15" t="s">
        <v>1628</v>
      </c>
      <c r="F131" s="16" t="s">
        <v>1629</v>
      </c>
      <c r="G131" s="16" t="s">
        <v>1630</v>
      </c>
      <c r="H131" s="16">
        <v>3</v>
      </c>
      <c r="I131" s="16" t="s">
        <v>1631</v>
      </c>
      <c r="J131" s="16" t="s">
        <v>1632</v>
      </c>
      <c r="K131" s="18" t="s">
        <v>56</v>
      </c>
      <c r="L131" s="16" t="s">
        <v>1633</v>
      </c>
      <c r="M131" s="16" t="s">
        <v>1634</v>
      </c>
      <c r="N131" s="16" t="s">
        <v>1635</v>
      </c>
      <c r="O131" s="16" t="s">
        <v>1636</v>
      </c>
      <c r="P131" s="18" t="s">
        <v>62</v>
      </c>
      <c r="Q131" s="18" t="s">
        <v>61</v>
      </c>
      <c r="R131" s="18" t="s">
        <v>62</v>
      </c>
      <c r="S131" s="16" t="s">
        <v>76</v>
      </c>
      <c r="T131" s="18" t="s">
        <v>77</v>
      </c>
      <c r="U131" s="18" t="s">
        <v>61</v>
      </c>
      <c r="V131" s="16" t="s">
        <v>1368</v>
      </c>
      <c r="W131" s="16" t="s">
        <v>72</v>
      </c>
      <c r="X131" s="16" t="s">
        <v>62</v>
      </c>
      <c r="Y131" s="16" t="s">
        <v>73</v>
      </c>
      <c r="Z131" t="s">
        <v>3186</v>
      </c>
      <c r="AA131" s="12" t="str">
        <f>Table1[[#This Row],[case_id]]&amp;"__"&amp;Table1[[#This Row],[filename]]&amp;"__"&amp;Table1[[#This Row],[Model]]</f>
        <v>repo_105fb70_71d6cd4__dbt_llm_vs_gt.diff__ChatGPT 5.4</v>
      </c>
      <c r="AB131" s="12">
        <f>IF(Table1[[#This Row],[task_success]]="Yes",1,0)</f>
        <v>1</v>
      </c>
      <c r="AC131" s="12">
        <f>IF(Table1[[#This Row],[task_success]]="Partial",1,0)</f>
        <v>0</v>
      </c>
      <c r="AD131" s="12">
        <f>IF(Table1[[#This Row],[task_success]]="No",1,0)</f>
        <v>0</v>
      </c>
      <c r="AE131" s="12">
        <f>IF(Table1[[#This Row],[exact_match]]="Yes",1,0)</f>
        <v>0</v>
      </c>
      <c r="AF131" s="12">
        <f>IF(Table1[[#This Row],[unintended_change_present]]="Yes",1,0)</f>
        <v>1</v>
      </c>
      <c r="AG131" s="12">
        <f>IF(Table1[[#This Row],[missed_required_change]]="Yes",1,0)</f>
        <v>0</v>
      </c>
      <c r="AH131" s="12">
        <f>IF(OR(Table1[[#This Row],[severity]]="Medium",Table1[[#This Row],[severity]]="High"),1,0)</f>
        <v>0</v>
      </c>
    </row>
    <row r="132" spans="1:34" ht="121.5">
      <c r="A132" s="27" t="s">
        <v>1454</v>
      </c>
      <c r="B132" s="11" t="s">
        <v>1455</v>
      </c>
      <c r="C132" s="12" t="s">
        <v>180</v>
      </c>
      <c r="D13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2" s="11" t="s">
        <v>1628</v>
      </c>
      <c r="F132" s="12" t="s">
        <v>1629</v>
      </c>
      <c r="G132" s="12" t="s">
        <v>1630</v>
      </c>
      <c r="H132" s="12">
        <v>3</v>
      </c>
      <c r="I132" s="12" t="s">
        <v>1631</v>
      </c>
      <c r="J132" s="12" t="s">
        <v>1641</v>
      </c>
      <c r="K132" s="13" t="s">
        <v>56</v>
      </c>
      <c r="L132" s="12" t="s">
        <v>1633</v>
      </c>
      <c r="M132" s="12" t="s">
        <v>1634</v>
      </c>
      <c r="N132" s="12" t="s">
        <v>1642</v>
      </c>
      <c r="O132" s="12" t="s">
        <v>1643</v>
      </c>
      <c r="P132" s="13" t="s">
        <v>62</v>
      </c>
      <c r="Q132" s="13" t="s">
        <v>61</v>
      </c>
      <c r="R132" s="13" t="s">
        <v>62</v>
      </c>
      <c r="S132" s="12" t="s">
        <v>76</v>
      </c>
      <c r="T132" s="13" t="s">
        <v>77</v>
      </c>
      <c r="U132" s="13" t="s">
        <v>61</v>
      </c>
      <c r="V132" s="12" t="s">
        <v>1368</v>
      </c>
      <c r="W132" s="12" t="s">
        <v>72</v>
      </c>
      <c r="X132" s="12" t="s">
        <v>62</v>
      </c>
      <c r="Y132" s="12" t="s">
        <v>73</v>
      </c>
      <c r="Z132" t="s">
        <v>3186</v>
      </c>
      <c r="AA132" s="12" t="str">
        <f>Table1[[#This Row],[case_id]]&amp;"__"&amp;Table1[[#This Row],[filename]]&amp;"__"&amp;Table1[[#This Row],[Model]]</f>
        <v>repo_105fb70_71d6cd4__metric_llm_vs_gt.diff__ChatGPT 5.4</v>
      </c>
      <c r="AB132" s="12">
        <f>IF(Table1[[#This Row],[task_success]]="Yes",1,0)</f>
        <v>1</v>
      </c>
      <c r="AC132" s="12">
        <f>IF(Table1[[#This Row],[task_success]]="Partial",1,0)</f>
        <v>0</v>
      </c>
      <c r="AD132" s="12">
        <f>IF(Table1[[#This Row],[task_success]]="No",1,0)</f>
        <v>0</v>
      </c>
      <c r="AE132" s="12">
        <f>IF(Table1[[#This Row],[exact_match]]="Yes",1,0)</f>
        <v>0</v>
      </c>
      <c r="AF132" s="12">
        <f>IF(Table1[[#This Row],[unintended_change_present]]="Yes",1,0)</f>
        <v>1</v>
      </c>
      <c r="AG132" s="12">
        <f>IF(Table1[[#This Row],[missed_required_change]]="Yes",1,0)</f>
        <v>0</v>
      </c>
      <c r="AH132" s="12">
        <f>IF(OR(Table1[[#This Row],[severity]]="Medium",Table1[[#This Row],[severity]]="High"),1,0)</f>
        <v>0</v>
      </c>
    </row>
    <row r="133" spans="1:34" ht="121.5">
      <c r="A133" s="26" t="s">
        <v>1454</v>
      </c>
      <c r="B133" s="15" t="s">
        <v>1455</v>
      </c>
      <c r="C133" s="16" t="s">
        <v>180</v>
      </c>
      <c r="D13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3" s="15" t="s">
        <v>1628</v>
      </c>
      <c r="F133" s="16" t="s">
        <v>1629</v>
      </c>
      <c r="G133" s="16" t="s">
        <v>1630</v>
      </c>
      <c r="H133" s="16">
        <v>3</v>
      </c>
      <c r="I133" s="16" t="s">
        <v>1631</v>
      </c>
      <c r="J133" s="16" t="s">
        <v>1648</v>
      </c>
      <c r="K133" s="18" t="s">
        <v>56</v>
      </c>
      <c r="L133" s="16" t="s">
        <v>1633</v>
      </c>
      <c r="M133" s="16" t="s">
        <v>1634</v>
      </c>
      <c r="N133" s="16" t="s">
        <v>1649</v>
      </c>
      <c r="O133" s="16" t="s">
        <v>1650</v>
      </c>
      <c r="P133" s="18" t="s">
        <v>62</v>
      </c>
      <c r="Q133" s="18" t="s">
        <v>61</v>
      </c>
      <c r="R133" s="18" t="s">
        <v>62</v>
      </c>
      <c r="S133" s="16" t="s">
        <v>76</v>
      </c>
      <c r="T133" s="18" t="s">
        <v>77</v>
      </c>
      <c r="U133" s="18" t="s">
        <v>61</v>
      </c>
      <c r="V133" s="16" t="s">
        <v>1368</v>
      </c>
      <c r="W133" s="16" t="s">
        <v>72</v>
      </c>
      <c r="X133" s="16" t="s">
        <v>62</v>
      </c>
      <c r="Y133" s="16" t="s">
        <v>73</v>
      </c>
      <c r="Z133" t="s">
        <v>3186</v>
      </c>
      <c r="AA133" s="12" t="str">
        <f>Table1[[#This Row],[case_id]]&amp;"__"&amp;Table1[[#This Row],[filename]]&amp;"__"&amp;Table1[[#This Row],[Model]]</f>
        <v>repo_105fb70_71d6cd4__pipeline_llm_vs_gt.diff__ChatGPT 5.4</v>
      </c>
      <c r="AB133" s="12">
        <f>IF(Table1[[#This Row],[task_success]]="Yes",1,0)</f>
        <v>1</v>
      </c>
      <c r="AC133" s="12">
        <f>IF(Table1[[#This Row],[task_success]]="Partial",1,0)</f>
        <v>0</v>
      </c>
      <c r="AD133" s="12">
        <f>IF(Table1[[#This Row],[task_success]]="No",1,0)</f>
        <v>0</v>
      </c>
      <c r="AE133" s="12">
        <f>IF(Table1[[#This Row],[exact_match]]="Yes",1,0)</f>
        <v>0</v>
      </c>
      <c r="AF133" s="12">
        <f>IF(Table1[[#This Row],[unintended_change_present]]="Yes",1,0)</f>
        <v>1</v>
      </c>
      <c r="AG133" s="12">
        <f>IF(Table1[[#This Row],[missed_required_change]]="Yes",1,0)</f>
        <v>0</v>
      </c>
      <c r="AH133" s="12">
        <f>IF(OR(Table1[[#This Row],[severity]]="Medium",Table1[[#This Row],[severity]]="High"),1,0)</f>
        <v>0</v>
      </c>
    </row>
    <row r="134" spans="1:34" ht="183">
      <c r="A134" s="27" t="s">
        <v>1454</v>
      </c>
      <c r="B134" s="11" t="s">
        <v>1455</v>
      </c>
      <c r="C134" s="12" t="s">
        <v>180</v>
      </c>
      <c r="D13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4" s="11" t="s">
        <v>1655</v>
      </c>
      <c r="F134" s="12" t="s">
        <v>1656</v>
      </c>
      <c r="G134" s="12" t="s">
        <v>1657</v>
      </c>
      <c r="H134" s="12">
        <v>3</v>
      </c>
      <c r="I134" s="12" t="s">
        <v>1658</v>
      </c>
      <c r="J134" s="12" t="s">
        <v>1659</v>
      </c>
      <c r="K134" s="13" t="s">
        <v>56</v>
      </c>
      <c r="L134" s="12" t="s">
        <v>1660</v>
      </c>
      <c r="M134" s="12" t="s">
        <v>1661</v>
      </c>
      <c r="N134" s="12" t="s">
        <v>1662</v>
      </c>
      <c r="O134" s="12" t="s">
        <v>1663</v>
      </c>
      <c r="P134" s="13" t="s">
        <v>62</v>
      </c>
      <c r="Q134" s="13" t="s">
        <v>61</v>
      </c>
      <c r="R134" s="13" t="s">
        <v>62</v>
      </c>
      <c r="S134" s="12" t="s">
        <v>215</v>
      </c>
      <c r="T134" s="13" t="s">
        <v>77</v>
      </c>
      <c r="U134" s="13" t="s">
        <v>61</v>
      </c>
      <c r="V134" s="12" t="s">
        <v>1664</v>
      </c>
      <c r="W134" s="12" t="s">
        <v>72</v>
      </c>
      <c r="X134" s="12" t="s">
        <v>62</v>
      </c>
      <c r="Y134" s="12" t="s">
        <v>73</v>
      </c>
      <c r="Z134" t="s">
        <v>3186</v>
      </c>
      <c r="AA134" s="12" t="str">
        <f>Table1[[#This Row],[case_id]]&amp;"__"&amp;Table1[[#This Row],[filename]]&amp;"__"&amp;Table1[[#This Row],[Model]]</f>
        <v>repo_d6fe0f5_e0f5dcf__dbconstants_llm_vs_gt.diff__ChatGPT 5.4</v>
      </c>
      <c r="AB134" s="12">
        <f>IF(Table1[[#This Row],[task_success]]="Yes",1,0)</f>
        <v>1</v>
      </c>
      <c r="AC134" s="12">
        <f>IF(Table1[[#This Row],[task_success]]="Partial",1,0)</f>
        <v>0</v>
      </c>
      <c r="AD134" s="12">
        <f>IF(Table1[[#This Row],[task_success]]="No",1,0)</f>
        <v>0</v>
      </c>
      <c r="AE134" s="12">
        <f>IF(Table1[[#This Row],[exact_match]]="Yes",1,0)</f>
        <v>0</v>
      </c>
      <c r="AF134" s="12">
        <f>IF(Table1[[#This Row],[unintended_change_present]]="Yes",1,0)</f>
        <v>1</v>
      </c>
      <c r="AG134" s="12">
        <f>IF(Table1[[#This Row],[missed_required_change]]="Yes",1,0)</f>
        <v>0</v>
      </c>
      <c r="AH134" s="12">
        <f>IF(OR(Table1[[#This Row],[severity]]="Medium",Table1[[#This Row],[severity]]="High"),1,0)</f>
        <v>0</v>
      </c>
    </row>
    <row r="135" spans="1:34" ht="198">
      <c r="A135" s="26" t="s">
        <v>1454</v>
      </c>
      <c r="B135" s="15" t="s">
        <v>1455</v>
      </c>
      <c r="C135" s="16" t="s">
        <v>180</v>
      </c>
      <c r="D13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5" s="15" t="s">
        <v>1655</v>
      </c>
      <c r="F135" s="16" t="s">
        <v>1656</v>
      </c>
      <c r="G135" s="16" t="s">
        <v>1657</v>
      </c>
      <c r="H135" s="16">
        <v>3</v>
      </c>
      <c r="I135" s="16" t="s">
        <v>1669</v>
      </c>
      <c r="J135" s="16" t="s">
        <v>1670</v>
      </c>
      <c r="K135" s="18" t="s">
        <v>56</v>
      </c>
      <c r="L135" s="16" t="s">
        <v>1660</v>
      </c>
      <c r="M135" s="16" t="s">
        <v>1661</v>
      </c>
      <c r="N135" s="16" t="s">
        <v>1671</v>
      </c>
      <c r="O135" s="16" t="s">
        <v>1672</v>
      </c>
      <c r="P135" s="18" t="s">
        <v>62</v>
      </c>
      <c r="Q135" s="18" t="s">
        <v>61</v>
      </c>
      <c r="R135" s="18" t="s">
        <v>62</v>
      </c>
      <c r="S135" s="16" t="s">
        <v>215</v>
      </c>
      <c r="T135" s="18" t="s">
        <v>77</v>
      </c>
      <c r="U135" s="18" t="s">
        <v>61</v>
      </c>
      <c r="V135" s="16" t="s">
        <v>1664</v>
      </c>
      <c r="W135" s="16" t="s">
        <v>72</v>
      </c>
      <c r="X135" s="16" t="s">
        <v>62</v>
      </c>
      <c r="Y135" s="16" t="s">
        <v>73</v>
      </c>
      <c r="Z135" t="s">
        <v>3186</v>
      </c>
      <c r="AA135" s="12" t="str">
        <f>Table1[[#This Row],[case_id]]&amp;"__"&amp;Table1[[#This Row],[filename]]&amp;"__"&amp;Table1[[#This Row],[Model]]</f>
        <v>repo_d6fe0f5_e0f5dcf__downstreamconstants_llm_vs_gt.diff__ChatGPT 5.4</v>
      </c>
      <c r="AB135" s="12">
        <f>IF(Table1[[#This Row],[task_success]]="Yes",1,0)</f>
        <v>1</v>
      </c>
      <c r="AC135" s="12">
        <f>IF(Table1[[#This Row],[task_success]]="Partial",1,0)</f>
        <v>0</v>
      </c>
      <c r="AD135" s="12">
        <f>IF(Table1[[#This Row],[task_success]]="No",1,0)</f>
        <v>0</v>
      </c>
      <c r="AE135" s="12">
        <f>IF(Table1[[#This Row],[exact_match]]="Yes",1,0)</f>
        <v>0</v>
      </c>
      <c r="AF135" s="12">
        <f>IF(Table1[[#This Row],[unintended_change_present]]="Yes",1,0)</f>
        <v>1</v>
      </c>
      <c r="AG135" s="12">
        <f>IF(Table1[[#This Row],[missed_required_change]]="Yes",1,0)</f>
        <v>0</v>
      </c>
      <c r="AH135" s="12">
        <f>IF(OR(Table1[[#This Row],[severity]]="Medium",Table1[[#This Row],[severity]]="High"),1,0)</f>
        <v>0</v>
      </c>
    </row>
    <row r="136" spans="1:34" ht="198">
      <c r="A136" s="27" t="s">
        <v>1454</v>
      </c>
      <c r="B136" s="11" t="s">
        <v>1455</v>
      </c>
      <c r="C136" s="12" t="s">
        <v>180</v>
      </c>
      <c r="D13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36" s="11" t="s">
        <v>1655</v>
      </c>
      <c r="F136" s="12" t="s">
        <v>1656</v>
      </c>
      <c r="G136" s="12" t="s">
        <v>1657</v>
      </c>
      <c r="H136" s="12">
        <v>3</v>
      </c>
      <c r="I136" s="12" t="s">
        <v>1669</v>
      </c>
      <c r="J136" s="12" t="s">
        <v>1677</v>
      </c>
      <c r="K136" s="13" t="s">
        <v>56</v>
      </c>
      <c r="L136" s="12" t="s">
        <v>1660</v>
      </c>
      <c r="M136" s="12" t="s">
        <v>1661</v>
      </c>
      <c r="N136" s="12" t="s">
        <v>1678</v>
      </c>
      <c r="O136" s="12" t="s">
        <v>1679</v>
      </c>
      <c r="P136" s="13" t="s">
        <v>62</v>
      </c>
      <c r="Q136" s="13" t="s">
        <v>61</v>
      </c>
      <c r="R136" s="13" t="s">
        <v>62</v>
      </c>
      <c r="S136" s="12" t="s">
        <v>215</v>
      </c>
      <c r="T136" s="13" t="s">
        <v>77</v>
      </c>
      <c r="U136" s="13" t="s">
        <v>61</v>
      </c>
      <c r="V136" s="12" t="s">
        <v>1664</v>
      </c>
      <c r="W136" s="12" t="s">
        <v>72</v>
      </c>
      <c r="X136" s="12" t="s">
        <v>62</v>
      </c>
      <c r="Y136" s="12" t="s">
        <v>73</v>
      </c>
      <c r="Z136" t="s">
        <v>3186</v>
      </c>
      <c r="AA136" s="12" t="str">
        <f>Table1[[#This Row],[case_id]]&amp;"__"&amp;Table1[[#This Row],[filename]]&amp;"__"&amp;Table1[[#This Row],[Model]]</f>
        <v>repo_d6fe0f5_e0f5dcf__upstreamconstants_llm_vs_gt.diff__ChatGPT 5.4</v>
      </c>
      <c r="AB136" s="12">
        <f>IF(Table1[[#This Row],[task_success]]="Yes",1,0)</f>
        <v>1</v>
      </c>
      <c r="AC136" s="12">
        <f>IF(Table1[[#This Row],[task_success]]="Partial",1,0)</f>
        <v>0</v>
      </c>
      <c r="AD136" s="12">
        <f>IF(Table1[[#This Row],[task_success]]="No",1,0)</f>
        <v>0</v>
      </c>
      <c r="AE136" s="12">
        <f>IF(Table1[[#This Row],[exact_match]]="Yes",1,0)</f>
        <v>0</v>
      </c>
      <c r="AF136" s="12">
        <f>IF(Table1[[#This Row],[unintended_change_present]]="Yes",1,0)</f>
        <v>1</v>
      </c>
      <c r="AG136" s="12">
        <f>IF(Table1[[#This Row],[missed_required_change]]="Yes",1,0)</f>
        <v>0</v>
      </c>
      <c r="AH136" s="12">
        <f>IF(OR(Table1[[#This Row],[severity]]="Medium",Table1[[#This Row],[severity]]="High"),1,0)</f>
        <v>0</v>
      </c>
    </row>
    <row r="137" spans="1:34" ht="91.5">
      <c r="A137" s="26" t="s">
        <v>1684</v>
      </c>
      <c r="B137" s="15" t="s">
        <v>1685</v>
      </c>
      <c r="C137" s="16" t="s">
        <v>51</v>
      </c>
      <c r="D13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37" s="15" t="s">
        <v>1686</v>
      </c>
      <c r="F137" s="16" t="s">
        <v>1687</v>
      </c>
      <c r="G137" s="16" t="s">
        <v>1688</v>
      </c>
      <c r="H137" s="16">
        <v>1</v>
      </c>
      <c r="I137" s="16" t="s">
        <v>1689</v>
      </c>
      <c r="J137" s="16" t="s">
        <v>1689</v>
      </c>
      <c r="K137" s="18" t="s">
        <v>56</v>
      </c>
      <c r="L137" s="16" t="s">
        <v>1690</v>
      </c>
      <c r="M137" s="16" t="s">
        <v>1691</v>
      </c>
      <c r="N137" s="16" t="s">
        <v>1692</v>
      </c>
      <c r="O137" s="16" t="s">
        <v>1693</v>
      </c>
      <c r="P137" s="18" t="s">
        <v>62</v>
      </c>
      <c r="Q137" s="18" t="s">
        <v>61</v>
      </c>
      <c r="R137" s="18" t="s">
        <v>62</v>
      </c>
      <c r="S137" s="16" t="s">
        <v>76</v>
      </c>
      <c r="T137" s="18" t="s">
        <v>77</v>
      </c>
      <c r="U137" s="18" t="s">
        <v>61</v>
      </c>
      <c r="V137" s="16" t="s">
        <v>1368</v>
      </c>
      <c r="W137" s="16" t="s">
        <v>72</v>
      </c>
      <c r="X137" s="16" t="s">
        <v>62</v>
      </c>
      <c r="Y137" s="16" t="s">
        <v>73</v>
      </c>
      <c r="Z137" t="s">
        <v>3186</v>
      </c>
      <c r="AA137" s="12" t="str">
        <f>Table1[[#This Row],[case_id]]&amp;"__"&amp;Table1[[#This Row],[filename]]&amp;"__"&amp;Table1[[#This Row],[Model]]</f>
        <v>repo_b3ca345_5f9d86a__tab_llm_vs_gt.diff__ChatGPT 5.4</v>
      </c>
      <c r="AB137" s="12">
        <f>IF(Table1[[#This Row],[task_success]]="Yes",1,0)</f>
        <v>1</v>
      </c>
      <c r="AC137" s="12">
        <f>IF(Table1[[#This Row],[task_success]]="Partial",1,0)</f>
        <v>0</v>
      </c>
      <c r="AD137" s="12">
        <f>IF(Table1[[#This Row],[task_success]]="No",1,0)</f>
        <v>0</v>
      </c>
      <c r="AE137" s="12">
        <f>IF(Table1[[#This Row],[exact_match]]="Yes",1,0)</f>
        <v>0</v>
      </c>
      <c r="AF137" s="12">
        <f>IF(Table1[[#This Row],[unintended_change_present]]="Yes",1,0)</f>
        <v>1</v>
      </c>
      <c r="AG137" s="12">
        <f>IF(Table1[[#This Row],[missed_required_change]]="Yes",1,0)</f>
        <v>0</v>
      </c>
      <c r="AH137" s="12">
        <f>IF(OR(Table1[[#This Row],[severity]]="Medium",Table1[[#This Row],[severity]]="High"),1,0)</f>
        <v>0</v>
      </c>
    </row>
    <row r="138" spans="1:34" ht="91.5">
      <c r="A138" s="27" t="s">
        <v>1684</v>
      </c>
      <c r="B138" s="11" t="s">
        <v>1685</v>
      </c>
      <c r="C138" s="12" t="s">
        <v>114</v>
      </c>
      <c r="D13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38" s="11" t="s">
        <v>1698</v>
      </c>
      <c r="F138" s="12" t="s">
        <v>1699</v>
      </c>
      <c r="G138" s="12" t="s">
        <v>1700</v>
      </c>
      <c r="H138" s="12">
        <v>1</v>
      </c>
      <c r="I138" s="12" t="s">
        <v>1701</v>
      </c>
      <c r="J138" s="12" t="s">
        <v>1701</v>
      </c>
      <c r="K138" s="13" t="s">
        <v>56</v>
      </c>
      <c r="L138" s="12" t="s">
        <v>1702</v>
      </c>
      <c r="M138" s="12" t="s">
        <v>1703</v>
      </c>
      <c r="N138" s="12" t="s">
        <v>1704</v>
      </c>
      <c r="O138" s="12" t="s">
        <v>1705</v>
      </c>
      <c r="P138" s="13" t="s">
        <v>62</v>
      </c>
      <c r="Q138" s="13" t="s">
        <v>61</v>
      </c>
      <c r="R138" s="13" t="s">
        <v>62</v>
      </c>
      <c r="S138" s="12" t="s">
        <v>76</v>
      </c>
      <c r="T138" s="13" t="s">
        <v>77</v>
      </c>
      <c r="U138" s="13" t="s">
        <v>61</v>
      </c>
      <c r="V138" s="12" t="s">
        <v>1368</v>
      </c>
      <c r="W138" s="12" t="s">
        <v>72</v>
      </c>
      <c r="X138" s="12" t="s">
        <v>62</v>
      </c>
      <c r="Y138" s="12" t="s">
        <v>73</v>
      </c>
      <c r="Z138" t="s">
        <v>3186</v>
      </c>
      <c r="AA138" s="12" t="str">
        <f>Table1[[#This Row],[case_id]]&amp;"__"&amp;Table1[[#This Row],[filename]]&amp;"__"&amp;Table1[[#This Row],[Model]]</f>
        <v>repo_d30da4f_c19e194__cmd_llm_vs_gt.diff__ChatGPT 5.4</v>
      </c>
      <c r="AB138" s="12">
        <f>IF(Table1[[#This Row],[task_success]]="Yes",1,0)</f>
        <v>1</v>
      </c>
      <c r="AC138" s="12">
        <f>IF(Table1[[#This Row],[task_success]]="Partial",1,0)</f>
        <v>0</v>
      </c>
      <c r="AD138" s="12">
        <f>IF(Table1[[#This Row],[task_success]]="No",1,0)</f>
        <v>0</v>
      </c>
      <c r="AE138" s="12">
        <f>IF(Table1[[#This Row],[exact_match]]="Yes",1,0)</f>
        <v>0</v>
      </c>
      <c r="AF138" s="12">
        <f>IF(Table1[[#This Row],[unintended_change_present]]="Yes",1,0)</f>
        <v>1</v>
      </c>
      <c r="AG138" s="12">
        <f>IF(Table1[[#This Row],[missed_required_change]]="Yes",1,0)</f>
        <v>0</v>
      </c>
      <c r="AH138" s="12">
        <f>IF(OR(Table1[[#This Row],[severity]]="Medium",Table1[[#This Row],[severity]]="High"),1,0)</f>
        <v>0</v>
      </c>
    </row>
    <row r="139" spans="1:34" ht="229.5">
      <c r="A139" s="26" t="s">
        <v>1684</v>
      </c>
      <c r="B139" s="15" t="s">
        <v>1685</v>
      </c>
      <c r="C139" s="16" t="s">
        <v>149</v>
      </c>
      <c r="D13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39" s="15" t="s">
        <v>1710</v>
      </c>
      <c r="F139" s="16" t="s">
        <v>1711</v>
      </c>
      <c r="G139" s="16" t="s">
        <v>1712</v>
      </c>
      <c r="H139" s="16">
        <v>1</v>
      </c>
      <c r="I139" s="16" t="s">
        <v>1713</v>
      </c>
      <c r="J139" s="16" t="s">
        <v>1713</v>
      </c>
      <c r="K139" s="18" t="s">
        <v>56</v>
      </c>
      <c r="L139" s="16" t="s">
        <v>1714</v>
      </c>
      <c r="M139" s="16" t="s">
        <v>1715</v>
      </c>
      <c r="N139" s="16" t="s">
        <v>1692</v>
      </c>
      <c r="O139" s="16" t="s">
        <v>1716</v>
      </c>
      <c r="P139" s="18" t="s">
        <v>61</v>
      </c>
      <c r="Q139" s="18" t="s">
        <v>61</v>
      </c>
      <c r="R139" s="18" t="s">
        <v>62</v>
      </c>
      <c r="S139" s="16" t="s">
        <v>1717</v>
      </c>
      <c r="T139" s="18" t="s">
        <v>64</v>
      </c>
      <c r="U139" s="18" t="s">
        <v>62</v>
      </c>
      <c r="V139" s="16" t="s">
        <v>1718</v>
      </c>
      <c r="W139" s="16" t="s">
        <v>66</v>
      </c>
      <c r="X139" s="16" t="s">
        <v>62</v>
      </c>
      <c r="Y139" s="16" t="s">
        <v>73</v>
      </c>
      <c r="Z139" t="s">
        <v>3186</v>
      </c>
      <c r="AA139" s="12" t="str">
        <f>Table1[[#This Row],[case_id]]&amp;"__"&amp;Table1[[#This Row],[filename]]&amp;"__"&amp;Table1[[#This Row],[Model]]</f>
        <v>repo_af97f9e_ed137c0__tab_llm_vs_gt.diff__ChatGPT 5.4</v>
      </c>
      <c r="AB139" s="12">
        <f>IF(Table1[[#This Row],[task_success]]="Yes",1,0)</f>
        <v>0</v>
      </c>
      <c r="AC139" s="12">
        <f>IF(Table1[[#This Row],[task_success]]="Partial",1,0)</f>
        <v>0</v>
      </c>
      <c r="AD139" s="12">
        <f>IF(Table1[[#This Row],[task_success]]="No",1,0)</f>
        <v>1</v>
      </c>
      <c r="AE139" s="12">
        <f>IF(Table1[[#This Row],[exact_match]]="Yes",1,0)</f>
        <v>0</v>
      </c>
      <c r="AF139" s="12">
        <f>IF(Table1[[#This Row],[unintended_change_present]]="Yes",1,0)</f>
        <v>1</v>
      </c>
      <c r="AG139" s="12">
        <f>IF(Table1[[#This Row],[missed_required_change]]="Yes",1,0)</f>
        <v>1</v>
      </c>
      <c r="AH139" s="12">
        <f>IF(OR(Table1[[#This Row],[severity]]="Medium",Table1[[#This Row],[severity]]="High"),1,0)</f>
        <v>1</v>
      </c>
    </row>
    <row r="140" spans="1:34" ht="152.25">
      <c r="A140" s="27" t="s">
        <v>1721</v>
      </c>
      <c r="B140" s="11" t="s">
        <v>1722</v>
      </c>
      <c r="C140" s="12" t="s">
        <v>51</v>
      </c>
      <c r="D14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40" s="11" t="s">
        <v>1723</v>
      </c>
      <c r="F140" s="12" t="s">
        <v>1724</v>
      </c>
      <c r="G140" s="12" t="s">
        <v>1725</v>
      </c>
      <c r="H140" s="12">
        <v>2</v>
      </c>
      <c r="I140" s="12" t="s">
        <v>1726</v>
      </c>
      <c r="J140" s="12" t="s">
        <v>1727</v>
      </c>
      <c r="K140" s="13" t="s">
        <v>56</v>
      </c>
      <c r="L140" s="12" t="s">
        <v>1728</v>
      </c>
      <c r="M140" s="12" t="s">
        <v>1729</v>
      </c>
      <c r="N140" s="12" t="s">
        <v>1730</v>
      </c>
      <c r="O140" s="12" t="s">
        <v>1731</v>
      </c>
      <c r="P140" s="13" t="s">
        <v>62</v>
      </c>
      <c r="Q140" s="13" t="s">
        <v>61</v>
      </c>
      <c r="R140" s="13" t="s">
        <v>62</v>
      </c>
      <c r="S140" s="12" t="s">
        <v>76</v>
      </c>
      <c r="T140" s="13" t="s">
        <v>77</v>
      </c>
      <c r="U140" s="13" t="s">
        <v>61</v>
      </c>
      <c r="V140" s="12" t="s">
        <v>1368</v>
      </c>
      <c r="W140" s="12" t="s">
        <v>72</v>
      </c>
      <c r="X140" s="12" t="s">
        <v>62</v>
      </c>
      <c r="Y140" s="12" t="s">
        <v>73</v>
      </c>
      <c r="Z140" t="s">
        <v>3186</v>
      </c>
      <c r="AA140" s="12" t="str">
        <f>Table1[[#This Row],[case_id]]&amp;"__"&amp;Table1[[#This Row],[filename]]&amp;"__"&amp;Table1[[#This Row],[Model]]</f>
        <v>repo_eaef336_54decf9__load_llm_vs_gt.diff__ChatGPT 5.4</v>
      </c>
      <c r="AB140" s="12">
        <f>IF(Table1[[#This Row],[task_success]]="Yes",1,0)</f>
        <v>1</v>
      </c>
      <c r="AC140" s="12">
        <f>IF(Table1[[#This Row],[task_success]]="Partial",1,0)</f>
        <v>0</v>
      </c>
      <c r="AD140" s="12">
        <f>IF(Table1[[#This Row],[task_success]]="No",1,0)</f>
        <v>0</v>
      </c>
      <c r="AE140" s="12">
        <f>IF(Table1[[#This Row],[exact_match]]="Yes",1,0)</f>
        <v>0</v>
      </c>
      <c r="AF140" s="12">
        <f>IF(Table1[[#This Row],[unintended_change_present]]="Yes",1,0)</f>
        <v>1</v>
      </c>
      <c r="AG140" s="12">
        <f>IF(Table1[[#This Row],[missed_required_change]]="Yes",1,0)</f>
        <v>0</v>
      </c>
      <c r="AH140" s="12">
        <f>IF(OR(Table1[[#This Row],[severity]]="Medium",Table1[[#This Row],[severity]]="High"),1,0)</f>
        <v>0</v>
      </c>
    </row>
    <row r="141" spans="1:34" ht="152.25">
      <c r="A141" s="26" t="s">
        <v>1721</v>
      </c>
      <c r="B141" s="15" t="s">
        <v>1722</v>
      </c>
      <c r="C141" s="16" t="s">
        <v>51</v>
      </c>
      <c r="D14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41" s="15" t="s">
        <v>1723</v>
      </c>
      <c r="F141" s="16" t="s">
        <v>1724</v>
      </c>
      <c r="G141" s="16" t="s">
        <v>1725</v>
      </c>
      <c r="H141" s="16">
        <v>2</v>
      </c>
      <c r="I141" s="16" t="s">
        <v>1726</v>
      </c>
      <c r="J141" s="16" t="s">
        <v>1736</v>
      </c>
      <c r="K141" s="18" t="s">
        <v>56</v>
      </c>
      <c r="L141" s="16" t="s">
        <v>1728</v>
      </c>
      <c r="M141" s="16" t="s">
        <v>1729</v>
      </c>
      <c r="N141" s="16" t="s">
        <v>619</v>
      </c>
      <c r="O141" s="16" t="s">
        <v>1737</v>
      </c>
      <c r="P141" s="18" t="s">
        <v>62</v>
      </c>
      <c r="Q141" s="18" t="s">
        <v>61</v>
      </c>
      <c r="R141" s="18" t="s">
        <v>62</v>
      </c>
      <c r="S141" s="16" t="s">
        <v>76</v>
      </c>
      <c r="T141" s="18" t="s">
        <v>77</v>
      </c>
      <c r="U141" s="18" t="s">
        <v>61</v>
      </c>
      <c r="V141" s="16" t="s">
        <v>1368</v>
      </c>
      <c r="W141" s="16" t="s">
        <v>72</v>
      </c>
      <c r="X141" s="16" t="s">
        <v>62</v>
      </c>
      <c r="Y141" s="16" t="s">
        <v>73</v>
      </c>
      <c r="Z141" t="s">
        <v>3186</v>
      </c>
      <c r="AA141" s="12" t="str">
        <f>Table1[[#This Row],[case_id]]&amp;"__"&amp;Table1[[#This Row],[filename]]&amp;"__"&amp;Table1[[#This Row],[Model]]</f>
        <v>repo_eaef336_54decf9__train_llm_vs_gt.diff__ChatGPT 5.4</v>
      </c>
      <c r="AB141" s="12">
        <f>IF(Table1[[#This Row],[task_success]]="Yes",1,0)</f>
        <v>1</v>
      </c>
      <c r="AC141" s="12">
        <f>IF(Table1[[#This Row],[task_success]]="Partial",1,0)</f>
        <v>0</v>
      </c>
      <c r="AD141" s="12">
        <f>IF(Table1[[#This Row],[task_success]]="No",1,0)</f>
        <v>0</v>
      </c>
      <c r="AE141" s="12">
        <f>IF(Table1[[#This Row],[exact_match]]="Yes",1,0)</f>
        <v>0</v>
      </c>
      <c r="AF141" s="12">
        <f>IF(Table1[[#This Row],[unintended_change_present]]="Yes",1,0)</f>
        <v>1</v>
      </c>
      <c r="AG141" s="12">
        <f>IF(Table1[[#This Row],[missed_required_change]]="Yes",1,0)</f>
        <v>0</v>
      </c>
      <c r="AH141" s="12">
        <f>IF(OR(Table1[[#This Row],[severity]]="Medium",Table1[[#This Row],[severity]]="High"),1,0)</f>
        <v>0</v>
      </c>
    </row>
    <row r="142" spans="1:34" ht="152.25">
      <c r="A142" s="27" t="s">
        <v>1721</v>
      </c>
      <c r="B142" s="11" t="s">
        <v>1722</v>
      </c>
      <c r="C142" s="12" t="s">
        <v>51</v>
      </c>
      <c r="D14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42" s="11" t="s">
        <v>1740</v>
      </c>
      <c r="F142" s="12" t="s">
        <v>1741</v>
      </c>
      <c r="G142" s="12" t="s">
        <v>1742</v>
      </c>
      <c r="H142" s="12">
        <v>2</v>
      </c>
      <c r="I142" s="12" t="s">
        <v>1726</v>
      </c>
      <c r="J142" s="12" t="s">
        <v>1727</v>
      </c>
      <c r="K142" s="13" t="s">
        <v>56</v>
      </c>
      <c r="L142" s="12" t="s">
        <v>1728</v>
      </c>
      <c r="M142" s="12" t="s">
        <v>1743</v>
      </c>
      <c r="N142" s="12" t="s">
        <v>1730</v>
      </c>
      <c r="O142" s="12" t="s">
        <v>1744</v>
      </c>
      <c r="P142" s="13" t="s">
        <v>62</v>
      </c>
      <c r="Q142" s="13" t="s">
        <v>61</v>
      </c>
      <c r="R142" s="13" t="s">
        <v>62</v>
      </c>
      <c r="S142" s="12" t="s">
        <v>76</v>
      </c>
      <c r="T142" s="13" t="s">
        <v>77</v>
      </c>
      <c r="U142" s="13" t="s">
        <v>61</v>
      </c>
      <c r="V142" s="12" t="s">
        <v>1368</v>
      </c>
      <c r="W142" s="12" t="s">
        <v>72</v>
      </c>
      <c r="X142" s="12" t="s">
        <v>62</v>
      </c>
      <c r="Y142" s="12" t="s">
        <v>73</v>
      </c>
      <c r="Z142" t="s">
        <v>3186</v>
      </c>
      <c r="AA142" s="12" t="str">
        <f>Table1[[#This Row],[case_id]]&amp;"__"&amp;Table1[[#This Row],[filename]]&amp;"__"&amp;Table1[[#This Row],[Model]]</f>
        <v>repo_0accd26_1d4e7a8__load_llm_vs_gt.diff__ChatGPT 5.4</v>
      </c>
      <c r="AB142" s="12">
        <f>IF(Table1[[#This Row],[task_success]]="Yes",1,0)</f>
        <v>1</v>
      </c>
      <c r="AC142" s="12">
        <f>IF(Table1[[#This Row],[task_success]]="Partial",1,0)</f>
        <v>0</v>
      </c>
      <c r="AD142" s="12">
        <f>IF(Table1[[#This Row],[task_success]]="No",1,0)</f>
        <v>0</v>
      </c>
      <c r="AE142" s="12">
        <f>IF(Table1[[#This Row],[exact_match]]="Yes",1,0)</f>
        <v>0</v>
      </c>
      <c r="AF142" s="12">
        <f>IF(Table1[[#This Row],[unintended_change_present]]="Yes",1,0)</f>
        <v>1</v>
      </c>
      <c r="AG142" s="12">
        <f>IF(Table1[[#This Row],[missed_required_change]]="Yes",1,0)</f>
        <v>0</v>
      </c>
      <c r="AH142" s="12">
        <f>IF(OR(Table1[[#This Row],[severity]]="Medium",Table1[[#This Row],[severity]]="High"),1,0)</f>
        <v>0</v>
      </c>
    </row>
    <row r="143" spans="1:34" ht="152.25">
      <c r="A143" s="26" t="s">
        <v>1721</v>
      </c>
      <c r="B143" s="15" t="s">
        <v>1722</v>
      </c>
      <c r="C143" s="16" t="s">
        <v>51</v>
      </c>
      <c r="D14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43" s="15" t="s">
        <v>1740</v>
      </c>
      <c r="F143" s="16" t="s">
        <v>1741</v>
      </c>
      <c r="G143" s="16" t="s">
        <v>1742</v>
      </c>
      <c r="H143" s="16">
        <v>2</v>
      </c>
      <c r="I143" s="16" t="s">
        <v>1726</v>
      </c>
      <c r="J143" s="16" t="s">
        <v>1736</v>
      </c>
      <c r="K143" s="18" t="s">
        <v>56</v>
      </c>
      <c r="L143" s="16" t="s">
        <v>1728</v>
      </c>
      <c r="M143" s="16" t="s">
        <v>1743</v>
      </c>
      <c r="N143" s="16" t="s">
        <v>619</v>
      </c>
      <c r="O143" s="16" t="s">
        <v>1747</v>
      </c>
      <c r="P143" s="18" t="s">
        <v>62</v>
      </c>
      <c r="Q143" s="18" t="s">
        <v>61</v>
      </c>
      <c r="R143" s="18" t="s">
        <v>62</v>
      </c>
      <c r="S143" s="16" t="s">
        <v>76</v>
      </c>
      <c r="T143" s="18" t="s">
        <v>77</v>
      </c>
      <c r="U143" s="18" t="s">
        <v>61</v>
      </c>
      <c r="V143" s="16" t="s">
        <v>1368</v>
      </c>
      <c r="W143" s="16" t="s">
        <v>72</v>
      </c>
      <c r="X143" s="16" t="s">
        <v>62</v>
      </c>
      <c r="Y143" s="16" t="s">
        <v>73</v>
      </c>
      <c r="Z143" t="s">
        <v>3186</v>
      </c>
      <c r="AA143" s="12" t="str">
        <f>Table1[[#This Row],[case_id]]&amp;"__"&amp;Table1[[#This Row],[filename]]&amp;"__"&amp;Table1[[#This Row],[Model]]</f>
        <v>repo_0accd26_1d4e7a8__train_llm_vs_gt.diff__ChatGPT 5.4</v>
      </c>
      <c r="AB143" s="12">
        <f>IF(Table1[[#This Row],[task_success]]="Yes",1,0)</f>
        <v>1</v>
      </c>
      <c r="AC143" s="12">
        <f>IF(Table1[[#This Row],[task_success]]="Partial",1,0)</f>
        <v>0</v>
      </c>
      <c r="AD143" s="12">
        <f>IF(Table1[[#This Row],[task_success]]="No",1,0)</f>
        <v>0</v>
      </c>
      <c r="AE143" s="12">
        <f>IF(Table1[[#This Row],[exact_match]]="Yes",1,0)</f>
        <v>0</v>
      </c>
      <c r="AF143" s="12">
        <f>IF(Table1[[#This Row],[unintended_change_present]]="Yes",1,0)</f>
        <v>1</v>
      </c>
      <c r="AG143" s="12">
        <f>IF(Table1[[#This Row],[missed_required_change]]="Yes",1,0)</f>
        <v>0</v>
      </c>
      <c r="AH143" s="12">
        <f>IF(OR(Table1[[#This Row],[severity]]="Medium",Table1[[#This Row],[severity]]="High"),1,0)</f>
        <v>0</v>
      </c>
    </row>
    <row r="144" spans="1:34" ht="152.25">
      <c r="A144" s="27" t="s">
        <v>1721</v>
      </c>
      <c r="B144" s="11" t="s">
        <v>1722</v>
      </c>
      <c r="C144" s="12" t="s">
        <v>149</v>
      </c>
      <c r="D14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44" s="11" t="s">
        <v>1750</v>
      </c>
      <c r="F144" s="12" t="s">
        <v>1751</v>
      </c>
      <c r="G144" s="12" t="s">
        <v>1752</v>
      </c>
      <c r="H144" s="12">
        <v>1</v>
      </c>
      <c r="I144" s="12" t="s">
        <v>1753</v>
      </c>
      <c r="J144" s="12" t="s">
        <v>1753</v>
      </c>
      <c r="K144" s="13" t="s">
        <v>56</v>
      </c>
      <c r="L144" s="12" t="s">
        <v>1754</v>
      </c>
      <c r="M144" s="12" t="s">
        <v>1755</v>
      </c>
      <c r="N144" s="12" t="s">
        <v>1756</v>
      </c>
      <c r="O144" s="12" t="s">
        <v>1757</v>
      </c>
      <c r="P144" s="13" t="s">
        <v>62</v>
      </c>
      <c r="Q144" s="13" t="s">
        <v>61</v>
      </c>
      <c r="R144" s="13" t="s">
        <v>62</v>
      </c>
      <c r="S144" s="12" t="s">
        <v>76</v>
      </c>
      <c r="T144" s="13" t="s">
        <v>77</v>
      </c>
      <c r="U144" s="13" t="s">
        <v>61</v>
      </c>
      <c r="V144" s="12" t="s">
        <v>1368</v>
      </c>
      <c r="W144" s="12" t="s">
        <v>72</v>
      </c>
      <c r="X144" s="12" t="s">
        <v>62</v>
      </c>
      <c r="Y144" s="12" t="s">
        <v>73</v>
      </c>
      <c r="Z144" t="s">
        <v>3186</v>
      </c>
      <c r="AA144" s="12" t="str">
        <f>Table1[[#This Row],[case_id]]&amp;"__"&amp;Table1[[#This Row],[filename]]&amp;"__"&amp;Table1[[#This Row],[Model]]</f>
        <v>repo_a61a58e_9cb073a__utility_llm_vs_gt.diff__ChatGPT 5.4</v>
      </c>
      <c r="AB144" s="12">
        <f>IF(Table1[[#This Row],[task_success]]="Yes",1,0)</f>
        <v>1</v>
      </c>
      <c r="AC144" s="12">
        <f>IF(Table1[[#This Row],[task_success]]="Partial",1,0)</f>
        <v>0</v>
      </c>
      <c r="AD144" s="12">
        <f>IF(Table1[[#This Row],[task_success]]="No",1,0)</f>
        <v>0</v>
      </c>
      <c r="AE144" s="12">
        <f>IF(Table1[[#This Row],[exact_match]]="Yes",1,0)</f>
        <v>0</v>
      </c>
      <c r="AF144" s="12">
        <f>IF(Table1[[#This Row],[unintended_change_present]]="Yes",1,0)</f>
        <v>1</v>
      </c>
      <c r="AG144" s="12">
        <f>IF(Table1[[#This Row],[missed_required_change]]="Yes",1,0)</f>
        <v>0</v>
      </c>
      <c r="AH144" s="12">
        <f>IF(OR(Table1[[#This Row],[severity]]="Medium",Table1[[#This Row],[severity]]="High"),1,0)</f>
        <v>0</v>
      </c>
    </row>
    <row r="145" spans="1:34" ht="152.25">
      <c r="A145" s="26" t="s">
        <v>1721</v>
      </c>
      <c r="B145" s="15" t="s">
        <v>1722</v>
      </c>
      <c r="C145" s="16" t="s">
        <v>149</v>
      </c>
      <c r="D14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45" s="15" t="s">
        <v>1764</v>
      </c>
      <c r="F145" s="16" t="s">
        <v>1765</v>
      </c>
      <c r="G145" s="16" t="s">
        <v>1766</v>
      </c>
      <c r="H145" s="16">
        <v>1</v>
      </c>
      <c r="I145" s="16" t="s">
        <v>1753</v>
      </c>
      <c r="J145" s="16" t="s">
        <v>1753</v>
      </c>
      <c r="K145" s="18" t="s">
        <v>56</v>
      </c>
      <c r="L145" s="16" t="s">
        <v>1767</v>
      </c>
      <c r="M145" s="16" t="s">
        <v>1768</v>
      </c>
      <c r="N145" s="16" t="s">
        <v>1756</v>
      </c>
      <c r="O145" s="16" t="s">
        <v>1769</v>
      </c>
      <c r="P145" s="18" t="s">
        <v>62</v>
      </c>
      <c r="Q145" s="18" t="s">
        <v>61</v>
      </c>
      <c r="R145" s="18" t="s">
        <v>62</v>
      </c>
      <c r="S145" s="16" t="s">
        <v>76</v>
      </c>
      <c r="T145" s="18" t="s">
        <v>77</v>
      </c>
      <c r="U145" s="18" t="s">
        <v>61</v>
      </c>
      <c r="V145" s="16" t="s">
        <v>1770</v>
      </c>
      <c r="W145" s="16" t="s">
        <v>72</v>
      </c>
      <c r="X145" s="16" t="s">
        <v>62</v>
      </c>
      <c r="Y145" s="16" t="s">
        <v>73</v>
      </c>
      <c r="Z145" t="s">
        <v>3186</v>
      </c>
      <c r="AA145" s="12" t="str">
        <f>Table1[[#This Row],[case_id]]&amp;"__"&amp;Table1[[#This Row],[filename]]&amp;"__"&amp;Table1[[#This Row],[Model]]</f>
        <v>repo_829a393_f262e33__utility_llm_vs_gt.diff__ChatGPT 5.4</v>
      </c>
      <c r="AB145" s="12">
        <f>IF(Table1[[#This Row],[task_success]]="Yes",1,0)</f>
        <v>1</v>
      </c>
      <c r="AC145" s="12">
        <f>IF(Table1[[#This Row],[task_success]]="Partial",1,0)</f>
        <v>0</v>
      </c>
      <c r="AD145" s="12">
        <f>IF(Table1[[#This Row],[task_success]]="No",1,0)</f>
        <v>0</v>
      </c>
      <c r="AE145" s="12">
        <f>IF(Table1[[#This Row],[exact_match]]="Yes",1,0)</f>
        <v>0</v>
      </c>
      <c r="AF145" s="12">
        <f>IF(Table1[[#This Row],[unintended_change_present]]="Yes",1,0)</f>
        <v>1</v>
      </c>
      <c r="AG145" s="12">
        <f>IF(Table1[[#This Row],[missed_required_change]]="Yes",1,0)</f>
        <v>0</v>
      </c>
      <c r="AH145" s="12">
        <f>IF(OR(Table1[[#This Row],[severity]]="Medium",Table1[[#This Row],[severity]]="High"),1,0)</f>
        <v>0</v>
      </c>
    </row>
    <row r="146" spans="1:34" ht="152.25">
      <c r="A146" s="27" t="s">
        <v>1721</v>
      </c>
      <c r="B146" s="11" t="s">
        <v>1722</v>
      </c>
      <c r="C146" s="12" t="s">
        <v>180</v>
      </c>
      <c r="D14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46" s="11" t="s">
        <v>1773</v>
      </c>
      <c r="F146" s="12" t="s">
        <v>1774</v>
      </c>
      <c r="G146" s="12" t="s">
        <v>1775</v>
      </c>
      <c r="H146" s="12">
        <v>1</v>
      </c>
      <c r="I146" s="12" t="s">
        <v>1776</v>
      </c>
      <c r="J146" s="12" t="s">
        <v>1776</v>
      </c>
      <c r="K146" s="13" t="s">
        <v>56</v>
      </c>
      <c r="L146" s="12" t="s">
        <v>1777</v>
      </c>
      <c r="M146" s="12" t="s">
        <v>1778</v>
      </c>
      <c r="N146" s="12" t="s">
        <v>1779</v>
      </c>
      <c r="O146" s="12" t="s">
        <v>1780</v>
      </c>
      <c r="P146" s="13" t="s">
        <v>62</v>
      </c>
      <c r="Q146" s="13" t="s">
        <v>61</v>
      </c>
      <c r="R146" s="13" t="s">
        <v>62</v>
      </c>
      <c r="S146" s="12" t="s">
        <v>76</v>
      </c>
      <c r="T146" s="13" t="s">
        <v>77</v>
      </c>
      <c r="U146" s="13" t="s">
        <v>61</v>
      </c>
      <c r="V146" s="12" t="s">
        <v>1368</v>
      </c>
      <c r="W146" s="12" t="s">
        <v>72</v>
      </c>
      <c r="X146" s="12" t="s">
        <v>62</v>
      </c>
      <c r="Y146" s="12" t="s">
        <v>73</v>
      </c>
      <c r="Z146" t="s">
        <v>3186</v>
      </c>
      <c r="AA146" s="12" t="str">
        <f>Table1[[#This Row],[case_id]]&amp;"__"&amp;Table1[[#This Row],[filename]]&amp;"__"&amp;Table1[[#This Row],[Model]]</f>
        <v>repo_e9fca96_78ddaa4__ocr_llm_vs_gt.diff__ChatGPT 5.4</v>
      </c>
      <c r="AB146" s="12">
        <f>IF(Table1[[#This Row],[task_success]]="Yes",1,0)</f>
        <v>1</v>
      </c>
      <c r="AC146" s="12">
        <f>IF(Table1[[#This Row],[task_success]]="Partial",1,0)</f>
        <v>0</v>
      </c>
      <c r="AD146" s="12">
        <f>IF(Table1[[#This Row],[task_success]]="No",1,0)</f>
        <v>0</v>
      </c>
      <c r="AE146" s="12">
        <f>IF(Table1[[#This Row],[exact_match]]="Yes",1,0)</f>
        <v>0</v>
      </c>
      <c r="AF146" s="12">
        <f>IF(Table1[[#This Row],[unintended_change_present]]="Yes",1,0)</f>
        <v>1</v>
      </c>
      <c r="AG146" s="12">
        <f>IF(Table1[[#This Row],[missed_required_change]]="Yes",1,0)</f>
        <v>0</v>
      </c>
      <c r="AH146" s="12">
        <f>IF(OR(Table1[[#This Row],[severity]]="Medium",Table1[[#This Row],[severity]]="High"),1,0)</f>
        <v>0</v>
      </c>
    </row>
    <row r="147" spans="1:34" ht="106.5">
      <c r="A147" s="26" t="s">
        <v>1785</v>
      </c>
      <c r="B147" s="15" t="s">
        <v>1786</v>
      </c>
      <c r="C147" s="16" t="s">
        <v>149</v>
      </c>
      <c r="D14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47" s="15" t="s">
        <v>1787</v>
      </c>
      <c r="F147" s="16" t="s">
        <v>1788</v>
      </c>
      <c r="G147" s="16" t="s">
        <v>1789</v>
      </c>
      <c r="H147" s="16">
        <v>1</v>
      </c>
      <c r="I147" s="16" t="s">
        <v>1790</v>
      </c>
      <c r="J147" s="16" t="s">
        <v>1790</v>
      </c>
      <c r="K147" s="18" t="s">
        <v>56</v>
      </c>
      <c r="L147" s="16" t="s">
        <v>1791</v>
      </c>
      <c r="M147" s="16" t="s">
        <v>1792</v>
      </c>
      <c r="N147" s="16" t="s">
        <v>1793</v>
      </c>
      <c r="O147" s="16" t="s">
        <v>1794</v>
      </c>
      <c r="P147" s="18" t="s">
        <v>62</v>
      </c>
      <c r="Q147" s="18" t="s">
        <v>61</v>
      </c>
      <c r="R147" s="18" t="s">
        <v>62</v>
      </c>
      <c r="S147" s="16" t="s">
        <v>76</v>
      </c>
      <c r="T147" s="18" t="s">
        <v>77</v>
      </c>
      <c r="U147" s="18" t="s">
        <v>61</v>
      </c>
      <c r="V147" s="16" t="s">
        <v>1795</v>
      </c>
      <c r="W147" s="16" t="s">
        <v>72</v>
      </c>
      <c r="X147" s="16" t="s">
        <v>62</v>
      </c>
      <c r="Y147" s="16" t="s">
        <v>73</v>
      </c>
      <c r="Z147" t="s">
        <v>3186</v>
      </c>
      <c r="AA147" s="12" t="str">
        <f>Table1[[#This Row],[case_id]]&amp;"__"&amp;Table1[[#This Row],[filename]]&amp;"__"&amp;Table1[[#This Row],[Model]]</f>
        <v>repo_2e29b41_4aa1a40__analysis_llm_vs_gt.diff__ChatGPT 5.4</v>
      </c>
      <c r="AB147" s="12">
        <f>IF(Table1[[#This Row],[task_success]]="Yes",1,0)</f>
        <v>1</v>
      </c>
      <c r="AC147" s="12">
        <f>IF(Table1[[#This Row],[task_success]]="Partial",1,0)</f>
        <v>0</v>
      </c>
      <c r="AD147" s="12">
        <f>IF(Table1[[#This Row],[task_success]]="No",1,0)</f>
        <v>0</v>
      </c>
      <c r="AE147" s="12">
        <f>IF(Table1[[#This Row],[exact_match]]="Yes",1,0)</f>
        <v>0</v>
      </c>
      <c r="AF147" s="12">
        <f>IF(Table1[[#This Row],[unintended_change_present]]="Yes",1,0)</f>
        <v>1</v>
      </c>
      <c r="AG147" s="12">
        <f>IF(Table1[[#This Row],[missed_required_change]]="Yes",1,0)</f>
        <v>0</v>
      </c>
      <c r="AH147" s="12">
        <f>IF(OR(Table1[[#This Row],[severity]]="Medium",Table1[[#This Row],[severity]]="High"),1,0)</f>
        <v>0</v>
      </c>
    </row>
    <row r="148" spans="1:34" ht="121.5">
      <c r="A148" s="27" t="s">
        <v>1785</v>
      </c>
      <c r="B148" s="11" t="s">
        <v>1786</v>
      </c>
      <c r="C148" s="12" t="s">
        <v>180</v>
      </c>
      <c r="D14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48" s="11" t="s">
        <v>1800</v>
      </c>
      <c r="F148" s="12" t="s">
        <v>1801</v>
      </c>
      <c r="G148" s="12" t="s">
        <v>1802</v>
      </c>
      <c r="H148" s="12">
        <v>1</v>
      </c>
      <c r="I148" s="12" t="s">
        <v>1803</v>
      </c>
      <c r="J148" s="12" t="s">
        <v>1803</v>
      </c>
      <c r="K148" s="13" t="s">
        <v>56</v>
      </c>
      <c r="L148" s="12" t="s">
        <v>1804</v>
      </c>
      <c r="M148" s="12" t="s">
        <v>1805</v>
      </c>
      <c r="N148" s="12" t="s">
        <v>1806</v>
      </c>
      <c r="O148" s="12" t="s">
        <v>1807</v>
      </c>
      <c r="P148" s="13" t="s">
        <v>62</v>
      </c>
      <c r="Q148" s="13" t="s">
        <v>61</v>
      </c>
      <c r="R148" s="13" t="s">
        <v>62</v>
      </c>
      <c r="S148" s="12" t="s">
        <v>76</v>
      </c>
      <c r="T148" s="13" t="s">
        <v>77</v>
      </c>
      <c r="U148" s="13" t="s">
        <v>61</v>
      </c>
      <c r="V148" s="12" t="s">
        <v>1808</v>
      </c>
      <c r="W148" s="12" t="s">
        <v>72</v>
      </c>
      <c r="X148" s="12" t="s">
        <v>62</v>
      </c>
      <c r="Y148" s="12" t="s">
        <v>73</v>
      </c>
      <c r="Z148" t="s">
        <v>3186</v>
      </c>
      <c r="AA148" s="12" t="str">
        <f>Table1[[#This Row],[case_id]]&amp;"__"&amp;Table1[[#This Row],[filename]]&amp;"__"&amp;Table1[[#This Row],[Model]]</f>
        <v>repo_81a27d4_4b9ea7b__veri_llm_vs_gt.diff__ChatGPT 5.4</v>
      </c>
      <c r="AB148" s="12">
        <f>IF(Table1[[#This Row],[task_success]]="Yes",1,0)</f>
        <v>1</v>
      </c>
      <c r="AC148" s="12">
        <f>IF(Table1[[#This Row],[task_success]]="Partial",1,0)</f>
        <v>0</v>
      </c>
      <c r="AD148" s="12">
        <f>IF(Table1[[#This Row],[task_success]]="No",1,0)</f>
        <v>0</v>
      </c>
      <c r="AE148" s="12">
        <f>IF(Table1[[#This Row],[exact_match]]="Yes",1,0)</f>
        <v>0</v>
      </c>
      <c r="AF148" s="12">
        <f>IF(Table1[[#This Row],[unintended_change_present]]="Yes",1,0)</f>
        <v>1</v>
      </c>
      <c r="AG148" s="12">
        <f>IF(Table1[[#This Row],[missed_required_change]]="Yes",1,0)</f>
        <v>0</v>
      </c>
      <c r="AH148" s="12">
        <f>IF(OR(Table1[[#This Row],[severity]]="Medium",Table1[[#This Row],[severity]]="High"),1,0)</f>
        <v>0</v>
      </c>
    </row>
    <row r="149" spans="1:34" ht="91.5">
      <c r="A149" s="26" t="s">
        <v>1813</v>
      </c>
      <c r="B149" s="15" t="s">
        <v>1814</v>
      </c>
      <c r="C149" s="16" t="s">
        <v>180</v>
      </c>
      <c r="D14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49" s="15" t="s">
        <v>1815</v>
      </c>
      <c r="F149" s="16" t="s">
        <v>1816</v>
      </c>
      <c r="G149" s="35" t="s">
        <v>1817</v>
      </c>
      <c r="H149" s="16">
        <v>1</v>
      </c>
      <c r="I149" s="16" t="s">
        <v>1818</v>
      </c>
      <c r="J149" s="16" t="s">
        <v>1818</v>
      </c>
      <c r="K149" s="18" t="s">
        <v>56</v>
      </c>
      <c r="L149" s="16" t="s">
        <v>1819</v>
      </c>
      <c r="M149" s="16" t="s">
        <v>1820</v>
      </c>
      <c r="N149" s="16" t="s">
        <v>1821</v>
      </c>
      <c r="O149" s="16" t="s">
        <v>1822</v>
      </c>
      <c r="P149" s="18" t="s">
        <v>62</v>
      </c>
      <c r="Q149" s="18" t="s">
        <v>61</v>
      </c>
      <c r="R149" s="18" t="s">
        <v>62</v>
      </c>
      <c r="S149" s="16" t="s">
        <v>76</v>
      </c>
      <c r="T149" s="18" t="s">
        <v>77</v>
      </c>
      <c r="U149" s="18" t="s">
        <v>61</v>
      </c>
      <c r="V149" s="16" t="s">
        <v>1823</v>
      </c>
      <c r="W149" s="16" t="s">
        <v>72</v>
      </c>
      <c r="X149" s="16" t="s">
        <v>62</v>
      </c>
      <c r="Y149" s="16" t="s">
        <v>73</v>
      </c>
      <c r="Z149" t="s">
        <v>3186</v>
      </c>
      <c r="AA149" s="12" t="str">
        <f>Table1[[#This Row],[case_id]]&amp;"__"&amp;Table1[[#This Row],[filename]]&amp;"__"&amp;Table1[[#This Row],[Model]]</f>
        <v>repo_6eaa8e1_3938cd9__tele_llm_vs_gt.diff__ChatGPT 5.4</v>
      </c>
      <c r="AB149" s="12">
        <f>IF(Table1[[#This Row],[task_success]]="Yes",1,0)</f>
        <v>1</v>
      </c>
      <c r="AC149" s="12">
        <f>IF(Table1[[#This Row],[task_success]]="Partial",1,0)</f>
        <v>0</v>
      </c>
      <c r="AD149" s="12">
        <f>IF(Table1[[#This Row],[task_success]]="No",1,0)</f>
        <v>0</v>
      </c>
      <c r="AE149" s="12">
        <f>IF(Table1[[#This Row],[exact_match]]="Yes",1,0)</f>
        <v>0</v>
      </c>
      <c r="AF149" s="12">
        <f>IF(Table1[[#This Row],[unintended_change_present]]="Yes",1,0)</f>
        <v>1</v>
      </c>
      <c r="AG149" s="12">
        <f>IF(Table1[[#This Row],[missed_required_change]]="Yes",1,0)</f>
        <v>0</v>
      </c>
      <c r="AH149" s="12">
        <f>IF(OR(Table1[[#This Row],[severity]]="Medium",Table1[[#This Row],[severity]]="High"),1,0)</f>
        <v>0</v>
      </c>
    </row>
    <row r="150" spans="1:34" ht="244.5">
      <c r="A150" s="27" t="s">
        <v>1830</v>
      </c>
      <c r="B150" s="11" t="s">
        <v>1831</v>
      </c>
      <c r="C150" s="12" t="s">
        <v>149</v>
      </c>
      <c r="D15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50" s="11" t="s">
        <v>1832</v>
      </c>
      <c r="F150" s="12" t="s">
        <v>1833</v>
      </c>
      <c r="G150" s="12" t="s">
        <v>1834</v>
      </c>
      <c r="H150" s="12">
        <v>1</v>
      </c>
      <c r="I150" s="12" t="s">
        <v>1835</v>
      </c>
      <c r="J150" s="12" t="s">
        <v>1835</v>
      </c>
      <c r="K150" s="13" t="s">
        <v>56</v>
      </c>
      <c r="L150" s="12" t="s">
        <v>1836</v>
      </c>
      <c r="M150" s="12" t="s">
        <v>1837</v>
      </c>
      <c r="N150" s="12" t="s">
        <v>1730</v>
      </c>
      <c r="O150" s="12" t="s">
        <v>1838</v>
      </c>
      <c r="P150" s="13" t="s">
        <v>102</v>
      </c>
      <c r="Q150" s="13" t="s">
        <v>61</v>
      </c>
      <c r="R150" s="13" t="s">
        <v>62</v>
      </c>
      <c r="S150" s="12" t="s">
        <v>70</v>
      </c>
      <c r="T150" s="13" t="s">
        <v>64</v>
      </c>
      <c r="U150" s="13" t="s">
        <v>62</v>
      </c>
      <c r="V150" s="12" t="s">
        <v>1839</v>
      </c>
      <c r="W150" s="12" t="s">
        <v>162</v>
      </c>
      <c r="X150" s="12" t="s">
        <v>62</v>
      </c>
      <c r="Y150" s="12" t="s">
        <v>73</v>
      </c>
      <c r="Z150" t="s">
        <v>3186</v>
      </c>
      <c r="AA150" s="12" t="str">
        <f>Table1[[#This Row],[case_id]]&amp;"__"&amp;Table1[[#This Row],[filename]]&amp;"__"&amp;Table1[[#This Row],[Model]]</f>
        <v>repo_adb9f3a_87d877e__load_llm_vs_gt.diff__ChatGPT 5.4</v>
      </c>
      <c r="AB150" s="12">
        <f>IF(Table1[[#This Row],[task_success]]="Yes",1,0)</f>
        <v>0</v>
      </c>
      <c r="AC150" s="12">
        <f>IF(Table1[[#This Row],[task_success]]="Partial",1,0)</f>
        <v>1</v>
      </c>
      <c r="AD150" s="12">
        <f>IF(Table1[[#This Row],[task_success]]="No",1,0)</f>
        <v>0</v>
      </c>
      <c r="AE150" s="12">
        <f>IF(Table1[[#This Row],[exact_match]]="Yes",1,0)</f>
        <v>0</v>
      </c>
      <c r="AF150" s="12">
        <f>IF(Table1[[#This Row],[unintended_change_present]]="Yes",1,0)</f>
        <v>1</v>
      </c>
      <c r="AG150" s="12">
        <f>IF(Table1[[#This Row],[missed_required_change]]="Yes",1,0)</f>
        <v>1</v>
      </c>
      <c r="AH150" s="12">
        <f>IF(OR(Table1[[#This Row],[severity]]="Medium",Table1[[#This Row],[severity]]="High"),1,0)</f>
        <v>1</v>
      </c>
    </row>
    <row r="151" spans="1:34" ht="259.5">
      <c r="A151" s="26" t="s">
        <v>1830</v>
      </c>
      <c r="B151" s="15" t="s">
        <v>1831</v>
      </c>
      <c r="C151" s="16" t="s">
        <v>149</v>
      </c>
      <c r="D15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51" s="15" t="s">
        <v>1843</v>
      </c>
      <c r="F151" s="16" t="s">
        <v>1844</v>
      </c>
      <c r="G151" s="16" t="s">
        <v>1845</v>
      </c>
      <c r="H151" s="16">
        <v>1</v>
      </c>
      <c r="I151" s="16" t="s">
        <v>1835</v>
      </c>
      <c r="J151" s="16" t="s">
        <v>1835</v>
      </c>
      <c r="K151" s="18" t="s">
        <v>56</v>
      </c>
      <c r="L151" s="16" t="s">
        <v>1846</v>
      </c>
      <c r="M151" s="16" t="s">
        <v>1847</v>
      </c>
      <c r="N151" s="16" t="s">
        <v>1730</v>
      </c>
      <c r="O151" s="16" t="s">
        <v>1848</v>
      </c>
      <c r="P151" s="18" t="s">
        <v>62</v>
      </c>
      <c r="Q151" s="18" t="s">
        <v>61</v>
      </c>
      <c r="R151" s="18" t="s">
        <v>62</v>
      </c>
      <c r="S151" s="16" t="s">
        <v>1849</v>
      </c>
      <c r="T151" s="18" t="s">
        <v>125</v>
      </c>
      <c r="U151" s="18" t="s">
        <v>61</v>
      </c>
      <c r="V151" s="16" t="s">
        <v>1850</v>
      </c>
      <c r="W151" s="16" t="s">
        <v>72</v>
      </c>
      <c r="X151" s="16" t="s">
        <v>62</v>
      </c>
      <c r="Y151" s="16" t="s">
        <v>73</v>
      </c>
      <c r="Z151" t="s">
        <v>3186</v>
      </c>
      <c r="AA151" s="12" t="str">
        <f>Table1[[#This Row],[case_id]]&amp;"__"&amp;Table1[[#This Row],[filename]]&amp;"__"&amp;Table1[[#This Row],[Model]]</f>
        <v>repo_a0169b7_eb2accc__load_llm_vs_gt.diff__ChatGPT 5.4</v>
      </c>
      <c r="AB151" s="12">
        <f>IF(Table1[[#This Row],[task_success]]="Yes",1,0)</f>
        <v>1</v>
      </c>
      <c r="AC151" s="12">
        <f>IF(Table1[[#This Row],[task_success]]="Partial",1,0)</f>
        <v>0</v>
      </c>
      <c r="AD151" s="12">
        <f>IF(Table1[[#This Row],[task_success]]="No",1,0)</f>
        <v>0</v>
      </c>
      <c r="AE151" s="12">
        <f>IF(Table1[[#This Row],[exact_match]]="Yes",1,0)</f>
        <v>0</v>
      </c>
      <c r="AF151" s="12">
        <f>IF(Table1[[#This Row],[unintended_change_present]]="Yes",1,0)</f>
        <v>1</v>
      </c>
      <c r="AG151" s="12">
        <f>IF(Table1[[#This Row],[missed_required_change]]="Yes",1,0)</f>
        <v>0</v>
      </c>
      <c r="AH151" s="12">
        <f>IF(OR(Table1[[#This Row],[severity]]="Medium",Table1[[#This Row],[severity]]="High"),1,0)</f>
        <v>1</v>
      </c>
    </row>
    <row r="152" spans="1:34" ht="91.5">
      <c r="A152" s="27" t="s">
        <v>1855</v>
      </c>
      <c r="B152" s="11" t="s">
        <v>1856</v>
      </c>
      <c r="C152" s="12" t="s">
        <v>80</v>
      </c>
      <c r="D15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52" s="11" t="s">
        <v>1857</v>
      </c>
      <c r="F152" s="12" t="s">
        <v>1858</v>
      </c>
      <c r="G152" s="34" t="s">
        <v>1859</v>
      </c>
      <c r="H152" s="12">
        <v>3</v>
      </c>
      <c r="I152" s="12" t="s">
        <v>1860</v>
      </c>
      <c r="J152" s="12" t="s">
        <v>1861</v>
      </c>
      <c r="K152" s="13" t="s">
        <v>56</v>
      </c>
      <c r="L152" s="12" t="s">
        <v>1862</v>
      </c>
      <c r="M152" s="12" t="s">
        <v>1863</v>
      </c>
      <c r="N152" s="12" t="s">
        <v>1864</v>
      </c>
      <c r="O152" s="12" t="s">
        <v>1865</v>
      </c>
      <c r="P152" s="13" t="s">
        <v>62</v>
      </c>
      <c r="Q152" s="13" t="s">
        <v>61</v>
      </c>
      <c r="R152" s="13" t="s">
        <v>62</v>
      </c>
      <c r="S152" s="12" t="s">
        <v>76</v>
      </c>
      <c r="T152" s="13" t="s">
        <v>77</v>
      </c>
      <c r="U152" s="13" t="s">
        <v>61</v>
      </c>
      <c r="V152" s="12" t="s">
        <v>1368</v>
      </c>
      <c r="W152" s="12" t="s">
        <v>72</v>
      </c>
      <c r="X152" s="12" t="s">
        <v>62</v>
      </c>
      <c r="Y152" s="12" t="s">
        <v>73</v>
      </c>
      <c r="Z152" t="s">
        <v>3186</v>
      </c>
      <c r="AA152" s="12" t="str">
        <f>Table1[[#This Row],[case_id]]&amp;"__"&amp;Table1[[#This Row],[filename]]&amp;"__"&amp;Table1[[#This Row],[Model]]</f>
        <v>repo_c929e8f_76c6556__service_llm_vs_gt.diff__ChatGPT 5.4</v>
      </c>
      <c r="AB152" s="12">
        <f>IF(Table1[[#This Row],[task_success]]="Yes",1,0)</f>
        <v>1</v>
      </c>
      <c r="AC152" s="12">
        <f>IF(Table1[[#This Row],[task_success]]="Partial",1,0)</f>
        <v>0</v>
      </c>
      <c r="AD152" s="12">
        <f>IF(Table1[[#This Row],[task_success]]="No",1,0)</f>
        <v>0</v>
      </c>
      <c r="AE152" s="12">
        <f>IF(Table1[[#This Row],[exact_match]]="Yes",1,0)</f>
        <v>0</v>
      </c>
      <c r="AF152" s="12">
        <f>IF(Table1[[#This Row],[unintended_change_present]]="Yes",1,0)</f>
        <v>1</v>
      </c>
      <c r="AG152" s="12">
        <f>IF(Table1[[#This Row],[missed_required_change]]="Yes",1,0)</f>
        <v>0</v>
      </c>
      <c r="AH152" s="12">
        <f>IF(OR(Table1[[#This Row],[severity]]="Medium",Table1[[#This Row],[severity]]="High"),1,0)</f>
        <v>0</v>
      </c>
    </row>
    <row r="153" spans="1:34" ht="91.5">
      <c r="A153" s="26" t="s">
        <v>1855</v>
      </c>
      <c r="B153" s="15" t="s">
        <v>1856</v>
      </c>
      <c r="C153" s="16" t="s">
        <v>80</v>
      </c>
      <c r="D15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53" s="15" t="s">
        <v>1857</v>
      </c>
      <c r="F153" s="16" t="s">
        <v>1858</v>
      </c>
      <c r="G153" s="35" t="s">
        <v>1859</v>
      </c>
      <c r="H153" s="16">
        <v>3</v>
      </c>
      <c r="I153" s="16" t="s">
        <v>1860</v>
      </c>
      <c r="J153" s="16" t="s">
        <v>1870</v>
      </c>
      <c r="K153" s="18" t="s">
        <v>56</v>
      </c>
      <c r="L153" s="16" t="s">
        <v>1862</v>
      </c>
      <c r="M153" s="16" t="s">
        <v>1863</v>
      </c>
      <c r="N153" s="16" t="s">
        <v>1871</v>
      </c>
      <c r="O153" s="16" t="s">
        <v>1872</v>
      </c>
      <c r="P153" s="18" t="s">
        <v>62</v>
      </c>
      <c r="Q153" s="18" t="s">
        <v>61</v>
      </c>
      <c r="R153" s="18" t="s">
        <v>62</v>
      </c>
      <c r="S153" s="16" t="s">
        <v>76</v>
      </c>
      <c r="T153" s="18" t="s">
        <v>77</v>
      </c>
      <c r="U153" s="18" t="s">
        <v>61</v>
      </c>
      <c r="V153" s="16" t="s">
        <v>1368</v>
      </c>
      <c r="W153" s="16" t="s">
        <v>72</v>
      </c>
      <c r="X153" s="16" t="s">
        <v>62</v>
      </c>
      <c r="Y153" s="16" t="s">
        <v>73</v>
      </c>
      <c r="Z153" t="s">
        <v>3186</v>
      </c>
      <c r="AA153" s="12" t="str">
        <f>Table1[[#This Row],[case_id]]&amp;"__"&amp;Table1[[#This Row],[filename]]&amp;"__"&amp;Table1[[#This Row],[Model]]</f>
        <v>repo_c929e8f_76c6556__single_llm_vs_gt.diff__ChatGPT 5.4</v>
      </c>
      <c r="AB153" s="12">
        <f>IF(Table1[[#This Row],[task_success]]="Yes",1,0)</f>
        <v>1</v>
      </c>
      <c r="AC153" s="12">
        <f>IF(Table1[[#This Row],[task_success]]="Partial",1,0)</f>
        <v>0</v>
      </c>
      <c r="AD153" s="12">
        <f>IF(Table1[[#This Row],[task_success]]="No",1,0)</f>
        <v>0</v>
      </c>
      <c r="AE153" s="12">
        <f>IF(Table1[[#This Row],[exact_match]]="Yes",1,0)</f>
        <v>0</v>
      </c>
      <c r="AF153" s="12">
        <f>IF(Table1[[#This Row],[unintended_change_present]]="Yes",1,0)</f>
        <v>1</v>
      </c>
      <c r="AG153" s="12">
        <f>IF(Table1[[#This Row],[missed_required_change]]="Yes",1,0)</f>
        <v>0</v>
      </c>
      <c r="AH153" s="12">
        <f>IF(OR(Table1[[#This Row],[severity]]="Medium",Table1[[#This Row],[severity]]="High"),1,0)</f>
        <v>0</v>
      </c>
    </row>
    <row r="154" spans="1:34" ht="91.5">
      <c r="A154" s="27" t="s">
        <v>1855</v>
      </c>
      <c r="B154" s="11" t="s">
        <v>1856</v>
      </c>
      <c r="C154" s="12" t="s">
        <v>80</v>
      </c>
      <c r="D15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54" s="11" t="s">
        <v>1857</v>
      </c>
      <c r="F154" s="12" t="s">
        <v>1858</v>
      </c>
      <c r="G154" s="34" t="s">
        <v>1859</v>
      </c>
      <c r="H154" s="12">
        <v>3</v>
      </c>
      <c r="I154" s="12" t="s">
        <v>1860</v>
      </c>
      <c r="J154" s="12" t="s">
        <v>1877</v>
      </c>
      <c r="K154" s="13" t="s">
        <v>56</v>
      </c>
      <c r="L154" s="12" t="s">
        <v>1862</v>
      </c>
      <c r="M154" s="12" t="s">
        <v>1863</v>
      </c>
      <c r="N154" s="12" t="s">
        <v>1878</v>
      </c>
      <c r="O154" s="12" t="s">
        <v>1879</v>
      </c>
      <c r="P154" s="13" t="s">
        <v>62</v>
      </c>
      <c r="Q154" s="13" t="s">
        <v>61</v>
      </c>
      <c r="R154" s="13" t="s">
        <v>62</v>
      </c>
      <c r="S154" s="12" t="s">
        <v>76</v>
      </c>
      <c r="T154" s="13" t="s">
        <v>77</v>
      </c>
      <c r="U154" s="13" t="s">
        <v>61</v>
      </c>
      <c r="V154" s="12" t="s">
        <v>1368</v>
      </c>
      <c r="W154" s="12" t="s">
        <v>72</v>
      </c>
      <c r="X154" s="12" t="s">
        <v>62</v>
      </c>
      <c r="Y154" s="12" t="s">
        <v>73</v>
      </c>
      <c r="Z154" t="s">
        <v>3186</v>
      </c>
      <c r="AA154" s="12" t="str">
        <f>Table1[[#This Row],[case_id]]&amp;"__"&amp;Table1[[#This Row],[filename]]&amp;"__"&amp;Table1[[#This Row],[Model]]</f>
        <v>repo_c929e8f_76c6556__task_llm_vs_gt.diff__ChatGPT 5.4</v>
      </c>
      <c r="AB154" s="12">
        <f>IF(Table1[[#This Row],[task_success]]="Yes",1,0)</f>
        <v>1</v>
      </c>
      <c r="AC154" s="12">
        <f>IF(Table1[[#This Row],[task_success]]="Partial",1,0)</f>
        <v>0</v>
      </c>
      <c r="AD154" s="12">
        <f>IF(Table1[[#This Row],[task_success]]="No",1,0)</f>
        <v>0</v>
      </c>
      <c r="AE154" s="12">
        <f>IF(Table1[[#This Row],[exact_match]]="Yes",1,0)</f>
        <v>0</v>
      </c>
      <c r="AF154" s="12">
        <f>IF(Table1[[#This Row],[unintended_change_present]]="Yes",1,0)</f>
        <v>1</v>
      </c>
      <c r="AG154" s="12">
        <f>IF(Table1[[#This Row],[missed_required_change]]="Yes",1,0)</f>
        <v>0</v>
      </c>
      <c r="AH154" s="12">
        <f>IF(OR(Table1[[#This Row],[severity]]="Medium",Table1[[#This Row],[severity]]="High"),1,0)</f>
        <v>0</v>
      </c>
    </row>
    <row r="155" spans="1:34" ht="91.5">
      <c r="A155" s="26" t="s">
        <v>1884</v>
      </c>
      <c r="B155" s="15" t="s">
        <v>1885</v>
      </c>
      <c r="C155" s="16" t="s">
        <v>51</v>
      </c>
      <c r="D15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55" s="15" t="s">
        <v>1886</v>
      </c>
      <c r="F155" s="16" t="s">
        <v>1887</v>
      </c>
      <c r="G155" s="16" t="s">
        <v>1888</v>
      </c>
      <c r="H155" s="16">
        <v>1</v>
      </c>
      <c r="I155" s="16" t="s">
        <v>1889</v>
      </c>
      <c r="J155" s="16" t="s">
        <v>1889</v>
      </c>
      <c r="K155" s="18" t="s">
        <v>56</v>
      </c>
      <c r="L155" s="16" t="s">
        <v>1890</v>
      </c>
      <c r="M155" s="16" t="s">
        <v>1891</v>
      </c>
      <c r="N155" s="16" t="s">
        <v>1892</v>
      </c>
      <c r="O155" s="16" t="s">
        <v>1893</v>
      </c>
      <c r="P155" s="18" t="s">
        <v>62</v>
      </c>
      <c r="Q155" s="18" t="s">
        <v>61</v>
      </c>
      <c r="R155" s="18" t="s">
        <v>62</v>
      </c>
      <c r="S155" s="16" t="s">
        <v>76</v>
      </c>
      <c r="T155" s="18" t="s">
        <v>77</v>
      </c>
      <c r="U155" s="18" t="s">
        <v>61</v>
      </c>
      <c r="V155" s="16" t="s">
        <v>1368</v>
      </c>
      <c r="W155" s="16" t="s">
        <v>72</v>
      </c>
      <c r="X155" s="16" t="s">
        <v>62</v>
      </c>
      <c r="Y155" s="16" t="s">
        <v>73</v>
      </c>
      <c r="Z155" t="s">
        <v>3186</v>
      </c>
      <c r="AA155" s="12" t="str">
        <f>Table1[[#This Row],[case_id]]&amp;"__"&amp;Table1[[#This Row],[filename]]&amp;"__"&amp;Table1[[#This Row],[Model]]</f>
        <v>repo_b79b3d6_d674088__emoji_llm_vs_gt.diff__ChatGPT 5.4</v>
      </c>
      <c r="AB155" s="12">
        <f>IF(Table1[[#This Row],[task_success]]="Yes",1,0)</f>
        <v>1</v>
      </c>
      <c r="AC155" s="12">
        <f>IF(Table1[[#This Row],[task_success]]="Partial",1,0)</f>
        <v>0</v>
      </c>
      <c r="AD155" s="12">
        <f>IF(Table1[[#This Row],[task_success]]="No",1,0)</f>
        <v>0</v>
      </c>
      <c r="AE155" s="12">
        <f>IF(Table1[[#This Row],[exact_match]]="Yes",1,0)</f>
        <v>0</v>
      </c>
      <c r="AF155" s="12">
        <f>IF(Table1[[#This Row],[unintended_change_present]]="Yes",1,0)</f>
        <v>1</v>
      </c>
      <c r="AG155" s="12">
        <f>IF(Table1[[#This Row],[missed_required_change]]="Yes",1,0)</f>
        <v>0</v>
      </c>
      <c r="AH155" s="12">
        <f>IF(OR(Table1[[#This Row],[severity]]="Medium",Table1[[#This Row],[severity]]="High"),1,0)</f>
        <v>0</v>
      </c>
    </row>
    <row r="156" spans="1:34" ht="91.5">
      <c r="A156" s="27" t="s">
        <v>1884</v>
      </c>
      <c r="B156" s="11" t="s">
        <v>1885</v>
      </c>
      <c r="C156" s="12" t="s">
        <v>114</v>
      </c>
      <c r="D15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56" s="11" t="s">
        <v>1896</v>
      </c>
      <c r="F156" s="12" t="s">
        <v>1897</v>
      </c>
      <c r="G156" s="12" t="s">
        <v>1898</v>
      </c>
      <c r="H156" s="12">
        <v>1</v>
      </c>
      <c r="I156" s="12" t="s">
        <v>1899</v>
      </c>
      <c r="J156" s="12" t="s">
        <v>1899</v>
      </c>
      <c r="K156" s="13" t="s">
        <v>56</v>
      </c>
      <c r="L156" s="12" t="s">
        <v>1900</v>
      </c>
      <c r="M156" s="12" t="s">
        <v>1901</v>
      </c>
      <c r="N156" s="12" t="s">
        <v>1902</v>
      </c>
      <c r="O156" s="12" t="s">
        <v>1903</v>
      </c>
      <c r="P156" s="13" t="s">
        <v>62</v>
      </c>
      <c r="Q156" s="13" t="s">
        <v>61</v>
      </c>
      <c r="R156" s="13" t="s">
        <v>62</v>
      </c>
      <c r="S156" s="12" t="s">
        <v>76</v>
      </c>
      <c r="T156" s="13" t="s">
        <v>77</v>
      </c>
      <c r="U156" s="13" t="s">
        <v>61</v>
      </c>
      <c r="V156" s="12" t="s">
        <v>1368</v>
      </c>
      <c r="W156" s="12" t="s">
        <v>72</v>
      </c>
      <c r="X156" s="12" t="s">
        <v>62</v>
      </c>
      <c r="Y156" s="12" t="s">
        <v>73</v>
      </c>
      <c r="Z156" t="s">
        <v>3186</v>
      </c>
      <c r="AA156" s="12" t="str">
        <f>Table1[[#This Row],[case_id]]&amp;"__"&amp;Table1[[#This Row],[filename]]&amp;"__"&amp;Table1[[#This Row],[Model]]</f>
        <v>repo_59cb35d_be9bb5e__wordcloud_llm_vs_gt.diff__ChatGPT 5.4</v>
      </c>
      <c r="AB156" s="12">
        <f>IF(Table1[[#This Row],[task_success]]="Yes",1,0)</f>
        <v>1</v>
      </c>
      <c r="AC156" s="12">
        <f>IF(Table1[[#This Row],[task_success]]="Partial",1,0)</f>
        <v>0</v>
      </c>
      <c r="AD156" s="12">
        <f>IF(Table1[[#This Row],[task_success]]="No",1,0)</f>
        <v>0</v>
      </c>
      <c r="AE156" s="12">
        <f>IF(Table1[[#This Row],[exact_match]]="Yes",1,0)</f>
        <v>0</v>
      </c>
      <c r="AF156" s="12">
        <f>IF(Table1[[#This Row],[unintended_change_present]]="Yes",1,0)</f>
        <v>1</v>
      </c>
      <c r="AG156" s="12">
        <f>IF(Table1[[#This Row],[missed_required_change]]="Yes",1,0)</f>
        <v>0</v>
      </c>
      <c r="AH156" s="12">
        <f>IF(OR(Table1[[#This Row],[severity]]="Medium",Table1[[#This Row],[severity]]="High"),1,0)</f>
        <v>0</v>
      </c>
    </row>
    <row r="157" spans="1:34" ht="121.5">
      <c r="A157" s="26" t="s">
        <v>1884</v>
      </c>
      <c r="B157" s="15" t="s">
        <v>1885</v>
      </c>
      <c r="C157" s="16" t="s">
        <v>149</v>
      </c>
      <c r="D15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57" s="15" t="s">
        <v>1910</v>
      </c>
      <c r="F157" s="16" t="s">
        <v>1911</v>
      </c>
      <c r="G157" s="16" t="s">
        <v>1912</v>
      </c>
      <c r="H157" s="16">
        <v>1</v>
      </c>
      <c r="I157" s="16" t="s">
        <v>1913</v>
      </c>
      <c r="J157" s="16" t="s">
        <v>1913</v>
      </c>
      <c r="K157" s="18" t="s">
        <v>56</v>
      </c>
      <c r="L157" s="16" t="s">
        <v>1914</v>
      </c>
      <c r="M157" s="16" t="s">
        <v>1915</v>
      </c>
      <c r="N157" s="16" t="s">
        <v>1916</v>
      </c>
      <c r="O157" s="16" t="s">
        <v>1917</v>
      </c>
      <c r="P157" s="18" t="s">
        <v>62</v>
      </c>
      <c r="Q157" s="18" t="s">
        <v>61</v>
      </c>
      <c r="R157" s="18" t="s">
        <v>62</v>
      </c>
      <c r="S157" s="16" t="s">
        <v>76</v>
      </c>
      <c r="T157" s="18" t="s">
        <v>77</v>
      </c>
      <c r="U157" s="18" t="s">
        <v>61</v>
      </c>
      <c r="V157" s="16" t="s">
        <v>1368</v>
      </c>
      <c r="W157" s="16" t="s">
        <v>72</v>
      </c>
      <c r="X157" s="16" t="s">
        <v>62</v>
      </c>
      <c r="Y157" s="16" t="s">
        <v>73</v>
      </c>
      <c r="Z157" t="s">
        <v>3186</v>
      </c>
      <c r="AA157" s="12" t="str">
        <f>Table1[[#This Row],[case_id]]&amp;"__"&amp;Table1[[#This Row],[filename]]&amp;"__"&amp;Table1[[#This Row],[Model]]</f>
        <v>repo_bda4195_51f9983__parrot_llm_vs_gt.diff__ChatGPT 5.4</v>
      </c>
      <c r="AB157" s="12">
        <f>IF(Table1[[#This Row],[task_success]]="Yes",1,0)</f>
        <v>1</v>
      </c>
      <c r="AC157" s="12">
        <f>IF(Table1[[#This Row],[task_success]]="Partial",1,0)</f>
        <v>0</v>
      </c>
      <c r="AD157" s="12">
        <f>IF(Table1[[#This Row],[task_success]]="No",1,0)</f>
        <v>0</v>
      </c>
      <c r="AE157" s="12">
        <f>IF(Table1[[#This Row],[exact_match]]="Yes",1,0)</f>
        <v>0</v>
      </c>
      <c r="AF157" s="12">
        <f>IF(Table1[[#This Row],[unintended_change_present]]="Yes",1,0)</f>
        <v>1</v>
      </c>
      <c r="AG157" s="12">
        <f>IF(Table1[[#This Row],[missed_required_change]]="Yes",1,0)</f>
        <v>0</v>
      </c>
      <c r="AH157" s="12">
        <f>IF(OR(Table1[[#This Row],[severity]]="Medium",Table1[[#This Row],[severity]]="High"),1,0)</f>
        <v>0</v>
      </c>
    </row>
    <row r="158" spans="1:34" ht="137.25">
      <c r="A158" s="27" t="s">
        <v>1923</v>
      </c>
      <c r="B158" s="11" t="s">
        <v>1924</v>
      </c>
      <c r="C158" s="12" t="s">
        <v>51</v>
      </c>
      <c r="D15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58" s="11" t="s">
        <v>1925</v>
      </c>
      <c r="F158" s="12" t="s">
        <v>1926</v>
      </c>
      <c r="G158" s="12" t="s">
        <v>1927</v>
      </c>
      <c r="H158" s="12">
        <v>1</v>
      </c>
      <c r="I158" s="12" t="s">
        <v>1928</v>
      </c>
      <c r="J158" s="12" t="s">
        <v>1928</v>
      </c>
      <c r="K158" s="13" t="s">
        <v>56</v>
      </c>
      <c r="L158" s="12" t="s">
        <v>1929</v>
      </c>
      <c r="M158" s="12" t="s">
        <v>1930</v>
      </c>
      <c r="N158" s="12" t="s">
        <v>1931</v>
      </c>
      <c r="O158" s="12" t="s">
        <v>1932</v>
      </c>
      <c r="P158" s="13" t="s">
        <v>62</v>
      </c>
      <c r="Q158" s="13" t="s">
        <v>61</v>
      </c>
      <c r="R158" s="13" t="s">
        <v>62</v>
      </c>
      <c r="S158" s="12" t="s">
        <v>76</v>
      </c>
      <c r="T158" s="13" t="s">
        <v>77</v>
      </c>
      <c r="U158" s="13" t="s">
        <v>61</v>
      </c>
      <c r="V158" s="12" t="s">
        <v>1368</v>
      </c>
      <c r="W158" s="12" t="s">
        <v>72</v>
      </c>
      <c r="X158" s="12" t="s">
        <v>62</v>
      </c>
      <c r="Y158" s="12" t="s">
        <v>73</v>
      </c>
      <c r="Z158" t="s">
        <v>3186</v>
      </c>
      <c r="AA158" s="12" t="str">
        <f>Table1[[#This Row],[case_id]]&amp;"__"&amp;Table1[[#This Row],[filename]]&amp;"__"&amp;Table1[[#This Row],[Model]]</f>
        <v>repo_8049384_5edd9a7__patcher_llm_vs_gt.diff__ChatGPT 5.4</v>
      </c>
      <c r="AB158" s="12">
        <f>IF(Table1[[#This Row],[task_success]]="Yes",1,0)</f>
        <v>1</v>
      </c>
      <c r="AC158" s="12">
        <f>IF(Table1[[#This Row],[task_success]]="Partial",1,0)</f>
        <v>0</v>
      </c>
      <c r="AD158" s="12">
        <f>IF(Table1[[#This Row],[task_success]]="No",1,0)</f>
        <v>0</v>
      </c>
      <c r="AE158" s="12">
        <f>IF(Table1[[#This Row],[exact_match]]="Yes",1,0)</f>
        <v>0</v>
      </c>
      <c r="AF158" s="12">
        <f>IF(Table1[[#This Row],[unintended_change_present]]="Yes",1,0)</f>
        <v>1</v>
      </c>
      <c r="AG158" s="12">
        <f>IF(Table1[[#This Row],[missed_required_change]]="Yes",1,0)</f>
        <v>0</v>
      </c>
      <c r="AH158" s="12">
        <f>IF(OR(Table1[[#This Row],[severity]]="Medium",Table1[[#This Row],[severity]]="High"),1,0)</f>
        <v>0</v>
      </c>
    </row>
    <row r="159" spans="1:34" ht="137.25">
      <c r="A159" s="26" t="s">
        <v>1923</v>
      </c>
      <c r="B159" s="15" t="s">
        <v>1924</v>
      </c>
      <c r="C159" s="16" t="s">
        <v>80</v>
      </c>
      <c r="D15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59" s="15" t="s">
        <v>1937</v>
      </c>
      <c r="F159" s="16" t="s">
        <v>1938</v>
      </c>
      <c r="G159" s="16" t="s">
        <v>1939</v>
      </c>
      <c r="H159" s="16">
        <v>1</v>
      </c>
      <c r="I159" s="16" t="s">
        <v>1940</v>
      </c>
      <c r="J159" s="16" t="s">
        <v>1940</v>
      </c>
      <c r="K159" s="18" t="s">
        <v>56</v>
      </c>
      <c r="L159" s="16" t="s">
        <v>1941</v>
      </c>
      <c r="M159" s="16" t="s">
        <v>1942</v>
      </c>
      <c r="N159" s="16" t="s">
        <v>1943</v>
      </c>
      <c r="O159" s="16" t="s">
        <v>1944</v>
      </c>
      <c r="P159" s="18" t="s">
        <v>62</v>
      </c>
      <c r="Q159" s="18" t="s">
        <v>61</v>
      </c>
      <c r="R159" s="18" t="s">
        <v>62</v>
      </c>
      <c r="S159" s="16" t="s">
        <v>76</v>
      </c>
      <c r="T159" s="18" t="s">
        <v>77</v>
      </c>
      <c r="U159" s="18" t="s">
        <v>61</v>
      </c>
      <c r="V159" s="16" t="s">
        <v>1368</v>
      </c>
      <c r="W159" s="16" t="s">
        <v>72</v>
      </c>
      <c r="X159" s="16" t="s">
        <v>62</v>
      </c>
      <c r="Y159" s="16" t="s">
        <v>73</v>
      </c>
      <c r="Z159" t="s">
        <v>3186</v>
      </c>
      <c r="AA159" s="12" t="str">
        <f>Table1[[#This Row],[case_id]]&amp;"__"&amp;Table1[[#This Row],[filename]]&amp;"__"&amp;Table1[[#This Row],[Model]]</f>
        <v>repo_9db7588_33d2a72__uc_llm_vs_gt.diff__ChatGPT 5.4</v>
      </c>
      <c r="AB159" s="12">
        <f>IF(Table1[[#This Row],[task_success]]="Yes",1,0)</f>
        <v>1</v>
      </c>
      <c r="AC159" s="12">
        <f>IF(Table1[[#This Row],[task_success]]="Partial",1,0)</f>
        <v>0</v>
      </c>
      <c r="AD159" s="12">
        <f>IF(Table1[[#This Row],[task_success]]="No",1,0)</f>
        <v>0</v>
      </c>
      <c r="AE159" s="12">
        <f>IF(Table1[[#This Row],[exact_match]]="Yes",1,0)</f>
        <v>0</v>
      </c>
      <c r="AF159" s="12">
        <f>IF(Table1[[#This Row],[unintended_change_present]]="Yes",1,0)</f>
        <v>1</v>
      </c>
      <c r="AG159" s="12">
        <f>IF(Table1[[#This Row],[missed_required_change]]="Yes",1,0)</f>
        <v>0</v>
      </c>
      <c r="AH159" s="12">
        <f>IF(OR(Table1[[#This Row],[severity]]="Medium",Table1[[#This Row],[severity]]="High"),1,0)</f>
        <v>0</v>
      </c>
    </row>
    <row r="160" spans="1:34" ht="106.5">
      <c r="A160" s="27" t="s">
        <v>1949</v>
      </c>
      <c r="B160" s="11" t="s">
        <v>1950</v>
      </c>
      <c r="C160" s="12" t="s">
        <v>149</v>
      </c>
      <c r="D16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0" s="11" t="s">
        <v>1951</v>
      </c>
      <c r="F160" s="12">
        <v>1442154</v>
      </c>
      <c r="G160" s="32" t="s">
        <v>1952</v>
      </c>
      <c r="H160" s="12">
        <v>1</v>
      </c>
      <c r="I160" s="12" t="s">
        <v>1953</v>
      </c>
      <c r="J160" s="12" t="s">
        <v>1953</v>
      </c>
      <c r="K160" s="13" t="s">
        <v>56</v>
      </c>
      <c r="L160" s="12" t="s">
        <v>1954</v>
      </c>
      <c r="M160" s="12" t="s">
        <v>1955</v>
      </c>
      <c r="N160" s="12" t="s">
        <v>1956</v>
      </c>
      <c r="O160" s="12" t="s">
        <v>1957</v>
      </c>
      <c r="P160" s="13" t="s">
        <v>62</v>
      </c>
      <c r="Q160" s="13" t="s">
        <v>61</v>
      </c>
      <c r="R160" s="13" t="s">
        <v>62</v>
      </c>
      <c r="S160" s="12" t="s">
        <v>76</v>
      </c>
      <c r="T160" s="13" t="s">
        <v>77</v>
      </c>
      <c r="U160" s="13" t="s">
        <v>61</v>
      </c>
      <c r="V160" s="12" t="s">
        <v>1368</v>
      </c>
      <c r="W160" s="12" t="s">
        <v>72</v>
      </c>
      <c r="X160" s="12" t="s">
        <v>62</v>
      </c>
      <c r="Y160" s="12" t="s">
        <v>73</v>
      </c>
      <c r="Z160" t="s">
        <v>3186</v>
      </c>
      <c r="AA160" s="12" t="str">
        <f>Table1[[#This Row],[case_id]]&amp;"__"&amp;Table1[[#This Row],[filename]]&amp;"__"&amp;Table1[[#This Row],[Model]]</f>
        <v>repo_1442154_17e5146__submaker_llm_vs_gt.diff__ChatGPT 5.4</v>
      </c>
      <c r="AB160" s="12">
        <f>IF(Table1[[#This Row],[task_success]]="Yes",1,0)</f>
        <v>1</v>
      </c>
      <c r="AC160" s="12">
        <f>IF(Table1[[#This Row],[task_success]]="Partial",1,0)</f>
        <v>0</v>
      </c>
      <c r="AD160" s="12">
        <f>IF(Table1[[#This Row],[task_success]]="No",1,0)</f>
        <v>0</v>
      </c>
      <c r="AE160" s="12">
        <f>IF(Table1[[#This Row],[exact_match]]="Yes",1,0)</f>
        <v>0</v>
      </c>
      <c r="AF160" s="12">
        <f>IF(Table1[[#This Row],[unintended_change_present]]="Yes",1,0)</f>
        <v>1</v>
      </c>
      <c r="AG160" s="12">
        <f>IF(Table1[[#This Row],[missed_required_change]]="Yes",1,0)</f>
        <v>0</v>
      </c>
      <c r="AH160" s="12">
        <f>IF(OR(Table1[[#This Row],[severity]]="Medium",Table1[[#This Row],[severity]]="High"),1,0)</f>
        <v>0</v>
      </c>
    </row>
    <row r="161" spans="1:34" ht="213">
      <c r="A161" s="26" t="s">
        <v>1962</v>
      </c>
      <c r="B161" s="15" t="s">
        <v>1963</v>
      </c>
      <c r="C161" s="16" t="s">
        <v>51</v>
      </c>
      <c r="D16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61" s="15" t="s">
        <v>1964</v>
      </c>
      <c r="F161" s="16" t="s">
        <v>1965</v>
      </c>
      <c r="G161" s="16" t="s">
        <v>1966</v>
      </c>
      <c r="H161" s="16">
        <v>1</v>
      </c>
      <c r="I161" s="16" t="s">
        <v>1967</v>
      </c>
      <c r="J161" s="16" t="s">
        <v>1967</v>
      </c>
      <c r="K161" s="18" t="s">
        <v>56</v>
      </c>
      <c r="L161" s="16" t="s">
        <v>1968</v>
      </c>
      <c r="M161" s="16" t="s">
        <v>1969</v>
      </c>
      <c r="N161" s="16" t="s">
        <v>1970</v>
      </c>
      <c r="O161" s="16" t="s">
        <v>1971</v>
      </c>
      <c r="P161" s="18" t="s">
        <v>62</v>
      </c>
      <c r="Q161" s="18" t="s">
        <v>61</v>
      </c>
      <c r="R161" s="18" t="s">
        <v>62</v>
      </c>
      <c r="S161" s="16" t="s">
        <v>1972</v>
      </c>
      <c r="T161" s="18" t="s">
        <v>64</v>
      </c>
      <c r="U161" s="18" t="s">
        <v>61</v>
      </c>
      <c r="V161" s="16" t="s">
        <v>1973</v>
      </c>
      <c r="W161" s="16" t="s">
        <v>72</v>
      </c>
      <c r="X161" s="16" t="s">
        <v>62</v>
      </c>
      <c r="Y161" s="16" t="s">
        <v>73</v>
      </c>
      <c r="Z161" t="s">
        <v>3186</v>
      </c>
      <c r="AA161" s="12" t="str">
        <f>Table1[[#This Row],[case_id]]&amp;"__"&amp;Table1[[#This Row],[filename]]&amp;"__"&amp;Table1[[#This Row],[Model]]</f>
        <v>repo_4294b89_fa4bdc5__url_llm_vs_gt.diff__ChatGPT 5.4</v>
      </c>
      <c r="AB161" s="12">
        <f>IF(Table1[[#This Row],[task_success]]="Yes",1,0)</f>
        <v>1</v>
      </c>
      <c r="AC161" s="12">
        <f>IF(Table1[[#This Row],[task_success]]="Partial",1,0)</f>
        <v>0</v>
      </c>
      <c r="AD161" s="12">
        <f>IF(Table1[[#This Row],[task_success]]="No",1,0)</f>
        <v>0</v>
      </c>
      <c r="AE161" s="12">
        <f>IF(Table1[[#This Row],[exact_match]]="Yes",1,0)</f>
        <v>0</v>
      </c>
      <c r="AF161" s="12">
        <f>IF(Table1[[#This Row],[unintended_change_present]]="Yes",1,0)</f>
        <v>1</v>
      </c>
      <c r="AG161" s="12">
        <f>IF(Table1[[#This Row],[missed_required_change]]="Yes",1,0)</f>
        <v>0</v>
      </c>
      <c r="AH161" s="12">
        <f>IF(OR(Table1[[#This Row],[severity]]="Medium",Table1[[#This Row],[severity]]="High"),1,0)</f>
        <v>1</v>
      </c>
    </row>
    <row r="162" spans="1:34" ht="106.5">
      <c r="A162" s="27" t="s">
        <v>1962</v>
      </c>
      <c r="B162" s="11" t="s">
        <v>1963</v>
      </c>
      <c r="C162" s="12" t="s">
        <v>114</v>
      </c>
      <c r="D16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62" s="11" t="s">
        <v>1978</v>
      </c>
      <c r="F162" s="12" t="s">
        <v>1979</v>
      </c>
      <c r="G162" s="12" t="s">
        <v>1980</v>
      </c>
      <c r="H162" s="12">
        <v>1</v>
      </c>
      <c r="I162" s="12" t="s">
        <v>1981</v>
      </c>
      <c r="J162" s="12" t="s">
        <v>1981</v>
      </c>
      <c r="K162" s="13" t="s">
        <v>56</v>
      </c>
      <c r="L162" s="12" t="s">
        <v>1982</v>
      </c>
      <c r="M162" s="12" t="s">
        <v>1983</v>
      </c>
      <c r="N162" s="12" t="s">
        <v>1984</v>
      </c>
      <c r="O162" s="12" t="s">
        <v>1985</v>
      </c>
      <c r="P162" s="13" t="s">
        <v>62</v>
      </c>
      <c r="Q162" s="13" t="s">
        <v>61</v>
      </c>
      <c r="R162" s="13" t="s">
        <v>62</v>
      </c>
      <c r="S162" s="12" t="s">
        <v>76</v>
      </c>
      <c r="T162" s="13" t="s">
        <v>77</v>
      </c>
      <c r="U162" s="13" t="s">
        <v>61</v>
      </c>
      <c r="V162" s="12" t="s">
        <v>1368</v>
      </c>
      <c r="W162" s="12" t="s">
        <v>72</v>
      </c>
      <c r="X162" s="12" t="s">
        <v>62</v>
      </c>
      <c r="Y162" s="12" t="s">
        <v>73</v>
      </c>
      <c r="Z162" t="s">
        <v>3186</v>
      </c>
      <c r="AA162" s="12" t="str">
        <f>Table1[[#This Row],[case_id]]&amp;"__"&amp;Table1[[#This Row],[filename]]&amp;"__"&amp;Table1[[#This Row],[Model]]</f>
        <v>repo_e2a136d_5b2a073__internal_llm_vs_gt.diff__ChatGPT 5.4</v>
      </c>
      <c r="AB162" s="12">
        <f>IF(Table1[[#This Row],[task_success]]="Yes",1,0)</f>
        <v>1</v>
      </c>
      <c r="AC162" s="12">
        <f>IF(Table1[[#This Row],[task_success]]="Partial",1,0)</f>
        <v>0</v>
      </c>
      <c r="AD162" s="12">
        <f>IF(Table1[[#This Row],[task_success]]="No",1,0)</f>
        <v>0</v>
      </c>
      <c r="AE162" s="12">
        <f>IF(Table1[[#This Row],[exact_match]]="Yes",1,0)</f>
        <v>0</v>
      </c>
      <c r="AF162" s="12">
        <f>IF(Table1[[#This Row],[unintended_change_present]]="Yes",1,0)</f>
        <v>1</v>
      </c>
      <c r="AG162" s="12">
        <f>IF(Table1[[#This Row],[missed_required_change]]="Yes",1,0)</f>
        <v>0</v>
      </c>
      <c r="AH162" s="12">
        <f>IF(OR(Table1[[#This Row],[severity]]="Medium",Table1[[#This Row],[severity]]="High"),1,0)</f>
        <v>0</v>
      </c>
    </row>
    <row r="163" spans="1:34" ht="137.25">
      <c r="A163" s="26" t="s">
        <v>1962</v>
      </c>
      <c r="B163" s="15" t="s">
        <v>1963</v>
      </c>
      <c r="C163" s="16" t="s">
        <v>149</v>
      </c>
      <c r="D16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3" s="15" t="s">
        <v>1990</v>
      </c>
      <c r="F163" s="16" t="s">
        <v>1991</v>
      </c>
      <c r="G163" s="16" t="s">
        <v>1992</v>
      </c>
      <c r="H163" s="16">
        <v>1</v>
      </c>
      <c r="I163" s="16" t="s">
        <v>1993</v>
      </c>
      <c r="J163" s="16" t="s">
        <v>1993</v>
      </c>
      <c r="K163" s="18" t="s">
        <v>56</v>
      </c>
      <c r="L163" s="16" t="s">
        <v>1994</v>
      </c>
      <c r="M163" s="16" t="s">
        <v>1995</v>
      </c>
      <c r="N163" s="16" t="s">
        <v>1996</v>
      </c>
      <c r="O163" s="16" t="s">
        <v>1997</v>
      </c>
      <c r="P163" s="18" t="s">
        <v>62</v>
      </c>
      <c r="Q163" s="18" t="s">
        <v>61</v>
      </c>
      <c r="R163" s="18" t="s">
        <v>62</v>
      </c>
      <c r="S163" s="16" t="s">
        <v>215</v>
      </c>
      <c r="T163" s="18" t="s">
        <v>77</v>
      </c>
      <c r="U163" s="18" t="s">
        <v>61</v>
      </c>
      <c r="V163" s="16" t="s">
        <v>1998</v>
      </c>
      <c r="W163" s="16" t="s">
        <v>72</v>
      </c>
      <c r="X163" s="16" t="s">
        <v>62</v>
      </c>
      <c r="Y163" s="16" t="s">
        <v>73</v>
      </c>
      <c r="Z163" t="s">
        <v>3186</v>
      </c>
      <c r="AA163" s="12" t="str">
        <f>Table1[[#This Row],[case_id]]&amp;"__"&amp;Table1[[#This Row],[filename]]&amp;"__"&amp;Table1[[#This Row],[Model]]</f>
        <v>repo_341af5b_54a1564__convert_llm_vs_gt.diff__ChatGPT 5.4</v>
      </c>
      <c r="AB163" s="12">
        <f>IF(Table1[[#This Row],[task_success]]="Yes",1,0)</f>
        <v>1</v>
      </c>
      <c r="AC163" s="12">
        <f>IF(Table1[[#This Row],[task_success]]="Partial",1,0)</f>
        <v>0</v>
      </c>
      <c r="AD163" s="12">
        <f>IF(Table1[[#This Row],[task_success]]="No",1,0)</f>
        <v>0</v>
      </c>
      <c r="AE163" s="12">
        <f>IF(Table1[[#This Row],[exact_match]]="Yes",1,0)</f>
        <v>0</v>
      </c>
      <c r="AF163" s="12">
        <f>IF(Table1[[#This Row],[unintended_change_present]]="Yes",1,0)</f>
        <v>1</v>
      </c>
      <c r="AG163" s="12">
        <f>IF(Table1[[#This Row],[missed_required_change]]="Yes",1,0)</f>
        <v>0</v>
      </c>
      <c r="AH163" s="12">
        <f>IF(OR(Table1[[#This Row],[severity]]="Medium",Table1[[#This Row],[severity]]="High"),1,0)</f>
        <v>0</v>
      </c>
    </row>
    <row r="164" spans="1:34" ht="259.5">
      <c r="A164" s="27" t="s">
        <v>2004</v>
      </c>
      <c r="B164" s="11" t="s">
        <v>2005</v>
      </c>
      <c r="C164" s="12" t="s">
        <v>149</v>
      </c>
      <c r="D16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4" s="11" t="s">
        <v>2006</v>
      </c>
      <c r="F164" s="12" t="s">
        <v>2007</v>
      </c>
      <c r="G164" s="12">
        <v>9079508</v>
      </c>
      <c r="H164" s="12">
        <v>2</v>
      </c>
      <c r="I164" s="12" t="s">
        <v>2008</v>
      </c>
      <c r="J164" s="12" t="s">
        <v>2009</v>
      </c>
      <c r="K164" s="13" t="s">
        <v>56</v>
      </c>
      <c r="L164" s="12" t="s">
        <v>2010</v>
      </c>
      <c r="M164" s="12" t="s">
        <v>2011</v>
      </c>
      <c r="N164" s="12" t="s">
        <v>2012</v>
      </c>
      <c r="O164" s="12" t="s">
        <v>2013</v>
      </c>
      <c r="P164" s="13" t="s">
        <v>62</v>
      </c>
      <c r="Q164" s="13" t="s">
        <v>61</v>
      </c>
      <c r="R164" s="13" t="s">
        <v>62</v>
      </c>
      <c r="S164" s="12" t="s">
        <v>76</v>
      </c>
      <c r="T164" s="13" t="s">
        <v>77</v>
      </c>
      <c r="U164" s="13" t="s">
        <v>61</v>
      </c>
      <c r="V164" s="12" t="s">
        <v>2014</v>
      </c>
      <c r="W164" s="12" t="s">
        <v>72</v>
      </c>
      <c r="X164" s="12" t="s">
        <v>62</v>
      </c>
      <c r="Y164" s="12" t="s">
        <v>73</v>
      </c>
      <c r="Z164" t="s">
        <v>3186</v>
      </c>
      <c r="AA164" s="12" t="str">
        <f>Table1[[#This Row],[case_id]]&amp;"__"&amp;Table1[[#This Row],[filename]]&amp;"__"&amp;Table1[[#This Row],[Model]]</f>
        <v>repo_30450d5_9079508__custom_llm_vs_gt.diff__ChatGPT 5.4</v>
      </c>
      <c r="AB164" s="12">
        <f>IF(Table1[[#This Row],[task_success]]="Yes",1,0)</f>
        <v>1</v>
      </c>
      <c r="AC164" s="12">
        <f>IF(Table1[[#This Row],[task_success]]="Partial",1,0)</f>
        <v>0</v>
      </c>
      <c r="AD164" s="12">
        <f>IF(Table1[[#This Row],[task_success]]="No",1,0)</f>
        <v>0</v>
      </c>
      <c r="AE164" s="12">
        <f>IF(Table1[[#This Row],[exact_match]]="Yes",1,0)</f>
        <v>0</v>
      </c>
      <c r="AF164" s="12">
        <f>IF(Table1[[#This Row],[unintended_change_present]]="Yes",1,0)</f>
        <v>1</v>
      </c>
      <c r="AG164" s="12">
        <f>IF(Table1[[#This Row],[missed_required_change]]="Yes",1,0)</f>
        <v>0</v>
      </c>
      <c r="AH164" s="12">
        <f>IF(OR(Table1[[#This Row],[severity]]="Medium",Table1[[#This Row],[severity]]="High"),1,0)</f>
        <v>0</v>
      </c>
    </row>
    <row r="165" spans="1:34" ht="152.25">
      <c r="A165" s="26" t="s">
        <v>2004</v>
      </c>
      <c r="B165" s="15" t="s">
        <v>2005</v>
      </c>
      <c r="C165" s="16" t="s">
        <v>149</v>
      </c>
      <c r="D16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5" s="15" t="s">
        <v>2006</v>
      </c>
      <c r="F165" s="16" t="s">
        <v>2007</v>
      </c>
      <c r="G165" s="16">
        <v>9079508</v>
      </c>
      <c r="H165" s="16">
        <v>2</v>
      </c>
      <c r="I165" s="16" t="s">
        <v>2019</v>
      </c>
      <c r="J165" s="16" t="s">
        <v>2020</v>
      </c>
      <c r="K165" s="18" t="s">
        <v>56</v>
      </c>
      <c r="L165" s="16" t="s">
        <v>2010</v>
      </c>
      <c r="M165" s="16" t="s">
        <v>2011</v>
      </c>
      <c r="N165" s="16" t="s">
        <v>2021</v>
      </c>
      <c r="O165" s="16" t="s">
        <v>2022</v>
      </c>
      <c r="P165" s="18" t="s">
        <v>62</v>
      </c>
      <c r="Q165" s="18" t="s">
        <v>61</v>
      </c>
      <c r="R165" s="18" t="s">
        <v>62</v>
      </c>
      <c r="S165" s="16" t="s">
        <v>76</v>
      </c>
      <c r="T165" s="18" t="s">
        <v>77</v>
      </c>
      <c r="U165" s="18" t="s">
        <v>61</v>
      </c>
      <c r="V165" s="16" t="s">
        <v>2023</v>
      </c>
      <c r="W165" s="16" t="s">
        <v>72</v>
      </c>
      <c r="X165" s="16" t="s">
        <v>62</v>
      </c>
      <c r="Y165" s="16" t="s">
        <v>73</v>
      </c>
      <c r="Z165" t="s">
        <v>3186</v>
      </c>
      <c r="AA165" s="12" t="str">
        <f>Table1[[#This Row],[case_id]]&amp;"__"&amp;Table1[[#This Row],[filename]]&amp;"__"&amp;Table1[[#This Row],[Model]]</f>
        <v>repo_30450d5_9079508__factory_llm_vs_gt.diff__ChatGPT 5.4</v>
      </c>
      <c r="AB165" s="12">
        <f>IF(Table1[[#This Row],[task_success]]="Yes",1,0)</f>
        <v>1</v>
      </c>
      <c r="AC165" s="12">
        <f>IF(Table1[[#This Row],[task_success]]="Partial",1,0)</f>
        <v>0</v>
      </c>
      <c r="AD165" s="12">
        <f>IF(Table1[[#This Row],[task_success]]="No",1,0)</f>
        <v>0</v>
      </c>
      <c r="AE165" s="12">
        <f>IF(Table1[[#This Row],[exact_match]]="Yes",1,0)</f>
        <v>0</v>
      </c>
      <c r="AF165" s="12">
        <f>IF(Table1[[#This Row],[unintended_change_present]]="Yes",1,0)</f>
        <v>1</v>
      </c>
      <c r="AG165" s="12">
        <f>IF(Table1[[#This Row],[missed_required_change]]="Yes",1,0)</f>
        <v>0</v>
      </c>
      <c r="AH165" s="12">
        <f>IF(OR(Table1[[#This Row],[severity]]="Medium",Table1[[#This Row],[severity]]="High"),1,0)</f>
        <v>0</v>
      </c>
    </row>
    <row r="166" spans="1:34" ht="106.5">
      <c r="A166" s="27" t="s">
        <v>2004</v>
      </c>
      <c r="B166" s="11" t="s">
        <v>2005</v>
      </c>
      <c r="C166" s="12" t="s">
        <v>149</v>
      </c>
      <c r="D16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6" s="11" t="s">
        <v>2028</v>
      </c>
      <c r="F166" s="12" t="s">
        <v>2029</v>
      </c>
      <c r="G166" s="12" t="s">
        <v>2030</v>
      </c>
      <c r="H166" s="12">
        <v>2</v>
      </c>
      <c r="I166" s="12" t="s">
        <v>2031</v>
      </c>
      <c r="J166" s="12" t="s">
        <v>2032</v>
      </c>
      <c r="K166" s="13" t="s">
        <v>56</v>
      </c>
      <c r="L166" s="12" t="s">
        <v>2033</v>
      </c>
      <c r="M166" s="12" t="s">
        <v>2034</v>
      </c>
      <c r="N166" s="12" t="s">
        <v>445</v>
      </c>
      <c r="O166" s="12" t="s">
        <v>2035</v>
      </c>
      <c r="P166" s="13" t="s">
        <v>62</v>
      </c>
      <c r="Q166" s="13" t="s">
        <v>61</v>
      </c>
      <c r="R166" s="13" t="s">
        <v>62</v>
      </c>
      <c r="S166" s="12" t="s">
        <v>76</v>
      </c>
      <c r="T166" s="13" t="s">
        <v>77</v>
      </c>
      <c r="U166" s="13" t="s">
        <v>61</v>
      </c>
      <c r="V166" s="12" t="s">
        <v>2036</v>
      </c>
      <c r="W166" s="12" t="s">
        <v>72</v>
      </c>
      <c r="X166" s="12" t="s">
        <v>62</v>
      </c>
      <c r="Y166" s="12" t="s">
        <v>73</v>
      </c>
      <c r="Z166" t="s">
        <v>3186</v>
      </c>
      <c r="AA166" s="12" t="str">
        <f>Table1[[#This Row],[case_id]]&amp;"__"&amp;Table1[[#This Row],[filename]]&amp;"__"&amp;Table1[[#This Row],[Model]]</f>
        <v>repo_1961a36_d62227d__base_llm_vs_gt.diff__ChatGPT 5.4</v>
      </c>
      <c r="AB166" s="12">
        <f>IF(Table1[[#This Row],[task_success]]="Yes",1,0)</f>
        <v>1</v>
      </c>
      <c r="AC166" s="12">
        <f>IF(Table1[[#This Row],[task_success]]="Partial",1,0)</f>
        <v>0</v>
      </c>
      <c r="AD166" s="12">
        <f>IF(Table1[[#This Row],[task_success]]="No",1,0)</f>
        <v>0</v>
      </c>
      <c r="AE166" s="12">
        <f>IF(Table1[[#This Row],[exact_match]]="Yes",1,0)</f>
        <v>0</v>
      </c>
      <c r="AF166" s="12">
        <f>IF(Table1[[#This Row],[unintended_change_present]]="Yes",1,0)</f>
        <v>1</v>
      </c>
      <c r="AG166" s="12">
        <f>IF(Table1[[#This Row],[missed_required_change]]="Yes",1,0)</f>
        <v>0</v>
      </c>
      <c r="AH166" s="12">
        <f>IF(OR(Table1[[#This Row],[severity]]="Medium",Table1[[#This Row],[severity]]="High"),1,0)</f>
        <v>0</v>
      </c>
    </row>
    <row r="167" spans="1:34" ht="106.5">
      <c r="A167" s="26" t="s">
        <v>2004</v>
      </c>
      <c r="B167" s="15" t="s">
        <v>2005</v>
      </c>
      <c r="C167" s="16" t="s">
        <v>149</v>
      </c>
      <c r="D16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7" s="15" t="s">
        <v>2028</v>
      </c>
      <c r="F167" s="16" t="s">
        <v>2029</v>
      </c>
      <c r="G167" s="16" t="s">
        <v>2030</v>
      </c>
      <c r="H167" s="16">
        <v>2</v>
      </c>
      <c r="I167" s="16" t="s">
        <v>2031</v>
      </c>
      <c r="J167" s="16" t="s">
        <v>2039</v>
      </c>
      <c r="K167" s="18" t="s">
        <v>56</v>
      </c>
      <c r="L167" s="16" t="s">
        <v>2033</v>
      </c>
      <c r="M167" s="16" t="s">
        <v>2034</v>
      </c>
      <c r="N167" s="16" t="s">
        <v>2040</v>
      </c>
      <c r="O167" s="16" t="s">
        <v>2041</v>
      </c>
      <c r="P167" s="18" t="s">
        <v>62</v>
      </c>
      <c r="Q167" s="18" t="s">
        <v>61</v>
      </c>
      <c r="R167" s="18" t="s">
        <v>62</v>
      </c>
      <c r="S167" s="16" t="s">
        <v>76</v>
      </c>
      <c r="T167" s="18" t="s">
        <v>77</v>
      </c>
      <c r="U167" s="18" t="s">
        <v>61</v>
      </c>
      <c r="V167" s="16" t="s">
        <v>2036</v>
      </c>
      <c r="W167" s="16" t="s">
        <v>72</v>
      </c>
      <c r="X167" s="16" t="s">
        <v>62</v>
      </c>
      <c r="Y167" s="16" t="s">
        <v>73</v>
      </c>
      <c r="Z167" t="s">
        <v>3186</v>
      </c>
      <c r="AA167" s="12" t="str">
        <f>Table1[[#This Row],[case_id]]&amp;"__"&amp;Table1[[#This Row],[filename]]&amp;"__"&amp;Table1[[#This Row],[Model]]</f>
        <v>repo_1961a36_d62227d__simple_llm_vs_gt.diff__ChatGPT 5.4</v>
      </c>
      <c r="AB167" s="12">
        <f>IF(Table1[[#This Row],[task_success]]="Yes",1,0)</f>
        <v>1</v>
      </c>
      <c r="AC167" s="12">
        <f>IF(Table1[[#This Row],[task_success]]="Partial",1,0)</f>
        <v>0</v>
      </c>
      <c r="AD167" s="12">
        <f>IF(Table1[[#This Row],[task_success]]="No",1,0)</f>
        <v>0</v>
      </c>
      <c r="AE167" s="12">
        <f>IF(Table1[[#This Row],[exact_match]]="Yes",1,0)</f>
        <v>0</v>
      </c>
      <c r="AF167" s="12">
        <f>IF(Table1[[#This Row],[unintended_change_present]]="Yes",1,0)</f>
        <v>1</v>
      </c>
      <c r="AG167" s="12">
        <f>IF(Table1[[#This Row],[missed_required_change]]="Yes",1,0)</f>
        <v>0</v>
      </c>
      <c r="AH167" s="12">
        <f>IF(OR(Table1[[#This Row],[severity]]="Medium",Table1[[#This Row],[severity]]="High"),1,0)</f>
        <v>0</v>
      </c>
    </row>
    <row r="168" spans="1:34" ht="137.25">
      <c r="A168" s="27" t="s">
        <v>2046</v>
      </c>
      <c r="B168" s="11" t="s">
        <v>2047</v>
      </c>
      <c r="C168" s="12" t="s">
        <v>149</v>
      </c>
      <c r="D16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8" s="11" t="s">
        <v>2048</v>
      </c>
      <c r="F168" s="12" t="s">
        <v>2049</v>
      </c>
      <c r="G168" s="12" t="s">
        <v>2050</v>
      </c>
      <c r="H168" s="12">
        <v>1</v>
      </c>
      <c r="I168" s="12" t="s">
        <v>2051</v>
      </c>
      <c r="J168" s="12" t="s">
        <v>2051</v>
      </c>
      <c r="K168" s="13" t="s">
        <v>56</v>
      </c>
      <c r="L168" s="12" t="s">
        <v>2052</v>
      </c>
      <c r="M168" s="12" t="s">
        <v>2053</v>
      </c>
      <c r="N168" s="12" t="s">
        <v>2054</v>
      </c>
      <c r="O168" s="12" t="s">
        <v>2055</v>
      </c>
      <c r="P168" s="13" t="s">
        <v>62</v>
      </c>
      <c r="Q168" s="13" t="s">
        <v>61</v>
      </c>
      <c r="R168" s="13" t="s">
        <v>62</v>
      </c>
      <c r="S168" s="12" t="s">
        <v>76</v>
      </c>
      <c r="T168" s="13" t="s">
        <v>77</v>
      </c>
      <c r="U168" s="13" t="s">
        <v>61</v>
      </c>
      <c r="V168" s="12" t="s">
        <v>2036</v>
      </c>
      <c r="W168" s="12" t="s">
        <v>72</v>
      </c>
      <c r="X168" s="12" t="s">
        <v>62</v>
      </c>
      <c r="Y168" s="12" t="s">
        <v>73</v>
      </c>
      <c r="Z168" t="s">
        <v>3186</v>
      </c>
      <c r="AA168" s="12" t="str">
        <f>Table1[[#This Row],[case_id]]&amp;"__"&amp;Table1[[#This Row],[filename]]&amp;"__"&amp;Table1[[#This Row],[Model]]</f>
        <v>repo_d283af9_68b8f4d__blab_llm_vs_gt.diff__ChatGPT 5.4</v>
      </c>
      <c r="AB168" s="12">
        <f>IF(Table1[[#This Row],[task_success]]="Yes",1,0)</f>
        <v>1</v>
      </c>
      <c r="AC168" s="12">
        <f>IF(Table1[[#This Row],[task_success]]="Partial",1,0)</f>
        <v>0</v>
      </c>
      <c r="AD168" s="12">
        <f>IF(Table1[[#This Row],[task_success]]="No",1,0)</f>
        <v>0</v>
      </c>
      <c r="AE168" s="12">
        <f>IF(Table1[[#This Row],[exact_match]]="Yes",1,0)</f>
        <v>0</v>
      </c>
      <c r="AF168" s="12">
        <f>IF(Table1[[#This Row],[unintended_change_present]]="Yes",1,0)</f>
        <v>1</v>
      </c>
      <c r="AG168" s="12">
        <f>IF(Table1[[#This Row],[missed_required_change]]="Yes",1,0)</f>
        <v>0</v>
      </c>
      <c r="AH168" s="12">
        <f>IF(OR(Table1[[#This Row],[severity]]="Medium",Table1[[#This Row],[severity]]="High"),1,0)</f>
        <v>0</v>
      </c>
    </row>
    <row r="169" spans="1:34" ht="137.25">
      <c r="A169" s="26" t="s">
        <v>2046</v>
      </c>
      <c r="B169" s="15" t="s">
        <v>2047</v>
      </c>
      <c r="C169" s="16" t="s">
        <v>149</v>
      </c>
      <c r="D16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69" s="15" t="s">
        <v>2060</v>
      </c>
      <c r="F169" s="16" t="s">
        <v>2061</v>
      </c>
      <c r="G169" s="16" t="s">
        <v>2062</v>
      </c>
      <c r="H169" s="16">
        <v>2</v>
      </c>
      <c r="I169" s="16" t="s">
        <v>2063</v>
      </c>
      <c r="J169" s="16" t="s">
        <v>2064</v>
      </c>
      <c r="K169" s="18" t="s">
        <v>56</v>
      </c>
      <c r="L169" s="16" t="s">
        <v>2065</v>
      </c>
      <c r="M169" s="16" t="s">
        <v>2066</v>
      </c>
      <c r="N169" s="16" t="s">
        <v>2067</v>
      </c>
      <c r="O169" s="16" t="s">
        <v>2068</v>
      </c>
      <c r="P169" s="18" t="s">
        <v>62</v>
      </c>
      <c r="Q169" s="18" t="s">
        <v>61</v>
      </c>
      <c r="R169" s="18" t="s">
        <v>62</v>
      </c>
      <c r="S169" s="16" t="s">
        <v>76</v>
      </c>
      <c r="T169" s="18" t="s">
        <v>77</v>
      </c>
      <c r="U169" s="18" t="s">
        <v>61</v>
      </c>
      <c r="V169" s="16" t="s">
        <v>2036</v>
      </c>
      <c r="W169" s="16" t="s">
        <v>72</v>
      </c>
      <c r="X169" s="16" t="s">
        <v>62</v>
      </c>
      <c r="Y169" s="16" t="s">
        <v>73</v>
      </c>
      <c r="Z169" t="s">
        <v>3186</v>
      </c>
      <c r="AA169" s="12" t="str">
        <f>Table1[[#This Row],[case_id]]&amp;"__"&amp;Table1[[#This Row],[filename]]&amp;"__"&amp;Table1[[#This Row],[Model]]</f>
        <v>repo_aba9857_3438d40__axonaut_llm_vs_gt.diff__ChatGPT 5.4</v>
      </c>
      <c r="AB169" s="12">
        <f>IF(Table1[[#This Row],[task_success]]="Yes",1,0)</f>
        <v>1</v>
      </c>
      <c r="AC169" s="12">
        <f>IF(Table1[[#This Row],[task_success]]="Partial",1,0)</f>
        <v>0</v>
      </c>
      <c r="AD169" s="12">
        <f>IF(Table1[[#This Row],[task_success]]="No",1,0)</f>
        <v>0</v>
      </c>
      <c r="AE169" s="12">
        <f>IF(Table1[[#This Row],[exact_match]]="Yes",1,0)</f>
        <v>0</v>
      </c>
      <c r="AF169" s="12">
        <f>IF(Table1[[#This Row],[unintended_change_present]]="Yes",1,0)</f>
        <v>1</v>
      </c>
      <c r="AG169" s="12">
        <f>IF(Table1[[#This Row],[missed_required_change]]="Yes",1,0)</f>
        <v>0</v>
      </c>
      <c r="AH169" s="12">
        <f>IF(OR(Table1[[#This Row],[severity]]="Medium",Table1[[#This Row],[severity]]="High"),1,0)</f>
        <v>0</v>
      </c>
    </row>
    <row r="170" spans="1:34" ht="137.25">
      <c r="A170" s="27" t="s">
        <v>2046</v>
      </c>
      <c r="B170" s="11" t="s">
        <v>2047</v>
      </c>
      <c r="C170" s="12" t="s">
        <v>149</v>
      </c>
      <c r="D17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0" s="11" t="s">
        <v>2060</v>
      </c>
      <c r="F170" s="12" t="s">
        <v>2061</v>
      </c>
      <c r="G170" s="12" t="s">
        <v>2062</v>
      </c>
      <c r="H170" s="12">
        <v>2</v>
      </c>
      <c r="I170" s="12" t="s">
        <v>2063</v>
      </c>
      <c r="J170" s="12" t="s">
        <v>2073</v>
      </c>
      <c r="K170" s="13" t="s">
        <v>56</v>
      </c>
      <c r="L170" s="12" t="s">
        <v>2065</v>
      </c>
      <c r="M170" s="12" t="s">
        <v>2066</v>
      </c>
      <c r="N170" s="12" t="s">
        <v>2074</v>
      </c>
      <c r="O170" s="12" t="s">
        <v>2075</v>
      </c>
      <c r="P170" s="13" t="s">
        <v>62</v>
      </c>
      <c r="Q170" s="13" t="s">
        <v>61</v>
      </c>
      <c r="R170" s="13" t="s">
        <v>62</v>
      </c>
      <c r="S170" s="12" t="s">
        <v>76</v>
      </c>
      <c r="T170" s="13" t="s">
        <v>77</v>
      </c>
      <c r="U170" s="13" t="s">
        <v>61</v>
      </c>
      <c r="V170" s="12" t="s">
        <v>2036</v>
      </c>
      <c r="W170" s="12" t="s">
        <v>72</v>
      </c>
      <c r="X170" s="12" t="s">
        <v>62</v>
      </c>
      <c r="Y170" s="12" t="s">
        <v>73</v>
      </c>
      <c r="Z170" t="s">
        <v>3186</v>
      </c>
      <c r="AA170" s="12" t="str">
        <f>Table1[[#This Row],[case_id]]&amp;"__"&amp;Table1[[#This Row],[filename]]&amp;"__"&amp;Table1[[#This Row],[Model]]</f>
        <v>repo_aba9857_3438d40__office_llm_vs_gt.diff__ChatGPT 5.4</v>
      </c>
      <c r="AB170" s="12">
        <f>IF(Table1[[#This Row],[task_success]]="Yes",1,0)</f>
        <v>1</v>
      </c>
      <c r="AC170" s="12">
        <f>IF(Table1[[#This Row],[task_success]]="Partial",1,0)</f>
        <v>0</v>
      </c>
      <c r="AD170" s="12">
        <f>IF(Table1[[#This Row],[task_success]]="No",1,0)</f>
        <v>0</v>
      </c>
      <c r="AE170" s="12">
        <f>IF(Table1[[#This Row],[exact_match]]="Yes",1,0)</f>
        <v>0</v>
      </c>
      <c r="AF170" s="12">
        <f>IF(Table1[[#This Row],[unintended_change_present]]="Yes",1,0)</f>
        <v>1</v>
      </c>
      <c r="AG170" s="12">
        <f>IF(Table1[[#This Row],[missed_required_change]]="Yes",1,0)</f>
        <v>0</v>
      </c>
      <c r="AH170" s="12">
        <f>IF(OR(Table1[[#This Row],[severity]]="Medium",Table1[[#This Row],[severity]]="High"),1,0)</f>
        <v>0</v>
      </c>
    </row>
    <row r="171" spans="1:34" ht="137.25">
      <c r="A171" s="26" t="s">
        <v>2046</v>
      </c>
      <c r="B171" s="15" t="s">
        <v>2047</v>
      </c>
      <c r="C171" s="16" t="s">
        <v>180</v>
      </c>
      <c r="D17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71" s="15" t="s">
        <v>2080</v>
      </c>
      <c r="F171" s="16" t="s">
        <v>2081</v>
      </c>
      <c r="G171" s="16" t="s">
        <v>2082</v>
      </c>
      <c r="H171" s="16">
        <v>1</v>
      </c>
      <c r="I171" s="16" t="s">
        <v>1263</v>
      </c>
      <c r="J171" s="16" t="s">
        <v>1263</v>
      </c>
      <c r="K171" s="18" t="s">
        <v>56</v>
      </c>
      <c r="L171" s="16" t="s">
        <v>2083</v>
      </c>
      <c r="M171" s="16" t="s">
        <v>2084</v>
      </c>
      <c r="N171" s="16" t="s">
        <v>1266</v>
      </c>
      <c r="O171" s="16" t="s">
        <v>2085</v>
      </c>
      <c r="P171" s="18" t="s">
        <v>62</v>
      </c>
      <c r="Q171" s="18" t="s">
        <v>61</v>
      </c>
      <c r="R171" s="18" t="s">
        <v>62</v>
      </c>
      <c r="S171" s="16" t="s">
        <v>76</v>
      </c>
      <c r="T171" s="18" t="s">
        <v>77</v>
      </c>
      <c r="U171" s="18" t="s">
        <v>61</v>
      </c>
      <c r="V171" s="16" t="s">
        <v>2036</v>
      </c>
      <c r="W171" s="16" t="s">
        <v>72</v>
      </c>
      <c r="X171" s="16" t="s">
        <v>62</v>
      </c>
      <c r="Y171" s="16" t="s">
        <v>73</v>
      </c>
      <c r="Z171" t="s">
        <v>3186</v>
      </c>
      <c r="AA171" s="12" t="str">
        <f>Table1[[#This Row],[case_id]]&amp;"__"&amp;Table1[[#This Row],[filename]]&amp;"__"&amp;Table1[[#This Row],[Model]]</f>
        <v>repo_7c2bde2_6b18248__setup_llm_vs_gt.diff__ChatGPT 5.4</v>
      </c>
      <c r="AB171" s="12">
        <f>IF(Table1[[#This Row],[task_success]]="Yes",1,0)</f>
        <v>1</v>
      </c>
      <c r="AC171" s="12">
        <f>IF(Table1[[#This Row],[task_success]]="Partial",1,0)</f>
        <v>0</v>
      </c>
      <c r="AD171" s="12">
        <f>IF(Table1[[#This Row],[task_success]]="No",1,0)</f>
        <v>0</v>
      </c>
      <c r="AE171" s="12">
        <f>IF(Table1[[#This Row],[exact_match]]="Yes",1,0)</f>
        <v>0</v>
      </c>
      <c r="AF171" s="12">
        <f>IF(Table1[[#This Row],[unintended_change_present]]="Yes",1,0)</f>
        <v>1</v>
      </c>
      <c r="AG171" s="12">
        <f>IF(Table1[[#This Row],[missed_required_change]]="Yes",1,0)</f>
        <v>0</v>
      </c>
      <c r="AH171" s="12">
        <f>IF(OR(Table1[[#This Row],[severity]]="Medium",Table1[[#This Row],[severity]]="High"),1,0)</f>
        <v>0</v>
      </c>
    </row>
    <row r="172" spans="1:34" ht="229.5">
      <c r="A172" s="27" t="s">
        <v>2088</v>
      </c>
      <c r="B172" s="11" t="s">
        <v>2089</v>
      </c>
      <c r="C172" s="12" t="s">
        <v>149</v>
      </c>
      <c r="D17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2" s="11" t="s">
        <v>2090</v>
      </c>
      <c r="F172" s="12" t="s">
        <v>2091</v>
      </c>
      <c r="G172" s="12">
        <v>315081</v>
      </c>
      <c r="H172" s="12">
        <v>1</v>
      </c>
      <c r="I172" s="12" t="s">
        <v>2092</v>
      </c>
      <c r="J172" s="12" t="s">
        <v>2092</v>
      </c>
      <c r="K172" s="13" t="s">
        <v>56</v>
      </c>
      <c r="L172" s="12" t="s">
        <v>2093</v>
      </c>
      <c r="M172" s="12" t="s">
        <v>2094</v>
      </c>
      <c r="N172" s="12" t="s">
        <v>2095</v>
      </c>
      <c r="O172" s="12" t="s">
        <v>2096</v>
      </c>
      <c r="P172" s="13" t="s">
        <v>62</v>
      </c>
      <c r="Q172" s="13" t="s">
        <v>61</v>
      </c>
      <c r="R172" s="13" t="s">
        <v>62</v>
      </c>
      <c r="S172" s="12" t="s">
        <v>2097</v>
      </c>
      <c r="T172" s="13" t="s">
        <v>125</v>
      </c>
      <c r="U172" s="13" t="s">
        <v>61</v>
      </c>
      <c r="V172" s="12" t="s">
        <v>2098</v>
      </c>
      <c r="W172" s="12" t="s">
        <v>72</v>
      </c>
      <c r="X172" s="12" t="s">
        <v>62</v>
      </c>
      <c r="Y172" s="12" t="s">
        <v>73</v>
      </c>
      <c r="Z172" t="s">
        <v>3186</v>
      </c>
      <c r="AA172" s="12" t="str">
        <f>Table1[[#This Row],[case_id]]&amp;"__"&amp;Table1[[#This Row],[filename]]&amp;"__"&amp;Table1[[#This Row],[Model]]</f>
        <v>repo_721b6b5_0315081__gui_llm_vs_gt.diff__ChatGPT 5.4</v>
      </c>
      <c r="AB172" s="12">
        <f>IF(Table1[[#This Row],[task_success]]="Yes",1,0)</f>
        <v>1</v>
      </c>
      <c r="AC172" s="12">
        <f>IF(Table1[[#This Row],[task_success]]="Partial",1,0)</f>
        <v>0</v>
      </c>
      <c r="AD172" s="12">
        <f>IF(Table1[[#This Row],[task_success]]="No",1,0)</f>
        <v>0</v>
      </c>
      <c r="AE172" s="12">
        <f>IF(Table1[[#This Row],[exact_match]]="Yes",1,0)</f>
        <v>0</v>
      </c>
      <c r="AF172" s="12">
        <f>IF(Table1[[#This Row],[unintended_change_present]]="Yes",1,0)</f>
        <v>1</v>
      </c>
      <c r="AG172" s="12">
        <f>IF(Table1[[#This Row],[missed_required_change]]="Yes",1,0)</f>
        <v>0</v>
      </c>
      <c r="AH172" s="12">
        <f>IF(OR(Table1[[#This Row],[severity]]="Medium",Table1[[#This Row],[severity]]="High"),1,0)</f>
        <v>1</v>
      </c>
    </row>
    <row r="173" spans="1:34" ht="152.25">
      <c r="A173" s="26" t="s">
        <v>2088</v>
      </c>
      <c r="B173" s="15" t="s">
        <v>2089</v>
      </c>
      <c r="C173" s="16" t="s">
        <v>149</v>
      </c>
      <c r="D17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3" s="15" t="s">
        <v>2107</v>
      </c>
      <c r="F173" s="16" t="s">
        <v>2108</v>
      </c>
      <c r="G173" s="16" t="s">
        <v>2109</v>
      </c>
      <c r="H173" s="16">
        <v>1</v>
      </c>
      <c r="I173" s="16" t="s">
        <v>2110</v>
      </c>
      <c r="J173" s="16" t="s">
        <v>2092</v>
      </c>
      <c r="K173" s="18" t="s">
        <v>56</v>
      </c>
      <c r="L173" s="16" t="s">
        <v>2111</v>
      </c>
      <c r="M173" s="16" t="s">
        <v>2112</v>
      </c>
      <c r="N173" s="16" t="s">
        <v>2113</v>
      </c>
      <c r="O173" s="16" t="s">
        <v>2114</v>
      </c>
      <c r="P173" s="18" t="s">
        <v>62</v>
      </c>
      <c r="Q173" s="18" t="s">
        <v>61</v>
      </c>
      <c r="R173" s="18" t="s">
        <v>62</v>
      </c>
      <c r="S173" s="16" t="s">
        <v>76</v>
      </c>
      <c r="T173" s="18" t="s">
        <v>77</v>
      </c>
      <c r="U173" s="18" t="s">
        <v>61</v>
      </c>
      <c r="V173" s="16" t="s">
        <v>2115</v>
      </c>
      <c r="W173" s="16" t="s">
        <v>72</v>
      </c>
      <c r="X173" s="16" t="s">
        <v>62</v>
      </c>
      <c r="Y173" s="16" t="s">
        <v>73</v>
      </c>
      <c r="Z173" t="s">
        <v>3186</v>
      </c>
      <c r="AA173" s="12" t="str">
        <f>Table1[[#This Row],[case_id]]&amp;"__"&amp;Table1[[#This Row],[filename]]&amp;"__"&amp;Table1[[#This Row],[Model]]</f>
        <v>repo_ede6169_9345a60__elements_llm_vs_gt.diff__ChatGPT 5.4</v>
      </c>
      <c r="AB173" s="12">
        <f>IF(Table1[[#This Row],[task_success]]="Yes",1,0)</f>
        <v>1</v>
      </c>
      <c r="AC173" s="12">
        <f>IF(Table1[[#This Row],[task_success]]="Partial",1,0)</f>
        <v>0</v>
      </c>
      <c r="AD173" s="12">
        <f>IF(Table1[[#This Row],[task_success]]="No",1,0)</f>
        <v>0</v>
      </c>
      <c r="AE173" s="12">
        <f>IF(Table1[[#This Row],[exact_match]]="Yes",1,0)</f>
        <v>0</v>
      </c>
      <c r="AF173" s="12">
        <f>IF(Table1[[#This Row],[unintended_change_present]]="Yes",1,0)</f>
        <v>1</v>
      </c>
      <c r="AG173" s="12">
        <f>IF(Table1[[#This Row],[missed_required_change]]="Yes",1,0)</f>
        <v>0</v>
      </c>
      <c r="AH173" s="12">
        <f>IF(OR(Table1[[#This Row],[severity]]="Medium",Table1[[#This Row],[severity]]="High"),1,0)</f>
        <v>0</v>
      </c>
    </row>
    <row r="174" spans="1:34" ht="183">
      <c r="A174" s="27" t="s">
        <v>2120</v>
      </c>
      <c r="B174" s="11" t="s">
        <v>2121</v>
      </c>
      <c r="C174" s="12" t="s">
        <v>80</v>
      </c>
      <c r="D17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74" s="11" t="s">
        <v>2122</v>
      </c>
      <c r="F174" s="12" t="s">
        <v>2123</v>
      </c>
      <c r="G174" s="12" t="s">
        <v>2124</v>
      </c>
      <c r="H174" s="12">
        <v>2</v>
      </c>
      <c r="I174" s="12" t="s">
        <v>2125</v>
      </c>
      <c r="J174" s="12" t="s">
        <v>2126</v>
      </c>
      <c r="K174" s="13" t="s">
        <v>56</v>
      </c>
      <c r="L174" s="12" t="s">
        <v>2127</v>
      </c>
      <c r="M174" s="12" t="s">
        <v>2128</v>
      </c>
      <c r="N174" s="12" t="s">
        <v>2129</v>
      </c>
      <c r="O174" s="12" t="s">
        <v>2130</v>
      </c>
      <c r="P174" s="13" t="s">
        <v>62</v>
      </c>
      <c r="Q174" s="13" t="s">
        <v>61</v>
      </c>
      <c r="R174" s="13" t="s">
        <v>62</v>
      </c>
      <c r="S174" s="12" t="s">
        <v>2131</v>
      </c>
      <c r="T174" s="13" t="s">
        <v>64</v>
      </c>
      <c r="U174" s="13" t="s">
        <v>62</v>
      </c>
      <c r="V174" s="12" t="s">
        <v>2132</v>
      </c>
      <c r="W174" s="12" t="s">
        <v>66</v>
      </c>
      <c r="X174" s="12" t="s">
        <v>62</v>
      </c>
      <c r="Y174" s="12" t="s">
        <v>73</v>
      </c>
      <c r="Z174" t="s">
        <v>3186</v>
      </c>
      <c r="AA174" s="12" t="str">
        <f>Table1[[#This Row],[case_id]]&amp;"__"&amp;Table1[[#This Row],[filename]]&amp;"__"&amp;Table1[[#This Row],[Model]]</f>
        <v>repo_c2baf17_ebce32a__icecream_llm_vs_gt.diff__ChatGPT 5.4</v>
      </c>
      <c r="AB174" s="12">
        <f>IF(Table1[[#This Row],[task_success]]="Yes",1,0)</f>
        <v>1</v>
      </c>
      <c r="AC174" s="12">
        <f>IF(Table1[[#This Row],[task_success]]="Partial",1,0)</f>
        <v>0</v>
      </c>
      <c r="AD174" s="12">
        <f>IF(Table1[[#This Row],[task_success]]="No",1,0)</f>
        <v>0</v>
      </c>
      <c r="AE174" s="12">
        <f>IF(Table1[[#This Row],[exact_match]]="Yes",1,0)</f>
        <v>0</v>
      </c>
      <c r="AF174" s="12">
        <f>IF(Table1[[#This Row],[unintended_change_present]]="Yes",1,0)</f>
        <v>1</v>
      </c>
      <c r="AG174" s="12">
        <f>IF(Table1[[#This Row],[missed_required_change]]="Yes",1,0)</f>
        <v>1</v>
      </c>
      <c r="AH174" s="12">
        <f>IF(OR(Table1[[#This Row],[severity]]="Medium",Table1[[#This Row],[severity]]="High"),1,0)</f>
        <v>1</v>
      </c>
    </row>
    <row r="175" spans="1:34" ht="213">
      <c r="A175" s="26" t="s">
        <v>2120</v>
      </c>
      <c r="B175" s="15" t="s">
        <v>2121</v>
      </c>
      <c r="C175" s="16" t="s">
        <v>80</v>
      </c>
      <c r="D17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75" s="15" t="s">
        <v>2122</v>
      </c>
      <c r="F175" s="16" t="s">
        <v>2123</v>
      </c>
      <c r="G175" s="16" t="s">
        <v>2124</v>
      </c>
      <c r="H175" s="16">
        <v>2</v>
      </c>
      <c r="I175" s="16" t="s">
        <v>2125</v>
      </c>
      <c r="J175" s="16" t="s">
        <v>2141</v>
      </c>
      <c r="K175" s="18" t="s">
        <v>56</v>
      </c>
      <c r="L175" s="16" t="s">
        <v>2127</v>
      </c>
      <c r="M175" s="16" t="s">
        <v>2128</v>
      </c>
      <c r="N175" s="16" t="s">
        <v>2142</v>
      </c>
      <c r="O175" s="16" t="s">
        <v>2143</v>
      </c>
      <c r="P175" s="18" t="s">
        <v>62</v>
      </c>
      <c r="Q175" s="18" t="s">
        <v>61</v>
      </c>
      <c r="R175" s="18" t="s">
        <v>62</v>
      </c>
      <c r="S175" s="16" t="s">
        <v>2131</v>
      </c>
      <c r="T175" s="18" t="s">
        <v>64</v>
      </c>
      <c r="U175" s="18" t="s">
        <v>62</v>
      </c>
      <c r="V175" s="16" t="s">
        <v>2144</v>
      </c>
      <c r="W175" s="16" t="s">
        <v>66</v>
      </c>
      <c r="X175" s="16" t="s">
        <v>62</v>
      </c>
      <c r="Y175" s="16" t="s">
        <v>73</v>
      </c>
      <c r="Z175" t="s">
        <v>3186</v>
      </c>
      <c r="AA175" s="12" t="str">
        <f>Table1[[#This Row],[case_id]]&amp;"__"&amp;Table1[[#This Row],[filename]]&amp;"__"&amp;Table1[[#This Row],[Model]]</f>
        <v>repo_c2baf17_ebce32a__install_llm_vs_gt.diff__ChatGPT 5.4</v>
      </c>
      <c r="AB175" s="12">
        <f>IF(Table1[[#This Row],[task_success]]="Yes",1,0)</f>
        <v>1</v>
      </c>
      <c r="AC175" s="12">
        <f>IF(Table1[[#This Row],[task_success]]="Partial",1,0)</f>
        <v>0</v>
      </c>
      <c r="AD175" s="12">
        <f>IF(Table1[[#This Row],[task_success]]="No",1,0)</f>
        <v>0</v>
      </c>
      <c r="AE175" s="12">
        <f>IF(Table1[[#This Row],[exact_match]]="Yes",1,0)</f>
        <v>0</v>
      </c>
      <c r="AF175" s="12">
        <f>IF(Table1[[#This Row],[unintended_change_present]]="Yes",1,0)</f>
        <v>1</v>
      </c>
      <c r="AG175" s="12">
        <f>IF(Table1[[#This Row],[missed_required_change]]="Yes",1,0)</f>
        <v>1</v>
      </c>
      <c r="AH175" s="12">
        <f>IF(OR(Table1[[#This Row],[severity]]="Medium",Table1[[#This Row],[severity]]="High"),1,0)</f>
        <v>1</v>
      </c>
    </row>
    <row r="176" spans="1:34" ht="106.5">
      <c r="A176" s="27" t="s">
        <v>2120</v>
      </c>
      <c r="B176" s="11" t="s">
        <v>2121</v>
      </c>
      <c r="C176" s="12" t="s">
        <v>80</v>
      </c>
      <c r="D17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76" s="11" t="s">
        <v>2150</v>
      </c>
      <c r="F176" s="12" t="s">
        <v>2151</v>
      </c>
      <c r="G176" s="12" t="s">
        <v>2152</v>
      </c>
      <c r="H176" s="12">
        <v>1</v>
      </c>
      <c r="I176" s="12" t="s">
        <v>2153</v>
      </c>
      <c r="J176" s="12" t="s">
        <v>2153</v>
      </c>
      <c r="K176" s="13" t="s">
        <v>56</v>
      </c>
      <c r="L176" s="12" t="s">
        <v>2154</v>
      </c>
      <c r="M176" s="12" t="s">
        <v>2155</v>
      </c>
      <c r="N176" s="12" t="s">
        <v>2129</v>
      </c>
      <c r="O176" s="12" t="s">
        <v>2156</v>
      </c>
      <c r="P176" s="13" t="s">
        <v>62</v>
      </c>
      <c r="Q176" s="13" t="s">
        <v>61</v>
      </c>
      <c r="R176" s="13" t="s">
        <v>62</v>
      </c>
      <c r="S176" s="12" t="s">
        <v>76</v>
      </c>
      <c r="T176" s="13" t="s">
        <v>77</v>
      </c>
      <c r="U176" s="13" t="s">
        <v>61</v>
      </c>
      <c r="V176" s="12" t="s">
        <v>2157</v>
      </c>
      <c r="W176" s="12" t="s">
        <v>72</v>
      </c>
      <c r="X176" s="12" t="s">
        <v>62</v>
      </c>
      <c r="Y176" s="12" t="s">
        <v>73</v>
      </c>
      <c r="Z176" t="s">
        <v>3186</v>
      </c>
      <c r="AA176" s="12" t="str">
        <f>Table1[[#This Row],[case_id]]&amp;"__"&amp;Table1[[#This Row],[filename]]&amp;"__"&amp;Table1[[#This Row],[Model]]</f>
        <v>repo_bdf922b_afc425b__icecream_llm_vs_gt.diff__ChatGPT 5.4</v>
      </c>
      <c r="AB176" s="12">
        <f>IF(Table1[[#This Row],[task_success]]="Yes",1,0)</f>
        <v>1</v>
      </c>
      <c r="AC176" s="12">
        <f>IF(Table1[[#This Row],[task_success]]="Partial",1,0)</f>
        <v>0</v>
      </c>
      <c r="AD176" s="12">
        <f>IF(Table1[[#This Row],[task_success]]="No",1,0)</f>
        <v>0</v>
      </c>
      <c r="AE176" s="12">
        <f>IF(Table1[[#This Row],[exact_match]]="Yes",1,0)</f>
        <v>0</v>
      </c>
      <c r="AF176" s="12">
        <f>IF(Table1[[#This Row],[unintended_change_present]]="Yes",1,0)</f>
        <v>1</v>
      </c>
      <c r="AG176" s="12">
        <f>IF(Table1[[#This Row],[missed_required_change]]="Yes",1,0)</f>
        <v>0</v>
      </c>
      <c r="AH176" s="12">
        <f>IF(OR(Table1[[#This Row],[severity]]="Medium",Table1[[#This Row],[severity]]="High"),1,0)</f>
        <v>0</v>
      </c>
    </row>
    <row r="177" spans="1:34" ht="106.5">
      <c r="A177" s="26" t="s">
        <v>2120</v>
      </c>
      <c r="B177" s="15" t="s">
        <v>2121</v>
      </c>
      <c r="C177" s="16" t="s">
        <v>149</v>
      </c>
      <c r="D17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7" s="15" t="s">
        <v>2160</v>
      </c>
      <c r="F177" s="16" t="s">
        <v>2161</v>
      </c>
      <c r="G177" s="16" t="s">
        <v>2162</v>
      </c>
      <c r="H177" s="16">
        <v>1</v>
      </c>
      <c r="I177" s="16" t="s">
        <v>1263</v>
      </c>
      <c r="J177" s="16" t="s">
        <v>1263</v>
      </c>
      <c r="K177" s="18" t="s">
        <v>56</v>
      </c>
      <c r="L177" s="16" t="s">
        <v>2163</v>
      </c>
      <c r="M177" s="16" t="s">
        <v>2164</v>
      </c>
      <c r="N177" s="16" t="s">
        <v>1266</v>
      </c>
      <c r="O177" s="16" t="s">
        <v>2165</v>
      </c>
      <c r="P177" s="18" t="s">
        <v>62</v>
      </c>
      <c r="Q177" s="18" t="s">
        <v>61</v>
      </c>
      <c r="R177" s="18" t="s">
        <v>62</v>
      </c>
      <c r="S177" s="16" t="s">
        <v>76</v>
      </c>
      <c r="T177" s="18" t="s">
        <v>77</v>
      </c>
      <c r="U177" s="18" t="s">
        <v>61</v>
      </c>
      <c r="V177" s="16" t="s">
        <v>2157</v>
      </c>
      <c r="W177" s="16" t="s">
        <v>72</v>
      </c>
      <c r="X177" s="16" t="s">
        <v>62</v>
      </c>
      <c r="Y177" s="16" t="s">
        <v>73</v>
      </c>
      <c r="Z177" t="s">
        <v>3186</v>
      </c>
      <c r="AA177" s="12" t="str">
        <f>Table1[[#This Row],[case_id]]&amp;"__"&amp;Table1[[#This Row],[filename]]&amp;"__"&amp;Table1[[#This Row],[Model]]</f>
        <v>repo_d970d6a_29cc0f6__setup_llm_vs_gt.diff__ChatGPT 5.4</v>
      </c>
      <c r="AB177" s="12">
        <f>IF(Table1[[#This Row],[task_success]]="Yes",1,0)</f>
        <v>1</v>
      </c>
      <c r="AC177" s="12">
        <f>IF(Table1[[#This Row],[task_success]]="Partial",1,0)</f>
        <v>0</v>
      </c>
      <c r="AD177" s="12">
        <f>IF(Table1[[#This Row],[task_success]]="No",1,0)</f>
        <v>0</v>
      </c>
      <c r="AE177" s="12">
        <f>IF(Table1[[#This Row],[exact_match]]="Yes",1,0)</f>
        <v>0</v>
      </c>
      <c r="AF177" s="12">
        <f>IF(Table1[[#This Row],[unintended_change_present]]="Yes",1,0)</f>
        <v>1</v>
      </c>
      <c r="AG177" s="12">
        <f>IF(Table1[[#This Row],[missed_required_change]]="Yes",1,0)</f>
        <v>0</v>
      </c>
      <c r="AH177" s="12">
        <f>IF(OR(Table1[[#This Row],[severity]]="Medium",Table1[[#This Row],[severity]]="High"),1,0)</f>
        <v>0</v>
      </c>
    </row>
    <row r="178" spans="1:34" ht="106.5">
      <c r="A178" s="27" t="s">
        <v>2120</v>
      </c>
      <c r="B178" s="11" t="s">
        <v>2121</v>
      </c>
      <c r="C178" s="12" t="s">
        <v>149</v>
      </c>
      <c r="D17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78" s="11" t="s">
        <v>2168</v>
      </c>
      <c r="F178" s="12" t="s">
        <v>2169</v>
      </c>
      <c r="G178" s="12" t="s">
        <v>2170</v>
      </c>
      <c r="H178" s="12">
        <v>1</v>
      </c>
      <c r="I178" s="12" t="s">
        <v>2153</v>
      </c>
      <c r="J178" s="12" t="s">
        <v>2153</v>
      </c>
      <c r="K178" s="13" t="s">
        <v>56</v>
      </c>
      <c r="L178" s="12" t="s">
        <v>2171</v>
      </c>
      <c r="M178" s="12" t="s">
        <v>2172</v>
      </c>
      <c r="N178" s="12" t="s">
        <v>2129</v>
      </c>
      <c r="O178" s="12" t="s">
        <v>2173</v>
      </c>
      <c r="P178" s="13" t="s">
        <v>62</v>
      </c>
      <c r="Q178" s="13" t="s">
        <v>61</v>
      </c>
      <c r="R178" s="13" t="s">
        <v>62</v>
      </c>
      <c r="S178" s="12" t="s">
        <v>76</v>
      </c>
      <c r="T178" s="13" t="s">
        <v>77</v>
      </c>
      <c r="U178" s="13" t="s">
        <v>61</v>
      </c>
      <c r="V178" s="12" t="s">
        <v>2157</v>
      </c>
      <c r="W178" s="12" t="s">
        <v>72</v>
      </c>
      <c r="X178" s="12" t="s">
        <v>62</v>
      </c>
      <c r="Y178" s="12" t="s">
        <v>73</v>
      </c>
      <c r="Z178" t="s">
        <v>3186</v>
      </c>
      <c r="AA178" s="12" t="str">
        <f>Table1[[#This Row],[case_id]]&amp;"__"&amp;Table1[[#This Row],[filename]]&amp;"__"&amp;Table1[[#This Row],[Model]]</f>
        <v>repo_10e32f7_37177d5__icecream_llm_vs_gt.diff__ChatGPT 5.4</v>
      </c>
      <c r="AB178" s="12">
        <f>IF(Table1[[#This Row],[task_success]]="Yes",1,0)</f>
        <v>1</v>
      </c>
      <c r="AC178" s="12">
        <f>IF(Table1[[#This Row],[task_success]]="Partial",1,0)</f>
        <v>0</v>
      </c>
      <c r="AD178" s="12">
        <f>IF(Table1[[#This Row],[task_success]]="No",1,0)</f>
        <v>0</v>
      </c>
      <c r="AE178" s="12">
        <f>IF(Table1[[#This Row],[exact_match]]="Yes",1,0)</f>
        <v>0</v>
      </c>
      <c r="AF178" s="12">
        <f>IF(Table1[[#This Row],[unintended_change_present]]="Yes",1,0)</f>
        <v>1</v>
      </c>
      <c r="AG178" s="12">
        <f>IF(Table1[[#This Row],[missed_required_change]]="Yes",1,0)</f>
        <v>0</v>
      </c>
      <c r="AH178" s="12">
        <f>IF(OR(Table1[[#This Row],[severity]]="Medium",Table1[[#This Row],[severity]]="High"),1,0)</f>
        <v>0</v>
      </c>
    </row>
    <row r="179" spans="1:34" ht="106.5">
      <c r="A179" s="26" t="s">
        <v>2178</v>
      </c>
      <c r="B179" s="15" t="s">
        <v>2179</v>
      </c>
      <c r="C179" s="16" t="s">
        <v>51</v>
      </c>
      <c r="D17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79" s="15" t="s">
        <v>2180</v>
      </c>
      <c r="F179" s="16" t="s">
        <v>2181</v>
      </c>
      <c r="G179" s="16">
        <v>8379368</v>
      </c>
      <c r="H179" s="16">
        <v>5</v>
      </c>
      <c r="I179" s="16" t="s">
        <v>2182</v>
      </c>
      <c r="J179" s="16" t="s">
        <v>2183</v>
      </c>
      <c r="K179" s="18" t="s">
        <v>56</v>
      </c>
      <c r="L179" s="16" t="s">
        <v>2184</v>
      </c>
      <c r="M179" s="16" t="s">
        <v>2185</v>
      </c>
      <c r="N179" s="16" t="s">
        <v>2186</v>
      </c>
      <c r="O179" s="16" t="s">
        <v>2187</v>
      </c>
      <c r="P179" s="18" t="s">
        <v>62</v>
      </c>
      <c r="Q179" s="18" t="s">
        <v>61</v>
      </c>
      <c r="R179" s="18" t="s">
        <v>62</v>
      </c>
      <c r="S179" s="16" t="s">
        <v>76</v>
      </c>
      <c r="T179" s="18" t="s">
        <v>77</v>
      </c>
      <c r="U179" s="18" t="s">
        <v>61</v>
      </c>
      <c r="V179" s="16" t="s">
        <v>2157</v>
      </c>
      <c r="W179" s="16" t="s">
        <v>72</v>
      </c>
      <c r="X179" s="16" t="s">
        <v>62</v>
      </c>
      <c r="Y179" s="16" t="s">
        <v>73</v>
      </c>
      <c r="Z179" t="s">
        <v>3186</v>
      </c>
      <c r="AA179" s="12" t="str">
        <f>Table1[[#This Row],[case_id]]&amp;"__"&amp;Table1[[#This Row],[filename]]&amp;"__"&amp;Table1[[#This Row],[Model]]</f>
        <v>repo_0afb47d_8379368__annotation_llm_vs_gt.diff__ChatGPT 5.4</v>
      </c>
      <c r="AB179" s="12">
        <f>IF(Table1[[#This Row],[task_success]]="Yes",1,0)</f>
        <v>1</v>
      </c>
      <c r="AC179" s="12">
        <f>IF(Table1[[#This Row],[task_success]]="Partial",1,0)</f>
        <v>0</v>
      </c>
      <c r="AD179" s="12">
        <f>IF(Table1[[#This Row],[task_success]]="No",1,0)</f>
        <v>0</v>
      </c>
      <c r="AE179" s="12">
        <f>IF(Table1[[#This Row],[exact_match]]="Yes",1,0)</f>
        <v>0</v>
      </c>
      <c r="AF179" s="12">
        <f>IF(Table1[[#This Row],[unintended_change_present]]="Yes",1,0)</f>
        <v>1</v>
      </c>
      <c r="AG179" s="12">
        <f>IF(Table1[[#This Row],[missed_required_change]]="Yes",1,0)</f>
        <v>0</v>
      </c>
      <c r="AH179" s="12">
        <f>IF(OR(Table1[[#This Row],[severity]]="Medium",Table1[[#This Row],[severity]]="High"),1,0)</f>
        <v>0</v>
      </c>
    </row>
    <row r="180" spans="1:34" ht="106.5">
      <c r="A180" s="27" t="s">
        <v>2178</v>
      </c>
      <c r="B180" s="11" t="s">
        <v>2179</v>
      </c>
      <c r="C180" s="12" t="s">
        <v>51</v>
      </c>
      <c r="D18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0" s="11" t="s">
        <v>2180</v>
      </c>
      <c r="F180" s="12" t="s">
        <v>2181</v>
      </c>
      <c r="G180" s="12">
        <v>8379368</v>
      </c>
      <c r="H180" s="12">
        <v>5</v>
      </c>
      <c r="I180" s="12" t="s">
        <v>2182</v>
      </c>
      <c r="J180" s="12" t="s">
        <v>2194</v>
      </c>
      <c r="K180" s="13" t="s">
        <v>56</v>
      </c>
      <c r="L180" s="12" t="s">
        <v>2184</v>
      </c>
      <c r="M180" s="12" t="s">
        <v>2185</v>
      </c>
      <c r="N180" s="12" t="s">
        <v>2195</v>
      </c>
      <c r="O180" s="12" t="s">
        <v>2196</v>
      </c>
      <c r="P180" s="13" t="s">
        <v>62</v>
      </c>
      <c r="Q180" s="13" t="s">
        <v>61</v>
      </c>
      <c r="R180" s="13" t="s">
        <v>62</v>
      </c>
      <c r="S180" s="12" t="s">
        <v>76</v>
      </c>
      <c r="T180" s="13" t="s">
        <v>77</v>
      </c>
      <c r="U180" s="13" t="s">
        <v>61</v>
      </c>
      <c r="V180" s="12" t="s">
        <v>2157</v>
      </c>
      <c r="W180" s="12" t="s">
        <v>72</v>
      </c>
      <c r="X180" s="12" t="s">
        <v>62</v>
      </c>
      <c r="Y180" s="12" t="s">
        <v>73</v>
      </c>
      <c r="Z180" t="s">
        <v>3186</v>
      </c>
      <c r="AA180" s="12" t="str">
        <f>Table1[[#This Row],[case_id]]&amp;"__"&amp;Table1[[#This Row],[filename]]&amp;"__"&amp;Table1[[#This Row],[Model]]</f>
        <v>repo_0afb47d_8379368__loading_llm_vs_gt.diff__ChatGPT 5.4</v>
      </c>
      <c r="AB180" s="12">
        <f>IF(Table1[[#This Row],[task_success]]="Yes",1,0)</f>
        <v>1</v>
      </c>
      <c r="AC180" s="12">
        <f>IF(Table1[[#This Row],[task_success]]="Partial",1,0)</f>
        <v>0</v>
      </c>
      <c r="AD180" s="12">
        <f>IF(Table1[[#This Row],[task_success]]="No",1,0)</f>
        <v>0</v>
      </c>
      <c r="AE180" s="12">
        <f>IF(Table1[[#This Row],[exact_match]]="Yes",1,0)</f>
        <v>0</v>
      </c>
      <c r="AF180" s="12">
        <f>IF(Table1[[#This Row],[unintended_change_present]]="Yes",1,0)</f>
        <v>1</v>
      </c>
      <c r="AG180" s="12">
        <f>IF(Table1[[#This Row],[missed_required_change]]="Yes",1,0)</f>
        <v>0</v>
      </c>
      <c r="AH180" s="12">
        <f>IF(OR(Table1[[#This Row],[severity]]="Medium",Table1[[#This Row],[severity]]="High"),1,0)</f>
        <v>0</v>
      </c>
    </row>
    <row r="181" spans="1:34" ht="213">
      <c r="A181" s="26" t="s">
        <v>2178</v>
      </c>
      <c r="B181" s="15" t="s">
        <v>2179</v>
      </c>
      <c r="C181" s="16" t="s">
        <v>51</v>
      </c>
      <c r="D18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1" s="15" t="s">
        <v>2180</v>
      </c>
      <c r="F181" s="16" t="s">
        <v>2181</v>
      </c>
      <c r="G181" s="16">
        <v>8379368</v>
      </c>
      <c r="H181" s="16">
        <v>5</v>
      </c>
      <c r="I181" s="16" t="s">
        <v>2182</v>
      </c>
      <c r="J181" s="16" t="s">
        <v>2202</v>
      </c>
      <c r="K181" s="18" t="s">
        <v>56</v>
      </c>
      <c r="L181" s="16" t="s">
        <v>2184</v>
      </c>
      <c r="M181" s="16" t="s">
        <v>2185</v>
      </c>
      <c r="N181" s="16" t="s">
        <v>591</v>
      </c>
      <c r="O181" s="16" t="s">
        <v>2203</v>
      </c>
      <c r="P181" s="18" t="s">
        <v>61</v>
      </c>
      <c r="Q181" s="18" t="s">
        <v>61</v>
      </c>
      <c r="R181" s="18" t="s">
        <v>62</v>
      </c>
      <c r="S181" s="16" t="s">
        <v>103</v>
      </c>
      <c r="T181" s="18" t="s">
        <v>64</v>
      </c>
      <c r="U181" s="18" t="s">
        <v>62</v>
      </c>
      <c r="V181" s="16" t="s">
        <v>2204</v>
      </c>
      <c r="W181" s="16" t="s">
        <v>66</v>
      </c>
      <c r="X181" s="16" t="s">
        <v>62</v>
      </c>
      <c r="Y181" s="16" t="s">
        <v>73</v>
      </c>
      <c r="Z181" t="s">
        <v>3186</v>
      </c>
      <c r="AA181" s="12" t="str">
        <f>Table1[[#This Row],[case_id]]&amp;"__"&amp;Table1[[#This Row],[filename]]&amp;"__"&amp;Table1[[#This Row],[Model]]</f>
        <v>repo_0afb47d_8379368__main_llm_vs_gt.diff__ChatGPT 5.4</v>
      </c>
      <c r="AB181" s="12">
        <f>IF(Table1[[#This Row],[task_success]]="Yes",1,0)</f>
        <v>0</v>
      </c>
      <c r="AC181" s="12">
        <f>IF(Table1[[#This Row],[task_success]]="Partial",1,0)</f>
        <v>0</v>
      </c>
      <c r="AD181" s="12">
        <f>IF(Table1[[#This Row],[task_success]]="No",1,0)</f>
        <v>1</v>
      </c>
      <c r="AE181" s="12">
        <f>IF(Table1[[#This Row],[exact_match]]="Yes",1,0)</f>
        <v>0</v>
      </c>
      <c r="AF181" s="12">
        <f>IF(Table1[[#This Row],[unintended_change_present]]="Yes",1,0)</f>
        <v>1</v>
      </c>
      <c r="AG181" s="12">
        <f>IF(Table1[[#This Row],[missed_required_change]]="Yes",1,0)</f>
        <v>1</v>
      </c>
      <c r="AH181" s="12">
        <f>IF(OR(Table1[[#This Row],[severity]]="Medium",Table1[[#This Row],[severity]]="High"),1,0)</f>
        <v>1</v>
      </c>
    </row>
    <row r="182" spans="1:34" ht="106.5">
      <c r="A182" s="27" t="s">
        <v>2178</v>
      </c>
      <c r="B182" s="11" t="s">
        <v>2179</v>
      </c>
      <c r="C182" s="12" t="s">
        <v>51</v>
      </c>
      <c r="D18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2" s="11" t="s">
        <v>2180</v>
      </c>
      <c r="F182" s="12" t="s">
        <v>2181</v>
      </c>
      <c r="G182" s="12">
        <v>8379368</v>
      </c>
      <c r="H182" s="12">
        <v>5</v>
      </c>
      <c r="I182" s="12" t="s">
        <v>2182</v>
      </c>
      <c r="J182" s="12" t="s">
        <v>2207</v>
      </c>
      <c r="K182" s="13" t="s">
        <v>56</v>
      </c>
      <c r="L182" s="12" t="s">
        <v>2184</v>
      </c>
      <c r="M182" s="12" t="s">
        <v>2185</v>
      </c>
      <c r="N182" s="12" t="s">
        <v>2208</v>
      </c>
      <c r="O182" s="12" t="s">
        <v>2209</v>
      </c>
      <c r="P182" s="13" t="s">
        <v>62</v>
      </c>
      <c r="Q182" s="13" t="s">
        <v>61</v>
      </c>
      <c r="R182" s="13" t="s">
        <v>62</v>
      </c>
      <c r="S182" s="12" t="s">
        <v>76</v>
      </c>
      <c r="T182" s="13" t="s">
        <v>77</v>
      </c>
      <c r="U182" s="13" t="s">
        <v>61</v>
      </c>
      <c r="V182" s="12" t="s">
        <v>2157</v>
      </c>
      <c r="W182" s="12" t="s">
        <v>72</v>
      </c>
      <c r="X182" s="12" t="s">
        <v>62</v>
      </c>
      <c r="Y182" s="12" t="s">
        <v>73</v>
      </c>
      <c r="Z182" t="s">
        <v>3186</v>
      </c>
      <c r="AA182" s="12" t="str">
        <f>Table1[[#This Row],[case_id]]&amp;"__"&amp;Table1[[#This Row],[filename]]&amp;"__"&amp;Table1[[#This Row],[Model]]</f>
        <v>repo_0afb47d_8379368__navigation_llm_vs_gt.diff__ChatGPT 5.4</v>
      </c>
      <c r="AB182" s="12">
        <f>IF(Table1[[#This Row],[task_success]]="Yes",1,0)</f>
        <v>1</v>
      </c>
      <c r="AC182" s="12">
        <f>IF(Table1[[#This Row],[task_success]]="Partial",1,0)</f>
        <v>0</v>
      </c>
      <c r="AD182" s="12">
        <f>IF(Table1[[#This Row],[task_success]]="No",1,0)</f>
        <v>0</v>
      </c>
      <c r="AE182" s="12">
        <f>IF(Table1[[#This Row],[exact_match]]="Yes",1,0)</f>
        <v>0</v>
      </c>
      <c r="AF182" s="12">
        <f>IF(Table1[[#This Row],[unintended_change_present]]="Yes",1,0)</f>
        <v>1</v>
      </c>
      <c r="AG182" s="12">
        <f>IF(Table1[[#This Row],[missed_required_change]]="Yes",1,0)</f>
        <v>0</v>
      </c>
      <c r="AH182" s="12">
        <f>IF(OR(Table1[[#This Row],[severity]]="Medium",Table1[[#This Row],[severity]]="High"),1,0)</f>
        <v>0</v>
      </c>
    </row>
    <row r="183" spans="1:34" ht="106.5">
      <c r="A183" s="26" t="s">
        <v>2178</v>
      </c>
      <c r="B183" s="15" t="s">
        <v>2179</v>
      </c>
      <c r="C183" s="16" t="s">
        <v>51</v>
      </c>
      <c r="D18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3" s="15" t="s">
        <v>2180</v>
      </c>
      <c r="F183" s="16" t="s">
        <v>2181</v>
      </c>
      <c r="G183" s="16">
        <v>8379368</v>
      </c>
      <c r="H183" s="16">
        <v>5</v>
      </c>
      <c r="I183" s="16" t="s">
        <v>2182</v>
      </c>
      <c r="J183" s="16" t="s">
        <v>2215</v>
      </c>
      <c r="K183" s="18" t="s">
        <v>56</v>
      </c>
      <c r="L183" s="16" t="s">
        <v>2184</v>
      </c>
      <c r="M183" s="16" t="s">
        <v>2185</v>
      </c>
      <c r="N183" s="16" t="s">
        <v>2216</v>
      </c>
      <c r="O183" s="16" t="s">
        <v>2217</v>
      </c>
      <c r="P183" s="18" t="s">
        <v>62</v>
      </c>
      <c r="Q183" s="18" t="s">
        <v>61</v>
      </c>
      <c r="R183" s="18" t="s">
        <v>62</v>
      </c>
      <c r="S183" s="16" t="s">
        <v>76</v>
      </c>
      <c r="T183" s="18" t="s">
        <v>77</v>
      </c>
      <c r="U183" s="18" t="s">
        <v>61</v>
      </c>
      <c r="V183" s="16" t="s">
        <v>2157</v>
      </c>
      <c r="W183" s="16" t="s">
        <v>72</v>
      </c>
      <c r="X183" s="16" t="s">
        <v>62</v>
      </c>
      <c r="Y183" s="16" t="s">
        <v>73</v>
      </c>
      <c r="Z183" t="s">
        <v>3186</v>
      </c>
      <c r="AA183" s="12" t="str">
        <f>Table1[[#This Row],[case_id]]&amp;"__"&amp;Table1[[#This Row],[filename]]&amp;"__"&amp;Table1[[#This Row],[Model]]</f>
        <v>repo_0afb47d_8379368__smoke_llm_vs_gt.diff__ChatGPT 5.4</v>
      </c>
      <c r="AB183" s="12">
        <f>IF(Table1[[#This Row],[task_success]]="Yes",1,0)</f>
        <v>1</v>
      </c>
      <c r="AC183" s="12">
        <f>IF(Table1[[#This Row],[task_success]]="Partial",1,0)</f>
        <v>0</v>
      </c>
      <c r="AD183" s="12">
        <f>IF(Table1[[#This Row],[task_success]]="No",1,0)</f>
        <v>0</v>
      </c>
      <c r="AE183" s="12">
        <f>IF(Table1[[#This Row],[exact_match]]="Yes",1,0)</f>
        <v>0</v>
      </c>
      <c r="AF183" s="12">
        <f>IF(Table1[[#This Row],[unintended_change_present]]="Yes",1,0)</f>
        <v>1</v>
      </c>
      <c r="AG183" s="12">
        <f>IF(Table1[[#This Row],[missed_required_change]]="Yes",1,0)</f>
        <v>0</v>
      </c>
      <c r="AH183" s="12">
        <f>IF(OR(Table1[[#This Row],[severity]]="Medium",Table1[[#This Row],[severity]]="High"),1,0)</f>
        <v>0</v>
      </c>
    </row>
    <row r="184" spans="1:34" ht="106.5">
      <c r="A184" s="27" t="s">
        <v>2178</v>
      </c>
      <c r="B184" s="11" t="s">
        <v>2179</v>
      </c>
      <c r="C184" s="12" t="s">
        <v>51</v>
      </c>
      <c r="D18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84" s="11" t="s">
        <v>2223</v>
      </c>
      <c r="F184" s="12" t="s">
        <v>2224</v>
      </c>
      <c r="G184" s="32" t="s">
        <v>2225</v>
      </c>
      <c r="H184" s="12">
        <v>1</v>
      </c>
      <c r="I184" s="12" t="s">
        <v>2183</v>
      </c>
      <c r="J184" s="12" t="s">
        <v>2183</v>
      </c>
      <c r="K184" s="13" t="s">
        <v>56</v>
      </c>
      <c r="L184" s="12" t="s">
        <v>2226</v>
      </c>
      <c r="M184" s="12" t="s">
        <v>2227</v>
      </c>
      <c r="N184" s="12" t="s">
        <v>2186</v>
      </c>
      <c r="O184" s="12" t="s">
        <v>2228</v>
      </c>
      <c r="P184" s="13" t="s">
        <v>62</v>
      </c>
      <c r="Q184" s="13" t="s">
        <v>61</v>
      </c>
      <c r="R184" s="13" t="s">
        <v>62</v>
      </c>
      <c r="S184" s="12" t="s">
        <v>76</v>
      </c>
      <c r="T184" s="13" t="s">
        <v>77</v>
      </c>
      <c r="U184" s="13" t="s">
        <v>61</v>
      </c>
      <c r="V184" s="12" t="s">
        <v>2157</v>
      </c>
      <c r="W184" s="12" t="s">
        <v>72</v>
      </c>
      <c r="X184" s="12" t="s">
        <v>62</v>
      </c>
      <c r="Y184" s="12" t="s">
        <v>73</v>
      </c>
      <c r="Z184" t="s">
        <v>3186</v>
      </c>
      <c r="AA184" s="12" t="str">
        <f>Table1[[#This Row],[case_id]]&amp;"__"&amp;Table1[[#This Row],[filename]]&amp;"__"&amp;Table1[[#This Row],[Model]]</f>
        <v>repo_04c7a79_43e8404__annotation_llm_vs_gt.diff__ChatGPT 5.4</v>
      </c>
      <c r="AB184" s="12">
        <f>IF(Table1[[#This Row],[task_success]]="Yes",1,0)</f>
        <v>1</v>
      </c>
      <c r="AC184" s="12">
        <f>IF(Table1[[#This Row],[task_success]]="Partial",1,0)</f>
        <v>0</v>
      </c>
      <c r="AD184" s="12">
        <f>IF(Table1[[#This Row],[task_success]]="No",1,0)</f>
        <v>0</v>
      </c>
      <c r="AE184" s="12">
        <f>IF(Table1[[#This Row],[exact_match]]="Yes",1,0)</f>
        <v>0</v>
      </c>
      <c r="AF184" s="12">
        <f>IF(Table1[[#This Row],[unintended_change_present]]="Yes",1,0)</f>
        <v>1</v>
      </c>
      <c r="AG184" s="12">
        <f>IF(Table1[[#This Row],[missed_required_change]]="Yes",1,0)</f>
        <v>0</v>
      </c>
      <c r="AH184" s="12">
        <f>IF(OR(Table1[[#This Row],[severity]]="Medium",Table1[[#This Row],[severity]]="High"),1,0)</f>
        <v>0</v>
      </c>
    </row>
    <row r="185" spans="1:34" ht="106.5">
      <c r="A185" s="26" t="s">
        <v>2178</v>
      </c>
      <c r="B185" s="15" t="s">
        <v>2179</v>
      </c>
      <c r="C185" s="16" t="s">
        <v>80</v>
      </c>
      <c r="D18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85" s="15" t="s">
        <v>2231</v>
      </c>
      <c r="F185" s="16" t="s">
        <v>2232</v>
      </c>
      <c r="G185" s="16" t="s">
        <v>2233</v>
      </c>
      <c r="H185" s="16">
        <v>1</v>
      </c>
      <c r="I185" s="16" t="s">
        <v>2234</v>
      </c>
      <c r="J185" s="16" t="s">
        <v>2234</v>
      </c>
      <c r="K185" s="18" t="s">
        <v>56</v>
      </c>
      <c r="L185" s="16" t="s">
        <v>2235</v>
      </c>
      <c r="M185" s="16" t="s">
        <v>2236</v>
      </c>
      <c r="N185" s="16" t="s">
        <v>2237</v>
      </c>
      <c r="O185" s="16" t="s">
        <v>2238</v>
      </c>
      <c r="P185" s="18" t="s">
        <v>62</v>
      </c>
      <c r="Q185" s="18" t="s">
        <v>61</v>
      </c>
      <c r="R185" s="18" t="s">
        <v>62</v>
      </c>
      <c r="S185" s="16" t="s">
        <v>76</v>
      </c>
      <c r="T185" s="18" t="s">
        <v>77</v>
      </c>
      <c r="U185" s="18" t="s">
        <v>61</v>
      </c>
      <c r="V185" s="16" t="s">
        <v>2157</v>
      </c>
      <c r="W185" s="16" t="s">
        <v>72</v>
      </c>
      <c r="X185" s="16" t="s">
        <v>62</v>
      </c>
      <c r="Y185" s="16" t="s">
        <v>73</v>
      </c>
      <c r="Z185" t="s">
        <v>3186</v>
      </c>
      <c r="AA185" s="12" t="str">
        <f>Table1[[#This Row],[case_id]]&amp;"__"&amp;Table1[[#This Row],[filename]]&amp;"__"&amp;Table1[[#This Row],[Model]]</f>
        <v>repo_975fe11_7e7ed18__canvas_llm_vs_gt.diff__ChatGPT 5.4</v>
      </c>
      <c r="AB185" s="12">
        <f>IF(Table1[[#This Row],[task_success]]="Yes",1,0)</f>
        <v>1</v>
      </c>
      <c r="AC185" s="12">
        <f>IF(Table1[[#This Row],[task_success]]="Partial",1,0)</f>
        <v>0</v>
      </c>
      <c r="AD185" s="12">
        <f>IF(Table1[[#This Row],[task_success]]="No",1,0)</f>
        <v>0</v>
      </c>
      <c r="AE185" s="12">
        <f>IF(Table1[[#This Row],[exact_match]]="Yes",1,0)</f>
        <v>0</v>
      </c>
      <c r="AF185" s="12">
        <f>IF(Table1[[#This Row],[unintended_change_present]]="Yes",1,0)</f>
        <v>1</v>
      </c>
      <c r="AG185" s="12">
        <f>IF(Table1[[#This Row],[missed_required_change]]="Yes",1,0)</f>
        <v>0</v>
      </c>
      <c r="AH185" s="12">
        <f>IF(OR(Table1[[#This Row],[severity]]="Medium",Table1[[#This Row],[severity]]="High"),1,0)</f>
        <v>0</v>
      </c>
    </row>
    <row r="186" spans="1:34" ht="106.5">
      <c r="A186" s="27" t="s">
        <v>2178</v>
      </c>
      <c r="B186" s="11" t="s">
        <v>2179</v>
      </c>
      <c r="C186" s="12" t="s">
        <v>80</v>
      </c>
      <c r="D18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86" s="11" t="s">
        <v>2243</v>
      </c>
      <c r="F186" s="12" t="s">
        <v>2244</v>
      </c>
      <c r="G186" s="12" t="s">
        <v>2245</v>
      </c>
      <c r="H186" s="12">
        <v>2</v>
      </c>
      <c r="I186" s="12" t="s">
        <v>2246</v>
      </c>
      <c r="J186" s="12" t="s">
        <v>2247</v>
      </c>
      <c r="K186" s="13" t="s">
        <v>56</v>
      </c>
      <c r="L186" s="12" t="s">
        <v>2248</v>
      </c>
      <c r="M186" s="12" t="s">
        <v>2249</v>
      </c>
      <c r="N186" s="12" t="s">
        <v>2250</v>
      </c>
      <c r="O186" s="12" t="s">
        <v>2251</v>
      </c>
      <c r="P186" s="13" t="s">
        <v>62</v>
      </c>
      <c r="Q186" s="13" t="s">
        <v>61</v>
      </c>
      <c r="R186" s="13" t="s">
        <v>62</v>
      </c>
      <c r="S186" s="12" t="s">
        <v>76</v>
      </c>
      <c r="T186" s="13" t="s">
        <v>77</v>
      </c>
      <c r="U186" s="13" t="s">
        <v>61</v>
      </c>
      <c r="V186" s="12" t="s">
        <v>2157</v>
      </c>
      <c r="W186" s="12" t="s">
        <v>72</v>
      </c>
      <c r="X186" s="12" t="s">
        <v>62</v>
      </c>
      <c r="Y186" s="12" t="s">
        <v>73</v>
      </c>
      <c r="Z186" t="s">
        <v>3186</v>
      </c>
      <c r="AA186" s="12" t="str">
        <f>Table1[[#This Row],[case_id]]&amp;"__"&amp;Table1[[#This Row],[filename]]&amp;"__"&amp;Table1[[#This Row],[Model]]</f>
        <v>repo_2a41fdc_e212229__app_llm_vs_gt.diff__ChatGPT 5.4</v>
      </c>
      <c r="AB186" s="12">
        <f>IF(Table1[[#This Row],[task_success]]="Yes",1,0)</f>
        <v>1</v>
      </c>
      <c r="AC186" s="12">
        <f>IF(Table1[[#This Row],[task_success]]="Partial",1,0)</f>
        <v>0</v>
      </c>
      <c r="AD186" s="12">
        <f>IF(Table1[[#This Row],[task_success]]="No",1,0)</f>
        <v>0</v>
      </c>
      <c r="AE186" s="12">
        <f>IF(Table1[[#This Row],[exact_match]]="Yes",1,0)</f>
        <v>0</v>
      </c>
      <c r="AF186" s="12">
        <f>IF(Table1[[#This Row],[unintended_change_present]]="Yes",1,0)</f>
        <v>1</v>
      </c>
      <c r="AG186" s="12">
        <f>IF(Table1[[#This Row],[missed_required_change]]="Yes",1,0)</f>
        <v>0</v>
      </c>
      <c r="AH186" s="12">
        <f>IF(OR(Table1[[#This Row],[severity]]="Medium",Table1[[#This Row],[severity]]="High"),1,0)</f>
        <v>0</v>
      </c>
    </row>
    <row r="187" spans="1:34" ht="106.5">
      <c r="A187" s="26" t="s">
        <v>2178</v>
      </c>
      <c r="B187" s="15" t="s">
        <v>2179</v>
      </c>
      <c r="C187" s="16" t="s">
        <v>80</v>
      </c>
      <c r="D187"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87" s="15" t="s">
        <v>2243</v>
      </c>
      <c r="F187" s="16" t="s">
        <v>2244</v>
      </c>
      <c r="G187" s="16" t="s">
        <v>2245</v>
      </c>
      <c r="H187" s="16">
        <v>2</v>
      </c>
      <c r="I187" s="16" t="s">
        <v>2246</v>
      </c>
      <c r="J187" s="16" t="s">
        <v>2256</v>
      </c>
      <c r="K187" s="18" t="s">
        <v>56</v>
      </c>
      <c r="L187" s="16" t="s">
        <v>2248</v>
      </c>
      <c r="M187" s="16" t="s">
        <v>2249</v>
      </c>
      <c r="N187" s="16" t="s">
        <v>230</v>
      </c>
      <c r="O187" s="16" t="s">
        <v>2257</v>
      </c>
      <c r="P187" s="18" t="s">
        <v>62</v>
      </c>
      <c r="Q187" s="18" t="s">
        <v>61</v>
      </c>
      <c r="R187" s="18" t="s">
        <v>62</v>
      </c>
      <c r="S187" s="16" t="s">
        <v>76</v>
      </c>
      <c r="T187" s="18" t="s">
        <v>77</v>
      </c>
      <c r="U187" s="18" t="s">
        <v>61</v>
      </c>
      <c r="V187" s="16" t="s">
        <v>2157</v>
      </c>
      <c r="W187" s="16" t="s">
        <v>72</v>
      </c>
      <c r="X187" s="16" t="s">
        <v>62</v>
      </c>
      <c r="Y187" s="16" t="s">
        <v>73</v>
      </c>
      <c r="Z187" t="s">
        <v>3186</v>
      </c>
      <c r="AA187" s="12" t="str">
        <f>Table1[[#This Row],[case_id]]&amp;"__"&amp;Table1[[#This Row],[filename]]&amp;"__"&amp;Table1[[#This Row],[Model]]</f>
        <v>repo_2a41fdc_e212229__init_llm_vs_gt.diff__ChatGPT 5.4</v>
      </c>
      <c r="AB187" s="12">
        <f>IF(Table1[[#This Row],[task_success]]="Yes",1,0)</f>
        <v>1</v>
      </c>
      <c r="AC187" s="12">
        <f>IF(Table1[[#This Row],[task_success]]="Partial",1,0)</f>
        <v>0</v>
      </c>
      <c r="AD187" s="12">
        <f>IF(Table1[[#This Row],[task_success]]="No",1,0)</f>
        <v>0</v>
      </c>
      <c r="AE187" s="12">
        <f>IF(Table1[[#This Row],[exact_match]]="Yes",1,0)</f>
        <v>0</v>
      </c>
      <c r="AF187" s="12">
        <f>IF(Table1[[#This Row],[unintended_change_present]]="Yes",1,0)</f>
        <v>1</v>
      </c>
      <c r="AG187" s="12">
        <f>IF(Table1[[#This Row],[missed_required_change]]="Yes",1,0)</f>
        <v>0</v>
      </c>
      <c r="AH187" s="12">
        <f>IF(OR(Table1[[#This Row],[severity]]="Medium",Table1[[#This Row],[severity]]="High"),1,0)</f>
        <v>0</v>
      </c>
    </row>
    <row r="188" spans="1:34" ht="106.5">
      <c r="A188" s="27" t="s">
        <v>2178</v>
      </c>
      <c r="B188" s="11" t="s">
        <v>2179</v>
      </c>
      <c r="C188" s="12" t="s">
        <v>114</v>
      </c>
      <c r="D18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188" s="11" t="s">
        <v>2260</v>
      </c>
      <c r="F188" s="12" t="s">
        <v>2261</v>
      </c>
      <c r="G188" s="12" t="s">
        <v>2262</v>
      </c>
      <c r="H188" s="12">
        <v>1</v>
      </c>
      <c r="I188" s="12" t="s">
        <v>2263</v>
      </c>
      <c r="J188" s="12" t="s">
        <v>2263</v>
      </c>
      <c r="K188" s="13" t="s">
        <v>56</v>
      </c>
      <c r="L188" s="12" t="s">
        <v>2264</v>
      </c>
      <c r="M188" s="12" t="s">
        <v>2265</v>
      </c>
      <c r="N188" s="12" t="s">
        <v>2266</v>
      </c>
      <c r="O188" s="12" t="s">
        <v>2267</v>
      </c>
      <c r="P188" s="13" t="s">
        <v>62</v>
      </c>
      <c r="Q188" s="13" t="s">
        <v>61</v>
      </c>
      <c r="R188" s="13" t="s">
        <v>62</v>
      </c>
      <c r="S188" s="12" t="s">
        <v>76</v>
      </c>
      <c r="T188" s="13" t="s">
        <v>77</v>
      </c>
      <c r="U188" s="13" t="s">
        <v>61</v>
      </c>
      <c r="V188" s="12" t="s">
        <v>2157</v>
      </c>
      <c r="W188" s="12" t="s">
        <v>72</v>
      </c>
      <c r="X188" s="12" t="s">
        <v>62</v>
      </c>
      <c r="Y188" s="12" t="s">
        <v>73</v>
      </c>
      <c r="Z188" t="s">
        <v>3186</v>
      </c>
      <c r="AA188" s="12" t="str">
        <f>Table1[[#This Row],[case_id]]&amp;"__"&amp;Table1[[#This Row],[filename]]&amp;"__"&amp;Table1[[#This Row],[Model]]</f>
        <v>repo_7f6f3a0_088a9e6__qt_llm_vs_gt.diff__ChatGPT 5.4</v>
      </c>
      <c r="AB188" s="12">
        <f>IF(Table1[[#This Row],[task_success]]="Yes",1,0)</f>
        <v>1</v>
      </c>
      <c r="AC188" s="12">
        <f>IF(Table1[[#This Row],[task_success]]="Partial",1,0)</f>
        <v>0</v>
      </c>
      <c r="AD188" s="12">
        <f>IF(Table1[[#This Row],[task_success]]="No",1,0)</f>
        <v>0</v>
      </c>
      <c r="AE188" s="12">
        <f>IF(Table1[[#This Row],[exact_match]]="Yes",1,0)</f>
        <v>0</v>
      </c>
      <c r="AF188" s="12">
        <f>IF(Table1[[#This Row],[unintended_change_present]]="Yes",1,0)</f>
        <v>1</v>
      </c>
      <c r="AG188" s="12">
        <f>IF(Table1[[#This Row],[missed_required_change]]="Yes",1,0)</f>
        <v>0</v>
      </c>
      <c r="AH188" s="12">
        <f>IF(OR(Table1[[#This Row],[severity]]="Medium",Table1[[#This Row],[severity]]="High"),1,0)</f>
        <v>0</v>
      </c>
    </row>
    <row r="189" spans="1:34" ht="213">
      <c r="A189" s="26" t="s">
        <v>2178</v>
      </c>
      <c r="B189" s="15" t="s">
        <v>2179</v>
      </c>
      <c r="C189" s="16" t="s">
        <v>149</v>
      </c>
      <c r="D18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89" s="15" t="s">
        <v>2272</v>
      </c>
      <c r="F189" s="16" t="s">
        <v>2273</v>
      </c>
      <c r="G189" s="16" t="s">
        <v>2274</v>
      </c>
      <c r="H189" s="16">
        <v>1</v>
      </c>
      <c r="I189" s="16" t="s">
        <v>2202</v>
      </c>
      <c r="J189" s="16" t="s">
        <v>2202</v>
      </c>
      <c r="K189" s="18" t="s">
        <v>56</v>
      </c>
      <c r="L189" s="16" t="s">
        <v>2275</v>
      </c>
      <c r="M189" s="16" t="s">
        <v>2276</v>
      </c>
      <c r="N189" s="16" t="s">
        <v>591</v>
      </c>
      <c r="O189" s="16" t="s">
        <v>2277</v>
      </c>
      <c r="P189" s="18" t="s">
        <v>61</v>
      </c>
      <c r="Q189" s="18" t="s">
        <v>61</v>
      </c>
      <c r="R189" s="18" t="s">
        <v>62</v>
      </c>
      <c r="S189" s="16" t="s">
        <v>1361</v>
      </c>
      <c r="T189" s="18" t="s">
        <v>64</v>
      </c>
      <c r="U189" s="18" t="s">
        <v>62</v>
      </c>
      <c r="V189" s="16" t="s">
        <v>2278</v>
      </c>
      <c r="W189" s="16" t="s">
        <v>66</v>
      </c>
      <c r="X189" s="16" t="s">
        <v>62</v>
      </c>
      <c r="Y189" s="16" t="s">
        <v>73</v>
      </c>
      <c r="Z189" t="s">
        <v>3186</v>
      </c>
      <c r="AA189" s="12" t="str">
        <f>Table1[[#This Row],[case_id]]&amp;"__"&amp;Table1[[#This Row],[filename]]&amp;"__"&amp;Table1[[#This Row],[Model]]</f>
        <v>repo_2f79d56_0f8f436__main_llm_vs_gt.diff__ChatGPT 5.4</v>
      </c>
      <c r="AB189" s="12">
        <f>IF(Table1[[#This Row],[task_success]]="Yes",1,0)</f>
        <v>0</v>
      </c>
      <c r="AC189" s="12">
        <f>IF(Table1[[#This Row],[task_success]]="Partial",1,0)</f>
        <v>0</v>
      </c>
      <c r="AD189" s="12">
        <f>IF(Table1[[#This Row],[task_success]]="No",1,0)</f>
        <v>1</v>
      </c>
      <c r="AE189" s="12">
        <f>IF(Table1[[#This Row],[exact_match]]="Yes",1,0)</f>
        <v>0</v>
      </c>
      <c r="AF189" s="12">
        <f>IF(Table1[[#This Row],[unintended_change_present]]="Yes",1,0)</f>
        <v>1</v>
      </c>
      <c r="AG189" s="12">
        <f>IF(Table1[[#This Row],[missed_required_change]]="Yes",1,0)</f>
        <v>1</v>
      </c>
      <c r="AH189" s="12">
        <f>IF(OR(Table1[[#This Row],[severity]]="Medium",Table1[[#This Row],[severity]]="High"),1,0)</f>
        <v>1</v>
      </c>
    </row>
    <row r="190" spans="1:34" ht="106.5">
      <c r="A190" s="27" t="s">
        <v>2282</v>
      </c>
      <c r="B190" s="11" t="s">
        <v>2283</v>
      </c>
      <c r="C190" s="12" t="s">
        <v>80</v>
      </c>
      <c r="D19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190" s="11" t="s">
        <v>2284</v>
      </c>
      <c r="F190" s="12" t="s">
        <v>2285</v>
      </c>
      <c r="G190" s="12" t="s">
        <v>2286</v>
      </c>
      <c r="H190" s="12">
        <v>1</v>
      </c>
      <c r="I190" s="12" t="s">
        <v>2287</v>
      </c>
      <c r="J190" s="12" t="s">
        <v>2287</v>
      </c>
      <c r="K190" s="13" t="s">
        <v>56</v>
      </c>
      <c r="L190" s="12" t="s">
        <v>2288</v>
      </c>
      <c r="M190" s="12" t="s">
        <v>2289</v>
      </c>
      <c r="N190" s="12" t="s">
        <v>2290</v>
      </c>
      <c r="O190" s="12" t="s">
        <v>2291</v>
      </c>
      <c r="P190" s="13" t="s">
        <v>62</v>
      </c>
      <c r="Q190" s="13" t="s">
        <v>61</v>
      </c>
      <c r="R190" s="13" t="s">
        <v>62</v>
      </c>
      <c r="S190" s="12" t="s">
        <v>76</v>
      </c>
      <c r="T190" s="13" t="s">
        <v>77</v>
      </c>
      <c r="U190" s="13" t="s">
        <v>61</v>
      </c>
      <c r="V190" s="12" t="s">
        <v>2157</v>
      </c>
      <c r="W190" s="12" t="s">
        <v>72</v>
      </c>
      <c r="X190" s="12" t="s">
        <v>62</v>
      </c>
      <c r="Y190" s="12" t="s">
        <v>73</v>
      </c>
      <c r="Z190" t="s">
        <v>3186</v>
      </c>
      <c r="AA190" s="12" t="str">
        <f>Table1[[#This Row],[case_id]]&amp;"__"&amp;Table1[[#This Row],[filename]]&amp;"__"&amp;Table1[[#This Row],[Model]]</f>
        <v>repo_8d86e08_be78f0c__reader_llm_vs_gt.diff__ChatGPT 5.4</v>
      </c>
      <c r="AB190" s="12">
        <f>IF(Table1[[#This Row],[task_success]]="Yes",1,0)</f>
        <v>1</v>
      </c>
      <c r="AC190" s="12">
        <f>IF(Table1[[#This Row],[task_success]]="Partial",1,0)</f>
        <v>0</v>
      </c>
      <c r="AD190" s="12">
        <f>IF(Table1[[#This Row],[task_success]]="No",1,0)</f>
        <v>0</v>
      </c>
      <c r="AE190" s="12">
        <f>IF(Table1[[#This Row],[exact_match]]="Yes",1,0)</f>
        <v>0</v>
      </c>
      <c r="AF190" s="12">
        <f>IF(Table1[[#This Row],[unintended_change_present]]="Yes",1,0)</f>
        <v>1</v>
      </c>
      <c r="AG190" s="12">
        <f>IF(Table1[[#This Row],[missed_required_change]]="Yes",1,0)</f>
        <v>0</v>
      </c>
      <c r="AH190" s="12">
        <f>IF(OR(Table1[[#This Row],[severity]]="Medium",Table1[[#This Row],[severity]]="High"),1,0)</f>
        <v>0</v>
      </c>
    </row>
    <row r="191" spans="1:34" ht="106.5">
      <c r="A191" s="26" t="s">
        <v>2282</v>
      </c>
      <c r="B191" s="15" t="s">
        <v>2283</v>
      </c>
      <c r="C191" s="16" t="s">
        <v>149</v>
      </c>
      <c r="D19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1" s="15" t="s">
        <v>2296</v>
      </c>
      <c r="F191" s="16" t="s">
        <v>2297</v>
      </c>
      <c r="G191" s="16" t="s">
        <v>2298</v>
      </c>
      <c r="H191" s="16">
        <v>1</v>
      </c>
      <c r="I191" s="16" t="s">
        <v>2299</v>
      </c>
      <c r="J191" s="16" t="s">
        <v>2299</v>
      </c>
      <c r="K191" s="18" t="s">
        <v>56</v>
      </c>
      <c r="L191" s="16" t="s">
        <v>2300</v>
      </c>
      <c r="M191" s="16" t="s">
        <v>2301</v>
      </c>
      <c r="N191" s="16" t="s">
        <v>2302</v>
      </c>
      <c r="O191" s="16" t="s">
        <v>2303</v>
      </c>
      <c r="P191" s="18" t="s">
        <v>62</v>
      </c>
      <c r="Q191" s="18" t="s">
        <v>61</v>
      </c>
      <c r="R191" s="18" t="s">
        <v>62</v>
      </c>
      <c r="S191" s="16" t="s">
        <v>76</v>
      </c>
      <c r="T191" s="18" t="s">
        <v>77</v>
      </c>
      <c r="U191" s="18" t="s">
        <v>61</v>
      </c>
      <c r="V191" s="16" t="s">
        <v>2157</v>
      </c>
      <c r="W191" s="16" t="s">
        <v>72</v>
      </c>
      <c r="X191" s="16" t="s">
        <v>62</v>
      </c>
      <c r="Y191" s="16" t="s">
        <v>73</v>
      </c>
      <c r="Z191" t="s">
        <v>3186</v>
      </c>
      <c r="AA191" s="12" t="str">
        <f>Table1[[#This Row],[case_id]]&amp;"__"&amp;Table1[[#This Row],[filename]]&amp;"__"&amp;Table1[[#This Row],[Model]]</f>
        <v>repo_aa861a6_09de608__gif_llm_vs_gt.diff__ChatGPT 5.4</v>
      </c>
      <c r="AB191" s="12">
        <f>IF(Table1[[#This Row],[task_success]]="Yes",1,0)</f>
        <v>1</v>
      </c>
      <c r="AC191" s="12">
        <f>IF(Table1[[#This Row],[task_success]]="Partial",1,0)</f>
        <v>0</v>
      </c>
      <c r="AD191" s="12">
        <f>IF(Table1[[#This Row],[task_success]]="No",1,0)</f>
        <v>0</v>
      </c>
      <c r="AE191" s="12">
        <f>IF(Table1[[#This Row],[exact_match]]="Yes",1,0)</f>
        <v>0</v>
      </c>
      <c r="AF191" s="12">
        <f>IF(Table1[[#This Row],[unintended_change_present]]="Yes",1,0)</f>
        <v>1</v>
      </c>
      <c r="AG191" s="12">
        <f>IF(Table1[[#This Row],[missed_required_change]]="Yes",1,0)</f>
        <v>0</v>
      </c>
      <c r="AH191" s="12">
        <f>IF(OR(Table1[[#This Row],[severity]]="Medium",Table1[[#This Row],[severity]]="High"),1,0)</f>
        <v>0</v>
      </c>
    </row>
    <row r="192" spans="1:34" ht="198">
      <c r="A192" s="27" t="s">
        <v>2282</v>
      </c>
      <c r="B192" s="11" t="s">
        <v>2283</v>
      </c>
      <c r="C192" s="24" t="s">
        <v>149</v>
      </c>
      <c r="D192"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2" s="11" t="s">
        <v>2308</v>
      </c>
      <c r="F192" s="12" t="s">
        <v>2309</v>
      </c>
      <c r="G192" s="12" t="s">
        <v>2310</v>
      </c>
      <c r="H192" s="12">
        <v>6</v>
      </c>
      <c r="I192" s="12" t="s">
        <v>2311</v>
      </c>
      <c r="J192" s="12" t="s">
        <v>2312</v>
      </c>
      <c r="K192" s="13" t="s">
        <v>56</v>
      </c>
      <c r="L192" s="12" t="s">
        <v>2313</v>
      </c>
      <c r="M192" s="12" t="s">
        <v>2314</v>
      </c>
      <c r="N192" s="12" t="s">
        <v>2315</v>
      </c>
      <c r="O192" s="12" t="s">
        <v>2316</v>
      </c>
      <c r="P192" s="13" t="s">
        <v>62</v>
      </c>
      <c r="Q192" s="13" t="s">
        <v>61</v>
      </c>
      <c r="R192" s="13" t="s">
        <v>62</v>
      </c>
      <c r="S192" s="12" t="s">
        <v>76</v>
      </c>
      <c r="T192" s="13" t="s">
        <v>77</v>
      </c>
      <c r="U192" s="13" t="s">
        <v>61</v>
      </c>
      <c r="V192" s="12" t="s">
        <v>2317</v>
      </c>
      <c r="W192" s="12" t="s">
        <v>72</v>
      </c>
      <c r="X192" s="12" t="s">
        <v>62</v>
      </c>
      <c r="Y192" s="12" t="s">
        <v>73</v>
      </c>
      <c r="Z192" t="s">
        <v>3186</v>
      </c>
      <c r="AA192" s="12" t="str">
        <f>Table1[[#This Row],[case_id]]&amp;"__"&amp;Table1[[#This Row],[filename]]&amp;"__"&amp;Table1[[#This Row],[Model]]</f>
        <v>repo_03fdc2c_7bd0678__blackwhite_llm_vs_gt.diff__ChatGPT 5.4</v>
      </c>
      <c r="AB192" s="12">
        <f>IF(Table1[[#This Row],[task_success]]="Yes",1,0)</f>
        <v>1</v>
      </c>
      <c r="AC192" s="12">
        <f>IF(Table1[[#This Row],[task_success]]="Partial",1,0)</f>
        <v>0</v>
      </c>
      <c r="AD192" s="12">
        <f>IF(Table1[[#This Row],[task_success]]="No",1,0)</f>
        <v>0</v>
      </c>
      <c r="AE192" s="12">
        <f>IF(Table1[[#This Row],[exact_match]]="Yes",1,0)</f>
        <v>0</v>
      </c>
      <c r="AF192" s="12">
        <f>IF(Table1[[#This Row],[unintended_change_present]]="Yes",1,0)</f>
        <v>1</v>
      </c>
      <c r="AG192" s="12">
        <f>IF(Table1[[#This Row],[missed_required_change]]="Yes",1,0)</f>
        <v>0</v>
      </c>
      <c r="AH192" s="12">
        <f>IF(OR(Table1[[#This Row],[severity]]="Medium",Table1[[#This Row],[severity]]="High"),1,0)</f>
        <v>0</v>
      </c>
    </row>
    <row r="193" spans="1:34" ht="290.25">
      <c r="A193" s="26" t="s">
        <v>2282</v>
      </c>
      <c r="B193" s="15" t="s">
        <v>2283</v>
      </c>
      <c r="C193" s="20" t="s">
        <v>149</v>
      </c>
      <c r="D193"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3" s="15" t="s">
        <v>2308</v>
      </c>
      <c r="F193" s="16" t="s">
        <v>2309</v>
      </c>
      <c r="G193" s="16" t="s">
        <v>2310</v>
      </c>
      <c r="H193" s="16">
        <v>6</v>
      </c>
      <c r="I193" s="16" t="s">
        <v>2311</v>
      </c>
      <c r="J193" s="16" t="s">
        <v>2324</v>
      </c>
      <c r="K193" s="18" t="s">
        <v>56</v>
      </c>
      <c r="L193" s="16" t="s">
        <v>2313</v>
      </c>
      <c r="M193" s="16" t="s">
        <v>2314</v>
      </c>
      <c r="N193" s="16" t="s">
        <v>2325</v>
      </c>
      <c r="O193" s="16" t="s">
        <v>2326</v>
      </c>
      <c r="P193" s="18" t="s">
        <v>102</v>
      </c>
      <c r="Q193" s="18" t="s">
        <v>61</v>
      </c>
      <c r="R193" s="18" t="s">
        <v>62</v>
      </c>
      <c r="S193" s="16" t="s">
        <v>70</v>
      </c>
      <c r="T193" s="18" t="s">
        <v>64</v>
      </c>
      <c r="U193" s="18" t="s">
        <v>62</v>
      </c>
      <c r="V193" s="16" t="s">
        <v>2327</v>
      </c>
      <c r="W193" s="16" t="s">
        <v>162</v>
      </c>
      <c r="X193" s="16" t="s">
        <v>62</v>
      </c>
      <c r="Y193" s="16" t="s">
        <v>73</v>
      </c>
      <c r="Z193" t="s">
        <v>3186</v>
      </c>
      <c r="AA193" s="12" t="str">
        <f>Table1[[#This Row],[case_id]]&amp;"__"&amp;Table1[[#This Row],[filename]]&amp;"__"&amp;Table1[[#This Row],[Model]]</f>
        <v>repo_03fdc2c_7bd0678__clip_llm_vs_gt.diff__ChatGPT 5.4</v>
      </c>
      <c r="AB193" s="12">
        <f>IF(Table1[[#This Row],[task_success]]="Yes",1,0)</f>
        <v>0</v>
      </c>
      <c r="AC193" s="12">
        <f>IF(Table1[[#This Row],[task_success]]="Partial",1,0)</f>
        <v>1</v>
      </c>
      <c r="AD193" s="12">
        <f>IF(Table1[[#This Row],[task_success]]="No",1,0)</f>
        <v>0</v>
      </c>
      <c r="AE193" s="12">
        <f>IF(Table1[[#This Row],[exact_match]]="Yes",1,0)</f>
        <v>0</v>
      </c>
      <c r="AF193" s="12">
        <f>IF(Table1[[#This Row],[unintended_change_present]]="Yes",1,0)</f>
        <v>1</v>
      </c>
      <c r="AG193" s="12">
        <f>IF(Table1[[#This Row],[missed_required_change]]="Yes",1,0)</f>
        <v>1</v>
      </c>
      <c r="AH193" s="12">
        <f>IF(OR(Table1[[#This Row],[severity]]="Medium",Table1[[#This Row],[severity]]="High"),1,0)</f>
        <v>1</v>
      </c>
    </row>
    <row r="194" spans="1:34" ht="167.25">
      <c r="A194" s="27" t="s">
        <v>2282</v>
      </c>
      <c r="B194" s="11" t="s">
        <v>2283</v>
      </c>
      <c r="C194" s="24" t="s">
        <v>149</v>
      </c>
      <c r="D194"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4" s="11" t="s">
        <v>2308</v>
      </c>
      <c r="F194" s="12" t="s">
        <v>2309</v>
      </c>
      <c r="G194" s="12" t="s">
        <v>2310</v>
      </c>
      <c r="H194" s="12">
        <v>6</v>
      </c>
      <c r="I194" s="12" t="s">
        <v>2311</v>
      </c>
      <c r="J194" s="12" t="s">
        <v>2333</v>
      </c>
      <c r="K194" s="13" t="s">
        <v>56</v>
      </c>
      <c r="L194" s="12" t="s">
        <v>2313</v>
      </c>
      <c r="M194" s="12" t="s">
        <v>2314</v>
      </c>
      <c r="N194" s="12" t="s">
        <v>2334</v>
      </c>
      <c r="O194" s="12" t="s">
        <v>2335</v>
      </c>
      <c r="P194" s="13" t="s">
        <v>62</v>
      </c>
      <c r="Q194" s="13" t="s">
        <v>61</v>
      </c>
      <c r="R194" s="13" t="s">
        <v>62</v>
      </c>
      <c r="S194" s="12" t="s">
        <v>76</v>
      </c>
      <c r="T194" s="13" t="s">
        <v>77</v>
      </c>
      <c r="U194" s="13" t="s">
        <v>61</v>
      </c>
      <c r="V194" s="12" t="s">
        <v>2336</v>
      </c>
      <c r="W194" s="12" t="s">
        <v>72</v>
      </c>
      <c r="X194" s="12" t="s">
        <v>62</v>
      </c>
      <c r="Y194" s="12" t="s">
        <v>73</v>
      </c>
      <c r="Z194" t="s">
        <v>3186</v>
      </c>
      <c r="AA194" s="12" t="str">
        <f>Table1[[#This Row],[case_id]]&amp;"__"&amp;Table1[[#This Row],[filename]]&amp;"__"&amp;Table1[[#This Row],[Model]]</f>
        <v>repo_03fdc2c_7bd0678__color_llm_vs_gt.diff__ChatGPT 5.4</v>
      </c>
      <c r="AB194" s="12">
        <f>IF(Table1[[#This Row],[task_success]]="Yes",1,0)</f>
        <v>1</v>
      </c>
      <c r="AC194" s="12">
        <f>IF(Table1[[#This Row],[task_success]]="Partial",1,0)</f>
        <v>0</v>
      </c>
      <c r="AD194" s="12">
        <f>IF(Table1[[#This Row],[task_success]]="No",1,0)</f>
        <v>0</v>
      </c>
      <c r="AE194" s="12">
        <f>IF(Table1[[#This Row],[exact_match]]="Yes",1,0)</f>
        <v>0</v>
      </c>
      <c r="AF194" s="12">
        <f>IF(Table1[[#This Row],[unintended_change_present]]="Yes",1,0)</f>
        <v>1</v>
      </c>
      <c r="AG194" s="12">
        <f>IF(Table1[[#This Row],[missed_required_change]]="Yes",1,0)</f>
        <v>0</v>
      </c>
      <c r="AH194" s="12">
        <f>IF(OR(Table1[[#This Row],[severity]]="Medium",Table1[[#This Row],[severity]]="High"),1,0)</f>
        <v>0</v>
      </c>
    </row>
    <row r="195" spans="1:34" ht="290.25">
      <c r="A195" s="26" t="s">
        <v>2282</v>
      </c>
      <c r="B195" s="15" t="s">
        <v>2283</v>
      </c>
      <c r="C195" s="20" t="s">
        <v>149</v>
      </c>
      <c r="D195"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5" s="15" t="s">
        <v>2308</v>
      </c>
      <c r="F195" s="16" t="s">
        <v>2309</v>
      </c>
      <c r="G195" s="16" t="s">
        <v>2310</v>
      </c>
      <c r="H195" s="16">
        <v>6</v>
      </c>
      <c r="I195" s="16" t="s">
        <v>2311</v>
      </c>
      <c r="J195" s="16" t="s">
        <v>2342</v>
      </c>
      <c r="K195" s="18" t="s">
        <v>56</v>
      </c>
      <c r="L195" s="16" t="s">
        <v>2313</v>
      </c>
      <c r="M195" s="16" t="s">
        <v>2314</v>
      </c>
      <c r="N195" s="16" t="s">
        <v>2343</v>
      </c>
      <c r="O195" s="16" t="s">
        <v>2344</v>
      </c>
      <c r="P195" s="18" t="s">
        <v>62</v>
      </c>
      <c r="Q195" s="18" t="s">
        <v>61</v>
      </c>
      <c r="R195" s="18" t="s">
        <v>62</v>
      </c>
      <c r="S195" s="16" t="s">
        <v>70</v>
      </c>
      <c r="T195" s="18" t="s">
        <v>64</v>
      </c>
      <c r="U195" s="18" t="s">
        <v>61</v>
      </c>
      <c r="V195" s="16" t="s">
        <v>2345</v>
      </c>
      <c r="W195" s="16" t="s">
        <v>72</v>
      </c>
      <c r="X195" s="16" t="s">
        <v>62</v>
      </c>
      <c r="Y195" s="16" t="s">
        <v>73</v>
      </c>
      <c r="Z195" t="s">
        <v>3186</v>
      </c>
      <c r="AA195" s="12" t="str">
        <f>Table1[[#This Row],[case_id]]&amp;"__"&amp;Table1[[#This Row],[filename]]&amp;"__"&amp;Table1[[#This Row],[Model]]</f>
        <v>repo_03fdc2c_7bd0678__config_llm_vs_gt.diff__ChatGPT 5.4</v>
      </c>
      <c r="AB195" s="12">
        <f>IF(Table1[[#This Row],[task_success]]="Yes",1,0)</f>
        <v>1</v>
      </c>
      <c r="AC195" s="12">
        <f>IF(Table1[[#This Row],[task_success]]="Partial",1,0)</f>
        <v>0</v>
      </c>
      <c r="AD195" s="12">
        <f>IF(Table1[[#This Row],[task_success]]="No",1,0)</f>
        <v>0</v>
      </c>
      <c r="AE195" s="12">
        <f>IF(Table1[[#This Row],[exact_match]]="Yes",1,0)</f>
        <v>0</v>
      </c>
      <c r="AF195" s="12">
        <f>IF(Table1[[#This Row],[unintended_change_present]]="Yes",1,0)</f>
        <v>1</v>
      </c>
      <c r="AG195" s="12">
        <f>IF(Table1[[#This Row],[missed_required_change]]="Yes",1,0)</f>
        <v>0</v>
      </c>
      <c r="AH195" s="12">
        <f>IF(OR(Table1[[#This Row],[severity]]="Medium",Table1[[#This Row],[severity]]="High"),1,0)</f>
        <v>1</v>
      </c>
    </row>
    <row r="196" spans="1:34" ht="198">
      <c r="A196" s="27" t="s">
        <v>2282</v>
      </c>
      <c r="B196" s="11" t="s">
        <v>2283</v>
      </c>
      <c r="C196" s="24" t="s">
        <v>149</v>
      </c>
      <c r="D196"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6" s="11" t="s">
        <v>2308</v>
      </c>
      <c r="F196" s="12" t="s">
        <v>2309</v>
      </c>
      <c r="G196" s="12" t="s">
        <v>2310</v>
      </c>
      <c r="H196" s="12">
        <v>6</v>
      </c>
      <c r="I196" s="12" t="s">
        <v>2311</v>
      </c>
      <c r="J196" s="12" t="s">
        <v>2312</v>
      </c>
      <c r="K196" s="13" t="s">
        <v>56</v>
      </c>
      <c r="L196" s="12" t="s">
        <v>2313</v>
      </c>
      <c r="M196" s="12" t="s">
        <v>2314</v>
      </c>
      <c r="N196" s="12" t="s">
        <v>2350</v>
      </c>
      <c r="O196" s="12" t="s">
        <v>2351</v>
      </c>
      <c r="P196" s="13" t="s">
        <v>62</v>
      </c>
      <c r="Q196" s="13" t="s">
        <v>61</v>
      </c>
      <c r="R196" s="13" t="s">
        <v>62</v>
      </c>
      <c r="S196" s="12" t="s">
        <v>76</v>
      </c>
      <c r="T196" s="13" t="s">
        <v>77</v>
      </c>
      <c r="U196" s="13" t="s">
        <v>61</v>
      </c>
      <c r="V196" s="12" t="s">
        <v>2352</v>
      </c>
      <c r="W196" s="12" t="s">
        <v>72</v>
      </c>
      <c r="X196" s="12" t="s">
        <v>62</v>
      </c>
      <c r="Y196" s="12" t="s">
        <v>73</v>
      </c>
      <c r="Z196" t="s">
        <v>3186</v>
      </c>
      <c r="AA196" s="12" t="str">
        <f>Table1[[#This Row],[case_id]]&amp;"__"&amp;Table1[[#This Row],[filename]]&amp;"__"&amp;Table1[[#This Row],[Model]]</f>
        <v>repo_03fdc2c_7bd0678__drawing_llm_vs_gt.diff__ChatGPT 5.4</v>
      </c>
      <c r="AB196" s="12">
        <f>IF(Table1[[#This Row],[task_success]]="Yes",1,0)</f>
        <v>1</v>
      </c>
      <c r="AC196" s="12">
        <f>IF(Table1[[#This Row],[task_success]]="Partial",1,0)</f>
        <v>0</v>
      </c>
      <c r="AD196" s="12">
        <f>IF(Table1[[#This Row],[task_success]]="No",1,0)</f>
        <v>0</v>
      </c>
      <c r="AE196" s="12">
        <f>IF(Table1[[#This Row],[exact_match]]="Yes",1,0)</f>
        <v>0</v>
      </c>
      <c r="AF196" s="12">
        <f>IF(Table1[[#This Row],[unintended_change_present]]="Yes",1,0)</f>
        <v>1</v>
      </c>
      <c r="AG196" s="12">
        <f>IF(Table1[[#This Row],[missed_required_change]]="Yes",1,0)</f>
        <v>0</v>
      </c>
      <c r="AH196" s="12">
        <f>IF(OR(Table1[[#This Row],[severity]]="Medium",Table1[[#This Row],[severity]]="High"),1,0)</f>
        <v>0</v>
      </c>
    </row>
    <row r="197" spans="1:34" ht="213">
      <c r="A197" s="26" t="s">
        <v>2282</v>
      </c>
      <c r="B197" s="15" t="s">
        <v>2283</v>
      </c>
      <c r="C197" s="20" t="s">
        <v>149</v>
      </c>
      <c r="D197"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197" s="15" t="s">
        <v>2308</v>
      </c>
      <c r="F197" s="16" t="s">
        <v>2309</v>
      </c>
      <c r="G197" s="16" t="s">
        <v>2310</v>
      </c>
      <c r="H197" s="16">
        <v>6</v>
      </c>
      <c r="I197" s="16" t="s">
        <v>2311</v>
      </c>
      <c r="J197" s="16" t="s">
        <v>2357</v>
      </c>
      <c r="K197" s="18" t="s">
        <v>56</v>
      </c>
      <c r="L197" s="16" t="s">
        <v>2313</v>
      </c>
      <c r="M197" s="16" t="s">
        <v>2314</v>
      </c>
      <c r="N197" s="16" t="s">
        <v>2358</v>
      </c>
      <c r="O197" s="16" t="s">
        <v>2359</v>
      </c>
      <c r="P197" s="18" t="s">
        <v>62</v>
      </c>
      <c r="Q197" s="18" t="s">
        <v>61</v>
      </c>
      <c r="R197" s="18" t="s">
        <v>62</v>
      </c>
      <c r="S197" s="16" t="s">
        <v>76</v>
      </c>
      <c r="T197" s="18" t="s">
        <v>77</v>
      </c>
      <c r="U197" s="18" t="s">
        <v>61</v>
      </c>
      <c r="V197" s="16" t="s">
        <v>2360</v>
      </c>
      <c r="W197" s="16" t="s">
        <v>72</v>
      </c>
      <c r="X197" s="16" t="s">
        <v>62</v>
      </c>
      <c r="Y197" s="16" t="s">
        <v>73</v>
      </c>
      <c r="Z197" t="s">
        <v>3186</v>
      </c>
      <c r="AA197" s="12" t="str">
        <f>Table1[[#This Row],[case_id]]&amp;"__"&amp;Table1[[#This Row],[filename]]&amp;"__"&amp;Table1[[#This Row],[Model]]</f>
        <v>repo_03fdc2c_7bd0678__video_llm_vs_gt.diff__ChatGPT 5.4</v>
      </c>
      <c r="AB197" s="12">
        <f>IF(Table1[[#This Row],[task_success]]="Yes",1,0)</f>
        <v>1</v>
      </c>
      <c r="AC197" s="12">
        <f>IF(Table1[[#This Row],[task_success]]="Partial",1,0)</f>
        <v>0</v>
      </c>
      <c r="AD197" s="12">
        <f>IF(Table1[[#This Row],[task_success]]="No",1,0)</f>
        <v>0</v>
      </c>
      <c r="AE197" s="12">
        <f>IF(Table1[[#This Row],[exact_match]]="Yes",1,0)</f>
        <v>0</v>
      </c>
      <c r="AF197" s="12">
        <f>IF(Table1[[#This Row],[unintended_change_present]]="Yes",1,0)</f>
        <v>1</v>
      </c>
      <c r="AG197" s="12">
        <f>IF(Table1[[#This Row],[missed_required_change]]="Yes",1,0)</f>
        <v>0</v>
      </c>
      <c r="AH197" s="12">
        <f>IF(OR(Table1[[#This Row],[severity]]="Medium",Table1[[#This Row],[severity]]="High"),1,0)</f>
        <v>0</v>
      </c>
    </row>
    <row r="198" spans="1:34" ht="106.5">
      <c r="A198" s="27" t="s">
        <v>2282</v>
      </c>
      <c r="B198" s="11" t="s">
        <v>2283</v>
      </c>
      <c r="C198" s="12" t="s">
        <v>180</v>
      </c>
      <c r="D19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198" s="11" t="s">
        <v>2366</v>
      </c>
      <c r="F198" s="12" t="s">
        <v>2367</v>
      </c>
      <c r="G198" s="12" t="s">
        <v>2368</v>
      </c>
      <c r="H198" s="12">
        <v>1</v>
      </c>
      <c r="I198" s="12" t="s">
        <v>2357</v>
      </c>
      <c r="J198" s="12" t="s">
        <v>2357</v>
      </c>
      <c r="K198" s="13" t="s">
        <v>56</v>
      </c>
      <c r="L198" s="12" t="s">
        <v>2369</v>
      </c>
      <c r="M198" s="12" t="s">
        <v>2370</v>
      </c>
      <c r="N198" s="12" t="s">
        <v>2358</v>
      </c>
      <c r="O198" s="12" t="s">
        <v>2371</v>
      </c>
      <c r="P198" s="13" t="s">
        <v>62</v>
      </c>
      <c r="Q198" s="13" t="s">
        <v>61</v>
      </c>
      <c r="R198" s="13" t="s">
        <v>62</v>
      </c>
      <c r="S198" s="12" t="s">
        <v>76</v>
      </c>
      <c r="T198" s="13" t="s">
        <v>77</v>
      </c>
      <c r="U198" s="13" t="s">
        <v>61</v>
      </c>
      <c r="V198" s="12" t="s">
        <v>2157</v>
      </c>
      <c r="W198" s="12" t="s">
        <v>72</v>
      </c>
      <c r="X198" s="12" t="s">
        <v>62</v>
      </c>
      <c r="Y198" s="12" t="s">
        <v>73</v>
      </c>
      <c r="Z198" t="s">
        <v>3186</v>
      </c>
      <c r="AA198" s="12" t="str">
        <f>Table1[[#This Row],[case_id]]&amp;"__"&amp;Table1[[#This Row],[filename]]&amp;"__"&amp;Table1[[#This Row],[Model]]</f>
        <v>repo_ebfe16c_4d59f79__video_llm_vs_gt.diff__ChatGPT 5.4</v>
      </c>
      <c r="AB198" s="12">
        <f>IF(Table1[[#This Row],[task_success]]="Yes",1,0)</f>
        <v>1</v>
      </c>
      <c r="AC198" s="12">
        <f>IF(Table1[[#This Row],[task_success]]="Partial",1,0)</f>
        <v>0</v>
      </c>
      <c r="AD198" s="12">
        <f>IF(Table1[[#This Row],[task_success]]="No",1,0)</f>
        <v>0</v>
      </c>
      <c r="AE198" s="12">
        <f>IF(Table1[[#This Row],[exact_match]]="Yes",1,0)</f>
        <v>0</v>
      </c>
      <c r="AF198" s="12">
        <f>IF(Table1[[#This Row],[unintended_change_present]]="Yes",1,0)</f>
        <v>1</v>
      </c>
      <c r="AG198" s="12">
        <f>IF(Table1[[#This Row],[missed_required_change]]="Yes",1,0)</f>
        <v>0</v>
      </c>
      <c r="AH198" s="12">
        <f>IF(OR(Table1[[#This Row],[severity]]="Medium",Table1[[#This Row],[severity]]="High"),1,0)</f>
        <v>0</v>
      </c>
    </row>
    <row r="199" spans="1:34" ht="106.5">
      <c r="A199" s="26" t="s">
        <v>2375</v>
      </c>
      <c r="B199" s="15" t="s">
        <v>2376</v>
      </c>
      <c r="C199" s="16" t="s">
        <v>51</v>
      </c>
      <c r="D19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199" s="15" t="s">
        <v>2377</v>
      </c>
      <c r="F199" s="16" t="s">
        <v>2378</v>
      </c>
      <c r="G199" s="16" t="s">
        <v>2379</v>
      </c>
      <c r="H199" s="16">
        <v>2</v>
      </c>
      <c r="I199" s="16" t="s">
        <v>2380</v>
      </c>
      <c r="J199" s="16" t="s">
        <v>2381</v>
      </c>
      <c r="K199" s="18" t="s">
        <v>56</v>
      </c>
      <c r="L199" s="16" t="s">
        <v>2382</v>
      </c>
      <c r="M199" s="16" t="s">
        <v>2383</v>
      </c>
      <c r="N199" s="16" t="s">
        <v>2384</v>
      </c>
      <c r="O199" s="16" t="s">
        <v>2385</v>
      </c>
      <c r="P199" s="18" t="s">
        <v>62</v>
      </c>
      <c r="Q199" s="18" t="s">
        <v>61</v>
      </c>
      <c r="R199" s="18" t="s">
        <v>62</v>
      </c>
      <c r="S199" s="16" t="s">
        <v>76</v>
      </c>
      <c r="T199" s="18" t="s">
        <v>77</v>
      </c>
      <c r="U199" s="18" t="s">
        <v>61</v>
      </c>
      <c r="V199" s="16" t="s">
        <v>2157</v>
      </c>
      <c r="W199" s="16" t="s">
        <v>72</v>
      </c>
      <c r="X199" s="16" t="s">
        <v>62</v>
      </c>
      <c r="Y199" s="16" t="s">
        <v>73</v>
      </c>
      <c r="Z199" t="s">
        <v>3186</v>
      </c>
      <c r="AA199" s="12" t="str">
        <f>Table1[[#This Row],[case_id]]&amp;"__"&amp;Table1[[#This Row],[filename]]&amp;"__"&amp;Table1[[#This Row],[Model]]</f>
        <v>repo_45631f2_2a89a23__controller_llm_vs_gt.diff__ChatGPT 5.4</v>
      </c>
      <c r="AB199" s="12">
        <f>IF(Table1[[#This Row],[task_success]]="Yes",1,0)</f>
        <v>1</v>
      </c>
      <c r="AC199" s="12">
        <f>IF(Table1[[#This Row],[task_success]]="Partial",1,0)</f>
        <v>0</v>
      </c>
      <c r="AD199" s="12">
        <f>IF(Table1[[#This Row],[task_success]]="No",1,0)</f>
        <v>0</v>
      </c>
      <c r="AE199" s="12">
        <f>IF(Table1[[#This Row],[exact_match]]="Yes",1,0)</f>
        <v>0</v>
      </c>
      <c r="AF199" s="12">
        <f>IF(Table1[[#This Row],[unintended_change_present]]="Yes",1,0)</f>
        <v>1</v>
      </c>
      <c r="AG199" s="12">
        <f>IF(Table1[[#This Row],[missed_required_change]]="Yes",1,0)</f>
        <v>0</v>
      </c>
      <c r="AH199" s="12">
        <f>IF(OR(Table1[[#This Row],[severity]]="Medium",Table1[[#This Row],[severity]]="High"),1,0)</f>
        <v>0</v>
      </c>
    </row>
    <row r="200" spans="1:34" ht="106.5">
      <c r="A200" s="27" t="s">
        <v>2375</v>
      </c>
      <c r="B200" s="11" t="s">
        <v>2376</v>
      </c>
      <c r="C200" s="12" t="s">
        <v>51</v>
      </c>
      <c r="D20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00" s="11" t="s">
        <v>2377</v>
      </c>
      <c r="F200" s="12" t="s">
        <v>2378</v>
      </c>
      <c r="G200" s="12" t="s">
        <v>2379</v>
      </c>
      <c r="H200" s="12">
        <v>2</v>
      </c>
      <c r="I200" s="12" t="s">
        <v>2380</v>
      </c>
      <c r="J200" s="12" t="s">
        <v>2392</v>
      </c>
      <c r="K200" s="13" t="s">
        <v>56</v>
      </c>
      <c r="L200" s="12" t="s">
        <v>2382</v>
      </c>
      <c r="M200" s="12" t="s">
        <v>2383</v>
      </c>
      <c r="N200" s="12" t="s">
        <v>2393</v>
      </c>
      <c r="O200" s="12" t="s">
        <v>2394</v>
      </c>
      <c r="P200" s="13" t="s">
        <v>62</v>
      </c>
      <c r="Q200" s="13" t="s">
        <v>61</v>
      </c>
      <c r="R200" s="13" t="s">
        <v>62</v>
      </c>
      <c r="S200" s="12" t="s">
        <v>76</v>
      </c>
      <c r="T200" s="13" t="s">
        <v>77</v>
      </c>
      <c r="U200" s="13" t="s">
        <v>61</v>
      </c>
      <c r="V200" s="12" t="s">
        <v>2157</v>
      </c>
      <c r="W200" s="12" t="s">
        <v>72</v>
      </c>
      <c r="X200" s="12" t="s">
        <v>62</v>
      </c>
      <c r="Y200" s="12" t="s">
        <v>73</v>
      </c>
      <c r="Z200" t="s">
        <v>3186</v>
      </c>
      <c r="AA200" s="12" t="str">
        <f>Table1[[#This Row],[case_id]]&amp;"__"&amp;Table1[[#This Row],[filename]]&amp;"__"&amp;Table1[[#This Row],[Model]]</f>
        <v>repo_45631f2_2a89a23__fuz_llm_vs_gt.diff__ChatGPT 5.4</v>
      </c>
      <c r="AB200" s="12">
        <f>IF(Table1[[#This Row],[task_success]]="Yes",1,0)</f>
        <v>1</v>
      </c>
      <c r="AC200" s="12">
        <f>IF(Table1[[#This Row],[task_success]]="Partial",1,0)</f>
        <v>0</v>
      </c>
      <c r="AD200" s="12">
        <f>IF(Table1[[#This Row],[task_success]]="No",1,0)</f>
        <v>0</v>
      </c>
      <c r="AE200" s="12">
        <f>IF(Table1[[#This Row],[exact_match]]="Yes",1,0)</f>
        <v>0</v>
      </c>
      <c r="AF200" s="12">
        <f>IF(Table1[[#This Row],[unintended_change_present]]="Yes",1,0)</f>
        <v>1</v>
      </c>
      <c r="AG200" s="12">
        <f>IF(Table1[[#This Row],[missed_required_change]]="Yes",1,0)</f>
        <v>0</v>
      </c>
      <c r="AH200" s="12">
        <f>IF(OR(Table1[[#This Row],[severity]]="Medium",Table1[[#This Row],[severity]]="High"),1,0)</f>
        <v>0</v>
      </c>
    </row>
    <row r="201" spans="1:34" ht="106.5">
      <c r="A201" s="26" t="s">
        <v>2375</v>
      </c>
      <c r="B201" s="15" t="s">
        <v>2376</v>
      </c>
      <c r="C201" s="16" t="s">
        <v>180</v>
      </c>
      <c r="D20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01" s="15" t="s">
        <v>2399</v>
      </c>
      <c r="F201" s="16" t="s">
        <v>2400</v>
      </c>
      <c r="G201" s="16" t="s">
        <v>2401</v>
      </c>
      <c r="H201" s="16">
        <v>1</v>
      </c>
      <c r="I201" s="16" t="s">
        <v>2402</v>
      </c>
      <c r="J201" s="16" t="s">
        <v>2402</v>
      </c>
      <c r="K201" s="18" t="s">
        <v>56</v>
      </c>
      <c r="L201" s="16" t="s">
        <v>2403</v>
      </c>
      <c r="M201" s="16" t="s">
        <v>2404</v>
      </c>
      <c r="N201" s="16" t="s">
        <v>2393</v>
      </c>
      <c r="O201" s="16" t="s">
        <v>2405</v>
      </c>
      <c r="P201" s="18" t="s">
        <v>62</v>
      </c>
      <c r="Q201" s="18" t="s">
        <v>61</v>
      </c>
      <c r="R201" s="18" t="s">
        <v>62</v>
      </c>
      <c r="S201" s="16" t="s">
        <v>76</v>
      </c>
      <c r="T201" s="18" t="s">
        <v>77</v>
      </c>
      <c r="U201" s="18" t="s">
        <v>61</v>
      </c>
      <c r="V201" s="16" t="s">
        <v>2157</v>
      </c>
      <c r="W201" s="16" t="s">
        <v>72</v>
      </c>
      <c r="X201" s="16" t="s">
        <v>62</v>
      </c>
      <c r="Y201" s="16" t="s">
        <v>73</v>
      </c>
      <c r="Z201" t="s">
        <v>3186</v>
      </c>
      <c r="AA201" s="12" t="str">
        <f>Table1[[#This Row],[case_id]]&amp;"__"&amp;Table1[[#This Row],[filename]]&amp;"__"&amp;Table1[[#This Row],[Model]]</f>
        <v>repo_8c50eee_7651b8c__fuz_llm_vs_gt.diff__ChatGPT 5.4</v>
      </c>
      <c r="AB201" s="12">
        <f>IF(Table1[[#This Row],[task_success]]="Yes",1,0)</f>
        <v>1</v>
      </c>
      <c r="AC201" s="12">
        <f>IF(Table1[[#This Row],[task_success]]="Partial",1,0)</f>
        <v>0</v>
      </c>
      <c r="AD201" s="12">
        <f>IF(Table1[[#This Row],[task_success]]="No",1,0)</f>
        <v>0</v>
      </c>
      <c r="AE201" s="12">
        <f>IF(Table1[[#This Row],[exact_match]]="Yes",1,0)</f>
        <v>0</v>
      </c>
      <c r="AF201" s="12">
        <f>IF(Table1[[#This Row],[unintended_change_present]]="Yes",1,0)</f>
        <v>1</v>
      </c>
      <c r="AG201" s="12">
        <f>IF(Table1[[#This Row],[missed_required_change]]="Yes",1,0)</f>
        <v>0</v>
      </c>
      <c r="AH201" s="12">
        <f>IF(OR(Table1[[#This Row],[severity]]="Medium",Table1[[#This Row],[severity]]="High"),1,0)</f>
        <v>0</v>
      </c>
    </row>
    <row r="202" spans="1:34" ht="167.25">
      <c r="A202" s="27" t="s">
        <v>2408</v>
      </c>
      <c r="B202" s="11" t="s">
        <v>2409</v>
      </c>
      <c r="C202" s="12" t="s">
        <v>51</v>
      </c>
      <c r="D20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02" s="11" t="s">
        <v>2410</v>
      </c>
      <c r="F202" s="12" t="s">
        <v>2411</v>
      </c>
      <c r="G202" s="37" t="s">
        <v>2412</v>
      </c>
      <c r="H202" s="12">
        <v>1</v>
      </c>
      <c r="I202" s="12" t="s">
        <v>1263</v>
      </c>
      <c r="J202" s="12" t="s">
        <v>1263</v>
      </c>
      <c r="K202" s="13" t="s">
        <v>56</v>
      </c>
      <c r="L202" s="12" t="s">
        <v>2414</v>
      </c>
      <c r="M202" s="12" t="s">
        <v>2415</v>
      </c>
      <c r="N202" s="12" t="s">
        <v>1266</v>
      </c>
      <c r="O202" s="12" t="s">
        <v>2416</v>
      </c>
      <c r="P202" s="13" t="s">
        <v>62</v>
      </c>
      <c r="Q202" s="13" t="s">
        <v>61</v>
      </c>
      <c r="R202" s="13" t="s">
        <v>62</v>
      </c>
      <c r="S202" s="12" t="s">
        <v>2417</v>
      </c>
      <c r="T202" s="13" t="s">
        <v>77</v>
      </c>
      <c r="U202" s="13" t="s">
        <v>61</v>
      </c>
      <c r="V202" s="12" t="s">
        <v>2418</v>
      </c>
      <c r="W202" s="12" t="s">
        <v>72</v>
      </c>
      <c r="X202" s="12" t="s">
        <v>62</v>
      </c>
      <c r="Y202" s="12" t="s">
        <v>73</v>
      </c>
      <c r="Z202" t="s">
        <v>3186</v>
      </c>
      <c r="AA202" s="12" t="str">
        <f>Table1[[#This Row],[case_id]]&amp;"__"&amp;Table1[[#This Row],[filename]]&amp;"__"&amp;Table1[[#This Row],[Model]]</f>
        <v>repo_ff5e6e5_b07572e__setup_llm_vs_gt.diff__ChatGPT 5.4</v>
      </c>
      <c r="AB202" s="12">
        <f>IF(Table1[[#This Row],[task_success]]="Yes",1,0)</f>
        <v>1</v>
      </c>
      <c r="AC202" s="12">
        <f>IF(Table1[[#This Row],[task_success]]="Partial",1,0)</f>
        <v>0</v>
      </c>
      <c r="AD202" s="12">
        <f>IF(Table1[[#This Row],[task_success]]="No",1,0)</f>
        <v>0</v>
      </c>
      <c r="AE202" s="12">
        <f>IF(Table1[[#This Row],[exact_match]]="Yes",1,0)</f>
        <v>0</v>
      </c>
      <c r="AF202" s="12">
        <f>IF(Table1[[#This Row],[unintended_change_present]]="Yes",1,0)</f>
        <v>1</v>
      </c>
      <c r="AG202" s="12">
        <f>IF(Table1[[#This Row],[missed_required_change]]="Yes",1,0)</f>
        <v>0</v>
      </c>
      <c r="AH202" s="12">
        <f>IF(OR(Table1[[#This Row],[severity]]="Medium",Table1[[#This Row],[severity]]="High"),1,0)</f>
        <v>0</v>
      </c>
    </row>
    <row r="203" spans="1:34" ht="305.25">
      <c r="A203" s="26" t="s">
        <v>2408</v>
      </c>
      <c r="B203" s="15" t="s">
        <v>2409</v>
      </c>
      <c r="C203" s="16" t="s">
        <v>80</v>
      </c>
      <c r="D20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203" s="15" t="s">
        <v>2422</v>
      </c>
      <c r="F203" s="38" t="s">
        <v>2423</v>
      </c>
      <c r="G203" s="38" t="s">
        <v>2424</v>
      </c>
      <c r="H203" s="16">
        <v>2</v>
      </c>
      <c r="I203" s="16" t="s">
        <v>2425</v>
      </c>
      <c r="J203" s="16" t="s">
        <v>2426</v>
      </c>
      <c r="K203" s="18" t="s">
        <v>56</v>
      </c>
      <c r="L203" s="16" t="s">
        <v>2427</v>
      </c>
      <c r="M203" s="16" t="s">
        <v>2428</v>
      </c>
      <c r="N203" s="16" t="s">
        <v>2429</v>
      </c>
      <c r="O203" s="16" t="s">
        <v>2430</v>
      </c>
      <c r="P203" s="18" t="s">
        <v>62</v>
      </c>
      <c r="Q203" s="18" t="s">
        <v>61</v>
      </c>
      <c r="R203" s="18" t="s">
        <v>62</v>
      </c>
      <c r="S203" s="16" t="s">
        <v>2431</v>
      </c>
      <c r="T203" s="18" t="s">
        <v>64</v>
      </c>
      <c r="U203" s="18" t="s">
        <v>61</v>
      </c>
      <c r="V203" s="16" t="s">
        <v>2432</v>
      </c>
      <c r="W203" s="16" t="s">
        <v>72</v>
      </c>
      <c r="X203" s="16" t="s">
        <v>62</v>
      </c>
      <c r="Y203" s="16" t="s">
        <v>73</v>
      </c>
      <c r="Z203" t="s">
        <v>3186</v>
      </c>
      <c r="AA203" s="12" t="str">
        <f>Table1[[#This Row],[case_id]]&amp;"__"&amp;Table1[[#This Row],[filename]]&amp;"__"&amp;Table1[[#This Row],[Model]]</f>
        <v>repo_f098ec3_6a177c4__repository_llm_vs_gt.diff__ChatGPT 5.4</v>
      </c>
      <c r="AB203" s="12">
        <f>IF(Table1[[#This Row],[task_success]]="Yes",1,0)</f>
        <v>1</v>
      </c>
      <c r="AC203" s="12">
        <f>IF(Table1[[#This Row],[task_success]]="Partial",1,0)</f>
        <v>0</v>
      </c>
      <c r="AD203" s="12">
        <f>IF(Table1[[#This Row],[task_success]]="No",1,0)</f>
        <v>0</v>
      </c>
      <c r="AE203" s="12">
        <f>IF(Table1[[#This Row],[exact_match]]="Yes",1,0)</f>
        <v>0</v>
      </c>
      <c r="AF203" s="12">
        <f>IF(Table1[[#This Row],[unintended_change_present]]="Yes",1,0)</f>
        <v>1</v>
      </c>
      <c r="AG203" s="12">
        <f>IF(Table1[[#This Row],[missed_required_change]]="Yes",1,0)</f>
        <v>0</v>
      </c>
      <c r="AH203" s="12">
        <f>IF(OR(Table1[[#This Row],[severity]]="Medium",Table1[[#This Row],[severity]]="High"),1,0)</f>
        <v>1</v>
      </c>
    </row>
    <row r="204" spans="1:34" ht="121.5">
      <c r="A204" s="27" t="s">
        <v>2408</v>
      </c>
      <c r="B204" s="11" t="s">
        <v>2409</v>
      </c>
      <c r="C204" s="12" t="s">
        <v>80</v>
      </c>
      <c r="D20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Method</v>
      </c>
      <c r="E204" s="11" t="s">
        <v>2422</v>
      </c>
      <c r="F204" s="39" t="s">
        <v>2423</v>
      </c>
      <c r="G204" s="39" t="s">
        <v>2424</v>
      </c>
      <c r="H204" s="12">
        <v>2</v>
      </c>
      <c r="I204" s="12" t="s">
        <v>2425</v>
      </c>
      <c r="J204" s="12" t="s">
        <v>2439</v>
      </c>
      <c r="K204" s="13" t="s">
        <v>56</v>
      </c>
      <c r="L204" s="12" t="s">
        <v>2427</v>
      </c>
      <c r="M204" s="12" t="s">
        <v>2428</v>
      </c>
      <c r="N204" s="12" t="s">
        <v>352</v>
      </c>
      <c r="O204" s="12" t="s">
        <v>2440</v>
      </c>
      <c r="P204" s="13" t="s">
        <v>62</v>
      </c>
      <c r="Q204" s="13" t="s">
        <v>62</v>
      </c>
      <c r="R204" s="13" t="s">
        <v>61</v>
      </c>
      <c r="S204" s="12" t="s">
        <v>73</v>
      </c>
      <c r="T204" s="13" t="s">
        <v>73</v>
      </c>
      <c r="U204" s="13" t="s">
        <v>61</v>
      </c>
      <c r="V204" s="12" t="s">
        <v>2441</v>
      </c>
      <c r="W204" s="12" t="s">
        <v>850</v>
      </c>
      <c r="X204" s="12" t="s">
        <v>62</v>
      </c>
      <c r="Y204" s="12" t="s">
        <v>73</v>
      </c>
      <c r="Z204" t="s">
        <v>3186</v>
      </c>
      <c r="AA204" s="12" t="str">
        <f>Table1[[#This Row],[case_id]]&amp;"__"&amp;Table1[[#This Row],[filename]]&amp;"__"&amp;Table1[[#This Row],[Model]]</f>
        <v>repo_f098ec3_6a177c4__test_llm_vs_gt.diff__ChatGPT 5.4</v>
      </c>
      <c r="AB204" s="12">
        <f>IF(Table1[[#This Row],[task_success]]="Yes",1,0)</f>
        <v>1</v>
      </c>
      <c r="AC204" s="12">
        <f>IF(Table1[[#This Row],[task_success]]="Partial",1,0)</f>
        <v>0</v>
      </c>
      <c r="AD204" s="12">
        <f>IF(Table1[[#This Row],[task_success]]="No",1,0)</f>
        <v>0</v>
      </c>
      <c r="AE204" s="12">
        <f>IF(Table1[[#This Row],[exact_match]]="Yes",1,0)</f>
        <v>1</v>
      </c>
      <c r="AF204" s="12">
        <f>IF(Table1[[#This Row],[unintended_change_present]]="Yes",1,0)</f>
        <v>0</v>
      </c>
      <c r="AG204" s="12">
        <f>IF(Table1[[#This Row],[missed_required_change]]="Yes",1,0)</f>
        <v>0</v>
      </c>
      <c r="AH204" s="12">
        <f>IF(OR(Table1[[#This Row],[severity]]="Medium",Table1[[#This Row],[severity]]="High"),1,0)</f>
        <v>0</v>
      </c>
    </row>
    <row r="205" spans="1:34" ht="121.5">
      <c r="A205" s="26" t="s">
        <v>2408</v>
      </c>
      <c r="B205" s="15" t="s">
        <v>2409</v>
      </c>
      <c r="C205" s="16" t="s">
        <v>114</v>
      </c>
      <c r="D205"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205" s="15" t="s">
        <v>2444</v>
      </c>
      <c r="F205" s="16" t="s">
        <v>2445</v>
      </c>
      <c r="G205" s="16" t="s">
        <v>2446</v>
      </c>
      <c r="H205" s="16">
        <v>1</v>
      </c>
      <c r="I205" s="16" t="s">
        <v>2447</v>
      </c>
      <c r="J205" s="16" t="s">
        <v>2447</v>
      </c>
      <c r="K205" s="18" t="s">
        <v>56</v>
      </c>
      <c r="L205" s="16" t="s">
        <v>2448</v>
      </c>
      <c r="M205" s="16" t="s">
        <v>2449</v>
      </c>
      <c r="N205" s="16" t="s">
        <v>352</v>
      </c>
      <c r="O205" s="16" t="s">
        <v>2450</v>
      </c>
      <c r="P205" s="18" t="s">
        <v>62</v>
      </c>
      <c r="Q205" s="18" t="s">
        <v>62</v>
      </c>
      <c r="R205" s="18" t="s">
        <v>61</v>
      </c>
      <c r="S205" s="16" t="s">
        <v>73</v>
      </c>
      <c r="T205" s="18" t="s">
        <v>73</v>
      </c>
      <c r="U205" s="18" t="s">
        <v>61</v>
      </c>
      <c r="V205" s="16" t="s">
        <v>2441</v>
      </c>
      <c r="W205" s="16" t="s">
        <v>850</v>
      </c>
      <c r="X205" s="16" t="s">
        <v>62</v>
      </c>
      <c r="Y205" s="16" t="s">
        <v>73</v>
      </c>
      <c r="Z205" t="s">
        <v>3186</v>
      </c>
      <c r="AA205" s="12" t="str">
        <f>Table1[[#This Row],[case_id]]&amp;"__"&amp;Table1[[#This Row],[filename]]&amp;"__"&amp;Table1[[#This Row],[Model]]</f>
        <v>repo_65175f3_5e4b354__test_llm_vs_gt.diff__ChatGPT 5.4</v>
      </c>
      <c r="AB205" s="12">
        <f>IF(Table1[[#This Row],[task_success]]="Yes",1,0)</f>
        <v>1</v>
      </c>
      <c r="AC205" s="12">
        <f>IF(Table1[[#This Row],[task_success]]="Partial",1,0)</f>
        <v>0</v>
      </c>
      <c r="AD205" s="12">
        <f>IF(Table1[[#This Row],[task_success]]="No",1,0)</f>
        <v>0</v>
      </c>
      <c r="AE205" s="12">
        <f>IF(Table1[[#This Row],[exact_match]]="Yes",1,0)</f>
        <v>1</v>
      </c>
      <c r="AF205" s="12">
        <f>IF(Table1[[#This Row],[unintended_change_present]]="Yes",1,0)</f>
        <v>0</v>
      </c>
      <c r="AG205" s="12">
        <f>IF(Table1[[#This Row],[missed_required_change]]="Yes",1,0)</f>
        <v>0</v>
      </c>
      <c r="AH205" s="12">
        <f>IF(OR(Table1[[#This Row],[severity]]="Medium",Table1[[#This Row],[severity]]="High"),1,0)</f>
        <v>0</v>
      </c>
    </row>
    <row r="206" spans="1:34" ht="259.5">
      <c r="A206" s="27" t="s">
        <v>2408</v>
      </c>
      <c r="B206" s="11" t="s">
        <v>2409</v>
      </c>
      <c r="C206" s="12" t="s">
        <v>149</v>
      </c>
      <c r="D20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06" s="11" t="s">
        <v>2453</v>
      </c>
      <c r="F206" s="12" t="s">
        <v>2454</v>
      </c>
      <c r="G206" s="37" t="s">
        <v>2455</v>
      </c>
      <c r="H206" s="12">
        <v>1</v>
      </c>
      <c r="I206" s="12" t="s">
        <v>2456</v>
      </c>
      <c r="J206" s="12" t="s">
        <v>2456</v>
      </c>
      <c r="K206" s="13" t="s">
        <v>56</v>
      </c>
      <c r="L206" s="12" t="s">
        <v>2457</v>
      </c>
      <c r="M206" s="12" t="s">
        <v>2458</v>
      </c>
      <c r="N206" s="12" t="s">
        <v>2459</v>
      </c>
      <c r="O206" s="12" t="s">
        <v>2460</v>
      </c>
      <c r="P206" s="13" t="s">
        <v>62</v>
      </c>
      <c r="Q206" s="13" t="s">
        <v>61</v>
      </c>
      <c r="R206" s="13" t="s">
        <v>62</v>
      </c>
      <c r="S206" s="12" t="s">
        <v>2461</v>
      </c>
      <c r="T206" s="13" t="s">
        <v>64</v>
      </c>
      <c r="U206" s="13" t="s">
        <v>61</v>
      </c>
      <c r="V206" s="12" t="s">
        <v>2462</v>
      </c>
      <c r="W206" s="12" t="s">
        <v>72</v>
      </c>
      <c r="X206" s="12" t="s">
        <v>62</v>
      </c>
      <c r="Y206" s="12" t="s">
        <v>73</v>
      </c>
      <c r="Z206" t="s">
        <v>3186</v>
      </c>
      <c r="AA206" s="12" t="str">
        <f>Table1[[#This Row],[case_id]]&amp;"__"&amp;Table1[[#This Row],[filename]]&amp;"__"&amp;Table1[[#This Row],[Model]]</f>
        <v>repo_d71699d_79359ed__helpers_llm_vs_gt.diff__ChatGPT 5.4</v>
      </c>
      <c r="AB206" s="12">
        <f>IF(Table1[[#This Row],[task_success]]="Yes",1,0)</f>
        <v>1</v>
      </c>
      <c r="AC206" s="12">
        <f>IF(Table1[[#This Row],[task_success]]="Partial",1,0)</f>
        <v>0</v>
      </c>
      <c r="AD206" s="12">
        <f>IF(Table1[[#This Row],[task_success]]="No",1,0)</f>
        <v>0</v>
      </c>
      <c r="AE206" s="12">
        <f>IF(Table1[[#This Row],[exact_match]]="Yes",1,0)</f>
        <v>0</v>
      </c>
      <c r="AF206" s="12">
        <f>IF(Table1[[#This Row],[unintended_change_present]]="Yes",1,0)</f>
        <v>1</v>
      </c>
      <c r="AG206" s="12">
        <f>IF(Table1[[#This Row],[missed_required_change]]="Yes",1,0)</f>
        <v>0</v>
      </c>
      <c r="AH206" s="12">
        <f>IF(OR(Table1[[#This Row],[severity]]="Medium",Table1[[#This Row],[severity]]="High"),1,0)</f>
        <v>1</v>
      </c>
    </row>
    <row r="207" spans="1:34" ht="152.25">
      <c r="A207" s="26" t="s">
        <v>2408</v>
      </c>
      <c r="B207" s="15" t="s">
        <v>2409</v>
      </c>
      <c r="C207" s="20" t="s">
        <v>149</v>
      </c>
      <c r="D207"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07" s="15" t="s">
        <v>2470</v>
      </c>
      <c r="F207" s="16" t="s">
        <v>2471</v>
      </c>
      <c r="G207" s="16" t="s">
        <v>2472</v>
      </c>
      <c r="H207" s="16">
        <v>1</v>
      </c>
      <c r="I207" s="16" t="s">
        <v>2473</v>
      </c>
      <c r="J207" s="16" t="s">
        <v>2473</v>
      </c>
      <c r="K207" s="18" t="s">
        <v>56</v>
      </c>
      <c r="L207" s="16" t="s">
        <v>2474</v>
      </c>
      <c r="M207" s="16" t="s">
        <v>2475</v>
      </c>
      <c r="N207" s="16" t="s">
        <v>352</v>
      </c>
      <c r="O207" s="16" t="s">
        <v>2476</v>
      </c>
      <c r="P207" s="18" t="s">
        <v>62</v>
      </c>
      <c r="Q207" s="18" t="s">
        <v>62</v>
      </c>
      <c r="R207" s="18" t="s">
        <v>61</v>
      </c>
      <c r="S207" s="16" t="s">
        <v>73</v>
      </c>
      <c r="T207" s="18" t="s">
        <v>73</v>
      </c>
      <c r="U207" s="18" t="s">
        <v>61</v>
      </c>
      <c r="V207" s="16" t="s">
        <v>2441</v>
      </c>
      <c r="W207" s="16" t="s">
        <v>850</v>
      </c>
      <c r="X207" s="16" t="s">
        <v>62</v>
      </c>
      <c r="Y207" s="16" t="s">
        <v>73</v>
      </c>
      <c r="Z207" t="s">
        <v>3186</v>
      </c>
      <c r="AA207" s="12" t="str">
        <f>Table1[[#This Row],[case_id]]&amp;"__"&amp;Table1[[#This Row],[filename]]&amp;"__"&amp;Table1[[#This Row],[Model]]</f>
        <v>repo_ee1fcfb_6ba50f3__test_llm_vs_gt.diff__ChatGPT 5.4</v>
      </c>
      <c r="AB207" s="12">
        <f>IF(Table1[[#This Row],[task_success]]="Yes",1,0)</f>
        <v>1</v>
      </c>
      <c r="AC207" s="12">
        <f>IF(Table1[[#This Row],[task_success]]="Partial",1,0)</f>
        <v>0</v>
      </c>
      <c r="AD207" s="12">
        <f>IF(Table1[[#This Row],[task_success]]="No",1,0)</f>
        <v>0</v>
      </c>
      <c r="AE207" s="12">
        <f>IF(Table1[[#This Row],[exact_match]]="Yes",1,0)</f>
        <v>1</v>
      </c>
      <c r="AF207" s="12">
        <f>IF(Table1[[#This Row],[unintended_change_present]]="Yes",1,0)</f>
        <v>0</v>
      </c>
      <c r="AG207" s="12">
        <f>IF(Table1[[#This Row],[missed_required_change]]="Yes",1,0)</f>
        <v>0</v>
      </c>
      <c r="AH207" s="12">
        <f>IF(OR(Table1[[#This Row],[severity]]="Medium",Table1[[#This Row],[severity]]="High"),1,0)</f>
        <v>0</v>
      </c>
    </row>
    <row r="208" spans="1:34" ht="290.25">
      <c r="A208" s="27" t="s">
        <v>2479</v>
      </c>
      <c r="B208" s="11" t="s">
        <v>2480</v>
      </c>
      <c r="C208" s="12" t="s">
        <v>149</v>
      </c>
      <c r="D20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08" s="11" t="s">
        <v>2481</v>
      </c>
      <c r="F208" s="12" t="s">
        <v>2482</v>
      </c>
      <c r="G208" s="12" t="s">
        <v>2483</v>
      </c>
      <c r="H208" s="12">
        <v>1</v>
      </c>
      <c r="I208" s="12" t="s">
        <v>2484</v>
      </c>
      <c r="J208" s="12" t="s">
        <v>2484</v>
      </c>
      <c r="K208" s="13" t="s">
        <v>56</v>
      </c>
      <c r="L208" s="12" t="s">
        <v>2485</v>
      </c>
      <c r="M208" s="12" t="s">
        <v>2486</v>
      </c>
      <c r="N208" s="12" t="s">
        <v>2487</v>
      </c>
      <c r="O208" s="12" t="s">
        <v>2488</v>
      </c>
      <c r="P208" s="13" t="s">
        <v>62</v>
      </c>
      <c r="Q208" s="13" t="s">
        <v>61</v>
      </c>
      <c r="R208" s="13" t="s">
        <v>62</v>
      </c>
      <c r="S208" s="12" t="s">
        <v>2489</v>
      </c>
      <c r="T208" s="13" t="s">
        <v>125</v>
      </c>
      <c r="U208" s="13" t="s">
        <v>61</v>
      </c>
      <c r="V208" s="12" t="s">
        <v>2490</v>
      </c>
      <c r="W208" s="12" t="s">
        <v>72</v>
      </c>
      <c r="X208" s="12" t="s">
        <v>62</v>
      </c>
      <c r="Y208" s="12" t="s">
        <v>73</v>
      </c>
      <c r="Z208" t="s">
        <v>3186</v>
      </c>
      <c r="AA208" s="12" t="str">
        <f>Table1[[#This Row],[case_id]]&amp;"__"&amp;Table1[[#This Row],[filename]]&amp;"__"&amp;Table1[[#This Row],[Model]]</f>
        <v>repo_4177f52_3f8be8c__application_llm_vs_gt.diff__ChatGPT 5.4</v>
      </c>
      <c r="AB208" s="12">
        <f>IF(Table1[[#This Row],[task_success]]="Yes",1,0)</f>
        <v>1</v>
      </c>
      <c r="AC208" s="12">
        <f>IF(Table1[[#This Row],[task_success]]="Partial",1,0)</f>
        <v>0</v>
      </c>
      <c r="AD208" s="12">
        <f>IF(Table1[[#This Row],[task_success]]="No",1,0)</f>
        <v>0</v>
      </c>
      <c r="AE208" s="12">
        <f>IF(Table1[[#This Row],[exact_match]]="Yes",1,0)</f>
        <v>0</v>
      </c>
      <c r="AF208" s="12">
        <f>IF(Table1[[#This Row],[unintended_change_present]]="Yes",1,0)</f>
        <v>1</v>
      </c>
      <c r="AG208" s="12">
        <f>IF(Table1[[#This Row],[missed_required_change]]="Yes",1,0)</f>
        <v>0</v>
      </c>
      <c r="AH208" s="12">
        <f>IF(OR(Table1[[#This Row],[severity]]="Medium",Table1[[#This Row],[severity]]="High"),1,0)</f>
        <v>1</v>
      </c>
    </row>
    <row r="209" spans="1:34" ht="137.25">
      <c r="A209" s="26" t="s">
        <v>2495</v>
      </c>
      <c r="B209" s="15" t="s">
        <v>2496</v>
      </c>
      <c r="C209" s="16" t="s">
        <v>51</v>
      </c>
      <c r="D20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09" s="15" t="s">
        <v>2497</v>
      </c>
      <c r="F209" s="16" t="s">
        <v>2498</v>
      </c>
      <c r="G209" s="33" t="s">
        <v>2499</v>
      </c>
      <c r="H209" s="16">
        <v>1</v>
      </c>
      <c r="I209" s="16" t="s">
        <v>2500</v>
      </c>
      <c r="J209" s="16" t="s">
        <v>2500</v>
      </c>
      <c r="K209" s="18" t="s">
        <v>56</v>
      </c>
      <c r="L209" s="16" t="s">
        <v>2501</v>
      </c>
      <c r="M209" s="16" t="s">
        <v>2502</v>
      </c>
      <c r="N209" s="16" t="s">
        <v>2503</v>
      </c>
      <c r="O209" s="16" t="s">
        <v>2504</v>
      </c>
      <c r="P209" s="18" t="s">
        <v>62</v>
      </c>
      <c r="Q209" s="18" t="s">
        <v>62</v>
      </c>
      <c r="R209" s="18" t="s">
        <v>61</v>
      </c>
      <c r="S209" s="16" t="s">
        <v>73</v>
      </c>
      <c r="T209" s="18" t="s">
        <v>73</v>
      </c>
      <c r="U209" s="18" t="s">
        <v>61</v>
      </c>
      <c r="V209" s="16" t="s">
        <v>2441</v>
      </c>
      <c r="W209" s="16" t="s">
        <v>850</v>
      </c>
      <c r="X209" s="16" t="s">
        <v>62</v>
      </c>
      <c r="Y209" s="16" t="s">
        <v>73</v>
      </c>
      <c r="Z209" t="s">
        <v>3186</v>
      </c>
      <c r="AA209" s="12" t="str">
        <f>Table1[[#This Row],[case_id]]&amp;"__"&amp;Table1[[#This Row],[filename]]&amp;"__"&amp;Table1[[#This Row],[Model]]</f>
        <v>repo_352fa27_54e3209__loss_llm_vs_gt.diff__ChatGPT 5.4</v>
      </c>
      <c r="AB209" s="12">
        <f>IF(Table1[[#This Row],[task_success]]="Yes",1,0)</f>
        <v>1</v>
      </c>
      <c r="AC209" s="12">
        <f>IF(Table1[[#This Row],[task_success]]="Partial",1,0)</f>
        <v>0</v>
      </c>
      <c r="AD209" s="12">
        <f>IF(Table1[[#This Row],[task_success]]="No",1,0)</f>
        <v>0</v>
      </c>
      <c r="AE209" s="12">
        <f>IF(Table1[[#This Row],[exact_match]]="Yes",1,0)</f>
        <v>1</v>
      </c>
      <c r="AF209" s="12">
        <f>IF(Table1[[#This Row],[unintended_change_present]]="Yes",1,0)</f>
        <v>0</v>
      </c>
      <c r="AG209" s="12">
        <f>IF(Table1[[#This Row],[missed_required_change]]="Yes",1,0)</f>
        <v>0</v>
      </c>
      <c r="AH209" s="12">
        <f>IF(OR(Table1[[#This Row],[severity]]="Medium",Table1[[#This Row],[severity]]="High"),1,0)</f>
        <v>0</v>
      </c>
    </row>
    <row r="210" spans="1:34" ht="167.25">
      <c r="A210" s="27" t="s">
        <v>2495</v>
      </c>
      <c r="B210" s="11" t="s">
        <v>2496</v>
      </c>
      <c r="C210" s="12" t="s">
        <v>51</v>
      </c>
      <c r="D21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10" s="11" t="s">
        <v>2510</v>
      </c>
      <c r="F210" s="12" t="s">
        <v>2511</v>
      </c>
      <c r="G210" s="12" t="s">
        <v>2512</v>
      </c>
      <c r="H210" s="12">
        <v>1</v>
      </c>
      <c r="I210" s="12" t="s">
        <v>2513</v>
      </c>
      <c r="J210" s="12" t="s">
        <v>2513</v>
      </c>
      <c r="K210" s="13" t="s">
        <v>56</v>
      </c>
      <c r="L210" s="12" t="s">
        <v>2514</v>
      </c>
      <c r="M210" s="12" t="s">
        <v>2515</v>
      </c>
      <c r="N210" s="12" t="s">
        <v>2516</v>
      </c>
      <c r="O210" s="12" t="s">
        <v>2517</v>
      </c>
      <c r="P210" s="13" t="s">
        <v>62</v>
      </c>
      <c r="Q210" s="13" t="s">
        <v>61</v>
      </c>
      <c r="R210" s="13" t="s">
        <v>62</v>
      </c>
      <c r="S210" s="12" t="s">
        <v>215</v>
      </c>
      <c r="T210" s="13" t="s">
        <v>77</v>
      </c>
      <c r="U210" s="13" t="s">
        <v>61</v>
      </c>
      <c r="V210" s="12" t="s">
        <v>2518</v>
      </c>
      <c r="W210" s="12" t="s">
        <v>72</v>
      </c>
      <c r="X210" s="12" t="s">
        <v>62</v>
      </c>
      <c r="Y210" s="12" t="s">
        <v>73</v>
      </c>
      <c r="Z210" t="s">
        <v>3186</v>
      </c>
      <c r="AA210" s="12" t="str">
        <f>Table1[[#This Row],[case_id]]&amp;"__"&amp;Table1[[#This Row],[filename]]&amp;"__"&amp;Table1[[#This Row],[Model]]</f>
        <v>repo_395e3aa_4f72fb4__dataset_llm_vs_gt.diff__ChatGPT 5.4</v>
      </c>
      <c r="AB210" s="12">
        <f>IF(Table1[[#This Row],[task_success]]="Yes",1,0)</f>
        <v>1</v>
      </c>
      <c r="AC210" s="12">
        <f>IF(Table1[[#This Row],[task_success]]="Partial",1,0)</f>
        <v>0</v>
      </c>
      <c r="AD210" s="12">
        <f>IF(Table1[[#This Row],[task_success]]="No",1,0)</f>
        <v>0</v>
      </c>
      <c r="AE210" s="12">
        <f>IF(Table1[[#This Row],[exact_match]]="Yes",1,0)</f>
        <v>0</v>
      </c>
      <c r="AF210" s="12">
        <f>IF(Table1[[#This Row],[unintended_change_present]]="Yes",1,0)</f>
        <v>1</v>
      </c>
      <c r="AG210" s="12">
        <f>IF(Table1[[#This Row],[missed_required_change]]="Yes",1,0)</f>
        <v>0</v>
      </c>
      <c r="AH210" s="12">
        <f>IF(OR(Table1[[#This Row],[severity]]="Medium",Table1[[#This Row],[severity]]="High"),1,0)</f>
        <v>0</v>
      </c>
    </row>
    <row r="211" spans="1:34" ht="152.25">
      <c r="A211" s="26" t="s">
        <v>2495</v>
      </c>
      <c r="B211" s="15" t="s">
        <v>2496</v>
      </c>
      <c r="C211" s="16" t="s">
        <v>114</v>
      </c>
      <c r="D211"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211" s="15" t="s">
        <v>2523</v>
      </c>
      <c r="F211" s="16" t="s">
        <v>2524</v>
      </c>
      <c r="G211" s="16" t="s">
        <v>2525</v>
      </c>
      <c r="H211" s="16">
        <v>1</v>
      </c>
      <c r="I211" s="16" t="s">
        <v>2526</v>
      </c>
      <c r="J211" s="16" t="s">
        <v>2526</v>
      </c>
      <c r="K211" s="18" t="s">
        <v>56</v>
      </c>
      <c r="L211" s="16" t="s">
        <v>2527</v>
      </c>
      <c r="M211" s="16" t="s">
        <v>2528</v>
      </c>
      <c r="N211" s="16" t="s">
        <v>2529</v>
      </c>
      <c r="O211" s="16" t="s">
        <v>2530</v>
      </c>
      <c r="P211" s="18" t="s">
        <v>62</v>
      </c>
      <c r="Q211" s="18" t="s">
        <v>62</v>
      </c>
      <c r="R211" s="18" t="s">
        <v>61</v>
      </c>
      <c r="S211" s="16" t="s">
        <v>73</v>
      </c>
      <c r="T211" s="18" t="s">
        <v>73</v>
      </c>
      <c r="U211" s="18" t="s">
        <v>61</v>
      </c>
      <c r="V211" s="16" t="s">
        <v>2441</v>
      </c>
      <c r="W211" s="16" t="s">
        <v>850</v>
      </c>
      <c r="X211" s="16" t="s">
        <v>62</v>
      </c>
      <c r="Y211" s="16" t="s">
        <v>73</v>
      </c>
      <c r="Z211" t="s">
        <v>3186</v>
      </c>
      <c r="AA211" s="12" t="str">
        <f>Table1[[#This Row],[case_id]]&amp;"__"&amp;Table1[[#This Row],[filename]]&amp;"__"&amp;Table1[[#This Row],[Model]]</f>
        <v>repo_2ef30b4_0f9f93e__head_llm_vs_gt.diff__ChatGPT 5.4</v>
      </c>
      <c r="AB211" s="12">
        <f>IF(Table1[[#This Row],[task_success]]="Yes",1,0)</f>
        <v>1</v>
      </c>
      <c r="AC211" s="12">
        <f>IF(Table1[[#This Row],[task_success]]="Partial",1,0)</f>
        <v>0</v>
      </c>
      <c r="AD211" s="12">
        <f>IF(Table1[[#This Row],[task_success]]="No",1,0)</f>
        <v>0</v>
      </c>
      <c r="AE211" s="12">
        <f>IF(Table1[[#This Row],[exact_match]]="Yes",1,0)</f>
        <v>1</v>
      </c>
      <c r="AF211" s="12">
        <f>IF(Table1[[#This Row],[unintended_change_present]]="Yes",1,0)</f>
        <v>0</v>
      </c>
      <c r="AG211" s="12">
        <f>IF(Table1[[#This Row],[missed_required_change]]="Yes",1,0)</f>
        <v>0</v>
      </c>
      <c r="AH211" s="12">
        <f>IF(OR(Table1[[#This Row],[severity]]="Medium",Table1[[#This Row],[severity]]="High"),1,0)</f>
        <v>0</v>
      </c>
    </row>
    <row r="212" spans="1:34" ht="121.5">
      <c r="A212" s="27" t="s">
        <v>2495</v>
      </c>
      <c r="B212" s="11" t="s">
        <v>2496</v>
      </c>
      <c r="C212" s="12" t="s">
        <v>114</v>
      </c>
      <c r="D212"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Method</v>
      </c>
      <c r="E212" s="11" t="s">
        <v>2535</v>
      </c>
      <c r="F212" s="12" t="s">
        <v>2536</v>
      </c>
      <c r="G212" s="12" t="s">
        <v>2537</v>
      </c>
      <c r="H212" s="12">
        <v>1</v>
      </c>
      <c r="I212" s="12" t="s">
        <v>2538</v>
      </c>
      <c r="J212" s="12" t="s">
        <v>2538</v>
      </c>
      <c r="K212" s="13" t="s">
        <v>56</v>
      </c>
      <c r="L212" s="12" t="s">
        <v>2539</v>
      </c>
      <c r="M212" s="12" t="s">
        <v>2540</v>
      </c>
      <c r="N212" s="12" t="s">
        <v>2541</v>
      </c>
      <c r="O212" s="12" t="s">
        <v>2542</v>
      </c>
      <c r="P212" s="13" t="s">
        <v>62</v>
      </c>
      <c r="Q212" s="13" t="s">
        <v>61</v>
      </c>
      <c r="R212" s="13" t="s">
        <v>62</v>
      </c>
      <c r="S212" s="12" t="s">
        <v>76</v>
      </c>
      <c r="T212" s="13" t="s">
        <v>77</v>
      </c>
      <c r="U212" s="13" t="s">
        <v>61</v>
      </c>
      <c r="V212" s="12" t="s">
        <v>2543</v>
      </c>
      <c r="W212" s="12" t="s">
        <v>72</v>
      </c>
      <c r="X212" s="12" t="s">
        <v>62</v>
      </c>
      <c r="Y212" s="12" t="s">
        <v>73</v>
      </c>
      <c r="Z212" t="s">
        <v>3186</v>
      </c>
      <c r="AA212" s="12" t="str">
        <f>Table1[[#This Row],[case_id]]&amp;"__"&amp;Table1[[#This Row],[filename]]&amp;"__"&amp;Table1[[#This Row],[Model]]</f>
        <v>repo_4993bd2_508b5f7__x2coco_llm_vs_gt.diff__ChatGPT 5.4</v>
      </c>
      <c r="AB212" s="12">
        <f>IF(Table1[[#This Row],[task_success]]="Yes",1,0)</f>
        <v>1</v>
      </c>
      <c r="AC212" s="12">
        <f>IF(Table1[[#This Row],[task_success]]="Partial",1,0)</f>
        <v>0</v>
      </c>
      <c r="AD212" s="12">
        <f>IF(Table1[[#This Row],[task_success]]="No",1,0)</f>
        <v>0</v>
      </c>
      <c r="AE212" s="12">
        <f>IF(Table1[[#This Row],[exact_match]]="Yes",1,0)</f>
        <v>0</v>
      </c>
      <c r="AF212" s="12">
        <f>IF(Table1[[#This Row],[unintended_change_present]]="Yes",1,0)</f>
        <v>1</v>
      </c>
      <c r="AG212" s="12">
        <f>IF(Table1[[#This Row],[missed_required_change]]="Yes",1,0)</f>
        <v>0</v>
      </c>
      <c r="AH212" s="12">
        <f>IF(OR(Table1[[#This Row],[severity]]="Medium",Table1[[#This Row],[severity]]="High"),1,0)</f>
        <v>0</v>
      </c>
    </row>
    <row r="213" spans="1:34" ht="106.5">
      <c r="A213" s="26" t="s">
        <v>2495</v>
      </c>
      <c r="B213" s="15" t="s">
        <v>2496</v>
      </c>
      <c r="C213" s="16" t="s">
        <v>149</v>
      </c>
      <c r="D213"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13" s="15" t="s">
        <v>2549</v>
      </c>
      <c r="F213" s="16" t="s">
        <v>2550</v>
      </c>
      <c r="G213" s="40" t="s">
        <v>2551</v>
      </c>
      <c r="H213" s="16">
        <v>2</v>
      </c>
      <c r="I213" s="16" t="s">
        <v>2552</v>
      </c>
      <c r="J213" s="16" t="s">
        <v>2553</v>
      </c>
      <c r="K213" s="18" t="s">
        <v>56</v>
      </c>
      <c r="L213" s="16" t="s">
        <v>2554</v>
      </c>
      <c r="M213" s="16" t="s">
        <v>2555</v>
      </c>
      <c r="N213" s="16" t="s">
        <v>2556</v>
      </c>
      <c r="O213" s="16" t="s">
        <v>2557</v>
      </c>
      <c r="P213" s="18" t="s">
        <v>62</v>
      </c>
      <c r="Q213" s="18" t="s">
        <v>62</v>
      </c>
      <c r="R213" s="18" t="s">
        <v>61</v>
      </c>
      <c r="S213" s="16" t="s">
        <v>73</v>
      </c>
      <c r="T213" s="18" t="s">
        <v>73</v>
      </c>
      <c r="U213" s="18" t="s">
        <v>61</v>
      </c>
      <c r="V213" s="16" t="s">
        <v>2441</v>
      </c>
      <c r="W213" s="16" t="s">
        <v>850</v>
      </c>
      <c r="X213" s="16" t="s">
        <v>62</v>
      </c>
      <c r="Y213" s="16" t="s">
        <v>73</v>
      </c>
      <c r="Z213" t="s">
        <v>3186</v>
      </c>
      <c r="AA213" s="12" t="str">
        <f>Table1[[#This Row],[case_id]]&amp;"__"&amp;Table1[[#This Row],[filename]]&amp;"__"&amp;Table1[[#This Row],[Model]]</f>
        <v>repo_b2e2729_8377e84__checkpoint_llm_vs_gt.diff__ChatGPT 5.4</v>
      </c>
      <c r="AB213" s="12">
        <f>IF(Table1[[#This Row],[task_success]]="Yes",1,0)</f>
        <v>1</v>
      </c>
      <c r="AC213" s="12">
        <f>IF(Table1[[#This Row],[task_success]]="Partial",1,0)</f>
        <v>0</v>
      </c>
      <c r="AD213" s="12">
        <f>IF(Table1[[#This Row],[task_success]]="No",1,0)</f>
        <v>0</v>
      </c>
      <c r="AE213" s="12">
        <f>IF(Table1[[#This Row],[exact_match]]="Yes",1,0)</f>
        <v>1</v>
      </c>
      <c r="AF213" s="12">
        <f>IF(Table1[[#This Row],[unintended_change_present]]="Yes",1,0)</f>
        <v>0</v>
      </c>
      <c r="AG213" s="12">
        <f>IF(Table1[[#This Row],[missed_required_change]]="Yes",1,0)</f>
        <v>0</v>
      </c>
      <c r="AH213" s="12">
        <f>IF(OR(Table1[[#This Row],[severity]]="Medium",Table1[[#This Row],[severity]]="High"),1,0)</f>
        <v>0</v>
      </c>
    </row>
    <row r="214" spans="1:34" ht="106.5">
      <c r="A214" s="27" t="s">
        <v>2495</v>
      </c>
      <c r="B214" s="11" t="s">
        <v>2496</v>
      </c>
      <c r="C214" s="12" t="s">
        <v>149</v>
      </c>
      <c r="D214"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14" s="11" t="s">
        <v>2549</v>
      </c>
      <c r="F214" s="12" t="s">
        <v>2550</v>
      </c>
      <c r="G214" s="41" t="s">
        <v>2551</v>
      </c>
      <c r="H214" s="12">
        <v>2</v>
      </c>
      <c r="I214" s="12" t="s">
        <v>2552</v>
      </c>
      <c r="J214" s="12" t="s">
        <v>2562</v>
      </c>
      <c r="K214" s="13" t="s">
        <v>56</v>
      </c>
      <c r="L214" s="12" t="s">
        <v>2554</v>
      </c>
      <c r="M214" s="12" t="s">
        <v>2555</v>
      </c>
      <c r="N214" s="12" t="s">
        <v>762</v>
      </c>
      <c r="O214" s="12" t="s">
        <v>2563</v>
      </c>
      <c r="P214" s="13" t="s">
        <v>62</v>
      </c>
      <c r="Q214" s="13" t="s">
        <v>61</v>
      </c>
      <c r="R214" s="13" t="s">
        <v>62</v>
      </c>
      <c r="S214" s="12" t="s">
        <v>76</v>
      </c>
      <c r="T214" s="13" t="s">
        <v>77</v>
      </c>
      <c r="U214" s="13" t="s">
        <v>61</v>
      </c>
      <c r="V214" s="12" t="s">
        <v>2157</v>
      </c>
      <c r="W214" s="12" t="s">
        <v>72</v>
      </c>
      <c r="X214" s="12" t="s">
        <v>62</v>
      </c>
      <c r="Y214" s="12" t="s">
        <v>73</v>
      </c>
      <c r="Z214" t="s">
        <v>3186</v>
      </c>
      <c r="AA214" s="12" t="str">
        <f>Table1[[#This Row],[case_id]]&amp;"__"&amp;Table1[[#This Row],[filename]]&amp;"__"&amp;Table1[[#This Row],[Model]]</f>
        <v>repo_b2e2729_8377e84__trainer_llm_vs_gt.diff__ChatGPT 5.4</v>
      </c>
      <c r="AB214" s="12">
        <f>IF(Table1[[#This Row],[task_success]]="Yes",1,0)</f>
        <v>1</v>
      </c>
      <c r="AC214" s="12">
        <f>IF(Table1[[#This Row],[task_success]]="Partial",1,0)</f>
        <v>0</v>
      </c>
      <c r="AD214" s="12">
        <f>IF(Table1[[#This Row],[task_success]]="No",1,0)</f>
        <v>0</v>
      </c>
      <c r="AE214" s="12">
        <f>IF(Table1[[#This Row],[exact_match]]="Yes",1,0)</f>
        <v>0</v>
      </c>
      <c r="AF214" s="12">
        <f>IF(Table1[[#This Row],[unintended_change_present]]="Yes",1,0)</f>
        <v>1</v>
      </c>
      <c r="AG214" s="12">
        <f>IF(Table1[[#This Row],[missed_required_change]]="Yes",1,0)</f>
        <v>0</v>
      </c>
      <c r="AH214" s="12">
        <f>IF(OR(Table1[[#This Row],[severity]]="Medium",Table1[[#This Row],[severity]]="High"),1,0)</f>
        <v>0</v>
      </c>
    </row>
    <row r="215" spans="1:34" ht="198">
      <c r="A215" s="26" t="s">
        <v>2495</v>
      </c>
      <c r="B215" s="15" t="s">
        <v>2496</v>
      </c>
      <c r="C215" s="20" t="s">
        <v>149</v>
      </c>
      <c r="D215"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15" s="15" t="s">
        <v>2568</v>
      </c>
      <c r="F215" s="16" t="s">
        <v>2569</v>
      </c>
      <c r="G215" s="16" t="s">
        <v>2570</v>
      </c>
      <c r="H215" s="16">
        <v>1</v>
      </c>
      <c r="I215" s="16" t="s">
        <v>2571</v>
      </c>
      <c r="J215" s="16" t="s">
        <v>2571</v>
      </c>
      <c r="K215" s="18" t="s">
        <v>56</v>
      </c>
      <c r="L215" s="16" t="s">
        <v>2572</v>
      </c>
      <c r="M215" s="16" t="s">
        <v>2573</v>
      </c>
      <c r="N215" s="16" t="s">
        <v>1649</v>
      </c>
      <c r="O215" s="16" t="s">
        <v>2574</v>
      </c>
      <c r="P215" s="18" t="s">
        <v>61</v>
      </c>
      <c r="Q215" s="18" t="s">
        <v>61</v>
      </c>
      <c r="R215" s="18" t="s">
        <v>62</v>
      </c>
      <c r="S215" s="16" t="s">
        <v>680</v>
      </c>
      <c r="T215" s="18" t="s">
        <v>64</v>
      </c>
      <c r="U215" s="18" t="s">
        <v>62</v>
      </c>
      <c r="V215" s="16" t="s">
        <v>2575</v>
      </c>
      <c r="W215" s="16" t="s">
        <v>66</v>
      </c>
      <c r="X215" s="16" t="s">
        <v>62</v>
      </c>
      <c r="Y215" s="16" t="s">
        <v>73</v>
      </c>
      <c r="Z215" t="s">
        <v>3186</v>
      </c>
      <c r="AA215" s="12" t="str">
        <f>Table1[[#This Row],[case_id]]&amp;"__"&amp;Table1[[#This Row],[filename]]&amp;"__"&amp;Table1[[#This Row],[Model]]</f>
        <v>repo_5019c3b_3428d97__pipeline_llm_vs_gt.diff__ChatGPT 5.4</v>
      </c>
      <c r="AB215" s="12">
        <f>IF(Table1[[#This Row],[task_success]]="Yes",1,0)</f>
        <v>0</v>
      </c>
      <c r="AC215" s="12">
        <f>IF(Table1[[#This Row],[task_success]]="Partial",1,0)</f>
        <v>0</v>
      </c>
      <c r="AD215" s="12">
        <f>IF(Table1[[#This Row],[task_success]]="No",1,0)</f>
        <v>1</v>
      </c>
      <c r="AE215" s="12">
        <f>IF(Table1[[#This Row],[exact_match]]="Yes",1,0)</f>
        <v>0</v>
      </c>
      <c r="AF215" s="12">
        <f>IF(Table1[[#This Row],[unintended_change_present]]="Yes",1,0)</f>
        <v>1</v>
      </c>
      <c r="AG215" s="12">
        <f>IF(Table1[[#This Row],[missed_required_change]]="Yes",1,0)</f>
        <v>1</v>
      </c>
      <c r="AH215" s="12">
        <f>IF(OR(Table1[[#This Row],[severity]]="Medium",Table1[[#This Row],[severity]]="High"),1,0)</f>
        <v>1</v>
      </c>
    </row>
    <row r="216" spans="1:34" ht="106.5">
      <c r="A216" s="27" t="s">
        <v>2495</v>
      </c>
      <c r="B216" s="11" t="s">
        <v>2496</v>
      </c>
      <c r="C216" s="12" t="s">
        <v>305</v>
      </c>
      <c r="D216"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16" s="11" t="s">
        <v>2579</v>
      </c>
      <c r="F216" s="12" t="s">
        <v>2580</v>
      </c>
      <c r="G216" s="12" t="s">
        <v>2581</v>
      </c>
      <c r="H216" s="12">
        <v>1</v>
      </c>
      <c r="I216" s="12" t="s">
        <v>2582</v>
      </c>
      <c r="J216" s="12" t="s">
        <v>2582</v>
      </c>
      <c r="K216" s="13" t="s">
        <v>56</v>
      </c>
      <c r="L216" s="12" t="s">
        <v>2583</v>
      </c>
      <c r="M216" s="12" t="s">
        <v>2584</v>
      </c>
      <c r="N216" s="12" t="s">
        <v>2585</v>
      </c>
      <c r="O216" s="12" t="s">
        <v>2586</v>
      </c>
      <c r="P216" s="13" t="s">
        <v>62</v>
      </c>
      <c r="Q216" s="13" t="s">
        <v>61</v>
      </c>
      <c r="R216" s="13" t="s">
        <v>62</v>
      </c>
      <c r="S216" s="12" t="s">
        <v>76</v>
      </c>
      <c r="T216" s="13" t="s">
        <v>77</v>
      </c>
      <c r="U216" s="13" t="s">
        <v>61</v>
      </c>
      <c r="V216" s="12" t="s">
        <v>2157</v>
      </c>
      <c r="W216" s="12" t="s">
        <v>72</v>
      </c>
      <c r="X216" s="12" t="s">
        <v>62</v>
      </c>
      <c r="Y216" s="12" t="s">
        <v>73</v>
      </c>
      <c r="Z216" t="s">
        <v>3186</v>
      </c>
      <c r="AA216" s="12" t="str">
        <f>Table1[[#This Row],[case_id]]&amp;"__"&amp;Table1[[#This Row],[filename]]&amp;"__"&amp;Table1[[#This Row],[Model]]</f>
        <v>repo_70d00f6_5e02a81__layers_llm_vs_gt.diff__ChatGPT 5.4</v>
      </c>
      <c r="AB216" s="12">
        <f>IF(Table1[[#This Row],[task_success]]="Yes",1,0)</f>
        <v>1</v>
      </c>
      <c r="AC216" s="12">
        <f>IF(Table1[[#This Row],[task_success]]="Partial",1,0)</f>
        <v>0</v>
      </c>
      <c r="AD216" s="12">
        <f>IF(Table1[[#This Row],[task_success]]="No",1,0)</f>
        <v>0</v>
      </c>
      <c r="AE216" s="12">
        <f>IF(Table1[[#This Row],[exact_match]]="Yes",1,0)</f>
        <v>0</v>
      </c>
      <c r="AF216" s="12">
        <f>IF(Table1[[#This Row],[unintended_change_present]]="Yes",1,0)</f>
        <v>1</v>
      </c>
      <c r="AG216" s="12">
        <f>IF(Table1[[#This Row],[missed_required_change]]="Yes",1,0)</f>
        <v>0</v>
      </c>
      <c r="AH216" s="12">
        <f>IF(OR(Table1[[#This Row],[severity]]="Medium",Table1[[#This Row],[severity]]="High"),1,0)</f>
        <v>0</v>
      </c>
    </row>
    <row r="217" spans="1:34" ht="106.5">
      <c r="A217" s="14" t="s">
        <v>2591</v>
      </c>
      <c r="B217" s="15" t="s">
        <v>2592</v>
      </c>
      <c r="C217" s="20" t="s">
        <v>149</v>
      </c>
      <c r="D217"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17" s="15" t="s">
        <v>2593</v>
      </c>
      <c r="F217" s="16" t="s">
        <v>2594</v>
      </c>
      <c r="G217" s="16" t="s">
        <v>2595</v>
      </c>
      <c r="H217" s="16">
        <v>1</v>
      </c>
      <c r="I217" s="16" t="s">
        <v>2596</v>
      </c>
      <c r="J217" s="16" t="s">
        <v>2596</v>
      </c>
      <c r="K217" s="18" t="s">
        <v>56</v>
      </c>
      <c r="L217" s="16" t="s">
        <v>2597</v>
      </c>
      <c r="M217" s="16" t="s">
        <v>2598</v>
      </c>
      <c r="N217" s="16" t="s">
        <v>591</v>
      </c>
      <c r="O217" s="16" t="s">
        <v>2599</v>
      </c>
      <c r="P217" s="18" t="s">
        <v>62</v>
      </c>
      <c r="Q217" s="18" t="s">
        <v>61</v>
      </c>
      <c r="R217" s="18" t="s">
        <v>62</v>
      </c>
      <c r="S217" s="16" t="s">
        <v>76</v>
      </c>
      <c r="T217" s="18" t="s">
        <v>77</v>
      </c>
      <c r="U217" s="18" t="s">
        <v>61</v>
      </c>
      <c r="V217" s="16" t="s">
        <v>2157</v>
      </c>
      <c r="W217" s="16" t="s">
        <v>72</v>
      </c>
      <c r="X217" s="16" t="s">
        <v>62</v>
      </c>
      <c r="Y217" s="16" t="s">
        <v>73</v>
      </c>
      <c r="Z217" t="s">
        <v>3186</v>
      </c>
      <c r="AA217" s="12" t="str">
        <f>Table1[[#This Row],[case_id]]&amp;"__"&amp;Table1[[#This Row],[filename]]&amp;"__"&amp;Table1[[#This Row],[Model]]</f>
        <v>repo_ea4831f_8d2c22d__main_llm_vs_gt.diff__ChatGPT 5.4</v>
      </c>
      <c r="AB217" s="12">
        <f>IF(Table1[[#This Row],[task_success]]="Yes",1,0)</f>
        <v>1</v>
      </c>
      <c r="AC217" s="12">
        <f>IF(Table1[[#This Row],[task_success]]="Partial",1,0)</f>
        <v>0</v>
      </c>
      <c r="AD217" s="12">
        <f>IF(Table1[[#This Row],[task_success]]="No",1,0)</f>
        <v>0</v>
      </c>
      <c r="AE217" s="12">
        <f>IF(Table1[[#This Row],[exact_match]]="Yes",1,0)</f>
        <v>0</v>
      </c>
      <c r="AF217" s="12">
        <f>IF(Table1[[#This Row],[unintended_change_present]]="Yes",1,0)</f>
        <v>1</v>
      </c>
      <c r="AG217" s="12">
        <f>IF(Table1[[#This Row],[missed_required_change]]="Yes",1,0)</f>
        <v>0</v>
      </c>
      <c r="AH217" s="12">
        <f>IF(OR(Table1[[#This Row],[severity]]="Medium",Table1[[#This Row],[severity]]="High"),1,0)</f>
        <v>0</v>
      </c>
    </row>
    <row r="218" spans="1:34" ht="106.5">
      <c r="A218" s="10" t="s">
        <v>2591</v>
      </c>
      <c r="B218" s="11" t="s">
        <v>2592</v>
      </c>
      <c r="C218" s="12" t="s">
        <v>305</v>
      </c>
      <c r="D218"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Extract Variable</v>
      </c>
      <c r="E218" s="11" t="s">
        <v>2604</v>
      </c>
      <c r="F218" s="12" t="s">
        <v>2605</v>
      </c>
      <c r="G218" s="12" t="s">
        <v>2606</v>
      </c>
      <c r="H218" s="12">
        <v>1</v>
      </c>
      <c r="I218" s="12" t="s">
        <v>2607</v>
      </c>
      <c r="J218" s="12" t="s">
        <v>2607</v>
      </c>
      <c r="K218" s="13" t="s">
        <v>56</v>
      </c>
      <c r="L218" s="12" t="s">
        <v>2608</v>
      </c>
      <c r="M218" s="12" t="s">
        <v>2609</v>
      </c>
      <c r="N218" s="12" t="s">
        <v>2610</v>
      </c>
      <c r="O218" s="12" t="s">
        <v>2611</v>
      </c>
      <c r="P218" s="13" t="s">
        <v>62</v>
      </c>
      <c r="Q218" s="13" t="s">
        <v>62</v>
      </c>
      <c r="R218" s="13" t="s">
        <v>61</v>
      </c>
      <c r="S218" s="12" t="s">
        <v>73</v>
      </c>
      <c r="T218" s="13" t="s">
        <v>73</v>
      </c>
      <c r="U218" s="13" t="s">
        <v>61</v>
      </c>
      <c r="V218" s="12" t="s">
        <v>2441</v>
      </c>
      <c r="W218" s="12" t="s">
        <v>850</v>
      </c>
      <c r="X218" s="12" t="s">
        <v>62</v>
      </c>
      <c r="Y218" s="12" t="s">
        <v>73</v>
      </c>
      <c r="Z218" t="s">
        <v>3186</v>
      </c>
      <c r="AA218" s="12" t="str">
        <f>Table1[[#This Row],[case_id]]&amp;"__"&amp;Table1[[#This Row],[filename]]&amp;"__"&amp;Table1[[#This Row],[Model]]</f>
        <v>repo_8508c46_2e0a353__player_llm_vs_gt.diff__ChatGPT 5.4</v>
      </c>
      <c r="AB218" s="12">
        <f>IF(Table1[[#This Row],[task_success]]="Yes",1,0)</f>
        <v>1</v>
      </c>
      <c r="AC218" s="12">
        <f>IF(Table1[[#This Row],[task_success]]="Partial",1,0)</f>
        <v>0</v>
      </c>
      <c r="AD218" s="12">
        <f>IF(Table1[[#This Row],[task_success]]="No",1,0)</f>
        <v>0</v>
      </c>
      <c r="AE218" s="12">
        <f>IF(Table1[[#This Row],[exact_match]]="Yes",1,0)</f>
        <v>1</v>
      </c>
      <c r="AF218" s="12">
        <f>IF(Table1[[#This Row],[unintended_change_present]]="Yes",1,0)</f>
        <v>0</v>
      </c>
      <c r="AG218" s="12">
        <f>IF(Table1[[#This Row],[missed_required_change]]="Yes",1,0)</f>
        <v>0</v>
      </c>
      <c r="AH218" s="12">
        <f>IF(OR(Table1[[#This Row],[severity]]="Medium",Table1[[#This Row],[severity]]="High"),1,0)</f>
        <v>0</v>
      </c>
    </row>
    <row r="219" spans="1:34" ht="396.75">
      <c r="A219" s="26" t="s">
        <v>2617</v>
      </c>
      <c r="B219" s="15" t="s">
        <v>2618</v>
      </c>
      <c r="C219" s="16" t="s">
        <v>51</v>
      </c>
      <c r="D219"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19" s="15" t="s">
        <v>2619</v>
      </c>
      <c r="F219" s="16" t="s">
        <v>2620</v>
      </c>
      <c r="G219" s="16" t="s">
        <v>2621</v>
      </c>
      <c r="H219" s="16">
        <v>2</v>
      </c>
      <c r="I219" s="16" t="s">
        <v>2622</v>
      </c>
      <c r="J219" s="16" t="s">
        <v>2623</v>
      </c>
      <c r="K219" s="18" t="s">
        <v>56</v>
      </c>
      <c r="L219" s="16" t="s">
        <v>2624</v>
      </c>
      <c r="M219" s="16" t="s">
        <v>2625</v>
      </c>
      <c r="N219" s="16" t="s">
        <v>2626</v>
      </c>
      <c r="O219" s="16" t="s">
        <v>2627</v>
      </c>
      <c r="P219" s="18" t="s">
        <v>61</v>
      </c>
      <c r="Q219" s="18" t="s">
        <v>61</v>
      </c>
      <c r="R219" s="18" t="s">
        <v>62</v>
      </c>
      <c r="S219" s="16" t="s">
        <v>2628</v>
      </c>
      <c r="T219" s="18" t="s">
        <v>64</v>
      </c>
      <c r="U219" s="18" t="s">
        <v>62</v>
      </c>
      <c r="V219" s="16" t="s">
        <v>2629</v>
      </c>
      <c r="W219" s="16" t="s">
        <v>66</v>
      </c>
      <c r="X219" s="16" t="s">
        <v>62</v>
      </c>
      <c r="Y219" s="16" t="s">
        <v>73</v>
      </c>
      <c r="Z219" t="s">
        <v>3186</v>
      </c>
      <c r="AA219" s="12" t="str">
        <f>Table1[[#This Row],[case_id]]&amp;"__"&amp;Table1[[#This Row],[filename]]&amp;"__"&amp;Table1[[#This Row],[Model]]</f>
        <v>repo_c224141_ecd90d6__status_llm_vs_gt.diff__ChatGPT 5.4</v>
      </c>
      <c r="AB219" s="12">
        <f>IF(Table1[[#This Row],[task_success]]="Yes",1,0)</f>
        <v>0</v>
      </c>
      <c r="AC219" s="12">
        <f>IF(Table1[[#This Row],[task_success]]="Partial",1,0)</f>
        <v>0</v>
      </c>
      <c r="AD219" s="12">
        <f>IF(Table1[[#This Row],[task_success]]="No",1,0)</f>
        <v>1</v>
      </c>
      <c r="AE219" s="12">
        <f>IF(Table1[[#This Row],[exact_match]]="Yes",1,0)</f>
        <v>0</v>
      </c>
      <c r="AF219" s="12">
        <f>IF(Table1[[#This Row],[unintended_change_present]]="Yes",1,0)</f>
        <v>1</v>
      </c>
      <c r="AG219" s="12">
        <f>IF(Table1[[#This Row],[missed_required_change]]="Yes",1,0)</f>
        <v>1</v>
      </c>
      <c r="AH219" s="12">
        <f>IF(OR(Table1[[#This Row],[severity]]="Medium",Table1[[#This Row],[severity]]="High"),1,0)</f>
        <v>1</v>
      </c>
    </row>
    <row r="220" spans="1:34" ht="106.5">
      <c r="A220" s="27" t="s">
        <v>2617</v>
      </c>
      <c r="B220" s="11" t="s">
        <v>2618</v>
      </c>
      <c r="C220" s="12" t="s">
        <v>51</v>
      </c>
      <c r="D220"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Rename Variable</v>
      </c>
      <c r="E220" s="11" t="s">
        <v>2619</v>
      </c>
      <c r="F220" s="12" t="s">
        <v>2620</v>
      </c>
      <c r="G220" s="12" t="s">
        <v>2621</v>
      </c>
      <c r="H220" s="12">
        <v>2</v>
      </c>
      <c r="I220" s="12" t="s">
        <v>2622</v>
      </c>
      <c r="J220" s="12" t="s">
        <v>2636</v>
      </c>
      <c r="K220" s="13" t="s">
        <v>56</v>
      </c>
      <c r="L220" s="12" t="s">
        <v>2624</v>
      </c>
      <c r="M220" s="12" t="s">
        <v>2625</v>
      </c>
      <c r="N220" s="12" t="s">
        <v>2637</v>
      </c>
      <c r="O220" s="12" t="s">
        <v>2638</v>
      </c>
      <c r="P220" s="13" t="s">
        <v>62</v>
      </c>
      <c r="Q220" s="13" t="s">
        <v>61</v>
      </c>
      <c r="R220" s="13" t="s">
        <v>62</v>
      </c>
      <c r="S220" s="12" t="s">
        <v>76</v>
      </c>
      <c r="T220" s="13" t="s">
        <v>77</v>
      </c>
      <c r="U220" s="13" t="s">
        <v>61</v>
      </c>
      <c r="V220" s="12" t="s">
        <v>2157</v>
      </c>
      <c r="W220" s="12" t="s">
        <v>72</v>
      </c>
      <c r="X220" s="12" t="s">
        <v>62</v>
      </c>
      <c r="Y220" s="12" t="s">
        <v>73</v>
      </c>
      <c r="Z220" t="s">
        <v>3186</v>
      </c>
      <c r="AA220" s="12" t="str">
        <f>Table1[[#This Row],[case_id]]&amp;"__"&amp;Table1[[#This Row],[filename]]&amp;"__"&amp;Table1[[#This Row],[Model]]</f>
        <v>repo_c224141_ecd90d6__desc_llm_vs_gt.diff__ChatGPT 5.4</v>
      </c>
      <c r="AB220" s="12">
        <f>IF(Table1[[#This Row],[task_success]]="Yes",1,0)</f>
        <v>1</v>
      </c>
      <c r="AC220" s="12">
        <f>IF(Table1[[#This Row],[task_success]]="Partial",1,0)</f>
        <v>0</v>
      </c>
      <c r="AD220" s="12">
        <f>IF(Table1[[#This Row],[task_success]]="No",1,0)</f>
        <v>0</v>
      </c>
      <c r="AE220" s="12">
        <f>IF(Table1[[#This Row],[exact_match]]="Yes",1,0)</f>
        <v>0</v>
      </c>
      <c r="AF220" s="12">
        <f>IF(Table1[[#This Row],[unintended_change_present]]="Yes",1,0)</f>
        <v>1</v>
      </c>
      <c r="AG220" s="12">
        <f>IF(Table1[[#This Row],[missed_required_change]]="Yes",1,0)</f>
        <v>0</v>
      </c>
      <c r="AH220" s="12">
        <f>IF(OR(Table1[[#This Row],[severity]]="Medium",Table1[[#This Row],[severity]]="High"),1,0)</f>
        <v>0</v>
      </c>
    </row>
    <row r="221" spans="1:34" ht="106.5">
      <c r="A221" s="26" t="s">
        <v>2617</v>
      </c>
      <c r="B221" s="15" t="s">
        <v>2618</v>
      </c>
      <c r="C221" s="20" t="s">
        <v>149</v>
      </c>
      <c r="D221"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21" s="15" t="s">
        <v>2644</v>
      </c>
      <c r="F221" s="16" t="s">
        <v>2645</v>
      </c>
      <c r="G221" s="16" t="s">
        <v>2646</v>
      </c>
      <c r="H221" s="16">
        <v>1</v>
      </c>
      <c r="I221" s="16" t="s">
        <v>2647</v>
      </c>
      <c r="J221" s="16" t="s">
        <v>2647</v>
      </c>
      <c r="K221" s="18" t="s">
        <v>56</v>
      </c>
      <c r="L221" s="16" t="s">
        <v>2648</v>
      </c>
      <c r="M221" s="16" t="s">
        <v>2649</v>
      </c>
      <c r="N221" s="16" t="s">
        <v>2637</v>
      </c>
      <c r="O221" s="16" t="s">
        <v>2650</v>
      </c>
      <c r="P221" s="18" t="s">
        <v>62</v>
      </c>
      <c r="Q221" s="18" t="s">
        <v>61</v>
      </c>
      <c r="R221" s="18" t="s">
        <v>62</v>
      </c>
      <c r="S221" s="16" t="s">
        <v>76</v>
      </c>
      <c r="T221" s="18" t="s">
        <v>77</v>
      </c>
      <c r="U221" s="18" t="s">
        <v>61</v>
      </c>
      <c r="V221" s="16" t="s">
        <v>2157</v>
      </c>
      <c r="W221" s="16" t="s">
        <v>72</v>
      </c>
      <c r="X221" s="16" t="s">
        <v>62</v>
      </c>
      <c r="Y221" s="16" t="s">
        <v>73</v>
      </c>
      <c r="Z221" t="s">
        <v>3186</v>
      </c>
      <c r="AA221" s="12" t="str">
        <f>Table1[[#This Row],[case_id]]&amp;"__"&amp;Table1[[#This Row],[filename]]&amp;"__"&amp;Table1[[#This Row],[Model]]</f>
        <v>repo_77e21a0_56762b5__desc_llm_vs_gt.diff__ChatGPT 5.4</v>
      </c>
      <c r="AB221" s="12">
        <f>IF(Table1[[#This Row],[task_success]]="Yes",1,0)</f>
        <v>1</v>
      </c>
      <c r="AC221" s="12">
        <f>IF(Table1[[#This Row],[task_success]]="Partial",1,0)</f>
        <v>0</v>
      </c>
      <c r="AD221" s="12">
        <f>IF(Table1[[#This Row],[task_success]]="No",1,0)</f>
        <v>0</v>
      </c>
      <c r="AE221" s="12">
        <f>IF(Table1[[#This Row],[exact_match]]="Yes",1,0)</f>
        <v>0</v>
      </c>
      <c r="AF221" s="12">
        <f>IF(Table1[[#This Row],[unintended_change_present]]="Yes",1,0)</f>
        <v>1</v>
      </c>
      <c r="AG221" s="12">
        <f>IF(Table1[[#This Row],[missed_required_change]]="Yes",1,0)</f>
        <v>0</v>
      </c>
      <c r="AH221" s="12">
        <f>IF(OR(Table1[[#This Row],[severity]]="Medium",Table1[[#This Row],[severity]]="High"),1,0)</f>
        <v>0</v>
      </c>
    </row>
    <row r="222" spans="1:34" ht="305.25">
      <c r="A222" s="27" t="s">
        <v>2617</v>
      </c>
      <c r="B222" s="11" t="s">
        <v>2618</v>
      </c>
      <c r="C222" s="24" t="s">
        <v>149</v>
      </c>
      <c r="D222"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Change Method Signature</v>
      </c>
      <c r="E222" s="11" t="s">
        <v>2654</v>
      </c>
      <c r="F222" s="12" t="s">
        <v>2655</v>
      </c>
      <c r="G222" s="12" t="s">
        <v>2656</v>
      </c>
      <c r="H222" s="12">
        <v>1</v>
      </c>
      <c r="I222" s="12" t="s">
        <v>2657</v>
      </c>
      <c r="J222" s="12" t="s">
        <v>2657</v>
      </c>
      <c r="K222" s="13" t="s">
        <v>56</v>
      </c>
      <c r="L222" s="12" t="s">
        <v>2658</v>
      </c>
      <c r="M222" s="12" t="s">
        <v>2659</v>
      </c>
      <c r="N222" s="12" t="s">
        <v>2660</v>
      </c>
      <c r="O222" s="12" t="s">
        <v>2661</v>
      </c>
      <c r="P222" s="13" t="s">
        <v>62</v>
      </c>
      <c r="Q222" s="13" t="s">
        <v>61</v>
      </c>
      <c r="R222" s="13" t="s">
        <v>62</v>
      </c>
      <c r="S222" s="12" t="s">
        <v>694</v>
      </c>
      <c r="T222" s="13" t="s">
        <v>125</v>
      </c>
      <c r="U222" s="13" t="s">
        <v>61</v>
      </c>
      <c r="V222" s="12" t="s">
        <v>2662</v>
      </c>
      <c r="W222" s="12" t="s">
        <v>72</v>
      </c>
      <c r="X222" s="12" t="s">
        <v>62</v>
      </c>
      <c r="Y222" s="12" t="s">
        <v>73</v>
      </c>
      <c r="Z222" t="s">
        <v>3186</v>
      </c>
      <c r="AA222" s="12" t="str">
        <f>Table1[[#This Row],[case_id]]&amp;"__"&amp;Table1[[#This Row],[filename]]&amp;"__"&amp;Table1[[#This Row],[Model]]</f>
        <v>repo_8f6e8ee_c3b6802__rec_llm_vs_gt.diff__ChatGPT 5.4</v>
      </c>
      <c r="AB222" s="12">
        <f>IF(Table1[[#This Row],[task_success]]="Yes",1,0)</f>
        <v>1</v>
      </c>
      <c r="AC222" s="12">
        <f>IF(Table1[[#This Row],[task_success]]="Partial",1,0)</f>
        <v>0</v>
      </c>
      <c r="AD222" s="12">
        <f>IF(Table1[[#This Row],[task_success]]="No",1,0)</f>
        <v>0</v>
      </c>
      <c r="AE222" s="12">
        <f>IF(Table1[[#This Row],[exact_match]]="Yes",1,0)</f>
        <v>0</v>
      </c>
      <c r="AF222" s="12">
        <f>IF(Table1[[#This Row],[unintended_change_present]]="Yes",1,0)</f>
        <v>1</v>
      </c>
      <c r="AG222" s="12">
        <f>IF(Table1[[#This Row],[missed_required_change]]="Yes",1,0)</f>
        <v>0</v>
      </c>
      <c r="AH222" s="12">
        <f>IF(OR(Table1[[#This Row],[severity]]="Medium",Table1[[#This Row],[severity]]="High"),1,0)</f>
        <v>1</v>
      </c>
    </row>
    <row r="223" spans="1:34" ht="229.5">
      <c r="A223" s="10" t="s">
        <v>49</v>
      </c>
      <c r="B223" s="11" t="s">
        <v>50</v>
      </c>
      <c r="C223" s="12" t="s">
        <v>51</v>
      </c>
      <c r="D22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3" s="11" t="s">
        <v>52</v>
      </c>
      <c r="F223" s="12" t="s">
        <v>53</v>
      </c>
      <c r="G223" s="12" t="s">
        <v>54</v>
      </c>
      <c r="H223" s="12">
        <v>1</v>
      </c>
      <c r="I223" s="12" t="s">
        <v>55</v>
      </c>
      <c r="J223" s="12" t="s">
        <v>55</v>
      </c>
      <c r="K223" s="13" t="s">
        <v>56</v>
      </c>
      <c r="L223" s="12" t="s">
        <v>57</v>
      </c>
      <c r="M223" s="12" t="s">
        <v>58</v>
      </c>
      <c r="N223" s="12" t="s">
        <v>68</v>
      </c>
      <c r="O223" s="12" t="s">
        <v>69</v>
      </c>
      <c r="P223" s="12" t="s">
        <v>62</v>
      </c>
      <c r="Q223" s="12" t="s">
        <v>61</v>
      </c>
      <c r="R223" s="12" t="s">
        <v>62</v>
      </c>
      <c r="S223" s="12" t="s">
        <v>70</v>
      </c>
      <c r="T223" s="12" t="s">
        <v>64</v>
      </c>
      <c r="U223" s="12" t="s">
        <v>61</v>
      </c>
      <c r="V223" s="12" t="s">
        <v>71</v>
      </c>
      <c r="W223" s="12" t="s">
        <v>72</v>
      </c>
      <c r="X223" s="1" t="s">
        <v>62</v>
      </c>
      <c r="Y223" s="1" t="s">
        <v>73</v>
      </c>
      <c r="Z223" t="s">
        <v>3187</v>
      </c>
      <c r="AA223" s="12" t="str">
        <f>Table1[[#This Row],[case_id]]&amp;"__"&amp;Table1[[#This Row],[filename]]&amp;"__"&amp;Table1[[#This Row],[Model]]</f>
        <v>repo_a55aa59_4311b2c__gemini_cmdmod_llm_vs_gt.diff__Gemini 3.5 Flash</v>
      </c>
      <c r="AB223" s="12">
        <f>IF(Table1[[#This Row],[task_success]]="Yes",1,0)</f>
        <v>1</v>
      </c>
      <c r="AC223" s="12">
        <f>IF(Table1[[#This Row],[task_success]]="Partial",1,0)</f>
        <v>0</v>
      </c>
      <c r="AD223" s="12">
        <f>IF(Table1[[#This Row],[task_success]]="No",1,0)</f>
        <v>0</v>
      </c>
      <c r="AE223" s="12">
        <f>IF(Table1[[#This Row],[exact_match]]="Yes",1,0)</f>
        <v>0</v>
      </c>
      <c r="AF223" s="12">
        <f>IF(Table1[[#This Row],[unintended_change_present]]="Yes",1,0)</f>
        <v>1</v>
      </c>
      <c r="AG223" s="12">
        <f>IF(Table1[[#This Row],[missed_required_change]]="Yes",1,0)</f>
        <v>0</v>
      </c>
      <c r="AH223" s="12">
        <f>IF(OR(Table1[[#This Row],[severity]]="Medium",Table1[[#This Row],[severity]]="High"),1,0)</f>
        <v>1</v>
      </c>
    </row>
    <row r="224" spans="1:34" ht="137.25">
      <c r="A224" s="14" t="s">
        <v>49</v>
      </c>
      <c r="B224" s="15" t="s">
        <v>79</v>
      </c>
      <c r="C224" s="16" t="s">
        <v>80</v>
      </c>
      <c r="D22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4" s="15" t="s">
        <v>81</v>
      </c>
      <c r="F224" s="16" t="s">
        <v>82</v>
      </c>
      <c r="G224" s="16" t="s">
        <v>83</v>
      </c>
      <c r="H224" s="16">
        <v>1</v>
      </c>
      <c r="I224" s="17" t="s">
        <v>84</v>
      </c>
      <c r="J224" s="17" t="s">
        <v>84</v>
      </c>
      <c r="K224" s="18" t="s">
        <v>56</v>
      </c>
      <c r="L224" s="16" t="s">
        <v>85</v>
      </c>
      <c r="M224" s="16" t="s">
        <v>86</v>
      </c>
      <c r="N224" s="12" t="s">
        <v>90</v>
      </c>
      <c r="O224" s="12" t="s">
        <v>91</v>
      </c>
      <c r="P224" s="13" t="s">
        <v>62</v>
      </c>
      <c r="Q224" s="13" t="s">
        <v>61</v>
      </c>
      <c r="R224" s="13" t="s">
        <v>62</v>
      </c>
      <c r="S224" s="12" t="s">
        <v>76</v>
      </c>
      <c r="T224" s="13" t="s">
        <v>77</v>
      </c>
      <c r="U224" s="13" t="s">
        <v>61</v>
      </c>
      <c r="V224" s="12" t="s">
        <v>89</v>
      </c>
      <c r="W224" s="12" t="s">
        <v>72</v>
      </c>
      <c r="X224" s="1" t="s">
        <v>62</v>
      </c>
      <c r="Y224" s="1" t="s">
        <v>73</v>
      </c>
      <c r="Z224" t="s">
        <v>3187</v>
      </c>
      <c r="AA224" s="12" t="str">
        <f>Table1[[#This Row],[case_id]]&amp;"__"&amp;Table1[[#This Row],[filename]]&amp;"__"&amp;Table1[[#This Row],[Model]]</f>
        <v>repo_625da0d_9d458bb__gemini_pkg_llm_vs_gt.diff__Gemini 3.5 Flash</v>
      </c>
      <c r="AB224" s="12">
        <f>IF(Table1[[#This Row],[task_success]]="Yes",1,0)</f>
        <v>1</v>
      </c>
      <c r="AC224" s="12">
        <f>IF(Table1[[#This Row],[task_success]]="Partial",1,0)</f>
        <v>0</v>
      </c>
      <c r="AD224" s="12">
        <f>IF(Table1[[#This Row],[task_success]]="No",1,0)</f>
        <v>0</v>
      </c>
      <c r="AE224" s="12">
        <f>IF(Table1[[#This Row],[exact_match]]="Yes",1,0)</f>
        <v>0</v>
      </c>
      <c r="AF224" s="12">
        <f>IF(Table1[[#This Row],[unintended_change_present]]="Yes",1,0)</f>
        <v>1</v>
      </c>
      <c r="AG224" s="12">
        <f>IF(Table1[[#This Row],[missed_required_change]]="Yes",1,0)</f>
        <v>0</v>
      </c>
      <c r="AH224" s="12">
        <f>IF(OR(Table1[[#This Row],[severity]]="Medium",Table1[[#This Row],[severity]]="High"),1,0)</f>
        <v>0</v>
      </c>
    </row>
    <row r="225" spans="1:34" ht="229.5">
      <c r="A225" s="10" t="s">
        <v>49</v>
      </c>
      <c r="B225" s="11" t="s">
        <v>79</v>
      </c>
      <c r="C225" s="12" t="s">
        <v>80</v>
      </c>
      <c r="D22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5" s="11" t="s">
        <v>94</v>
      </c>
      <c r="F225" s="12" t="s">
        <v>95</v>
      </c>
      <c r="G225" s="12" t="s">
        <v>96</v>
      </c>
      <c r="H225" s="12">
        <v>1</v>
      </c>
      <c r="I225" s="19" t="s">
        <v>97</v>
      </c>
      <c r="J225" s="19" t="s">
        <v>97</v>
      </c>
      <c r="K225" s="13" t="s">
        <v>56</v>
      </c>
      <c r="L225" s="12" t="s">
        <v>98</v>
      </c>
      <c r="M225" s="12" t="s">
        <v>99</v>
      </c>
      <c r="N225" s="12" t="s">
        <v>106</v>
      </c>
      <c r="O225" s="12" t="s">
        <v>107</v>
      </c>
      <c r="P225" s="12" t="s">
        <v>61</v>
      </c>
      <c r="Q225" s="12" t="s">
        <v>61</v>
      </c>
      <c r="R225" s="12" t="s">
        <v>62</v>
      </c>
      <c r="S225" s="12" t="s">
        <v>108</v>
      </c>
      <c r="T225" s="12" t="s">
        <v>64</v>
      </c>
      <c r="U225" s="12" t="s">
        <v>62</v>
      </c>
      <c r="V225" s="12" t="s">
        <v>109</v>
      </c>
      <c r="W225" s="12" t="s">
        <v>66</v>
      </c>
      <c r="X225" s="1" t="s">
        <v>61</v>
      </c>
      <c r="Y225" s="1" t="s">
        <v>110</v>
      </c>
      <c r="Z225" t="s">
        <v>3187</v>
      </c>
      <c r="AA225" s="12" t="str">
        <f>Table1[[#This Row],[case_id]]&amp;"__"&amp;Table1[[#This Row],[filename]]&amp;"__"&amp;Table1[[#This Row],[Model]]</f>
        <v>repo_b4db08e_d18e5c4__gemini_event_llm_vs_gt.diff__Gemini 3.5 Flash</v>
      </c>
      <c r="AB225" s="12">
        <f>IF(Table1[[#This Row],[task_success]]="Yes",1,0)</f>
        <v>0</v>
      </c>
      <c r="AC225" s="12">
        <f>IF(Table1[[#This Row],[task_success]]="Partial",1,0)</f>
        <v>0</v>
      </c>
      <c r="AD225" s="12">
        <f>IF(Table1[[#This Row],[task_success]]="No",1,0)</f>
        <v>1</v>
      </c>
      <c r="AE225" s="12">
        <f>IF(Table1[[#This Row],[exact_match]]="Yes",1,0)</f>
        <v>0</v>
      </c>
      <c r="AF225" s="12">
        <f>IF(Table1[[#This Row],[unintended_change_present]]="Yes",1,0)</f>
        <v>1</v>
      </c>
      <c r="AG225" s="12">
        <f>IF(Table1[[#This Row],[missed_required_change]]="Yes",1,0)</f>
        <v>1</v>
      </c>
      <c r="AH225" s="12">
        <f>IF(OR(Table1[[#This Row],[severity]]="Medium",Table1[[#This Row],[severity]]="High"),1,0)</f>
        <v>1</v>
      </c>
    </row>
    <row r="226" spans="1:34" ht="91.5">
      <c r="A226" s="14" t="s">
        <v>49</v>
      </c>
      <c r="B226" s="15" t="s">
        <v>79</v>
      </c>
      <c r="C226" s="16" t="s">
        <v>114</v>
      </c>
      <c r="D22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6" s="15" t="s">
        <v>115</v>
      </c>
      <c r="F226" s="16" t="s">
        <v>116</v>
      </c>
      <c r="G226" s="16" t="s">
        <v>117</v>
      </c>
      <c r="H226" s="16">
        <v>3</v>
      </c>
      <c r="I226" s="16" t="s">
        <v>118</v>
      </c>
      <c r="J226" s="16" t="s">
        <v>119</v>
      </c>
      <c r="K226" s="18" t="s">
        <v>56</v>
      </c>
      <c r="L226" s="16" t="s">
        <v>120</v>
      </c>
      <c r="M226" s="16" t="s">
        <v>121</v>
      </c>
      <c r="N226" s="12" t="s">
        <v>127</v>
      </c>
      <c r="O226" s="12" t="s">
        <v>128</v>
      </c>
      <c r="P226" s="13" t="s">
        <v>62</v>
      </c>
      <c r="Q226" s="13" t="s">
        <v>61</v>
      </c>
      <c r="R226" s="13" t="s">
        <v>62</v>
      </c>
      <c r="S226" s="12" t="s">
        <v>76</v>
      </c>
      <c r="T226" s="13" t="s">
        <v>77</v>
      </c>
      <c r="U226" s="13" t="s">
        <v>61</v>
      </c>
      <c r="V226" s="12" t="s">
        <v>89</v>
      </c>
      <c r="W226" s="12" t="s">
        <v>72</v>
      </c>
      <c r="X226" s="1" t="s">
        <v>62</v>
      </c>
      <c r="Y226" s="1" t="s">
        <v>73</v>
      </c>
      <c r="Z226" t="s">
        <v>3187</v>
      </c>
      <c r="AA226" s="12" t="str">
        <f>Table1[[#This Row],[case_id]]&amp;"__"&amp;Table1[[#This Row],[filename]]&amp;"__"&amp;Table1[[#This Row],[Model]]</f>
        <v>repo_8b7a575_d92abc6__gemini_eval_llm_vs_gt.diff__Gemini 3.5 Flash</v>
      </c>
      <c r="AB226" s="12">
        <f>IF(Table1[[#This Row],[task_success]]="Yes",1,0)</f>
        <v>1</v>
      </c>
      <c r="AC226" s="12">
        <f>IF(Table1[[#This Row],[task_success]]="Partial",1,0)</f>
        <v>0</v>
      </c>
      <c r="AD226" s="12">
        <f>IF(Table1[[#This Row],[task_success]]="No",1,0)</f>
        <v>0</v>
      </c>
      <c r="AE226" s="12">
        <f>IF(Table1[[#This Row],[exact_match]]="Yes",1,0)</f>
        <v>0</v>
      </c>
      <c r="AF226" s="12">
        <f>IF(Table1[[#This Row],[unintended_change_present]]="Yes",1,0)</f>
        <v>1</v>
      </c>
      <c r="AG226" s="12">
        <f>IF(Table1[[#This Row],[missed_required_change]]="Yes",1,0)</f>
        <v>0</v>
      </c>
      <c r="AH226" s="12">
        <f>IF(OR(Table1[[#This Row],[severity]]="Medium",Table1[[#This Row],[severity]]="High"),1,0)</f>
        <v>0</v>
      </c>
    </row>
    <row r="227" spans="1:34" ht="91.5">
      <c r="A227" s="10" t="s">
        <v>49</v>
      </c>
      <c r="B227" s="11" t="s">
        <v>79</v>
      </c>
      <c r="C227" s="12" t="s">
        <v>114</v>
      </c>
      <c r="D22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7" s="11" t="s">
        <v>115</v>
      </c>
      <c r="F227" s="12" t="s">
        <v>116</v>
      </c>
      <c r="G227" s="12" t="s">
        <v>117</v>
      </c>
      <c r="H227" s="12">
        <v>3</v>
      </c>
      <c r="I227" s="12" t="s">
        <v>118</v>
      </c>
      <c r="J227" s="12" t="s">
        <v>131</v>
      </c>
      <c r="K227" s="13" t="s">
        <v>56</v>
      </c>
      <c r="L227" s="12" t="s">
        <v>120</v>
      </c>
      <c r="M227" s="12" t="s">
        <v>121</v>
      </c>
      <c r="N227" s="12" t="s">
        <v>134</v>
      </c>
      <c r="O227" s="12" t="s">
        <v>135</v>
      </c>
      <c r="P227" s="13" t="s">
        <v>62</v>
      </c>
      <c r="Q227" s="13" t="s">
        <v>61</v>
      </c>
      <c r="R227" s="13" t="s">
        <v>62</v>
      </c>
      <c r="S227" s="12" t="s">
        <v>76</v>
      </c>
      <c r="T227" s="13" t="s">
        <v>77</v>
      </c>
      <c r="U227" s="13" t="s">
        <v>61</v>
      </c>
      <c r="V227" s="12" t="s">
        <v>89</v>
      </c>
      <c r="W227" s="12" t="s">
        <v>72</v>
      </c>
      <c r="X227" s="1" t="s">
        <v>62</v>
      </c>
      <c r="Y227" s="1" t="s">
        <v>73</v>
      </c>
      <c r="Z227" t="s">
        <v>3187</v>
      </c>
      <c r="AA227" s="12" t="str">
        <f>Table1[[#This Row],[case_id]]&amp;"__"&amp;Table1[[#This Row],[filename]]&amp;"__"&amp;Table1[[#This Row],[Model]]</f>
        <v>repo_8b7a575_d92abc6__gemini_postpone_llm_vs_gt.diff__Gemini 3.5 Flash</v>
      </c>
      <c r="AB227" s="12">
        <f>IF(Table1[[#This Row],[task_success]]="Yes",1,0)</f>
        <v>1</v>
      </c>
      <c r="AC227" s="12">
        <f>IF(Table1[[#This Row],[task_success]]="Partial",1,0)</f>
        <v>0</v>
      </c>
      <c r="AD227" s="12">
        <f>IF(Table1[[#This Row],[task_success]]="No",1,0)</f>
        <v>0</v>
      </c>
      <c r="AE227" s="12">
        <f>IF(Table1[[#This Row],[exact_match]]="Yes",1,0)</f>
        <v>0</v>
      </c>
      <c r="AF227" s="12">
        <f>IF(Table1[[#This Row],[unintended_change_present]]="Yes",1,0)</f>
        <v>1</v>
      </c>
      <c r="AG227" s="12">
        <f>IF(Table1[[#This Row],[missed_required_change]]="Yes",1,0)</f>
        <v>0</v>
      </c>
      <c r="AH227" s="12">
        <f>IF(OR(Table1[[#This Row],[severity]]="Medium",Table1[[#This Row],[severity]]="High"),1,0)</f>
        <v>0</v>
      </c>
    </row>
    <row r="228" spans="1:34" ht="244.5">
      <c r="A228" s="14" t="s">
        <v>49</v>
      </c>
      <c r="B228" s="15" t="s">
        <v>79</v>
      </c>
      <c r="C228" s="16" t="s">
        <v>114</v>
      </c>
      <c r="D22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8" s="15" t="s">
        <v>115</v>
      </c>
      <c r="F228" s="16" t="s">
        <v>116</v>
      </c>
      <c r="G228" s="16" t="s">
        <v>117</v>
      </c>
      <c r="H228" s="16">
        <v>3</v>
      </c>
      <c r="I228" s="16" t="s">
        <v>118</v>
      </c>
      <c r="J228" s="16" t="s">
        <v>140</v>
      </c>
      <c r="K228" s="18" t="s">
        <v>56</v>
      </c>
      <c r="L228" s="16" t="s">
        <v>120</v>
      </c>
      <c r="M228" s="16" t="s">
        <v>121</v>
      </c>
      <c r="N228" s="12" t="s">
        <v>143</v>
      </c>
      <c r="O228" s="12" t="s">
        <v>144</v>
      </c>
      <c r="P228" s="12" t="s">
        <v>61</v>
      </c>
      <c r="Q228" s="12" t="s">
        <v>61</v>
      </c>
      <c r="R228" s="12" t="s">
        <v>62</v>
      </c>
      <c r="S228" s="12" t="s">
        <v>145</v>
      </c>
      <c r="T228" s="12" t="s">
        <v>64</v>
      </c>
      <c r="U228" s="12" t="s">
        <v>62</v>
      </c>
      <c r="V228" s="12" t="s">
        <v>146</v>
      </c>
      <c r="W228" s="12" t="s">
        <v>66</v>
      </c>
      <c r="X228" s="1" t="s">
        <v>62</v>
      </c>
      <c r="Y228" s="1" t="s">
        <v>73</v>
      </c>
      <c r="Z228" t="s">
        <v>3187</v>
      </c>
      <c r="AA228" s="12" t="str">
        <f>Table1[[#This Row],[case_id]]&amp;"__"&amp;Table1[[#This Row],[filename]]&amp;"__"&amp;Table1[[#This Row],[Model]]</f>
        <v>repo_8b7a575_d92abc6__gemini_skip_llm_vs_gt.diff__Gemini 3.5 Flash</v>
      </c>
      <c r="AB228" s="12">
        <f>IF(Table1[[#This Row],[task_success]]="Yes",1,0)</f>
        <v>0</v>
      </c>
      <c r="AC228" s="12">
        <f>IF(Table1[[#This Row],[task_success]]="Partial",1,0)</f>
        <v>0</v>
      </c>
      <c r="AD228" s="12">
        <f>IF(Table1[[#This Row],[task_success]]="No",1,0)</f>
        <v>1</v>
      </c>
      <c r="AE228" s="12">
        <f>IF(Table1[[#This Row],[exact_match]]="Yes",1,0)</f>
        <v>0</v>
      </c>
      <c r="AF228" s="12">
        <f>IF(Table1[[#This Row],[unintended_change_present]]="Yes",1,0)</f>
        <v>1</v>
      </c>
      <c r="AG228" s="12">
        <f>IF(Table1[[#This Row],[missed_required_change]]="Yes",1,0)</f>
        <v>1</v>
      </c>
      <c r="AH228" s="12">
        <f>IF(OR(Table1[[#This Row],[severity]]="Medium",Table1[[#This Row],[severity]]="High"),1,0)</f>
        <v>1</v>
      </c>
    </row>
    <row r="229" spans="1:34" ht="213">
      <c r="A229" s="10" t="s">
        <v>49</v>
      </c>
      <c r="B229" s="11" t="s">
        <v>79</v>
      </c>
      <c r="C229" s="12" t="s">
        <v>149</v>
      </c>
      <c r="D22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29" s="11" t="s">
        <v>150</v>
      </c>
      <c r="F229" s="12" t="s">
        <v>151</v>
      </c>
      <c r="G229" s="12" t="s">
        <v>152</v>
      </c>
      <c r="H229" s="12">
        <v>1</v>
      </c>
      <c r="I229" s="12" t="s">
        <v>153</v>
      </c>
      <c r="J229" s="12" t="s">
        <v>153</v>
      </c>
      <c r="K229" s="13" t="s">
        <v>56</v>
      </c>
      <c r="L229" s="12" t="s">
        <v>154</v>
      </c>
      <c r="M229" s="12" t="s">
        <v>155</v>
      </c>
      <c r="N229" s="12" t="s">
        <v>158</v>
      </c>
      <c r="O229" s="12" t="s">
        <v>159</v>
      </c>
      <c r="P229" s="12" t="s">
        <v>102</v>
      </c>
      <c r="Q229" s="12" t="s">
        <v>61</v>
      </c>
      <c r="R229" s="12" t="s">
        <v>62</v>
      </c>
      <c r="S229" s="12" t="s">
        <v>160</v>
      </c>
      <c r="T229" s="12" t="s">
        <v>64</v>
      </c>
      <c r="U229" s="12" t="s">
        <v>62</v>
      </c>
      <c r="V229" s="12" t="s">
        <v>161</v>
      </c>
      <c r="W229" s="12" t="s">
        <v>162</v>
      </c>
      <c r="X229" s="1" t="s">
        <v>62</v>
      </c>
      <c r="Y229" s="1" t="s">
        <v>73</v>
      </c>
      <c r="Z229" t="s">
        <v>3187</v>
      </c>
      <c r="AA229" s="12" t="str">
        <f>Table1[[#This Row],[case_id]]&amp;"__"&amp;Table1[[#This Row],[filename]]&amp;"__"&amp;Table1[[#This Row],[Model]]</f>
        <v>repo_d76bd40_aeff594__gemini_llm_vs_gt.diff__Gemini 3.5 Flash</v>
      </c>
      <c r="AB229" s="12">
        <f>IF(Table1[[#This Row],[task_success]]="Yes",1,0)</f>
        <v>0</v>
      </c>
      <c r="AC229" s="12">
        <f>IF(Table1[[#This Row],[task_success]]="Partial",1,0)</f>
        <v>1</v>
      </c>
      <c r="AD229" s="12">
        <f>IF(Table1[[#This Row],[task_success]]="No",1,0)</f>
        <v>0</v>
      </c>
      <c r="AE229" s="12">
        <f>IF(Table1[[#This Row],[exact_match]]="Yes",1,0)</f>
        <v>0</v>
      </c>
      <c r="AF229" s="12">
        <f>IF(Table1[[#This Row],[unintended_change_present]]="Yes",1,0)</f>
        <v>1</v>
      </c>
      <c r="AG229" s="12">
        <f>IF(Table1[[#This Row],[missed_required_change]]="Yes",1,0)</f>
        <v>1</v>
      </c>
      <c r="AH229" s="12">
        <f>IF(OR(Table1[[#This Row],[severity]]="Medium",Table1[[#This Row],[severity]]="High"),1,0)</f>
        <v>1</v>
      </c>
    </row>
    <row r="230" spans="1:34" ht="290.25">
      <c r="A230" s="14" t="s">
        <v>49</v>
      </c>
      <c r="B230" s="15" t="s">
        <v>79</v>
      </c>
      <c r="C230" s="20" t="s">
        <v>149</v>
      </c>
      <c r="D230"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0" s="15" t="s">
        <v>167</v>
      </c>
      <c r="F230" s="16" t="s">
        <v>168</v>
      </c>
      <c r="G230" s="16">
        <v>5300156</v>
      </c>
      <c r="H230" s="16">
        <v>1</v>
      </c>
      <c r="I230" s="17" t="s">
        <v>169</v>
      </c>
      <c r="J230" s="17" t="s">
        <v>169</v>
      </c>
      <c r="K230" s="18" t="s">
        <v>56</v>
      </c>
      <c r="L230" s="16" t="s">
        <v>170</v>
      </c>
      <c r="M230" s="16" t="s">
        <v>171</v>
      </c>
      <c r="N230" s="12" t="s">
        <v>174</v>
      </c>
      <c r="O230" s="12" t="s">
        <v>175</v>
      </c>
      <c r="P230" s="12" t="s">
        <v>102</v>
      </c>
      <c r="Q230" s="12" t="s">
        <v>61</v>
      </c>
      <c r="R230" s="12" t="s">
        <v>62</v>
      </c>
      <c r="S230" s="12" t="s">
        <v>176</v>
      </c>
      <c r="T230" s="12" t="s">
        <v>64</v>
      </c>
      <c r="U230" s="12" t="s">
        <v>62</v>
      </c>
      <c r="V230" s="12" t="s">
        <v>177</v>
      </c>
      <c r="W230" s="12" t="s">
        <v>162</v>
      </c>
      <c r="X230" s="1" t="s">
        <v>62</v>
      </c>
      <c r="Y230" s="1" t="s">
        <v>73</v>
      </c>
      <c r="Z230" t="s">
        <v>3187</v>
      </c>
      <c r="AA230" s="12" t="str">
        <f>Table1[[#This Row],[case_id]]&amp;"__"&amp;Table1[[#This Row],[filename]]&amp;"__"&amp;Table1[[#This Row],[Model]]</f>
        <v>repo_522d1d8_5300156__gemini_saltutil_llm_vs_gt.diff__Gemini 3.5 Flash</v>
      </c>
      <c r="AB230" s="12">
        <f>IF(Table1[[#This Row],[task_success]]="Yes",1,0)</f>
        <v>0</v>
      </c>
      <c r="AC230" s="12">
        <f>IF(Table1[[#This Row],[task_success]]="Partial",1,0)</f>
        <v>1</v>
      </c>
      <c r="AD230" s="12">
        <f>IF(Table1[[#This Row],[task_success]]="No",1,0)</f>
        <v>0</v>
      </c>
      <c r="AE230" s="12">
        <f>IF(Table1[[#This Row],[exact_match]]="Yes",1,0)</f>
        <v>0</v>
      </c>
      <c r="AF230" s="12">
        <f>IF(Table1[[#This Row],[unintended_change_present]]="Yes",1,0)</f>
        <v>1</v>
      </c>
      <c r="AG230" s="12">
        <f>IF(Table1[[#This Row],[missed_required_change]]="Yes",1,0)</f>
        <v>1</v>
      </c>
      <c r="AH230" s="12">
        <f>IF(OR(Table1[[#This Row],[severity]]="Medium",Table1[[#This Row],[severity]]="High"),1,0)</f>
        <v>1</v>
      </c>
    </row>
    <row r="231" spans="1:34" ht="167.25">
      <c r="A231" s="10" t="s">
        <v>49</v>
      </c>
      <c r="B231" s="11" t="s">
        <v>79</v>
      </c>
      <c r="C231" s="12" t="s">
        <v>180</v>
      </c>
      <c r="D23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1" s="11" t="s">
        <v>181</v>
      </c>
      <c r="F231" s="12" t="s">
        <v>182</v>
      </c>
      <c r="G231" s="12" t="s">
        <v>183</v>
      </c>
      <c r="H231" s="12">
        <v>1</v>
      </c>
      <c r="I231" s="12" t="s">
        <v>184</v>
      </c>
      <c r="J231" s="12" t="s">
        <v>184</v>
      </c>
      <c r="K231" s="13" t="s">
        <v>56</v>
      </c>
      <c r="L231" s="12" t="s">
        <v>185</v>
      </c>
      <c r="M231" s="12" t="s">
        <v>186</v>
      </c>
      <c r="N231" s="12" t="s">
        <v>189</v>
      </c>
      <c r="O231" s="12" t="s">
        <v>190</v>
      </c>
      <c r="P231" s="12" t="s">
        <v>61</v>
      </c>
      <c r="Q231" s="12" t="s">
        <v>61</v>
      </c>
      <c r="R231" s="12" t="s">
        <v>62</v>
      </c>
      <c r="S231" s="12" t="s">
        <v>191</v>
      </c>
      <c r="T231" s="12" t="s">
        <v>64</v>
      </c>
      <c r="U231" s="12" t="s">
        <v>62</v>
      </c>
      <c r="V231" s="12" t="s">
        <v>192</v>
      </c>
      <c r="W231" s="12" t="s">
        <v>66</v>
      </c>
      <c r="X231" s="1" t="s">
        <v>62</v>
      </c>
      <c r="Y231" s="1" t="s">
        <v>73</v>
      </c>
      <c r="Z231" t="s">
        <v>3187</v>
      </c>
      <c r="AA231" s="12" t="str">
        <f>Table1[[#This Row],[case_id]]&amp;"__"&amp;Table1[[#This Row],[filename]]&amp;"__"&amp;Table1[[#This Row],[Model]]</f>
        <v>repo_9805bde_5ca7e72__gemini_gitfs_llm_vs_gt.diff__Gemini 3.5 Flash</v>
      </c>
      <c r="AB231" s="12">
        <f>IF(Table1[[#This Row],[task_success]]="Yes",1,0)</f>
        <v>0</v>
      </c>
      <c r="AC231" s="12">
        <f>IF(Table1[[#This Row],[task_success]]="Partial",1,0)</f>
        <v>0</v>
      </c>
      <c r="AD231" s="12">
        <f>IF(Table1[[#This Row],[task_success]]="No",1,0)</f>
        <v>1</v>
      </c>
      <c r="AE231" s="12">
        <f>IF(Table1[[#This Row],[exact_match]]="Yes",1,0)</f>
        <v>0</v>
      </c>
      <c r="AF231" s="12">
        <f>IF(Table1[[#This Row],[unintended_change_present]]="Yes",1,0)</f>
        <v>1</v>
      </c>
      <c r="AG231" s="12">
        <f>IF(Table1[[#This Row],[missed_required_change]]="Yes",1,0)</f>
        <v>1</v>
      </c>
      <c r="AH231" s="12">
        <f>IF(OR(Table1[[#This Row],[severity]]="Medium",Table1[[#This Row],[severity]]="High"),1,0)</f>
        <v>1</v>
      </c>
    </row>
    <row r="232" spans="1:34" ht="290.25">
      <c r="A232" s="14" t="s">
        <v>195</v>
      </c>
      <c r="B232" s="15" t="s">
        <v>196</v>
      </c>
      <c r="C232" s="16" t="s">
        <v>80</v>
      </c>
      <c r="D23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2" s="15" t="s">
        <v>197</v>
      </c>
      <c r="F232" s="21">
        <v>5992898</v>
      </c>
      <c r="G232" s="16" t="s">
        <v>198</v>
      </c>
      <c r="H232" s="16">
        <v>2</v>
      </c>
      <c r="I232" s="16" t="s">
        <v>199</v>
      </c>
      <c r="J232" s="22" t="s">
        <v>200</v>
      </c>
      <c r="K232" s="18" t="s">
        <v>56</v>
      </c>
      <c r="L232" s="16" t="s">
        <v>201</v>
      </c>
      <c r="M232" s="16" t="s">
        <v>202</v>
      </c>
      <c r="N232" s="12" t="s">
        <v>207</v>
      </c>
      <c r="O232" s="12" t="s">
        <v>208</v>
      </c>
      <c r="P232" s="12" t="s">
        <v>62</v>
      </c>
      <c r="Q232" s="12" t="s">
        <v>61</v>
      </c>
      <c r="R232" s="12" t="s">
        <v>62</v>
      </c>
      <c r="S232" s="12" t="s">
        <v>205</v>
      </c>
      <c r="T232" s="13" t="s">
        <v>125</v>
      </c>
      <c r="U232" s="13" t="s">
        <v>61</v>
      </c>
      <c r="V232" s="12" t="s">
        <v>209</v>
      </c>
      <c r="W232" s="12" t="s">
        <v>72</v>
      </c>
      <c r="X232" s="1" t="s">
        <v>62</v>
      </c>
      <c r="Y232" s="1" t="s">
        <v>73</v>
      </c>
      <c r="Z232" t="s">
        <v>3187</v>
      </c>
      <c r="AA232" s="12" t="str">
        <f>Table1[[#This Row],[case_id]]&amp;"__"&amp;Table1[[#This Row],[filename]]&amp;"__"&amp;Table1[[#This Row],[Model]]</f>
        <v>repo_5992898_7c7c0aa__gemini_helpertrigger_llm_vs_gt.diff__Gemini 3.5 Flash</v>
      </c>
      <c r="AB232" s="12">
        <f>IF(Table1[[#This Row],[task_success]]="Yes",1,0)</f>
        <v>1</v>
      </c>
      <c r="AC232" s="12">
        <f>IF(Table1[[#This Row],[task_success]]="Partial",1,0)</f>
        <v>0</v>
      </c>
      <c r="AD232" s="12">
        <f>IF(Table1[[#This Row],[task_success]]="No",1,0)</f>
        <v>0</v>
      </c>
      <c r="AE232" s="12">
        <f>IF(Table1[[#This Row],[exact_match]]="Yes",1,0)</f>
        <v>0</v>
      </c>
      <c r="AF232" s="12">
        <f>IF(Table1[[#This Row],[unintended_change_present]]="Yes",1,0)</f>
        <v>1</v>
      </c>
      <c r="AG232" s="12">
        <f>IF(Table1[[#This Row],[missed_required_change]]="Yes",1,0)</f>
        <v>0</v>
      </c>
      <c r="AH232" s="12">
        <f>IF(OR(Table1[[#This Row],[severity]]="Medium",Table1[[#This Row],[severity]]="High"),1,0)</f>
        <v>1</v>
      </c>
    </row>
    <row r="233" spans="1:34" ht="259.5">
      <c r="A233" s="10" t="s">
        <v>195</v>
      </c>
      <c r="B233" s="11" t="s">
        <v>196</v>
      </c>
      <c r="C233" s="12" t="s">
        <v>80</v>
      </c>
      <c r="D23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3" s="11" t="s">
        <v>197</v>
      </c>
      <c r="F233" s="23">
        <v>5992898</v>
      </c>
      <c r="G233" s="12" t="s">
        <v>198</v>
      </c>
      <c r="H233" s="12">
        <v>2</v>
      </c>
      <c r="I233" s="12" t="s">
        <v>199</v>
      </c>
      <c r="J233" s="12" t="s">
        <v>212</v>
      </c>
      <c r="K233" s="13" t="s">
        <v>56</v>
      </c>
      <c r="L233" s="12" t="s">
        <v>201</v>
      </c>
      <c r="M233" s="12" t="s">
        <v>202</v>
      </c>
      <c r="N233" s="12" t="s">
        <v>217</v>
      </c>
      <c r="O233" s="12" t="s">
        <v>218</v>
      </c>
      <c r="P233" s="13" t="s">
        <v>62</v>
      </c>
      <c r="Q233" s="13" t="s">
        <v>61</v>
      </c>
      <c r="R233" s="13" t="s">
        <v>62</v>
      </c>
      <c r="S233" s="12" t="s">
        <v>215</v>
      </c>
      <c r="T233" s="13" t="s">
        <v>77</v>
      </c>
      <c r="U233" s="13" t="s">
        <v>61</v>
      </c>
      <c r="V233" s="12" t="s">
        <v>219</v>
      </c>
      <c r="W233" s="12" t="s">
        <v>72</v>
      </c>
      <c r="X233" s="1" t="s">
        <v>62</v>
      </c>
      <c r="Y233" s="1" t="s">
        <v>73</v>
      </c>
      <c r="Z233" t="s">
        <v>3187</v>
      </c>
      <c r="AA233" s="12" t="str">
        <f>Table1[[#This Row],[case_id]]&amp;"__"&amp;Table1[[#This Row],[filename]]&amp;"__"&amp;Table1[[#This Row],[Model]]</f>
        <v>repo_5992898_7c7c0aa__gemini_texttrigger_llm_vs_gt.diff__Gemini 3.5 Flash</v>
      </c>
      <c r="AB233" s="12">
        <f>IF(Table1[[#This Row],[task_success]]="Yes",1,0)</f>
        <v>1</v>
      </c>
      <c r="AC233" s="12">
        <f>IF(Table1[[#This Row],[task_success]]="Partial",1,0)</f>
        <v>0</v>
      </c>
      <c r="AD233" s="12">
        <f>IF(Table1[[#This Row],[task_success]]="No",1,0)</f>
        <v>0</v>
      </c>
      <c r="AE233" s="12">
        <f>IF(Table1[[#This Row],[exact_match]]="Yes",1,0)</f>
        <v>0</v>
      </c>
      <c r="AF233" s="12">
        <f>IF(Table1[[#This Row],[unintended_change_present]]="Yes",1,0)</f>
        <v>1</v>
      </c>
      <c r="AG233" s="12">
        <f>IF(Table1[[#This Row],[missed_required_change]]="Yes",1,0)</f>
        <v>0</v>
      </c>
      <c r="AH233" s="12">
        <f>IF(OR(Table1[[#This Row],[severity]]="Medium",Table1[[#This Row],[severity]]="High"),1,0)</f>
        <v>0</v>
      </c>
    </row>
    <row r="234" spans="1:34" ht="76.5">
      <c r="A234" s="14" t="s">
        <v>195</v>
      </c>
      <c r="B234" s="15" t="s">
        <v>196</v>
      </c>
      <c r="C234" s="16" t="s">
        <v>80</v>
      </c>
      <c r="D23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4" s="15" t="s">
        <v>224</v>
      </c>
      <c r="F234" s="16" t="s">
        <v>225</v>
      </c>
      <c r="G234" s="16" t="s">
        <v>226</v>
      </c>
      <c r="H234" s="16">
        <v>1</v>
      </c>
      <c r="I234" s="16" t="s">
        <v>227</v>
      </c>
      <c r="J234" s="16" t="s">
        <v>227</v>
      </c>
      <c r="K234" s="18" t="s">
        <v>56</v>
      </c>
      <c r="L234" s="16" t="s">
        <v>228</v>
      </c>
      <c r="M234" s="16" t="s">
        <v>229</v>
      </c>
      <c r="N234" s="12" t="s">
        <v>233</v>
      </c>
      <c r="O234" s="12" t="s">
        <v>234</v>
      </c>
      <c r="P234" s="13" t="s">
        <v>62</v>
      </c>
      <c r="Q234" s="13" t="s">
        <v>61</v>
      </c>
      <c r="R234" s="13" t="s">
        <v>62</v>
      </c>
      <c r="S234" s="12" t="s">
        <v>76</v>
      </c>
      <c r="T234" s="13" t="s">
        <v>77</v>
      </c>
      <c r="U234" s="13" t="s">
        <v>61</v>
      </c>
      <c r="V234" s="12" t="s">
        <v>232</v>
      </c>
      <c r="W234" s="12" t="s">
        <v>72</v>
      </c>
      <c r="X234" s="1" t="s">
        <v>62</v>
      </c>
      <c r="Y234" s="1" t="s">
        <v>73</v>
      </c>
      <c r="Z234" t="s">
        <v>3187</v>
      </c>
      <c r="AA234" s="12" t="str">
        <f>Table1[[#This Row],[case_id]]&amp;"__"&amp;Table1[[#This Row],[filename]]&amp;"__"&amp;Table1[[#This Row],[Model]]</f>
        <v>repo_5cc9e01_042a0f7__gemini_init_llm_vs_gt.diff__Gemini 3.5 Flash</v>
      </c>
      <c r="AB234" s="12">
        <f>IF(Table1[[#This Row],[task_success]]="Yes",1,0)</f>
        <v>1</v>
      </c>
      <c r="AC234" s="12">
        <f>IF(Table1[[#This Row],[task_success]]="Partial",1,0)</f>
        <v>0</v>
      </c>
      <c r="AD234" s="12">
        <f>IF(Table1[[#This Row],[task_success]]="No",1,0)</f>
        <v>0</v>
      </c>
      <c r="AE234" s="12">
        <f>IF(Table1[[#This Row],[exact_match]]="Yes",1,0)</f>
        <v>0</v>
      </c>
      <c r="AF234" s="12">
        <f>IF(Table1[[#This Row],[unintended_change_present]]="Yes",1,0)</f>
        <v>1</v>
      </c>
      <c r="AG234" s="12">
        <f>IF(Table1[[#This Row],[missed_required_change]]="Yes",1,0)</f>
        <v>0</v>
      </c>
      <c r="AH234" s="12">
        <f>IF(OR(Table1[[#This Row],[severity]]="Medium",Table1[[#This Row],[severity]]="High"),1,0)</f>
        <v>0</v>
      </c>
    </row>
    <row r="235" spans="1:34" ht="183">
      <c r="A235" s="10" t="s">
        <v>195</v>
      </c>
      <c r="B235" s="11" t="s">
        <v>196</v>
      </c>
      <c r="C235" s="12" t="s">
        <v>149</v>
      </c>
      <c r="D23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5" s="11" t="s">
        <v>238</v>
      </c>
      <c r="F235" s="12" t="s">
        <v>239</v>
      </c>
      <c r="G235" s="12" t="s">
        <v>240</v>
      </c>
      <c r="H235" s="12">
        <v>6</v>
      </c>
      <c r="I235" s="12" t="s">
        <v>241</v>
      </c>
      <c r="J235" s="12" t="s">
        <v>242</v>
      </c>
      <c r="K235" s="13" t="s">
        <v>56</v>
      </c>
      <c r="L235" s="12" t="s">
        <v>243</v>
      </c>
      <c r="M235" s="12" t="s">
        <v>244</v>
      </c>
      <c r="N235" s="12" t="s">
        <v>247</v>
      </c>
      <c r="O235" s="12" t="s">
        <v>248</v>
      </c>
      <c r="P235" s="13" t="s">
        <v>62</v>
      </c>
      <c r="Q235" s="13" t="s">
        <v>61</v>
      </c>
      <c r="R235" s="13" t="s">
        <v>62</v>
      </c>
      <c r="S235" s="12" t="s">
        <v>76</v>
      </c>
      <c r="T235" s="13" t="s">
        <v>77</v>
      </c>
      <c r="U235" s="13" t="s">
        <v>61</v>
      </c>
      <c r="V235" s="12" t="s">
        <v>232</v>
      </c>
      <c r="W235" s="12" t="s">
        <v>72</v>
      </c>
      <c r="X235" s="1" t="s">
        <v>62</v>
      </c>
      <c r="Y235" s="1" t="s">
        <v>73</v>
      </c>
      <c r="Z235" t="s">
        <v>3187</v>
      </c>
      <c r="AA235" s="12" t="str">
        <f>Table1[[#This Row],[case_id]]&amp;"__"&amp;Table1[[#This Row],[filename]]&amp;"__"&amp;Table1[[#This Row],[Model]]</f>
        <v>repo_2d308aa_866cd52__gemini_sensor_llm_vs_gt.diff__Gemini 3.5 Flash</v>
      </c>
      <c r="AB235" s="12">
        <f>IF(Table1[[#This Row],[task_success]]="Yes",1,0)</f>
        <v>1</v>
      </c>
      <c r="AC235" s="12">
        <f>IF(Table1[[#This Row],[task_success]]="Partial",1,0)</f>
        <v>0</v>
      </c>
      <c r="AD235" s="12">
        <f>IF(Table1[[#This Row],[task_success]]="No",1,0)</f>
        <v>0</v>
      </c>
      <c r="AE235" s="12">
        <f>IF(Table1[[#This Row],[exact_match]]="Yes",1,0)</f>
        <v>0</v>
      </c>
      <c r="AF235" s="12">
        <f>IF(Table1[[#This Row],[unintended_change_present]]="Yes",1,0)</f>
        <v>1</v>
      </c>
      <c r="AG235" s="12">
        <f>IF(Table1[[#This Row],[missed_required_change]]="Yes",1,0)</f>
        <v>0</v>
      </c>
      <c r="AH235" s="12">
        <f>IF(OR(Table1[[#This Row],[severity]]="Medium",Table1[[#This Row],[severity]]="High"),1,0)</f>
        <v>0</v>
      </c>
    </row>
    <row r="236" spans="1:34" ht="183">
      <c r="A236" s="14" t="s">
        <v>195</v>
      </c>
      <c r="B236" s="15" t="s">
        <v>196</v>
      </c>
      <c r="C236" s="16" t="s">
        <v>149</v>
      </c>
      <c r="D23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6" s="15" t="s">
        <v>238</v>
      </c>
      <c r="F236" s="16" t="s">
        <v>239</v>
      </c>
      <c r="G236" s="16" t="s">
        <v>240</v>
      </c>
      <c r="H236" s="16">
        <v>6</v>
      </c>
      <c r="I236" s="16" t="s">
        <v>241</v>
      </c>
      <c r="J236" s="16" t="s">
        <v>251</v>
      </c>
      <c r="K236" s="18" t="s">
        <v>56</v>
      </c>
      <c r="L236" s="16" t="s">
        <v>243</v>
      </c>
      <c r="M236" s="16" t="s">
        <v>244</v>
      </c>
      <c r="N236" s="12" t="s">
        <v>254</v>
      </c>
      <c r="O236" s="12" t="s">
        <v>255</v>
      </c>
      <c r="P236" s="13" t="s">
        <v>62</v>
      </c>
      <c r="Q236" s="13" t="s">
        <v>61</v>
      </c>
      <c r="R236" s="13" t="s">
        <v>62</v>
      </c>
      <c r="S236" s="12" t="s">
        <v>76</v>
      </c>
      <c r="T236" s="13" t="s">
        <v>77</v>
      </c>
      <c r="U236" s="13" t="s">
        <v>61</v>
      </c>
      <c r="V236" s="12" t="s">
        <v>232</v>
      </c>
      <c r="W236" s="12" t="s">
        <v>72</v>
      </c>
      <c r="X236" s="1" t="s">
        <v>62</v>
      </c>
      <c r="Y236" s="1" t="s">
        <v>73</v>
      </c>
      <c r="Z236" t="s">
        <v>3187</v>
      </c>
      <c r="AA236" s="12" t="str">
        <f>Table1[[#This Row],[case_id]]&amp;"__"&amp;Table1[[#This Row],[filename]]&amp;"__"&amp;Table1[[#This Row],[Model]]</f>
        <v>repo_2d308aa_866cd52__gemini_binary_llm_vs_gt.diff__Gemini 3.5 Flash</v>
      </c>
      <c r="AB236" s="12">
        <f>IF(Table1[[#This Row],[task_success]]="Yes",1,0)</f>
        <v>1</v>
      </c>
      <c r="AC236" s="12">
        <f>IF(Table1[[#This Row],[task_success]]="Partial",1,0)</f>
        <v>0</v>
      </c>
      <c r="AD236" s="12">
        <f>IF(Table1[[#This Row],[task_success]]="No",1,0)</f>
        <v>0</v>
      </c>
      <c r="AE236" s="12">
        <f>IF(Table1[[#This Row],[exact_match]]="Yes",1,0)</f>
        <v>0</v>
      </c>
      <c r="AF236" s="12">
        <f>IF(Table1[[#This Row],[unintended_change_present]]="Yes",1,0)</f>
        <v>1</v>
      </c>
      <c r="AG236" s="12">
        <f>IF(Table1[[#This Row],[missed_required_change]]="Yes",1,0)</f>
        <v>0</v>
      </c>
      <c r="AH236" s="12">
        <f>IF(OR(Table1[[#This Row],[severity]]="Medium",Table1[[#This Row],[severity]]="High"),1,0)</f>
        <v>0</v>
      </c>
    </row>
    <row r="237" spans="1:34" ht="290.25">
      <c r="A237" s="10" t="s">
        <v>195</v>
      </c>
      <c r="B237" s="11" t="s">
        <v>196</v>
      </c>
      <c r="C237" s="12" t="s">
        <v>149</v>
      </c>
      <c r="D23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7" s="11" t="s">
        <v>238</v>
      </c>
      <c r="F237" s="12" t="s">
        <v>239</v>
      </c>
      <c r="G237" s="12" t="s">
        <v>240</v>
      </c>
      <c r="H237" s="12">
        <v>6</v>
      </c>
      <c r="I237" s="12" t="s">
        <v>241</v>
      </c>
      <c r="J237" s="12" t="s">
        <v>259</v>
      </c>
      <c r="K237" s="13" t="s">
        <v>56</v>
      </c>
      <c r="L237" s="12" t="s">
        <v>243</v>
      </c>
      <c r="M237" s="12" t="s">
        <v>244</v>
      </c>
      <c r="N237" s="12" t="s">
        <v>262</v>
      </c>
      <c r="O237" s="12" t="s">
        <v>263</v>
      </c>
      <c r="P237" s="12" t="s">
        <v>61</v>
      </c>
      <c r="Q237" s="12" t="s">
        <v>61</v>
      </c>
      <c r="R237" s="12" t="s">
        <v>62</v>
      </c>
      <c r="S237" s="12" t="s">
        <v>264</v>
      </c>
      <c r="T237" s="12" t="s">
        <v>64</v>
      </c>
      <c r="U237" s="12" t="s">
        <v>62</v>
      </c>
      <c r="V237" s="12" t="s">
        <v>265</v>
      </c>
      <c r="W237" s="12" t="s">
        <v>66</v>
      </c>
      <c r="X237" s="1" t="s">
        <v>62</v>
      </c>
      <c r="Y237" s="1" t="s">
        <v>73</v>
      </c>
      <c r="Z237" t="s">
        <v>3187</v>
      </c>
      <c r="AA237" s="12" t="str">
        <f>Table1[[#This Row],[case_id]]&amp;"__"&amp;Table1[[#This Row],[filename]]&amp;"__"&amp;Table1[[#This Row],[Model]]</f>
        <v>repo_2d308aa_866cd52__gemini_climate_llm_vs_gt.diff__Gemini 3.5 Flash</v>
      </c>
      <c r="AB237" s="12">
        <f>IF(Table1[[#This Row],[task_success]]="Yes",1,0)</f>
        <v>0</v>
      </c>
      <c r="AC237" s="12">
        <f>IF(Table1[[#This Row],[task_success]]="Partial",1,0)</f>
        <v>0</v>
      </c>
      <c r="AD237" s="12">
        <f>IF(Table1[[#This Row],[task_success]]="No",1,0)</f>
        <v>1</v>
      </c>
      <c r="AE237" s="12">
        <f>IF(Table1[[#This Row],[exact_match]]="Yes",1,0)</f>
        <v>0</v>
      </c>
      <c r="AF237" s="12">
        <f>IF(Table1[[#This Row],[unintended_change_present]]="Yes",1,0)</f>
        <v>1</v>
      </c>
      <c r="AG237" s="12">
        <f>IF(Table1[[#This Row],[missed_required_change]]="Yes",1,0)</f>
        <v>1</v>
      </c>
      <c r="AH237" s="12">
        <f>IF(OR(Table1[[#This Row],[severity]]="Medium",Table1[[#This Row],[severity]]="High"),1,0)</f>
        <v>1</v>
      </c>
    </row>
    <row r="238" spans="1:34" ht="183">
      <c r="A238" s="14" t="s">
        <v>195</v>
      </c>
      <c r="B238" s="15" t="s">
        <v>196</v>
      </c>
      <c r="C238" s="16" t="s">
        <v>149</v>
      </c>
      <c r="D23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8" s="15" t="s">
        <v>238</v>
      </c>
      <c r="F238" s="16" t="s">
        <v>239</v>
      </c>
      <c r="G238" s="16" t="s">
        <v>240</v>
      </c>
      <c r="H238" s="16">
        <v>6</v>
      </c>
      <c r="I238" s="16" t="s">
        <v>241</v>
      </c>
      <c r="J238" s="16" t="s">
        <v>270</v>
      </c>
      <c r="K238" s="18" t="s">
        <v>56</v>
      </c>
      <c r="L238" s="16" t="s">
        <v>243</v>
      </c>
      <c r="M238" s="16" t="s">
        <v>244</v>
      </c>
      <c r="N238" s="12" t="s">
        <v>273</v>
      </c>
      <c r="O238" s="12" t="s">
        <v>274</v>
      </c>
      <c r="P238" s="13" t="s">
        <v>62</v>
      </c>
      <c r="Q238" s="13" t="s">
        <v>61</v>
      </c>
      <c r="R238" s="13" t="s">
        <v>62</v>
      </c>
      <c r="S238" s="12" t="s">
        <v>76</v>
      </c>
      <c r="T238" s="13" t="s">
        <v>77</v>
      </c>
      <c r="U238" s="13" t="s">
        <v>61</v>
      </c>
      <c r="V238" s="12" t="s">
        <v>232</v>
      </c>
      <c r="W238" s="12" t="s">
        <v>72</v>
      </c>
      <c r="X238" s="1" t="s">
        <v>62</v>
      </c>
      <c r="Y238" s="1" t="s">
        <v>73</v>
      </c>
      <c r="Z238" t="s">
        <v>3187</v>
      </c>
      <c r="AA238" s="12" t="str">
        <f>Table1[[#This Row],[case_id]]&amp;"__"&amp;Table1[[#This Row],[filename]]&amp;"__"&amp;Table1[[#This Row],[Model]]</f>
        <v>repo_2d308aa_866cd52__gemini_parsers_llm_vs_gt.diff__Gemini 3.5 Flash</v>
      </c>
      <c r="AB238" s="12">
        <f>IF(Table1[[#This Row],[task_success]]="Yes",1,0)</f>
        <v>1</v>
      </c>
      <c r="AC238" s="12">
        <f>IF(Table1[[#This Row],[task_success]]="Partial",1,0)</f>
        <v>0</v>
      </c>
      <c r="AD238" s="12">
        <f>IF(Table1[[#This Row],[task_success]]="No",1,0)</f>
        <v>0</v>
      </c>
      <c r="AE238" s="12">
        <f>IF(Table1[[#This Row],[exact_match]]="Yes",1,0)</f>
        <v>0</v>
      </c>
      <c r="AF238" s="12">
        <f>IF(Table1[[#This Row],[unintended_change_present]]="Yes",1,0)</f>
        <v>1</v>
      </c>
      <c r="AG238" s="12">
        <f>IF(Table1[[#This Row],[missed_required_change]]="Yes",1,0)</f>
        <v>0</v>
      </c>
      <c r="AH238" s="12">
        <f>IF(OR(Table1[[#This Row],[severity]]="Medium",Table1[[#This Row],[severity]]="High"),1,0)</f>
        <v>0</v>
      </c>
    </row>
    <row r="239" spans="1:34" ht="183">
      <c r="A239" s="10" t="s">
        <v>195</v>
      </c>
      <c r="B239" s="11" t="s">
        <v>196</v>
      </c>
      <c r="C239" s="12" t="s">
        <v>149</v>
      </c>
      <c r="D23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39" s="11" t="s">
        <v>238</v>
      </c>
      <c r="F239" s="12" t="s">
        <v>239</v>
      </c>
      <c r="G239" s="12" t="s">
        <v>240</v>
      </c>
      <c r="H239" s="12">
        <v>6</v>
      </c>
      <c r="I239" s="12" t="s">
        <v>241</v>
      </c>
      <c r="J239" s="12" t="s">
        <v>277</v>
      </c>
      <c r="K239" s="13" t="s">
        <v>56</v>
      </c>
      <c r="L239" s="12" t="s">
        <v>243</v>
      </c>
      <c r="M239" s="12" t="s">
        <v>244</v>
      </c>
      <c r="N239" s="12" t="s">
        <v>280</v>
      </c>
      <c r="O239" s="12" t="s">
        <v>281</v>
      </c>
      <c r="P239" s="13" t="s">
        <v>62</v>
      </c>
      <c r="Q239" s="13" t="s">
        <v>61</v>
      </c>
      <c r="R239" s="13" t="s">
        <v>62</v>
      </c>
      <c r="S239" s="12" t="s">
        <v>76</v>
      </c>
      <c r="T239" s="13" t="s">
        <v>77</v>
      </c>
      <c r="U239" s="13" t="s">
        <v>61</v>
      </c>
      <c r="V239" s="12" t="s">
        <v>232</v>
      </c>
      <c r="W239" s="12" t="s">
        <v>72</v>
      </c>
      <c r="X239" s="1" t="s">
        <v>62</v>
      </c>
      <c r="Y239" s="1" t="s">
        <v>73</v>
      </c>
      <c r="Z239" t="s">
        <v>3187</v>
      </c>
      <c r="AA239" s="12" t="str">
        <f>Table1[[#This Row],[case_id]]&amp;"__"&amp;Table1[[#This Row],[filename]]&amp;"__"&amp;Table1[[#This Row],[Model]]</f>
        <v>repo_2d308aa_866cd52__gemini_vicareclimate_llm_vs_gt.diff__Gemini 3.5 Flash</v>
      </c>
      <c r="AB239" s="12">
        <f>IF(Table1[[#This Row],[task_success]]="Yes",1,0)</f>
        <v>1</v>
      </c>
      <c r="AC239" s="12">
        <f>IF(Table1[[#This Row],[task_success]]="Partial",1,0)</f>
        <v>0</v>
      </c>
      <c r="AD239" s="12">
        <f>IF(Table1[[#This Row],[task_success]]="No",1,0)</f>
        <v>0</v>
      </c>
      <c r="AE239" s="12">
        <f>IF(Table1[[#This Row],[exact_match]]="Yes",1,0)</f>
        <v>0</v>
      </c>
      <c r="AF239" s="12">
        <f>IF(Table1[[#This Row],[unintended_change_present]]="Yes",1,0)</f>
        <v>1</v>
      </c>
      <c r="AG239" s="12">
        <f>IF(Table1[[#This Row],[missed_required_change]]="Yes",1,0)</f>
        <v>0</v>
      </c>
      <c r="AH239" s="12">
        <f>IF(OR(Table1[[#This Row],[severity]]="Medium",Table1[[#This Row],[severity]]="High"),1,0)</f>
        <v>0</v>
      </c>
    </row>
    <row r="240" spans="1:34" ht="183">
      <c r="A240" s="14" t="s">
        <v>195</v>
      </c>
      <c r="B240" s="15" t="s">
        <v>196</v>
      </c>
      <c r="C240" s="16" t="s">
        <v>149</v>
      </c>
      <c r="D24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0" s="15" t="s">
        <v>238</v>
      </c>
      <c r="F240" s="16" t="s">
        <v>239</v>
      </c>
      <c r="G240" s="16" t="s">
        <v>240</v>
      </c>
      <c r="H240" s="16">
        <v>6</v>
      </c>
      <c r="I240" s="16" t="s">
        <v>241</v>
      </c>
      <c r="J240" s="16" t="s">
        <v>284</v>
      </c>
      <c r="K240" s="18" t="s">
        <v>56</v>
      </c>
      <c r="L240" s="16" t="s">
        <v>243</v>
      </c>
      <c r="M240" s="16" t="s">
        <v>244</v>
      </c>
      <c r="N240" s="12" t="s">
        <v>287</v>
      </c>
      <c r="O240" s="12" t="s">
        <v>288</v>
      </c>
      <c r="P240" s="13" t="s">
        <v>62</v>
      </c>
      <c r="Q240" s="13" t="s">
        <v>61</v>
      </c>
      <c r="R240" s="13" t="s">
        <v>62</v>
      </c>
      <c r="S240" s="12" t="s">
        <v>76</v>
      </c>
      <c r="T240" s="13" t="s">
        <v>77</v>
      </c>
      <c r="U240" s="13" t="s">
        <v>61</v>
      </c>
      <c r="V240" s="12" t="s">
        <v>232</v>
      </c>
      <c r="W240" s="12" t="s">
        <v>72</v>
      </c>
      <c r="X240" s="1" t="s">
        <v>62</v>
      </c>
      <c r="Y240" s="1" t="s">
        <v>73</v>
      </c>
      <c r="Z240" t="s">
        <v>3187</v>
      </c>
      <c r="AA240" s="12" t="str">
        <f>Table1[[#This Row],[case_id]]&amp;"__"&amp;Table1[[#This Row],[filename]]&amp;"__"&amp;Table1[[#This Row],[Model]]</f>
        <v>repo_2d308aa_866cd52__gemini_heater_llm_vs_gt.diff__Gemini 3.5 Flash</v>
      </c>
      <c r="AB240" s="12">
        <f>IF(Table1[[#This Row],[task_success]]="Yes",1,0)</f>
        <v>1</v>
      </c>
      <c r="AC240" s="12">
        <f>IF(Table1[[#This Row],[task_success]]="Partial",1,0)</f>
        <v>0</v>
      </c>
      <c r="AD240" s="12">
        <f>IF(Table1[[#This Row],[task_success]]="No",1,0)</f>
        <v>0</v>
      </c>
      <c r="AE240" s="12">
        <f>IF(Table1[[#This Row],[exact_match]]="Yes",1,0)</f>
        <v>0</v>
      </c>
      <c r="AF240" s="12">
        <f>IF(Table1[[#This Row],[unintended_change_present]]="Yes",1,0)</f>
        <v>1</v>
      </c>
      <c r="AG240" s="12">
        <f>IF(Table1[[#This Row],[missed_required_change]]="Yes",1,0)</f>
        <v>0</v>
      </c>
      <c r="AH240" s="12">
        <f>IF(OR(Table1[[#This Row],[severity]]="Medium",Table1[[#This Row],[severity]]="High"),1,0)</f>
        <v>0</v>
      </c>
    </row>
    <row r="241" spans="1:34" ht="152.25">
      <c r="A241" s="10" t="s">
        <v>195</v>
      </c>
      <c r="B241" s="11" t="s">
        <v>196</v>
      </c>
      <c r="C241" s="24" t="s">
        <v>149</v>
      </c>
      <c r="D241"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1" s="11" t="s">
        <v>291</v>
      </c>
      <c r="F241" s="12" t="s">
        <v>292</v>
      </c>
      <c r="G241" s="12" t="s">
        <v>293</v>
      </c>
      <c r="H241" s="12">
        <v>1</v>
      </c>
      <c r="I241" s="12" t="s">
        <v>294</v>
      </c>
      <c r="J241" s="12" t="s">
        <v>294</v>
      </c>
      <c r="K241" s="13" t="s">
        <v>56</v>
      </c>
      <c r="L241" s="12" t="s">
        <v>295</v>
      </c>
      <c r="M241" s="12" t="s">
        <v>296</v>
      </c>
      <c r="N241" s="12" t="s">
        <v>299</v>
      </c>
      <c r="O241" s="12" t="s">
        <v>300</v>
      </c>
      <c r="P241" s="13" t="s">
        <v>62</v>
      </c>
      <c r="Q241" s="13" t="s">
        <v>61</v>
      </c>
      <c r="R241" s="13" t="s">
        <v>62</v>
      </c>
      <c r="S241" s="12" t="s">
        <v>76</v>
      </c>
      <c r="T241" s="13" t="s">
        <v>77</v>
      </c>
      <c r="U241" s="13" t="s">
        <v>61</v>
      </c>
      <c r="V241" s="12" t="s">
        <v>301</v>
      </c>
      <c r="W241" s="12" t="s">
        <v>72</v>
      </c>
      <c r="X241" s="1" t="s">
        <v>62</v>
      </c>
      <c r="Y241" s="1" t="s">
        <v>73</v>
      </c>
      <c r="Z241" t="s">
        <v>3187</v>
      </c>
      <c r="AA241" s="12" t="str">
        <f>Table1[[#This Row],[case_id]]&amp;"__"&amp;Table1[[#This Row],[filename]]&amp;"__"&amp;Table1[[#This Row],[Model]]</f>
        <v>repo_a554cb8_9bc1c4c__gemini_button_llm_vs_gt.diff__Gemini 3.5 Flash</v>
      </c>
      <c r="AB241" s="12">
        <f>IF(Table1[[#This Row],[task_success]]="Yes",1,0)</f>
        <v>1</v>
      </c>
      <c r="AC241" s="12">
        <f>IF(Table1[[#This Row],[task_success]]="Partial",1,0)</f>
        <v>0</v>
      </c>
      <c r="AD241" s="12">
        <f>IF(Table1[[#This Row],[task_success]]="No",1,0)</f>
        <v>0</v>
      </c>
      <c r="AE241" s="12">
        <f>IF(Table1[[#This Row],[exact_match]]="Yes",1,0)</f>
        <v>0</v>
      </c>
      <c r="AF241" s="12">
        <f>IF(Table1[[#This Row],[unintended_change_present]]="Yes",1,0)</f>
        <v>1</v>
      </c>
      <c r="AG241" s="12">
        <f>IF(Table1[[#This Row],[missed_required_change]]="Yes",1,0)</f>
        <v>0</v>
      </c>
      <c r="AH241" s="12">
        <f>IF(OR(Table1[[#This Row],[severity]]="Medium",Table1[[#This Row],[severity]]="High"),1,0)</f>
        <v>0</v>
      </c>
    </row>
    <row r="242" spans="1:34" ht="91.5">
      <c r="A242" s="14" t="s">
        <v>195</v>
      </c>
      <c r="B242" s="15" t="s">
        <v>196</v>
      </c>
      <c r="C242" s="16" t="s">
        <v>305</v>
      </c>
      <c r="D24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2" s="15" t="s">
        <v>306</v>
      </c>
      <c r="F242" s="16" t="s">
        <v>307</v>
      </c>
      <c r="G242" s="16" t="s">
        <v>308</v>
      </c>
      <c r="H242" s="16">
        <v>1</v>
      </c>
      <c r="I242" s="16" t="s">
        <v>309</v>
      </c>
      <c r="J242" s="16" t="s">
        <v>309</v>
      </c>
      <c r="K242" s="18" t="s">
        <v>56</v>
      </c>
      <c r="L242" s="16" t="s">
        <v>310</v>
      </c>
      <c r="M242" s="16" t="s">
        <v>311</v>
      </c>
      <c r="N242" s="12" t="s">
        <v>314</v>
      </c>
      <c r="O242" s="12" t="s">
        <v>315</v>
      </c>
      <c r="P242" s="13" t="s">
        <v>62</v>
      </c>
      <c r="Q242" s="13" t="s">
        <v>61</v>
      </c>
      <c r="R242" s="13" t="s">
        <v>62</v>
      </c>
      <c r="S242" s="12" t="s">
        <v>76</v>
      </c>
      <c r="T242" s="13" t="s">
        <v>77</v>
      </c>
      <c r="U242" s="13" t="s">
        <v>61</v>
      </c>
      <c r="V242" s="12" t="s">
        <v>232</v>
      </c>
      <c r="W242" s="12" t="s">
        <v>72</v>
      </c>
      <c r="X242" s="1" t="s">
        <v>62</v>
      </c>
      <c r="Y242" s="1" t="s">
        <v>73</v>
      </c>
      <c r="Z242" t="s">
        <v>3187</v>
      </c>
      <c r="AA242" s="12" t="str">
        <f>Table1[[#This Row],[case_id]]&amp;"__"&amp;Table1[[#This Row],[filename]]&amp;"__"&amp;Table1[[#This Row],[Model]]</f>
        <v>repo_98ca948_0661374__gemini_light_llm_vs_gt.diff__Gemini 3.5 Flash</v>
      </c>
      <c r="AB242" s="12">
        <f>IF(Table1[[#This Row],[task_success]]="Yes",1,0)</f>
        <v>1</v>
      </c>
      <c r="AC242" s="12">
        <f>IF(Table1[[#This Row],[task_success]]="Partial",1,0)</f>
        <v>0</v>
      </c>
      <c r="AD242" s="12">
        <f>IF(Table1[[#This Row],[task_success]]="No",1,0)</f>
        <v>0</v>
      </c>
      <c r="AE242" s="12">
        <f>IF(Table1[[#This Row],[exact_match]]="Yes",1,0)</f>
        <v>0</v>
      </c>
      <c r="AF242" s="12">
        <f>IF(Table1[[#This Row],[unintended_change_present]]="Yes",1,0)</f>
        <v>1</v>
      </c>
      <c r="AG242" s="12">
        <f>IF(Table1[[#This Row],[missed_required_change]]="Yes",1,0)</f>
        <v>0</v>
      </c>
      <c r="AH242" s="12">
        <f>IF(OR(Table1[[#This Row],[severity]]="Medium",Table1[[#This Row],[severity]]="High"),1,0)</f>
        <v>0</v>
      </c>
    </row>
    <row r="243" spans="1:34" ht="91.5">
      <c r="A243" s="10" t="s">
        <v>195</v>
      </c>
      <c r="B243" s="11" t="s">
        <v>196</v>
      </c>
      <c r="C243" s="12" t="s">
        <v>305</v>
      </c>
      <c r="D24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3" s="11" t="s">
        <v>318</v>
      </c>
      <c r="F243" s="12" t="s">
        <v>319</v>
      </c>
      <c r="G243" s="12" t="s">
        <v>320</v>
      </c>
      <c r="H243" s="12">
        <v>1</v>
      </c>
      <c r="I243" s="12" t="s">
        <v>321</v>
      </c>
      <c r="J243" s="12" t="s">
        <v>321</v>
      </c>
      <c r="K243" s="13" t="s">
        <v>56</v>
      </c>
      <c r="L243" s="12" t="s">
        <v>322</v>
      </c>
      <c r="M243" s="12" t="s">
        <v>323</v>
      </c>
      <c r="N243" s="12" t="s">
        <v>247</v>
      </c>
      <c r="O243" s="12" t="s">
        <v>327</v>
      </c>
      <c r="P243" s="13" t="s">
        <v>62</v>
      </c>
      <c r="Q243" s="13" t="s">
        <v>61</v>
      </c>
      <c r="R243" s="13" t="s">
        <v>62</v>
      </c>
      <c r="S243" s="12" t="s">
        <v>76</v>
      </c>
      <c r="T243" s="13" t="s">
        <v>77</v>
      </c>
      <c r="U243" s="13" t="s">
        <v>61</v>
      </c>
      <c r="V243" s="12" t="s">
        <v>232</v>
      </c>
      <c r="W243" s="12" t="s">
        <v>72</v>
      </c>
      <c r="X243" s="1" t="s">
        <v>62</v>
      </c>
      <c r="Y243" s="1" t="s">
        <v>73</v>
      </c>
      <c r="Z243" t="s">
        <v>3187</v>
      </c>
      <c r="AA243" s="12" t="str">
        <f>Table1[[#This Row],[case_id]]&amp;"__"&amp;Table1[[#This Row],[filename]]&amp;"__"&amp;Table1[[#This Row],[Model]]</f>
        <v>repo_b7a7b7b_bb40659__gemini_sensor_llm_vs_gt.diff__Gemini 3.5 Flash</v>
      </c>
      <c r="AB243" s="12">
        <f>IF(Table1[[#This Row],[task_success]]="Yes",1,0)</f>
        <v>1</v>
      </c>
      <c r="AC243" s="12">
        <f>IF(Table1[[#This Row],[task_success]]="Partial",1,0)</f>
        <v>0</v>
      </c>
      <c r="AD243" s="12">
        <f>IF(Table1[[#This Row],[task_success]]="No",1,0)</f>
        <v>0</v>
      </c>
      <c r="AE243" s="12">
        <f>IF(Table1[[#This Row],[exact_match]]="Yes",1,0)</f>
        <v>0</v>
      </c>
      <c r="AF243" s="12">
        <f>IF(Table1[[#This Row],[unintended_change_present]]="Yes",1,0)</f>
        <v>1</v>
      </c>
      <c r="AG243" s="12">
        <f>IF(Table1[[#This Row],[missed_required_change]]="Yes",1,0)</f>
        <v>0</v>
      </c>
      <c r="AH243" s="12">
        <f>IF(OR(Table1[[#This Row],[severity]]="Medium",Table1[[#This Row],[severity]]="High"),1,0)</f>
        <v>0</v>
      </c>
    </row>
    <row r="244" spans="1:34" ht="91.5">
      <c r="A244" s="26" t="s">
        <v>329</v>
      </c>
      <c r="B244" s="15" t="s">
        <v>330</v>
      </c>
      <c r="C244" s="16" t="s">
        <v>51</v>
      </c>
      <c r="D24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4" s="15" t="s">
        <v>331</v>
      </c>
      <c r="F244" s="16" t="s">
        <v>332</v>
      </c>
      <c r="G244" s="16" t="s">
        <v>333</v>
      </c>
      <c r="H244" s="16">
        <v>4</v>
      </c>
      <c r="I244" s="16" t="s">
        <v>334</v>
      </c>
      <c r="J244" s="16" t="s">
        <v>335</v>
      </c>
      <c r="K244" s="18" t="s">
        <v>56</v>
      </c>
      <c r="L244" s="16" t="s">
        <v>336</v>
      </c>
      <c r="M244" s="16" t="s">
        <v>337</v>
      </c>
      <c r="N244" s="12" t="s">
        <v>340</v>
      </c>
      <c r="O244" s="12" t="s">
        <v>341</v>
      </c>
      <c r="P244" s="13" t="s">
        <v>62</v>
      </c>
      <c r="Q244" s="13" t="s">
        <v>61</v>
      </c>
      <c r="R244" s="13" t="s">
        <v>62</v>
      </c>
      <c r="S244" s="12" t="s">
        <v>76</v>
      </c>
      <c r="T244" s="13" t="s">
        <v>77</v>
      </c>
      <c r="U244" s="13" t="s">
        <v>61</v>
      </c>
      <c r="V244" s="12" t="s">
        <v>232</v>
      </c>
      <c r="W244" s="12" t="s">
        <v>72</v>
      </c>
      <c r="X244" s="1" t="s">
        <v>62</v>
      </c>
      <c r="Y244" s="1" t="s">
        <v>73</v>
      </c>
      <c r="Z244" t="s">
        <v>3187</v>
      </c>
      <c r="AA244" s="12" t="str">
        <f>Table1[[#This Row],[case_id]]&amp;"__"&amp;Table1[[#This Row],[filename]]&amp;"__"&amp;Table1[[#This Row],[Model]]</f>
        <v>repo_62a3366_8d65452__gemini_rpc_llm_vs_gt.diff__Gemini 3.5 Flash</v>
      </c>
      <c r="AB244" s="12">
        <f>IF(Table1[[#This Row],[task_success]]="Yes",1,0)</f>
        <v>1</v>
      </c>
      <c r="AC244" s="12">
        <f>IF(Table1[[#This Row],[task_success]]="Partial",1,0)</f>
        <v>0</v>
      </c>
      <c r="AD244" s="12">
        <f>IF(Table1[[#This Row],[task_success]]="No",1,0)</f>
        <v>0</v>
      </c>
      <c r="AE244" s="12">
        <f>IF(Table1[[#This Row],[exact_match]]="Yes",1,0)</f>
        <v>0</v>
      </c>
      <c r="AF244" s="12">
        <f>IF(Table1[[#This Row],[unintended_change_present]]="Yes",1,0)</f>
        <v>1</v>
      </c>
      <c r="AG244" s="12">
        <f>IF(Table1[[#This Row],[missed_required_change]]="Yes",1,0)</f>
        <v>0</v>
      </c>
      <c r="AH244" s="12">
        <f>IF(OR(Table1[[#This Row],[severity]]="Medium",Table1[[#This Row],[severity]]="High"),1,0)</f>
        <v>0</v>
      </c>
    </row>
    <row r="245" spans="1:34" ht="91.5">
      <c r="A245" s="27" t="s">
        <v>329</v>
      </c>
      <c r="B245" s="11" t="s">
        <v>330</v>
      </c>
      <c r="C245" s="12" t="s">
        <v>51</v>
      </c>
      <c r="D24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5" s="11" t="s">
        <v>331</v>
      </c>
      <c r="F245" s="12" t="s">
        <v>332</v>
      </c>
      <c r="G245" s="12" t="s">
        <v>333</v>
      </c>
      <c r="H245" s="12">
        <v>4</v>
      </c>
      <c r="I245" s="12" t="s">
        <v>334</v>
      </c>
      <c r="J245" s="12" t="s">
        <v>344</v>
      </c>
      <c r="K245" s="13" t="s">
        <v>56</v>
      </c>
      <c r="L245" s="12" t="s">
        <v>336</v>
      </c>
      <c r="M245" s="12" t="s">
        <v>337</v>
      </c>
      <c r="N245" s="12" t="s">
        <v>347</v>
      </c>
      <c r="O245" s="12" t="s">
        <v>348</v>
      </c>
      <c r="P245" s="13" t="s">
        <v>62</v>
      </c>
      <c r="Q245" s="13" t="s">
        <v>61</v>
      </c>
      <c r="R245" s="13" t="s">
        <v>62</v>
      </c>
      <c r="S245" s="12" t="s">
        <v>76</v>
      </c>
      <c r="T245" s="13" t="s">
        <v>77</v>
      </c>
      <c r="U245" s="13" t="s">
        <v>61</v>
      </c>
      <c r="V245" s="12" t="s">
        <v>232</v>
      </c>
      <c r="W245" s="12" t="s">
        <v>72</v>
      </c>
      <c r="X245" s="1" t="s">
        <v>62</v>
      </c>
      <c r="Y245" s="1" t="s">
        <v>73</v>
      </c>
      <c r="Z245" t="s">
        <v>3187</v>
      </c>
      <c r="AA245" s="12" t="str">
        <f>Table1[[#This Row],[case_id]]&amp;"__"&amp;Table1[[#This Row],[filename]]&amp;"__"&amp;Table1[[#This Row],[Model]]</f>
        <v>repo_62a3366_8d65452__gemini_telegram_llm_vs_gt.diff__Gemini 3.5 Flash</v>
      </c>
      <c r="AB245" s="12">
        <f>IF(Table1[[#This Row],[task_success]]="Yes",1,0)</f>
        <v>1</v>
      </c>
      <c r="AC245" s="12">
        <f>IF(Table1[[#This Row],[task_success]]="Partial",1,0)</f>
        <v>0</v>
      </c>
      <c r="AD245" s="12">
        <f>IF(Table1[[#This Row],[task_success]]="No",1,0)</f>
        <v>0</v>
      </c>
      <c r="AE245" s="12">
        <f>IF(Table1[[#This Row],[exact_match]]="Yes",1,0)</f>
        <v>0</v>
      </c>
      <c r="AF245" s="12">
        <f>IF(Table1[[#This Row],[unintended_change_present]]="Yes",1,0)</f>
        <v>1</v>
      </c>
      <c r="AG245" s="12">
        <f>IF(Table1[[#This Row],[missed_required_change]]="Yes",1,0)</f>
        <v>0</v>
      </c>
      <c r="AH245" s="12">
        <f>IF(OR(Table1[[#This Row],[severity]]="Medium",Table1[[#This Row],[severity]]="High"),1,0)</f>
        <v>0</v>
      </c>
    </row>
    <row r="246" spans="1:34" ht="167.25">
      <c r="A246" s="26" t="s">
        <v>329</v>
      </c>
      <c r="B246" s="15" t="s">
        <v>330</v>
      </c>
      <c r="C246" s="16" t="s">
        <v>51</v>
      </c>
      <c r="D24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6" s="15" t="s">
        <v>331</v>
      </c>
      <c r="F246" s="16" t="s">
        <v>332</v>
      </c>
      <c r="G246" s="16" t="s">
        <v>333</v>
      </c>
      <c r="H246" s="16">
        <v>4</v>
      </c>
      <c r="I246" s="16" t="s">
        <v>334</v>
      </c>
      <c r="J246" s="16" t="s">
        <v>351</v>
      </c>
      <c r="K246" s="18" t="s">
        <v>56</v>
      </c>
      <c r="L246" s="16" t="s">
        <v>336</v>
      </c>
      <c r="M246" s="16" t="s">
        <v>337</v>
      </c>
      <c r="N246" s="12" t="s">
        <v>355</v>
      </c>
      <c r="O246" s="12" t="s">
        <v>356</v>
      </c>
      <c r="P246" s="13" t="s">
        <v>62</v>
      </c>
      <c r="Q246" s="13" t="s">
        <v>61</v>
      </c>
      <c r="R246" s="13" t="s">
        <v>62</v>
      </c>
      <c r="S246" s="12" t="s">
        <v>124</v>
      </c>
      <c r="T246" s="13" t="s">
        <v>125</v>
      </c>
      <c r="U246" s="13" t="s">
        <v>61</v>
      </c>
      <c r="V246" s="12" t="s">
        <v>354</v>
      </c>
      <c r="W246" s="12" t="s">
        <v>72</v>
      </c>
      <c r="X246" s="1" t="s">
        <v>62</v>
      </c>
      <c r="Y246" s="1" t="s">
        <v>73</v>
      </c>
      <c r="Z246" t="s">
        <v>3187</v>
      </c>
      <c r="AA246" s="12" t="str">
        <f>Table1[[#This Row],[case_id]]&amp;"__"&amp;Table1[[#This Row],[filename]]&amp;"__"&amp;Table1[[#This Row],[Model]]</f>
        <v>repo_62a3366_8d65452__gemini_test_llm_vs_gt.diff__Gemini 3.5 Flash</v>
      </c>
      <c r="AB246" s="12">
        <f>IF(Table1[[#This Row],[task_success]]="Yes",1,0)</f>
        <v>1</v>
      </c>
      <c r="AC246" s="12">
        <f>IF(Table1[[#This Row],[task_success]]="Partial",1,0)</f>
        <v>0</v>
      </c>
      <c r="AD246" s="12">
        <f>IF(Table1[[#This Row],[task_success]]="No",1,0)</f>
        <v>0</v>
      </c>
      <c r="AE246" s="12">
        <f>IF(Table1[[#This Row],[exact_match]]="Yes",1,0)</f>
        <v>0</v>
      </c>
      <c r="AF246" s="12">
        <f>IF(Table1[[#This Row],[unintended_change_present]]="Yes",1,0)</f>
        <v>1</v>
      </c>
      <c r="AG246" s="12">
        <f>IF(Table1[[#This Row],[missed_required_change]]="Yes",1,0)</f>
        <v>0</v>
      </c>
      <c r="AH246" s="12">
        <f>IF(OR(Table1[[#This Row],[severity]]="Medium",Table1[[#This Row],[severity]]="High"),1,0)</f>
        <v>1</v>
      </c>
    </row>
    <row r="247" spans="1:34" ht="91.5">
      <c r="A247" s="27" t="s">
        <v>329</v>
      </c>
      <c r="B247" s="11" t="s">
        <v>330</v>
      </c>
      <c r="C247" s="12" t="s">
        <v>51</v>
      </c>
      <c r="D24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7" s="11" t="s">
        <v>331</v>
      </c>
      <c r="F247" s="12" t="s">
        <v>332</v>
      </c>
      <c r="G247" s="12" t="s">
        <v>333</v>
      </c>
      <c r="H247" s="12">
        <v>4</v>
      </c>
      <c r="I247" s="12" t="s">
        <v>334</v>
      </c>
      <c r="J247" s="12" t="s">
        <v>359</v>
      </c>
      <c r="K247" s="13" t="s">
        <v>56</v>
      </c>
      <c r="L247" s="12" t="s">
        <v>336</v>
      </c>
      <c r="M247" s="12" t="s">
        <v>337</v>
      </c>
      <c r="N247" s="12" t="s">
        <v>362</v>
      </c>
      <c r="O247" s="12" t="s">
        <v>363</v>
      </c>
      <c r="P247" s="13" t="s">
        <v>62</v>
      </c>
      <c r="Q247" s="13" t="s">
        <v>61</v>
      </c>
      <c r="R247" s="13" t="s">
        <v>62</v>
      </c>
      <c r="S247" s="12" t="s">
        <v>76</v>
      </c>
      <c r="T247" s="13" t="s">
        <v>77</v>
      </c>
      <c r="U247" s="13" t="s">
        <v>61</v>
      </c>
      <c r="V247" s="12" t="s">
        <v>232</v>
      </c>
      <c r="W247" s="12" t="s">
        <v>72</v>
      </c>
      <c r="X247" s="1" t="s">
        <v>62</v>
      </c>
      <c r="Y247" s="1" t="s">
        <v>73</v>
      </c>
      <c r="Z247" t="s">
        <v>3187</v>
      </c>
      <c r="AA247" s="12" t="str">
        <f>Table1[[#This Row],[case_id]]&amp;"__"&amp;Table1[[#This Row],[filename]]&amp;"__"&amp;Table1[[#This Row],[Model]]</f>
        <v>repo_62a3366_8d65452__gemini_testrpc_llm_vs_gt.diff__Gemini 3.5 Flash</v>
      </c>
      <c r="AB247" s="12">
        <f>IF(Table1[[#This Row],[task_success]]="Yes",1,0)</f>
        <v>1</v>
      </c>
      <c r="AC247" s="12">
        <f>IF(Table1[[#This Row],[task_success]]="Partial",1,0)</f>
        <v>0</v>
      </c>
      <c r="AD247" s="12">
        <f>IF(Table1[[#This Row],[task_success]]="No",1,0)</f>
        <v>0</v>
      </c>
      <c r="AE247" s="12">
        <f>IF(Table1[[#This Row],[exact_match]]="Yes",1,0)</f>
        <v>0</v>
      </c>
      <c r="AF247" s="12">
        <f>IF(Table1[[#This Row],[unintended_change_present]]="Yes",1,0)</f>
        <v>1</v>
      </c>
      <c r="AG247" s="12">
        <f>IF(Table1[[#This Row],[missed_required_change]]="Yes",1,0)</f>
        <v>0</v>
      </c>
      <c r="AH247" s="12">
        <f>IF(OR(Table1[[#This Row],[severity]]="Medium",Table1[[#This Row],[severity]]="High"),1,0)</f>
        <v>0</v>
      </c>
    </row>
    <row r="248" spans="1:34" ht="244.5">
      <c r="A248" s="26" t="s">
        <v>329</v>
      </c>
      <c r="B248" s="15" t="s">
        <v>366</v>
      </c>
      <c r="C248" s="16" t="s">
        <v>80</v>
      </c>
      <c r="D24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8" s="15" t="s">
        <v>367</v>
      </c>
      <c r="F248" s="16" t="s">
        <v>368</v>
      </c>
      <c r="G248" s="16" t="s">
        <v>369</v>
      </c>
      <c r="H248" s="16">
        <v>1</v>
      </c>
      <c r="I248" s="16" t="s">
        <v>370</v>
      </c>
      <c r="J248" s="16" t="s">
        <v>370</v>
      </c>
      <c r="K248" s="18" t="s">
        <v>56</v>
      </c>
      <c r="L248" s="16" t="s">
        <v>371</v>
      </c>
      <c r="M248" s="16" t="s">
        <v>372</v>
      </c>
      <c r="N248" s="12" t="s">
        <v>377</v>
      </c>
      <c r="O248" s="12" t="s">
        <v>378</v>
      </c>
      <c r="P248" s="12" t="s">
        <v>62</v>
      </c>
      <c r="Q248" s="12" t="s">
        <v>61</v>
      </c>
      <c r="R248" s="12" t="s">
        <v>62</v>
      </c>
      <c r="S248" s="12" t="s">
        <v>379</v>
      </c>
      <c r="T248" s="12" t="s">
        <v>64</v>
      </c>
      <c r="U248" s="12" t="s">
        <v>61</v>
      </c>
      <c r="V248" s="12" t="s">
        <v>380</v>
      </c>
      <c r="W248" s="12" t="s">
        <v>72</v>
      </c>
      <c r="X248" s="1" t="s">
        <v>62</v>
      </c>
      <c r="Y248" s="1" t="s">
        <v>73</v>
      </c>
      <c r="Z248" t="s">
        <v>3187</v>
      </c>
      <c r="AA248" s="12" t="str">
        <f>Table1[[#This Row],[case_id]]&amp;"__"&amp;Table1[[#This Row],[filename]]&amp;"__"&amp;Table1[[#This Row],[Model]]</f>
        <v>repo_a0cdc63_79ae3c2__gemini_freq_llm_vs_gt.diff__Gemini 3.5 Flash</v>
      </c>
      <c r="AB248" s="12">
        <f>IF(Table1[[#This Row],[task_success]]="Yes",1,0)</f>
        <v>1</v>
      </c>
      <c r="AC248" s="12">
        <f>IF(Table1[[#This Row],[task_success]]="Partial",1,0)</f>
        <v>0</v>
      </c>
      <c r="AD248" s="12">
        <f>IF(Table1[[#This Row],[task_success]]="No",1,0)</f>
        <v>0</v>
      </c>
      <c r="AE248" s="12">
        <f>IF(Table1[[#This Row],[exact_match]]="Yes",1,0)</f>
        <v>0</v>
      </c>
      <c r="AF248" s="12">
        <f>IF(Table1[[#This Row],[unintended_change_present]]="Yes",1,0)</f>
        <v>1</v>
      </c>
      <c r="AG248" s="12">
        <f>IF(Table1[[#This Row],[missed_required_change]]="Yes",1,0)</f>
        <v>0</v>
      </c>
      <c r="AH248" s="12">
        <f>IF(OR(Table1[[#This Row],[severity]]="Medium",Table1[[#This Row],[severity]]="High"),1,0)</f>
        <v>1</v>
      </c>
    </row>
    <row r="249" spans="1:34" ht="275.25">
      <c r="A249" s="27" t="s">
        <v>329</v>
      </c>
      <c r="B249" s="11" t="s">
        <v>366</v>
      </c>
      <c r="C249" s="12" t="s">
        <v>114</v>
      </c>
      <c r="D24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49" s="11" t="s">
        <v>384</v>
      </c>
      <c r="F249" s="12" t="s">
        <v>385</v>
      </c>
      <c r="G249" s="12" t="s">
        <v>386</v>
      </c>
      <c r="H249" s="12">
        <v>1</v>
      </c>
      <c r="I249" s="12" t="s">
        <v>387</v>
      </c>
      <c r="J249" s="12" t="s">
        <v>387</v>
      </c>
      <c r="K249" s="13" t="s">
        <v>56</v>
      </c>
      <c r="L249" s="12" t="s">
        <v>388</v>
      </c>
      <c r="M249" s="12" t="s">
        <v>389</v>
      </c>
      <c r="N249" s="12" t="s">
        <v>233</v>
      </c>
      <c r="O249" s="12" t="s">
        <v>393</v>
      </c>
      <c r="P249" s="12" t="s">
        <v>61</v>
      </c>
      <c r="Q249" s="12" t="s">
        <v>61</v>
      </c>
      <c r="R249" s="12" t="s">
        <v>62</v>
      </c>
      <c r="S249" s="12" t="s">
        <v>394</v>
      </c>
      <c r="T249" s="12" t="s">
        <v>64</v>
      </c>
      <c r="U249" s="12" t="s">
        <v>62</v>
      </c>
      <c r="V249" s="12" t="s">
        <v>395</v>
      </c>
      <c r="W249" s="12" t="s">
        <v>66</v>
      </c>
      <c r="X249" s="1" t="s">
        <v>62</v>
      </c>
      <c r="Y249" s="1" t="s">
        <v>73</v>
      </c>
      <c r="Z249" t="s">
        <v>3187</v>
      </c>
      <c r="AA249" s="12" t="str">
        <f>Table1[[#This Row],[case_id]]&amp;"__"&amp;Table1[[#This Row],[filename]]&amp;"__"&amp;Table1[[#This Row],[Model]]</f>
        <v>repo_595309c_795df94__gemini_init_llm_vs_gt.diff__Gemini 3.5 Flash</v>
      </c>
      <c r="AB249" s="12">
        <f>IF(Table1[[#This Row],[task_success]]="Yes",1,0)</f>
        <v>0</v>
      </c>
      <c r="AC249" s="12">
        <f>IF(Table1[[#This Row],[task_success]]="Partial",1,0)</f>
        <v>0</v>
      </c>
      <c r="AD249" s="12">
        <f>IF(Table1[[#This Row],[task_success]]="No",1,0)</f>
        <v>1</v>
      </c>
      <c r="AE249" s="12">
        <f>IF(Table1[[#This Row],[exact_match]]="Yes",1,0)</f>
        <v>0</v>
      </c>
      <c r="AF249" s="12">
        <f>IF(Table1[[#This Row],[unintended_change_present]]="Yes",1,0)</f>
        <v>1</v>
      </c>
      <c r="AG249" s="12">
        <f>IF(Table1[[#This Row],[missed_required_change]]="Yes",1,0)</f>
        <v>1</v>
      </c>
      <c r="AH249" s="12">
        <f>IF(OR(Table1[[#This Row],[severity]]="Medium",Table1[[#This Row],[severity]]="High"),1,0)</f>
        <v>1</v>
      </c>
    </row>
    <row r="250" spans="1:34" ht="351">
      <c r="A250" s="26" t="s">
        <v>329</v>
      </c>
      <c r="B250" s="15" t="s">
        <v>366</v>
      </c>
      <c r="C250" s="16" t="s">
        <v>149</v>
      </c>
      <c r="D25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0" s="15" t="s">
        <v>399</v>
      </c>
      <c r="F250" s="16" t="s">
        <v>400</v>
      </c>
      <c r="G250" s="16" t="s">
        <v>401</v>
      </c>
      <c r="H250" s="16">
        <v>2</v>
      </c>
      <c r="I250" s="16" t="s">
        <v>402</v>
      </c>
      <c r="J250" s="16" t="s">
        <v>403</v>
      </c>
      <c r="K250" s="18" t="s">
        <v>56</v>
      </c>
      <c r="L250" s="16" t="s">
        <v>404</v>
      </c>
      <c r="M250" s="16" t="s">
        <v>405</v>
      </c>
      <c r="N250" s="12" t="s">
        <v>408</v>
      </c>
      <c r="O250" s="12" t="s">
        <v>409</v>
      </c>
      <c r="P250" s="12" t="s">
        <v>102</v>
      </c>
      <c r="Q250" s="12" t="s">
        <v>61</v>
      </c>
      <c r="R250" s="12" t="s">
        <v>62</v>
      </c>
      <c r="S250" s="12" t="s">
        <v>176</v>
      </c>
      <c r="T250" s="12" t="s">
        <v>64</v>
      </c>
      <c r="U250" s="12" t="s">
        <v>62</v>
      </c>
      <c r="V250" s="12" t="s">
        <v>410</v>
      </c>
      <c r="W250" s="12" t="s">
        <v>162</v>
      </c>
      <c r="X250" s="1" t="s">
        <v>62</v>
      </c>
      <c r="Y250" s="1" t="s">
        <v>73</v>
      </c>
      <c r="Z250" t="s">
        <v>3187</v>
      </c>
      <c r="AA250" s="12" t="str">
        <f>Table1[[#This Row],[case_id]]&amp;"__"&amp;Table1[[#This Row],[filename]]&amp;"__"&amp;Table1[[#This Row],[Model]]</f>
        <v>repo_cfbfe90_371ee1e__gemini_misc_llm_vs_gt.diff__Gemini 3.5 Flash</v>
      </c>
      <c r="AB250" s="12">
        <f>IF(Table1[[#This Row],[task_success]]="Yes",1,0)</f>
        <v>0</v>
      </c>
      <c r="AC250" s="12">
        <f>IF(Table1[[#This Row],[task_success]]="Partial",1,0)</f>
        <v>1</v>
      </c>
      <c r="AD250" s="12">
        <f>IF(Table1[[#This Row],[task_success]]="No",1,0)</f>
        <v>0</v>
      </c>
      <c r="AE250" s="12">
        <f>IF(Table1[[#This Row],[exact_match]]="Yes",1,0)</f>
        <v>0</v>
      </c>
      <c r="AF250" s="12">
        <f>IF(Table1[[#This Row],[unintended_change_present]]="Yes",1,0)</f>
        <v>1</v>
      </c>
      <c r="AG250" s="12">
        <f>IF(Table1[[#This Row],[missed_required_change]]="Yes",1,0)</f>
        <v>1</v>
      </c>
      <c r="AH250" s="12">
        <f>IF(OR(Table1[[#This Row],[severity]]="Medium",Table1[[#This Row],[severity]]="High"),1,0)</f>
        <v>1</v>
      </c>
    </row>
    <row r="251" spans="1:34" ht="106.5">
      <c r="A251" s="27" t="s">
        <v>329</v>
      </c>
      <c r="B251" s="11" t="s">
        <v>366</v>
      </c>
      <c r="C251" s="12" t="s">
        <v>149</v>
      </c>
      <c r="D25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1" s="11" t="s">
        <v>399</v>
      </c>
      <c r="F251" s="12" t="s">
        <v>400</v>
      </c>
      <c r="G251" s="12" t="s">
        <v>401</v>
      </c>
      <c r="H251" s="12">
        <v>2</v>
      </c>
      <c r="I251" s="12" t="s">
        <v>402</v>
      </c>
      <c r="J251" s="12" t="s">
        <v>413</v>
      </c>
      <c r="K251" s="13" t="s">
        <v>56</v>
      </c>
      <c r="L251" s="12" t="s">
        <v>404</v>
      </c>
      <c r="M251" s="12" t="s">
        <v>405</v>
      </c>
      <c r="N251" s="12" t="s">
        <v>418</v>
      </c>
      <c r="O251" s="12" t="s">
        <v>419</v>
      </c>
      <c r="P251" s="13" t="s">
        <v>62</v>
      </c>
      <c r="Q251" s="13" t="s">
        <v>61</v>
      </c>
      <c r="R251" s="13" t="s">
        <v>62</v>
      </c>
      <c r="S251" s="12" t="s">
        <v>76</v>
      </c>
      <c r="T251" s="13" t="s">
        <v>77</v>
      </c>
      <c r="U251" s="13" t="s">
        <v>61</v>
      </c>
      <c r="V251" s="12" t="s">
        <v>232</v>
      </c>
      <c r="W251" s="12" t="s">
        <v>72</v>
      </c>
      <c r="X251" s="1" t="s">
        <v>62</v>
      </c>
      <c r="Y251" s="1" t="s">
        <v>73</v>
      </c>
      <c r="Z251" t="s">
        <v>3187</v>
      </c>
      <c r="AA251" s="12" t="str">
        <f>Table1[[#This Row],[case_id]]&amp;"__"&amp;Table1[[#This Row],[filename]]&amp;"__"&amp;Table1[[#This Row],[Model]]</f>
        <v>repo_cfbfe90_371ee1e__gemini_testmisc_llm_vs_gt.diff__Gemini 3.5 Flash</v>
      </c>
      <c r="AB251" s="12">
        <f>IF(Table1[[#This Row],[task_success]]="Yes",1,0)</f>
        <v>1</v>
      </c>
      <c r="AC251" s="12">
        <f>IF(Table1[[#This Row],[task_success]]="Partial",1,0)</f>
        <v>0</v>
      </c>
      <c r="AD251" s="12">
        <f>IF(Table1[[#This Row],[task_success]]="No",1,0)</f>
        <v>0</v>
      </c>
      <c r="AE251" s="12">
        <f>IF(Table1[[#This Row],[exact_match]]="Yes",1,0)</f>
        <v>0</v>
      </c>
      <c r="AF251" s="12">
        <f>IF(Table1[[#This Row],[unintended_change_present]]="Yes",1,0)</f>
        <v>1</v>
      </c>
      <c r="AG251" s="12">
        <f>IF(Table1[[#This Row],[missed_required_change]]="Yes",1,0)</f>
        <v>0</v>
      </c>
      <c r="AH251" s="12">
        <f>IF(OR(Table1[[#This Row],[severity]]="Medium",Table1[[#This Row],[severity]]="High"),1,0)</f>
        <v>0</v>
      </c>
    </row>
    <row r="252" spans="1:34" ht="106.5">
      <c r="A252" s="26" t="s">
        <v>329</v>
      </c>
      <c r="B252" s="15" t="s">
        <v>366</v>
      </c>
      <c r="C252" s="20" t="s">
        <v>149</v>
      </c>
      <c r="D252"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2" s="15" t="s">
        <v>422</v>
      </c>
      <c r="F252" s="16" t="s">
        <v>423</v>
      </c>
      <c r="G252" s="16" t="s">
        <v>424</v>
      </c>
      <c r="H252" s="16">
        <v>1</v>
      </c>
      <c r="I252" s="16" t="s">
        <v>425</v>
      </c>
      <c r="J252" s="16" t="s">
        <v>425</v>
      </c>
      <c r="K252" s="18" t="s">
        <v>56</v>
      </c>
      <c r="L252" s="16" t="s">
        <v>426</v>
      </c>
      <c r="M252" s="16" t="s">
        <v>427</v>
      </c>
      <c r="N252" s="12" t="s">
        <v>431</v>
      </c>
      <c r="O252" s="12" t="s">
        <v>432</v>
      </c>
      <c r="P252" s="13" t="s">
        <v>62</v>
      </c>
      <c r="Q252" s="13" t="s">
        <v>61</v>
      </c>
      <c r="R252" s="13" t="s">
        <v>62</v>
      </c>
      <c r="S252" s="12" t="s">
        <v>76</v>
      </c>
      <c r="T252" s="13" t="s">
        <v>77</v>
      </c>
      <c r="U252" s="13" t="s">
        <v>61</v>
      </c>
      <c r="V252" s="12" t="s">
        <v>232</v>
      </c>
      <c r="W252" s="12" t="s">
        <v>72</v>
      </c>
      <c r="X252" s="1" t="s">
        <v>62</v>
      </c>
      <c r="Y252" s="1" t="s">
        <v>73</v>
      </c>
      <c r="Z252" t="s">
        <v>3187</v>
      </c>
      <c r="AA252" s="12" t="str">
        <f>Table1[[#This Row],[case_id]]&amp;"__"&amp;Table1[[#This Row],[filename]]&amp;"__"&amp;Table1[[#This Row],[Model]]</f>
        <v>repo_b77fad6_77023c0__gemini_backtesting_llm_vs_gt.diff__Gemini 3.5 Flash</v>
      </c>
      <c r="AB252" s="12">
        <f>IF(Table1[[#This Row],[task_success]]="Yes",1,0)</f>
        <v>1</v>
      </c>
      <c r="AC252" s="12">
        <f>IF(Table1[[#This Row],[task_success]]="Partial",1,0)</f>
        <v>0</v>
      </c>
      <c r="AD252" s="12">
        <f>IF(Table1[[#This Row],[task_success]]="No",1,0)</f>
        <v>0</v>
      </c>
      <c r="AE252" s="12">
        <f>IF(Table1[[#This Row],[exact_match]]="Yes",1,0)</f>
        <v>0</v>
      </c>
      <c r="AF252" s="12">
        <f>IF(Table1[[#This Row],[unintended_change_present]]="Yes",1,0)</f>
        <v>1</v>
      </c>
      <c r="AG252" s="12">
        <f>IF(Table1[[#This Row],[missed_required_change]]="Yes",1,0)</f>
        <v>0</v>
      </c>
      <c r="AH252" s="12">
        <f>IF(OR(Table1[[#This Row],[severity]]="Medium",Table1[[#This Row],[severity]]="High"),1,0)</f>
        <v>0</v>
      </c>
    </row>
    <row r="253" spans="1:34" ht="183">
      <c r="A253" s="27" t="s">
        <v>436</v>
      </c>
      <c r="B253" s="11" t="s">
        <v>437</v>
      </c>
      <c r="C253" s="12" t="s">
        <v>51</v>
      </c>
      <c r="D25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3" s="11" t="s">
        <v>438</v>
      </c>
      <c r="F253" s="12" t="s">
        <v>439</v>
      </c>
      <c r="G253" s="12" t="s">
        <v>440</v>
      </c>
      <c r="H253" s="12">
        <v>3</v>
      </c>
      <c r="I253" s="12" t="s">
        <v>441</v>
      </c>
      <c r="J253" s="12" t="s">
        <v>442</v>
      </c>
      <c r="K253" s="13" t="s">
        <v>56</v>
      </c>
      <c r="L253" s="12" t="s">
        <v>443</v>
      </c>
      <c r="M253" s="12" t="s">
        <v>444</v>
      </c>
      <c r="N253" s="12" t="s">
        <v>447</v>
      </c>
      <c r="O253" s="12" t="s">
        <v>448</v>
      </c>
      <c r="P253" s="12" t="s">
        <v>61</v>
      </c>
      <c r="Q253" s="12" t="s">
        <v>61</v>
      </c>
      <c r="R253" s="12" t="s">
        <v>62</v>
      </c>
      <c r="S253" s="12" t="s">
        <v>449</v>
      </c>
      <c r="T253" s="12" t="s">
        <v>64</v>
      </c>
      <c r="U253" s="12" t="s">
        <v>62</v>
      </c>
      <c r="V253" s="12" t="s">
        <v>450</v>
      </c>
      <c r="W253" s="12" t="s">
        <v>66</v>
      </c>
      <c r="X253" s="1" t="s">
        <v>61</v>
      </c>
      <c r="Y253" s="1" t="s">
        <v>451</v>
      </c>
      <c r="Z253" t="s">
        <v>3187</v>
      </c>
      <c r="AA253" s="12" t="str">
        <f>Table1[[#This Row],[case_id]]&amp;"__"&amp;Table1[[#This Row],[filename]]&amp;"__"&amp;Table1[[#This Row],[Model]]</f>
        <v>repo_b87b726_c38aeb8__gemini_base_llm_vs_gt.diff__Gemini 3.5 Flash</v>
      </c>
      <c r="AB253" s="12">
        <f>IF(Table1[[#This Row],[task_success]]="Yes",1,0)</f>
        <v>0</v>
      </c>
      <c r="AC253" s="12">
        <f>IF(Table1[[#This Row],[task_success]]="Partial",1,0)</f>
        <v>0</v>
      </c>
      <c r="AD253" s="12">
        <f>IF(Table1[[#This Row],[task_success]]="No",1,0)</f>
        <v>1</v>
      </c>
      <c r="AE253" s="12">
        <f>IF(Table1[[#This Row],[exact_match]]="Yes",1,0)</f>
        <v>0</v>
      </c>
      <c r="AF253" s="12">
        <f>IF(Table1[[#This Row],[unintended_change_present]]="Yes",1,0)</f>
        <v>1</v>
      </c>
      <c r="AG253" s="12">
        <f>IF(Table1[[#This Row],[missed_required_change]]="Yes",1,0)</f>
        <v>1</v>
      </c>
      <c r="AH253" s="12">
        <f>IF(OR(Table1[[#This Row],[severity]]="Medium",Table1[[#This Row],[severity]]="High"),1,0)</f>
        <v>1</v>
      </c>
    </row>
    <row r="254" spans="1:34" ht="106.5">
      <c r="A254" s="26" t="s">
        <v>436</v>
      </c>
      <c r="B254" s="15" t="s">
        <v>437</v>
      </c>
      <c r="C254" s="16" t="s">
        <v>51</v>
      </c>
      <c r="D25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4" s="15" t="s">
        <v>438</v>
      </c>
      <c r="F254" s="16" t="s">
        <v>439</v>
      </c>
      <c r="G254" s="16" t="s">
        <v>440</v>
      </c>
      <c r="H254" s="16">
        <v>3</v>
      </c>
      <c r="I254" s="16" t="s">
        <v>441</v>
      </c>
      <c r="J254" s="16" t="s">
        <v>454</v>
      </c>
      <c r="K254" s="18" t="s">
        <v>56</v>
      </c>
      <c r="L254" s="16" t="s">
        <v>443</v>
      </c>
      <c r="M254" s="16" t="s">
        <v>444</v>
      </c>
      <c r="N254" s="12" t="s">
        <v>457</v>
      </c>
      <c r="O254" s="12" t="s">
        <v>458</v>
      </c>
      <c r="P254" s="13" t="s">
        <v>62</v>
      </c>
      <c r="Q254" s="13" t="s">
        <v>61</v>
      </c>
      <c r="R254" s="13" t="s">
        <v>62</v>
      </c>
      <c r="S254" s="12" t="s">
        <v>76</v>
      </c>
      <c r="T254" s="13" t="s">
        <v>77</v>
      </c>
      <c r="U254" s="13" t="s">
        <v>61</v>
      </c>
      <c r="V254" s="12" t="s">
        <v>232</v>
      </c>
      <c r="W254" s="12" t="s">
        <v>72</v>
      </c>
      <c r="X254" s="1" t="s">
        <v>62</v>
      </c>
      <c r="Y254" s="1" t="s">
        <v>73</v>
      </c>
      <c r="Z254" t="s">
        <v>3187</v>
      </c>
      <c r="AA254" s="12" t="str">
        <f>Table1[[#This Row],[case_id]]&amp;"__"&amp;Table1[[#This Row],[filename]]&amp;"__"&amp;Table1[[#This Row],[Model]]</f>
        <v>repo_b87b726_c38aeb8__gemini_rsi_llm_vs_gt.diff__Gemini 3.5 Flash</v>
      </c>
      <c r="AB254" s="12">
        <f>IF(Table1[[#This Row],[task_success]]="Yes",1,0)</f>
        <v>1</v>
      </c>
      <c r="AC254" s="12">
        <f>IF(Table1[[#This Row],[task_success]]="Partial",1,0)</f>
        <v>0</v>
      </c>
      <c r="AD254" s="12">
        <f>IF(Table1[[#This Row],[task_success]]="No",1,0)</f>
        <v>0</v>
      </c>
      <c r="AE254" s="12">
        <f>IF(Table1[[#This Row],[exact_match]]="Yes",1,0)</f>
        <v>0</v>
      </c>
      <c r="AF254" s="12">
        <f>IF(Table1[[#This Row],[unintended_change_present]]="Yes",1,0)</f>
        <v>1</v>
      </c>
      <c r="AG254" s="12">
        <f>IF(Table1[[#This Row],[missed_required_change]]="Yes",1,0)</f>
        <v>0</v>
      </c>
      <c r="AH254" s="12">
        <f>IF(OR(Table1[[#This Row],[severity]]="Medium",Table1[[#This Row],[severity]]="High"),1,0)</f>
        <v>0</v>
      </c>
    </row>
    <row r="255" spans="1:34" ht="106.5">
      <c r="A255" s="27" t="s">
        <v>436</v>
      </c>
      <c r="B255" s="11" t="s">
        <v>437</v>
      </c>
      <c r="C255" s="12" t="s">
        <v>51</v>
      </c>
      <c r="D25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5" s="11" t="s">
        <v>438</v>
      </c>
      <c r="F255" s="12" t="s">
        <v>439</v>
      </c>
      <c r="G255" s="12" t="s">
        <v>440</v>
      </c>
      <c r="H255" s="12">
        <v>3</v>
      </c>
      <c r="I255" s="12" t="s">
        <v>441</v>
      </c>
      <c r="J255" s="12" t="s">
        <v>462</v>
      </c>
      <c r="K255" s="13" t="s">
        <v>56</v>
      </c>
      <c r="L255" s="12" t="s">
        <v>443</v>
      </c>
      <c r="M255" s="12" t="s">
        <v>444</v>
      </c>
      <c r="N255" s="12" t="s">
        <v>465</v>
      </c>
      <c r="O255" s="12" t="s">
        <v>466</v>
      </c>
      <c r="P255" s="13" t="s">
        <v>62</v>
      </c>
      <c r="Q255" s="13" t="s">
        <v>61</v>
      </c>
      <c r="R255" s="13" t="s">
        <v>62</v>
      </c>
      <c r="S255" s="12" t="s">
        <v>76</v>
      </c>
      <c r="T255" s="13" t="s">
        <v>77</v>
      </c>
      <c r="U255" s="13" t="s">
        <v>61</v>
      </c>
      <c r="V255" s="12" t="s">
        <v>232</v>
      </c>
      <c r="W255" s="12" t="s">
        <v>72</v>
      </c>
      <c r="X255" s="1" t="s">
        <v>62</v>
      </c>
      <c r="Y255" s="1" t="s">
        <v>73</v>
      </c>
      <c r="Z255" t="s">
        <v>3187</v>
      </c>
      <c r="AA255" s="12" t="str">
        <f>Table1[[#This Row],[case_id]]&amp;"__"&amp;Table1[[#This Row],[filename]]&amp;"__"&amp;Table1[[#This Row],[Model]]</f>
        <v>repo_b87b726_c38aeb8__gemini_testbase_llm_vs_gt.diff__Gemini 3.5 Flash</v>
      </c>
      <c r="AB255" s="12">
        <f>IF(Table1[[#This Row],[task_success]]="Yes",1,0)</f>
        <v>1</v>
      </c>
      <c r="AC255" s="12">
        <f>IF(Table1[[#This Row],[task_success]]="Partial",1,0)</f>
        <v>0</v>
      </c>
      <c r="AD255" s="12">
        <f>IF(Table1[[#This Row],[task_success]]="No",1,0)</f>
        <v>0</v>
      </c>
      <c r="AE255" s="12">
        <f>IF(Table1[[#This Row],[exact_match]]="Yes",1,0)</f>
        <v>0</v>
      </c>
      <c r="AF255" s="12">
        <f>IF(Table1[[#This Row],[unintended_change_present]]="Yes",1,0)</f>
        <v>1</v>
      </c>
      <c r="AG255" s="12">
        <f>IF(Table1[[#This Row],[missed_required_change]]="Yes",1,0)</f>
        <v>0</v>
      </c>
      <c r="AH255" s="12">
        <f>IF(OR(Table1[[#This Row],[severity]]="Medium",Table1[[#This Row],[severity]]="High"),1,0)</f>
        <v>0</v>
      </c>
    </row>
    <row r="256" spans="1:34" ht="336">
      <c r="A256" s="26" t="s">
        <v>436</v>
      </c>
      <c r="B256" s="15" t="s">
        <v>437</v>
      </c>
      <c r="C256" s="16" t="s">
        <v>80</v>
      </c>
      <c r="D25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6" s="15" t="s">
        <v>469</v>
      </c>
      <c r="F256" s="16" t="s">
        <v>470</v>
      </c>
      <c r="G256" s="16" t="s">
        <v>471</v>
      </c>
      <c r="H256" s="16">
        <v>1</v>
      </c>
      <c r="I256" s="17" t="s">
        <v>472</v>
      </c>
      <c r="J256" s="17" t="s">
        <v>472</v>
      </c>
      <c r="K256" s="18" t="s">
        <v>56</v>
      </c>
      <c r="L256" s="16" t="s">
        <v>388</v>
      </c>
      <c r="M256" s="16" t="s">
        <v>473</v>
      </c>
      <c r="N256" s="12" t="s">
        <v>355</v>
      </c>
      <c r="O256" s="12" t="s">
        <v>476</v>
      </c>
      <c r="P256" s="12" t="s">
        <v>61</v>
      </c>
      <c r="Q256" s="12" t="s">
        <v>61</v>
      </c>
      <c r="R256" s="12" t="s">
        <v>62</v>
      </c>
      <c r="S256" s="12" t="s">
        <v>477</v>
      </c>
      <c r="T256" s="12" t="s">
        <v>64</v>
      </c>
      <c r="U256" s="12" t="s">
        <v>62</v>
      </c>
      <c r="V256" s="12" t="s">
        <v>478</v>
      </c>
      <c r="W256" s="12" t="s">
        <v>66</v>
      </c>
      <c r="X256" s="1" t="s">
        <v>61</v>
      </c>
      <c r="Y256" s="1" t="s">
        <v>451</v>
      </c>
      <c r="Z256" t="s">
        <v>3187</v>
      </c>
      <c r="AA256" s="12" t="str">
        <f>Table1[[#This Row],[case_id]]&amp;"__"&amp;Table1[[#This Row],[filename]]&amp;"__"&amp;Table1[[#This Row],[Model]]</f>
        <v>repo_13a7f7f_830a3d2__gemini_test_llm_vs_gt.diff__Gemini 3.5 Flash</v>
      </c>
      <c r="AB256" s="12">
        <f>IF(Table1[[#This Row],[task_success]]="Yes",1,0)</f>
        <v>0</v>
      </c>
      <c r="AC256" s="12">
        <f>IF(Table1[[#This Row],[task_success]]="Partial",1,0)</f>
        <v>0</v>
      </c>
      <c r="AD256" s="12">
        <f>IF(Table1[[#This Row],[task_success]]="No",1,0)</f>
        <v>1</v>
      </c>
      <c r="AE256" s="12">
        <f>IF(Table1[[#This Row],[exact_match]]="Yes",1,0)</f>
        <v>0</v>
      </c>
      <c r="AF256" s="12">
        <f>IF(Table1[[#This Row],[unintended_change_present]]="Yes",1,0)</f>
        <v>1</v>
      </c>
      <c r="AG256" s="12">
        <f>IF(Table1[[#This Row],[missed_required_change]]="Yes",1,0)</f>
        <v>1</v>
      </c>
      <c r="AH256" s="12">
        <f>IF(OR(Table1[[#This Row],[severity]]="Medium",Table1[[#This Row],[severity]]="High"),1,0)</f>
        <v>1</v>
      </c>
    </row>
    <row r="257" spans="1:34" ht="290.25">
      <c r="A257" s="27" t="s">
        <v>436</v>
      </c>
      <c r="B257" s="11" t="s">
        <v>437</v>
      </c>
      <c r="C257" s="12" t="s">
        <v>80</v>
      </c>
      <c r="D25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7" s="11" t="s">
        <v>482</v>
      </c>
      <c r="F257" s="12" t="s">
        <v>483</v>
      </c>
      <c r="G257" s="12" t="s">
        <v>484</v>
      </c>
      <c r="H257" s="12">
        <v>1</v>
      </c>
      <c r="I257" s="12" t="s">
        <v>485</v>
      </c>
      <c r="J257" s="12" t="s">
        <v>485</v>
      </c>
      <c r="K257" s="13" t="s">
        <v>56</v>
      </c>
      <c r="L257" s="12" t="s">
        <v>486</v>
      </c>
      <c r="M257" s="12" t="s">
        <v>487</v>
      </c>
      <c r="N257" s="12" t="s">
        <v>491</v>
      </c>
      <c r="O257" s="12" t="s">
        <v>492</v>
      </c>
      <c r="P257" s="12" t="s">
        <v>102</v>
      </c>
      <c r="Q257" s="12" t="s">
        <v>61</v>
      </c>
      <c r="R257" s="12" t="s">
        <v>62</v>
      </c>
      <c r="S257" s="12" t="s">
        <v>103</v>
      </c>
      <c r="T257" s="12" t="s">
        <v>77</v>
      </c>
      <c r="U257" s="12" t="s">
        <v>62</v>
      </c>
      <c r="V257" s="12" t="s">
        <v>493</v>
      </c>
      <c r="W257" s="12" t="s">
        <v>162</v>
      </c>
      <c r="X257" s="1" t="s">
        <v>62</v>
      </c>
      <c r="Y257" s="1" t="s">
        <v>73</v>
      </c>
      <c r="Z257" t="s">
        <v>3187</v>
      </c>
      <c r="AA257" s="12" t="str">
        <f>Table1[[#This Row],[case_id]]&amp;"__"&amp;Table1[[#This Row],[filename]]&amp;"__"&amp;Table1[[#This Row],[Model]]</f>
        <v>repo_e798854_52c9d19__gemini_handler_llm_vs_gt.diff__Gemini 3.5 Flash</v>
      </c>
      <c r="AB257" s="12">
        <f>IF(Table1[[#This Row],[task_success]]="Yes",1,0)</f>
        <v>0</v>
      </c>
      <c r="AC257" s="12">
        <f>IF(Table1[[#This Row],[task_success]]="Partial",1,0)</f>
        <v>1</v>
      </c>
      <c r="AD257" s="12">
        <f>IF(Table1[[#This Row],[task_success]]="No",1,0)</f>
        <v>0</v>
      </c>
      <c r="AE257" s="12">
        <f>IF(Table1[[#This Row],[exact_match]]="Yes",1,0)</f>
        <v>0</v>
      </c>
      <c r="AF257" s="12">
        <f>IF(Table1[[#This Row],[unintended_change_present]]="Yes",1,0)</f>
        <v>1</v>
      </c>
      <c r="AG257" s="12">
        <f>IF(Table1[[#This Row],[missed_required_change]]="Yes",1,0)</f>
        <v>1</v>
      </c>
      <c r="AH257" s="12">
        <f>IF(OR(Table1[[#This Row],[severity]]="Medium",Table1[[#This Row],[severity]]="High"),1,0)</f>
        <v>0</v>
      </c>
    </row>
    <row r="258" spans="1:34" ht="91.5">
      <c r="A258" s="26" t="s">
        <v>436</v>
      </c>
      <c r="B258" s="15" t="s">
        <v>437</v>
      </c>
      <c r="C258" s="16" t="s">
        <v>114</v>
      </c>
      <c r="D25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8" s="15" t="s">
        <v>497</v>
      </c>
      <c r="F258" s="16" t="s">
        <v>498</v>
      </c>
      <c r="G258" s="16" t="s">
        <v>499</v>
      </c>
      <c r="H258" s="16">
        <v>1</v>
      </c>
      <c r="I258" s="16" t="s">
        <v>500</v>
      </c>
      <c r="J258" s="16" t="s">
        <v>500</v>
      </c>
      <c r="K258" s="18" t="s">
        <v>56</v>
      </c>
      <c r="L258" s="16" t="s">
        <v>501</v>
      </c>
      <c r="M258" s="16" t="s">
        <v>502</v>
      </c>
      <c r="N258" s="12" t="s">
        <v>507</v>
      </c>
      <c r="O258" s="12" t="s">
        <v>508</v>
      </c>
      <c r="P258" s="13" t="s">
        <v>62</v>
      </c>
      <c r="Q258" s="13" t="s">
        <v>61</v>
      </c>
      <c r="R258" s="13" t="s">
        <v>62</v>
      </c>
      <c r="S258" s="12" t="s">
        <v>124</v>
      </c>
      <c r="T258" s="13" t="s">
        <v>77</v>
      </c>
      <c r="U258" s="13" t="s">
        <v>61</v>
      </c>
      <c r="V258" s="12" t="s">
        <v>505</v>
      </c>
      <c r="W258" s="12" t="s">
        <v>72</v>
      </c>
      <c r="X258" s="1" t="s">
        <v>61</v>
      </c>
      <c r="Y258" s="1" t="s">
        <v>506</v>
      </c>
      <c r="Z258" t="s">
        <v>3187</v>
      </c>
      <c r="AA258" s="12" t="str">
        <f>Table1[[#This Row],[case_id]]&amp;"__"&amp;Table1[[#This Row],[filename]]&amp;"__"&amp;Table1[[#This Row],[Model]]</f>
        <v>repo_95fb7e6_4b90e78__gemini_market_llm_vs_gt.diff__Gemini 3.5 Flash</v>
      </c>
      <c r="AB258" s="12">
        <f>IF(Table1[[#This Row],[task_success]]="Yes",1,0)</f>
        <v>1</v>
      </c>
      <c r="AC258" s="12">
        <f>IF(Table1[[#This Row],[task_success]]="Partial",1,0)</f>
        <v>0</v>
      </c>
      <c r="AD258" s="12">
        <f>IF(Table1[[#This Row],[task_success]]="No",1,0)</f>
        <v>0</v>
      </c>
      <c r="AE258" s="12">
        <f>IF(Table1[[#This Row],[exact_match]]="Yes",1,0)</f>
        <v>0</v>
      </c>
      <c r="AF258" s="12">
        <f>IF(Table1[[#This Row],[unintended_change_present]]="Yes",1,0)</f>
        <v>1</v>
      </c>
      <c r="AG258" s="12">
        <f>IF(Table1[[#This Row],[missed_required_change]]="Yes",1,0)</f>
        <v>0</v>
      </c>
      <c r="AH258" s="12">
        <f>IF(OR(Table1[[#This Row],[severity]]="Medium",Table1[[#This Row],[severity]]="High"),1,0)</f>
        <v>0</v>
      </c>
    </row>
    <row r="259" spans="1:34" ht="198">
      <c r="A259" s="27" t="s">
        <v>436</v>
      </c>
      <c r="B259" s="11" t="s">
        <v>437</v>
      </c>
      <c r="C259" s="12" t="s">
        <v>149</v>
      </c>
      <c r="D25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59" s="11" t="s">
        <v>511</v>
      </c>
      <c r="F259" s="12" t="s">
        <v>512</v>
      </c>
      <c r="G259" s="12" t="s">
        <v>513</v>
      </c>
      <c r="H259" s="12">
        <v>1</v>
      </c>
      <c r="I259" s="12" t="s">
        <v>514</v>
      </c>
      <c r="J259" s="12" t="s">
        <v>514</v>
      </c>
      <c r="K259" s="13" t="s">
        <v>56</v>
      </c>
      <c r="L259" s="12" t="s">
        <v>515</v>
      </c>
      <c r="M259" s="12" t="s">
        <v>516</v>
      </c>
      <c r="N259" s="12" t="s">
        <v>521</v>
      </c>
      <c r="O259" s="12" t="s">
        <v>522</v>
      </c>
      <c r="P259" s="13" t="s">
        <v>62</v>
      </c>
      <c r="Q259" s="13" t="s">
        <v>61</v>
      </c>
      <c r="R259" s="13" t="s">
        <v>62</v>
      </c>
      <c r="S259" s="12" t="s">
        <v>519</v>
      </c>
      <c r="T259" s="13" t="s">
        <v>64</v>
      </c>
      <c r="U259" s="13" t="s">
        <v>61</v>
      </c>
      <c r="V259" s="12" t="s">
        <v>520</v>
      </c>
      <c r="W259" s="12" t="s">
        <v>72</v>
      </c>
      <c r="X259" s="1" t="s">
        <v>62</v>
      </c>
      <c r="Y259" s="1" t="s">
        <v>73</v>
      </c>
      <c r="Z259" t="s">
        <v>3187</v>
      </c>
      <c r="AA259" s="12" t="str">
        <f>Table1[[#This Row],[case_id]]&amp;"__"&amp;Table1[[#This Row],[filename]]&amp;"__"&amp;Table1[[#This Row],[Model]]</f>
        <v>repo_ec9dec5_f8acb67__geemini_parser_llm_vs_gt.diff__Gemini 3.5 Flash</v>
      </c>
      <c r="AB259" s="12">
        <f>IF(Table1[[#This Row],[task_success]]="Yes",1,0)</f>
        <v>1</v>
      </c>
      <c r="AC259" s="12">
        <f>IF(Table1[[#This Row],[task_success]]="Partial",1,0)</f>
        <v>0</v>
      </c>
      <c r="AD259" s="12">
        <f>IF(Table1[[#This Row],[task_success]]="No",1,0)</f>
        <v>0</v>
      </c>
      <c r="AE259" s="12">
        <f>IF(Table1[[#This Row],[exact_match]]="Yes",1,0)</f>
        <v>0</v>
      </c>
      <c r="AF259" s="12">
        <f>IF(Table1[[#This Row],[unintended_change_present]]="Yes",1,0)</f>
        <v>1</v>
      </c>
      <c r="AG259" s="12">
        <f>IF(Table1[[#This Row],[missed_required_change]]="Yes",1,0)</f>
        <v>0</v>
      </c>
      <c r="AH259" s="12">
        <f>IF(OR(Table1[[#This Row],[severity]]="Medium",Table1[[#This Row],[severity]]="High"),1,0)</f>
        <v>1</v>
      </c>
    </row>
    <row r="260" spans="1:34" ht="213">
      <c r="A260" s="26" t="s">
        <v>436</v>
      </c>
      <c r="B260" s="15" t="s">
        <v>437</v>
      </c>
      <c r="C260" s="20" t="s">
        <v>149</v>
      </c>
      <c r="D260"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0" s="15" t="s">
        <v>525</v>
      </c>
      <c r="F260" s="16" t="s">
        <v>526</v>
      </c>
      <c r="G260" s="16" t="s">
        <v>527</v>
      </c>
      <c r="H260" s="16">
        <v>1</v>
      </c>
      <c r="I260" s="17" t="s">
        <v>528</v>
      </c>
      <c r="J260" s="17" t="s">
        <v>528</v>
      </c>
      <c r="K260" s="18" t="s">
        <v>56</v>
      </c>
      <c r="L260" s="29" t="s">
        <v>529</v>
      </c>
      <c r="M260" s="16" t="s">
        <v>530</v>
      </c>
      <c r="N260" s="12" t="s">
        <v>534</v>
      </c>
      <c r="O260" s="12" t="s">
        <v>535</v>
      </c>
      <c r="P260" s="13" t="s">
        <v>62</v>
      </c>
      <c r="Q260" s="13" t="s">
        <v>61</v>
      </c>
      <c r="R260" s="13" t="s">
        <v>62</v>
      </c>
      <c r="S260" s="12" t="s">
        <v>536</v>
      </c>
      <c r="T260" s="13" t="s">
        <v>64</v>
      </c>
      <c r="U260" s="13" t="s">
        <v>61</v>
      </c>
      <c r="V260" s="12" t="s">
        <v>537</v>
      </c>
      <c r="W260" s="12" t="s">
        <v>72</v>
      </c>
      <c r="X260" s="1" t="s">
        <v>62</v>
      </c>
      <c r="Y260" s="1" t="s">
        <v>73</v>
      </c>
      <c r="Z260" t="s">
        <v>3187</v>
      </c>
      <c r="AA260" s="12" t="str">
        <f>Table1[[#This Row],[case_id]]&amp;"__"&amp;Table1[[#This Row],[filename]]&amp;"__"&amp;Table1[[#This Row],[Model]]</f>
        <v>repo_da7ca5a_320cf98__gemini_command_llm_vs_gt.diff__Gemini 3.5 Flash</v>
      </c>
      <c r="AB260" s="12">
        <f>IF(Table1[[#This Row],[task_success]]="Yes",1,0)</f>
        <v>1</v>
      </c>
      <c r="AC260" s="12">
        <f>IF(Table1[[#This Row],[task_success]]="Partial",1,0)</f>
        <v>0</v>
      </c>
      <c r="AD260" s="12">
        <f>IF(Table1[[#This Row],[task_success]]="No",1,0)</f>
        <v>0</v>
      </c>
      <c r="AE260" s="12">
        <f>IF(Table1[[#This Row],[exact_match]]="Yes",1,0)</f>
        <v>0</v>
      </c>
      <c r="AF260" s="12">
        <f>IF(Table1[[#This Row],[unintended_change_present]]="Yes",1,0)</f>
        <v>1</v>
      </c>
      <c r="AG260" s="12">
        <f>IF(Table1[[#This Row],[missed_required_change]]="Yes",1,0)</f>
        <v>0</v>
      </c>
      <c r="AH260" s="12">
        <f>IF(OR(Table1[[#This Row],[severity]]="Medium",Table1[[#This Row],[severity]]="High"),1,0)</f>
        <v>1</v>
      </c>
    </row>
    <row r="261" spans="1:34" ht="106.5">
      <c r="A261" s="27" t="s">
        <v>540</v>
      </c>
      <c r="B261" s="11" t="s">
        <v>541</v>
      </c>
      <c r="C261" s="12" t="s">
        <v>149</v>
      </c>
      <c r="D26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1" s="11" t="s">
        <v>542</v>
      </c>
      <c r="F261" s="12" t="s">
        <v>543</v>
      </c>
      <c r="G261" s="25" t="s">
        <v>544</v>
      </c>
      <c r="H261" s="12">
        <v>1</v>
      </c>
      <c r="I261" s="12" t="s">
        <v>545</v>
      </c>
      <c r="J261" s="12" t="s">
        <v>545</v>
      </c>
      <c r="K261" s="13" t="s">
        <v>56</v>
      </c>
      <c r="L261" s="12" t="s">
        <v>546</v>
      </c>
      <c r="M261" s="12" t="s">
        <v>547</v>
      </c>
      <c r="N261" s="12" t="s">
        <v>550</v>
      </c>
      <c r="O261" s="12" t="s">
        <v>551</v>
      </c>
      <c r="P261" s="13" t="s">
        <v>62</v>
      </c>
      <c r="Q261" s="13" t="s">
        <v>61</v>
      </c>
      <c r="R261" s="13" t="s">
        <v>62</v>
      </c>
      <c r="S261" s="12" t="s">
        <v>76</v>
      </c>
      <c r="T261" s="13" t="s">
        <v>77</v>
      </c>
      <c r="U261" s="13" t="s">
        <v>61</v>
      </c>
      <c r="V261" s="12" t="s">
        <v>89</v>
      </c>
      <c r="W261" s="12" t="s">
        <v>72</v>
      </c>
      <c r="X261" s="1" t="s">
        <v>62</v>
      </c>
      <c r="Y261" s="1" t="s">
        <v>73</v>
      </c>
      <c r="Z261" t="s">
        <v>3187</v>
      </c>
      <c r="AA261" s="12" t="str">
        <f>Table1[[#This Row],[case_id]]&amp;"__"&amp;Table1[[#This Row],[filename]]&amp;"__"&amp;Table1[[#This Row],[Model]]</f>
        <v>repo_1866432_aa5d9a7__gemini_ffmpeg_llm_vs_gt.diff__Gemini 3.5 Flash</v>
      </c>
      <c r="AB261" s="12">
        <f>IF(Table1[[#This Row],[task_success]]="Yes",1,0)</f>
        <v>1</v>
      </c>
      <c r="AC261" s="12">
        <f>IF(Table1[[#This Row],[task_success]]="Partial",1,0)</f>
        <v>0</v>
      </c>
      <c r="AD261" s="12">
        <f>IF(Table1[[#This Row],[task_success]]="No",1,0)</f>
        <v>0</v>
      </c>
      <c r="AE261" s="12">
        <f>IF(Table1[[#This Row],[exact_match]]="Yes",1,0)</f>
        <v>0</v>
      </c>
      <c r="AF261" s="12">
        <f>IF(Table1[[#This Row],[unintended_change_present]]="Yes",1,0)</f>
        <v>1</v>
      </c>
      <c r="AG261" s="12">
        <f>IF(Table1[[#This Row],[missed_required_change]]="Yes",1,0)</f>
        <v>0</v>
      </c>
      <c r="AH261" s="12">
        <f>IF(OR(Table1[[#This Row],[severity]]="Medium",Table1[[#This Row],[severity]]="High"),1,0)</f>
        <v>0</v>
      </c>
    </row>
    <row r="262" spans="1:34" ht="91.5">
      <c r="A262" s="26" t="s">
        <v>556</v>
      </c>
      <c r="B262" s="15" t="s">
        <v>557</v>
      </c>
      <c r="C262" s="16" t="s">
        <v>51</v>
      </c>
      <c r="D26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2" s="15" t="s">
        <v>558</v>
      </c>
      <c r="F262" s="16" t="s">
        <v>559</v>
      </c>
      <c r="G262" s="16" t="s">
        <v>560</v>
      </c>
      <c r="H262" s="16">
        <v>1</v>
      </c>
      <c r="I262" s="16" t="s">
        <v>561</v>
      </c>
      <c r="J262" s="16" t="s">
        <v>561</v>
      </c>
      <c r="K262" s="18" t="s">
        <v>56</v>
      </c>
      <c r="L262" s="16" t="s">
        <v>562</v>
      </c>
      <c r="M262" s="16" t="s">
        <v>563</v>
      </c>
      <c r="N262" s="12" t="s">
        <v>567</v>
      </c>
      <c r="O262" s="12" t="s">
        <v>568</v>
      </c>
      <c r="P262" s="13" t="s">
        <v>62</v>
      </c>
      <c r="Q262" s="13" t="s">
        <v>61</v>
      </c>
      <c r="R262" s="13" t="s">
        <v>62</v>
      </c>
      <c r="S262" s="12" t="s">
        <v>76</v>
      </c>
      <c r="T262" s="13" t="s">
        <v>77</v>
      </c>
      <c r="U262" s="13" t="s">
        <v>61</v>
      </c>
      <c r="V262" s="12" t="s">
        <v>89</v>
      </c>
      <c r="W262" s="12" t="s">
        <v>72</v>
      </c>
      <c r="X262" s="1" t="s">
        <v>62</v>
      </c>
      <c r="Y262" s="1" t="s">
        <v>73</v>
      </c>
      <c r="Z262" t="s">
        <v>3187</v>
      </c>
      <c r="AA262" s="12" t="str">
        <f>Table1[[#This Row],[case_id]]&amp;"__"&amp;Table1[[#This Row],[filename]]&amp;"__"&amp;Table1[[#This Row],[Model]]</f>
        <v>repo_a72c8d9_584795d__gemini_worker_llm_vs_gt.diff__Gemini 3.5 Flash</v>
      </c>
      <c r="AB262" s="12">
        <f>IF(Table1[[#This Row],[task_success]]="Yes",1,0)</f>
        <v>1</v>
      </c>
      <c r="AC262" s="12">
        <f>IF(Table1[[#This Row],[task_success]]="Partial",1,0)</f>
        <v>0</v>
      </c>
      <c r="AD262" s="12">
        <f>IF(Table1[[#This Row],[task_success]]="No",1,0)</f>
        <v>0</v>
      </c>
      <c r="AE262" s="12">
        <f>IF(Table1[[#This Row],[exact_match]]="Yes",1,0)</f>
        <v>0</v>
      </c>
      <c r="AF262" s="12">
        <f>IF(Table1[[#This Row],[unintended_change_present]]="Yes",1,0)</f>
        <v>1</v>
      </c>
      <c r="AG262" s="12">
        <f>IF(Table1[[#This Row],[missed_required_change]]="Yes",1,0)</f>
        <v>0</v>
      </c>
      <c r="AH262" s="12">
        <f>IF(OR(Table1[[#This Row],[severity]]="Medium",Table1[[#This Row],[severity]]="High"),1,0)</f>
        <v>0</v>
      </c>
    </row>
    <row r="263" spans="1:34" ht="213">
      <c r="A263" s="27" t="s">
        <v>556</v>
      </c>
      <c r="B263" s="11" t="s">
        <v>557</v>
      </c>
      <c r="C263" s="12" t="s">
        <v>51</v>
      </c>
      <c r="D26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3" s="11" t="s">
        <v>573</v>
      </c>
      <c r="F263" s="12" t="s">
        <v>574</v>
      </c>
      <c r="G263" s="12" t="s">
        <v>575</v>
      </c>
      <c r="H263" s="12">
        <v>1</v>
      </c>
      <c r="I263" s="12" t="s">
        <v>576</v>
      </c>
      <c r="J263" s="12" t="s">
        <v>576</v>
      </c>
      <c r="K263" s="13" t="s">
        <v>56</v>
      </c>
      <c r="L263" s="12" t="s">
        <v>577</v>
      </c>
      <c r="M263" s="12" t="s">
        <v>578</v>
      </c>
      <c r="N263" s="12" t="s">
        <v>254</v>
      </c>
      <c r="O263" s="12" t="s">
        <v>581</v>
      </c>
      <c r="P263" s="13" t="s">
        <v>62</v>
      </c>
      <c r="Q263" s="13" t="s">
        <v>61</v>
      </c>
      <c r="R263" s="13" t="s">
        <v>62</v>
      </c>
      <c r="S263" s="12" t="s">
        <v>76</v>
      </c>
      <c r="T263" s="13" t="s">
        <v>77</v>
      </c>
      <c r="U263" s="13" t="s">
        <v>61</v>
      </c>
      <c r="V263" s="12" t="s">
        <v>582</v>
      </c>
      <c r="W263" s="12" t="s">
        <v>72</v>
      </c>
      <c r="X263" s="1" t="s">
        <v>61</v>
      </c>
      <c r="Y263" s="1" t="s">
        <v>506</v>
      </c>
      <c r="Z263" t="s">
        <v>3187</v>
      </c>
      <c r="AA263" s="12" t="str">
        <f>Table1[[#This Row],[case_id]]&amp;"__"&amp;Table1[[#This Row],[filename]]&amp;"__"&amp;Table1[[#This Row],[Model]]</f>
        <v>repo_38f7325_14b7aa5__gemini_binary_llm_vs_gt.diff__Gemini 3.5 Flash</v>
      </c>
      <c r="AB263" s="12">
        <f>IF(Table1[[#This Row],[task_success]]="Yes",1,0)</f>
        <v>1</v>
      </c>
      <c r="AC263" s="12">
        <f>IF(Table1[[#This Row],[task_success]]="Partial",1,0)</f>
        <v>0</v>
      </c>
      <c r="AD263" s="12">
        <f>IF(Table1[[#This Row],[task_success]]="No",1,0)</f>
        <v>0</v>
      </c>
      <c r="AE263" s="12">
        <f>IF(Table1[[#This Row],[exact_match]]="Yes",1,0)</f>
        <v>0</v>
      </c>
      <c r="AF263" s="12">
        <f>IF(Table1[[#This Row],[unintended_change_present]]="Yes",1,0)</f>
        <v>1</v>
      </c>
      <c r="AG263" s="12">
        <f>IF(Table1[[#This Row],[missed_required_change]]="Yes",1,0)</f>
        <v>0</v>
      </c>
      <c r="AH263" s="12">
        <f>IF(OR(Table1[[#This Row],[severity]]="Medium",Table1[[#This Row],[severity]]="High"),1,0)</f>
        <v>0</v>
      </c>
    </row>
    <row r="264" spans="1:34" ht="321">
      <c r="A264" s="26" t="s">
        <v>556</v>
      </c>
      <c r="B264" s="15" t="s">
        <v>557</v>
      </c>
      <c r="C264" s="16" t="s">
        <v>80</v>
      </c>
      <c r="D26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4" s="15" t="s">
        <v>585</v>
      </c>
      <c r="F264" s="16" t="s">
        <v>586</v>
      </c>
      <c r="G264" s="16" t="s">
        <v>587</v>
      </c>
      <c r="H264" s="16">
        <v>1</v>
      </c>
      <c r="I264" s="16" t="s">
        <v>588</v>
      </c>
      <c r="J264" s="16" t="s">
        <v>588</v>
      </c>
      <c r="K264" s="18" t="s">
        <v>56</v>
      </c>
      <c r="L264" s="16" t="s">
        <v>589</v>
      </c>
      <c r="M264" s="16" t="s">
        <v>590</v>
      </c>
      <c r="N264" s="12" t="s">
        <v>594</v>
      </c>
      <c r="O264" s="12" t="s">
        <v>595</v>
      </c>
      <c r="P264" s="13" t="s">
        <v>61</v>
      </c>
      <c r="Q264" s="13" t="s">
        <v>61</v>
      </c>
      <c r="R264" s="13" t="s">
        <v>62</v>
      </c>
      <c r="S264" s="12" t="s">
        <v>554</v>
      </c>
      <c r="T264" s="12" t="s">
        <v>64</v>
      </c>
      <c r="U264" s="12" t="s">
        <v>62</v>
      </c>
      <c r="V264" s="12" t="s">
        <v>596</v>
      </c>
      <c r="W264" s="12" t="s">
        <v>66</v>
      </c>
      <c r="X264" s="1" t="s">
        <v>62</v>
      </c>
      <c r="Y264" s="1" t="s">
        <v>73</v>
      </c>
      <c r="Z264" t="s">
        <v>3187</v>
      </c>
      <c r="AA264" s="12" t="str">
        <f>Table1[[#This Row],[case_id]]&amp;"__"&amp;Table1[[#This Row],[filename]]&amp;"__"&amp;Table1[[#This Row],[Model]]</f>
        <v>repo_582dec9_0a5e14c__gemini_main_llm_vs_gt.diff__Gemini 3.5 Flash</v>
      </c>
      <c r="AB264" s="12">
        <f>IF(Table1[[#This Row],[task_success]]="Yes",1,0)</f>
        <v>0</v>
      </c>
      <c r="AC264" s="12">
        <f>IF(Table1[[#This Row],[task_success]]="Partial",1,0)</f>
        <v>0</v>
      </c>
      <c r="AD264" s="12">
        <f>IF(Table1[[#This Row],[task_success]]="No",1,0)</f>
        <v>1</v>
      </c>
      <c r="AE264" s="12">
        <f>IF(Table1[[#This Row],[exact_match]]="Yes",1,0)</f>
        <v>0</v>
      </c>
      <c r="AF264" s="12">
        <f>IF(Table1[[#This Row],[unintended_change_present]]="Yes",1,0)</f>
        <v>1</v>
      </c>
      <c r="AG264" s="12">
        <f>IF(Table1[[#This Row],[missed_required_change]]="Yes",1,0)</f>
        <v>1</v>
      </c>
      <c r="AH264" s="12">
        <f>IF(OR(Table1[[#This Row],[severity]]="Medium",Table1[[#This Row],[severity]]="High"),1,0)</f>
        <v>1</v>
      </c>
    </row>
    <row r="265" spans="1:34" ht="91.5">
      <c r="A265" s="27" t="s">
        <v>600</v>
      </c>
      <c r="B265" s="11" t="s">
        <v>601</v>
      </c>
      <c r="C265" s="12" t="s">
        <v>51</v>
      </c>
      <c r="D26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5" s="11" t="s">
        <v>602</v>
      </c>
      <c r="F265" s="12" t="s">
        <v>603</v>
      </c>
      <c r="G265" s="12" t="s">
        <v>604</v>
      </c>
      <c r="H265" s="12">
        <v>1</v>
      </c>
      <c r="I265" s="12" t="s">
        <v>605</v>
      </c>
      <c r="J265" s="12" t="s">
        <v>605</v>
      </c>
      <c r="K265" s="13" t="s">
        <v>56</v>
      </c>
      <c r="L265" s="12" t="s">
        <v>606</v>
      </c>
      <c r="M265" s="12" t="s">
        <v>607</v>
      </c>
      <c r="N265" s="12" t="s">
        <v>355</v>
      </c>
      <c r="O265" s="12" t="s">
        <v>609</v>
      </c>
      <c r="P265" s="13" t="s">
        <v>62</v>
      </c>
      <c r="Q265" s="13" t="s">
        <v>61</v>
      </c>
      <c r="R265" s="13" t="s">
        <v>62</v>
      </c>
      <c r="S265" s="12" t="s">
        <v>76</v>
      </c>
      <c r="T265" s="13" t="s">
        <v>77</v>
      </c>
      <c r="U265" s="13" t="s">
        <v>61</v>
      </c>
      <c r="V265" s="12" t="s">
        <v>89</v>
      </c>
      <c r="W265" s="12" t="s">
        <v>72</v>
      </c>
      <c r="X265" s="1" t="s">
        <v>62</v>
      </c>
      <c r="Y265" s="1" t="s">
        <v>73</v>
      </c>
      <c r="Z265" t="s">
        <v>3187</v>
      </c>
      <c r="AA265" s="12" t="str">
        <f>Table1[[#This Row],[case_id]]&amp;"__"&amp;Table1[[#This Row],[filename]]&amp;"__"&amp;Table1[[#This Row],[Model]]</f>
        <v>repo_780f526_d7676c1__gemini_test_llm_vs_gt.diff__Gemini 3.5 Flash</v>
      </c>
      <c r="AB265" s="12">
        <f>IF(Table1[[#This Row],[task_success]]="Yes",1,0)</f>
        <v>1</v>
      </c>
      <c r="AC265" s="12">
        <f>IF(Table1[[#This Row],[task_success]]="Partial",1,0)</f>
        <v>0</v>
      </c>
      <c r="AD265" s="12">
        <f>IF(Table1[[#This Row],[task_success]]="No",1,0)</f>
        <v>0</v>
      </c>
      <c r="AE265" s="12">
        <f>IF(Table1[[#This Row],[exact_match]]="Yes",1,0)</f>
        <v>0</v>
      </c>
      <c r="AF265" s="12">
        <f>IF(Table1[[#This Row],[unintended_change_present]]="Yes",1,0)</f>
        <v>1</v>
      </c>
      <c r="AG265" s="12">
        <f>IF(Table1[[#This Row],[missed_required_change]]="Yes",1,0)</f>
        <v>0</v>
      </c>
      <c r="AH265" s="12">
        <f>IF(OR(Table1[[#This Row],[severity]]="Medium",Table1[[#This Row],[severity]]="High"),1,0)</f>
        <v>0</v>
      </c>
    </row>
    <row r="266" spans="1:34" ht="259.5">
      <c r="A266" s="26" t="s">
        <v>600</v>
      </c>
      <c r="B266" s="15" t="s">
        <v>612</v>
      </c>
      <c r="C266" s="16" t="s">
        <v>51</v>
      </c>
      <c r="D26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6" s="15" t="s">
        <v>613</v>
      </c>
      <c r="F266" s="16" t="s">
        <v>614</v>
      </c>
      <c r="G266" s="16" t="s">
        <v>615</v>
      </c>
      <c r="H266" s="16">
        <v>1</v>
      </c>
      <c r="I266" s="16" t="s">
        <v>616</v>
      </c>
      <c r="J266" s="16" t="s">
        <v>616</v>
      </c>
      <c r="K266" s="18" t="s">
        <v>56</v>
      </c>
      <c r="L266" s="16" t="s">
        <v>617</v>
      </c>
      <c r="M266" s="16" t="s">
        <v>618</v>
      </c>
      <c r="N266" s="12" t="s">
        <v>622</v>
      </c>
      <c r="O266" s="12" t="s">
        <v>623</v>
      </c>
      <c r="P266" s="13" t="s">
        <v>62</v>
      </c>
      <c r="Q266" s="13" t="s">
        <v>61</v>
      </c>
      <c r="R266" s="13" t="s">
        <v>62</v>
      </c>
      <c r="S266" s="12" t="s">
        <v>70</v>
      </c>
      <c r="T266" s="12" t="s">
        <v>64</v>
      </c>
      <c r="U266" s="12" t="s">
        <v>61</v>
      </c>
      <c r="V266" s="12" t="s">
        <v>624</v>
      </c>
      <c r="W266" s="12" t="s">
        <v>72</v>
      </c>
      <c r="X266" s="1" t="s">
        <v>62</v>
      </c>
      <c r="Y266" s="1" t="s">
        <v>73</v>
      </c>
      <c r="Z266" t="s">
        <v>3187</v>
      </c>
      <c r="AA266" s="12" t="str">
        <f>Table1[[#This Row],[case_id]]&amp;"__"&amp;Table1[[#This Row],[filename]]&amp;"__"&amp;Table1[[#This Row],[Model]]</f>
        <v>repo_71e106f_d4ae8d1__gemini_train_llm_vs_gt.diff__Gemini 3.5 Flash</v>
      </c>
      <c r="AB266" s="12">
        <f>IF(Table1[[#This Row],[task_success]]="Yes",1,0)</f>
        <v>1</v>
      </c>
      <c r="AC266" s="12">
        <f>IF(Table1[[#This Row],[task_success]]="Partial",1,0)</f>
        <v>0</v>
      </c>
      <c r="AD266" s="12">
        <f>IF(Table1[[#This Row],[task_success]]="No",1,0)</f>
        <v>0</v>
      </c>
      <c r="AE266" s="12">
        <f>IF(Table1[[#This Row],[exact_match]]="Yes",1,0)</f>
        <v>0</v>
      </c>
      <c r="AF266" s="12">
        <f>IF(Table1[[#This Row],[unintended_change_present]]="Yes",1,0)</f>
        <v>1</v>
      </c>
      <c r="AG266" s="12">
        <f>IF(Table1[[#This Row],[missed_required_change]]="Yes",1,0)</f>
        <v>0</v>
      </c>
      <c r="AH266" s="12">
        <f>IF(OR(Table1[[#This Row],[severity]]="Medium",Table1[[#This Row],[severity]]="High"),1,0)</f>
        <v>1</v>
      </c>
    </row>
    <row r="267" spans="1:34" ht="183">
      <c r="A267" s="27" t="s">
        <v>600</v>
      </c>
      <c r="B267" s="11" t="s">
        <v>612</v>
      </c>
      <c r="C267" s="12" t="s">
        <v>80</v>
      </c>
      <c r="D26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7" s="11" t="s">
        <v>628</v>
      </c>
      <c r="F267" s="12" t="s">
        <v>629</v>
      </c>
      <c r="G267" s="12" t="s">
        <v>630</v>
      </c>
      <c r="H267" s="12">
        <v>2</v>
      </c>
      <c r="I267" s="12" t="s">
        <v>631</v>
      </c>
      <c r="J267" s="12" t="s">
        <v>632</v>
      </c>
      <c r="K267" s="13" t="s">
        <v>56</v>
      </c>
      <c r="L267" s="12" t="s">
        <v>633</v>
      </c>
      <c r="M267" s="12" t="s">
        <v>634</v>
      </c>
      <c r="N267" s="12" t="s">
        <v>638</v>
      </c>
      <c r="O267" s="12" t="s">
        <v>639</v>
      </c>
      <c r="P267" s="13" t="s">
        <v>62</v>
      </c>
      <c r="Q267" s="13" t="s">
        <v>61</v>
      </c>
      <c r="R267" s="13" t="s">
        <v>62</v>
      </c>
      <c r="S267" s="12" t="s">
        <v>76</v>
      </c>
      <c r="T267" s="13" t="s">
        <v>77</v>
      </c>
      <c r="U267" s="13" t="s">
        <v>61</v>
      </c>
      <c r="V267" s="12" t="s">
        <v>640</v>
      </c>
      <c r="W267" s="12" t="s">
        <v>72</v>
      </c>
      <c r="X267" s="1" t="s">
        <v>61</v>
      </c>
      <c r="Y267" s="1" t="s">
        <v>637</v>
      </c>
      <c r="Z267" t="s">
        <v>3187</v>
      </c>
      <c r="AA267" s="12" t="str">
        <f>Table1[[#This Row],[case_id]]&amp;"__"&amp;Table1[[#This Row],[filename]]&amp;"__"&amp;Table1[[#This Row],[Model]]</f>
        <v>repo_057203e_f305d2d__gemini_data_llm_vs_gt.diff__Gemini 3.5 Flash</v>
      </c>
      <c r="AB267" s="12">
        <f>IF(Table1[[#This Row],[task_success]]="Yes",1,0)</f>
        <v>1</v>
      </c>
      <c r="AC267" s="12">
        <f>IF(Table1[[#This Row],[task_success]]="Partial",1,0)</f>
        <v>0</v>
      </c>
      <c r="AD267" s="12">
        <f>IF(Table1[[#This Row],[task_success]]="No",1,0)</f>
        <v>0</v>
      </c>
      <c r="AE267" s="12">
        <f>IF(Table1[[#This Row],[exact_match]]="Yes",1,0)</f>
        <v>0</v>
      </c>
      <c r="AF267" s="12">
        <f>IF(Table1[[#This Row],[unintended_change_present]]="Yes",1,0)</f>
        <v>1</v>
      </c>
      <c r="AG267" s="12">
        <f>IF(Table1[[#This Row],[missed_required_change]]="Yes",1,0)</f>
        <v>0</v>
      </c>
      <c r="AH267" s="12">
        <f>IF(OR(Table1[[#This Row],[severity]]="Medium",Table1[[#This Row],[severity]]="High"),1,0)</f>
        <v>0</v>
      </c>
    </row>
    <row r="268" spans="1:34" ht="91.5">
      <c r="A268" s="26" t="s">
        <v>600</v>
      </c>
      <c r="B268" s="15" t="s">
        <v>612</v>
      </c>
      <c r="C268" s="16" t="s">
        <v>80</v>
      </c>
      <c r="D26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8" s="15" t="s">
        <v>628</v>
      </c>
      <c r="F268" s="16" t="s">
        <v>629</v>
      </c>
      <c r="G268" s="16" t="s">
        <v>630</v>
      </c>
      <c r="H268" s="16">
        <v>2</v>
      </c>
      <c r="I268" s="16" t="s">
        <v>631</v>
      </c>
      <c r="J268" s="16" t="s">
        <v>643</v>
      </c>
      <c r="K268" s="18" t="s">
        <v>56</v>
      </c>
      <c r="L268" s="16" t="s">
        <v>633</v>
      </c>
      <c r="M268" s="16" t="s">
        <v>634</v>
      </c>
      <c r="N268" s="12" t="s">
        <v>646</v>
      </c>
      <c r="O268" s="12" t="s">
        <v>647</v>
      </c>
      <c r="P268" s="13" t="s">
        <v>62</v>
      </c>
      <c r="Q268" s="13" t="s">
        <v>61</v>
      </c>
      <c r="R268" s="13" t="s">
        <v>62</v>
      </c>
      <c r="S268" s="12" t="s">
        <v>76</v>
      </c>
      <c r="T268" s="13" t="s">
        <v>77</v>
      </c>
      <c r="U268" s="13" t="s">
        <v>61</v>
      </c>
      <c r="V268" s="12" t="s">
        <v>89</v>
      </c>
      <c r="W268" s="12" t="s">
        <v>72</v>
      </c>
      <c r="X268" s="1" t="s">
        <v>62</v>
      </c>
      <c r="Y268" s="1" t="s">
        <v>73</v>
      </c>
      <c r="Z268" t="s">
        <v>3187</v>
      </c>
      <c r="AA268" s="12" t="str">
        <f>Table1[[#This Row],[case_id]]&amp;"__"&amp;Table1[[#This Row],[filename]]&amp;"__"&amp;Table1[[#This Row],[Model]]</f>
        <v>repo_057203e_f305d2d__gemini_lstm_llm_vs_gt.diff__Gemini 3.5 Flash</v>
      </c>
      <c r="AB268" s="12">
        <f>IF(Table1[[#This Row],[task_success]]="Yes",1,0)</f>
        <v>1</v>
      </c>
      <c r="AC268" s="12">
        <f>IF(Table1[[#This Row],[task_success]]="Partial",1,0)</f>
        <v>0</v>
      </c>
      <c r="AD268" s="12">
        <f>IF(Table1[[#This Row],[task_success]]="No",1,0)</f>
        <v>0</v>
      </c>
      <c r="AE268" s="12">
        <f>IF(Table1[[#This Row],[exact_match]]="Yes",1,0)</f>
        <v>0</v>
      </c>
      <c r="AF268" s="12">
        <f>IF(Table1[[#This Row],[unintended_change_present]]="Yes",1,0)</f>
        <v>1</v>
      </c>
      <c r="AG268" s="12">
        <f>IF(Table1[[#This Row],[missed_required_change]]="Yes",1,0)</f>
        <v>0</v>
      </c>
      <c r="AH268" s="12">
        <f>IF(OR(Table1[[#This Row],[severity]]="Medium",Table1[[#This Row],[severity]]="High"),1,0)</f>
        <v>0</v>
      </c>
    </row>
    <row r="269" spans="1:34" ht="121.5">
      <c r="A269" s="27" t="s">
        <v>600</v>
      </c>
      <c r="B269" s="11" t="s">
        <v>612</v>
      </c>
      <c r="C269" s="12" t="s">
        <v>114</v>
      </c>
      <c r="D26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69" s="11" t="s">
        <v>650</v>
      </c>
      <c r="F269" s="12" t="s">
        <v>651</v>
      </c>
      <c r="G269" s="12" t="s">
        <v>652</v>
      </c>
      <c r="H269" s="12">
        <v>1</v>
      </c>
      <c r="I269" s="12" t="s">
        <v>653</v>
      </c>
      <c r="J269" s="12" t="s">
        <v>653</v>
      </c>
      <c r="K269" s="13" t="s">
        <v>56</v>
      </c>
      <c r="L269" s="12" t="s">
        <v>654</v>
      </c>
      <c r="M269" s="12" t="s">
        <v>655</v>
      </c>
      <c r="N269" s="12" t="s">
        <v>659</v>
      </c>
      <c r="O269" s="12" t="s">
        <v>660</v>
      </c>
      <c r="P269" s="13" t="s">
        <v>62</v>
      </c>
      <c r="Q269" s="13" t="s">
        <v>61</v>
      </c>
      <c r="R269" s="13" t="s">
        <v>62</v>
      </c>
      <c r="S269" s="12" t="s">
        <v>76</v>
      </c>
      <c r="T269" s="13" t="s">
        <v>77</v>
      </c>
      <c r="U269" s="13" t="s">
        <v>61</v>
      </c>
      <c r="V269" s="12" t="s">
        <v>658</v>
      </c>
      <c r="W269" s="12" t="s">
        <v>72</v>
      </c>
      <c r="X269" s="1" t="s">
        <v>62</v>
      </c>
      <c r="Y269" s="1" t="s">
        <v>73</v>
      </c>
      <c r="Z269" t="s">
        <v>3187</v>
      </c>
      <c r="AA269" s="12" t="str">
        <f>Table1[[#This Row],[case_id]]&amp;"__"&amp;Table1[[#This Row],[filename]]&amp;"__"&amp;Table1[[#This Row],[Model]]</f>
        <v>repo_320db20_7c42a17__gemini_classifier_llm_vs_gt.diff__Gemini 3.5 Flash</v>
      </c>
      <c r="AB269" s="12">
        <f>IF(Table1[[#This Row],[task_success]]="Yes",1,0)</f>
        <v>1</v>
      </c>
      <c r="AC269" s="12">
        <f>IF(Table1[[#This Row],[task_success]]="Partial",1,0)</f>
        <v>0</v>
      </c>
      <c r="AD269" s="12">
        <f>IF(Table1[[#This Row],[task_success]]="No",1,0)</f>
        <v>0</v>
      </c>
      <c r="AE269" s="12">
        <f>IF(Table1[[#This Row],[exact_match]]="Yes",1,0)</f>
        <v>0</v>
      </c>
      <c r="AF269" s="12">
        <f>IF(Table1[[#This Row],[unintended_change_present]]="Yes",1,0)</f>
        <v>1</v>
      </c>
      <c r="AG269" s="12">
        <f>IF(Table1[[#This Row],[missed_required_change]]="Yes",1,0)</f>
        <v>0</v>
      </c>
      <c r="AH269" s="12">
        <f>IF(OR(Table1[[#This Row],[severity]]="Medium",Table1[[#This Row],[severity]]="High"),1,0)</f>
        <v>0</v>
      </c>
    </row>
    <row r="270" spans="1:34" ht="91.5">
      <c r="A270" s="26" t="s">
        <v>600</v>
      </c>
      <c r="B270" s="15" t="s">
        <v>612</v>
      </c>
      <c r="C270" s="16" t="s">
        <v>114</v>
      </c>
      <c r="D27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0" s="15" t="s">
        <v>663</v>
      </c>
      <c r="F270" s="16" t="s">
        <v>664</v>
      </c>
      <c r="G270" s="16" t="s">
        <v>665</v>
      </c>
      <c r="H270" s="16">
        <v>1</v>
      </c>
      <c r="I270" s="16" t="s">
        <v>666</v>
      </c>
      <c r="J270" s="16" t="s">
        <v>666</v>
      </c>
      <c r="K270" s="18" t="s">
        <v>56</v>
      </c>
      <c r="L270" s="16" t="s">
        <v>667</v>
      </c>
      <c r="M270" s="16" t="s">
        <v>668</v>
      </c>
      <c r="N270" s="12" t="s">
        <v>447</v>
      </c>
      <c r="O270" s="12" t="s">
        <v>670</v>
      </c>
      <c r="P270" s="13" t="s">
        <v>62</v>
      </c>
      <c r="Q270" s="13" t="s">
        <v>61</v>
      </c>
      <c r="R270" s="13" t="s">
        <v>62</v>
      </c>
      <c r="S270" s="12" t="s">
        <v>76</v>
      </c>
      <c r="T270" s="13" t="s">
        <v>77</v>
      </c>
      <c r="U270" s="13" t="s">
        <v>61</v>
      </c>
      <c r="V270" s="12" t="s">
        <v>89</v>
      </c>
      <c r="W270" s="12" t="s">
        <v>72</v>
      </c>
      <c r="X270" s="1" t="s">
        <v>62</v>
      </c>
      <c r="Y270" s="1" t="s">
        <v>73</v>
      </c>
      <c r="Z270" t="s">
        <v>3187</v>
      </c>
      <c r="AA270" s="12" t="str">
        <f>Table1[[#This Row],[case_id]]&amp;"__"&amp;Table1[[#This Row],[filename]]&amp;"__"&amp;Table1[[#This Row],[Model]]</f>
        <v>repo_70b894b_325609e__gemini_base_llm_vs_gt.diff__Gemini 3.5 Flash</v>
      </c>
      <c r="AB270" s="12">
        <f>IF(Table1[[#This Row],[task_success]]="Yes",1,0)</f>
        <v>1</v>
      </c>
      <c r="AC270" s="12">
        <f>IF(Table1[[#This Row],[task_success]]="Partial",1,0)</f>
        <v>0</v>
      </c>
      <c r="AD270" s="12">
        <f>IF(Table1[[#This Row],[task_success]]="No",1,0)</f>
        <v>0</v>
      </c>
      <c r="AE270" s="12">
        <f>IF(Table1[[#This Row],[exact_match]]="Yes",1,0)</f>
        <v>0</v>
      </c>
      <c r="AF270" s="12">
        <f>IF(Table1[[#This Row],[unintended_change_present]]="Yes",1,0)</f>
        <v>1</v>
      </c>
      <c r="AG270" s="12">
        <f>IF(Table1[[#This Row],[missed_required_change]]="Yes",1,0)</f>
        <v>0</v>
      </c>
      <c r="AH270" s="12">
        <f>IF(OR(Table1[[#This Row],[severity]]="Medium",Table1[[#This Row],[severity]]="High"),1,0)</f>
        <v>0</v>
      </c>
    </row>
    <row r="271" spans="1:34" ht="106.5">
      <c r="A271" s="27" t="s">
        <v>600</v>
      </c>
      <c r="B271" s="11" t="s">
        <v>612</v>
      </c>
      <c r="C271" s="12" t="s">
        <v>149</v>
      </c>
      <c r="D27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1" s="11" t="s">
        <v>672</v>
      </c>
      <c r="F271" s="12" t="s">
        <v>673</v>
      </c>
      <c r="G271" s="12" t="s">
        <v>674</v>
      </c>
      <c r="H271" s="12">
        <v>1</v>
      </c>
      <c r="I271" s="12" t="s">
        <v>675</v>
      </c>
      <c r="J271" s="12" t="s">
        <v>675</v>
      </c>
      <c r="K271" s="13" t="s">
        <v>56</v>
      </c>
      <c r="L271" s="12" t="s">
        <v>676</v>
      </c>
      <c r="M271" s="12" t="s">
        <v>677</v>
      </c>
      <c r="N271" s="12" t="s">
        <v>682</v>
      </c>
      <c r="O271" s="12" t="s">
        <v>683</v>
      </c>
      <c r="P271" s="13" t="s">
        <v>62</v>
      </c>
      <c r="Q271" s="13" t="s">
        <v>61</v>
      </c>
      <c r="R271" s="13" t="s">
        <v>62</v>
      </c>
      <c r="S271" s="12" t="s">
        <v>76</v>
      </c>
      <c r="T271" s="13" t="s">
        <v>77</v>
      </c>
      <c r="U271" s="13" t="s">
        <v>61</v>
      </c>
      <c r="V271" s="12" t="s">
        <v>89</v>
      </c>
      <c r="W271" s="12" t="s">
        <v>72</v>
      </c>
      <c r="X271" s="1" t="s">
        <v>62</v>
      </c>
      <c r="Y271" s="1" t="s">
        <v>73</v>
      </c>
      <c r="Z271" t="s">
        <v>3187</v>
      </c>
      <c r="AA271" s="12" t="str">
        <f>Table1[[#This Row],[case_id]]&amp;"__"&amp;Table1[[#This Row],[filename]]&amp;"__"&amp;Table1[[#This Row],[Model]]</f>
        <v>repo_e4cbe9e_f7cea8d__gemini_model_llm_vs_gt.diff__Gemini 3.5 Flash</v>
      </c>
      <c r="AB271" s="12">
        <f>IF(Table1[[#This Row],[task_success]]="Yes",1,0)</f>
        <v>1</v>
      </c>
      <c r="AC271" s="12">
        <f>IF(Table1[[#This Row],[task_success]]="Partial",1,0)</f>
        <v>0</v>
      </c>
      <c r="AD271" s="12">
        <f>IF(Table1[[#This Row],[task_success]]="No",1,0)</f>
        <v>0</v>
      </c>
      <c r="AE271" s="12">
        <f>IF(Table1[[#This Row],[exact_match]]="Yes",1,0)</f>
        <v>0</v>
      </c>
      <c r="AF271" s="12">
        <f>IF(Table1[[#This Row],[unintended_change_present]]="Yes",1,0)</f>
        <v>1</v>
      </c>
      <c r="AG271" s="12">
        <f>IF(Table1[[#This Row],[missed_required_change]]="Yes",1,0)</f>
        <v>0</v>
      </c>
      <c r="AH271" s="12">
        <f>IF(OR(Table1[[#This Row],[severity]]="Medium",Table1[[#This Row],[severity]]="High"),1,0)</f>
        <v>0</v>
      </c>
    </row>
    <row r="272" spans="1:34" ht="106.5">
      <c r="A272" s="26" t="s">
        <v>600</v>
      </c>
      <c r="B272" s="15" t="s">
        <v>612</v>
      </c>
      <c r="C272" s="20" t="s">
        <v>149</v>
      </c>
      <c r="D272"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2" s="15" t="s">
        <v>686</v>
      </c>
      <c r="F272" s="16" t="s">
        <v>687</v>
      </c>
      <c r="G272" s="16" t="s">
        <v>688</v>
      </c>
      <c r="H272" s="16">
        <v>1</v>
      </c>
      <c r="I272" s="16" t="s">
        <v>689</v>
      </c>
      <c r="J272" s="16" t="s">
        <v>689</v>
      </c>
      <c r="K272" s="18" t="s">
        <v>56</v>
      </c>
      <c r="L272" s="16" t="s">
        <v>690</v>
      </c>
      <c r="M272" s="16" t="s">
        <v>691</v>
      </c>
      <c r="N272" s="12" t="s">
        <v>696</v>
      </c>
      <c r="O272" s="12" t="s">
        <v>697</v>
      </c>
      <c r="P272" s="13" t="s">
        <v>62</v>
      </c>
      <c r="Q272" s="13" t="s">
        <v>61</v>
      </c>
      <c r="R272" s="13" t="s">
        <v>62</v>
      </c>
      <c r="S272" s="12" t="s">
        <v>76</v>
      </c>
      <c r="T272" s="13" t="s">
        <v>77</v>
      </c>
      <c r="U272" s="13" t="s">
        <v>61</v>
      </c>
      <c r="V272" s="12" t="s">
        <v>89</v>
      </c>
      <c r="W272" s="12" t="s">
        <v>72</v>
      </c>
      <c r="X272" s="1" t="s">
        <v>62</v>
      </c>
      <c r="Y272" s="1" t="s">
        <v>73</v>
      </c>
      <c r="Z272" t="s">
        <v>3187</v>
      </c>
      <c r="AA272" s="12" t="str">
        <f>Table1[[#This Row],[case_id]]&amp;"__"&amp;Table1[[#This Row],[filename]]&amp;"__"&amp;Table1[[#This Row],[Model]]</f>
        <v>repo_7d8a2c0_363d5e1__gemini_far10_llm_vs_gt.diff__Gemini 3.5 Flash</v>
      </c>
      <c r="AB272" s="12">
        <f>IF(Table1[[#This Row],[task_success]]="Yes",1,0)</f>
        <v>1</v>
      </c>
      <c r="AC272" s="12">
        <f>IF(Table1[[#This Row],[task_success]]="Partial",1,0)</f>
        <v>0</v>
      </c>
      <c r="AD272" s="12">
        <f>IF(Table1[[#This Row],[task_success]]="No",1,0)</f>
        <v>0</v>
      </c>
      <c r="AE272" s="12">
        <f>IF(Table1[[#This Row],[exact_match]]="Yes",1,0)</f>
        <v>0</v>
      </c>
      <c r="AF272" s="12">
        <f>IF(Table1[[#This Row],[unintended_change_present]]="Yes",1,0)</f>
        <v>1</v>
      </c>
      <c r="AG272" s="12">
        <f>IF(Table1[[#This Row],[missed_required_change]]="Yes",1,0)</f>
        <v>0</v>
      </c>
      <c r="AH272" s="12">
        <f>IF(OR(Table1[[#This Row],[severity]]="Medium",Table1[[#This Row],[severity]]="High"),1,0)</f>
        <v>0</v>
      </c>
    </row>
    <row r="273" spans="1:34" ht="91.5">
      <c r="A273" s="27" t="s">
        <v>600</v>
      </c>
      <c r="B273" s="11" t="s">
        <v>612</v>
      </c>
      <c r="C273" s="12" t="s">
        <v>305</v>
      </c>
      <c r="D27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3" s="11" t="s">
        <v>700</v>
      </c>
      <c r="F273" s="12" t="s">
        <v>701</v>
      </c>
      <c r="G273" s="12" t="s">
        <v>702</v>
      </c>
      <c r="H273" s="12">
        <v>1</v>
      </c>
      <c r="I273" s="12" t="s">
        <v>703</v>
      </c>
      <c r="J273" s="12" t="s">
        <v>703</v>
      </c>
      <c r="K273" s="13" t="s">
        <v>56</v>
      </c>
      <c r="L273" s="12" t="s">
        <v>704</v>
      </c>
      <c r="M273" s="12" t="s">
        <v>705</v>
      </c>
      <c r="N273" s="12" t="s">
        <v>708</v>
      </c>
      <c r="O273" s="12" t="s">
        <v>709</v>
      </c>
      <c r="P273" s="13" t="s">
        <v>62</v>
      </c>
      <c r="Q273" s="13" t="s">
        <v>61</v>
      </c>
      <c r="R273" s="13" t="s">
        <v>62</v>
      </c>
      <c r="S273" s="12" t="s">
        <v>76</v>
      </c>
      <c r="T273" s="13" t="s">
        <v>77</v>
      </c>
      <c r="U273" s="13" t="s">
        <v>61</v>
      </c>
      <c r="V273" s="12" t="s">
        <v>89</v>
      </c>
      <c r="W273" s="12" t="s">
        <v>72</v>
      </c>
      <c r="X273" s="1" t="s">
        <v>62</v>
      </c>
      <c r="Y273" s="1" t="s">
        <v>73</v>
      </c>
      <c r="Z273" t="s">
        <v>3187</v>
      </c>
      <c r="AA273" s="12" t="str">
        <f>Table1[[#This Row],[case_id]]&amp;"__"&amp;Table1[[#This Row],[filename]]&amp;"__"&amp;Table1[[#This Row],[Model]]</f>
        <v>repo_861390b_6a5c66a__gemini_download_llm_vs_gt.diff__Gemini 3.5 Flash</v>
      </c>
      <c r="AB273" s="12">
        <f>IF(Table1[[#This Row],[task_success]]="Yes",1,0)</f>
        <v>1</v>
      </c>
      <c r="AC273" s="12">
        <f>IF(Table1[[#This Row],[task_success]]="Partial",1,0)</f>
        <v>0</v>
      </c>
      <c r="AD273" s="12">
        <f>IF(Table1[[#This Row],[task_success]]="No",1,0)</f>
        <v>0</v>
      </c>
      <c r="AE273" s="12">
        <f>IF(Table1[[#This Row],[exact_match]]="Yes",1,0)</f>
        <v>0</v>
      </c>
      <c r="AF273" s="12">
        <f>IF(Table1[[#This Row],[unintended_change_present]]="Yes",1,0)</f>
        <v>1</v>
      </c>
      <c r="AG273" s="12">
        <f>IF(Table1[[#This Row],[missed_required_change]]="Yes",1,0)</f>
        <v>0</v>
      </c>
      <c r="AH273" s="12">
        <f>IF(OR(Table1[[#This Row],[severity]]="Medium",Table1[[#This Row],[severity]]="High"),1,0)</f>
        <v>0</v>
      </c>
    </row>
    <row r="274" spans="1:34" ht="229.5">
      <c r="A274" s="26" t="s">
        <v>712</v>
      </c>
      <c r="B274" s="15" t="s">
        <v>713</v>
      </c>
      <c r="C274" s="16" t="s">
        <v>80</v>
      </c>
      <c r="D27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4" s="15" t="s">
        <v>714</v>
      </c>
      <c r="F274" s="16" t="s">
        <v>715</v>
      </c>
      <c r="G274" s="31" t="s">
        <v>716</v>
      </c>
      <c r="H274" s="16">
        <v>1</v>
      </c>
      <c r="I274" s="16" t="s">
        <v>717</v>
      </c>
      <c r="J274" s="16" t="s">
        <v>717</v>
      </c>
      <c r="K274" s="18" t="s">
        <v>56</v>
      </c>
      <c r="L274" s="16" t="s">
        <v>718</v>
      </c>
      <c r="M274" s="16" t="s">
        <v>719</v>
      </c>
      <c r="N274" s="12" t="s">
        <v>724</v>
      </c>
      <c r="O274" s="12" t="s">
        <v>725</v>
      </c>
      <c r="P274" s="13" t="s">
        <v>62</v>
      </c>
      <c r="Q274" s="13" t="s">
        <v>61</v>
      </c>
      <c r="R274" s="13" t="s">
        <v>62</v>
      </c>
      <c r="S274" s="12" t="s">
        <v>680</v>
      </c>
      <c r="T274" s="13" t="s">
        <v>125</v>
      </c>
      <c r="U274" s="13" t="s">
        <v>61</v>
      </c>
      <c r="V274" s="12" t="s">
        <v>726</v>
      </c>
      <c r="W274" s="12" t="s">
        <v>72</v>
      </c>
      <c r="X274" s="1" t="s">
        <v>62</v>
      </c>
      <c r="Y274" s="1" t="s">
        <v>73</v>
      </c>
      <c r="Z274" t="s">
        <v>3187</v>
      </c>
      <c r="AA274" s="12" t="str">
        <f>Table1[[#This Row],[case_id]]&amp;"__"&amp;Table1[[#This Row],[filename]]&amp;"__"&amp;Table1[[#This Row],[Model]]</f>
        <v>repo_88a3153_a3d7af6__gemini_tiktok_llm_vs_gt.diff__Gemini 3.5 Flash</v>
      </c>
      <c r="AB274" s="12">
        <f>IF(Table1[[#This Row],[task_success]]="Yes",1,0)</f>
        <v>1</v>
      </c>
      <c r="AC274" s="12">
        <f>IF(Table1[[#This Row],[task_success]]="Partial",1,0)</f>
        <v>0</v>
      </c>
      <c r="AD274" s="12">
        <f>IF(Table1[[#This Row],[task_success]]="No",1,0)</f>
        <v>0</v>
      </c>
      <c r="AE274" s="12">
        <f>IF(Table1[[#This Row],[exact_match]]="Yes",1,0)</f>
        <v>0</v>
      </c>
      <c r="AF274" s="12">
        <f>IF(Table1[[#This Row],[unintended_change_present]]="Yes",1,0)</f>
        <v>1</v>
      </c>
      <c r="AG274" s="12">
        <f>IF(Table1[[#This Row],[missed_required_change]]="Yes",1,0)</f>
        <v>0</v>
      </c>
      <c r="AH274" s="12">
        <f>IF(OR(Table1[[#This Row],[severity]]="Medium",Table1[[#This Row],[severity]]="High"),1,0)</f>
        <v>1</v>
      </c>
    </row>
    <row r="275" spans="1:34" ht="305.25">
      <c r="A275" s="27" t="s">
        <v>712</v>
      </c>
      <c r="B275" s="11" t="s">
        <v>713</v>
      </c>
      <c r="C275" s="24" t="s">
        <v>149</v>
      </c>
      <c r="D275"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5" s="11" t="s">
        <v>730</v>
      </c>
      <c r="F275" s="12" t="s">
        <v>731</v>
      </c>
      <c r="G275" s="12" t="s">
        <v>732</v>
      </c>
      <c r="H275" s="12">
        <v>1</v>
      </c>
      <c r="I275" s="12" t="s">
        <v>717</v>
      </c>
      <c r="J275" s="12" t="s">
        <v>717</v>
      </c>
      <c r="K275" s="13" t="s">
        <v>56</v>
      </c>
      <c r="L275" s="12" t="s">
        <v>733</v>
      </c>
      <c r="M275" s="12" t="s">
        <v>734</v>
      </c>
      <c r="N275" s="12" t="s">
        <v>724</v>
      </c>
      <c r="O275" s="12" t="s">
        <v>738</v>
      </c>
      <c r="P275" s="13" t="s">
        <v>62</v>
      </c>
      <c r="Q275" s="13" t="s">
        <v>61</v>
      </c>
      <c r="R275" s="13" t="s">
        <v>62</v>
      </c>
      <c r="S275" s="12" t="s">
        <v>215</v>
      </c>
      <c r="T275" s="12" t="s">
        <v>77</v>
      </c>
      <c r="U275" s="13" t="s">
        <v>61</v>
      </c>
      <c r="V275" s="12" t="s">
        <v>739</v>
      </c>
      <c r="W275" s="12" t="s">
        <v>72</v>
      </c>
      <c r="X275" s="1" t="s">
        <v>62</v>
      </c>
      <c r="Y275" s="1" t="s">
        <v>73</v>
      </c>
      <c r="Z275" t="s">
        <v>3187</v>
      </c>
      <c r="AA275" s="12" t="str">
        <f>Table1[[#This Row],[case_id]]&amp;"__"&amp;Table1[[#This Row],[filename]]&amp;"__"&amp;Table1[[#This Row],[Model]]</f>
        <v>repo_9a10203_4fab8e0__gemini_tiktok_llm_vs_gt.diff__Gemini 3.5 Flash</v>
      </c>
      <c r="AB275" s="12">
        <f>IF(Table1[[#This Row],[task_success]]="Yes",1,0)</f>
        <v>1</v>
      </c>
      <c r="AC275" s="12">
        <f>IF(Table1[[#This Row],[task_success]]="Partial",1,0)</f>
        <v>0</v>
      </c>
      <c r="AD275" s="12">
        <f>IF(Table1[[#This Row],[task_success]]="No",1,0)</f>
        <v>0</v>
      </c>
      <c r="AE275" s="12">
        <f>IF(Table1[[#This Row],[exact_match]]="Yes",1,0)</f>
        <v>0</v>
      </c>
      <c r="AF275" s="12">
        <f>IF(Table1[[#This Row],[unintended_change_present]]="Yes",1,0)</f>
        <v>1</v>
      </c>
      <c r="AG275" s="12">
        <f>IF(Table1[[#This Row],[missed_required_change]]="Yes",1,0)</f>
        <v>0</v>
      </c>
      <c r="AH275" s="12">
        <f>IF(OR(Table1[[#This Row],[severity]]="Medium",Table1[[#This Row],[severity]]="High"),1,0)</f>
        <v>0</v>
      </c>
    </row>
    <row r="276" spans="1:34" ht="91.5">
      <c r="A276" s="26" t="s">
        <v>743</v>
      </c>
      <c r="B276" s="15" t="s">
        <v>744</v>
      </c>
      <c r="C276" s="16" t="s">
        <v>51</v>
      </c>
      <c r="D27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6" s="15" t="s">
        <v>745</v>
      </c>
      <c r="F276" s="16" t="s">
        <v>746</v>
      </c>
      <c r="G276" s="16" t="s">
        <v>747</v>
      </c>
      <c r="H276" s="16">
        <v>1</v>
      </c>
      <c r="I276" s="16" t="s">
        <v>748</v>
      </c>
      <c r="J276" s="16" t="s">
        <v>748</v>
      </c>
      <c r="K276" s="18" t="s">
        <v>56</v>
      </c>
      <c r="L276" s="16" t="s">
        <v>749</v>
      </c>
      <c r="M276" s="16" t="s">
        <v>750</v>
      </c>
      <c r="N276" s="12" t="s">
        <v>447</v>
      </c>
      <c r="O276" s="12" t="s">
        <v>752</v>
      </c>
      <c r="P276" s="13" t="s">
        <v>62</v>
      </c>
      <c r="Q276" s="13" t="s">
        <v>61</v>
      </c>
      <c r="R276" s="13" t="s">
        <v>62</v>
      </c>
      <c r="S276" s="12" t="s">
        <v>76</v>
      </c>
      <c r="T276" s="13" t="s">
        <v>77</v>
      </c>
      <c r="U276" s="13" t="s">
        <v>61</v>
      </c>
      <c r="V276" s="12" t="s">
        <v>89</v>
      </c>
      <c r="W276" s="12" t="s">
        <v>72</v>
      </c>
      <c r="X276" s="1" t="s">
        <v>62</v>
      </c>
      <c r="Y276" s="1" t="s">
        <v>73</v>
      </c>
      <c r="Z276" t="s">
        <v>3187</v>
      </c>
      <c r="AA276" s="12" t="str">
        <f>Table1[[#This Row],[case_id]]&amp;"__"&amp;Table1[[#This Row],[filename]]&amp;"__"&amp;Table1[[#This Row],[Model]]</f>
        <v>repo_2b09404_8aa86b6__gemini_base_llm_vs_gt.diff__Gemini 3.5 Flash</v>
      </c>
      <c r="AB276" s="12">
        <f>IF(Table1[[#This Row],[task_success]]="Yes",1,0)</f>
        <v>1</v>
      </c>
      <c r="AC276" s="12">
        <f>IF(Table1[[#This Row],[task_success]]="Partial",1,0)</f>
        <v>0</v>
      </c>
      <c r="AD276" s="12">
        <f>IF(Table1[[#This Row],[task_success]]="No",1,0)</f>
        <v>0</v>
      </c>
      <c r="AE276" s="12">
        <f>IF(Table1[[#This Row],[exact_match]]="Yes",1,0)</f>
        <v>0</v>
      </c>
      <c r="AF276" s="12">
        <f>IF(Table1[[#This Row],[unintended_change_present]]="Yes",1,0)</f>
        <v>1</v>
      </c>
      <c r="AG276" s="12">
        <f>IF(Table1[[#This Row],[missed_required_change]]="Yes",1,0)</f>
        <v>0</v>
      </c>
      <c r="AH276" s="12">
        <f>IF(OR(Table1[[#This Row],[severity]]="Medium",Table1[[#This Row],[severity]]="High"),1,0)</f>
        <v>0</v>
      </c>
    </row>
    <row r="277" spans="1:34" ht="213">
      <c r="A277" s="27" t="s">
        <v>743</v>
      </c>
      <c r="B277" s="11" t="s">
        <v>744</v>
      </c>
      <c r="C277" s="12" t="s">
        <v>51</v>
      </c>
      <c r="D27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7" s="11" t="s">
        <v>755</v>
      </c>
      <c r="F277" s="12" t="s">
        <v>756</v>
      </c>
      <c r="G277" s="12" t="s">
        <v>757</v>
      </c>
      <c r="H277" s="12">
        <v>2</v>
      </c>
      <c r="I277" s="12" t="s">
        <v>758</v>
      </c>
      <c r="J277" s="12" t="s">
        <v>759</v>
      </c>
      <c r="K277" s="13" t="s">
        <v>56</v>
      </c>
      <c r="L277" s="12" t="s">
        <v>760</v>
      </c>
      <c r="M277" s="12" t="s">
        <v>761</v>
      </c>
      <c r="N277" s="12" t="s">
        <v>765</v>
      </c>
      <c r="O277" s="12" t="s">
        <v>766</v>
      </c>
      <c r="P277" s="13" t="s">
        <v>62</v>
      </c>
      <c r="Q277" s="13" t="s">
        <v>61</v>
      </c>
      <c r="R277" s="13" t="s">
        <v>62</v>
      </c>
      <c r="S277" s="12" t="s">
        <v>76</v>
      </c>
      <c r="T277" s="13" t="s">
        <v>77</v>
      </c>
      <c r="U277" s="13" t="s">
        <v>61</v>
      </c>
      <c r="V277" s="12" t="s">
        <v>764</v>
      </c>
      <c r="W277" s="12" t="s">
        <v>72</v>
      </c>
      <c r="X277" s="1" t="s">
        <v>62</v>
      </c>
      <c r="Y277" s="1" t="s">
        <v>73</v>
      </c>
      <c r="Z277" t="s">
        <v>3187</v>
      </c>
      <c r="AA277" s="12" t="str">
        <f>Table1[[#This Row],[case_id]]&amp;"__"&amp;Table1[[#This Row],[filename]]&amp;"__"&amp;Table1[[#This Row],[Model]]</f>
        <v>repo_1d98531_4756d4c__gemini_trainer_llm_vs_gt.diff__Gemini 3.5 Flash</v>
      </c>
      <c r="AB277" s="12">
        <f>IF(Table1[[#This Row],[task_success]]="Yes",1,0)</f>
        <v>1</v>
      </c>
      <c r="AC277" s="12">
        <f>IF(Table1[[#This Row],[task_success]]="Partial",1,0)</f>
        <v>0</v>
      </c>
      <c r="AD277" s="12">
        <f>IF(Table1[[#This Row],[task_success]]="No",1,0)</f>
        <v>0</v>
      </c>
      <c r="AE277" s="12">
        <f>IF(Table1[[#This Row],[exact_match]]="Yes",1,0)</f>
        <v>0</v>
      </c>
      <c r="AF277" s="12">
        <f>IF(Table1[[#This Row],[unintended_change_present]]="Yes",1,0)</f>
        <v>1</v>
      </c>
      <c r="AG277" s="12">
        <f>IF(Table1[[#This Row],[missed_required_change]]="Yes",1,0)</f>
        <v>0</v>
      </c>
      <c r="AH277" s="12">
        <f>IF(OR(Table1[[#This Row],[severity]]="Medium",Table1[[#This Row],[severity]]="High"),1,0)</f>
        <v>0</v>
      </c>
    </row>
    <row r="278" spans="1:34" ht="152.25">
      <c r="A278" s="26" t="s">
        <v>743</v>
      </c>
      <c r="B278" s="15" t="s">
        <v>744</v>
      </c>
      <c r="C278" s="16" t="s">
        <v>51</v>
      </c>
      <c r="D27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8" s="15" t="s">
        <v>755</v>
      </c>
      <c r="F278" s="16" t="s">
        <v>756</v>
      </c>
      <c r="G278" s="16" t="s">
        <v>757</v>
      </c>
      <c r="H278" s="16">
        <v>2</v>
      </c>
      <c r="I278" s="16" t="s">
        <v>758</v>
      </c>
      <c r="J278" s="16" t="s">
        <v>769</v>
      </c>
      <c r="K278" s="18" t="s">
        <v>56</v>
      </c>
      <c r="L278" s="16" t="s">
        <v>760</v>
      </c>
      <c r="M278" s="16" t="s">
        <v>761</v>
      </c>
      <c r="N278" s="12" t="s">
        <v>773</v>
      </c>
      <c r="O278" s="12" t="s">
        <v>774</v>
      </c>
      <c r="P278" s="13" t="s">
        <v>62</v>
      </c>
      <c r="Q278" s="13" t="s">
        <v>61</v>
      </c>
      <c r="R278" s="13" t="s">
        <v>62</v>
      </c>
      <c r="S278" s="12" t="s">
        <v>76</v>
      </c>
      <c r="T278" s="13" t="s">
        <v>77</v>
      </c>
      <c r="U278" s="13" t="s">
        <v>61</v>
      </c>
      <c r="V278" s="12" t="s">
        <v>772</v>
      </c>
      <c r="W278" s="12" t="s">
        <v>72</v>
      </c>
      <c r="X278" s="1" t="s">
        <v>62</v>
      </c>
      <c r="Y278" s="1" t="s">
        <v>73</v>
      </c>
      <c r="Z278" t="s">
        <v>3187</v>
      </c>
      <c r="AA278" s="12" t="str">
        <f>Table1[[#This Row],[case_id]]&amp;"__"&amp;Table1[[#This Row],[filename]]&amp;"__"&amp;Table1[[#This Row],[Model]]</f>
        <v>repo_1d98531_4756d4c__gemini_trainer2_llm_vs_gt.diff__Gemini 3.5 Flash</v>
      </c>
      <c r="AB278" s="12">
        <f>IF(Table1[[#This Row],[task_success]]="Yes",1,0)</f>
        <v>1</v>
      </c>
      <c r="AC278" s="12">
        <f>IF(Table1[[#This Row],[task_success]]="Partial",1,0)</f>
        <v>0</v>
      </c>
      <c r="AD278" s="12">
        <f>IF(Table1[[#This Row],[task_success]]="No",1,0)</f>
        <v>0</v>
      </c>
      <c r="AE278" s="12">
        <f>IF(Table1[[#This Row],[exact_match]]="Yes",1,0)</f>
        <v>0</v>
      </c>
      <c r="AF278" s="12">
        <f>IF(Table1[[#This Row],[unintended_change_present]]="Yes",1,0)</f>
        <v>1</v>
      </c>
      <c r="AG278" s="12">
        <f>IF(Table1[[#This Row],[missed_required_change]]="Yes",1,0)</f>
        <v>0</v>
      </c>
      <c r="AH278" s="12">
        <f>IF(OR(Table1[[#This Row],[severity]]="Medium",Table1[[#This Row],[severity]]="High"),1,0)</f>
        <v>0</v>
      </c>
    </row>
    <row r="279" spans="1:34" ht="76.5">
      <c r="A279" s="27" t="s">
        <v>743</v>
      </c>
      <c r="B279" s="11" t="s">
        <v>744</v>
      </c>
      <c r="C279" s="12" t="s">
        <v>80</v>
      </c>
      <c r="D27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79" s="11" t="s">
        <v>777</v>
      </c>
      <c r="F279" s="12" t="s">
        <v>778</v>
      </c>
      <c r="G279" s="12" t="s">
        <v>779</v>
      </c>
      <c r="H279" s="12">
        <v>2</v>
      </c>
      <c r="I279" s="12" t="s">
        <v>780</v>
      </c>
      <c r="J279" s="12" t="s">
        <v>781</v>
      </c>
      <c r="K279" s="13" t="s">
        <v>56</v>
      </c>
      <c r="L279" s="12" t="s">
        <v>782</v>
      </c>
      <c r="M279" s="12" t="s">
        <v>783</v>
      </c>
      <c r="N279" s="12" t="s">
        <v>682</v>
      </c>
      <c r="O279" s="12" t="s">
        <v>786</v>
      </c>
      <c r="P279" s="13" t="s">
        <v>62</v>
      </c>
      <c r="Q279" s="13" t="s">
        <v>61</v>
      </c>
      <c r="R279" s="13" t="s">
        <v>62</v>
      </c>
      <c r="S279" s="12" t="s">
        <v>76</v>
      </c>
      <c r="T279" s="13" t="s">
        <v>77</v>
      </c>
      <c r="U279" s="13" t="s">
        <v>61</v>
      </c>
      <c r="V279" s="12" t="s">
        <v>785</v>
      </c>
      <c r="W279" s="12" t="s">
        <v>72</v>
      </c>
      <c r="X279" s="1" t="s">
        <v>62</v>
      </c>
      <c r="Y279" s="1" t="s">
        <v>73</v>
      </c>
      <c r="Z279" t="s">
        <v>3187</v>
      </c>
      <c r="AA279" s="12" t="str">
        <f>Table1[[#This Row],[case_id]]&amp;"__"&amp;Table1[[#This Row],[filename]]&amp;"__"&amp;Table1[[#This Row],[Model]]</f>
        <v>repo_fbe88ff_9da916e__gemini_model_llm_vs_gt.diff__Gemini 3.5 Flash</v>
      </c>
      <c r="AB279" s="12">
        <f>IF(Table1[[#This Row],[task_success]]="Yes",1,0)</f>
        <v>1</v>
      </c>
      <c r="AC279" s="12">
        <f>IF(Table1[[#This Row],[task_success]]="Partial",1,0)</f>
        <v>0</v>
      </c>
      <c r="AD279" s="12">
        <f>IF(Table1[[#This Row],[task_success]]="No",1,0)</f>
        <v>0</v>
      </c>
      <c r="AE279" s="12">
        <f>IF(Table1[[#This Row],[exact_match]]="Yes",1,0)</f>
        <v>0</v>
      </c>
      <c r="AF279" s="12">
        <f>IF(Table1[[#This Row],[unintended_change_present]]="Yes",1,0)</f>
        <v>1</v>
      </c>
      <c r="AG279" s="12">
        <f>IF(Table1[[#This Row],[missed_required_change]]="Yes",1,0)</f>
        <v>0</v>
      </c>
      <c r="AH279" s="12">
        <f>IF(OR(Table1[[#This Row],[severity]]="Medium",Table1[[#This Row],[severity]]="High"),1,0)</f>
        <v>0</v>
      </c>
    </row>
    <row r="280" spans="1:34" ht="198">
      <c r="A280" s="26" t="s">
        <v>743</v>
      </c>
      <c r="B280" s="15" t="s">
        <v>744</v>
      </c>
      <c r="C280" s="16" t="s">
        <v>80</v>
      </c>
      <c r="D28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0" s="15" t="s">
        <v>777</v>
      </c>
      <c r="F280" s="16" t="s">
        <v>778</v>
      </c>
      <c r="G280" s="16" t="s">
        <v>779</v>
      </c>
      <c r="H280" s="16">
        <v>2</v>
      </c>
      <c r="I280" s="16" t="s">
        <v>780</v>
      </c>
      <c r="J280" s="16" t="s">
        <v>759</v>
      </c>
      <c r="K280" s="18" t="s">
        <v>56</v>
      </c>
      <c r="L280" s="16" t="s">
        <v>782</v>
      </c>
      <c r="M280" s="16" t="s">
        <v>783</v>
      </c>
      <c r="N280" s="12" t="s">
        <v>765</v>
      </c>
      <c r="O280" s="12" t="s">
        <v>789</v>
      </c>
      <c r="P280" s="12" t="s">
        <v>61</v>
      </c>
      <c r="Q280" s="13" t="s">
        <v>61</v>
      </c>
      <c r="R280" s="13" t="s">
        <v>62</v>
      </c>
      <c r="S280" s="12" t="s">
        <v>790</v>
      </c>
      <c r="T280" s="12" t="s">
        <v>64</v>
      </c>
      <c r="U280" s="12" t="s">
        <v>62</v>
      </c>
      <c r="V280" s="12" t="s">
        <v>791</v>
      </c>
      <c r="W280" s="12" t="s">
        <v>66</v>
      </c>
      <c r="X280" s="1" t="s">
        <v>61</v>
      </c>
      <c r="Y280" s="1" t="s">
        <v>506</v>
      </c>
      <c r="Z280" t="s">
        <v>3187</v>
      </c>
      <c r="AA280" s="12" t="str">
        <f>Table1[[#This Row],[case_id]]&amp;"__"&amp;Table1[[#This Row],[filename]]&amp;"__"&amp;Table1[[#This Row],[Model]]</f>
        <v>repo_fbe88ff_9da916e__gemini_trainer_llm_vs_gt.diff__Gemini 3.5 Flash</v>
      </c>
      <c r="AB280" s="12">
        <f>IF(Table1[[#This Row],[task_success]]="Yes",1,0)</f>
        <v>0</v>
      </c>
      <c r="AC280" s="12">
        <f>IF(Table1[[#This Row],[task_success]]="Partial",1,0)</f>
        <v>0</v>
      </c>
      <c r="AD280" s="12">
        <f>IF(Table1[[#This Row],[task_success]]="No",1,0)</f>
        <v>1</v>
      </c>
      <c r="AE280" s="12">
        <f>IF(Table1[[#This Row],[exact_match]]="Yes",1,0)</f>
        <v>0</v>
      </c>
      <c r="AF280" s="12">
        <f>IF(Table1[[#This Row],[unintended_change_present]]="Yes",1,0)</f>
        <v>1</v>
      </c>
      <c r="AG280" s="12">
        <f>IF(Table1[[#This Row],[missed_required_change]]="Yes",1,0)</f>
        <v>1</v>
      </c>
      <c r="AH280" s="12">
        <f>IF(OR(Table1[[#This Row],[severity]]="Medium",Table1[[#This Row],[severity]]="High"),1,0)</f>
        <v>1</v>
      </c>
    </row>
    <row r="281" spans="1:34" ht="91.5">
      <c r="A281" s="27" t="s">
        <v>743</v>
      </c>
      <c r="B281" s="11" t="s">
        <v>744</v>
      </c>
      <c r="C281" s="12" t="s">
        <v>114</v>
      </c>
      <c r="D28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1" s="11" t="s">
        <v>793</v>
      </c>
      <c r="F281" s="12" t="s">
        <v>794</v>
      </c>
      <c r="G281" s="12" t="s">
        <v>795</v>
      </c>
      <c r="H281" s="12">
        <v>1</v>
      </c>
      <c r="I281" s="12" t="s">
        <v>796</v>
      </c>
      <c r="J281" s="12" t="s">
        <v>796</v>
      </c>
      <c r="K281" s="13" t="s">
        <v>56</v>
      </c>
      <c r="L281" s="12" t="s">
        <v>797</v>
      </c>
      <c r="M281" s="12" t="s">
        <v>798</v>
      </c>
      <c r="N281" s="12" t="s">
        <v>682</v>
      </c>
      <c r="O281" s="12" t="s">
        <v>801</v>
      </c>
      <c r="P281" s="13" t="s">
        <v>62</v>
      </c>
      <c r="Q281" s="13" t="s">
        <v>61</v>
      </c>
      <c r="R281" s="13" t="s">
        <v>62</v>
      </c>
      <c r="S281" s="12" t="s">
        <v>76</v>
      </c>
      <c r="T281" s="13" t="s">
        <v>77</v>
      </c>
      <c r="U281" s="13" t="s">
        <v>61</v>
      </c>
      <c r="V281" s="12" t="s">
        <v>800</v>
      </c>
      <c r="W281" s="12" t="s">
        <v>72</v>
      </c>
      <c r="X281" s="1" t="s">
        <v>62</v>
      </c>
      <c r="Y281" s="1" t="s">
        <v>73</v>
      </c>
      <c r="Z281" t="s">
        <v>3187</v>
      </c>
      <c r="AA281" s="12" t="str">
        <f>Table1[[#This Row],[case_id]]&amp;"__"&amp;Table1[[#This Row],[filename]]&amp;"__"&amp;Table1[[#This Row],[Model]]</f>
        <v>repo_288f7ce_31963ca__gemini_model_llm_vs_gt.diff__Gemini 3.5 Flash</v>
      </c>
      <c r="AB281" s="12">
        <f>IF(Table1[[#This Row],[task_success]]="Yes",1,0)</f>
        <v>1</v>
      </c>
      <c r="AC281" s="12">
        <f>IF(Table1[[#This Row],[task_success]]="Partial",1,0)</f>
        <v>0</v>
      </c>
      <c r="AD281" s="12">
        <f>IF(Table1[[#This Row],[task_success]]="No",1,0)</f>
        <v>0</v>
      </c>
      <c r="AE281" s="12">
        <f>IF(Table1[[#This Row],[exact_match]]="Yes",1,0)</f>
        <v>0</v>
      </c>
      <c r="AF281" s="12">
        <f>IF(Table1[[#This Row],[unintended_change_present]]="Yes",1,0)</f>
        <v>1</v>
      </c>
      <c r="AG281" s="12">
        <f>IF(Table1[[#This Row],[missed_required_change]]="Yes",1,0)</f>
        <v>0</v>
      </c>
      <c r="AH281" s="12">
        <f>IF(OR(Table1[[#This Row],[severity]]="Medium",Table1[[#This Row],[severity]]="High"),1,0)</f>
        <v>0</v>
      </c>
    </row>
    <row r="282" spans="1:34" ht="396.75">
      <c r="A282" s="26" t="s">
        <v>743</v>
      </c>
      <c r="B282" s="15" t="s">
        <v>744</v>
      </c>
      <c r="C282" s="16" t="s">
        <v>149</v>
      </c>
      <c r="D28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2" s="15" t="s">
        <v>803</v>
      </c>
      <c r="F282" s="16" t="s">
        <v>804</v>
      </c>
      <c r="G282" s="16">
        <v>5577479</v>
      </c>
      <c r="H282" s="16">
        <v>2</v>
      </c>
      <c r="I282" s="16" t="s">
        <v>805</v>
      </c>
      <c r="J282" s="16" t="s">
        <v>806</v>
      </c>
      <c r="K282" s="18" t="s">
        <v>56</v>
      </c>
      <c r="L282" s="16" t="s">
        <v>807</v>
      </c>
      <c r="M282" s="16" t="s">
        <v>808</v>
      </c>
      <c r="N282" s="12" t="s">
        <v>813</v>
      </c>
      <c r="O282" s="12" t="s">
        <v>814</v>
      </c>
      <c r="P282" s="12" t="s">
        <v>102</v>
      </c>
      <c r="Q282" s="12" t="s">
        <v>61</v>
      </c>
      <c r="R282" s="12" t="s">
        <v>62</v>
      </c>
      <c r="S282" s="12" t="s">
        <v>815</v>
      </c>
      <c r="T282" s="12" t="s">
        <v>64</v>
      </c>
      <c r="U282" s="12" t="s">
        <v>62</v>
      </c>
      <c r="V282" s="12" t="s">
        <v>816</v>
      </c>
      <c r="W282" s="12" t="s">
        <v>162</v>
      </c>
      <c r="X282" s="1" t="s">
        <v>62</v>
      </c>
      <c r="Y282" s="1" t="s">
        <v>73</v>
      </c>
      <c r="Z282" t="s">
        <v>3187</v>
      </c>
      <c r="AA282" s="12" t="str">
        <f>Table1[[#This Row],[case_id]]&amp;"__"&amp;Table1[[#This Row],[filename]]&amp;"__"&amp;Table1[[#This Row],[Model]]</f>
        <v>repo_41d48d9_5577479__gemini_label_llm_vs_gt.diff__Gemini 3.5 Flash</v>
      </c>
      <c r="AB282" s="12">
        <f>IF(Table1[[#This Row],[task_success]]="Yes",1,0)</f>
        <v>0</v>
      </c>
      <c r="AC282" s="12">
        <f>IF(Table1[[#This Row],[task_success]]="Partial",1,0)</f>
        <v>1</v>
      </c>
      <c r="AD282" s="12">
        <f>IF(Table1[[#This Row],[task_success]]="No",1,0)</f>
        <v>0</v>
      </c>
      <c r="AE282" s="12">
        <f>IF(Table1[[#This Row],[exact_match]]="Yes",1,0)</f>
        <v>0</v>
      </c>
      <c r="AF282" s="12">
        <f>IF(Table1[[#This Row],[unintended_change_present]]="Yes",1,0)</f>
        <v>1</v>
      </c>
      <c r="AG282" s="12">
        <f>IF(Table1[[#This Row],[missed_required_change]]="Yes",1,0)</f>
        <v>1</v>
      </c>
      <c r="AH282" s="12">
        <f>IF(OR(Table1[[#This Row],[severity]]="Medium",Table1[[#This Row],[severity]]="High"),1,0)</f>
        <v>1</v>
      </c>
    </row>
    <row r="283" spans="1:34" ht="336">
      <c r="A283" s="27" t="s">
        <v>743</v>
      </c>
      <c r="B283" s="11" t="s">
        <v>744</v>
      </c>
      <c r="C283" s="12" t="s">
        <v>149</v>
      </c>
      <c r="D28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3" s="11" t="s">
        <v>803</v>
      </c>
      <c r="F283" s="12" t="s">
        <v>804</v>
      </c>
      <c r="G283" s="12">
        <v>5577479</v>
      </c>
      <c r="H283" s="12">
        <v>2</v>
      </c>
      <c r="I283" s="12" t="s">
        <v>805</v>
      </c>
      <c r="J283" s="12" t="s">
        <v>822</v>
      </c>
      <c r="K283" s="13" t="s">
        <v>56</v>
      </c>
      <c r="L283" s="12" t="s">
        <v>807</v>
      </c>
      <c r="M283" s="12" t="s">
        <v>808</v>
      </c>
      <c r="N283" s="12" t="s">
        <v>827</v>
      </c>
      <c r="O283" s="12" t="s">
        <v>828</v>
      </c>
      <c r="P283" s="12" t="s">
        <v>61</v>
      </c>
      <c r="Q283" s="12" t="s">
        <v>61</v>
      </c>
      <c r="R283" s="12" t="s">
        <v>62</v>
      </c>
      <c r="S283" s="12" t="s">
        <v>829</v>
      </c>
      <c r="T283" s="12" t="s">
        <v>125</v>
      </c>
      <c r="U283" s="12" t="s">
        <v>62</v>
      </c>
      <c r="V283" s="12" t="s">
        <v>830</v>
      </c>
      <c r="W283" s="12" t="s">
        <v>66</v>
      </c>
      <c r="X283" s="1" t="s">
        <v>62</v>
      </c>
      <c r="Y283" s="1" t="s">
        <v>73</v>
      </c>
      <c r="Z283" t="s">
        <v>3187</v>
      </c>
      <c r="AA283" s="12" t="str">
        <f>Table1[[#This Row],[case_id]]&amp;"__"&amp;Table1[[#This Row],[filename]]&amp;"__"&amp;Table1[[#This Row],[Model]]</f>
        <v>repo_41d48d9_5577479__gemini_link_llm_vs_gt.diff__Gemini 3.5 Flash</v>
      </c>
      <c r="AB283" s="12">
        <f>IF(Table1[[#This Row],[task_success]]="Yes",1,0)</f>
        <v>0</v>
      </c>
      <c r="AC283" s="12">
        <f>IF(Table1[[#This Row],[task_success]]="Partial",1,0)</f>
        <v>0</v>
      </c>
      <c r="AD283" s="12">
        <f>IF(Table1[[#This Row],[task_success]]="No",1,0)</f>
        <v>1</v>
      </c>
      <c r="AE283" s="12">
        <f>IF(Table1[[#This Row],[exact_match]]="Yes",1,0)</f>
        <v>0</v>
      </c>
      <c r="AF283" s="12">
        <f>IF(Table1[[#This Row],[unintended_change_present]]="Yes",1,0)</f>
        <v>1</v>
      </c>
      <c r="AG283" s="12">
        <f>IF(Table1[[#This Row],[missed_required_change]]="Yes",1,0)</f>
        <v>1</v>
      </c>
      <c r="AH283" s="12">
        <f>IF(OR(Table1[[#This Row],[severity]]="Medium",Table1[[#This Row],[severity]]="High"),1,0)</f>
        <v>1</v>
      </c>
    </row>
    <row r="284" spans="1:34" ht="290.25">
      <c r="A284" s="26" t="s">
        <v>743</v>
      </c>
      <c r="B284" s="15" t="s">
        <v>744</v>
      </c>
      <c r="C284" s="20" t="s">
        <v>149</v>
      </c>
      <c r="D284"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4" s="15" t="s">
        <v>835</v>
      </c>
      <c r="F284" s="16" t="s">
        <v>836</v>
      </c>
      <c r="G284" s="16" t="s">
        <v>837</v>
      </c>
      <c r="H284" s="16">
        <v>1</v>
      </c>
      <c r="I284" s="16" t="s">
        <v>838</v>
      </c>
      <c r="J284" s="16" t="s">
        <v>838</v>
      </c>
      <c r="K284" s="18" t="s">
        <v>56</v>
      </c>
      <c r="L284" s="16" t="s">
        <v>839</v>
      </c>
      <c r="M284" s="16" t="s">
        <v>840</v>
      </c>
      <c r="N284" s="12" t="s">
        <v>843</v>
      </c>
      <c r="O284" s="12" t="s">
        <v>844</v>
      </c>
      <c r="P284" s="12" t="s">
        <v>61</v>
      </c>
      <c r="Q284" s="12" t="s">
        <v>61</v>
      </c>
      <c r="R284" s="12" t="s">
        <v>62</v>
      </c>
      <c r="S284" s="12" t="s">
        <v>845</v>
      </c>
      <c r="T284" s="12" t="s">
        <v>64</v>
      </c>
      <c r="U284" s="12" t="s">
        <v>62</v>
      </c>
      <c r="V284" s="12" t="s">
        <v>846</v>
      </c>
      <c r="W284" s="12" t="s">
        <v>66</v>
      </c>
      <c r="X284" s="1" t="s">
        <v>62</v>
      </c>
      <c r="Y284" s="1" t="s">
        <v>73</v>
      </c>
      <c r="Z284" t="s">
        <v>3187</v>
      </c>
      <c r="AA284" s="12" t="str">
        <f>Table1[[#This Row],[case_id]]&amp;"__"&amp;Table1[[#This Row],[filename]]&amp;"__"&amp;Table1[[#This Row],[Model]]</f>
        <v>repo_e2865f7_005ec45__gemini_doc_llm_vs_gt.diff__Gemini 3.5 Flash</v>
      </c>
      <c r="AB284" s="12">
        <f>IF(Table1[[#This Row],[task_success]]="Yes",1,0)</f>
        <v>0</v>
      </c>
      <c r="AC284" s="12">
        <f>IF(Table1[[#This Row],[task_success]]="Partial",1,0)</f>
        <v>0</v>
      </c>
      <c r="AD284" s="12">
        <f>IF(Table1[[#This Row],[task_success]]="No",1,0)</f>
        <v>1</v>
      </c>
      <c r="AE284" s="12">
        <f>IF(Table1[[#This Row],[exact_match]]="Yes",1,0)</f>
        <v>0</v>
      </c>
      <c r="AF284" s="12">
        <f>IF(Table1[[#This Row],[unintended_change_present]]="Yes",1,0)</f>
        <v>1</v>
      </c>
      <c r="AG284" s="12">
        <f>IF(Table1[[#This Row],[missed_required_change]]="Yes",1,0)</f>
        <v>1</v>
      </c>
      <c r="AH284" s="12">
        <f>IF(OR(Table1[[#This Row],[severity]]="Medium",Table1[[#This Row],[severity]]="High"),1,0)</f>
        <v>1</v>
      </c>
    </row>
    <row r="285" spans="1:34" ht="91.5">
      <c r="A285" s="27" t="s">
        <v>743</v>
      </c>
      <c r="B285" s="11" t="s">
        <v>744</v>
      </c>
      <c r="C285" s="12" t="s">
        <v>305</v>
      </c>
      <c r="D28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5" s="11" t="s">
        <v>851</v>
      </c>
      <c r="F285" s="12">
        <v>1577601</v>
      </c>
      <c r="G285" s="12" t="s">
        <v>852</v>
      </c>
      <c r="H285" s="12">
        <v>1</v>
      </c>
      <c r="I285" s="12" t="s">
        <v>853</v>
      </c>
      <c r="J285" s="12" t="s">
        <v>853</v>
      </c>
      <c r="K285" s="13" t="s">
        <v>56</v>
      </c>
      <c r="L285" s="12" t="s">
        <v>854</v>
      </c>
      <c r="M285" s="12" t="s">
        <v>855</v>
      </c>
      <c r="N285" s="12" t="s">
        <v>233</v>
      </c>
      <c r="O285" s="12" t="s">
        <v>857</v>
      </c>
      <c r="P285" s="13" t="s">
        <v>62</v>
      </c>
      <c r="Q285" s="13" t="s">
        <v>61</v>
      </c>
      <c r="R285" s="13" t="s">
        <v>62</v>
      </c>
      <c r="S285" s="12" t="s">
        <v>76</v>
      </c>
      <c r="T285" s="13" t="s">
        <v>77</v>
      </c>
      <c r="U285" s="13" t="s">
        <v>61</v>
      </c>
      <c r="V285" s="12" t="s">
        <v>89</v>
      </c>
      <c r="W285" s="12" t="s">
        <v>72</v>
      </c>
      <c r="X285" s="1" t="s">
        <v>62</v>
      </c>
      <c r="Y285" s="1" t="s">
        <v>73</v>
      </c>
      <c r="Z285" t="s">
        <v>3187</v>
      </c>
      <c r="AA285" s="12" t="str">
        <f>Table1[[#This Row],[case_id]]&amp;"__"&amp;Table1[[#This Row],[filename]]&amp;"__"&amp;Table1[[#This Row],[Model]]</f>
        <v>repo_1577601_74754c6__gemini_init_llm_vs_gt.diff__Gemini 3.5 Flash</v>
      </c>
      <c r="AB285" s="12">
        <f>IF(Table1[[#This Row],[task_success]]="Yes",1,0)</f>
        <v>1</v>
      </c>
      <c r="AC285" s="12">
        <f>IF(Table1[[#This Row],[task_success]]="Partial",1,0)</f>
        <v>0</v>
      </c>
      <c r="AD285" s="12">
        <f>IF(Table1[[#This Row],[task_success]]="No",1,0)</f>
        <v>0</v>
      </c>
      <c r="AE285" s="12">
        <f>IF(Table1[[#This Row],[exact_match]]="Yes",1,0)</f>
        <v>0</v>
      </c>
      <c r="AF285" s="12">
        <f>IF(Table1[[#This Row],[unintended_change_present]]="Yes",1,0)</f>
        <v>1</v>
      </c>
      <c r="AG285" s="12">
        <f>IF(Table1[[#This Row],[missed_required_change]]="Yes",1,0)</f>
        <v>0</v>
      </c>
      <c r="AH285" s="12">
        <f>IF(OR(Table1[[#This Row],[severity]]="Medium",Table1[[#This Row],[severity]]="High"),1,0)</f>
        <v>0</v>
      </c>
    </row>
    <row r="286" spans="1:34" ht="91.5">
      <c r="A286" s="26" t="s">
        <v>743</v>
      </c>
      <c r="B286" s="15" t="s">
        <v>744</v>
      </c>
      <c r="C286" s="16" t="s">
        <v>305</v>
      </c>
      <c r="D28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6" s="15" t="s">
        <v>859</v>
      </c>
      <c r="F286" s="16" t="s">
        <v>860</v>
      </c>
      <c r="G286" s="16" t="s">
        <v>861</v>
      </c>
      <c r="H286" s="16">
        <v>1</v>
      </c>
      <c r="I286" s="16" t="s">
        <v>862</v>
      </c>
      <c r="J286" s="16" t="s">
        <v>862</v>
      </c>
      <c r="K286" s="18" t="s">
        <v>56</v>
      </c>
      <c r="L286" s="16" t="s">
        <v>863</v>
      </c>
      <c r="M286" s="16" t="s">
        <v>864</v>
      </c>
      <c r="N286" s="12" t="s">
        <v>233</v>
      </c>
      <c r="O286" s="12" t="s">
        <v>866</v>
      </c>
      <c r="P286" s="13" t="s">
        <v>62</v>
      </c>
      <c r="Q286" s="13" t="s">
        <v>61</v>
      </c>
      <c r="R286" s="13" t="s">
        <v>62</v>
      </c>
      <c r="S286" s="12" t="s">
        <v>76</v>
      </c>
      <c r="T286" s="13" t="s">
        <v>77</v>
      </c>
      <c r="U286" s="13" t="s">
        <v>61</v>
      </c>
      <c r="V286" s="12" t="s">
        <v>89</v>
      </c>
      <c r="W286" s="12" t="s">
        <v>72</v>
      </c>
      <c r="X286" s="1" t="s">
        <v>62</v>
      </c>
      <c r="Y286" s="1" t="s">
        <v>73</v>
      </c>
      <c r="Z286" t="s">
        <v>3187</v>
      </c>
      <c r="AA286" s="12" t="str">
        <f>Table1[[#This Row],[case_id]]&amp;"__"&amp;Table1[[#This Row],[filename]]&amp;"__"&amp;Table1[[#This Row],[Model]]</f>
        <v>repo_3dc16e2_ef926e6__gemini_init_llm_vs_gt.diff__Gemini 3.5 Flash</v>
      </c>
      <c r="AB286" s="12">
        <f>IF(Table1[[#This Row],[task_success]]="Yes",1,0)</f>
        <v>1</v>
      </c>
      <c r="AC286" s="12">
        <f>IF(Table1[[#This Row],[task_success]]="Partial",1,0)</f>
        <v>0</v>
      </c>
      <c r="AD286" s="12">
        <f>IF(Table1[[#This Row],[task_success]]="No",1,0)</f>
        <v>0</v>
      </c>
      <c r="AE286" s="12">
        <f>IF(Table1[[#This Row],[exact_match]]="Yes",1,0)</f>
        <v>0</v>
      </c>
      <c r="AF286" s="12">
        <f>IF(Table1[[#This Row],[unintended_change_present]]="Yes",1,0)</f>
        <v>1</v>
      </c>
      <c r="AG286" s="12">
        <f>IF(Table1[[#This Row],[missed_required_change]]="Yes",1,0)</f>
        <v>0</v>
      </c>
      <c r="AH286" s="12">
        <f>IF(OR(Table1[[#This Row],[severity]]="Medium",Table1[[#This Row],[severity]]="High"),1,0)</f>
        <v>0</v>
      </c>
    </row>
    <row r="287" spans="1:34" ht="183">
      <c r="A287" s="27" t="s">
        <v>870</v>
      </c>
      <c r="B287" s="11" t="s">
        <v>871</v>
      </c>
      <c r="C287" s="12" t="s">
        <v>114</v>
      </c>
      <c r="D28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7" s="11" t="s">
        <v>872</v>
      </c>
      <c r="F287" s="12" t="s">
        <v>873</v>
      </c>
      <c r="G287" s="12" t="s">
        <v>874</v>
      </c>
      <c r="H287" s="12">
        <v>2</v>
      </c>
      <c r="I287" s="12" t="s">
        <v>875</v>
      </c>
      <c r="J287" s="12" t="s">
        <v>876</v>
      </c>
      <c r="K287" s="13" t="s">
        <v>56</v>
      </c>
      <c r="L287" s="12" t="s">
        <v>877</v>
      </c>
      <c r="M287" s="12" t="s">
        <v>878</v>
      </c>
      <c r="N287" s="12" t="s">
        <v>883</v>
      </c>
      <c r="O287" s="12" t="s">
        <v>884</v>
      </c>
      <c r="P287" s="13" t="s">
        <v>61</v>
      </c>
      <c r="Q287" s="13" t="s">
        <v>61</v>
      </c>
      <c r="R287" s="13" t="s">
        <v>62</v>
      </c>
      <c r="S287" s="12" t="s">
        <v>885</v>
      </c>
      <c r="T287" s="12" t="s">
        <v>125</v>
      </c>
      <c r="U287" s="12" t="s">
        <v>62</v>
      </c>
      <c r="V287" s="12" t="s">
        <v>886</v>
      </c>
      <c r="W287" s="12" t="s">
        <v>66</v>
      </c>
      <c r="X287" s="1" t="s">
        <v>62</v>
      </c>
      <c r="Y287" s="1" t="s">
        <v>73</v>
      </c>
      <c r="Z287" t="s">
        <v>3187</v>
      </c>
      <c r="AA287" s="12" t="str">
        <f>Table1[[#This Row],[case_id]]&amp;"__"&amp;Table1[[#This Row],[filename]]&amp;"__"&amp;Table1[[#This Row],[Model]]</f>
        <v>repo_ba68976_e8f1418__gemini_pdfa_llm_vs_gt.diff__Gemini 3.5 Flash</v>
      </c>
      <c r="AB287" s="12">
        <f>IF(Table1[[#This Row],[task_success]]="Yes",1,0)</f>
        <v>0</v>
      </c>
      <c r="AC287" s="12">
        <f>IF(Table1[[#This Row],[task_success]]="Partial",1,0)</f>
        <v>0</v>
      </c>
      <c r="AD287" s="12">
        <f>IF(Table1[[#This Row],[task_success]]="No",1,0)</f>
        <v>1</v>
      </c>
      <c r="AE287" s="12">
        <f>IF(Table1[[#This Row],[exact_match]]="Yes",1,0)</f>
        <v>0</v>
      </c>
      <c r="AF287" s="12">
        <f>IF(Table1[[#This Row],[unintended_change_present]]="Yes",1,0)</f>
        <v>1</v>
      </c>
      <c r="AG287" s="12">
        <f>IF(Table1[[#This Row],[missed_required_change]]="Yes",1,0)</f>
        <v>1</v>
      </c>
      <c r="AH287" s="12">
        <f>IF(OR(Table1[[#This Row],[severity]]="Medium",Table1[[#This Row],[severity]]="High"),1,0)</f>
        <v>1</v>
      </c>
    </row>
    <row r="288" spans="1:34" ht="198">
      <c r="A288" s="26" t="s">
        <v>870</v>
      </c>
      <c r="B288" s="15" t="s">
        <v>871</v>
      </c>
      <c r="C288" s="16" t="s">
        <v>114</v>
      </c>
      <c r="D28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8" s="15" t="s">
        <v>872</v>
      </c>
      <c r="F288" s="16" t="s">
        <v>873</v>
      </c>
      <c r="G288" s="16" t="s">
        <v>874</v>
      </c>
      <c r="H288" s="16">
        <v>2</v>
      </c>
      <c r="I288" s="16" t="s">
        <v>875</v>
      </c>
      <c r="J288" s="16" t="s">
        <v>892</v>
      </c>
      <c r="K288" s="18" t="s">
        <v>56</v>
      </c>
      <c r="L288" s="16" t="s">
        <v>877</v>
      </c>
      <c r="M288" s="16" t="s">
        <v>878</v>
      </c>
      <c r="N288" s="12" t="s">
        <v>896</v>
      </c>
      <c r="O288" s="12" t="s">
        <v>897</v>
      </c>
      <c r="P288" s="13" t="s">
        <v>61</v>
      </c>
      <c r="Q288" s="13" t="s">
        <v>61</v>
      </c>
      <c r="R288" s="13" t="s">
        <v>62</v>
      </c>
      <c r="S288" s="12" t="s">
        <v>885</v>
      </c>
      <c r="T288" s="12" t="s">
        <v>125</v>
      </c>
      <c r="U288" s="12" t="s">
        <v>62</v>
      </c>
      <c r="V288" s="12" t="s">
        <v>898</v>
      </c>
      <c r="W288" s="12" t="s">
        <v>66</v>
      </c>
      <c r="X288" s="1" t="s">
        <v>62</v>
      </c>
      <c r="Y288" s="1" t="s">
        <v>73</v>
      </c>
      <c r="Z288" t="s">
        <v>3187</v>
      </c>
      <c r="AA288" s="12" t="str">
        <f>Table1[[#This Row],[case_id]]&amp;"__"&amp;Table1[[#This Row],[filename]]&amp;"__"&amp;Table1[[#This Row],[Model]]</f>
        <v>repo_ba68976_e8f1418__gemini_pdfua_llm_vs_gt.diff__Gemini 3.5 Flash</v>
      </c>
      <c r="AB288" s="12">
        <f>IF(Table1[[#This Row],[task_success]]="Yes",1,0)</f>
        <v>0</v>
      </c>
      <c r="AC288" s="12">
        <f>IF(Table1[[#This Row],[task_success]]="Partial",1,0)</f>
        <v>0</v>
      </c>
      <c r="AD288" s="12">
        <f>IF(Table1[[#This Row],[task_success]]="No",1,0)</f>
        <v>1</v>
      </c>
      <c r="AE288" s="12">
        <f>IF(Table1[[#This Row],[exact_match]]="Yes",1,0)</f>
        <v>0</v>
      </c>
      <c r="AF288" s="12">
        <f>IF(Table1[[#This Row],[unintended_change_present]]="Yes",1,0)</f>
        <v>1</v>
      </c>
      <c r="AG288" s="12">
        <f>IF(Table1[[#This Row],[missed_required_change]]="Yes",1,0)</f>
        <v>1</v>
      </c>
      <c r="AH288" s="12">
        <f>IF(OR(Table1[[#This Row],[severity]]="Medium",Table1[[#This Row],[severity]]="High"),1,0)</f>
        <v>1</v>
      </c>
    </row>
    <row r="289" spans="1:34" ht="106.5">
      <c r="A289" s="27" t="s">
        <v>870</v>
      </c>
      <c r="B289" s="11" t="s">
        <v>871</v>
      </c>
      <c r="C289" s="12" t="s">
        <v>149</v>
      </c>
      <c r="D28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89" s="11" t="s">
        <v>903</v>
      </c>
      <c r="F289" s="12" t="s">
        <v>904</v>
      </c>
      <c r="G289" s="12" t="s">
        <v>905</v>
      </c>
      <c r="H289" s="12">
        <v>1</v>
      </c>
      <c r="I289" s="12" t="s">
        <v>906</v>
      </c>
      <c r="J289" s="12" t="s">
        <v>906</v>
      </c>
      <c r="K289" s="13" t="s">
        <v>56</v>
      </c>
      <c r="L289" s="12" t="s">
        <v>907</v>
      </c>
      <c r="M289" s="12" t="s">
        <v>908</v>
      </c>
      <c r="N289" s="12" t="s">
        <v>233</v>
      </c>
      <c r="O289" s="12" t="s">
        <v>910</v>
      </c>
      <c r="P289" s="13" t="s">
        <v>62</v>
      </c>
      <c r="Q289" s="13" t="s">
        <v>61</v>
      </c>
      <c r="R289" s="13" t="s">
        <v>62</v>
      </c>
      <c r="S289" s="12" t="s">
        <v>76</v>
      </c>
      <c r="T289" s="13" t="s">
        <v>77</v>
      </c>
      <c r="U289" s="13" t="s">
        <v>61</v>
      </c>
      <c r="V289" s="12" t="s">
        <v>89</v>
      </c>
      <c r="W289" s="12" t="s">
        <v>72</v>
      </c>
      <c r="X289" s="1" t="s">
        <v>62</v>
      </c>
      <c r="Y289" s="1" t="s">
        <v>73</v>
      </c>
      <c r="Z289" t="s">
        <v>3187</v>
      </c>
      <c r="AA289" s="12" t="str">
        <f>Table1[[#This Row],[case_id]]&amp;"__"&amp;Table1[[#This Row],[filename]]&amp;"__"&amp;Table1[[#This Row],[Model]]</f>
        <v>repo_0ff8692_c140c7b__gemini_init_llm_vs_gt.diff__Gemini 3.5 Flash</v>
      </c>
      <c r="AB289" s="12">
        <f>IF(Table1[[#This Row],[task_success]]="Yes",1,0)</f>
        <v>1</v>
      </c>
      <c r="AC289" s="12">
        <f>IF(Table1[[#This Row],[task_success]]="Partial",1,0)</f>
        <v>0</v>
      </c>
      <c r="AD289" s="12">
        <f>IF(Table1[[#This Row],[task_success]]="No",1,0)</f>
        <v>0</v>
      </c>
      <c r="AE289" s="12">
        <f>IF(Table1[[#This Row],[exact_match]]="Yes",1,0)</f>
        <v>0</v>
      </c>
      <c r="AF289" s="12">
        <f>IF(Table1[[#This Row],[unintended_change_present]]="Yes",1,0)</f>
        <v>1</v>
      </c>
      <c r="AG289" s="12">
        <f>IF(Table1[[#This Row],[missed_required_change]]="Yes",1,0)</f>
        <v>0</v>
      </c>
      <c r="AH289" s="12">
        <f>IF(OR(Table1[[#This Row],[severity]]="Medium",Table1[[#This Row],[severity]]="High"),1,0)</f>
        <v>0</v>
      </c>
    </row>
    <row r="290" spans="1:34" ht="336">
      <c r="A290" s="26" t="s">
        <v>912</v>
      </c>
      <c r="B290" s="15" t="s">
        <v>913</v>
      </c>
      <c r="C290" s="16" t="s">
        <v>51</v>
      </c>
      <c r="D29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0" s="15" t="s">
        <v>914</v>
      </c>
      <c r="F290" s="16" t="s">
        <v>915</v>
      </c>
      <c r="G290" s="16" t="s">
        <v>916</v>
      </c>
      <c r="H290" s="16">
        <v>1</v>
      </c>
      <c r="I290" s="16" t="s">
        <v>917</v>
      </c>
      <c r="J290" s="16" t="s">
        <v>917</v>
      </c>
      <c r="K290" s="18" t="s">
        <v>56</v>
      </c>
      <c r="L290" s="16" t="s">
        <v>918</v>
      </c>
      <c r="M290" s="16" t="s">
        <v>919</v>
      </c>
      <c r="N290" s="12" t="s">
        <v>922</v>
      </c>
      <c r="O290" s="12" t="s">
        <v>923</v>
      </c>
      <c r="P290" s="12" t="s">
        <v>102</v>
      </c>
      <c r="Q290" s="12" t="s">
        <v>61</v>
      </c>
      <c r="R290" s="12" t="s">
        <v>62</v>
      </c>
      <c r="S290" s="12" t="s">
        <v>554</v>
      </c>
      <c r="T290" s="12" t="s">
        <v>64</v>
      </c>
      <c r="U290" s="12" t="s">
        <v>62</v>
      </c>
      <c r="V290" s="12" t="s">
        <v>924</v>
      </c>
      <c r="W290" s="12" t="s">
        <v>162</v>
      </c>
      <c r="X290" s="1" t="s">
        <v>62</v>
      </c>
      <c r="Y290" s="1" t="s">
        <v>73</v>
      </c>
      <c r="Z290" t="s">
        <v>3187</v>
      </c>
      <c r="AA290" s="12" t="str">
        <f>Table1[[#This Row],[case_id]]&amp;"__"&amp;Table1[[#This Row],[filename]]&amp;"__"&amp;Table1[[#This Row],[Model]]</f>
        <v>repo_66862db_5a70d67__gemini_sys_llm_vs_gt.diff__Gemini 3.5 Flash</v>
      </c>
      <c r="AB290" s="12">
        <f>IF(Table1[[#This Row],[task_success]]="Yes",1,0)</f>
        <v>0</v>
      </c>
      <c r="AC290" s="12">
        <f>IF(Table1[[#This Row],[task_success]]="Partial",1,0)</f>
        <v>1</v>
      </c>
      <c r="AD290" s="12">
        <f>IF(Table1[[#This Row],[task_success]]="No",1,0)</f>
        <v>0</v>
      </c>
      <c r="AE290" s="12">
        <f>IF(Table1[[#This Row],[exact_match]]="Yes",1,0)</f>
        <v>0</v>
      </c>
      <c r="AF290" s="12">
        <f>IF(Table1[[#This Row],[unintended_change_present]]="Yes",1,0)</f>
        <v>1</v>
      </c>
      <c r="AG290" s="12">
        <f>IF(Table1[[#This Row],[missed_required_change]]="Yes",1,0)</f>
        <v>1</v>
      </c>
      <c r="AH290" s="12">
        <f>IF(OR(Table1[[#This Row],[severity]]="Medium",Table1[[#This Row],[severity]]="High"),1,0)</f>
        <v>1</v>
      </c>
    </row>
    <row r="291" spans="1:34" ht="229.5">
      <c r="A291" s="27" t="s">
        <v>912</v>
      </c>
      <c r="B291" s="11" t="s">
        <v>913</v>
      </c>
      <c r="C291" s="12" t="s">
        <v>149</v>
      </c>
      <c r="D29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1" s="11" t="s">
        <v>927</v>
      </c>
      <c r="F291" s="32" t="s">
        <v>928</v>
      </c>
      <c r="G291" s="12" t="s">
        <v>929</v>
      </c>
      <c r="H291" s="12">
        <v>1</v>
      </c>
      <c r="I291" s="12" t="s">
        <v>930</v>
      </c>
      <c r="J291" s="12" t="s">
        <v>930</v>
      </c>
      <c r="K291" s="13" t="s">
        <v>56</v>
      </c>
      <c r="L291" s="12" t="s">
        <v>931</v>
      </c>
      <c r="M291" s="12" t="s">
        <v>932</v>
      </c>
      <c r="N291" s="12" t="s">
        <v>935</v>
      </c>
      <c r="O291" s="12" t="s">
        <v>936</v>
      </c>
      <c r="P291" s="12" t="s">
        <v>61</v>
      </c>
      <c r="Q291" s="12" t="s">
        <v>61</v>
      </c>
      <c r="R291" s="12" t="s">
        <v>62</v>
      </c>
      <c r="S291" s="12" t="s">
        <v>937</v>
      </c>
      <c r="T291" s="12" t="s">
        <v>125</v>
      </c>
      <c r="U291" s="12" t="s">
        <v>62</v>
      </c>
      <c r="V291" s="12" t="s">
        <v>938</v>
      </c>
      <c r="W291" s="12" t="s">
        <v>66</v>
      </c>
      <c r="X291" s="1" t="s">
        <v>62</v>
      </c>
      <c r="Y291" s="1" t="s">
        <v>73</v>
      </c>
      <c r="Z291" t="s">
        <v>3187</v>
      </c>
      <c r="AA291" s="12" t="str">
        <f>Table1[[#This Row],[case_id]]&amp;"__"&amp;Table1[[#This Row],[filename]]&amp;"__"&amp;Table1[[#This Row],[Model]]</f>
        <v>repo_4729e44_3c374c3__gemini_scene_llm_vs_gt.diff__Gemini 3.5 Flash</v>
      </c>
      <c r="AB291" s="12">
        <f>IF(Table1[[#This Row],[task_success]]="Yes",1,0)</f>
        <v>0</v>
      </c>
      <c r="AC291" s="12">
        <f>IF(Table1[[#This Row],[task_success]]="Partial",1,0)</f>
        <v>0</v>
      </c>
      <c r="AD291" s="12">
        <f>IF(Table1[[#This Row],[task_success]]="No",1,0)</f>
        <v>1</v>
      </c>
      <c r="AE291" s="12">
        <f>IF(Table1[[#This Row],[exact_match]]="Yes",1,0)</f>
        <v>0</v>
      </c>
      <c r="AF291" s="12">
        <f>IF(Table1[[#This Row],[unintended_change_present]]="Yes",1,0)</f>
        <v>1</v>
      </c>
      <c r="AG291" s="12">
        <f>IF(Table1[[#This Row],[missed_required_change]]="Yes",1,0)</f>
        <v>1</v>
      </c>
      <c r="AH291" s="12">
        <f>IF(OR(Table1[[#This Row],[severity]]="Medium",Table1[[#This Row],[severity]]="High"),1,0)</f>
        <v>1</v>
      </c>
    </row>
    <row r="292" spans="1:34" ht="106.5">
      <c r="A292" s="26" t="s">
        <v>912</v>
      </c>
      <c r="B292" s="15" t="s">
        <v>913</v>
      </c>
      <c r="C292" s="20" t="s">
        <v>149</v>
      </c>
      <c r="D292"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2" s="15" t="s">
        <v>941</v>
      </c>
      <c r="F292" s="16" t="s">
        <v>942</v>
      </c>
      <c r="G292" s="16" t="s">
        <v>943</v>
      </c>
      <c r="H292" s="16">
        <v>1</v>
      </c>
      <c r="I292" s="16" t="s">
        <v>944</v>
      </c>
      <c r="J292" s="16" t="s">
        <v>944</v>
      </c>
      <c r="K292" s="18" t="s">
        <v>56</v>
      </c>
      <c r="L292" s="16" t="s">
        <v>945</v>
      </c>
      <c r="M292" s="16" t="s">
        <v>946</v>
      </c>
      <c r="N292" s="12" t="s">
        <v>935</v>
      </c>
      <c r="O292" s="12" t="s">
        <v>948</v>
      </c>
      <c r="P292" s="13" t="s">
        <v>62</v>
      </c>
      <c r="Q292" s="13" t="s">
        <v>61</v>
      </c>
      <c r="R292" s="13" t="s">
        <v>62</v>
      </c>
      <c r="S292" s="12" t="s">
        <v>76</v>
      </c>
      <c r="T292" s="13" t="s">
        <v>77</v>
      </c>
      <c r="U292" s="13" t="s">
        <v>61</v>
      </c>
      <c r="V292" s="12" t="s">
        <v>89</v>
      </c>
      <c r="W292" s="12" t="s">
        <v>72</v>
      </c>
      <c r="X292" s="1" t="s">
        <v>62</v>
      </c>
      <c r="Y292" s="1" t="s">
        <v>73</v>
      </c>
      <c r="Z292" t="s">
        <v>3187</v>
      </c>
      <c r="AA292" s="12" t="str">
        <f>Table1[[#This Row],[case_id]]&amp;"__"&amp;Table1[[#This Row],[filename]]&amp;"__"&amp;Table1[[#This Row],[Model]]</f>
        <v>repo_52c80f9_018b7ce__gemini_scene_llm_vs_gt.diff__Gemini 3.5 Flash</v>
      </c>
      <c r="AB292" s="12">
        <f>IF(Table1[[#This Row],[task_success]]="Yes",1,0)</f>
        <v>1</v>
      </c>
      <c r="AC292" s="12">
        <f>IF(Table1[[#This Row],[task_success]]="Partial",1,0)</f>
        <v>0</v>
      </c>
      <c r="AD292" s="12">
        <f>IF(Table1[[#This Row],[task_success]]="No",1,0)</f>
        <v>0</v>
      </c>
      <c r="AE292" s="12">
        <f>IF(Table1[[#This Row],[exact_match]]="Yes",1,0)</f>
        <v>0</v>
      </c>
      <c r="AF292" s="12">
        <f>IF(Table1[[#This Row],[unintended_change_present]]="Yes",1,0)</f>
        <v>1</v>
      </c>
      <c r="AG292" s="12">
        <f>IF(Table1[[#This Row],[missed_required_change]]="Yes",1,0)</f>
        <v>0</v>
      </c>
      <c r="AH292" s="12">
        <f>IF(OR(Table1[[#This Row],[severity]]="Medium",Table1[[#This Row],[severity]]="High"),1,0)</f>
        <v>0</v>
      </c>
    </row>
    <row r="293" spans="1:34" ht="121.5">
      <c r="A293" s="27" t="s">
        <v>950</v>
      </c>
      <c r="B293" s="11" t="s">
        <v>951</v>
      </c>
      <c r="C293" s="12" t="s">
        <v>114</v>
      </c>
      <c r="D29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3" s="11" t="s">
        <v>952</v>
      </c>
      <c r="F293" s="12" t="s">
        <v>953</v>
      </c>
      <c r="G293" s="12" t="s">
        <v>954</v>
      </c>
      <c r="H293" s="12">
        <v>1</v>
      </c>
      <c r="I293" s="12" t="s">
        <v>955</v>
      </c>
      <c r="J293" s="12" t="s">
        <v>955</v>
      </c>
      <c r="K293" s="13" t="s">
        <v>56</v>
      </c>
      <c r="L293" s="12" t="s">
        <v>956</v>
      </c>
      <c r="M293" s="12" t="s">
        <v>957</v>
      </c>
      <c r="N293" s="12" t="s">
        <v>961</v>
      </c>
      <c r="O293" s="12" t="s">
        <v>962</v>
      </c>
      <c r="P293" s="13" t="s">
        <v>62</v>
      </c>
      <c r="Q293" s="13" t="s">
        <v>61</v>
      </c>
      <c r="R293" s="13" t="s">
        <v>62</v>
      </c>
      <c r="S293" s="12" t="s">
        <v>76</v>
      </c>
      <c r="T293" s="13" t="s">
        <v>77</v>
      </c>
      <c r="U293" s="13" t="s">
        <v>61</v>
      </c>
      <c r="V293" s="12" t="s">
        <v>960</v>
      </c>
      <c r="W293" s="12" t="s">
        <v>72</v>
      </c>
      <c r="X293" s="1" t="s">
        <v>62</v>
      </c>
      <c r="Y293" s="1" t="s">
        <v>73</v>
      </c>
      <c r="Z293" t="s">
        <v>3187</v>
      </c>
      <c r="AA293" s="12" t="str">
        <f>Table1[[#This Row],[case_id]]&amp;"__"&amp;Table1[[#This Row],[filename]]&amp;"__"&amp;Table1[[#This Row],[Model]]</f>
        <v>repo_cdf6aa8_391c4cf__gemini_case_llm_vs_gt.diff__Gemini 3.5 Flash</v>
      </c>
      <c r="AB293" s="12">
        <f>IF(Table1[[#This Row],[task_success]]="Yes",1,0)</f>
        <v>1</v>
      </c>
      <c r="AC293" s="12">
        <f>IF(Table1[[#This Row],[task_success]]="Partial",1,0)</f>
        <v>0</v>
      </c>
      <c r="AD293" s="12">
        <f>IF(Table1[[#This Row],[task_success]]="No",1,0)</f>
        <v>0</v>
      </c>
      <c r="AE293" s="12">
        <f>IF(Table1[[#This Row],[exact_match]]="Yes",1,0)</f>
        <v>0</v>
      </c>
      <c r="AF293" s="12">
        <f>IF(Table1[[#This Row],[unintended_change_present]]="Yes",1,0)</f>
        <v>1</v>
      </c>
      <c r="AG293" s="12">
        <f>IF(Table1[[#This Row],[missed_required_change]]="Yes",1,0)</f>
        <v>0</v>
      </c>
      <c r="AH293" s="12">
        <f>IF(OR(Table1[[#This Row],[severity]]="Medium",Table1[[#This Row],[severity]]="High"),1,0)</f>
        <v>0</v>
      </c>
    </row>
    <row r="294" spans="1:34" ht="121.5">
      <c r="A294" s="26" t="s">
        <v>950</v>
      </c>
      <c r="B294" s="15" t="s">
        <v>951</v>
      </c>
      <c r="C294" s="20" t="s">
        <v>149</v>
      </c>
      <c r="D294"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4" s="15" t="s">
        <v>965</v>
      </c>
      <c r="F294" s="16" t="s">
        <v>966</v>
      </c>
      <c r="G294" s="16" t="s">
        <v>967</v>
      </c>
      <c r="H294" s="16">
        <v>1</v>
      </c>
      <c r="I294" s="16" t="s">
        <v>955</v>
      </c>
      <c r="J294" s="16" t="s">
        <v>955</v>
      </c>
      <c r="K294" s="18" t="s">
        <v>56</v>
      </c>
      <c r="L294" s="16" t="s">
        <v>968</v>
      </c>
      <c r="M294" s="16" t="s">
        <v>969</v>
      </c>
      <c r="N294" s="12" t="s">
        <v>961</v>
      </c>
      <c r="O294" s="12" t="s">
        <v>972</v>
      </c>
      <c r="P294" s="13" t="s">
        <v>62</v>
      </c>
      <c r="Q294" s="13" t="s">
        <v>61</v>
      </c>
      <c r="R294" s="13" t="s">
        <v>62</v>
      </c>
      <c r="S294" s="12" t="s">
        <v>76</v>
      </c>
      <c r="T294" s="13" t="s">
        <v>77</v>
      </c>
      <c r="U294" s="13" t="s">
        <v>61</v>
      </c>
      <c r="V294" s="12" t="s">
        <v>971</v>
      </c>
      <c r="W294" s="12" t="s">
        <v>72</v>
      </c>
      <c r="X294" s="1" t="s">
        <v>62</v>
      </c>
      <c r="Y294" s="1" t="s">
        <v>73</v>
      </c>
      <c r="Z294" t="s">
        <v>3187</v>
      </c>
      <c r="AA294" s="12" t="str">
        <f>Table1[[#This Row],[case_id]]&amp;"__"&amp;Table1[[#This Row],[filename]]&amp;"__"&amp;Table1[[#This Row],[Model]]</f>
        <v>repo_ba9ec8c_b3fc8ef__gemini_case_llm_vs_gt.diff__Gemini 3.5 Flash</v>
      </c>
      <c r="AB294" s="12">
        <f>IF(Table1[[#This Row],[task_success]]="Yes",1,0)</f>
        <v>1</v>
      </c>
      <c r="AC294" s="12">
        <f>IF(Table1[[#This Row],[task_success]]="Partial",1,0)</f>
        <v>0</v>
      </c>
      <c r="AD294" s="12">
        <f>IF(Table1[[#This Row],[task_success]]="No",1,0)</f>
        <v>0</v>
      </c>
      <c r="AE294" s="12">
        <f>IF(Table1[[#This Row],[exact_match]]="Yes",1,0)</f>
        <v>0</v>
      </c>
      <c r="AF294" s="12">
        <f>IF(Table1[[#This Row],[unintended_change_present]]="Yes",1,0)</f>
        <v>1</v>
      </c>
      <c r="AG294" s="12">
        <f>IF(Table1[[#This Row],[missed_required_change]]="Yes",1,0)</f>
        <v>0</v>
      </c>
      <c r="AH294" s="12">
        <f>IF(OR(Table1[[#This Row],[severity]]="Medium",Table1[[#This Row],[severity]]="High"),1,0)</f>
        <v>0</v>
      </c>
    </row>
    <row r="295" spans="1:34" ht="244.5">
      <c r="A295" s="27" t="s">
        <v>977</v>
      </c>
      <c r="B295" s="11" t="s">
        <v>978</v>
      </c>
      <c r="C295" s="12" t="s">
        <v>149</v>
      </c>
      <c r="D29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5" s="11" t="s">
        <v>979</v>
      </c>
      <c r="F295" s="12" t="s">
        <v>980</v>
      </c>
      <c r="G295" s="12" t="s">
        <v>981</v>
      </c>
      <c r="H295" s="12">
        <v>4</v>
      </c>
      <c r="I295" s="12" t="s">
        <v>982</v>
      </c>
      <c r="J295" s="12" t="s">
        <v>983</v>
      </c>
      <c r="K295" s="13" t="s">
        <v>56</v>
      </c>
      <c r="L295" s="12" t="s">
        <v>984</v>
      </c>
      <c r="M295" s="12" t="s">
        <v>985</v>
      </c>
      <c r="N295" s="12" t="s">
        <v>988</v>
      </c>
      <c r="O295" s="12" t="s">
        <v>989</v>
      </c>
      <c r="P295" s="12" t="s">
        <v>102</v>
      </c>
      <c r="Q295" s="12" t="s">
        <v>61</v>
      </c>
      <c r="R295" s="12" t="s">
        <v>62</v>
      </c>
      <c r="S295" s="12" t="s">
        <v>554</v>
      </c>
      <c r="T295" s="12" t="s">
        <v>64</v>
      </c>
      <c r="U295" s="12" t="s">
        <v>62</v>
      </c>
      <c r="V295" s="12" t="s">
        <v>990</v>
      </c>
      <c r="W295" s="12" t="s">
        <v>162</v>
      </c>
      <c r="X295" s="1" t="s">
        <v>62</v>
      </c>
      <c r="Y295" s="1" t="s">
        <v>73</v>
      </c>
      <c r="Z295" t="s">
        <v>3187</v>
      </c>
      <c r="AA295" s="12" t="str">
        <f>Table1[[#This Row],[case_id]]&amp;"__"&amp;Table1[[#This Row],[filename]]&amp;"__"&amp;Table1[[#This Row],[Model]]</f>
        <v>repo_e392f51_5b0c3e7__gemini_client_llm_vs_gt.diff__Gemini 3.5 Flash</v>
      </c>
      <c r="AB295" s="12">
        <f>IF(Table1[[#This Row],[task_success]]="Yes",1,0)</f>
        <v>0</v>
      </c>
      <c r="AC295" s="12">
        <f>IF(Table1[[#This Row],[task_success]]="Partial",1,0)</f>
        <v>1</v>
      </c>
      <c r="AD295" s="12">
        <f>IF(Table1[[#This Row],[task_success]]="No",1,0)</f>
        <v>0</v>
      </c>
      <c r="AE295" s="12">
        <f>IF(Table1[[#This Row],[exact_match]]="Yes",1,0)</f>
        <v>0</v>
      </c>
      <c r="AF295" s="12">
        <f>IF(Table1[[#This Row],[unintended_change_present]]="Yes",1,0)</f>
        <v>1</v>
      </c>
      <c r="AG295" s="12">
        <f>IF(Table1[[#This Row],[missed_required_change]]="Yes",1,0)</f>
        <v>1</v>
      </c>
      <c r="AH295" s="12">
        <f>IF(OR(Table1[[#This Row],[severity]]="Medium",Table1[[#This Row],[severity]]="High"),1,0)</f>
        <v>1</v>
      </c>
    </row>
    <row r="296" spans="1:34" ht="183">
      <c r="A296" s="26" t="s">
        <v>977</v>
      </c>
      <c r="B296" s="15" t="s">
        <v>978</v>
      </c>
      <c r="C296" s="16" t="s">
        <v>149</v>
      </c>
      <c r="D29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6" s="15" t="s">
        <v>979</v>
      </c>
      <c r="F296" s="16" t="s">
        <v>980</v>
      </c>
      <c r="G296" s="16" t="s">
        <v>981</v>
      </c>
      <c r="H296" s="16">
        <v>4</v>
      </c>
      <c r="I296" s="16" t="s">
        <v>982</v>
      </c>
      <c r="J296" s="16" t="s">
        <v>993</v>
      </c>
      <c r="K296" s="18" t="s">
        <v>56</v>
      </c>
      <c r="L296" s="16" t="s">
        <v>984</v>
      </c>
      <c r="M296" s="16" t="s">
        <v>985</v>
      </c>
      <c r="N296" s="12" t="s">
        <v>996</v>
      </c>
      <c r="O296" s="12" t="s">
        <v>997</v>
      </c>
      <c r="P296" s="13" t="s">
        <v>62</v>
      </c>
      <c r="Q296" s="13" t="s">
        <v>61</v>
      </c>
      <c r="R296" s="13" t="s">
        <v>62</v>
      </c>
      <c r="S296" s="12" t="s">
        <v>76</v>
      </c>
      <c r="T296" s="13" t="s">
        <v>77</v>
      </c>
      <c r="U296" s="13" t="s">
        <v>61</v>
      </c>
      <c r="V296" s="12" t="s">
        <v>998</v>
      </c>
      <c r="W296" s="12" t="s">
        <v>72</v>
      </c>
      <c r="X296" s="1" t="s">
        <v>62</v>
      </c>
      <c r="Y296" s="1" t="s">
        <v>73</v>
      </c>
      <c r="Z296" t="s">
        <v>3187</v>
      </c>
      <c r="AA296" s="12" t="str">
        <f>Table1[[#This Row],[case_id]]&amp;"__"&amp;Table1[[#This Row],[filename]]&amp;"__"&amp;Table1[[#This Row],[Model]]</f>
        <v>repo_e392f51_5b0c3e7__gemini_regex_llm_vs_gt.diff__Gemini 3.5 Flash</v>
      </c>
      <c r="AB296" s="12">
        <f>IF(Table1[[#This Row],[task_success]]="Yes",1,0)</f>
        <v>1</v>
      </c>
      <c r="AC296" s="12">
        <f>IF(Table1[[#This Row],[task_success]]="Partial",1,0)</f>
        <v>0</v>
      </c>
      <c r="AD296" s="12">
        <f>IF(Table1[[#This Row],[task_success]]="No",1,0)</f>
        <v>0</v>
      </c>
      <c r="AE296" s="12">
        <f>IF(Table1[[#This Row],[exact_match]]="Yes",1,0)</f>
        <v>0</v>
      </c>
      <c r="AF296" s="12">
        <f>IF(Table1[[#This Row],[unintended_change_present]]="Yes",1,0)</f>
        <v>1</v>
      </c>
      <c r="AG296" s="12">
        <f>IF(Table1[[#This Row],[missed_required_change]]="Yes",1,0)</f>
        <v>0</v>
      </c>
      <c r="AH296" s="12">
        <f>IF(OR(Table1[[#This Row],[severity]]="Medium",Table1[[#This Row],[severity]]="High"),1,0)</f>
        <v>0</v>
      </c>
    </row>
    <row r="297" spans="1:34" ht="275.25">
      <c r="A297" s="27" t="s">
        <v>977</v>
      </c>
      <c r="B297" s="11" t="s">
        <v>978</v>
      </c>
      <c r="C297" s="12" t="s">
        <v>149</v>
      </c>
      <c r="D29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7" s="11" t="s">
        <v>979</v>
      </c>
      <c r="F297" s="12" t="s">
        <v>980</v>
      </c>
      <c r="G297" s="12" t="s">
        <v>981</v>
      </c>
      <c r="H297" s="12">
        <v>4</v>
      </c>
      <c r="I297" s="12" t="s">
        <v>982</v>
      </c>
      <c r="J297" s="12" t="s">
        <v>1001</v>
      </c>
      <c r="K297" s="13" t="s">
        <v>56</v>
      </c>
      <c r="L297" s="12" t="s">
        <v>984</v>
      </c>
      <c r="M297" s="12" t="s">
        <v>985</v>
      </c>
      <c r="N297" s="12" t="s">
        <v>1004</v>
      </c>
      <c r="O297" s="12" t="s">
        <v>1005</v>
      </c>
      <c r="P297" s="12" t="s">
        <v>102</v>
      </c>
      <c r="Q297" s="12" t="s">
        <v>61</v>
      </c>
      <c r="R297" s="12" t="s">
        <v>62</v>
      </c>
      <c r="S297" s="12" t="s">
        <v>554</v>
      </c>
      <c r="T297" s="12" t="s">
        <v>64</v>
      </c>
      <c r="U297" s="12" t="s">
        <v>62</v>
      </c>
      <c r="V297" s="12" t="s">
        <v>1006</v>
      </c>
      <c r="W297" s="12" t="s">
        <v>162</v>
      </c>
      <c r="X297" s="1" t="s">
        <v>62</v>
      </c>
      <c r="Y297" s="1" t="s">
        <v>73</v>
      </c>
      <c r="Z297" t="s">
        <v>3187</v>
      </c>
      <c r="AA297" s="12" t="str">
        <f>Table1[[#This Row],[case_id]]&amp;"__"&amp;Table1[[#This Row],[filename]]&amp;"__"&amp;Table1[[#This Row],[Model]]</f>
        <v>repo_e392f51_5b0c3e7__gemini_server_llm_vs_gt.diff__Gemini 3.5 Flash</v>
      </c>
      <c r="AB297" s="12">
        <f>IF(Table1[[#This Row],[task_success]]="Yes",1,0)</f>
        <v>0</v>
      </c>
      <c r="AC297" s="12">
        <f>IF(Table1[[#This Row],[task_success]]="Partial",1,0)</f>
        <v>1</v>
      </c>
      <c r="AD297" s="12">
        <f>IF(Table1[[#This Row],[task_success]]="No",1,0)</f>
        <v>0</v>
      </c>
      <c r="AE297" s="12">
        <f>IF(Table1[[#This Row],[exact_match]]="Yes",1,0)</f>
        <v>0</v>
      </c>
      <c r="AF297" s="12">
        <f>IF(Table1[[#This Row],[unintended_change_present]]="Yes",1,0)</f>
        <v>1</v>
      </c>
      <c r="AG297" s="12">
        <f>IF(Table1[[#This Row],[missed_required_change]]="Yes",1,0)</f>
        <v>1</v>
      </c>
      <c r="AH297" s="12">
        <f>IF(OR(Table1[[#This Row],[severity]]="Medium",Table1[[#This Row],[severity]]="High"),1,0)</f>
        <v>1</v>
      </c>
    </row>
    <row r="298" spans="1:34" ht="321">
      <c r="A298" s="26" t="s">
        <v>977</v>
      </c>
      <c r="B298" s="15" t="s">
        <v>978</v>
      </c>
      <c r="C298" s="16" t="s">
        <v>149</v>
      </c>
      <c r="D29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8" s="15" t="s">
        <v>979</v>
      </c>
      <c r="F298" s="16" t="s">
        <v>980</v>
      </c>
      <c r="G298" s="16" t="s">
        <v>981</v>
      </c>
      <c r="H298" s="16">
        <v>4</v>
      </c>
      <c r="I298" s="16" t="s">
        <v>982</v>
      </c>
      <c r="J298" s="16" t="s">
        <v>1009</v>
      </c>
      <c r="K298" s="18" t="s">
        <v>56</v>
      </c>
      <c r="L298" s="16" t="s">
        <v>984</v>
      </c>
      <c r="M298" s="16" t="s">
        <v>985</v>
      </c>
      <c r="N298" s="12" t="s">
        <v>961</v>
      </c>
      <c r="O298" s="12" t="s">
        <v>1011</v>
      </c>
      <c r="P298" s="12" t="s">
        <v>102</v>
      </c>
      <c r="Q298" s="12" t="s">
        <v>61</v>
      </c>
      <c r="R298" s="12" t="s">
        <v>62</v>
      </c>
      <c r="S298" s="12" t="s">
        <v>138</v>
      </c>
      <c r="T298" s="12" t="s">
        <v>125</v>
      </c>
      <c r="U298" s="12" t="s">
        <v>62</v>
      </c>
      <c r="V298" s="12" t="s">
        <v>1012</v>
      </c>
      <c r="W298" s="12" t="s">
        <v>162</v>
      </c>
      <c r="X298" s="1" t="s">
        <v>62</v>
      </c>
      <c r="Y298" s="1" t="s">
        <v>73</v>
      </c>
      <c r="Z298" t="s">
        <v>3187</v>
      </c>
      <c r="AA298" s="12" t="str">
        <f>Table1[[#This Row],[case_id]]&amp;"__"&amp;Table1[[#This Row],[filename]]&amp;"__"&amp;Table1[[#This Row],[Model]]</f>
        <v>repo_e392f51_5b0c3e7__gemini_case_llm_vs_gt.diff__Gemini 3.5 Flash</v>
      </c>
      <c r="AB298" s="12">
        <f>IF(Table1[[#This Row],[task_success]]="Yes",1,0)</f>
        <v>0</v>
      </c>
      <c r="AC298" s="12">
        <f>IF(Table1[[#This Row],[task_success]]="Partial",1,0)</f>
        <v>1</v>
      </c>
      <c r="AD298" s="12">
        <f>IF(Table1[[#This Row],[task_success]]="No",1,0)</f>
        <v>0</v>
      </c>
      <c r="AE298" s="12">
        <f>IF(Table1[[#This Row],[exact_match]]="Yes",1,0)</f>
        <v>0</v>
      </c>
      <c r="AF298" s="12">
        <f>IF(Table1[[#This Row],[unintended_change_present]]="Yes",1,0)</f>
        <v>1</v>
      </c>
      <c r="AG298" s="12">
        <f>IF(Table1[[#This Row],[missed_required_change]]="Yes",1,0)</f>
        <v>1</v>
      </c>
      <c r="AH298" s="12">
        <f>IF(OR(Table1[[#This Row],[severity]]="Medium",Table1[[#This Row],[severity]]="High"),1,0)</f>
        <v>1</v>
      </c>
    </row>
    <row r="299" spans="1:34" ht="121.5">
      <c r="A299" s="10" t="s">
        <v>1014</v>
      </c>
      <c r="B299" s="11" t="s">
        <v>1015</v>
      </c>
      <c r="C299" s="12" t="s">
        <v>51</v>
      </c>
      <c r="D29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299" s="11" t="s">
        <v>1016</v>
      </c>
      <c r="F299" s="12" t="s">
        <v>1017</v>
      </c>
      <c r="G299" s="12" t="s">
        <v>1018</v>
      </c>
      <c r="H299" s="12">
        <v>1</v>
      </c>
      <c r="I299" s="12" t="s">
        <v>1019</v>
      </c>
      <c r="J299" s="12" t="s">
        <v>1019</v>
      </c>
      <c r="K299" s="13" t="s">
        <v>56</v>
      </c>
      <c r="L299" s="12" t="s">
        <v>1020</v>
      </c>
      <c r="M299" s="12" t="s">
        <v>1021</v>
      </c>
      <c r="N299" s="12" t="s">
        <v>1024</v>
      </c>
      <c r="O299" s="12" t="s">
        <v>1025</v>
      </c>
      <c r="P299" s="13" t="s">
        <v>62</v>
      </c>
      <c r="Q299" s="13" t="s">
        <v>61</v>
      </c>
      <c r="R299" s="13" t="s">
        <v>62</v>
      </c>
      <c r="S299" s="12" t="s">
        <v>76</v>
      </c>
      <c r="T299" s="13" t="s">
        <v>77</v>
      </c>
      <c r="U299" s="13" t="s">
        <v>61</v>
      </c>
      <c r="V299" s="12" t="s">
        <v>971</v>
      </c>
      <c r="W299" s="12" t="s">
        <v>72</v>
      </c>
      <c r="X299" s="1" t="s">
        <v>62</v>
      </c>
      <c r="Y299" s="1" t="s">
        <v>73</v>
      </c>
      <c r="Z299" t="s">
        <v>3187</v>
      </c>
      <c r="AA299" s="12" t="str">
        <f>Table1[[#This Row],[case_id]]&amp;"__"&amp;Table1[[#This Row],[filename]]&amp;"__"&amp;Table1[[#This Row],[Model]]</f>
        <v>repo_62a77e7_aed0637__gemini_vcs_llm_vs_gt.diff__Gemini 3.5 Flash</v>
      </c>
      <c r="AB299" s="12">
        <f>IF(Table1[[#This Row],[task_success]]="Yes",1,0)</f>
        <v>1</v>
      </c>
      <c r="AC299" s="12">
        <f>IF(Table1[[#This Row],[task_success]]="Partial",1,0)</f>
        <v>0</v>
      </c>
      <c r="AD299" s="12">
        <f>IF(Table1[[#This Row],[task_success]]="No",1,0)</f>
        <v>0</v>
      </c>
      <c r="AE299" s="12">
        <f>IF(Table1[[#This Row],[exact_match]]="Yes",1,0)</f>
        <v>0</v>
      </c>
      <c r="AF299" s="12">
        <f>IF(Table1[[#This Row],[unintended_change_present]]="Yes",1,0)</f>
        <v>1</v>
      </c>
      <c r="AG299" s="12">
        <f>IF(Table1[[#This Row],[missed_required_change]]="Yes",1,0)</f>
        <v>0</v>
      </c>
      <c r="AH299" s="12">
        <f>IF(OR(Table1[[#This Row],[severity]]="Medium",Table1[[#This Row],[severity]]="High"),1,0)</f>
        <v>0</v>
      </c>
    </row>
    <row r="300" spans="1:34" ht="336">
      <c r="A300" s="14" t="s">
        <v>1014</v>
      </c>
      <c r="B300" s="15" t="s">
        <v>1015</v>
      </c>
      <c r="C300" s="16" t="s">
        <v>80</v>
      </c>
      <c r="D30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0" s="15" t="s">
        <v>1028</v>
      </c>
      <c r="F300" s="16" t="s">
        <v>1029</v>
      </c>
      <c r="G300" s="16">
        <v>3021209</v>
      </c>
      <c r="H300" s="16">
        <v>1</v>
      </c>
      <c r="I300" s="16" t="s">
        <v>1030</v>
      </c>
      <c r="J300" s="16" t="s">
        <v>1030</v>
      </c>
      <c r="K300" s="18" t="s">
        <v>56</v>
      </c>
      <c r="L300" s="16" t="s">
        <v>1031</v>
      </c>
      <c r="M300" s="16" t="s">
        <v>1032</v>
      </c>
      <c r="N300" s="12" t="s">
        <v>1037</v>
      </c>
      <c r="O300" s="12" t="s">
        <v>1038</v>
      </c>
      <c r="P300" s="12" t="s">
        <v>102</v>
      </c>
      <c r="Q300" s="12" t="s">
        <v>61</v>
      </c>
      <c r="R300" s="12" t="s">
        <v>62</v>
      </c>
      <c r="S300" s="12" t="s">
        <v>554</v>
      </c>
      <c r="T300" s="12" t="s">
        <v>64</v>
      </c>
      <c r="U300" s="12" t="s">
        <v>62</v>
      </c>
      <c r="V300" s="12" t="s">
        <v>1039</v>
      </c>
      <c r="W300" s="12" t="s">
        <v>162</v>
      </c>
      <c r="X300" s="1" t="s">
        <v>62</v>
      </c>
      <c r="Y300" s="1" t="s">
        <v>73</v>
      </c>
      <c r="Z300" t="s">
        <v>3187</v>
      </c>
      <c r="AA300" s="12" t="str">
        <f>Table1[[#This Row],[case_id]]&amp;"__"&amp;Table1[[#This Row],[filename]]&amp;"__"&amp;Table1[[#This Row],[Model]]</f>
        <v>repo_2ec8ec5_3021209__gemini_commands_llm_vs_gt.diff__Gemini 3.5 Flash</v>
      </c>
      <c r="AB300" s="12">
        <f>IF(Table1[[#This Row],[task_success]]="Yes",1,0)</f>
        <v>0</v>
      </c>
      <c r="AC300" s="12">
        <f>IF(Table1[[#This Row],[task_success]]="Partial",1,0)</f>
        <v>1</v>
      </c>
      <c r="AD300" s="12">
        <f>IF(Table1[[#This Row],[task_success]]="No",1,0)</f>
        <v>0</v>
      </c>
      <c r="AE300" s="12">
        <f>IF(Table1[[#This Row],[exact_match]]="Yes",1,0)</f>
        <v>0</v>
      </c>
      <c r="AF300" s="12">
        <f>IF(Table1[[#This Row],[unintended_change_present]]="Yes",1,0)</f>
        <v>1</v>
      </c>
      <c r="AG300" s="12">
        <f>IF(Table1[[#This Row],[missed_required_change]]="Yes",1,0)</f>
        <v>1</v>
      </c>
      <c r="AH300" s="12">
        <f>IF(OR(Table1[[#This Row],[severity]]="Medium",Table1[[#This Row],[severity]]="High"),1,0)</f>
        <v>1</v>
      </c>
    </row>
    <row r="301" spans="1:34" ht="366">
      <c r="A301" s="10" t="s">
        <v>1014</v>
      </c>
      <c r="B301" s="11" t="s">
        <v>1015</v>
      </c>
      <c r="C301" s="12" t="s">
        <v>149</v>
      </c>
      <c r="D30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1" s="11" t="s">
        <v>1044</v>
      </c>
      <c r="F301" s="12" t="s">
        <v>1045</v>
      </c>
      <c r="G301" s="12" t="s">
        <v>1046</v>
      </c>
      <c r="H301" s="12">
        <v>1</v>
      </c>
      <c r="I301" s="12" t="s">
        <v>1047</v>
      </c>
      <c r="J301" s="12" t="s">
        <v>1047</v>
      </c>
      <c r="K301" s="13" t="s">
        <v>56</v>
      </c>
      <c r="L301" s="12" t="s">
        <v>1048</v>
      </c>
      <c r="M301" s="12" t="s">
        <v>1049</v>
      </c>
      <c r="N301" s="12" t="s">
        <v>1053</v>
      </c>
      <c r="O301" s="12" t="s">
        <v>1054</v>
      </c>
      <c r="P301" s="12" t="s">
        <v>61</v>
      </c>
      <c r="Q301" s="12" t="s">
        <v>61</v>
      </c>
      <c r="R301" s="12" t="s">
        <v>62</v>
      </c>
      <c r="S301" s="12" t="s">
        <v>1055</v>
      </c>
      <c r="T301" s="12" t="s">
        <v>64</v>
      </c>
      <c r="U301" s="12" t="s">
        <v>62</v>
      </c>
      <c r="V301" s="12" t="s">
        <v>1056</v>
      </c>
      <c r="W301" s="12" t="s">
        <v>66</v>
      </c>
      <c r="X301" s="1" t="s">
        <v>62</v>
      </c>
      <c r="Y301" s="1" t="s">
        <v>73</v>
      </c>
      <c r="Z301" t="s">
        <v>3187</v>
      </c>
      <c r="AA301" s="12" t="str">
        <f>Table1[[#This Row],[case_id]]&amp;"__"&amp;Table1[[#This Row],[filename]]&amp;"__"&amp;Table1[[#This Row],[Model]]</f>
        <v>repo_bfe1dba_6859dae__gemini_actions_llm_vs_gt.diff__Gemini 3.5 Flash</v>
      </c>
      <c r="AB301" s="12">
        <f>IF(Table1[[#This Row],[task_success]]="Yes",1,0)</f>
        <v>0</v>
      </c>
      <c r="AC301" s="12">
        <f>IF(Table1[[#This Row],[task_success]]="Partial",1,0)</f>
        <v>0</v>
      </c>
      <c r="AD301" s="12">
        <f>IF(Table1[[#This Row],[task_success]]="No",1,0)</f>
        <v>1</v>
      </c>
      <c r="AE301" s="12">
        <f>IF(Table1[[#This Row],[exact_match]]="Yes",1,0)</f>
        <v>0</v>
      </c>
      <c r="AF301" s="12">
        <f>IF(Table1[[#This Row],[unintended_change_present]]="Yes",1,0)</f>
        <v>1</v>
      </c>
      <c r="AG301" s="12">
        <f>IF(Table1[[#This Row],[missed_required_change]]="Yes",1,0)</f>
        <v>1</v>
      </c>
      <c r="AH301" s="12">
        <f>IF(OR(Table1[[#This Row],[severity]]="Medium",Table1[[#This Row],[severity]]="High"),1,0)</f>
        <v>1</v>
      </c>
    </row>
    <row r="302" spans="1:34" ht="106.5">
      <c r="A302" s="14" t="s">
        <v>1014</v>
      </c>
      <c r="B302" s="15" t="s">
        <v>1015</v>
      </c>
      <c r="C302" s="20" t="s">
        <v>149</v>
      </c>
      <c r="D302"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2" s="15" t="s">
        <v>1060</v>
      </c>
      <c r="F302" s="16" t="s">
        <v>1061</v>
      </c>
      <c r="G302" s="16" t="s">
        <v>1062</v>
      </c>
      <c r="H302" s="16">
        <v>1</v>
      </c>
      <c r="I302" s="16" t="s">
        <v>1047</v>
      </c>
      <c r="J302" s="16" t="s">
        <v>1047</v>
      </c>
      <c r="K302" s="18" t="s">
        <v>56</v>
      </c>
      <c r="L302" s="16" t="s">
        <v>1063</v>
      </c>
      <c r="M302" s="16" t="s">
        <v>1064</v>
      </c>
      <c r="N302" s="12" t="s">
        <v>1053</v>
      </c>
      <c r="O302" s="12" t="s">
        <v>1068</v>
      </c>
      <c r="P302" s="13" t="s">
        <v>62</v>
      </c>
      <c r="Q302" s="13" t="s">
        <v>61</v>
      </c>
      <c r="R302" s="13" t="s">
        <v>62</v>
      </c>
      <c r="S302" s="12" t="s">
        <v>76</v>
      </c>
      <c r="T302" s="13" t="s">
        <v>77</v>
      </c>
      <c r="U302" s="13" t="s">
        <v>61</v>
      </c>
      <c r="V302" s="12" t="s">
        <v>89</v>
      </c>
      <c r="W302" s="12" t="s">
        <v>72</v>
      </c>
      <c r="X302" s="1" t="s">
        <v>62</v>
      </c>
      <c r="Y302" s="1" t="s">
        <v>73</v>
      </c>
      <c r="Z302" t="s">
        <v>3187</v>
      </c>
      <c r="AA302" s="12" t="str">
        <f>Table1[[#This Row],[case_id]]&amp;"__"&amp;Table1[[#This Row],[filename]]&amp;"__"&amp;Table1[[#This Row],[Model]]</f>
        <v>repo_968b706_eb2ebc4__gemini_actions_llm_vs_gt.diff__Gemini 3.5 Flash</v>
      </c>
      <c r="AB302" s="12">
        <f>IF(Table1[[#This Row],[task_success]]="Yes",1,0)</f>
        <v>1</v>
      </c>
      <c r="AC302" s="12">
        <f>IF(Table1[[#This Row],[task_success]]="Partial",1,0)</f>
        <v>0</v>
      </c>
      <c r="AD302" s="12">
        <f>IF(Table1[[#This Row],[task_success]]="No",1,0)</f>
        <v>0</v>
      </c>
      <c r="AE302" s="12">
        <f>IF(Table1[[#This Row],[exact_match]]="Yes",1,0)</f>
        <v>0</v>
      </c>
      <c r="AF302" s="12">
        <f>IF(Table1[[#This Row],[unintended_change_present]]="Yes",1,0)</f>
        <v>1</v>
      </c>
      <c r="AG302" s="12">
        <f>IF(Table1[[#This Row],[missed_required_change]]="Yes",1,0)</f>
        <v>0</v>
      </c>
      <c r="AH302" s="12">
        <f>IF(OR(Table1[[#This Row],[severity]]="Medium",Table1[[#This Row],[severity]]="High"),1,0)</f>
        <v>0</v>
      </c>
    </row>
    <row r="303" spans="1:34" ht="121.5">
      <c r="A303" s="10" t="s">
        <v>1070</v>
      </c>
      <c r="B303" s="11" t="s">
        <v>1071</v>
      </c>
      <c r="C303" s="12" t="s">
        <v>51</v>
      </c>
      <c r="D30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3" s="11" t="s">
        <v>1072</v>
      </c>
      <c r="F303" s="12" t="s">
        <v>1073</v>
      </c>
      <c r="G303" s="12" t="s">
        <v>1074</v>
      </c>
      <c r="H303" s="12">
        <v>1</v>
      </c>
      <c r="I303" s="12" t="s">
        <v>1075</v>
      </c>
      <c r="J303" s="12" t="s">
        <v>1075</v>
      </c>
      <c r="K303" s="13" t="s">
        <v>56</v>
      </c>
      <c r="L303" s="12" t="s">
        <v>1076</v>
      </c>
      <c r="M303" s="12" t="s">
        <v>1077</v>
      </c>
      <c r="N303" s="12" t="s">
        <v>1079</v>
      </c>
      <c r="O303" s="12" t="s">
        <v>1080</v>
      </c>
      <c r="P303" s="13" t="s">
        <v>62</v>
      </c>
      <c r="Q303" s="13" t="s">
        <v>61</v>
      </c>
      <c r="R303" s="13" t="s">
        <v>62</v>
      </c>
      <c r="S303" s="12" t="s">
        <v>76</v>
      </c>
      <c r="T303" s="13" t="s">
        <v>77</v>
      </c>
      <c r="U303" s="13" t="s">
        <v>61</v>
      </c>
      <c r="V303" s="12" t="s">
        <v>971</v>
      </c>
      <c r="W303" s="12" t="s">
        <v>72</v>
      </c>
      <c r="X303" s="1" t="s">
        <v>62</v>
      </c>
      <c r="Y303" s="1" t="s">
        <v>73</v>
      </c>
      <c r="Z303" t="s">
        <v>3187</v>
      </c>
      <c r="AA303" s="12" t="str">
        <f>Table1[[#This Row],[case_id]]&amp;"__"&amp;Table1[[#This Row],[filename]]&amp;"__"&amp;Table1[[#This Row],[Model]]</f>
        <v>repo_1821ce4_c42f6c0__gemini_parser_llm_vs_gt.diff__Gemini 3.5 Flash</v>
      </c>
      <c r="AB303" s="12">
        <f>IF(Table1[[#This Row],[task_success]]="Yes",1,0)</f>
        <v>1</v>
      </c>
      <c r="AC303" s="12">
        <f>IF(Table1[[#This Row],[task_success]]="Partial",1,0)</f>
        <v>0</v>
      </c>
      <c r="AD303" s="12">
        <f>IF(Table1[[#This Row],[task_success]]="No",1,0)</f>
        <v>0</v>
      </c>
      <c r="AE303" s="12">
        <f>IF(Table1[[#This Row],[exact_match]]="Yes",1,0)</f>
        <v>0</v>
      </c>
      <c r="AF303" s="12">
        <f>IF(Table1[[#This Row],[unintended_change_present]]="Yes",1,0)</f>
        <v>1</v>
      </c>
      <c r="AG303" s="12">
        <f>IF(Table1[[#This Row],[missed_required_change]]="Yes",1,0)</f>
        <v>0</v>
      </c>
      <c r="AH303" s="12">
        <f>IF(OR(Table1[[#This Row],[severity]]="Medium",Table1[[#This Row],[severity]]="High"),1,0)</f>
        <v>0</v>
      </c>
    </row>
    <row r="304" spans="1:34" ht="137.25">
      <c r="A304" s="14" t="s">
        <v>1070</v>
      </c>
      <c r="B304" s="15" t="s">
        <v>1071</v>
      </c>
      <c r="C304" s="16" t="s">
        <v>51</v>
      </c>
      <c r="D30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4" s="15" t="s">
        <v>1082</v>
      </c>
      <c r="F304" s="16" t="s">
        <v>1083</v>
      </c>
      <c r="G304" s="16" t="s">
        <v>1084</v>
      </c>
      <c r="H304" s="16">
        <v>1</v>
      </c>
      <c r="I304" s="16" t="s">
        <v>1085</v>
      </c>
      <c r="J304" s="16" t="s">
        <v>1085</v>
      </c>
      <c r="K304" s="18" t="s">
        <v>56</v>
      </c>
      <c r="L304" s="16" t="s">
        <v>1086</v>
      </c>
      <c r="M304" s="16" t="s">
        <v>1087</v>
      </c>
      <c r="N304" s="12" t="s">
        <v>1090</v>
      </c>
      <c r="O304" s="12" t="s">
        <v>1091</v>
      </c>
      <c r="P304" s="13" t="s">
        <v>62</v>
      </c>
      <c r="Q304" s="13" t="s">
        <v>61</v>
      </c>
      <c r="R304" s="13" t="s">
        <v>62</v>
      </c>
      <c r="S304" s="12" t="s">
        <v>76</v>
      </c>
      <c r="T304" s="13" t="s">
        <v>77</v>
      </c>
      <c r="U304" s="13" t="s">
        <v>61</v>
      </c>
      <c r="V304" s="12" t="s">
        <v>971</v>
      </c>
      <c r="W304" s="12" t="s">
        <v>72</v>
      </c>
      <c r="X304" s="1" t="s">
        <v>62</v>
      </c>
      <c r="Y304" s="1" t="s">
        <v>73</v>
      </c>
      <c r="Z304" t="s">
        <v>3187</v>
      </c>
      <c r="AA304" s="12" t="str">
        <f>Table1[[#This Row],[case_id]]&amp;"__"&amp;Table1[[#This Row],[filename]]&amp;"__"&amp;Table1[[#This Row],[Model]]</f>
        <v>repo_28d92a8_cb18ecb__gemini_treach_llm_vs_gt.diff__Gemini 3.5 Flash</v>
      </c>
      <c r="AB304" s="12">
        <f>IF(Table1[[#This Row],[task_success]]="Yes",1,0)</f>
        <v>1</v>
      </c>
      <c r="AC304" s="12">
        <f>IF(Table1[[#This Row],[task_success]]="Partial",1,0)</f>
        <v>0</v>
      </c>
      <c r="AD304" s="12">
        <f>IF(Table1[[#This Row],[task_success]]="No",1,0)</f>
        <v>0</v>
      </c>
      <c r="AE304" s="12">
        <f>IF(Table1[[#This Row],[exact_match]]="Yes",1,0)</f>
        <v>0</v>
      </c>
      <c r="AF304" s="12">
        <f>IF(Table1[[#This Row],[unintended_change_present]]="Yes",1,0)</f>
        <v>1</v>
      </c>
      <c r="AG304" s="12">
        <f>IF(Table1[[#This Row],[missed_required_change]]="Yes",1,0)</f>
        <v>0</v>
      </c>
      <c r="AH304" s="12">
        <f>IF(OR(Table1[[#This Row],[severity]]="Medium",Table1[[#This Row],[severity]]="High"),1,0)</f>
        <v>0</v>
      </c>
    </row>
    <row r="305" spans="1:34" ht="213">
      <c r="A305" s="10" t="s">
        <v>1070</v>
      </c>
      <c r="B305" s="11" t="s">
        <v>1071</v>
      </c>
      <c r="C305" s="12" t="s">
        <v>114</v>
      </c>
      <c r="D30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5" s="11" t="s">
        <v>1097</v>
      </c>
      <c r="F305" s="12" t="s">
        <v>1098</v>
      </c>
      <c r="G305" s="13" t="s">
        <v>1099</v>
      </c>
      <c r="H305" s="12">
        <v>1</v>
      </c>
      <c r="I305" s="12" t="s">
        <v>1100</v>
      </c>
      <c r="J305" s="12" t="s">
        <v>1100</v>
      </c>
      <c r="K305" s="13" t="s">
        <v>56</v>
      </c>
      <c r="L305" s="12" t="s">
        <v>1101</v>
      </c>
      <c r="M305" s="12" t="s">
        <v>1102</v>
      </c>
      <c r="N305" s="12" t="s">
        <v>1107</v>
      </c>
      <c r="O305" s="12" t="s">
        <v>1108</v>
      </c>
      <c r="P305" s="12" t="s">
        <v>61</v>
      </c>
      <c r="Q305" s="13" t="s">
        <v>61</v>
      </c>
      <c r="R305" s="13" t="s">
        <v>62</v>
      </c>
      <c r="S305" s="12" t="s">
        <v>554</v>
      </c>
      <c r="T305" s="12" t="s">
        <v>125</v>
      </c>
      <c r="U305" s="12" t="s">
        <v>62</v>
      </c>
      <c r="V305" s="12" t="s">
        <v>1109</v>
      </c>
      <c r="W305" s="12" t="s">
        <v>66</v>
      </c>
      <c r="X305" s="1" t="s">
        <v>62</v>
      </c>
      <c r="Y305" s="1" t="s">
        <v>73</v>
      </c>
      <c r="Z305" t="s">
        <v>3187</v>
      </c>
      <c r="AA305" s="12" t="str">
        <f>Table1[[#This Row],[case_id]]&amp;"__"&amp;Table1[[#This Row],[filename]]&amp;"__"&amp;Table1[[#This Row],[Model]]</f>
        <v>repo_bc2fce0_e72876f__gemini_core_llm_vs_gt.diff__Gemini 3.5 Flash</v>
      </c>
      <c r="AB305" s="12">
        <f>IF(Table1[[#This Row],[task_success]]="Yes",1,0)</f>
        <v>0</v>
      </c>
      <c r="AC305" s="12">
        <f>IF(Table1[[#This Row],[task_success]]="Partial",1,0)</f>
        <v>0</v>
      </c>
      <c r="AD305" s="12">
        <f>IF(Table1[[#This Row],[task_success]]="No",1,0)</f>
        <v>1</v>
      </c>
      <c r="AE305" s="12">
        <f>IF(Table1[[#This Row],[exact_match]]="Yes",1,0)</f>
        <v>0</v>
      </c>
      <c r="AF305" s="12">
        <f>IF(Table1[[#This Row],[unintended_change_present]]="Yes",1,0)</f>
        <v>1</v>
      </c>
      <c r="AG305" s="12">
        <f>IF(Table1[[#This Row],[missed_required_change]]="Yes",1,0)</f>
        <v>1</v>
      </c>
      <c r="AH305" s="12">
        <f>IF(OR(Table1[[#This Row],[severity]]="Medium",Table1[[#This Row],[severity]]="High"),1,0)</f>
        <v>1</v>
      </c>
    </row>
    <row r="306" spans="1:34" ht="152.25">
      <c r="A306" s="14" t="s">
        <v>1112</v>
      </c>
      <c r="B306" s="15" t="s">
        <v>1113</v>
      </c>
      <c r="C306" s="16" t="s">
        <v>51</v>
      </c>
      <c r="D30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6" s="15" t="s">
        <v>1114</v>
      </c>
      <c r="F306" s="16" t="s">
        <v>1115</v>
      </c>
      <c r="G306" s="16" t="s">
        <v>1116</v>
      </c>
      <c r="H306" s="16">
        <v>4</v>
      </c>
      <c r="I306" s="16" t="s">
        <v>1117</v>
      </c>
      <c r="J306" s="16" t="s">
        <v>1118</v>
      </c>
      <c r="K306" s="18" t="s">
        <v>56</v>
      </c>
      <c r="L306" s="16" t="s">
        <v>1119</v>
      </c>
      <c r="M306" s="16" t="s">
        <v>1120</v>
      </c>
      <c r="N306" s="12" t="s">
        <v>1123</v>
      </c>
      <c r="O306" s="12" t="s">
        <v>1124</v>
      </c>
      <c r="P306" s="13" t="s">
        <v>62</v>
      </c>
      <c r="Q306" s="13" t="s">
        <v>61</v>
      </c>
      <c r="R306" s="13" t="s">
        <v>62</v>
      </c>
      <c r="S306" s="12" t="s">
        <v>76</v>
      </c>
      <c r="T306" s="13" t="s">
        <v>77</v>
      </c>
      <c r="U306" s="13" t="s">
        <v>61</v>
      </c>
      <c r="V306" s="12" t="s">
        <v>971</v>
      </c>
      <c r="W306" s="12" t="s">
        <v>72</v>
      </c>
      <c r="X306" s="1" t="s">
        <v>62</v>
      </c>
      <c r="Y306" s="1" t="s">
        <v>73</v>
      </c>
      <c r="Z306" t="s">
        <v>3187</v>
      </c>
      <c r="AA306" s="12" t="str">
        <f>Table1[[#This Row],[case_id]]&amp;"__"&amp;Table1[[#This Row],[filename]]&amp;"__"&amp;Table1[[#This Row],[Model]]</f>
        <v>repo_f35fec0_ddc5cd8__gemini_bin_llm_vs_gt.diff__Gemini 3.5 Flash</v>
      </c>
      <c r="AB306" s="12">
        <f>IF(Table1[[#This Row],[task_success]]="Yes",1,0)</f>
        <v>1</v>
      </c>
      <c r="AC306" s="12">
        <f>IF(Table1[[#This Row],[task_success]]="Partial",1,0)</f>
        <v>0</v>
      </c>
      <c r="AD306" s="12">
        <f>IF(Table1[[#This Row],[task_success]]="No",1,0)</f>
        <v>0</v>
      </c>
      <c r="AE306" s="12">
        <f>IF(Table1[[#This Row],[exact_match]]="Yes",1,0)</f>
        <v>0</v>
      </c>
      <c r="AF306" s="12">
        <f>IF(Table1[[#This Row],[unintended_change_present]]="Yes",1,0)</f>
        <v>1</v>
      </c>
      <c r="AG306" s="12">
        <f>IF(Table1[[#This Row],[missed_required_change]]="Yes",1,0)</f>
        <v>0</v>
      </c>
      <c r="AH306" s="12">
        <f>IF(OR(Table1[[#This Row],[severity]]="Medium",Table1[[#This Row],[severity]]="High"),1,0)</f>
        <v>0</v>
      </c>
    </row>
    <row r="307" spans="1:34" ht="152.25">
      <c r="A307" s="10" t="s">
        <v>1112</v>
      </c>
      <c r="B307" s="11" t="s">
        <v>1113</v>
      </c>
      <c r="C307" s="12" t="s">
        <v>51</v>
      </c>
      <c r="D30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7" s="11" t="s">
        <v>1114</v>
      </c>
      <c r="F307" s="12" t="s">
        <v>1115</v>
      </c>
      <c r="G307" s="12" t="s">
        <v>1116</v>
      </c>
      <c r="H307" s="12">
        <v>4</v>
      </c>
      <c r="I307" s="12" t="s">
        <v>1117</v>
      </c>
      <c r="J307" s="12" t="s">
        <v>1127</v>
      </c>
      <c r="K307" s="13" t="s">
        <v>56</v>
      </c>
      <c r="L307" s="12" t="s">
        <v>1119</v>
      </c>
      <c r="M307" s="12" t="s">
        <v>1120</v>
      </c>
      <c r="N307" s="12" t="s">
        <v>1130</v>
      </c>
      <c r="O307" s="12" t="s">
        <v>1131</v>
      </c>
      <c r="P307" s="13" t="s">
        <v>62</v>
      </c>
      <c r="Q307" s="13" t="s">
        <v>61</v>
      </c>
      <c r="R307" s="13" t="s">
        <v>62</v>
      </c>
      <c r="S307" s="12" t="s">
        <v>76</v>
      </c>
      <c r="T307" s="13" t="s">
        <v>77</v>
      </c>
      <c r="U307" s="13" t="s">
        <v>61</v>
      </c>
      <c r="V307" s="12" t="s">
        <v>971</v>
      </c>
      <c r="W307" s="12" t="s">
        <v>72</v>
      </c>
      <c r="X307" s="1" t="s">
        <v>62</v>
      </c>
      <c r="Y307" s="1" t="s">
        <v>73</v>
      </c>
      <c r="Z307" t="s">
        <v>3187</v>
      </c>
      <c r="AA307" s="12" t="str">
        <f>Table1[[#This Row],[case_id]]&amp;"__"&amp;Table1[[#This Row],[filename]]&amp;"__"&amp;Table1[[#This Row],[Model]]</f>
        <v>repo_f35fec0_ddc5cd8__gemini_file_llm_vs_gt.diff__Gemini 3.5 Flash</v>
      </c>
      <c r="AB307" s="12">
        <f>IF(Table1[[#This Row],[task_success]]="Yes",1,0)</f>
        <v>1</v>
      </c>
      <c r="AC307" s="12">
        <f>IF(Table1[[#This Row],[task_success]]="Partial",1,0)</f>
        <v>0</v>
      </c>
      <c r="AD307" s="12">
        <f>IF(Table1[[#This Row],[task_success]]="No",1,0)</f>
        <v>0</v>
      </c>
      <c r="AE307" s="12">
        <f>IF(Table1[[#This Row],[exact_match]]="Yes",1,0)</f>
        <v>0</v>
      </c>
      <c r="AF307" s="12">
        <f>IF(Table1[[#This Row],[unintended_change_present]]="Yes",1,0)</f>
        <v>1</v>
      </c>
      <c r="AG307" s="12">
        <f>IF(Table1[[#This Row],[missed_required_change]]="Yes",1,0)</f>
        <v>0</v>
      </c>
      <c r="AH307" s="12">
        <f>IF(OR(Table1[[#This Row],[severity]]="Medium",Table1[[#This Row],[severity]]="High"),1,0)</f>
        <v>0</v>
      </c>
    </row>
    <row r="308" spans="1:34" ht="275.25">
      <c r="A308" s="14" t="s">
        <v>1112</v>
      </c>
      <c r="B308" s="15" t="s">
        <v>1113</v>
      </c>
      <c r="C308" s="16" t="s">
        <v>51</v>
      </c>
      <c r="D30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8" s="15" t="s">
        <v>1114</v>
      </c>
      <c r="F308" s="16" t="s">
        <v>1115</v>
      </c>
      <c r="G308" s="16" t="s">
        <v>1116</v>
      </c>
      <c r="H308" s="16">
        <v>4</v>
      </c>
      <c r="I308" s="16" t="s">
        <v>1117</v>
      </c>
      <c r="J308" s="16" t="s">
        <v>1134</v>
      </c>
      <c r="K308" s="18" t="s">
        <v>56</v>
      </c>
      <c r="L308" s="16" t="s">
        <v>1119</v>
      </c>
      <c r="M308" s="16" t="s">
        <v>1120</v>
      </c>
      <c r="N308" s="12" t="s">
        <v>1137</v>
      </c>
      <c r="O308" s="12" t="s">
        <v>1138</v>
      </c>
      <c r="P308" s="12" t="s">
        <v>61</v>
      </c>
      <c r="Q308" s="12" t="s">
        <v>61</v>
      </c>
      <c r="R308" s="12" t="s">
        <v>62</v>
      </c>
      <c r="S308" s="12" t="s">
        <v>1139</v>
      </c>
      <c r="T308" s="12" t="s">
        <v>125</v>
      </c>
      <c r="U308" s="12" t="s">
        <v>62</v>
      </c>
      <c r="V308" s="12" t="s">
        <v>1140</v>
      </c>
      <c r="W308" s="12" t="s">
        <v>66</v>
      </c>
      <c r="X308" s="1" t="s">
        <v>62</v>
      </c>
      <c r="Y308" s="1" t="s">
        <v>73</v>
      </c>
      <c r="Z308" t="s">
        <v>3187</v>
      </c>
      <c r="AA308" s="12" t="str">
        <f>Table1[[#This Row],[case_id]]&amp;"__"&amp;Table1[[#This Row],[filename]]&amp;"__"&amp;Table1[[#This Row],[Model]]</f>
        <v>repo_f35fec0_ddc5cd8__gemini_flib_llm_vs_gt.diff__Gemini 3.5 Flash</v>
      </c>
      <c r="AB308" s="12">
        <f>IF(Table1[[#This Row],[task_success]]="Yes",1,0)</f>
        <v>0</v>
      </c>
      <c r="AC308" s="12">
        <f>IF(Table1[[#This Row],[task_success]]="Partial",1,0)</f>
        <v>0</v>
      </c>
      <c r="AD308" s="12">
        <f>IF(Table1[[#This Row],[task_success]]="No",1,0)</f>
        <v>1</v>
      </c>
      <c r="AE308" s="12">
        <f>IF(Table1[[#This Row],[exact_match]]="Yes",1,0)</f>
        <v>0</v>
      </c>
      <c r="AF308" s="12">
        <f>IF(Table1[[#This Row],[unintended_change_present]]="Yes",1,0)</f>
        <v>1</v>
      </c>
      <c r="AG308" s="12">
        <f>IF(Table1[[#This Row],[missed_required_change]]="Yes",1,0)</f>
        <v>1</v>
      </c>
      <c r="AH308" s="12">
        <f>IF(OR(Table1[[#This Row],[severity]]="Medium",Table1[[#This Row],[severity]]="High"),1,0)</f>
        <v>1</v>
      </c>
    </row>
    <row r="309" spans="1:34" ht="259.5">
      <c r="A309" s="10" t="s">
        <v>1112</v>
      </c>
      <c r="B309" s="11" t="s">
        <v>1113</v>
      </c>
      <c r="C309" s="12" t="s">
        <v>51</v>
      </c>
      <c r="D30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09" s="11" t="s">
        <v>1114</v>
      </c>
      <c r="F309" s="12" t="s">
        <v>1115</v>
      </c>
      <c r="G309" s="12" t="s">
        <v>1116</v>
      </c>
      <c r="H309" s="12">
        <v>4</v>
      </c>
      <c r="I309" s="12" t="s">
        <v>1117</v>
      </c>
      <c r="J309" s="12" t="s">
        <v>1143</v>
      </c>
      <c r="K309" s="13" t="s">
        <v>56</v>
      </c>
      <c r="L309" s="12" t="s">
        <v>1119</v>
      </c>
      <c r="M309" s="12" t="s">
        <v>1120</v>
      </c>
      <c r="N309" s="12" t="s">
        <v>355</v>
      </c>
      <c r="O309" s="12" t="s">
        <v>1145</v>
      </c>
      <c r="P309" s="12" t="s">
        <v>61</v>
      </c>
      <c r="Q309" s="12" t="s">
        <v>61</v>
      </c>
      <c r="R309" s="12" t="s">
        <v>62</v>
      </c>
      <c r="S309" s="12" t="s">
        <v>1146</v>
      </c>
      <c r="T309" s="12" t="s">
        <v>125</v>
      </c>
      <c r="U309" s="12" t="s">
        <v>62</v>
      </c>
      <c r="V309" s="12" t="s">
        <v>1147</v>
      </c>
      <c r="W309" s="12" t="s">
        <v>66</v>
      </c>
      <c r="X309" s="1" t="s">
        <v>62</v>
      </c>
      <c r="Y309" s="1" t="s">
        <v>73</v>
      </c>
      <c r="Z309" t="s">
        <v>3187</v>
      </c>
      <c r="AA309" s="12" t="str">
        <f>Table1[[#This Row],[case_id]]&amp;"__"&amp;Table1[[#This Row],[filename]]&amp;"__"&amp;Table1[[#This Row],[Model]]</f>
        <v>repo_f35fec0_ddc5cd8__gemini_test_llm_vs_gt.diff__Gemini 3.5 Flash</v>
      </c>
      <c r="AB309" s="12">
        <f>IF(Table1[[#This Row],[task_success]]="Yes",1,0)</f>
        <v>0</v>
      </c>
      <c r="AC309" s="12">
        <f>IF(Table1[[#This Row],[task_success]]="Partial",1,0)</f>
        <v>0</v>
      </c>
      <c r="AD309" s="12">
        <f>IF(Table1[[#This Row],[task_success]]="No",1,0)</f>
        <v>1</v>
      </c>
      <c r="AE309" s="12">
        <f>IF(Table1[[#This Row],[exact_match]]="Yes",1,0)</f>
        <v>0</v>
      </c>
      <c r="AF309" s="12">
        <f>IF(Table1[[#This Row],[unintended_change_present]]="Yes",1,0)</f>
        <v>1</v>
      </c>
      <c r="AG309" s="12">
        <f>IF(Table1[[#This Row],[missed_required_change]]="Yes",1,0)</f>
        <v>1</v>
      </c>
      <c r="AH309" s="12">
        <f>IF(OR(Table1[[#This Row],[severity]]="Medium",Table1[[#This Row],[severity]]="High"),1,0)</f>
        <v>1</v>
      </c>
    </row>
    <row r="310" spans="1:34" ht="183">
      <c r="A310" s="14" t="s">
        <v>1112</v>
      </c>
      <c r="B310" s="15" t="s">
        <v>1113</v>
      </c>
      <c r="C310" s="16" t="s">
        <v>80</v>
      </c>
      <c r="D31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0" s="15" t="s">
        <v>1149</v>
      </c>
      <c r="F310" s="33" t="s">
        <v>1150</v>
      </c>
      <c r="G310" s="16" t="s">
        <v>1151</v>
      </c>
      <c r="H310" s="16">
        <v>4</v>
      </c>
      <c r="I310" s="16" t="s">
        <v>1152</v>
      </c>
      <c r="J310" s="16" t="s">
        <v>1153</v>
      </c>
      <c r="K310" s="18" t="s">
        <v>56</v>
      </c>
      <c r="L310" s="16" t="s">
        <v>1154</v>
      </c>
      <c r="M310" s="16" t="s">
        <v>1155</v>
      </c>
      <c r="N310" s="12" t="s">
        <v>1158</v>
      </c>
      <c r="O310" s="12" t="s">
        <v>1159</v>
      </c>
      <c r="P310" s="13" t="s">
        <v>62</v>
      </c>
      <c r="Q310" s="13" t="s">
        <v>61</v>
      </c>
      <c r="R310" s="13" t="s">
        <v>62</v>
      </c>
      <c r="S310" s="12" t="s">
        <v>76</v>
      </c>
      <c r="T310" s="13" t="s">
        <v>77</v>
      </c>
      <c r="U310" s="13" t="s">
        <v>61</v>
      </c>
      <c r="V310" s="12" t="s">
        <v>971</v>
      </c>
      <c r="W310" s="12" t="s">
        <v>72</v>
      </c>
      <c r="X310" s="1" t="s">
        <v>62</v>
      </c>
      <c r="Y310" s="1" t="s">
        <v>73</v>
      </c>
      <c r="Z310" t="s">
        <v>3187</v>
      </c>
      <c r="AA310" s="12" t="str">
        <f>Table1[[#This Row],[case_id]]&amp;"__"&amp;Table1[[#This Row],[filename]]&amp;"__"&amp;Table1[[#This Row],[Model]]</f>
        <v>repo_9e694dd_d2507e1__gemini_foothelper_llm_vs_gt.diff__Gemini 3.5 Flash</v>
      </c>
      <c r="AB310" s="12">
        <f>IF(Table1[[#This Row],[task_success]]="Yes",1,0)</f>
        <v>1</v>
      </c>
      <c r="AC310" s="12">
        <f>IF(Table1[[#This Row],[task_success]]="Partial",1,0)</f>
        <v>0</v>
      </c>
      <c r="AD310" s="12">
        <f>IF(Table1[[#This Row],[task_success]]="No",1,0)</f>
        <v>0</v>
      </c>
      <c r="AE310" s="12">
        <f>IF(Table1[[#This Row],[exact_match]]="Yes",1,0)</f>
        <v>0</v>
      </c>
      <c r="AF310" s="12">
        <f>IF(Table1[[#This Row],[unintended_change_present]]="Yes",1,0)</f>
        <v>1</v>
      </c>
      <c r="AG310" s="12">
        <f>IF(Table1[[#This Row],[missed_required_change]]="Yes",1,0)</f>
        <v>0</v>
      </c>
      <c r="AH310" s="12">
        <f>IF(OR(Table1[[#This Row],[severity]]="Medium",Table1[[#This Row],[severity]]="High"),1,0)</f>
        <v>0</v>
      </c>
    </row>
    <row r="311" spans="1:34" ht="259.5">
      <c r="A311" s="10" t="s">
        <v>1112</v>
      </c>
      <c r="B311" s="11" t="s">
        <v>1113</v>
      </c>
      <c r="C311" s="12" t="s">
        <v>80</v>
      </c>
      <c r="D31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1" s="11" t="s">
        <v>1149</v>
      </c>
      <c r="F311" s="32" t="s">
        <v>1150</v>
      </c>
      <c r="G311" s="12" t="s">
        <v>1151</v>
      </c>
      <c r="H311" s="12">
        <v>4</v>
      </c>
      <c r="I311" s="12" t="s">
        <v>1152</v>
      </c>
      <c r="J311" s="12" t="s">
        <v>1162</v>
      </c>
      <c r="K311" s="13" t="s">
        <v>56</v>
      </c>
      <c r="L311" s="12" t="s">
        <v>1154</v>
      </c>
      <c r="M311" s="12" t="s">
        <v>1155</v>
      </c>
      <c r="N311" s="12" t="s">
        <v>1165</v>
      </c>
      <c r="O311" s="12" t="s">
        <v>1166</v>
      </c>
      <c r="P311" s="12" t="s">
        <v>61</v>
      </c>
      <c r="Q311" s="12" t="s">
        <v>61</v>
      </c>
      <c r="R311" s="12" t="s">
        <v>62</v>
      </c>
      <c r="S311" s="12" t="s">
        <v>1167</v>
      </c>
      <c r="T311" s="12" t="s">
        <v>64</v>
      </c>
      <c r="U311" s="12" t="s">
        <v>62</v>
      </c>
      <c r="V311" s="12" t="s">
        <v>1168</v>
      </c>
      <c r="W311" s="12" t="s">
        <v>66</v>
      </c>
      <c r="X311" s="1" t="s">
        <v>62</v>
      </c>
      <c r="Y311" s="1" t="s">
        <v>73</v>
      </c>
      <c r="Z311" t="s">
        <v>3187</v>
      </c>
      <c r="AA311" s="12" t="str">
        <f>Table1[[#This Row],[case_id]]&amp;"__"&amp;Table1[[#This Row],[filename]]&amp;"__"&amp;Table1[[#This Row],[Model]]</f>
        <v>repo_9e694dd_d2507e1__gemini_helper_llm_vs_gt.diff__Gemini 3.5 Flash</v>
      </c>
      <c r="AB311" s="12">
        <f>IF(Table1[[#This Row],[task_success]]="Yes",1,0)</f>
        <v>0</v>
      </c>
      <c r="AC311" s="12">
        <f>IF(Table1[[#This Row],[task_success]]="Partial",1,0)</f>
        <v>0</v>
      </c>
      <c r="AD311" s="12">
        <f>IF(Table1[[#This Row],[task_success]]="No",1,0)</f>
        <v>1</v>
      </c>
      <c r="AE311" s="12">
        <f>IF(Table1[[#This Row],[exact_match]]="Yes",1,0)</f>
        <v>0</v>
      </c>
      <c r="AF311" s="12">
        <f>IF(Table1[[#This Row],[unintended_change_present]]="Yes",1,0)</f>
        <v>1</v>
      </c>
      <c r="AG311" s="12">
        <f>IF(Table1[[#This Row],[missed_required_change]]="Yes",1,0)</f>
        <v>1</v>
      </c>
      <c r="AH311" s="12">
        <f>IF(OR(Table1[[#This Row],[severity]]="Medium",Table1[[#This Row],[severity]]="High"),1,0)</f>
        <v>1</v>
      </c>
    </row>
    <row r="312" spans="1:34" ht="183">
      <c r="A312" s="14" t="s">
        <v>1112</v>
      </c>
      <c r="B312" s="15" t="s">
        <v>1113</v>
      </c>
      <c r="C312" s="16" t="s">
        <v>80</v>
      </c>
      <c r="D31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2" s="15" t="s">
        <v>1149</v>
      </c>
      <c r="F312" s="33" t="s">
        <v>1150</v>
      </c>
      <c r="G312" s="16" t="s">
        <v>1151</v>
      </c>
      <c r="H312" s="16">
        <v>4</v>
      </c>
      <c r="I312" s="16" t="s">
        <v>1152</v>
      </c>
      <c r="J312" s="16" t="s">
        <v>1171</v>
      </c>
      <c r="K312" s="18" t="s">
        <v>56</v>
      </c>
      <c r="L312" s="16" t="s">
        <v>1154</v>
      </c>
      <c r="M312" s="16" t="s">
        <v>1155</v>
      </c>
      <c r="N312" s="12" t="s">
        <v>1174</v>
      </c>
      <c r="O312" s="12" t="s">
        <v>1175</v>
      </c>
      <c r="P312" s="13" t="s">
        <v>62</v>
      </c>
      <c r="Q312" s="13" t="s">
        <v>61</v>
      </c>
      <c r="R312" s="13" t="s">
        <v>62</v>
      </c>
      <c r="S312" s="12" t="s">
        <v>76</v>
      </c>
      <c r="T312" s="13" t="s">
        <v>77</v>
      </c>
      <c r="U312" s="13" t="s">
        <v>61</v>
      </c>
      <c r="V312" s="12" t="s">
        <v>971</v>
      </c>
      <c r="W312" s="12" t="s">
        <v>72</v>
      </c>
      <c r="X312" s="1" t="s">
        <v>62</v>
      </c>
      <c r="Y312" s="1" t="s">
        <v>73</v>
      </c>
      <c r="Z312" t="s">
        <v>3187</v>
      </c>
      <c r="AA312" s="12" t="str">
        <f>Table1[[#This Row],[case_id]]&amp;"__"&amp;Table1[[#This Row],[filename]]&amp;"__"&amp;Table1[[#This Row],[Model]]</f>
        <v>repo_9e694dd_d2507e1__gemini_sf_llm_vs_gt.diff__Gemini 3.5 Flash</v>
      </c>
      <c r="AB312" s="12">
        <f>IF(Table1[[#This Row],[task_success]]="Yes",1,0)</f>
        <v>1</v>
      </c>
      <c r="AC312" s="12">
        <f>IF(Table1[[#This Row],[task_success]]="Partial",1,0)</f>
        <v>0</v>
      </c>
      <c r="AD312" s="12">
        <f>IF(Table1[[#This Row],[task_success]]="No",1,0)</f>
        <v>0</v>
      </c>
      <c r="AE312" s="12">
        <f>IF(Table1[[#This Row],[exact_match]]="Yes",1,0)</f>
        <v>0</v>
      </c>
      <c r="AF312" s="12">
        <f>IF(Table1[[#This Row],[unintended_change_present]]="Yes",1,0)</f>
        <v>1</v>
      </c>
      <c r="AG312" s="12">
        <f>IF(Table1[[#This Row],[missed_required_change]]="Yes",1,0)</f>
        <v>0</v>
      </c>
      <c r="AH312" s="12">
        <f>IF(OR(Table1[[#This Row],[severity]]="Medium",Table1[[#This Row],[severity]]="High"),1,0)</f>
        <v>0</v>
      </c>
    </row>
    <row r="313" spans="1:34" ht="290.25">
      <c r="A313" s="10" t="s">
        <v>1112</v>
      </c>
      <c r="B313" s="11" t="s">
        <v>1113</v>
      </c>
      <c r="C313" s="12" t="s">
        <v>80</v>
      </c>
      <c r="D31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3" s="11" t="s">
        <v>1149</v>
      </c>
      <c r="F313" s="32" t="s">
        <v>1150</v>
      </c>
      <c r="G313" s="12" t="s">
        <v>1151</v>
      </c>
      <c r="H313" s="12">
        <v>4</v>
      </c>
      <c r="I313" s="12" t="s">
        <v>1152</v>
      </c>
      <c r="J313" s="12" t="s">
        <v>1178</v>
      </c>
      <c r="K313" s="13" t="s">
        <v>56</v>
      </c>
      <c r="L313" s="12" t="s">
        <v>1154</v>
      </c>
      <c r="M313" s="12" t="s">
        <v>1155</v>
      </c>
      <c r="N313" s="12" t="s">
        <v>1181</v>
      </c>
      <c r="O313" s="12" t="s">
        <v>1182</v>
      </c>
      <c r="P313" s="12" t="s">
        <v>61</v>
      </c>
      <c r="Q313" s="12" t="s">
        <v>61</v>
      </c>
      <c r="R313" s="12" t="s">
        <v>62</v>
      </c>
      <c r="S313" s="12" t="s">
        <v>554</v>
      </c>
      <c r="T313" s="12" t="s">
        <v>64</v>
      </c>
      <c r="U313" s="12" t="s">
        <v>62</v>
      </c>
      <c r="V313" s="12" t="s">
        <v>1183</v>
      </c>
      <c r="W313" s="12" t="s">
        <v>66</v>
      </c>
      <c r="X313" s="1" t="s">
        <v>62</v>
      </c>
      <c r="Y313" s="1" t="s">
        <v>73</v>
      </c>
      <c r="Z313" t="s">
        <v>3187</v>
      </c>
      <c r="AA313" s="12" t="str">
        <f>Table1[[#This Row],[case_id]]&amp;"__"&amp;Table1[[#This Row],[filename]]&amp;"__"&amp;Table1[[#This Row],[Model]]</f>
        <v>repo_9e694dd_d2507e1__gemini_sfbui_llm_vs_gt.diff__Gemini 3.5 Flash</v>
      </c>
      <c r="AB313" s="12">
        <f>IF(Table1[[#This Row],[task_success]]="Yes",1,0)</f>
        <v>0</v>
      </c>
      <c r="AC313" s="12">
        <f>IF(Table1[[#This Row],[task_success]]="Partial",1,0)</f>
        <v>0</v>
      </c>
      <c r="AD313" s="12">
        <f>IF(Table1[[#This Row],[task_success]]="No",1,0)</f>
        <v>1</v>
      </c>
      <c r="AE313" s="12">
        <f>IF(Table1[[#This Row],[exact_match]]="Yes",1,0)</f>
        <v>0</v>
      </c>
      <c r="AF313" s="12">
        <f>IF(Table1[[#This Row],[unintended_change_present]]="Yes",1,0)</f>
        <v>1</v>
      </c>
      <c r="AG313" s="12">
        <f>IF(Table1[[#This Row],[missed_required_change]]="Yes",1,0)</f>
        <v>1</v>
      </c>
      <c r="AH313" s="12">
        <f>IF(OR(Table1[[#This Row],[severity]]="Medium",Table1[[#This Row],[severity]]="High"),1,0)</f>
        <v>1</v>
      </c>
    </row>
    <row r="314" spans="1:34" ht="275.25">
      <c r="A314" s="14" t="s">
        <v>1112</v>
      </c>
      <c r="B314" s="15" t="s">
        <v>1113</v>
      </c>
      <c r="C314" s="16" t="s">
        <v>114</v>
      </c>
      <c r="D31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4" s="15" t="s">
        <v>1186</v>
      </c>
      <c r="F314" s="16" t="s">
        <v>1187</v>
      </c>
      <c r="G314" s="16" t="s">
        <v>1188</v>
      </c>
      <c r="H314" s="16">
        <v>2</v>
      </c>
      <c r="I314" s="16" t="s">
        <v>1189</v>
      </c>
      <c r="J314" s="16" t="s">
        <v>1134</v>
      </c>
      <c r="K314" s="18" t="s">
        <v>56</v>
      </c>
      <c r="L314" s="16" t="s">
        <v>1190</v>
      </c>
      <c r="M314" s="16" t="s">
        <v>1191</v>
      </c>
      <c r="N314" s="12" t="s">
        <v>1194</v>
      </c>
      <c r="O314" s="12" t="s">
        <v>1195</v>
      </c>
      <c r="P314" s="12" t="s">
        <v>61</v>
      </c>
      <c r="Q314" s="12" t="s">
        <v>61</v>
      </c>
      <c r="R314" s="12" t="s">
        <v>62</v>
      </c>
      <c r="S314" s="12" t="s">
        <v>1196</v>
      </c>
      <c r="T314" s="12" t="s">
        <v>64</v>
      </c>
      <c r="U314" s="12" t="s">
        <v>62</v>
      </c>
      <c r="V314" s="12" t="s">
        <v>1197</v>
      </c>
      <c r="W314" s="12" t="s">
        <v>66</v>
      </c>
      <c r="X314" s="1" t="s">
        <v>62</v>
      </c>
      <c r="Y314" s="1" t="s">
        <v>73</v>
      </c>
      <c r="Z314" t="s">
        <v>3187</v>
      </c>
      <c r="AA314" s="12" t="str">
        <f>Table1[[#This Row],[case_id]]&amp;"__"&amp;Table1[[#This Row],[filename]]&amp;"__"&amp;Table1[[#This Row],[Model]]</f>
        <v>repo_27ac7a3_9746aa1__gemini_lib_llm_vs_gt.diff__Gemini 3.5 Flash</v>
      </c>
      <c r="AB314" s="12">
        <f>IF(Table1[[#This Row],[task_success]]="Yes",1,0)</f>
        <v>0</v>
      </c>
      <c r="AC314" s="12">
        <f>IF(Table1[[#This Row],[task_success]]="Partial",1,0)</f>
        <v>0</v>
      </c>
      <c r="AD314" s="12">
        <f>IF(Table1[[#This Row],[task_success]]="No",1,0)</f>
        <v>1</v>
      </c>
      <c r="AE314" s="12">
        <f>IF(Table1[[#This Row],[exact_match]]="Yes",1,0)</f>
        <v>0</v>
      </c>
      <c r="AF314" s="12">
        <f>IF(Table1[[#This Row],[unintended_change_present]]="Yes",1,0)</f>
        <v>1</v>
      </c>
      <c r="AG314" s="12">
        <f>IF(Table1[[#This Row],[missed_required_change]]="Yes",1,0)</f>
        <v>1</v>
      </c>
      <c r="AH314" s="12">
        <f>IF(OR(Table1[[#This Row],[severity]]="Medium",Table1[[#This Row],[severity]]="High"),1,0)</f>
        <v>1</v>
      </c>
    </row>
    <row r="315" spans="1:34" ht="305.25">
      <c r="A315" s="10" t="s">
        <v>1112</v>
      </c>
      <c r="B315" s="11" t="s">
        <v>1113</v>
      </c>
      <c r="C315" s="12" t="s">
        <v>114</v>
      </c>
      <c r="D31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5" s="11" t="s">
        <v>1186</v>
      </c>
      <c r="F315" s="12" t="s">
        <v>1187</v>
      </c>
      <c r="G315" s="12" t="s">
        <v>1188</v>
      </c>
      <c r="H315" s="12">
        <v>2</v>
      </c>
      <c r="I315" s="12" t="s">
        <v>1189</v>
      </c>
      <c r="J315" s="12" t="s">
        <v>1143</v>
      </c>
      <c r="K315" s="13" t="s">
        <v>56</v>
      </c>
      <c r="L315" s="12" t="s">
        <v>1190</v>
      </c>
      <c r="M315" s="12" t="s">
        <v>1191</v>
      </c>
      <c r="N315" s="12" t="s">
        <v>1202</v>
      </c>
      <c r="O315" s="12" t="s">
        <v>1203</v>
      </c>
      <c r="P315" s="12" t="s">
        <v>61</v>
      </c>
      <c r="Q315" s="12" t="s">
        <v>61</v>
      </c>
      <c r="R315" s="12" t="s">
        <v>62</v>
      </c>
      <c r="S315" s="12" t="s">
        <v>1204</v>
      </c>
      <c r="T315" s="12" t="s">
        <v>64</v>
      </c>
      <c r="U315" s="12" t="s">
        <v>62</v>
      </c>
      <c r="V315" s="12" t="s">
        <v>1205</v>
      </c>
      <c r="W315" s="12" t="s">
        <v>66</v>
      </c>
      <c r="X315" s="1" t="s">
        <v>61</v>
      </c>
      <c r="Y315" s="1" t="s">
        <v>1206</v>
      </c>
      <c r="Z315" t="s">
        <v>3187</v>
      </c>
      <c r="AA315" s="12" t="str">
        <f>Table1[[#This Row],[case_id]]&amp;"__"&amp;Table1[[#This Row],[filename]]&amp;"__"&amp;Table1[[#This Row],[Model]]</f>
        <v>repo_27ac7a3_9746aa1__gemini_spiderfoot_llm_vs_gt.diff__Gemini 3.5 Flash</v>
      </c>
      <c r="AB315" s="12">
        <f>IF(Table1[[#This Row],[task_success]]="Yes",1,0)</f>
        <v>0</v>
      </c>
      <c r="AC315" s="12">
        <f>IF(Table1[[#This Row],[task_success]]="Partial",1,0)</f>
        <v>0</v>
      </c>
      <c r="AD315" s="12">
        <f>IF(Table1[[#This Row],[task_success]]="No",1,0)</f>
        <v>1</v>
      </c>
      <c r="AE315" s="12">
        <f>IF(Table1[[#This Row],[exact_match]]="Yes",1,0)</f>
        <v>0</v>
      </c>
      <c r="AF315" s="12">
        <f>IF(Table1[[#This Row],[unintended_change_present]]="Yes",1,0)</f>
        <v>1</v>
      </c>
      <c r="AG315" s="12">
        <f>IF(Table1[[#This Row],[missed_required_change]]="Yes",1,0)</f>
        <v>1</v>
      </c>
      <c r="AH315" s="12">
        <f>IF(OR(Table1[[#This Row],[severity]]="Medium",Table1[[#This Row],[severity]]="High"),1,0)</f>
        <v>1</v>
      </c>
    </row>
    <row r="316" spans="1:34" ht="198">
      <c r="A316" s="14" t="s">
        <v>1112</v>
      </c>
      <c r="B316" s="15" t="s">
        <v>1113</v>
      </c>
      <c r="C316" s="16" t="s">
        <v>114</v>
      </c>
      <c r="D31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6" s="15" t="s">
        <v>1209</v>
      </c>
      <c r="F316" s="16" t="s">
        <v>1210</v>
      </c>
      <c r="G316" s="16" t="s">
        <v>1211</v>
      </c>
      <c r="H316" s="16">
        <v>1</v>
      </c>
      <c r="I316" s="16" t="s">
        <v>1212</v>
      </c>
      <c r="J316" s="16" t="s">
        <v>1212</v>
      </c>
      <c r="K316" s="18" t="s">
        <v>56</v>
      </c>
      <c r="L316" s="16" t="s">
        <v>1213</v>
      </c>
      <c r="M316" s="16" t="s">
        <v>1214</v>
      </c>
      <c r="N316" s="12" t="s">
        <v>1217</v>
      </c>
      <c r="O316" s="12" t="s">
        <v>1218</v>
      </c>
      <c r="P316" s="12" t="s">
        <v>61</v>
      </c>
      <c r="Q316" s="12" t="s">
        <v>61</v>
      </c>
      <c r="R316" s="12" t="s">
        <v>62</v>
      </c>
      <c r="S316" s="12" t="s">
        <v>790</v>
      </c>
      <c r="T316" s="12" t="s">
        <v>64</v>
      </c>
      <c r="U316" s="12" t="s">
        <v>62</v>
      </c>
      <c r="V316" s="12" t="s">
        <v>1219</v>
      </c>
      <c r="W316" s="12" t="s">
        <v>66</v>
      </c>
      <c r="X316" s="1" t="s">
        <v>61</v>
      </c>
      <c r="Y316" s="1" t="s">
        <v>506</v>
      </c>
      <c r="Z316" t="s">
        <v>3187</v>
      </c>
      <c r="AA316" s="12" t="str">
        <f>Table1[[#This Row],[case_id]]&amp;"__"&amp;Table1[[#This Row],[filename]]&amp;"__"&amp;Table1[[#This Row],[Model]]</f>
        <v>repo_aae4a1f_7f04a49__gemini_testspider_llm_vs_gt.diff__Gemini 3.5 Flash</v>
      </c>
      <c r="AB316" s="12">
        <f>IF(Table1[[#This Row],[task_success]]="Yes",1,0)</f>
        <v>0</v>
      </c>
      <c r="AC316" s="12">
        <f>IF(Table1[[#This Row],[task_success]]="Partial",1,0)</f>
        <v>0</v>
      </c>
      <c r="AD316" s="12">
        <f>IF(Table1[[#This Row],[task_success]]="No",1,0)</f>
        <v>1</v>
      </c>
      <c r="AE316" s="12">
        <f>IF(Table1[[#This Row],[exact_match]]="Yes",1,0)</f>
        <v>0</v>
      </c>
      <c r="AF316" s="12">
        <f>IF(Table1[[#This Row],[unintended_change_present]]="Yes",1,0)</f>
        <v>1</v>
      </c>
      <c r="AG316" s="12">
        <f>IF(Table1[[#This Row],[missed_required_change]]="Yes",1,0)</f>
        <v>1</v>
      </c>
      <c r="AH316" s="12">
        <f>IF(OR(Table1[[#This Row],[severity]]="Medium",Table1[[#This Row],[severity]]="High"),1,0)</f>
        <v>1</v>
      </c>
    </row>
    <row r="317" spans="1:34" ht="229.5">
      <c r="A317" s="10" t="s">
        <v>1112</v>
      </c>
      <c r="B317" s="11" t="s">
        <v>1113</v>
      </c>
      <c r="C317" s="12" t="s">
        <v>149</v>
      </c>
      <c r="D31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7" s="11" t="s">
        <v>1222</v>
      </c>
      <c r="F317" s="12" t="s">
        <v>1223</v>
      </c>
      <c r="G317" s="12" t="s">
        <v>1224</v>
      </c>
      <c r="H317" s="12">
        <v>1</v>
      </c>
      <c r="I317" s="12" t="s">
        <v>1134</v>
      </c>
      <c r="J317" s="12" t="s">
        <v>1134</v>
      </c>
      <c r="K317" s="13" t="s">
        <v>56</v>
      </c>
      <c r="L317" s="12" t="s">
        <v>1225</v>
      </c>
      <c r="M317" s="12" t="s">
        <v>1226</v>
      </c>
      <c r="N317" s="12" t="s">
        <v>1194</v>
      </c>
      <c r="O317" s="12" t="s">
        <v>1229</v>
      </c>
      <c r="P317" s="13" t="s">
        <v>62</v>
      </c>
      <c r="Q317" s="13" t="s">
        <v>61</v>
      </c>
      <c r="R317" s="13" t="s">
        <v>62</v>
      </c>
      <c r="S317" s="12" t="s">
        <v>76</v>
      </c>
      <c r="T317" s="13" t="s">
        <v>77</v>
      </c>
      <c r="U317" s="13" t="s">
        <v>61</v>
      </c>
      <c r="V317" s="12" t="s">
        <v>1230</v>
      </c>
      <c r="W317" s="12" t="s">
        <v>72</v>
      </c>
      <c r="X317" s="1" t="s">
        <v>62</v>
      </c>
      <c r="Y317" s="1" t="s">
        <v>73</v>
      </c>
      <c r="Z317" t="s">
        <v>3187</v>
      </c>
      <c r="AA317" s="12" t="str">
        <f>Table1[[#This Row],[case_id]]&amp;"__"&amp;Table1[[#This Row],[filename]]&amp;"__"&amp;Table1[[#This Row],[Model]]</f>
        <v>repo_cd43282_20c4509__gemini_lib_llm_vs_gt.diff__Gemini 3.5 Flash</v>
      </c>
      <c r="AB317" s="12">
        <f>IF(Table1[[#This Row],[task_success]]="Yes",1,0)</f>
        <v>1</v>
      </c>
      <c r="AC317" s="12">
        <f>IF(Table1[[#This Row],[task_success]]="Partial",1,0)</f>
        <v>0</v>
      </c>
      <c r="AD317" s="12">
        <f>IF(Table1[[#This Row],[task_success]]="No",1,0)</f>
        <v>0</v>
      </c>
      <c r="AE317" s="12">
        <f>IF(Table1[[#This Row],[exact_match]]="Yes",1,0)</f>
        <v>0</v>
      </c>
      <c r="AF317" s="12">
        <f>IF(Table1[[#This Row],[unintended_change_present]]="Yes",1,0)</f>
        <v>1</v>
      </c>
      <c r="AG317" s="12">
        <f>IF(Table1[[#This Row],[missed_required_change]]="Yes",1,0)</f>
        <v>0</v>
      </c>
      <c r="AH317" s="12">
        <f>IF(OR(Table1[[#This Row],[severity]]="Medium",Table1[[#This Row],[severity]]="High"),1,0)</f>
        <v>0</v>
      </c>
    </row>
    <row r="318" spans="1:34" ht="198">
      <c r="A318" s="14" t="s">
        <v>1112</v>
      </c>
      <c r="B318" s="15" t="s">
        <v>1113</v>
      </c>
      <c r="C318" s="16" t="s">
        <v>305</v>
      </c>
      <c r="D31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8" s="15" t="s">
        <v>1233</v>
      </c>
      <c r="F318" s="16" t="s">
        <v>1234</v>
      </c>
      <c r="G318" s="16" t="s">
        <v>1235</v>
      </c>
      <c r="H318" s="16">
        <v>2</v>
      </c>
      <c r="I318" s="16" t="s">
        <v>1236</v>
      </c>
      <c r="J318" s="16" t="s">
        <v>1237</v>
      </c>
      <c r="K318" s="18" t="s">
        <v>56</v>
      </c>
      <c r="L318" s="16" t="s">
        <v>1238</v>
      </c>
      <c r="M318" s="16" t="s">
        <v>1239</v>
      </c>
      <c r="N318" s="12" t="s">
        <v>1243</v>
      </c>
      <c r="O318" s="12" t="s">
        <v>1244</v>
      </c>
      <c r="P318" s="13" t="s">
        <v>62</v>
      </c>
      <c r="Q318" s="13" t="s">
        <v>61</v>
      </c>
      <c r="R318" s="13" t="s">
        <v>62</v>
      </c>
      <c r="S318" s="12" t="s">
        <v>215</v>
      </c>
      <c r="T318" s="13" t="s">
        <v>77</v>
      </c>
      <c r="U318" s="13" t="s">
        <v>61</v>
      </c>
      <c r="V318" s="12" t="s">
        <v>1242</v>
      </c>
      <c r="W318" s="12" t="s">
        <v>72</v>
      </c>
      <c r="X318" s="1" t="s">
        <v>62</v>
      </c>
      <c r="Y318" s="1" t="s">
        <v>73</v>
      </c>
      <c r="Z318" t="s">
        <v>3187</v>
      </c>
      <c r="AA318" s="12" t="str">
        <f>Table1[[#This Row],[case_id]]&amp;"__"&amp;Table1[[#This Row],[filename]]&amp;"__"&amp;Table1[[#This Row],[Model]]</f>
        <v>repo_bba8242_fa02bc8__gemini_credit_llm_vs_gt.diff__Gemini 3.5 Flash</v>
      </c>
      <c r="AB318" s="12">
        <f>IF(Table1[[#This Row],[task_success]]="Yes",1,0)</f>
        <v>1</v>
      </c>
      <c r="AC318" s="12">
        <f>IF(Table1[[#This Row],[task_success]]="Partial",1,0)</f>
        <v>0</v>
      </c>
      <c r="AD318" s="12">
        <f>IF(Table1[[#This Row],[task_success]]="No",1,0)</f>
        <v>0</v>
      </c>
      <c r="AE318" s="12">
        <f>IF(Table1[[#This Row],[exact_match]]="Yes",1,0)</f>
        <v>0</v>
      </c>
      <c r="AF318" s="12">
        <f>IF(Table1[[#This Row],[unintended_change_present]]="Yes",1,0)</f>
        <v>1</v>
      </c>
      <c r="AG318" s="12">
        <f>IF(Table1[[#This Row],[missed_required_change]]="Yes",1,0)</f>
        <v>0</v>
      </c>
      <c r="AH318" s="12">
        <f>IF(OR(Table1[[#This Row],[severity]]="Medium",Table1[[#This Row],[severity]]="High"),1,0)</f>
        <v>0</v>
      </c>
    </row>
    <row r="319" spans="1:34" ht="198">
      <c r="A319" s="10" t="s">
        <v>1112</v>
      </c>
      <c r="B319" s="11" t="s">
        <v>1113</v>
      </c>
      <c r="C319" s="12" t="s">
        <v>305</v>
      </c>
      <c r="D31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19" s="11" t="s">
        <v>1233</v>
      </c>
      <c r="F319" s="12" t="s">
        <v>1234</v>
      </c>
      <c r="G319" s="12" t="s">
        <v>1235</v>
      </c>
      <c r="H319" s="12">
        <v>2</v>
      </c>
      <c r="I319" s="12" t="s">
        <v>1236</v>
      </c>
      <c r="J319" s="12" t="s">
        <v>1249</v>
      </c>
      <c r="K319" s="13" t="s">
        <v>56</v>
      </c>
      <c r="L319" s="12" t="s">
        <v>1238</v>
      </c>
      <c r="M319" s="12" t="s">
        <v>1239</v>
      </c>
      <c r="N319" s="12" t="s">
        <v>1252</v>
      </c>
      <c r="O319" s="12" t="s">
        <v>1253</v>
      </c>
      <c r="P319" s="13" t="s">
        <v>62</v>
      </c>
      <c r="Q319" s="13" t="s">
        <v>61</v>
      </c>
      <c r="R319" s="13" t="s">
        <v>62</v>
      </c>
      <c r="S319" s="12" t="s">
        <v>215</v>
      </c>
      <c r="T319" s="13" t="s">
        <v>77</v>
      </c>
      <c r="U319" s="13" t="s">
        <v>61</v>
      </c>
      <c r="V319" s="12" t="s">
        <v>1242</v>
      </c>
      <c r="W319" s="12" t="s">
        <v>72</v>
      </c>
      <c r="X319" s="1" t="s">
        <v>62</v>
      </c>
      <c r="Y319" s="1" t="s">
        <v>73</v>
      </c>
      <c r="Z319" t="s">
        <v>3187</v>
      </c>
      <c r="AA319" s="12" t="str">
        <f>Table1[[#This Row],[case_id]]&amp;"__"&amp;Table1[[#This Row],[filename]]&amp;"__"&amp;Table1[[#This Row],[Model]]</f>
        <v>repo_bba8242_fa02bc8__gemini_iban_llm_vs_gt.diff__Gemini 3.5 Flash</v>
      </c>
      <c r="AB319" s="12">
        <f>IF(Table1[[#This Row],[task_success]]="Yes",1,0)</f>
        <v>1</v>
      </c>
      <c r="AC319" s="12">
        <f>IF(Table1[[#This Row],[task_success]]="Partial",1,0)</f>
        <v>0</v>
      </c>
      <c r="AD319" s="12">
        <f>IF(Table1[[#This Row],[task_success]]="No",1,0)</f>
        <v>0</v>
      </c>
      <c r="AE319" s="12">
        <f>IF(Table1[[#This Row],[exact_match]]="Yes",1,0)</f>
        <v>0</v>
      </c>
      <c r="AF319" s="12">
        <f>IF(Table1[[#This Row],[unintended_change_present]]="Yes",1,0)</f>
        <v>1</v>
      </c>
      <c r="AG319" s="12">
        <f>IF(Table1[[#This Row],[missed_required_change]]="Yes",1,0)</f>
        <v>0</v>
      </c>
      <c r="AH319" s="12">
        <f>IF(OR(Table1[[#This Row],[severity]]="Medium",Table1[[#This Row],[severity]]="High"),1,0)</f>
        <v>0</v>
      </c>
    </row>
    <row r="320" spans="1:34" ht="152.25">
      <c r="A320" s="14" t="s">
        <v>1258</v>
      </c>
      <c r="B320" s="15" t="s">
        <v>1259</v>
      </c>
      <c r="C320" s="16" t="s">
        <v>149</v>
      </c>
      <c r="D32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0" s="15" t="s">
        <v>1260</v>
      </c>
      <c r="F320" s="33" t="s">
        <v>1261</v>
      </c>
      <c r="G320" s="33" t="s">
        <v>1262</v>
      </c>
      <c r="H320" s="16">
        <v>1</v>
      </c>
      <c r="I320" s="16" t="s">
        <v>1263</v>
      </c>
      <c r="J320" s="16" t="s">
        <v>1263</v>
      </c>
      <c r="K320" s="18" t="s">
        <v>56</v>
      </c>
      <c r="L320" s="16" t="s">
        <v>1264</v>
      </c>
      <c r="M320" s="16" t="s">
        <v>1265</v>
      </c>
      <c r="N320" s="12" t="s">
        <v>1268</v>
      </c>
      <c r="O320" s="12" t="s">
        <v>1269</v>
      </c>
      <c r="P320" s="13" t="s">
        <v>62</v>
      </c>
      <c r="Q320" s="13" t="s">
        <v>61</v>
      </c>
      <c r="R320" s="13" t="s">
        <v>62</v>
      </c>
      <c r="S320" s="12" t="s">
        <v>76</v>
      </c>
      <c r="T320" s="13" t="s">
        <v>77</v>
      </c>
      <c r="U320" s="13" t="s">
        <v>61</v>
      </c>
      <c r="V320" s="12" t="s">
        <v>971</v>
      </c>
      <c r="W320" s="12" t="s">
        <v>72</v>
      </c>
      <c r="X320" s="1" t="s">
        <v>62</v>
      </c>
      <c r="Y320" s="1" t="s">
        <v>73</v>
      </c>
      <c r="Z320" t="s">
        <v>3187</v>
      </c>
      <c r="AA320" s="12" t="str">
        <f>Table1[[#This Row],[case_id]]&amp;"__"&amp;Table1[[#This Row],[filename]]&amp;"__"&amp;Table1[[#This Row],[Model]]</f>
        <v>repo_b823069_04e8835__gemini_setup_llm_vs_gt.diff__Gemini 3.5 Flash</v>
      </c>
      <c r="AB320" s="12">
        <f>IF(Table1[[#This Row],[task_success]]="Yes",1,0)</f>
        <v>1</v>
      </c>
      <c r="AC320" s="12">
        <f>IF(Table1[[#This Row],[task_success]]="Partial",1,0)</f>
        <v>0</v>
      </c>
      <c r="AD320" s="12">
        <f>IF(Table1[[#This Row],[task_success]]="No",1,0)</f>
        <v>0</v>
      </c>
      <c r="AE320" s="12">
        <f>IF(Table1[[#This Row],[exact_match]]="Yes",1,0)</f>
        <v>0</v>
      </c>
      <c r="AF320" s="12">
        <f>IF(Table1[[#This Row],[unintended_change_present]]="Yes",1,0)</f>
        <v>1</v>
      </c>
      <c r="AG320" s="12">
        <f>IF(Table1[[#This Row],[missed_required_change]]="Yes",1,0)</f>
        <v>0</v>
      </c>
      <c r="AH320" s="12">
        <f>IF(OR(Table1[[#This Row],[severity]]="Medium",Table1[[#This Row],[severity]]="High"),1,0)</f>
        <v>0</v>
      </c>
    </row>
    <row r="321" spans="1:34" ht="336">
      <c r="A321" s="10" t="s">
        <v>1274</v>
      </c>
      <c r="B321" s="11" t="s">
        <v>1275</v>
      </c>
      <c r="C321" s="12" t="s">
        <v>149</v>
      </c>
      <c r="D32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1" s="11" t="s">
        <v>1276</v>
      </c>
      <c r="F321" s="12" t="s">
        <v>1277</v>
      </c>
      <c r="G321" s="34" t="s">
        <v>1278</v>
      </c>
      <c r="H321" s="12">
        <v>2</v>
      </c>
      <c r="I321" s="12" t="s">
        <v>1279</v>
      </c>
      <c r="J321" s="12" t="s">
        <v>1280</v>
      </c>
      <c r="K321" s="13" t="s">
        <v>56</v>
      </c>
      <c r="L321" s="12" t="s">
        <v>1281</v>
      </c>
      <c r="M321" s="12" t="s">
        <v>1282</v>
      </c>
      <c r="N321" s="12" t="s">
        <v>1286</v>
      </c>
      <c r="O321" s="12" t="s">
        <v>1287</v>
      </c>
      <c r="P321" s="12" t="s">
        <v>102</v>
      </c>
      <c r="Q321" s="12" t="s">
        <v>61</v>
      </c>
      <c r="R321" s="12" t="s">
        <v>62</v>
      </c>
      <c r="S321" s="12" t="s">
        <v>833</v>
      </c>
      <c r="T321" s="12" t="s">
        <v>64</v>
      </c>
      <c r="U321" s="12" t="s">
        <v>62</v>
      </c>
      <c r="V321" s="12" t="s">
        <v>1288</v>
      </c>
      <c r="W321" s="12" t="s">
        <v>162</v>
      </c>
      <c r="X321" s="1" t="s">
        <v>62</v>
      </c>
      <c r="Y321" s="1" t="s">
        <v>73</v>
      </c>
      <c r="Z321" t="s">
        <v>3187</v>
      </c>
      <c r="AA321" s="12" t="str">
        <f>Table1[[#This Row],[case_id]]&amp;"__"&amp;Table1[[#This Row],[filename]]&amp;"__"&amp;Table1[[#This Row],[Model]]</f>
        <v>repo_cfcc82a_947f1ad__gemini_sherlock_llm_vs_gt.diff__Gemini 3.5 Flash</v>
      </c>
      <c r="AB321" s="12">
        <f>IF(Table1[[#This Row],[task_success]]="Yes",1,0)</f>
        <v>0</v>
      </c>
      <c r="AC321" s="12">
        <f>IF(Table1[[#This Row],[task_success]]="Partial",1,0)</f>
        <v>1</v>
      </c>
      <c r="AD321" s="12">
        <f>IF(Table1[[#This Row],[task_success]]="No",1,0)</f>
        <v>0</v>
      </c>
      <c r="AE321" s="12">
        <f>IF(Table1[[#This Row],[exact_match]]="Yes",1,0)</f>
        <v>0</v>
      </c>
      <c r="AF321" s="12">
        <f>IF(Table1[[#This Row],[unintended_change_present]]="Yes",1,0)</f>
        <v>1</v>
      </c>
      <c r="AG321" s="12">
        <f>IF(Table1[[#This Row],[missed_required_change]]="Yes",1,0)</f>
        <v>1</v>
      </c>
      <c r="AH321" s="12">
        <f>IF(OR(Table1[[#This Row],[severity]]="Medium",Table1[[#This Row],[severity]]="High"),1,0)</f>
        <v>1</v>
      </c>
    </row>
    <row r="322" spans="1:34" ht="183">
      <c r="A322" s="14" t="s">
        <v>1274</v>
      </c>
      <c r="B322" s="15" t="s">
        <v>1275</v>
      </c>
      <c r="C322" s="16" t="s">
        <v>149</v>
      </c>
      <c r="D32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2" s="15" t="s">
        <v>1276</v>
      </c>
      <c r="F322" s="16" t="s">
        <v>1277</v>
      </c>
      <c r="G322" s="35" t="s">
        <v>1278</v>
      </c>
      <c r="H322" s="16">
        <v>2</v>
      </c>
      <c r="I322" s="16" t="s">
        <v>1279</v>
      </c>
      <c r="J322" s="16" t="s">
        <v>1292</v>
      </c>
      <c r="K322" s="18" t="s">
        <v>56</v>
      </c>
      <c r="L322" s="16" t="s">
        <v>1281</v>
      </c>
      <c r="M322" s="16" t="s">
        <v>1282</v>
      </c>
      <c r="N322" s="12" t="s">
        <v>1297</v>
      </c>
      <c r="O322" s="12" t="s">
        <v>1298</v>
      </c>
      <c r="P322" s="12" t="s">
        <v>62</v>
      </c>
      <c r="Q322" s="12" t="s">
        <v>61</v>
      </c>
      <c r="R322" s="12" t="s">
        <v>62</v>
      </c>
      <c r="S322" s="12" t="s">
        <v>70</v>
      </c>
      <c r="T322" s="12" t="s">
        <v>64</v>
      </c>
      <c r="U322" s="12" t="s">
        <v>61</v>
      </c>
      <c r="V322" s="12" t="s">
        <v>1299</v>
      </c>
      <c r="W322" s="12" t="s">
        <v>72</v>
      </c>
      <c r="X322" s="1" t="s">
        <v>62</v>
      </c>
      <c r="Y322" s="1" t="s">
        <v>73</v>
      </c>
      <c r="Z322" t="s">
        <v>3187</v>
      </c>
      <c r="AA322" s="12" t="str">
        <f>Table1[[#This Row],[case_id]]&amp;"__"&amp;Table1[[#This Row],[filename]]&amp;"__"&amp;Table1[[#This Row],[Model]]</f>
        <v>repo_cfcc82a_947f1ad__gemini_sites_llm_vs_gt.diff__Gemini 3.5 Flash</v>
      </c>
      <c r="AB322" s="12">
        <f>IF(Table1[[#This Row],[task_success]]="Yes",1,0)</f>
        <v>1</v>
      </c>
      <c r="AC322" s="12">
        <f>IF(Table1[[#This Row],[task_success]]="Partial",1,0)</f>
        <v>0</v>
      </c>
      <c r="AD322" s="12">
        <f>IF(Table1[[#This Row],[task_success]]="No",1,0)</f>
        <v>0</v>
      </c>
      <c r="AE322" s="12">
        <f>IF(Table1[[#This Row],[exact_match]]="Yes",1,0)</f>
        <v>0</v>
      </c>
      <c r="AF322" s="12">
        <f>IF(Table1[[#This Row],[unintended_change_present]]="Yes",1,0)</f>
        <v>1</v>
      </c>
      <c r="AG322" s="12">
        <f>IF(Table1[[#This Row],[missed_required_change]]="Yes",1,0)</f>
        <v>0</v>
      </c>
      <c r="AH322" s="12">
        <f>IF(OR(Table1[[#This Row],[severity]]="Medium",Table1[[#This Row],[severity]]="High"),1,0)</f>
        <v>1</v>
      </c>
    </row>
    <row r="323" spans="1:34" ht="183">
      <c r="A323" s="10" t="s">
        <v>1274</v>
      </c>
      <c r="B323" s="11" t="s">
        <v>1275</v>
      </c>
      <c r="C323" s="12" t="s">
        <v>305</v>
      </c>
      <c r="D32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3" s="11" t="s">
        <v>1303</v>
      </c>
      <c r="F323" s="12" t="s">
        <v>1304</v>
      </c>
      <c r="G323" s="12" t="s">
        <v>1305</v>
      </c>
      <c r="H323" s="12">
        <v>1</v>
      </c>
      <c r="I323" s="12" t="s">
        <v>1306</v>
      </c>
      <c r="J323" s="12" t="s">
        <v>1306</v>
      </c>
      <c r="K323" s="13" t="s">
        <v>56</v>
      </c>
      <c r="L323" s="12" t="s">
        <v>1307</v>
      </c>
      <c r="M323" s="12" t="s">
        <v>1308</v>
      </c>
      <c r="N323" s="12" t="s">
        <v>1297</v>
      </c>
      <c r="O323" s="12" t="s">
        <v>1311</v>
      </c>
      <c r="P323" s="12" t="s">
        <v>61</v>
      </c>
      <c r="Q323" s="12" t="s">
        <v>61</v>
      </c>
      <c r="R323" s="12" t="s">
        <v>62</v>
      </c>
      <c r="S323" s="12" t="s">
        <v>138</v>
      </c>
      <c r="T323" s="12" t="s">
        <v>64</v>
      </c>
      <c r="U323" s="12" t="s">
        <v>62</v>
      </c>
      <c r="V323" s="12" t="s">
        <v>1312</v>
      </c>
      <c r="W323" s="12" t="s">
        <v>66</v>
      </c>
      <c r="X323" s="1" t="s">
        <v>62</v>
      </c>
      <c r="Y323" s="1" t="s">
        <v>73</v>
      </c>
      <c r="Z323" t="s">
        <v>3187</v>
      </c>
      <c r="AA323" s="12" t="str">
        <f>Table1[[#This Row],[case_id]]&amp;"__"&amp;Table1[[#This Row],[filename]]&amp;"__"&amp;Table1[[#This Row],[Model]]</f>
        <v>repo_be42ae7_1c64c28__gemini_sites_llm_vs_gt.diff__Gemini 3.5 Flash</v>
      </c>
      <c r="AB323" s="12">
        <f>IF(Table1[[#This Row],[task_success]]="Yes",1,0)</f>
        <v>0</v>
      </c>
      <c r="AC323" s="12">
        <f>IF(Table1[[#This Row],[task_success]]="Partial",1,0)</f>
        <v>0</v>
      </c>
      <c r="AD323" s="12">
        <f>IF(Table1[[#This Row],[task_success]]="No",1,0)</f>
        <v>1</v>
      </c>
      <c r="AE323" s="12">
        <f>IF(Table1[[#This Row],[exact_match]]="Yes",1,0)</f>
        <v>0</v>
      </c>
      <c r="AF323" s="12">
        <f>IF(Table1[[#This Row],[unintended_change_present]]="Yes",1,0)</f>
        <v>1</v>
      </c>
      <c r="AG323" s="12">
        <f>IF(Table1[[#This Row],[missed_required_change]]="Yes",1,0)</f>
        <v>1</v>
      </c>
      <c r="AH323" s="12">
        <f>IF(OR(Table1[[#This Row],[severity]]="Medium",Table1[[#This Row],[severity]]="High"),1,0)</f>
        <v>1</v>
      </c>
    </row>
    <row r="324" spans="1:34" ht="229.5">
      <c r="A324" s="14" t="s">
        <v>1316</v>
      </c>
      <c r="B324" s="15" t="s">
        <v>1317</v>
      </c>
      <c r="C324" s="16" t="s">
        <v>51</v>
      </c>
      <c r="D32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4" s="15" t="s">
        <v>1318</v>
      </c>
      <c r="F324" s="18">
        <v>5741160</v>
      </c>
      <c r="G324" s="16" t="s">
        <v>1319</v>
      </c>
      <c r="H324" s="16">
        <v>1</v>
      </c>
      <c r="I324" s="16" t="s">
        <v>1320</v>
      </c>
      <c r="J324" s="16" t="s">
        <v>1320</v>
      </c>
      <c r="K324" s="18" t="s">
        <v>56</v>
      </c>
      <c r="L324" s="16" t="s">
        <v>1321</v>
      </c>
      <c r="M324" s="16" t="s">
        <v>1322</v>
      </c>
      <c r="N324" s="12" t="s">
        <v>1326</v>
      </c>
      <c r="O324" s="12" t="s">
        <v>1327</v>
      </c>
      <c r="P324" s="12" t="s">
        <v>61</v>
      </c>
      <c r="Q324" s="12" t="s">
        <v>61</v>
      </c>
      <c r="R324" s="12" t="s">
        <v>62</v>
      </c>
      <c r="S324" s="12" t="s">
        <v>138</v>
      </c>
      <c r="T324" s="12" t="s">
        <v>64</v>
      </c>
      <c r="U324" s="12" t="s">
        <v>62</v>
      </c>
      <c r="V324" s="12" t="s">
        <v>1328</v>
      </c>
      <c r="W324" s="12" t="s">
        <v>66</v>
      </c>
      <c r="X324" s="1" t="s">
        <v>62</v>
      </c>
      <c r="Y324" s="1" t="s">
        <v>73</v>
      </c>
      <c r="Z324" t="s">
        <v>3187</v>
      </c>
      <c r="AA324" s="12" t="str">
        <f>Table1[[#This Row],[case_id]]&amp;"__"&amp;Table1[[#This Row],[filename]]&amp;"__"&amp;Table1[[#This Row],[Model]]</f>
        <v>repo_5741160_f7c6063__gemini_extractor_llm_vs_gt.diff__Gemini 3.5 Flash</v>
      </c>
      <c r="AB324" s="12">
        <f>IF(Table1[[#This Row],[task_success]]="Yes",1,0)</f>
        <v>0</v>
      </c>
      <c r="AC324" s="12">
        <f>IF(Table1[[#This Row],[task_success]]="Partial",1,0)</f>
        <v>0</v>
      </c>
      <c r="AD324" s="12">
        <f>IF(Table1[[#This Row],[task_success]]="No",1,0)</f>
        <v>1</v>
      </c>
      <c r="AE324" s="12">
        <f>IF(Table1[[#This Row],[exact_match]]="Yes",1,0)</f>
        <v>0</v>
      </c>
      <c r="AF324" s="12">
        <f>IF(Table1[[#This Row],[unintended_change_present]]="Yes",1,0)</f>
        <v>1</v>
      </c>
      <c r="AG324" s="12">
        <f>IF(Table1[[#This Row],[missed_required_change]]="Yes",1,0)</f>
        <v>1</v>
      </c>
      <c r="AH324" s="12">
        <f>IF(OR(Table1[[#This Row],[severity]]="Medium",Table1[[#This Row],[severity]]="High"),1,0)</f>
        <v>1</v>
      </c>
    </row>
    <row r="325" spans="1:34" ht="305.25">
      <c r="A325" s="10" t="s">
        <v>1316</v>
      </c>
      <c r="B325" s="11" t="s">
        <v>1317</v>
      </c>
      <c r="C325" s="12" t="s">
        <v>149</v>
      </c>
      <c r="D32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5" s="11" t="s">
        <v>1332</v>
      </c>
      <c r="F325" s="12" t="s">
        <v>1333</v>
      </c>
      <c r="G325" s="12" t="s">
        <v>1334</v>
      </c>
      <c r="H325" s="12">
        <v>1</v>
      </c>
      <c r="I325" s="12" t="s">
        <v>1335</v>
      </c>
      <c r="J325" s="12" t="s">
        <v>1336</v>
      </c>
      <c r="K325" s="13" t="s">
        <v>56</v>
      </c>
      <c r="L325" s="12" t="s">
        <v>1337</v>
      </c>
      <c r="M325" s="12" t="s">
        <v>1338</v>
      </c>
      <c r="N325" s="12" t="s">
        <v>1342</v>
      </c>
      <c r="O325" s="12" t="s">
        <v>1343</v>
      </c>
      <c r="P325" s="12" t="s">
        <v>102</v>
      </c>
      <c r="Q325" s="12" t="s">
        <v>61</v>
      </c>
      <c r="R325" s="12" t="s">
        <v>62</v>
      </c>
      <c r="S325" s="12" t="s">
        <v>1344</v>
      </c>
      <c r="T325" s="12" t="s">
        <v>64</v>
      </c>
      <c r="U325" s="12" t="s">
        <v>62</v>
      </c>
      <c r="V325" s="12" t="s">
        <v>1345</v>
      </c>
      <c r="W325" s="12" t="s">
        <v>162</v>
      </c>
      <c r="X325" s="1" t="s">
        <v>62</v>
      </c>
      <c r="Y325" s="1" t="s">
        <v>73</v>
      </c>
      <c r="Z325" t="s">
        <v>3187</v>
      </c>
      <c r="AA325" s="12" t="str">
        <f>Table1[[#This Row],[case_id]]&amp;"__"&amp;Table1[[#This Row],[filename]]&amp;"__"&amp;Table1[[#This Row],[Model]]</f>
        <v>repo_d909ae2_7e7cf0b__gemini_adjust_llm_vs_gt.diff__Gemini 3.5 Flash</v>
      </c>
      <c r="AB325" s="12">
        <f>IF(Table1[[#This Row],[task_success]]="Yes",1,0)</f>
        <v>0</v>
      </c>
      <c r="AC325" s="12">
        <f>IF(Table1[[#This Row],[task_success]]="Partial",1,0)</f>
        <v>1</v>
      </c>
      <c r="AD325" s="12">
        <f>IF(Table1[[#This Row],[task_success]]="No",1,0)</f>
        <v>0</v>
      </c>
      <c r="AE325" s="12">
        <f>IF(Table1[[#This Row],[exact_match]]="Yes",1,0)</f>
        <v>0</v>
      </c>
      <c r="AF325" s="12">
        <f>IF(Table1[[#This Row],[unintended_change_present]]="Yes",1,0)</f>
        <v>1</v>
      </c>
      <c r="AG325" s="12">
        <f>IF(Table1[[#This Row],[missed_required_change]]="Yes",1,0)</f>
        <v>1</v>
      </c>
      <c r="AH325" s="12">
        <f>IF(OR(Table1[[#This Row],[severity]]="Medium",Table1[[#This Row],[severity]]="High"),1,0)</f>
        <v>1</v>
      </c>
    </row>
    <row r="326" spans="1:34" ht="229.5">
      <c r="A326" s="14" t="s">
        <v>1351</v>
      </c>
      <c r="B326" s="15" t="s">
        <v>1352</v>
      </c>
      <c r="C326" s="16" t="s">
        <v>51</v>
      </c>
      <c r="D32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6" s="15" t="s">
        <v>1353</v>
      </c>
      <c r="F326" s="16" t="s">
        <v>1354</v>
      </c>
      <c r="G326" s="16" t="s">
        <v>1355</v>
      </c>
      <c r="H326" s="16">
        <v>2</v>
      </c>
      <c r="I326" s="16" t="s">
        <v>1356</v>
      </c>
      <c r="J326" s="16" t="s">
        <v>1357</v>
      </c>
      <c r="K326" s="18" t="s">
        <v>56</v>
      </c>
      <c r="L326" s="16" t="s">
        <v>1358</v>
      </c>
      <c r="M326" s="16" t="s">
        <v>1359</v>
      </c>
      <c r="N326" s="12" t="s">
        <v>1194</v>
      </c>
      <c r="O326" s="12" t="s">
        <v>1363</v>
      </c>
      <c r="P326" s="13" t="s">
        <v>61</v>
      </c>
      <c r="Q326" s="13" t="s">
        <v>61</v>
      </c>
      <c r="R326" s="13" t="s">
        <v>62</v>
      </c>
      <c r="S326" s="12" t="s">
        <v>1361</v>
      </c>
      <c r="T326" s="13" t="s">
        <v>64</v>
      </c>
      <c r="U326" s="13" t="s">
        <v>62</v>
      </c>
      <c r="V326" s="12" t="s">
        <v>1362</v>
      </c>
      <c r="W326" s="12" t="s">
        <v>66</v>
      </c>
      <c r="X326" s="1" t="s">
        <v>62</v>
      </c>
      <c r="Y326" s="1" t="s">
        <v>73</v>
      </c>
      <c r="Z326" t="s">
        <v>3187</v>
      </c>
      <c r="AA326" s="12" t="str">
        <f>Table1[[#This Row],[case_id]]&amp;"__"&amp;Table1[[#This Row],[filename]]&amp;"__"&amp;Table1[[#This Row],[Model]]</f>
        <v>repo_9b6605c_991915a__gemini_lib_llm_vs_gt.diff__Gemini 3.5 Flash</v>
      </c>
      <c r="AB326" s="12">
        <f>IF(Table1[[#This Row],[task_success]]="Yes",1,0)</f>
        <v>0</v>
      </c>
      <c r="AC326" s="12">
        <f>IF(Table1[[#This Row],[task_success]]="Partial",1,0)</f>
        <v>0</v>
      </c>
      <c r="AD326" s="12">
        <f>IF(Table1[[#This Row],[task_success]]="No",1,0)</f>
        <v>1</v>
      </c>
      <c r="AE326" s="12">
        <f>IF(Table1[[#This Row],[exact_match]]="Yes",1,0)</f>
        <v>0</v>
      </c>
      <c r="AF326" s="12">
        <f>IF(Table1[[#This Row],[unintended_change_present]]="Yes",1,0)</f>
        <v>1</v>
      </c>
      <c r="AG326" s="12">
        <f>IF(Table1[[#This Row],[missed_required_change]]="Yes",1,0)</f>
        <v>1</v>
      </c>
      <c r="AH326" s="12">
        <f>IF(OR(Table1[[#This Row],[severity]]="Medium",Table1[[#This Row],[severity]]="High"),1,0)</f>
        <v>1</v>
      </c>
    </row>
    <row r="327" spans="1:34" ht="91.5">
      <c r="A327" s="10" t="s">
        <v>1351</v>
      </c>
      <c r="B327" s="11" t="s">
        <v>1352</v>
      </c>
      <c r="C327" s="12" t="s">
        <v>51</v>
      </c>
      <c r="D32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7" s="11" t="s">
        <v>1353</v>
      </c>
      <c r="F327" s="12" t="s">
        <v>1354</v>
      </c>
      <c r="G327" s="12" t="s">
        <v>1355</v>
      </c>
      <c r="H327" s="12">
        <v>2</v>
      </c>
      <c r="I327" s="12" t="s">
        <v>1356</v>
      </c>
      <c r="J327" s="12" t="s">
        <v>1365</v>
      </c>
      <c r="K327" s="13" t="s">
        <v>56</v>
      </c>
      <c r="L327" s="12" t="s">
        <v>1358</v>
      </c>
      <c r="M327" s="12" t="s">
        <v>1359</v>
      </c>
      <c r="N327" s="12" t="s">
        <v>1369</v>
      </c>
      <c r="O327" s="12" t="s">
        <v>1370</v>
      </c>
      <c r="P327" s="13" t="s">
        <v>62</v>
      </c>
      <c r="Q327" s="13" t="s">
        <v>61</v>
      </c>
      <c r="R327" s="13" t="s">
        <v>62</v>
      </c>
      <c r="S327" s="12" t="s">
        <v>76</v>
      </c>
      <c r="T327" s="13" t="s">
        <v>77</v>
      </c>
      <c r="U327" s="13" t="s">
        <v>61</v>
      </c>
      <c r="V327" s="12" t="s">
        <v>1368</v>
      </c>
      <c r="W327" s="12" t="s">
        <v>72</v>
      </c>
      <c r="X327" s="1" t="s">
        <v>62</v>
      </c>
      <c r="Y327" s="1" t="s">
        <v>73</v>
      </c>
      <c r="Z327" t="s">
        <v>3187</v>
      </c>
      <c r="AA327" s="12" t="str">
        <f>Table1[[#This Row],[case_id]]&amp;"__"&amp;Table1[[#This Row],[filename]]&amp;"__"&amp;Table1[[#This Row],[Model]]</f>
        <v>repo_9b6605c_991915a__gemini_testconfig_llm_vs_gt.diff__Gemini 3.5 Flash</v>
      </c>
      <c r="AB327" s="12">
        <f>IF(Table1[[#This Row],[task_success]]="Yes",1,0)</f>
        <v>1</v>
      </c>
      <c r="AC327" s="12">
        <f>IF(Table1[[#This Row],[task_success]]="Partial",1,0)</f>
        <v>0</v>
      </c>
      <c r="AD327" s="12">
        <f>IF(Table1[[#This Row],[task_success]]="No",1,0)</f>
        <v>0</v>
      </c>
      <c r="AE327" s="12">
        <f>IF(Table1[[#This Row],[exact_match]]="Yes",1,0)</f>
        <v>0</v>
      </c>
      <c r="AF327" s="12">
        <f>IF(Table1[[#This Row],[unintended_change_present]]="Yes",1,0)</f>
        <v>1</v>
      </c>
      <c r="AG327" s="12">
        <f>IF(Table1[[#This Row],[missed_required_change]]="Yes",1,0)</f>
        <v>0</v>
      </c>
      <c r="AH327" s="12">
        <f>IF(OR(Table1[[#This Row],[severity]]="Medium",Table1[[#This Row],[severity]]="High"),1,0)</f>
        <v>0</v>
      </c>
    </row>
    <row r="328" spans="1:34" ht="229.5">
      <c r="A328" s="14" t="s">
        <v>1351</v>
      </c>
      <c r="B328" s="15" t="s">
        <v>1352</v>
      </c>
      <c r="C328" s="16" t="s">
        <v>51</v>
      </c>
      <c r="D32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8" s="15" t="s">
        <v>1373</v>
      </c>
      <c r="F328" s="16" t="s">
        <v>1374</v>
      </c>
      <c r="G328" s="16" t="s">
        <v>1375</v>
      </c>
      <c r="H328" s="16">
        <v>3</v>
      </c>
      <c r="I328" s="16" t="s">
        <v>1376</v>
      </c>
      <c r="J328" s="16" t="s">
        <v>1377</v>
      </c>
      <c r="K328" s="18" t="s">
        <v>56</v>
      </c>
      <c r="L328" s="16" t="s">
        <v>1378</v>
      </c>
      <c r="M328" s="16" t="s">
        <v>1379</v>
      </c>
      <c r="N328" s="12" t="s">
        <v>1382</v>
      </c>
      <c r="O328" s="12" t="s">
        <v>1383</v>
      </c>
      <c r="P328" s="12" t="s">
        <v>61</v>
      </c>
      <c r="Q328" s="12" t="s">
        <v>61</v>
      </c>
      <c r="R328" s="12" t="s">
        <v>62</v>
      </c>
      <c r="S328" s="12" t="s">
        <v>554</v>
      </c>
      <c r="T328" s="12" t="s">
        <v>64</v>
      </c>
      <c r="U328" s="12" t="s">
        <v>62</v>
      </c>
      <c r="V328" s="12" t="s">
        <v>1384</v>
      </c>
      <c r="W328" s="12" t="s">
        <v>66</v>
      </c>
      <c r="X328" s="1" t="s">
        <v>62</v>
      </c>
      <c r="Y328" s="1" t="s">
        <v>73</v>
      </c>
      <c r="Z328" t="s">
        <v>3187</v>
      </c>
      <c r="AA328" s="12" t="str">
        <f>Table1[[#This Row],[case_id]]&amp;"__"&amp;Table1[[#This Row],[filename]]&amp;"__"&amp;Table1[[#This Row],[Model]]</f>
        <v>repo_8d8ea8b_bb6e52f__gemini_http_llm_vs_gt.diff__Gemini 3.5 Flash</v>
      </c>
      <c r="AB328" s="12">
        <f>IF(Table1[[#This Row],[task_success]]="Yes",1,0)</f>
        <v>0</v>
      </c>
      <c r="AC328" s="12">
        <f>IF(Table1[[#This Row],[task_success]]="Partial",1,0)</f>
        <v>0</v>
      </c>
      <c r="AD328" s="12">
        <f>IF(Table1[[#This Row],[task_success]]="No",1,0)</f>
        <v>1</v>
      </c>
      <c r="AE328" s="12">
        <f>IF(Table1[[#This Row],[exact_match]]="Yes",1,0)</f>
        <v>0</v>
      </c>
      <c r="AF328" s="12">
        <f>IF(Table1[[#This Row],[unintended_change_present]]="Yes",1,0)</f>
        <v>1</v>
      </c>
      <c r="AG328" s="12">
        <f>IF(Table1[[#This Row],[missed_required_change]]="Yes",1,0)</f>
        <v>1</v>
      </c>
      <c r="AH328" s="12">
        <f>IF(OR(Table1[[#This Row],[severity]]="Medium",Table1[[#This Row],[severity]]="High"),1,0)</f>
        <v>1</v>
      </c>
    </row>
    <row r="329" spans="1:34" ht="321">
      <c r="A329" s="10" t="s">
        <v>1351</v>
      </c>
      <c r="B329" s="11" t="s">
        <v>1352</v>
      </c>
      <c r="C329" s="12" t="s">
        <v>51</v>
      </c>
      <c r="D32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29" s="11" t="s">
        <v>1373</v>
      </c>
      <c r="F329" s="12" t="s">
        <v>1374</v>
      </c>
      <c r="G329" s="12" t="s">
        <v>1375</v>
      </c>
      <c r="H329" s="12">
        <v>3</v>
      </c>
      <c r="I329" s="12" t="s">
        <v>1376</v>
      </c>
      <c r="J329" s="12" t="s">
        <v>1387</v>
      </c>
      <c r="K329" s="13" t="s">
        <v>56</v>
      </c>
      <c r="L329" s="12" t="s">
        <v>1378</v>
      </c>
      <c r="M329" s="12" t="s">
        <v>1379</v>
      </c>
      <c r="N329" s="12" t="s">
        <v>1390</v>
      </c>
      <c r="O329" s="12" t="s">
        <v>1391</v>
      </c>
      <c r="P329" s="12" t="s">
        <v>102</v>
      </c>
      <c r="Q329" s="12" t="s">
        <v>61</v>
      </c>
      <c r="R329" s="12" t="s">
        <v>62</v>
      </c>
      <c r="S329" s="12" t="s">
        <v>1392</v>
      </c>
      <c r="T329" s="12" t="s">
        <v>64</v>
      </c>
      <c r="U329" s="12" t="s">
        <v>62</v>
      </c>
      <c r="V329" s="12" t="s">
        <v>1393</v>
      </c>
      <c r="W329" s="12" t="s">
        <v>162</v>
      </c>
      <c r="X329" s="1" t="s">
        <v>62</v>
      </c>
      <c r="Y329" s="1" t="s">
        <v>73</v>
      </c>
      <c r="Z329" t="s">
        <v>3187</v>
      </c>
      <c r="AA329" s="12" t="str">
        <f>Table1[[#This Row],[case_id]]&amp;"__"&amp;Table1[[#This Row],[filename]]&amp;"__"&amp;Table1[[#This Row],[Model]]</f>
        <v>repo_8d8ea8b_bb6e52f__gemini_http2_llm_vs_gt.diff__Gemini 3.5 Flash</v>
      </c>
      <c r="AB329" s="12">
        <f>IF(Table1[[#This Row],[task_success]]="Yes",1,0)</f>
        <v>0</v>
      </c>
      <c r="AC329" s="12">
        <f>IF(Table1[[#This Row],[task_success]]="Partial",1,0)</f>
        <v>1</v>
      </c>
      <c r="AD329" s="12">
        <f>IF(Table1[[#This Row],[task_success]]="No",1,0)</f>
        <v>0</v>
      </c>
      <c r="AE329" s="12">
        <f>IF(Table1[[#This Row],[exact_match]]="Yes",1,0)</f>
        <v>0</v>
      </c>
      <c r="AF329" s="12">
        <f>IF(Table1[[#This Row],[unintended_change_present]]="Yes",1,0)</f>
        <v>1</v>
      </c>
      <c r="AG329" s="12">
        <f>IF(Table1[[#This Row],[missed_required_change]]="Yes",1,0)</f>
        <v>1</v>
      </c>
      <c r="AH329" s="12">
        <f>IF(OR(Table1[[#This Row],[severity]]="Medium",Table1[[#This Row],[severity]]="High"),1,0)</f>
        <v>1</v>
      </c>
    </row>
    <row r="330" spans="1:34" ht="91.5">
      <c r="A330" s="14" t="s">
        <v>1351</v>
      </c>
      <c r="B330" s="15" t="s">
        <v>1352</v>
      </c>
      <c r="C330" s="16" t="s">
        <v>51</v>
      </c>
      <c r="D33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0" s="15" t="s">
        <v>1373</v>
      </c>
      <c r="F330" s="16" t="s">
        <v>1374</v>
      </c>
      <c r="G330" s="16" t="s">
        <v>1375</v>
      </c>
      <c r="H330" s="16">
        <v>3</v>
      </c>
      <c r="I330" s="16" t="s">
        <v>1376</v>
      </c>
      <c r="J330" s="16" t="s">
        <v>1396</v>
      </c>
      <c r="K330" s="18" t="s">
        <v>56</v>
      </c>
      <c r="L330" s="16" t="s">
        <v>1378</v>
      </c>
      <c r="M330" s="16" t="s">
        <v>1379</v>
      </c>
      <c r="N330" s="12" t="s">
        <v>1399</v>
      </c>
      <c r="O330" s="12" t="s">
        <v>1400</v>
      </c>
      <c r="P330" s="13" t="s">
        <v>62</v>
      </c>
      <c r="Q330" s="13" t="s">
        <v>61</v>
      </c>
      <c r="R330" s="13" t="s">
        <v>62</v>
      </c>
      <c r="S330" s="12" t="s">
        <v>76</v>
      </c>
      <c r="T330" s="13" t="s">
        <v>77</v>
      </c>
      <c r="U330" s="13" t="s">
        <v>61</v>
      </c>
      <c r="V330" s="12" t="s">
        <v>1368</v>
      </c>
      <c r="W330" s="12" t="s">
        <v>72</v>
      </c>
      <c r="X330" s="1" t="s">
        <v>62</v>
      </c>
      <c r="Y330" s="1" t="s">
        <v>73</v>
      </c>
      <c r="Z330" t="s">
        <v>3187</v>
      </c>
      <c r="AA330" s="12" t="str">
        <f>Table1[[#This Row],[case_id]]&amp;"__"&amp;Table1[[#This Row],[filename]]&amp;"__"&amp;Table1[[#This Row],[Model]]</f>
        <v>repo_8d8ea8b_bb6e52f__gemini_http11_llm_vs_gt.diff__Gemini 3.5 Flash</v>
      </c>
      <c r="AB330" s="12">
        <f>IF(Table1[[#This Row],[task_success]]="Yes",1,0)</f>
        <v>1</v>
      </c>
      <c r="AC330" s="12">
        <f>IF(Table1[[#This Row],[task_success]]="Partial",1,0)</f>
        <v>0</v>
      </c>
      <c r="AD330" s="12">
        <f>IF(Table1[[#This Row],[task_success]]="No",1,0)</f>
        <v>0</v>
      </c>
      <c r="AE330" s="12">
        <f>IF(Table1[[#This Row],[exact_match]]="Yes",1,0)</f>
        <v>0</v>
      </c>
      <c r="AF330" s="12">
        <f>IF(Table1[[#This Row],[unintended_change_present]]="Yes",1,0)</f>
        <v>1</v>
      </c>
      <c r="AG330" s="12">
        <f>IF(Table1[[#This Row],[missed_required_change]]="Yes",1,0)</f>
        <v>0</v>
      </c>
      <c r="AH330" s="12">
        <f>IF(OR(Table1[[#This Row],[severity]]="Medium",Table1[[#This Row],[severity]]="High"),1,0)</f>
        <v>0</v>
      </c>
    </row>
    <row r="331" spans="1:34" ht="91.5">
      <c r="A331" s="10" t="s">
        <v>1351</v>
      </c>
      <c r="B331" s="11" t="s">
        <v>1352</v>
      </c>
      <c r="C331" s="12" t="s">
        <v>80</v>
      </c>
      <c r="D33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1" s="11" t="s">
        <v>1403</v>
      </c>
      <c r="F331" s="12" t="s">
        <v>1404</v>
      </c>
      <c r="G331" s="36">
        <v>3462999</v>
      </c>
      <c r="H331" s="12">
        <v>2</v>
      </c>
      <c r="I331" s="12" t="s">
        <v>1405</v>
      </c>
      <c r="J331" s="12" t="s">
        <v>1406</v>
      </c>
      <c r="K331" s="13" t="s">
        <v>56</v>
      </c>
      <c r="L331" s="12" t="s">
        <v>1407</v>
      </c>
      <c r="M331" s="12" t="s">
        <v>1408</v>
      </c>
      <c r="N331" s="12" t="s">
        <v>1411</v>
      </c>
      <c r="O331" s="12" t="s">
        <v>1412</v>
      </c>
      <c r="P331" s="13" t="s">
        <v>62</v>
      </c>
      <c r="Q331" s="13" t="s">
        <v>61</v>
      </c>
      <c r="R331" s="13" t="s">
        <v>62</v>
      </c>
      <c r="S331" s="12" t="s">
        <v>76</v>
      </c>
      <c r="T331" s="13" t="s">
        <v>77</v>
      </c>
      <c r="U331" s="13" t="s">
        <v>61</v>
      </c>
      <c r="V331" s="12" t="s">
        <v>1368</v>
      </c>
      <c r="W331" s="12" t="s">
        <v>72</v>
      </c>
      <c r="X331" s="1" t="s">
        <v>62</v>
      </c>
      <c r="Y331" s="1" t="s">
        <v>73</v>
      </c>
      <c r="Z331" t="s">
        <v>3187</v>
      </c>
      <c r="AA331" s="12" t="str">
        <f>Table1[[#This Row],[case_id]]&amp;"__"&amp;Table1[[#This Row],[filename]]&amp;"__"&amp;Table1[[#This Row],[Model]]</f>
        <v>repo_d5da743_3462999__gemini_models_llm_vs_gt.diff__Gemini 3.5 Flash</v>
      </c>
      <c r="AB331" s="12">
        <f>IF(Table1[[#This Row],[task_success]]="Yes",1,0)</f>
        <v>1</v>
      </c>
      <c r="AC331" s="12">
        <f>IF(Table1[[#This Row],[task_success]]="Partial",1,0)</f>
        <v>0</v>
      </c>
      <c r="AD331" s="12">
        <f>IF(Table1[[#This Row],[task_success]]="No",1,0)</f>
        <v>0</v>
      </c>
      <c r="AE331" s="12">
        <f>IF(Table1[[#This Row],[exact_match]]="Yes",1,0)</f>
        <v>0</v>
      </c>
      <c r="AF331" s="12">
        <f>IF(Table1[[#This Row],[unintended_change_present]]="Yes",1,0)</f>
        <v>1</v>
      </c>
      <c r="AG331" s="12">
        <f>IF(Table1[[#This Row],[missed_required_change]]="Yes",1,0)</f>
        <v>0</v>
      </c>
      <c r="AH331" s="12">
        <f>IF(OR(Table1[[#This Row],[severity]]="Medium",Table1[[#This Row],[severity]]="High"),1,0)</f>
        <v>0</v>
      </c>
    </row>
    <row r="332" spans="1:34" ht="91.5">
      <c r="A332" s="14" t="s">
        <v>1351</v>
      </c>
      <c r="B332" s="15" t="s">
        <v>1352</v>
      </c>
      <c r="C332" s="16" t="s">
        <v>80</v>
      </c>
      <c r="D33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2" s="15" t="s">
        <v>1403</v>
      </c>
      <c r="F332" s="16" t="s">
        <v>1404</v>
      </c>
      <c r="G332" s="31">
        <v>3462999</v>
      </c>
      <c r="H332" s="16">
        <v>2</v>
      </c>
      <c r="I332" s="16" t="s">
        <v>1405</v>
      </c>
      <c r="J332" s="16" t="s">
        <v>1415</v>
      </c>
      <c r="K332" s="18" t="s">
        <v>56</v>
      </c>
      <c r="L332" s="16" t="s">
        <v>1407</v>
      </c>
      <c r="M332" s="16" t="s">
        <v>1408</v>
      </c>
      <c r="N332" s="12" t="s">
        <v>1418</v>
      </c>
      <c r="O332" s="12" t="s">
        <v>1419</v>
      </c>
      <c r="P332" s="13" t="s">
        <v>62</v>
      </c>
      <c r="Q332" s="13" t="s">
        <v>61</v>
      </c>
      <c r="R332" s="13" t="s">
        <v>62</v>
      </c>
      <c r="S332" s="12" t="s">
        <v>76</v>
      </c>
      <c r="T332" s="13" t="s">
        <v>77</v>
      </c>
      <c r="U332" s="13" t="s">
        <v>61</v>
      </c>
      <c r="V332" s="12" t="s">
        <v>1368</v>
      </c>
      <c r="W332" s="12" t="s">
        <v>72</v>
      </c>
      <c r="X332" s="1" t="s">
        <v>62</v>
      </c>
      <c r="Y332" s="1" t="s">
        <v>73</v>
      </c>
      <c r="Z332" t="s">
        <v>3187</v>
      </c>
      <c r="AA332" s="12" t="str">
        <f>Table1[[#This Row],[case_id]]&amp;"__"&amp;Table1[[#This Row],[filename]]&amp;"__"&amp;Table1[[#This Row],[Model]]</f>
        <v>repo_d5da743_3462999__gemini_redirects_llm_vs_gt.diff__Gemini 3.5 Flash</v>
      </c>
      <c r="AB332" s="12">
        <f>IF(Table1[[#This Row],[task_success]]="Yes",1,0)</f>
        <v>1</v>
      </c>
      <c r="AC332" s="12">
        <f>IF(Table1[[#This Row],[task_success]]="Partial",1,0)</f>
        <v>0</v>
      </c>
      <c r="AD332" s="12">
        <f>IF(Table1[[#This Row],[task_success]]="No",1,0)</f>
        <v>0</v>
      </c>
      <c r="AE332" s="12">
        <f>IF(Table1[[#This Row],[exact_match]]="Yes",1,0)</f>
        <v>0</v>
      </c>
      <c r="AF332" s="12">
        <f>IF(Table1[[#This Row],[unintended_change_present]]="Yes",1,0)</f>
        <v>1</v>
      </c>
      <c r="AG332" s="12">
        <f>IF(Table1[[#This Row],[missed_required_change]]="Yes",1,0)</f>
        <v>0</v>
      </c>
      <c r="AH332" s="12">
        <f>IF(OR(Table1[[#This Row],[severity]]="Medium",Table1[[#This Row],[severity]]="High"),1,0)</f>
        <v>0</v>
      </c>
    </row>
    <row r="333" spans="1:34" ht="183">
      <c r="A333" s="10" t="s">
        <v>1351</v>
      </c>
      <c r="B333" s="11" t="s">
        <v>1352</v>
      </c>
      <c r="C333" s="12" t="s">
        <v>80</v>
      </c>
      <c r="D33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3" s="11" t="s">
        <v>1422</v>
      </c>
      <c r="F333" s="12" t="s">
        <v>1423</v>
      </c>
      <c r="G333" s="12" t="s">
        <v>1404</v>
      </c>
      <c r="H333" s="12">
        <v>1</v>
      </c>
      <c r="I333" s="12" t="s">
        <v>1424</v>
      </c>
      <c r="J333" s="12" t="s">
        <v>1424</v>
      </c>
      <c r="K333" s="13" t="s">
        <v>56</v>
      </c>
      <c r="L333" s="12" t="s">
        <v>1425</v>
      </c>
      <c r="M333" s="12" t="s">
        <v>1426</v>
      </c>
      <c r="N333" s="12" t="s">
        <v>988</v>
      </c>
      <c r="O333" s="12" t="s">
        <v>1431</v>
      </c>
      <c r="P333" s="12" t="s">
        <v>61</v>
      </c>
      <c r="Q333" s="12" t="s">
        <v>61</v>
      </c>
      <c r="R333" s="12" t="s">
        <v>62</v>
      </c>
      <c r="S333" s="12" t="s">
        <v>833</v>
      </c>
      <c r="T333" s="12" t="s">
        <v>64</v>
      </c>
      <c r="U333" s="12" t="s">
        <v>62</v>
      </c>
      <c r="V333" s="12" t="s">
        <v>1432</v>
      </c>
      <c r="W333" s="12" t="s">
        <v>66</v>
      </c>
      <c r="X333" s="1" t="s">
        <v>62</v>
      </c>
      <c r="Y333" s="1" t="s">
        <v>73</v>
      </c>
      <c r="Z333" t="s">
        <v>3187</v>
      </c>
      <c r="AA333" s="12" t="str">
        <f>Table1[[#This Row],[case_id]]&amp;"__"&amp;Table1[[#This Row],[filename]]&amp;"__"&amp;Table1[[#This Row],[Model]]</f>
        <v>repo_f9d18a8_d5da743__gemini_client_llm_vs_gt.diff__Gemini 3.5 Flash</v>
      </c>
      <c r="AB333" s="12">
        <f>IF(Table1[[#This Row],[task_success]]="Yes",1,0)</f>
        <v>0</v>
      </c>
      <c r="AC333" s="12">
        <f>IF(Table1[[#This Row],[task_success]]="Partial",1,0)</f>
        <v>0</v>
      </c>
      <c r="AD333" s="12">
        <f>IF(Table1[[#This Row],[task_success]]="No",1,0)</f>
        <v>1</v>
      </c>
      <c r="AE333" s="12">
        <f>IF(Table1[[#This Row],[exact_match]]="Yes",1,0)</f>
        <v>0</v>
      </c>
      <c r="AF333" s="12">
        <f>IF(Table1[[#This Row],[unintended_change_present]]="Yes",1,0)</f>
        <v>1</v>
      </c>
      <c r="AG333" s="12">
        <f>IF(Table1[[#This Row],[missed_required_change]]="Yes",1,0)</f>
        <v>1</v>
      </c>
      <c r="AH333" s="12">
        <f>IF(OR(Table1[[#This Row],[severity]]="Medium",Table1[[#This Row],[severity]]="High"),1,0)</f>
        <v>1</v>
      </c>
    </row>
    <row r="334" spans="1:34" ht="213">
      <c r="A334" s="14" t="s">
        <v>1351</v>
      </c>
      <c r="B334" s="15" t="s">
        <v>1352</v>
      </c>
      <c r="C334" s="16" t="s">
        <v>149</v>
      </c>
      <c r="D33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4" s="15" t="s">
        <v>1437</v>
      </c>
      <c r="F334" s="16" t="s">
        <v>1438</v>
      </c>
      <c r="G334" s="16" t="s">
        <v>1439</v>
      </c>
      <c r="H334" s="16">
        <v>1</v>
      </c>
      <c r="I334" s="16" t="s">
        <v>1440</v>
      </c>
      <c r="J334" s="16" t="s">
        <v>1440</v>
      </c>
      <c r="K334" s="18" t="s">
        <v>56</v>
      </c>
      <c r="L334" s="16" t="s">
        <v>1441</v>
      </c>
      <c r="M334" s="16" t="s">
        <v>1442</v>
      </c>
      <c r="N334" s="12" t="s">
        <v>1446</v>
      </c>
      <c r="O334" s="12" t="s">
        <v>1447</v>
      </c>
      <c r="P334" s="12" t="s">
        <v>61</v>
      </c>
      <c r="Q334" s="12" t="s">
        <v>61</v>
      </c>
      <c r="R334" s="12" t="s">
        <v>62</v>
      </c>
      <c r="S334" s="12" t="s">
        <v>833</v>
      </c>
      <c r="T334" s="12" t="s">
        <v>64</v>
      </c>
      <c r="U334" s="12" t="s">
        <v>62</v>
      </c>
      <c r="V334" s="12" t="s">
        <v>1448</v>
      </c>
      <c r="W334" s="12" t="s">
        <v>66</v>
      </c>
      <c r="X334" s="1" t="s">
        <v>62</v>
      </c>
      <c r="Y334" s="1" t="s">
        <v>73</v>
      </c>
      <c r="Z334" t="s">
        <v>3187</v>
      </c>
      <c r="AA334" s="12" t="str">
        <f>Table1[[#This Row],[case_id]]&amp;"__"&amp;Table1[[#This Row],[filename]]&amp;"__"&amp;Table1[[#This Row],[Model]]</f>
        <v>repo_4fbf275_81f385c__gemini_api_llm_vs_gt.diff__Gemini 3.5 Flash</v>
      </c>
      <c r="AB334" s="12">
        <f>IF(Table1[[#This Row],[task_success]]="Yes",1,0)</f>
        <v>0</v>
      </c>
      <c r="AC334" s="12">
        <f>IF(Table1[[#This Row],[task_success]]="Partial",1,0)</f>
        <v>0</v>
      </c>
      <c r="AD334" s="12">
        <f>IF(Table1[[#This Row],[task_success]]="No",1,0)</f>
        <v>1</v>
      </c>
      <c r="AE334" s="12">
        <f>IF(Table1[[#This Row],[exact_match]]="Yes",1,0)</f>
        <v>0</v>
      </c>
      <c r="AF334" s="12">
        <f>IF(Table1[[#This Row],[unintended_change_present]]="Yes",1,0)</f>
        <v>1</v>
      </c>
      <c r="AG334" s="12">
        <f>IF(Table1[[#This Row],[missed_required_change]]="Yes",1,0)</f>
        <v>1</v>
      </c>
      <c r="AH334" s="12">
        <f>IF(OR(Table1[[#This Row],[severity]]="Medium",Table1[[#This Row],[severity]]="High"),1,0)</f>
        <v>1</v>
      </c>
    </row>
    <row r="335" spans="1:34" ht="183">
      <c r="A335" s="27" t="s">
        <v>1454</v>
      </c>
      <c r="B335" s="11" t="s">
        <v>1455</v>
      </c>
      <c r="C335" s="12" t="s">
        <v>51</v>
      </c>
      <c r="D33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5" s="11" t="s">
        <v>1456</v>
      </c>
      <c r="F335" s="12" t="s">
        <v>1457</v>
      </c>
      <c r="G335" s="12" t="s">
        <v>1458</v>
      </c>
      <c r="H335" s="12">
        <v>3</v>
      </c>
      <c r="I335" s="12" t="s">
        <v>1459</v>
      </c>
      <c r="J335" s="12" t="s">
        <v>1460</v>
      </c>
      <c r="K335" s="13" t="s">
        <v>56</v>
      </c>
      <c r="L335" s="12" t="s">
        <v>1461</v>
      </c>
      <c r="M335" s="12" t="s">
        <v>1462</v>
      </c>
      <c r="N335" s="12" t="s">
        <v>1466</v>
      </c>
      <c r="O335" s="12" t="s">
        <v>1467</v>
      </c>
      <c r="P335" s="12" t="s">
        <v>61</v>
      </c>
      <c r="Q335" s="12" t="s">
        <v>61</v>
      </c>
      <c r="R335" s="12" t="s">
        <v>62</v>
      </c>
      <c r="S335" s="12" t="s">
        <v>833</v>
      </c>
      <c r="T335" s="12" t="s">
        <v>64</v>
      </c>
      <c r="U335" s="12" t="s">
        <v>62</v>
      </c>
      <c r="V335" s="12" t="s">
        <v>1468</v>
      </c>
      <c r="W335" s="12" t="s">
        <v>66</v>
      </c>
      <c r="X335" s="1" t="s">
        <v>62</v>
      </c>
      <c r="Y335" s="1" t="s">
        <v>73</v>
      </c>
      <c r="Z335" t="s">
        <v>3187</v>
      </c>
      <c r="AA335" s="12" t="str">
        <f>Table1[[#This Row],[case_id]]&amp;"__"&amp;Table1[[#This Row],[filename]]&amp;"__"&amp;Table1[[#This Row],[Model]]</f>
        <v>repo_15a5c59_ef8da99__gemini_def_llm_vs_gt.diff__Gemini 3.5 Flash</v>
      </c>
      <c r="AB335" s="12">
        <f>IF(Table1[[#This Row],[task_success]]="Yes",1,0)</f>
        <v>0</v>
      </c>
      <c r="AC335" s="12">
        <f>IF(Table1[[#This Row],[task_success]]="Partial",1,0)</f>
        <v>0</v>
      </c>
      <c r="AD335" s="12">
        <f>IF(Table1[[#This Row],[task_success]]="No",1,0)</f>
        <v>1</v>
      </c>
      <c r="AE335" s="12">
        <f>IF(Table1[[#This Row],[exact_match]]="Yes",1,0)</f>
        <v>0</v>
      </c>
      <c r="AF335" s="12">
        <f>IF(Table1[[#This Row],[unintended_change_present]]="Yes",1,0)</f>
        <v>1</v>
      </c>
      <c r="AG335" s="12">
        <f>IF(Table1[[#This Row],[missed_required_change]]="Yes",1,0)</f>
        <v>1</v>
      </c>
      <c r="AH335" s="12">
        <f>IF(OR(Table1[[#This Row],[severity]]="Medium",Table1[[#This Row],[severity]]="High"),1,0)</f>
        <v>1</v>
      </c>
    </row>
    <row r="336" spans="1:34" ht="198">
      <c r="A336" s="26" t="s">
        <v>1454</v>
      </c>
      <c r="B336" s="15" t="s">
        <v>1455</v>
      </c>
      <c r="C336" s="16" t="s">
        <v>51</v>
      </c>
      <c r="D33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6" s="15" t="s">
        <v>1456</v>
      </c>
      <c r="F336" s="16" t="s">
        <v>1457</v>
      </c>
      <c r="G336" s="16" t="s">
        <v>1458</v>
      </c>
      <c r="H336" s="16">
        <v>3</v>
      </c>
      <c r="I336" s="16" t="s">
        <v>1459</v>
      </c>
      <c r="J336" s="16" t="s">
        <v>1471</v>
      </c>
      <c r="K336" s="18" t="s">
        <v>56</v>
      </c>
      <c r="L336" s="16" t="s">
        <v>1461</v>
      </c>
      <c r="M336" s="16" t="s">
        <v>1462</v>
      </c>
      <c r="N336" s="12" t="s">
        <v>1474</v>
      </c>
      <c r="O336" s="12" t="s">
        <v>1475</v>
      </c>
      <c r="P336" s="13" t="s">
        <v>62</v>
      </c>
      <c r="Q336" s="13" t="s">
        <v>61</v>
      </c>
      <c r="R336" s="13" t="s">
        <v>62</v>
      </c>
      <c r="S336" s="12" t="s">
        <v>76</v>
      </c>
      <c r="T336" s="13" t="s">
        <v>77</v>
      </c>
      <c r="U336" s="13" t="s">
        <v>61</v>
      </c>
      <c r="V336" s="12" t="s">
        <v>1476</v>
      </c>
      <c r="W336" s="12" t="s">
        <v>72</v>
      </c>
      <c r="X336" s="1" t="s">
        <v>62</v>
      </c>
      <c r="Y336" s="1" t="s">
        <v>73</v>
      </c>
      <c r="Z336" t="s">
        <v>3187</v>
      </c>
      <c r="AA336" s="12" t="str">
        <f>Table1[[#This Row],[case_id]]&amp;"__"&amp;Table1[[#This Row],[filename]]&amp;"__"&amp;Table1[[#This Row],[Model]]</f>
        <v>repo_15a5c59_ef8da99__gemini_output_llm_vs_gt.diff__Gemini 3.5 Flash</v>
      </c>
      <c r="AB336" s="12">
        <f>IF(Table1[[#This Row],[task_success]]="Yes",1,0)</f>
        <v>1</v>
      </c>
      <c r="AC336" s="12">
        <f>IF(Table1[[#This Row],[task_success]]="Partial",1,0)</f>
        <v>0</v>
      </c>
      <c r="AD336" s="12">
        <f>IF(Table1[[#This Row],[task_success]]="No",1,0)</f>
        <v>0</v>
      </c>
      <c r="AE336" s="12">
        <f>IF(Table1[[#This Row],[exact_match]]="Yes",1,0)</f>
        <v>0</v>
      </c>
      <c r="AF336" s="12">
        <f>IF(Table1[[#This Row],[unintended_change_present]]="Yes",1,0)</f>
        <v>1</v>
      </c>
      <c r="AG336" s="12">
        <f>IF(Table1[[#This Row],[missed_required_change]]="Yes",1,0)</f>
        <v>0</v>
      </c>
      <c r="AH336" s="12">
        <f>IF(OR(Table1[[#This Row],[severity]]="Medium",Table1[[#This Row],[severity]]="High"),1,0)</f>
        <v>0</v>
      </c>
    </row>
    <row r="337" spans="1:34" ht="275.25">
      <c r="A337" s="27" t="s">
        <v>1454</v>
      </c>
      <c r="B337" s="11" t="s">
        <v>1455</v>
      </c>
      <c r="C337" s="12" t="s">
        <v>51</v>
      </c>
      <c r="D33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7" s="11" t="s">
        <v>1456</v>
      </c>
      <c r="F337" s="12" t="s">
        <v>1457</v>
      </c>
      <c r="G337" s="12" t="s">
        <v>1458</v>
      </c>
      <c r="H337" s="12">
        <v>3</v>
      </c>
      <c r="I337" s="12" t="s">
        <v>1459</v>
      </c>
      <c r="J337" s="12" t="s">
        <v>1479</v>
      </c>
      <c r="K337" s="13" t="s">
        <v>56</v>
      </c>
      <c r="L337" s="12" t="s">
        <v>1461</v>
      </c>
      <c r="M337" s="12" t="s">
        <v>1462</v>
      </c>
      <c r="N337" s="12" t="s">
        <v>922</v>
      </c>
      <c r="O337" s="12" t="s">
        <v>1481</v>
      </c>
      <c r="P337" s="13" t="s">
        <v>62</v>
      </c>
      <c r="Q337" s="13" t="s">
        <v>61</v>
      </c>
      <c r="R337" s="13" t="s">
        <v>62</v>
      </c>
      <c r="S337" s="12" t="s">
        <v>76</v>
      </c>
      <c r="T337" s="13" t="s">
        <v>77</v>
      </c>
      <c r="U337" s="13" t="s">
        <v>61</v>
      </c>
      <c r="V337" s="12" t="s">
        <v>1482</v>
      </c>
      <c r="W337" s="12" t="s">
        <v>72</v>
      </c>
      <c r="X337" s="1" t="s">
        <v>62</v>
      </c>
      <c r="Y337" s="1" t="s">
        <v>73</v>
      </c>
      <c r="Z337" t="s">
        <v>3187</v>
      </c>
      <c r="AA337" s="12" t="str">
        <f>Table1[[#This Row],[case_id]]&amp;"__"&amp;Table1[[#This Row],[filename]]&amp;"__"&amp;Table1[[#This Row],[Model]]</f>
        <v>repo_15a5c59_ef8da99__gemini_sys_llm_vs_gt.diff__Gemini 3.5 Flash</v>
      </c>
      <c r="AB337" s="12">
        <f>IF(Table1[[#This Row],[task_success]]="Yes",1,0)</f>
        <v>1</v>
      </c>
      <c r="AC337" s="12">
        <f>IF(Table1[[#This Row],[task_success]]="Partial",1,0)</f>
        <v>0</v>
      </c>
      <c r="AD337" s="12">
        <f>IF(Table1[[#This Row],[task_success]]="No",1,0)</f>
        <v>0</v>
      </c>
      <c r="AE337" s="12">
        <f>IF(Table1[[#This Row],[exact_match]]="Yes",1,0)</f>
        <v>0</v>
      </c>
      <c r="AF337" s="12">
        <f>IF(Table1[[#This Row],[unintended_change_present]]="Yes",1,0)</f>
        <v>1</v>
      </c>
      <c r="AG337" s="12">
        <f>IF(Table1[[#This Row],[missed_required_change]]="Yes",1,0)</f>
        <v>0</v>
      </c>
      <c r="AH337" s="12">
        <f>IF(OR(Table1[[#This Row],[severity]]="Medium",Table1[[#This Row],[severity]]="High"),1,0)</f>
        <v>0</v>
      </c>
    </row>
    <row r="338" spans="1:34" ht="244.5">
      <c r="A338" s="26" t="s">
        <v>1454</v>
      </c>
      <c r="B338" s="15" t="s">
        <v>1455</v>
      </c>
      <c r="C338" s="16" t="s">
        <v>51</v>
      </c>
      <c r="D33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8" s="15" t="s">
        <v>1484</v>
      </c>
      <c r="F338" s="16" t="s">
        <v>1485</v>
      </c>
      <c r="G338" s="16" t="s">
        <v>1486</v>
      </c>
      <c r="H338" s="16">
        <v>2</v>
      </c>
      <c r="I338" s="16" t="s">
        <v>1487</v>
      </c>
      <c r="J338" s="16" t="s">
        <v>1460</v>
      </c>
      <c r="K338" s="18" t="s">
        <v>56</v>
      </c>
      <c r="L338" s="16" t="s">
        <v>1488</v>
      </c>
      <c r="M338" s="16" t="s">
        <v>1489</v>
      </c>
      <c r="N338" s="12" t="s">
        <v>1466</v>
      </c>
      <c r="O338" s="12" t="s">
        <v>1492</v>
      </c>
      <c r="P338" s="13" t="s">
        <v>62</v>
      </c>
      <c r="Q338" s="13" t="s">
        <v>61</v>
      </c>
      <c r="R338" s="13" t="s">
        <v>62</v>
      </c>
      <c r="S338" s="12" t="s">
        <v>76</v>
      </c>
      <c r="T338" s="13" t="s">
        <v>77</v>
      </c>
      <c r="U338" s="13" t="s">
        <v>61</v>
      </c>
      <c r="V338" s="12" t="s">
        <v>1493</v>
      </c>
      <c r="W338" s="12" t="s">
        <v>72</v>
      </c>
      <c r="X338" s="1" t="s">
        <v>62</v>
      </c>
      <c r="Y338" s="1" t="s">
        <v>73</v>
      </c>
      <c r="Z338" t="s">
        <v>3187</v>
      </c>
      <c r="AA338" s="12" t="str">
        <f>Table1[[#This Row],[case_id]]&amp;"__"&amp;Table1[[#This Row],[filename]]&amp;"__"&amp;Table1[[#This Row],[Model]]</f>
        <v>repo_0d62593_c8e4fb2__gemini_def_llm_vs_gt.diff__Gemini 3.5 Flash</v>
      </c>
      <c r="AB338" s="12">
        <f>IF(Table1[[#This Row],[task_success]]="Yes",1,0)</f>
        <v>1</v>
      </c>
      <c r="AC338" s="12">
        <f>IF(Table1[[#This Row],[task_success]]="Partial",1,0)</f>
        <v>0</v>
      </c>
      <c r="AD338" s="12">
        <f>IF(Table1[[#This Row],[task_success]]="No",1,0)</f>
        <v>0</v>
      </c>
      <c r="AE338" s="12">
        <f>IF(Table1[[#This Row],[exact_match]]="Yes",1,0)</f>
        <v>0</v>
      </c>
      <c r="AF338" s="12">
        <f>IF(Table1[[#This Row],[unintended_change_present]]="Yes",1,0)</f>
        <v>1</v>
      </c>
      <c r="AG338" s="12">
        <f>IF(Table1[[#This Row],[missed_required_change]]="Yes",1,0)</f>
        <v>0</v>
      </c>
      <c r="AH338" s="12">
        <f>IF(OR(Table1[[#This Row],[severity]]="Medium",Table1[[#This Row],[severity]]="High"),1,0)</f>
        <v>0</v>
      </c>
    </row>
    <row r="339" spans="1:34" ht="366">
      <c r="A339" s="27" t="s">
        <v>1454</v>
      </c>
      <c r="B339" s="11" t="s">
        <v>1455</v>
      </c>
      <c r="C339" s="12" t="s">
        <v>80</v>
      </c>
      <c r="D33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39" s="11" t="s">
        <v>1496</v>
      </c>
      <c r="F339" s="12" t="s">
        <v>1497</v>
      </c>
      <c r="G339" s="12" t="s">
        <v>1498</v>
      </c>
      <c r="H339" s="12">
        <v>1</v>
      </c>
      <c r="I339" s="12" t="s">
        <v>1499</v>
      </c>
      <c r="J339" s="12" t="s">
        <v>1499</v>
      </c>
      <c r="K339" s="13" t="s">
        <v>56</v>
      </c>
      <c r="L339" s="12" t="s">
        <v>1500</v>
      </c>
      <c r="M339" s="12" t="s">
        <v>1501</v>
      </c>
      <c r="N339" s="12" t="s">
        <v>1505</v>
      </c>
      <c r="O339" s="12" t="s">
        <v>1506</v>
      </c>
      <c r="P339" s="12" t="s">
        <v>61</v>
      </c>
      <c r="Q339" s="12" t="s">
        <v>61</v>
      </c>
      <c r="R339" s="12" t="s">
        <v>62</v>
      </c>
      <c r="S339" s="12" t="s">
        <v>1507</v>
      </c>
      <c r="T339" s="12" t="s">
        <v>64</v>
      </c>
      <c r="U339" s="12" t="s">
        <v>62</v>
      </c>
      <c r="V339" s="12" t="s">
        <v>1508</v>
      </c>
      <c r="W339" s="12" t="s">
        <v>66</v>
      </c>
      <c r="X339" s="1" t="s">
        <v>62</v>
      </c>
      <c r="Y339" s="1" t="s">
        <v>73</v>
      </c>
      <c r="Z339" t="s">
        <v>3187</v>
      </c>
      <c r="AA339" s="12" t="str">
        <f>Table1[[#This Row],[case_id]]&amp;"__"&amp;Table1[[#This Row],[filename]]&amp;"__"&amp;Table1[[#This Row],[Model]]</f>
        <v>repo_f35abde_354b8b1__gemini_cliapp_llm_vs_gt.diff__Gemini 3.5 Flash</v>
      </c>
      <c r="AB339" s="12">
        <f>IF(Table1[[#This Row],[task_success]]="Yes",1,0)</f>
        <v>0</v>
      </c>
      <c r="AC339" s="12">
        <f>IF(Table1[[#This Row],[task_success]]="Partial",1,0)</f>
        <v>0</v>
      </c>
      <c r="AD339" s="12">
        <f>IF(Table1[[#This Row],[task_success]]="No",1,0)</f>
        <v>1</v>
      </c>
      <c r="AE339" s="12">
        <f>IF(Table1[[#This Row],[exact_match]]="Yes",1,0)</f>
        <v>0</v>
      </c>
      <c r="AF339" s="12">
        <f>IF(Table1[[#This Row],[unintended_change_present]]="Yes",1,0)</f>
        <v>1</v>
      </c>
      <c r="AG339" s="12">
        <f>IF(Table1[[#This Row],[missed_required_change]]="Yes",1,0)</f>
        <v>1</v>
      </c>
      <c r="AH339" s="12">
        <f>IF(OR(Table1[[#This Row],[severity]]="Medium",Table1[[#This Row],[severity]]="High"),1,0)</f>
        <v>1</v>
      </c>
    </row>
    <row r="340" spans="1:34" ht="409.6">
      <c r="A340" s="26" t="s">
        <v>1454</v>
      </c>
      <c r="B340" s="15" t="s">
        <v>1455</v>
      </c>
      <c r="C340" s="16" t="s">
        <v>51</v>
      </c>
      <c r="D34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0" s="15" t="s">
        <v>1484</v>
      </c>
      <c r="F340" s="16" t="s">
        <v>1485</v>
      </c>
      <c r="G340" s="16" t="s">
        <v>1486</v>
      </c>
      <c r="H340" s="16">
        <v>2</v>
      </c>
      <c r="I340" s="16" t="s">
        <v>1487</v>
      </c>
      <c r="J340" s="16" t="s">
        <v>1512</v>
      </c>
      <c r="K340" s="18" t="s">
        <v>56</v>
      </c>
      <c r="L340" s="16" t="s">
        <v>1488</v>
      </c>
      <c r="M340" s="16" t="s">
        <v>1489</v>
      </c>
      <c r="N340" s="12" t="s">
        <v>1516</v>
      </c>
      <c r="O340" s="12" t="s">
        <v>1517</v>
      </c>
      <c r="P340" s="12" t="s">
        <v>61</v>
      </c>
      <c r="Q340" s="12" t="s">
        <v>61</v>
      </c>
      <c r="R340" s="12" t="s">
        <v>62</v>
      </c>
      <c r="S340" s="12" t="s">
        <v>1518</v>
      </c>
      <c r="T340" s="12" t="s">
        <v>64</v>
      </c>
      <c r="U340" s="12" t="s">
        <v>62</v>
      </c>
      <c r="V340" s="12" t="s">
        <v>1519</v>
      </c>
      <c r="W340" s="12" t="s">
        <v>66</v>
      </c>
      <c r="X340" s="1" t="s">
        <v>61</v>
      </c>
      <c r="Y340" s="1" t="s">
        <v>506</v>
      </c>
      <c r="Z340" t="s">
        <v>3187</v>
      </c>
      <c r="AA340" s="12" t="str">
        <f>Table1[[#This Row],[case_id]]&amp;"__"&amp;Table1[[#This Row],[filename]]&amp;"__"&amp;Table1[[#This Row],[Model]]</f>
        <v>repo_0d62593_c8e4fb2__gemini_dependency_llm_vs_gt.diff__Gemini 3.5 Flash</v>
      </c>
      <c r="AB340" s="12">
        <f>IF(Table1[[#This Row],[task_success]]="Yes",1,0)</f>
        <v>0</v>
      </c>
      <c r="AC340" s="12">
        <f>IF(Table1[[#This Row],[task_success]]="Partial",1,0)</f>
        <v>0</v>
      </c>
      <c r="AD340" s="12">
        <f>IF(Table1[[#This Row],[task_success]]="No",1,0)</f>
        <v>1</v>
      </c>
      <c r="AE340" s="12">
        <f>IF(Table1[[#This Row],[exact_match]]="Yes",1,0)</f>
        <v>0</v>
      </c>
      <c r="AF340" s="12">
        <f>IF(Table1[[#This Row],[unintended_change_present]]="Yes",1,0)</f>
        <v>1</v>
      </c>
      <c r="AG340" s="12">
        <f>IF(Table1[[#This Row],[missed_required_change]]="Yes",1,0)</f>
        <v>1</v>
      </c>
      <c r="AH340" s="12">
        <f>IF(OR(Table1[[#This Row],[severity]]="Medium",Table1[[#This Row],[severity]]="High"),1,0)</f>
        <v>1</v>
      </c>
    </row>
    <row r="341" spans="1:34" ht="244.5">
      <c r="A341" s="27" t="s">
        <v>1454</v>
      </c>
      <c r="B341" s="11" t="s">
        <v>1455</v>
      </c>
      <c r="C341" s="12" t="s">
        <v>80</v>
      </c>
      <c r="D34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1" s="11" t="s">
        <v>1522</v>
      </c>
      <c r="F341" s="12" t="s">
        <v>1523</v>
      </c>
      <c r="G341" s="12" t="s">
        <v>1524</v>
      </c>
      <c r="H341" s="12">
        <v>4</v>
      </c>
      <c r="I341" s="12" t="s">
        <v>1525</v>
      </c>
      <c r="J341" s="12" t="s">
        <v>1526</v>
      </c>
      <c r="K341" s="13" t="s">
        <v>56</v>
      </c>
      <c r="L341" s="12" t="s">
        <v>1527</v>
      </c>
      <c r="M341" s="12" t="s">
        <v>1528</v>
      </c>
      <c r="N341" s="12" t="s">
        <v>1531</v>
      </c>
      <c r="O341" s="12" t="s">
        <v>1532</v>
      </c>
      <c r="P341" s="13" t="s">
        <v>62</v>
      </c>
      <c r="Q341" s="13" t="s">
        <v>61</v>
      </c>
      <c r="R341" s="13" t="s">
        <v>62</v>
      </c>
      <c r="S341" s="12" t="s">
        <v>76</v>
      </c>
      <c r="T341" s="13" t="s">
        <v>77</v>
      </c>
      <c r="U341" s="13" t="s">
        <v>61</v>
      </c>
      <c r="V341" s="12" t="s">
        <v>1368</v>
      </c>
      <c r="W341" s="12" t="s">
        <v>72</v>
      </c>
      <c r="X341" s="1" t="s">
        <v>62</v>
      </c>
      <c r="Y341" s="1" t="s">
        <v>73</v>
      </c>
      <c r="Z341" t="s">
        <v>3187</v>
      </c>
      <c r="AA341" s="12" t="str">
        <f>Table1[[#This Row],[case_id]]&amp;"__"&amp;Table1[[#This Row],[filename]]&amp;"__"&amp;Table1[[#This Row],[Model]]</f>
        <v>repo_41101f7_a0e5c3d__gemini_conftest_llm_vs_gt.diff__Gemini 3.5 Flash</v>
      </c>
      <c r="AB341" s="12">
        <f>IF(Table1[[#This Row],[task_success]]="Yes",1,0)</f>
        <v>1</v>
      </c>
      <c r="AC341" s="12">
        <f>IF(Table1[[#This Row],[task_success]]="Partial",1,0)</f>
        <v>0</v>
      </c>
      <c r="AD341" s="12">
        <f>IF(Table1[[#This Row],[task_success]]="No",1,0)</f>
        <v>0</v>
      </c>
      <c r="AE341" s="12">
        <f>IF(Table1[[#This Row],[exact_match]]="Yes",1,0)</f>
        <v>0</v>
      </c>
      <c r="AF341" s="12">
        <f>IF(Table1[[#This Row],[unintended_change_present]]="Yes",1,0)</f>
        <v>1</v>
      </c>
      <c r="AG341" s="12">
        <f>IF(Table1[[#This Row],[missed_required_change]]="Yes",1,0)</f>
        <v>0</v>
      </c>
      <c r="AH341" s="12">
        <f>IF(OR(Table1[[#This Row],[severity]]="Medium",Table1[[#This Row],[severity]]="High"),1,0)</f>
        <v>0</v>
      </c>
    </row>
    <row r="342" spans="1:34" ht="244.5">
      <c r="A342" s="26" t="s">
        <v>1454</v>
      </c>
      <c r="B342" s="15" t="s">
        <v>1455</v>
      </c>
      <c r="C342" s="16" t="s">
        <v>80</v>
      </c>
      <c r="D34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2" s="15" t="s">
        <v>1522</v>
      </c>
      <c r="F342" s="16" t="s">
        <v>1523</v>
      </c>
      <c r="G342" s="16" t="s">
        <v>1524</v>
      </c>
      <c r="H342" s="16">
        <v>4</v>
      </c>
      <c r="I342" s="16" t="s">
        <v>1525</v>
      </c>
      <c r="J342" s="16" t="s">
        <v>1537</v>
      </c>
      <c r="K342" s="18" t="s">
        <v>56</v>
      </c>
      <c r="L342" s="16" t="s">
        <v>1527</v>
      </c>
      <c r="M342" s="16" t="s">
        <v>1528</v>
      </c>
      <c r="N342" s="12" t="s">
        <v>1538</v>
      </c>
      <c r="O342" s="12" t="s">
        <v>1539</v>
      </c>
      <c r="P342" s="13" t="s">
        <v>62</v>
      </c>
      <c r="Q342" s="13" t="s">
        <v>61</v>
      </c>
      <c r="R342" s="13" t="s">
        <v>62</v>
      </c>
      <c r="S342" s="12" t="s">
        <v>76</v>
      </c>
      <c r="T342" s="13" t="s">
        <v>77</v>
      </c>
      <c r="U342" s="13" t="s">
        <v>61</v>
      </c>
      <c r="V342" s="12" t="s">
        <v>1368</v>
      </c>
      <c r="W342" s="12" t="s">
        <v>72</v>
      </c>
      <c r="X342" s="1" t="s">
        <v>62</v>
      </c>
      <c r="Y342" s="1" t="s">
        <v>73</v>
      </c>
      <c r="Z342" t="s">
        <v>3187</v>
      </c>
      <c r="AA342" s="12" t="str">
        <f>Table1[[#This Row],[case_id]]&amp;"__"&amp;Table1[[#This Row],[filename]]&amp;"__"&amp;Table1[[#This Row],[Model]]</f>
        <v>repo_41101f7_a0e5c3d__recovery_llm_vs_gt.diff__Gemini 3.5 Flash</v>
      </c>
      <c r="AB342" s="12">
        <f>IF(Table1[[#This Row],[task_success]]="Yes",1,0)</f>
        <v>1</v>
      </c>
      <c r="AC342" s="12">
        <f>IF(Table1[[#This Row],[task_success]]="Partial",1,0)</f>
        <v>0</v>
      </c>
      <c r="AD342" s="12">
        <f>IF(Table1[[#This Row],[task_success]]="No",1,0)</f>
        <v>0</v>
      </c>
      <c r="AE342" s="12">
        <f>IF(Table1[[#This Row],[exact_match]]="Yes",1,0)</f>
        <v>0</v>
      </c>
      <c r="AF342" s="12">
        <f>IF(Table1[[#This Row],[unintended_change_present]]="Yes",1,0)</f>
        <v>1</v>
      </c>
      <c r="AG342" s="12">
        <f>IF(Table1[[#This Row],[missed_required_change]]="Yes",1,0)</f>
        <v>0</v>
      </c>
      <c r="AH342" s="12">
        <f>IF(OR(Table1[[#This Row],[severity]]="Medium",Table1[[#This Row],[severity]]="High"),1,0)</f>
        <v>0</v>
      </c>
    </row>
    <row r="343" spans="1:34" ht="275.25">
      <c r="A343" s="27" t="s">
        <v>1454</v>
      </c>
      <c r="B343" s="11" t="s">
        <v>1455</v>
      </c>
      <c r="C343" s="12" t="s">
        <v>80</v>
      </c>
      <c r="D34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3" s="11" t="s">
        <v>1522</v>
      </c>
      <c r="F343" s="12" t="s">
        <v>1523</v>
      </c>
      <c r="G343" s="12" t="s">
        <v>1524</v>
      </c>
      <c r="H343" s="12">
        <v>4</v>
      </c>
      <c r="I343" s="12" t="s">
        <v>1525</v>
      </c>
      <c r="J343" s="12" t="s">
        <v>1545</v>
      </c>
      <c r="K343" s="13" t="s">
        <v>56</v>
      </c>
      <c r="L343" s="12" t="s">
        <v>1527</v>
      </c>
      <c r="M343" s="12" t="s">
        <v>1528</v>
      </c>
      <c r="N343" s="12" t="s">
        <v>1548</v>
      </c>
      <c r="O343" s="12" t="s">
        <v>1549</v>
      </c>
      <c r="P343" s="12" t="s">
        <v>61</v>
      </c>
      <c r="Q343" s="12" t="s">
        <v>61</v>
      </c>
      <c r="R343" s="12" t="s">
        <v>62</v>
      </c>
      <c r="S343" s="12" t="s">
        <v>1361</v>
      </c>
      <c r="T343" s="12" t="s">
        <v>64</v>
      </c>
      <c r="U343" s="12" t="s">
        <v>62</v>
      </c>
      <c r="V343" s="12" t="s">
        <v>1550</v>
      </c>
      <c r="W343" s="12" t="s">
        <v>66</v>
      </c>
      <c r="X343" s="1" t="s">
        <v>62</v>
      </c>
      <c r="Y343" s="1" t="s">
        <v>73</v>
      </c>
      <c r="Z343" t="s">
        <v>3187</v>
      </c>
      <c r="AA343" s="12" t="str">
        <f>Table1[[#This Row],[case_id]]&amp;"__"&amp;Table1[[#This Row],[filename]]&amp;"__"&amp;Table1[[#This Row],[Model]]</f>
        <v>repo_41101f7_a0e5c3d__gemini_run_llm_vs_gt.diff__Gemini 3.5 Flash</v>
      </c>
      <c r="AB343" s="12">
        <f>IF(Table1[[#This Row],[task_success]]="Yes",1,0)</f>
        <v>0</v>
      </c>
      <c r="AC343" s="12">
        <f>IF(Table1[[#This Row],[task_success]]="Partial",1,0)</f>
        <v>0</v>
      </c>
      <c r="AD343" s="12">
        <f>IF(Table1[[#This Row],[task_success]]="No",1,0)</f>
        <v>1</v>
      </c>
      <c r="AE343" s="12">
        <f>IF(Table1[[#This Row],[exact_match]]="Yes",1,0)</f>
        <v>0</v>
      </c>
      <c r="AF343" s="12">
        <f>IF(Table1[[#This Row],[unintended_change_present]]="Yes",1,0)</f>
        <v>1</v>
      </c>
      <c r="AG343" s="12">
        <f>IF(Table1[[#This Row],[missed_required_change]]="Yes",1,0)</f>
        <v>1</v>
      </c>
      <c r="AH343" s="12">
        <f>IF(OR(Table1[[#This Row],[severity]]="Medium",Table1[[#This Row],[severity]]="High"),1,0)</f>
        <v>1</v>
      </c>
    </row>
    <row r="344" spans="1:34" ht="244.5">
      <c r="A344" s="26" t="s">
        <v>1454</v>
      </c>
      <c r="B344" s="15" t="s">
        <v>1455</v>
      </c>
      <c r="C344" s="16" t="s">
        <v>80</v>
      </c>
      <c r="D34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4" s="15" t="s">
        <v>1522</v>
      </c>
      <c r="F344" s="16" t="s">
        <v>1523</v>
      </c>
      <c r="G344" s="16" t="s">
        <v>1524</v>
      </c>
      <c r="H344" s="16">
        <v>4</v>
      </c>
      <c r="I344" s="16" t="s">
        <v>1525</v>
      </c>
      <c r="J344" s="16" t="s">
        <v>1553</v>
      </c>
      <c r="K344" s="18" t="s">
        <v>56</v>
      </c>
      <c r="L344" s="16" t="s">
        <v>1527</v>
      </c>
      <c r="M344" s="16" t="s">
        <v>1528</v>
      </c>
      <c r="N344" s="12" t="s">
        <v>247</v>
      </c>
      <c r="O344" s="12" t="s">
        <v>1555</v>
      </c>
      <c r="P344" s="13" t="s">
        <v>62</v>
      </c>
      <c r="Q344" s="13" t="s">
        <v>61</v>
      </c>
      <c r="R344" s="13" t="s">
        <v>62</v>
      </c>
      <c r="S344" s="12" t="s">
        <v>76</v>
      </c>
      <c r="T344" s="13" t="s">
        <v>77</v>
      </c>
      <c r="U344" s="13" t="s">
        <v>61</v>
      </c>
      <c r="V344" s="12" t="s">
        <v>1368</v>
      </c>
      <c r="W344" s="12" t="s">
        <v>72</v>
      </c>
      <c r="X344" s="1" t="s">
        <v>62</v>
      </c>
      <c r="Y344" s="1" t="s">
        <v>73</v>
      </c>
      <c r="Z344" t="s">
        <v>3187</v>
      </c>
      <c r="AA344" s="12" t="str">
        <f>Table1[[#This Row],[case_id]]&amp;"__"&amp;Table1[[#This Row],[filename]]&amp;"__"&amp;Table1[[#This Row],[Model]]</f>
        <v>repo_41101f7_a0e5c3d__gemini_sensor_llm_vs_gt.diff__Gemini 3.5 Flash</v>
      </c>
      <c r="AB344" s="12">
        <f>IF(Table1[[#This Row],[task_success]]="Yes",1,0)</f>
        <v>1</v>
      </c>
      <c r="AC344" s="12">
        <f>IF(Table1[[#This Row],[task_success]]="Partial",1,0)</f>
        <v>0</v>
      </c>
      <c r="AD344" s="12">
        <f>IF(Table1[[#This Row],[task_success]]="No",1,0)</f>
        <v>0</v>
      </c>
      <c r="AE344" s="12">
        <f>IF(Table1[[#This Row],[exact_match]]="Yes",1,0)</f>
        <v>0</v>
      </c>
      <c r="AF344" s="12">
        <f>IF(Table1[[#This Row],[unintended_change_present]]="Yes",1,0)</f>
        <v>1</v>
      </c>
      <c r="AG344" s="12">
        <f>IF(Table1[[#This Row],[missed_required_change]]="Yes",1,0)</f>
        <v>0</v>
      </c>
      <c r="AH344" s="12">
        <f>IF(OR(Table1[[#This Row],[severity]]="Medium",Table1[[#This Row],[severity]]="High"),1,0)</f>
        <v>0</v>
      </c>
    </row>
    <row r="345" spans="1:34" ht="183">
      <c r="A345" s="27" t="s">
        <v>1454</v>
      </c>
      <c r="B345" s="11" t="s">
        <v>1455</v>
      </c>
      <c r="C345" s="12" t="s">
        <v>114</v>
      </c>
      <c r="D34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5" s="11" t="s">
        <v>1557</v>
      </c>
      <c r="F345" s="12" t="s">
        <v>1558</v>
      </c>
      <c r="G345" s="12" t="s">
        <v>1559</v>
      </c>
      <c r="H345" s="12">
        <v>4</v>
      </c>
      <c r="I345" s="12" t="s">
        <v>1560</v>
      </c>
      <c r="J345" s="12" t="s">
        <v>1561</v>
      </c>
      <c r="K345" s="13" t="s">
        <v>56</v>
      </c>
      <c r="L345" s="12" t="s">
        <v>1562</v>
      </c>
      <c r="M345" s="12" t="s">
        <v>1563</v>
      </c>
      <c r="N345" s="12" t="s">
        <v>447</v>
      </c>
      <c r="O345" s="12" t="s">
        <v>1565</v>
      </c>
      <c r="P345" s="13" t="s">
        <v>62</v>
      </c>
      <c r="Q345" s="13" t="s">
        <v>61</v>
      </c>
      <c r="R345" s="13" t="s">
        <v>62</v>
      </c>
      <c r="S345" s="12" t="s">
        <v>76</v>
      </c>
      <c r="T345" s="13" t="s">
        <v>77</v>
      </c>
      <c r="U345" s="13" t="s">
        <v>61</v>
      </c>
      <c r="V345" s="12" t="s">
        <v>1368</v>
      </c>
      <c r="W345" s="12" t="s">
        <v>72</v>
      </c>
      <c r="X345" s="1" t="s">
        <v>62</v>
      </c>
      <c r="Y345" s="1" t="s">
        <v>73</v>
      </c>
      <c r="Z345" t="s">
        <v>3187</v>
      </c>
      <c r="AA345" s="12" t="str">
        <f>Table1[[#This Row],[case_id]]&amp;"__"&amp;Table1[[#This Row],[filename]]&amp;"__"&amp;Table1[[#This Row],[Model]]</f>
        <v>repo_fb918e0_fa16772__gemini_base_llm_vs_gt.diff__Gemini 3.5 Flash</v>
      </c>
      <c r="AB345" s="12">
        <f>IF(Table1[[#This Row],[task_success]]="Yes",1,0)</f>
        <v>1</v>
      </c>
      <c r="AC345" s="12">
        <f>IF(Table1[[#This Row],[task_success]]="Partial",1,0)</f>
        <v>0</v>
      </c>
      <c r="AD345" s="12">
        <f>IF(Table1[[#This Row],[task_success]]="No",1,0)</f>
        <v>0</v>
      </c>
      <c r="AE345" s="12">
        <f>IF(Table1[[#This Row],[exact_match]]="Yes",1,0)</f>
        <v>0</v>
      </c>
      <c r="AF345" s="12">
        <f>IF(Table1[[#This Row],[unintended_change_present]]="Yes",1,0)</f>
        <v>1</v>
      </c>
      <c r="AG345" s="12">
        <f>IF(Table1[[#This Row],[missed_required_change]]="Yes",1,0)</f>
        <v>0</v>
      </c>
      <c r="AH345" s="12">
        <f>IF(OR(Table1[[#This Row],[severity]]="Medium",Table1[[#This Row],[severity]]="High"),1,0)</f>
        <v>0</v>
      </c>
    </row>
    <row r="346" spans="1:34" ht="396.75">
      <c r="A346" s="26" t="s">
        <v>1454</v>
      </c>
      <c r="B346" s="15" t="s">
        <v>1455</v>
      </c>
      <c r="C346" s="16" t="s">
        <v>114</v>
      </c>
      <c r="D34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6" s="15" t="s">
        <v>1557</v>
      </c>
      <c r="F346" s="16" t="s">
        <v>1558</v>
      </c>
      <c r="G346" s="16" t="s">
        <v>1559</v>
      </c>
      <c r="H346" s="16">
        <v>4</v>
      </c>
      <c r="I346" s="16" t="s">
        <v>1560</v>
      </c>
      <c r="J346" s="16" t="s">
        <v>1567</v>
      </c>
      <c r="K346" s="18" t="s">
        <v>56</v>
      </c>
      <c r="L346" s="16" t="s">
        <v>1562</v>
      </c>
      <c r="M346" s="16" t="s">
        <v>1563</v>
      </c>
      <c r="N346" s="12" t="s">
        <v>233</v>
      </c>
      <c r="O346" s="12" t="s">
        <v>1570</v>
      </c>
      <c r="P346" s="12" t="s">
        <v>61</v>
      </c>
      <c r="Q346" s="12" t="s">
        <v>61</v>
      </c>
      <c r="R346" s="12" t="s">
        <v>62</v>
      </c>
      <c r="S346" s="12" t="s">
        <v>1571</v>
      </c>
      <c r="T346" s="12" t="s">
        <v>64</v>
      </c>
      <c r="U346" s="12" t="s">
        <v>62</v>
      </c>
      <c r="V346" s="12" t="s">
        <v>1572</v>
      </c>
      <c r="W346" s="12" t="s">
        <v>66</v>
      </c>
      <c r="X346" s="1" t="s">
        <v>62</v>
      </c>
      <c r="Y346" s="1" t="s">
        <v>73</v>
      </c>
      <c r="Z346" t="s">
        <v>3187</v>
      </c>
      <c r="AA346" s="12" t="str">
        <f>Table1[[#This Row],[case_id]]&amp;"__"&amp;Table1[[#This Row],[filename]]&amp;"__"&amp;Table1[[#This Row],[Model]]</f>
        <v>repo_fb918e0_fa16772__gemini_init_llm_vs_gt.diff__Gemini 3.5 Flash</v>
      </c>
      <c r="AB346" s="12">
        <f>IF(Table1[[#This Row],[task_success]]="Yes",1,0)</f>
        <v>0</v>
      </c>
      <c r="AC346" s="12">
        <f>IF(Table1[[#This Row],[task_success]]="Partial",1,0)</f>
        <v>0</v>
      </c>
      <c r="AD346" s="12">
        <f>IF(Table1[[#This Row],[task_success]]="No",1,0)</f>
        <v>1</v>
      </c>
      <c r="AE346" s="12">
        <f>IF(Table1[[#This Row],[exact_match]]="Yes",1,0)</f>
        <v>0</v>
      </c>
      <c r="AF346" s="12">
        <f>IF(Table1[[#This Row],[unintended_change_present]]="Yes",1,0)</f>
        <v>1</v>
      </c>
      <c r="AG346" s="12">
        <f>IF(Table1[[#This Row],[missed_required_change]]="Yes",1,0)</f>
        <v>1</v>
      </c>
      <c r="AH346" s="12">
        <f>IF(OR(Table1[[#This Row],[severity]]="Medium",Table1[[#This Row],[severity]]="High"),1,0)</f>
        <v>1</v>
      </c>
    </row>
    <row r="347" spans="1:34" ht="409.6">
      <c r="A347" s="27" t="s">
        <v>1454</v>
      </c>
      <c r="B347" s="11" t="s">
        <v>1455</v>
      </c>
      <c r="C347" s="12" t="s">
        <v>114</v>
      </c>
      <c r="D34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7" s="11" t="s">
        <v>1557</v>
      </c>
      <c r="F347" s="12" t="s">
        <v>1558</v>
      </c>
      <c r="G347" s="12" t="s">
        <v>1559</v>
      </c>
      <c r="H347" s="12">
        <v>4</v>
      </c>
      <c r="I347" s="12" t="s">
        <v>1560</v>
      </c>
      <c r="J347" s="12" t="s">
        <v>1574</v>
      </c>
      <c r="K347" s="13" t="s">
        <v>56</v>
      </c>
      <c r="L347" s="12" t="s">
        <v>1562</v>
      </c>
      <c r="M347" s="12" t="s">
        <v>1563</v>
      </c>
      <c r="N347" s="12" t="s">
        <v>1577</v>
      </c>
      <c r="O347" s="12" t="s">
        <v>1578</v>
      </c>
      <c r="P347" s="12" t="s">
        <v>61</v>
      </c>
      <c r="Q347" s="12" t="s">
        <v>61</v>
      </c>
      <c r="R347" s="12" t="s">
        <v>62</v>
      </c>
      <c r="S347" s="12" t="s">
        <v>1579</v>
      </c>
      <c r="T347" s="12" t="s">
        <v>64</v>
      </c>
      <c r="U347" s="12" t="s">
        <v>62</v>
      </c>
      <c r="V347" s="12" t="s">
        <v>1580</v>
      </c>
      <c r="W347" s="12" t="s">
        <v>66</v>
      </c>
      <c r="X347" s="1" t="s">
        <v>62</v>
      </c>
      <c r="Y347" s="1" t="s">
        <v>73</v>
      </c>
      <c r="Z347" t="s">
        <v>3187</v>
      </c>
      <c r="AA347" s="12" t="str">
        <f>Table1[[#This Row],[case_id]]&amp;"__"&amp;Table1[[#This Row],[filename]]&amp;"__"&amp;Table1[[#This Row],[Model]]</f>
        <v>repo_fb918e0_fa16772__gemini_log_llm_vs_gt.diff__Gemini 3.5 Flash</v>
      </c>
      <c r="AB347" s="12">
        <f>IF(Table1[[#This Row],[task_success]]="Yes",1,0)</f>
        <v>0</v>
      </c>
      <c r="AC347" s="12">
        <f>IF(Table1[[#This Row],[task_success]]="Partial",1,0)</f>
        <v>0</v>
      </c>
      <c r="AD347" s="12">
        <f>IF(Table1[[#This Row],[task_success]]="No",1,0)</f>
        <v>1</v>
      </c>
      <c r="AE347" s="12">
        <f>IF(Table1[[#This Row],[exact_match]]="Yes",1,0)</f>
        <v>0</v>
      </c>
      <c r="AF347" s="12">
        <f>IF(Table1[[#This Row],[unintended_change_present]]="Yes",1,0)</f>
        <v>1</v>
      </c>
      <c r="AG347" s="12">
        <f>IF(Table1[[#This Row],[missed_required_change]]="Yes",1,0)</f>
        <v>1</v>
      </c>
      <c r="AH347" s="12">
        <f>IF(OR(Table1[[#This Row],[severity]]="Medium",Table1[[#This Row],[severity]]="High"),1,0)</f>
        <v>1</v>
      </c>
    </row>
    <row r="348" spans="1:34" ht="244.5">
      <c r="A348" s="26" t="s">
        <v>1454</v>
      </c>
      <c r="B348" s="15" t="s">
        <v>1455</v>
      </c>
      <c r="C348" s="16" t="s">
        <v>114</v>
      </c>
      <c r="D34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8" s="15" t="s">
        <v>1557</v>
      </c>
      <c r="F348" s="16" t="s">
        <v>1558</v>
      </c>
      <c r="G348" s="16" t="s">
        <v>1559</v>
      </c>
      <c r="H348" s="16">
        <v>4</v>
      </c>
      <c r="I348" s="16" t="s">
        <v>1560</v>
      </c>
      <c r="J348" s="16" t="s">
        <v>1583</v>
      </c>
      <c r="K348" s="18" t="s">
        <v>56</v>
      </c>
      <c r="L348" s="16" t="s">
        <v>1562</v>
      </c>
      <c r="M348" s="16" t="s">
        <v>1563</v>
      </c>
      <c r="N348" s="12" t="s">
        <v>1586</v>
      </c>
      <c r="O348" s="12" t="s">
        <v>1587</v>
      </c>
      <c r="P348" s="12" t="s">
        <v>61</v>
      </c>
      <c r="Q348" s="12" t="s">
        <v>61</v>
      </c>
      <c r="R348" s="12" t="s">
        <v>62</v>
      </c>
      <c r="S348" s="12" t="s">
        <v>124</v>
      </c>
      <c r="T348" s="12" t="s">
        <v>125</v>
      </c>
      <c r="U348" s="12" t="s">
        <v>62</v>
      </c>
      <c r="V348" s="12" t="s">
        <v>1588</v>
      </c>
      <c r="W348" s="12" t="s">
        <v>66</v>
      </c>
      <c r="X348" s="1" t="s">
        <v>62</v>
      </c>
      <c r="Y348" s="1" t="s">
        <v>73</v>
      </c>
      <c r="Z348" t="s">
        <v>3187</v>
      </c>
      <c r="AA348" s="12" t="str">
        <f>Table1[[#This Row],[case_id]]&amp;"__"&amp;Table1[[#This Row],[filename]]&amp;"__"&amp;Table1[[#This Row],[Model]]</f>
        <v>repo_fb918e0_fa16772__gemini_storage_llm_vs_gt.diff__Gemini 3.5 Flash</v>
      </c>
      <c r="AB348" s="12">
        <f>IF(Table1[[#This Row],[task_success]]="Yes",1,0)</f>
        <v>0</v>
      </c>
      <c r="AC348" s="12">
        <f>IF(Table1[[#This Row],[task_success]]="Partial",1,0)</f>
        <v>0</v>
      </c>
      <c r="AD348" s="12">
        <f>IF(Table1[[#This Row],[task_success]]="No",1,0)</f>
        <v>1</v>
      </c>
      <c r="AE348" s="12">
        <f>IF(Table1[[#This Row],[exact_match]]="Yes",1,0)</f>
        <v>0</v>
      </c>
      <c r="AF348" s="12">
        <f>IF(Table1[[#This Row],[unintended_change_present]]="Yes",1,0)</f>
        <v>1</v>
      </c>
      <c r="AG348" s="12">
        <f>IF(Table1[[#This Row],[missed_required_change]]="Yes",1,0)</f>
        <v>1</v>
      </c>
      <c r="AH348" s="12">
        <f>IF(OR(Table1[[#This Row],[severity]]="Medium",Table1[[#This Row],[severity]]="High"),1,0)</f>
        <v>1</v>
      </c>
    </row>
    <row r="349" spans="1:34" ht="91.5">
      <c r="A349" s="27" t="s">
        <v>1454</v>
      </c>
      <c r="B349" s="11" t="s">
        <v>1455</v>
      </c>
      <c r="C349" s="12" t="s">
        <v>114</v>
      </c>
      <c r="D34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49" s="11" t="s">
        <v>1591</v>
      </c>
      <c r="F349" s="12" t="s">
        <v>1592</v>
      </c>
      <c r="G349" s="12" t="s">
        <v>1593</v>
      </c>
      <c r="H349" s="12">
        <v>1</v>
      </c>
      <c r="I349" s="12" t="s">
        <v>1594</v>
      </c>
      <c r="J349" s="12" t="s">
        <v>1594</v>
      </c>
      <c r="K349" s="13" t="s">
        <v>56</v>
      </c>
      <c r="L349" s="12" t="s">
        <v>1595</v>
      </c>
      <c r="M349" s="12" t="s">
        <v>1596</v>
      </c>
      <c r="N349" s="12" t="s">
        <v>1599</v>
      </c>
      <c r="O349" s="12" t="s">
        <v>1600</v>
      </c>
      <c r="P349" s="13" t="s">
        <v>62</v>
      </c>
      <c r="Q349" s="13" t="s">
        <v>61</v>
      </c>
      <c r="R349" s="13" t="s">
        <v>62</v>
      </c>
      <c r="S349" s="12" t="s">
        <v>76</v>
      </c>
      <c r="T349" s="13" t="s">
        <v>77</v>
      </c>
      <c r="U349" s="13" t="s">
        <v>61</v>
      </c>
      <c r="V349" s="12" t="s">
        <v>1368</v>
      </c>
      <c r="W349" s="12" t="s">
        <v>72</v>
      </c>
      <c r="X349" s="1" t="s">
        <v>62</v>
      </c>
      <c r="Y349" s="1" t="s">
        <v>73</v>
      </c>
      <c r="Z349" t="s">
        <v>3187</v>
      </c>
      <c r="AA349" s="12" t="str">
        <f>Table1[[#This Row],[case_id]]&amp;"__"&amp;Table1[[#This Row],[filename]]&amp;"__"&amp;Table1[[#This Row],[Model]]</f>
        <v>repo_7c84ddc_b72a57d__gemini_asset_llm_vs_gt.diff__Gemini 3.5 Flash</v>
      </c>
      <c r="AB349" s="12">
        <f>IF(Table1[[#This Row],[task_success]]="Yes",1,0)</f>
        <v>1</v>
      </c>
      <c r="AC349" s="12">
        <f>IF(Table1[[#This Row],[task_success]]="Partial",1,0)</f>
        <v>0</v>
      </c>
      <c r="AD349" s="12">
        <f>IF(Table1[[#This Row],[task_success]]="No",1,0)</f>
        <v>0</v>
      </c>
      <c r="AE349" s="12">
        <f>IF(Table1[[#This Row],[exact_match]]="Yes",1,0)</f>
        <v>0</v>
      </c>
      <c r="AF349" s="12">
        <f>IF(Table1[[#This Row],[unintended_change_present]]="Yes",1,0)</f>
        <v>1</v>
      </c>
      <c r="AG349" s="12">
        <f>IF(Table1[[#This Row],[missed_required_change]]="Yes",1,0)</f>
        <v>0</v>
      </c>
      <c r="AH349" s="12">
        <f>IF(OR(Table1[[#This Row],[severity]]="Medium",Table1[[#This Row],[severity]]="High"),1,0)</f>
        <v>0</v>
      </c>
    </row>
    <row r="350" spans="1:34" ht="213">
      <c r="A350" s="26" t="s">
        <v>1454</v>
      </c>
      <c r="B350" s="15" t="s">
        <v>1455</v>
      </c>
      <c r="C350" s="16" t="s">
        <v>149</v>
      </c>
      <c r="D35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0" s="15" t="s">
        <v>1603</v>
      </c>
      <c r="F350" s="16" t="s">
        <v>1604</v>
      </c>
      <c r="G350" s="16" t="s">
        <v>1605</v>
      </c>
      <c r="H350" s="16">
        <v>2</v>
      </c>
      <c r="I350" s="16" t="s">
        <v>1606</v>
      </c>
      <c r="J350" s="16" t="s">
        <v>1607</v>
      </c>
      <c r="K350" s="18" t="s">
        <v>56</v>
      </c>
      <c r="L350" s="16" t="s">
        <v>1608</v>
      </c>
      <c r="M350" s="16" t="s">
        <v>1609</v>
      </c>
      <c r="N350" s="12" t="s">
        <v>1466</v>
      </c>
      <c r="O350" s="12" t="s">
        <v>1612</v>
      </c>
      <c r="P350" s="12" t="s">
        <v>102</v>
      </c>
      <c r="Q350" s="12" t="s">
        <v>61</v>
      </c>
      <c r="R350" s="12" t="s">
        <v>62</v>
      </c>
      <c r="S350" s="12" t="s">
        <v>833</v>
      </c>
      <c r="T350" s="12" t="s">
        <v>64</v>
      </c>
      <c r="U350" s="12" t="s">
        <v>62</v>
      </c>
      <c r="V350" s="12" t="s">
        <v>1613</v>
      </c>
      <c r="W350" s="12" t="s">
        <v>162</v>
      </c>
      <c r="X350" s="1" t="s">
        <v>62</v>
      </c>
      <c r="Y350" s="1" t="s">
        <v>73</v>
      </c>
      <c r="Z350" t="s">
        <v>3187</v>
      </c>
      <c r="AA350" s="12" t="str">
        <f>Table1[[#This Row],[case_id]]&amp;"__"&amp;Table1[[#This Row],[filename]]&amp;"__"&amp;Table1[[#This Row],[Model]]</f>
        <v>repo_f8d50ca_3c7a139__gemini_def_llm_vs_gt.diff__Gemini 3.5 Flash</v>
      </c>
      <c r="AB350" s="12">
        <f>IF(Table1[[#This Row],[task_success]]="Yes",1,0)</f>
        <v>0</v>
      </c>
      <c r="AC350" s="12">
        <f>IF(Table1[[#This Row],[task_success]]="Partial",1,0)</f>
        <v>1</v>
      </c>
      <c r="AD350" s="12">
        <f>IF(Table1[[#This Row],[task_success]]="No",1,0)</f>
        <v>0</v>
      </c>
      <c r="AE350" s="12">
        <f>IF(Table1[[#This Row],[exact_match]]="Yes",1,0)</f>
        <v>0</v>
      </c>
      <c r="AF350" s="12">
        <f>IF(Table1[[#This Row],[unintended_change_present]]="Yes",1,0)</f>
        <v>1</v>
      </c>
      <c r="AG350" s="12">
        <f>IF(Table1[[#This Row],[missed_required_change]]="Yes",1,0)</f>
        <v>1</v>
      </c>
      <c r="AH350" s="12">
        <f>IF(OR(Table1[[#This Row],[severity]]="Medium",Table1[[#This Row],[severity]]="High"),1,0)</f>
        <v>1</v>
      </c>
    </row>
    <row r="351" spans="1:34" ht="305.25">
      <c r="A351" s="27" t="s">
        <v>1454</v>
      </c>
      <c r="B351" s="11" t="s">
        <v>1455</v>
      </c>
      <c r="C351" s="12" t="s">
        <v>149</v>
      </c>
      <c r="D35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1" s="11" t="s">
        <v>1603</v>
      </c>
      <c r="F351" s="12" t="s">
        <v>1604</v>
      </c>
      <c r="G351" s="12" t="s">
        <v>1605</v>
      </c>
      <c r="H351" s="12">
        <v>2</v>
      </c>
      <c r="I351" s="12" t="s">
        <v>1606</v>
      </c>
      <c r="J351" s="12" t="s">
        <v>1616</v>
      </c>
      <c r="K351" s="13" t="s">
        <v>56</v>
      </c>
      <c r="L351" s="12" t="s">
        <v>1608</v>
      </c>
      <c r="M351" s="12" t="s">
        <v>1609</v>
      </c>
      <c r="N351" s="12" t="s">
        <v>1620</v>
      </c>
      <c r="O351" s="12" t="s">
        <v>1621</v>
      </c>
      <c r="P351" s="12" t="s">
        <v>102</v>
      </c>
      <c r="Q351" s="12" t="s">
        <v>61</v>
      </c>
      <c r="R351" s="12" t="s">
        <v>62</v>
      </c>
      <c r="S351" s="12" t="s">
        <v>1622</v>
      </c>
      <c r="T351" s="12" t="s">
        <v>64</v>
      </c>
      <c r="U351" s="12" t="s">
        <v>62</v>
      </c>
      <c r="V351" s="12" t="s">
        <v>1623</v>
      </c>
      <c r="W351" s="12" t="s">
        <v>162</v>
      </c>
      <c r="X351" s="1" t="s">
        <v>62</v>
      </c>
      <c r="Y351" s="1" t="s">
        <v>73</v>
      </c>
      <c r="Z351" t="s">
        <v>3187</v>
      </c>
      <c r="AA351" s="12" t="str">
        <f>Table1[[#This Row],[case_id]]&amp;"__"&amp;Table1[[#This Row],[filename]]&amp;"__"&amp;Table1[[#This Row],[Model]]</f>
        <v>repo_f8d50ca_3c7a139__gemini_assetdef_llm_vs_gt.diff__Gemini 3.5 Flash</v>
      </c>
      <c r="AB351" s="12">
        <f>IF(Table1[[#This Row],[task_success]]="Yes",1,0)</f>
        <v>0</v>
      </c>
      <c r="AC351" s="12">
        <f>IF(Table1[[#This Row],[task_success]]="Partial",1,0)</f>
        <v>1</v>
      </c>
      <c r="AD351" s="12">
        <f>IF(Table1[[#This Row],[task_success]]="No",1,0)</f>
        <v>0</v>
      </c>
      <c r="AE351" s="12">
        <f>IF(Table1[[#This Row],[exact_match]]="Yes",1,0)</f>
        <v>0</v>
      </c>
      <c r="AF351" s="12">
        <f>IF(Table1[[#This Row],[unintended_change_present]]="Yes",1,0)</f>
        <v>1</v>
      </c>
      <c r="AG351" s="12">
        <f>IF(Table1[[#This Row],[missed_required_change]]="Yes",1,0)</f>
        <v>1</v>
      </c>
      <c r="AH351" s="12">
        <f>IF(OR(Table1[[#This Row],[severity]]="Medium",Table1[[#This Row],[severity]]="High"),1,0)</f>
        <v>1</v>
      </c>
    </row>
    <row r="352" spans="1:34" ht="121.5">
      <c r="A352" s="26" t="s">
        <v>1454</v>
      </c>
      <c r="B352" s="15" t="s">
        <v>1455</v>
      </c>
      <c r="C352" s="16" t="s">
        <v>180</v>
      </c>
      <c r="D35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2" s="15" t="s">
        <v>1628</v>
      </c>
      <c r="F352" s="16" t="s">
        <v>1629</v>
      </c>
      <c r="G352" s="16" t="s">
        <v>1630</v>
      </c>
      <c r="H352" s="16">
        <v>3</v>
      </c>
      <c r="I352" s="16" t="s">
        <v>1631</v>
      </c>
      <c r="J352" s="16" t="s">
        <v>1632</v>
      </c>
      <c r="K352" s="18" t="s">
        <v>56</v>
      </c>
      <c r="L352" s="16" t="s">
        <v>1633</v>
      </c>
      <c r="M352" s="16" t="s">
        <v>1634</v>
      </c>
      <c r="N352" s="12" t="s">
        <v>1637</v>
      </c>
      <c r="O352" s="12" t="s">
        <v>1638</v>
      </c>
      <c r="P352" s="13" t="s">
        <v>62</v>
      </c>
      <c r="Q352" s="13" t="s">
        <v>61</v>
      </c>
      <c r="R352" s="13" t="s">
        <v>62</v>
      </c>
      <c r="S352" s="12" t="s">
        <v>76</v>
      </c>
      <c r="T352" s="13" t="s">
        <v>77</v>
      </c>
      <c r="U352" s="13" t="s">
        <v>61</v>
      </c>
      <c r="V352" s="12" t="s">
        <v>1368</v>
      </c>
      <c r="W352" s="12" t="s">
        <v>72</v>
      </c>
      <c r="X352" s="1" t="s">
        <v>62</v>
      </c>
      <c r="Y352" s="1" t="s">
        <v>73</v>
      </c>
      <c r="Z352" t="s">
        <v>3187</v>
      </c>
      <c r="AA352" s="12" t="str">
        <f>Table1[[#This Row],[case_id]]&amp;"__"&amp;Table1[[#This Row],[filename]]&amp;"__"&amp;Table1[[#This Row],[Model]]</f>
        <v>repo_105fb70_71d6cd4__gemini_dbt_llm_vs_gt.diff__Gemini 3.5 Flash</v>
      </c>
      <c r="AB352" s="12">
        <f>IF(Table1[[#This Row],[task_success]]="Yes",1,0)</f>
        <v>1</v>
      </c>
      <c r="AC352" s="12">
        <f>IF(Table1[[#This Row],[task_success]]="Partial",1,0)</f>
        <v>0</v>
      </c>
      <c r="AD352" s="12">
        <f>IF(Table1[[#This Row],[task_success]]="No",1,0)</f>
        <v>0</v>
      </c>
      <c r="AE352" s="12">
        <f>IF(Table1[[#This Row],[exact_match]]="Yes",1,0)</f>
        <v>0</v>
      </c>
      <c r="AF352" s="12">
        <f>IF(Table1[[#This Row],[unintended_change_present]]="Yes",1,0)</f>
        <v>1</v>
      </c>
      <c r="AG352" s="12">
        <f>IF(Table1[[#This Row],[missed_required_change]]="Yes",1,0)</f>
        <v>0</v>
      </c>
      <c r="AH352" s="12">
        <f>IF(OR(Table1[[#This Row],[severity]]="Medium",Table1[[#This Row],[severity]]="High"),1,0)</f>
        <v>0</v>
      </c>
    </row>
    <row r="353" spans="1:34" ht="121.5">
      <c r="A353" s="27" t="s">
        <v>1454</v>
      </c>
      <c r="B353" s="11" t="s">
        <v>1455</v>
      </c>
      <c r="C353" s="12" t="s">
        <v>180</v>
      </c>
      <c r="D35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3" s="11" t="s">
        <v>1628</v>
      </c>
      <c r="F353" s="12" t="s">
        <v>1629</v>
      </c>
      <c r="G353" s="12" t="s">
        <v>1630</v>
      </c>
      <c r="H353" s="12">
        <v>3</v>
      </c>
      <c r="I353" s="12" t="s">
        <v>1631</v>
      </c>
      <c r="J353" s="12" t="s">
        <v>1641</v>
      </c>
      <c r="K353" s="13" t="s">
        <v>56</v>
      </c>
      <c r="L353" s="12" t="s">
        <v>1633</v>
      </c>
      <c r="M353" s="12" t="s">
        <v>1634</v>
      </c>
      <c r="N353" s="12" t="s">
        <v>1644</v>
      </c>
      <c r="O353" s="12" t="s">
        <v>1645</v>
      </c>
      <c r="P353" s="13" t="s">
        <v>62</v>
      </c>
      <c r="Q353" s="13" t="s">
        <v>61</v>
      </c>
      <c r="R353" s="13" t="s">
        <v>62</v>
      </c>
      <c r="S353" s="12" t="s">
        <v>76</v>
      </c>
      <c r="T353" s="13" t="s">
        <v>77</v>
      </c>
      <c r="U353" s="13" t="s">
        <v>61</v>
      </c>
      <c r="V353" s="12" t="s">
        <v>1368</v>
      </c>
      <c r="W353" s="12" t="s">
        <v>72</v>
      </c>
      <c r="X353" s="1" t="s">
        <v>62</v>
      </c>
      <c r="Y353" s="1" t="s">
        <v>73</v>
      </c>
      <c r="Z353" t="s">
        <v>3187</v>
      </c>
      <c r="AA353" s="12" t="str">
        <f>Table1[[#This Row],[case_id]]&amp;"__"&amp;Table1[[#This Row],[filename]]&amp;"__"&amp;Table1[[#This Row],[Model]]</f>
        <v>repo_105fb70_71d6cd4__gemini_metric_llm_vs_gt.diff__Gemini 3.5 Flash</v>
      </c>
      <c r="AB353" s="12">
        <f>IF(Table1[[#This Row],[task_success]]="Yes",1,0)</f>
        <v>1</v>
      </c>
      <c r="AC353" s="12">
        <f>IF(Table1[[#This Row],[task_success]]="Partial",1,0)</f>
        <v>0</v>
      </c>
      <c r="AD353" s="12">
        <f>IF(Table1[[#This Row],[task_success]]="No",1,0)</f>
        <v>0</v>
      </c>
      <c r="AE353" s="12">
        <f>IF(Table1[[#This Row],[exact_match]]="Yes",1,0)</f>
        <v>0</v>
      </c>
      <c r="AF353" s="12">
        <f>IF(Table1[[#This Row],[unintended_change_present]]="Yes",1,0)</f>
        <v>1</v>
      </c>
      <c r="AG353" s="12">
        <f>IF(Table1[[#This Row],[missed_required_change]]="Yes",1,0)</f>
        <v>0</v>
      </c>
      <c r="AH353" s="12">
        <f>IF(OR(Table1[[#This Row],[severity]]="Medium",Table1[[#This Row],[severity]]="High"),1,0)</f>
        <v>0</v>
      </c>
    </row>
    <row r="354" spans="1:34" ht="121.5">
      <c r="A354" s="26" t="s">
        <v>1454</v>
      </c>
      <c r="B354" s="15" t="s">
        <v>1455</v>
      </c>
      <c r="C354" s="16" t="s">
        <v>180</v>
      </c>
      <c r="D35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4" s="15" t="s">
        <v>1628</v>
      </c>
      <c r="F354" s="16" t="s">
        <v>1629</v>
      </c>
      <c r="G354" s="16" t="s">
        <v>1630</v>
      </c>
      <c r="H354" s="16">
        <v>3</v>
      </c>
      <c r="I354" s="16" t="s">
        <v>1631</v>
      </c>
      <c r="J354" s="16" t="s">
        <v>1648</v>
      </c>
      <c r="K354" s="18" t="s">
        <v>56</v>
      </c>
      <c r="L354" s="16" t="s">
        <v>1633</v>
      </c>
      <c r="M354" s="16" t="s">
        <v>1634</v>
      </c>
      <c r="N354" s="12" t="s">
        <v>1651</v>
      </c>
      <c r="O354" s="12" t="s">
        <v>1652</v>
      </c>
      <c r="P354" s="13" t="s">
        <v>62</v>
      </c>
      <c r="Q354" s="13" t="s">
        <v>61</v>
      </c>
      <c r="R354" s="13" t="s">
        <v>62</v>
      </c>
      <c r="S354" s="12" t="s">
        <v>76</v>
      </c>
      <c r="T354" s="13" t="s">
        <v>77</v>
      </c>
      <c r="U354" s="13" t="s">
        <v>61</v>
      </c>
      <c r="V354" s="12" t="s">
        <v>1368</v>
      </c>
      <c r="W354" s="12" t="s">
        <v>72</v>
      </c>
      <c r="X354" s="1" t="s">
        <v>62</v>
      </c>
      <c r="Y354" s="1" t="s">
        <v>73</v>
      </c>
      <c r="Z354" t="s">
        <v>3187</v>
      </c>
      <c r="AA354" s="12" t="str">
        <f>Table1[[#This Row],[case_id]]&amp;"__"&amp;Table1[[#This Row],[filename]]&amp;"__"&amp;Table1[[#This Row],[Model]]</f>
        <v>repo_105fb70_71d6cd4__gemini_pipeline_llm_vs_gt.diff__Gemini 3.5 Flash</v>
      </c>
      <c r="AB354" s="12">
        <f>IF(Table1[[#This Row],[task_success]]="Yes",1,0)</f>
        <v>1</v>
      </c>
      <c r="AC354" s="12">
        <f>IF(Table1[[#This Row],[task_success]]="Partial",1,0)</f>
        <v>0</v>
      </c>
      <c r="AD354" s="12">
        <f>IF(Table1[[#This Row],[task_success]]="No",1,0)</f>
        <v>0</v>
      </c>
      <c r="AE354" s="12">
        <f>IF(Table1[[#This Row],[exact_match]]="Yes",1,0)</f>
        <v>0</v>
      </c>
      <c r="AF354" s="12">
        <f>IF(Table1[[#This Row],[unintended_change_present]]="Yes",1,0)</f>
        <v>1</v>
      </c>
      <c r="AG354" s="12">
        <f>IF(Table1[[#This Row],[missed_required_change]]="Yes",1,0)</f>
        <v>0</v>
      </c>
      <c r="AH354" s="12">
        <f>IF(OR(Table1[[#This Row],[severity]]="Medium",Table1[[#This Row],[severity]]="High"),1,0)</f>
        <v>0</v>
      </c>
    </row>
    <row r="355" spans="1:34" ht="183">
      <c r="A355" s="27" t="s">
        <v>1454</v>
      </c>
      <c r="B355" s="11" t="s">
        <v>1455</v>
      </c>
      <c r="C355" s="12" t="s">
        <v>180</v>
      </c>
      <c r="D35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5" s="11" t="s">
        <v>1655</v>
      </c>
      <c r="F355" s="12" t="s">
        <v>1656</v>
      </c>
      <c r="G355" s="12" t="s">
        <v>1657</v>
      </c>
      <c r="H355" s="12">
        <v>3</v>
      </c>
      <c r="I355" s="12" t="s">
        <v>1658</v>
      </c>
      <c r="J355" s="12" t="s">
        <v>1659</v>
      </c>
      <c r="K355" s="13" t="s">
        <v>56</v>
      </c>
      <c r="L355" s="12" t="s">
        <v>1660</v>
      </c>
      <c r="M355" s="12" t="s">
        <v>1661</v>
      </c>
      <c r="N355" s="12" t="s">
        <v>2927</v>
      </c>
      <c r="O355" s="12" t="s">
        <v>1666</v>
      </c>
      <c r="P355" s="13" t="s">
        <v>62</v>
      </c>
      <c r="Q355" s="13" t="s">
        <v>61</v>
      </c>
      <c r="R355" s="13" t="s">
        <v>62</v>
      </c>
      <c r="S355" s="12" t="s">
        <v>215</v>
      </c>
      <c r="T355" s="13" t="s">
        <v>77</v>
      </c>
      <c r="U355" s="13" t="s">
        <v>61</v>
      </c>
      <c r="V355" s="12" t="s">
        <v>1664</v>
      </c>
      <c r="W355" s="12" t="s">
        <v>72</v>
      </c>
      <c r="X355" s="1" t="s">
        <v>62</v>
      </c>
      <c r="Y355" s="1" t="s">
        <v>73</v>
      </c>
      <c r="Z355" t="s">
        <v>3187</v>
      </c>
      <c r="AA355" s="12" t="str">
        <f>Table1[[#This Row],[case_id]]&amp;"__"&amp;Table1[[#This Row],[filename]]&amp;"__"&amp;Table1[[#This Row],[Model]]</f>
        <v>repo_d6fe0f5_e0f5dcf__gemini_dbconstants_llm_vs_gt.diff__Gemini 3.5 Flash</v>
      </c>
      <c r="AB355" s="12">
        <f>IF(Table1[[#This Row],[task_success]]="Yes",1,0)</f>
        <v>1</v>
      </c>
      <c r="AC355" s="12">
        <f>IF(Table1[[#This Row],[task_success]]="Partial",1,0)</f>
        <v>0</v>
      </c>
      <c r="AD355" s="12">
        <f>IF(Table1[[#This Row],[task_success]]="No",1,0)</f>
        <v>0</v>
      </c>
      <c r="AE355" s="12">
        <f>IF(Table1[[#This Row],[exact_match]]="Yes",1,0)</f>
        <v>0</v>
      </c>
      <c r="AF355" s="12">
        <f>IF(Table1[[#This Row],[unintended_change_present]]="Yes",1,0)</f>
        <v>1</v>
      </c>
      <c r="AG355" s="12">
        <f>IF(Table1[[#This Row],[missed_required_change]]="Yes",1,0)</f>
        <v>0</v>
      </c>
      <c r="AH355" s="12">
        <f>IF(OR(Table1[[#This Row],[severity]]="Medium",Table1[[#This Row],[severity]]="High"),1,0)</f>
        <v>0</v>
      </c>
    </row>
    <row r="356" spans="1:34" ht="198">
      <c r="A356" s="26" t="s">
        <v>1454</v>
      </c>
      <c r="B356" s="15" t="s">
        <v>1455</v>
      </c>
      <c r="C356" s="16" t="s">
        <v>180</v>
      </c>
      <c r="D35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6" s="15" t="s">
        <v>1655</v>
      </c>
      <c r="F356" s="16" t="s">
        <v>1656</v>
      </c>
      <c r="G356" s="16" t="s">
        <v>1657</v>
      </c>
      <c r="H356" s="16">
        <v>3</v>
      </c>
      <c r="I356" s="16" t="s">
        <v>1669</v>
      </c>
      <c r="J356" s="16" t="s">
        <v>1670</v>
      </c>
      <c r="K356" s="18" t="s">
        <v>56</v>
      </c>
      <c r="L356" s="16" t="s">
        <v>1660</v>
      </c>
      <c r="M356" s="16" t="s">
        <v>1661</v>
      </c>
      <c r="N356" s="12" t="s">
        <v>1673</v>
      </c>
      <c r="O356" s="12" t="s">
        <v>1674</v>
      </c>
      <c r="P356" s="13" t="s">
        <v>62</v>
      </c>
      <c r="Q356" s="13" t="s">
        <v>61</v>
      </c>
      <c r="R356" s="13" t="s">
        <v>62</v>
      </c>
      <c r="S356" s="12" t="s">
        <v>215</v>
      </c>
      <c r="T356" s="13" t="s">
        <v>77</v>
      </c>
      <c r="U356" s="13" t="s">
        <v>61</v>
      </c>
      <c r="V356" s="12" t="s">
        <v>1664</v>
      </c>
      <c r="W356" s="12" t="s">
        <v>72</v>
      </c>
      <c r="X356" s="1" t="s">
        <v>62</v>
      </c>
      <c r="Y356" s="1" t="s">
        <v>73</v>
      </c>
      <c r="Z356" t="s">
        <v>3187</v>
      </c>
      <c r="AA356" s="12" t="str">
        <f>Table1[[#This Row],[case_id]]&amp;"__"&amp;Table1[[#This Row],[filename]]&amp;"__"&amp;Table1[[#This Row],[Model]]</f>
        <v>repo_d6fe0f5_e0f5dcf__gemini_downstreamconstants_llm_vs_gt.diff__Gemini 3.5 Flash</v>
      </c>
      <c r="AB356" s="12">
        <f>IF(Table1[[#This Row],[task_success]]="Yes",1,0)</f>
        <v>1</v>
      </c>
      <c r="AC356" s="12">
        <f>IF(Table1[[#This Row],[task_success]]="Partial",1,0)</f>
        <v>0</v>
      </c>
      <c r="AD356" s="12">
        <f>IF(Table1[[#This Row],[task_success]]="No",1,0)</f>
        <v>0</v>
      </c>
      <c r="AE356" s="12">
        <f>IF(Table1[[#This Row],[exact_match]]="Yes",1,0)</f>
        <v>0</v>
      </c>
      <c r="AF356" s="12">
        <f>IF(Table1[[#This Row],[unintended_change_present]]="Yes",1,0)</f>
        <v>1</v>
      </c>
      <c r="AG356" s="12">
        <f>IF(Table1[[#This Row],[missed_required_change]]="Yes",1,0)</f>
        <v>0</v>
      </c>
      <c r="AH356" s="12">
        <f>IF(OR(Table1[[#This Row],[severity]]="Medium",Table1[[#This Row],[severity]]="High"),1,0)</f>
        <v>0</v>
      </c>
    </row>
    <row r="357" spans="1:34" ht="198">
      <c r="A357" s="27" t="s">
        <v>1454</v>
      </c>
      <c r="B357" s="11" t="s">
        <v>1455</v>
      </c>
      <c r="C357" s="12" t="s">
        <v>180</v>
      </c>
      <c r="D35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7" s="11" t="s">
        <v>1655</v>
      </c>
      <c r="F357" s="12" t="s">
        <v>1656</v>
      </c>
      <c r="G357" s="12" t="s">
        <v>1657</v>
      </c>
      <c r="H357" s="12">
        <v>3</v>
      </c>
      <c r="I357" s="12" t="s">
        <v>1669</v>
      </c>
      <c r="J357" s="12" t="s">
        <v>1677</v>
      </c>
      <c r="K357" s="13" t="s">
        <v>56</v>
      </c>
      <c r="L357" s="12" t="s">
        <v>1660</v>
      </c>
      <c r="M357" s="12" t="s">
        <v>1661</v>
      </c>
      <c r="N357" s="12" t="s">
        <v>1680</v>
      </c>
      <c r="O357" s="12" t="s">
        <v>1681</v>
      </c>
      <c r="P357" s="13" t="s">
        <v>62</v>
      </c>
      <c r="Q357" s="13" t="s">
        <v>61</v>
      </c>
      <c r="R357" s="13" t="s">
        <v>62</v>
      </c>
      <c r="S357" s="12" t="s">
        <v>215</v>
      </c>
      <c r="T357" s="13" t="s">
        <v>77</v>
      </c>
      <c r="U357" s="13" t="s">
        <v>61</v>
      </c>
      <c r="V357" s="12" t="s">
        <v>1664</v>
      </c>
      <c r="W357" s="12" t="s">
        <v>72</v>
      </c>
      <c r="X357" s="1" t="s">
        <v>62</v>
      </c>
      <c r="Y357" s="1" t="s">
        <v>73</v>
      </c>
      <c r="Z357" t="s">
        <v>3187</v>
      </c>
      <c r="AA357" s="12" t="str">
        <f>Table1[[#This Row],[case_id]]&amp;"__"&amp;Table1[[#This Row],[filename]]&amp;"__"&amp;Table1[[#This Row],[Model]]</f>
        <v>repo_d6fe0f5_e0f5dcf__gemini_upstreamconstants_llm_vs_gt.diff__Gemini 3.5 Flash</v>
      </c>
      <c r="AB357" s="12">
        <f>IF(Table1[[#This Row],[task_success]]="Yes",1,0)</f>
        <v>1</v>
      </c>
      <c r="AC357" s="12">
        <f>IF(Table1[[#This Row],[task_success]]="Partial",1,0)</f>
        <v>0</v>
      </c>
      <c r="AD357" s="12">
        <f>IF(Table1[[#This Row],[task_success]]="No",1,0)</f>
        <v>0</v>
      </c>
      <c r="AE357" s="12">
        <f>IF(Table1[[#This Row],[exact_match]]="Yes",1,0)</f>
        <v>0</v>
      </c>
      <c r="AF357" s="12">
        <f>IF(Table1[[#This Row],[unintended_change_present]]="Yes",1,0)</f>
        <v>1</v>
      </c>
      <c r="AG357" s="12">
        <f>IF(Table1[[#This Row],[missed_required_change]]="Yes",1,0)</f>
        <v>0</v>
      </c>
      <c r="AH357" s="12">
        <f>IF(OR(Table1[[#This Row],[severity]]="Medium",Table1[[#This Row],[severity]]="High"),1,0)</f>
        <v>0</v>
      </c>
    </row>
    <row r="358" spans="1:34" ht="91.5">
      <c r="A358" s="26" t="s">
        <v>1684</v>
      </c>
      <c r="B358" s="15" t="s">
        <v>1685</v>
      </c>
      <c r="C358" s="16" t="s">
        <v>51</v>
      </c>
      <c r="D35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8" s="15" t="s">
        <v>1686</v>
      </c>
      <c r="F358" s="16" t="s">
        <v>1687</v>
      </c>
      <c r="G358" s="16" t="s">
        <v>1688</v>
      </c>
      <c r="H358" s="16">
        <v>1</v>
      </c>
      <c r="I358" s="16" t="s">
        <v>1689</v>
      </c>
      <c r="J358" s="16" t="s">
        <v>1689</v>
      </c>
      <c r="K358" s="18" t="s">
        <v>56</v>
      </c>
      <c r="L358" s="16" t="s">
        <v>1690</v>
      </c>
      <c r="M358" s="16" t="s">
        <v>1691</v>
      </c>
      <c r="N358" s="12" t="s">
        <v>1694</v>
      </c>
      <c r="O358" s="12" t="s">
        <v>1695</v>
      </c>
      <c r="P358" s="13" t="s">
        <v>62</v>
      </c>
      <c r="Q358" s="13" t="s">
        <v>61</v>
      </c>
      <c r="R358" s="13" t="s">
        <v>62</v>
      </c>
      <c r="S358" s="12" t="s">
        <v>76</v>
      </c>
      <c r="T358" s="13" t="s">
        <v>77</v>
      </c>
      <c r="U358" s="13" t="s">
        <v>61</v>
      </c>
      <c r="V358" s="12" t="s">
        <v>1368</v>
      </c>
      <c r="W358" s="12" t="s">
        <v>72</v>
      </c>
      <c r="X358" s="1" t="s">
        <v>62</v>
      </c>
      <c r="Y358" s="1" t="s">
        <v>73</v>
      </c>
      <c r="Z358" t="s">
        <v>3187</v>
      </c>
      <c r="AA358" s="12" t="str">
        <f>Table1[[#This Row],[case_id]]&amp;"__"&amp;Table1[[#This Row],[filename]]&amp;"__"&amp;Table1[[#This Row],[Model]]</f>
        <v>repo_b3ca345_5f9d86a__gemini_tab_llm_vs_gt.diff__Gemini 3.5 Flash</v>
      </c>
      <c r="AB358" s="12">
        <f>IF(Table1[[#This Row],[task_success]]="Yes",1,0)</f>
        <v>1</v>
      </c>
      <c r="AC358" s="12">
        <f>IF(Table1[[#This Row],[task_success]]="Partial",1,0)</f>
        <v>0</v>
      </c>
      <c r="AD358" s="12">
        <f>IF(Table1[[#This Row],[task_success]]="No",1,0)</f>
        <v>0</v>
      </c>
      <c r="AE358" s="12">
        <f>IF(Table1[[#This Row],[exact_match]]="Yes",1,0)</f>
        <v>0</v>
      </c>
      <c r="AF358" s="12">
        <f>IF(Table1[[#This Row],[unintended_change_present]]="Yes",1,0)</f>
        <v>1</v>
      </c>
      <c r="AG358" s="12">
        <f>IF(Table1[[#This Row],[missed_required_change]]="Yes",1,0)</f>
        <v>0</v>
      </c>
      <c r="AH358" s="12">
        <f>IF(OR(Table1[[#This Row],[severity]]="Medium",Table1[[#This Row],[severity]]="High"),1,0)</f>
        <v>0</v>
      </c>
    </row>
    <row r="359" spans="1:34" ht="91.5">
      <c r="A359" s="27" t="s">
        <v>1684</v>
      </c>
      <c r="B359" s="11" t="s">
        <v>1685</v>
      </c>
      <c r="C359" s="12" t="s">
        <v>114</v>
      </c>
      <c r="D35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59" s="11" t="s">
        <v>1698</v>
      </c>
      <c r="F359" s="12" t="s">
        <v>1699</v>
      </c>
      <c r="G359" s="12" t="s">
        <v>1700</v>
      </c>
      <c r="H359" s="12">
        <v>1</v>
      </c>
      <c r="I359" s="12" t="s">
        <v>1701</v>
      </c>
      <c r="J359" s="12" t="s">
        <v>1701</v>
      </c>
      <c r="K359" s="13" t="s">
        <v>56</v>
      </c>
      <c r="L359" s="12" t="s">
        <v>1702</v>
      </c>
      <c r="M359" s="12" t="s">
        <v>1703</v>
      </c>
      <c r="N359" s="12" t="s">
        <v>1706</v>
      </c>
      <c r="O359" s="12" t="s">
        <v>1707</v>
      </c>
      <c r="P359" s="13" t="s">
        <v>62</v>
      </c>
      <c r="Q359" s="13" t="s">
        <v>61</v>
      </c>
      <c r="R359" s="13" t="s">
        <v>62</v>
      </c>
      <c r="S359" s="12" t="s">
        <v>76</v>
      </c>
      <c r="T359" s="13" t="s">
        <v>77</v>
      </c>
      <c r="U359" s="13" t="s">
        <v>61</v>
      </c>
      <c r="V359" s="12" t="s">
        <v>1368</v>
      </c>
      <c r="W359" s="12" t="s">
        <v>72</v>
      </c>
      <c r="X359" s="1" t="s">
        <v>62</v>
      </c>
      <c r="Y359" s="1" t="s">
        <v>73</v>
      </c>
      <c r="Z359" t="s">
        <v>3187</v>
      </c>
      <c r="AA359" s="12" t="str">
        <f>Table1[[#This Row],[case_id]]&amp;"__"&amp;Table1[[#This Row],[filename]]&amp;"__"&amp;Table1[[#This Row],[Model]]</f>
        <v>repo_d30da4f_c19e194__gemini_cmd_llm_vs_gt.diff__Gemini 3.5 Flash</v>
      </c>
      <c r="AB359" s="12">
        <f>IF(Table1[[#This Row],[task_success]]="Yes",1,0)</f>
        <v>1</v>
      </c>
      <c r="AC359" s="12">
        <f>IF(Table1[[#This Row],[task_success]]="Partial",1,0)</f>
        <v>0</v>
      </c>
      <c r="AD359" s="12">
        <f>IF(Table1[[#This Row],[task_success]]="No",1,0)</f>
        <v>0</v>
      </c>
      <c r="AE359" s="12">
        <f>IF(Table1[[#This Row],[exact_match]]="Yes",1,0)</f>
        <v>0</v>
      </c>
      <c r="AF359" s="12">
        <f>IF(Table1[[#This Row],[unintended_change_present]]="Yes",1,0)</f>
        <v>1</v>
      </c>
      <c r="AG359" s="12">
        <f>IF(Table1[[#This Row],[missed_required_change]]="Yes",1,0)</f>
        <v>0</v>
      </c>
      <c r="AH359" s="12">
        <f>IF(OR(Table1[[#This Row],[severity]]="Medium",Table1[[#This Row],[severity]]="High"),1,0)</f>
        <v>0</v>
      </c>
    </row>
    <row r="360" spans="1:34" ht="229.5">
      <c r="A360" s="26" t="s">
        <v>1684</v>
      </c>
      <c r="B360" s="15" t="s">
        <v>1685</v>
      </c>
      <c r="C360" s="16" t="s">
        <v>149</v>
      </c>
      <c r="D36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0" s="15" t="s">
        <v>1710</v>
      </c>
      <c r="F360" s="16" t="s">
        <v>1711</v>
      </c>
      <c r="G360" s="16" t="s">
        <v>1712</v>
      </c>
      <c r="H360" s="16">
        <v>1</v>
      </c>
      <c r="I360" s="16" t="s">
        <v>1713</v>
      </c>
      <c r="J360" s="16" t="s">
        <v>1713</v>
      </c>
      <c r="K360" s="18" t="s">
        <v>56</v>
      </c>
      <c r="L360" s="16" t="s">
        <v>1714</v>
      </c>
      <c r="M360" s="16" t="s">
        <v>1715</v>
      </c>
      <c r="N360" s="12" t="s">
        <v>1694</v>
      </c>
      <c r="O360" s="12" t="s">
        <v>1719</v>
      </c>
      <c r="P360" s="13" t="s">
        <v>61</v>
      </c>
      <c r="Q360" s="13" t="s">
        <v>61</v>
      </c>
      <c r="R360" s="13" t="s">
        <v>62</v>
      </c>
      <c r="S360" s="12" t="s">
        <v>1717</v>
      </c>
      <c r="T360" s="13" t="s">
        <v>64</v>
      </c>
      <c r="U360" s="13" t="s">
        <v>62</v>
      </c>
      <c r="V360" s="12" t="s">
        <v>1718</v>
      </c>
      <c r="W360" s="12" t="s">
        <v>66</v>
      </c>
      <c r="X360" s="1" t="s">
        <v>62</v>
      </c>
      <c r="Y360" s="1" t="s">
        <v>73</v>
      </c>
      <c r="Z360" t="s">
        <v>3187</v>
      </c>
      <c r="AA360" s="12" t="str">
        <f>Table1[[#This Row],[case_id]]&amp;"__"&amp;Table1[[#This Row],[filename]]&amp;"__"&amp;Table1[[#This Row],[Model]]</f>
        <v>repo_af97f9e_ed137c0__gemini_tab_llm_vs_gt.diff__Gemini 3.5 Flash</v>
      </c>
      <c r="AB360" s="12">
        <f>IF(Table1[[#This Row],[task_success]]="Yes",1,0)</f>
        <v>0</v>
      </c>
      <c r="AC360" s="12">
        <f>IF(Table1[[#This Row],[task_success]]="Partial",1,0)</f>
        <v>0</v>
      </c>
      <c r="AD360" s="12">
        <f>IF(Table1[[#This Row],[task_success]]="No",1,0)</f>
        <v>1</v>
      </c>
      <c r="AE360" s="12">
        <f>IF(Table1[[#This Row],[exact_match]]="Yes",1,0)</f>
        <v>0</v>
      </c>
      <c r="AF360" s="12">
        <f>IF(Table1[[#This Row],[unintended_change_present]]="Yes",1,0)</f>
        <v>1</v>
      </c>
      <c r="AG360" s="12">
        <f>IF(Table1[[#This Row],[missed_required_change]]="Yes",1,0)</f>
        <v>1</v>
      </c>
      <c r="AH360" s="12">
        <f>IF(OR(Table1[[#This Row],[severity]]="Medium",Table1[[#This Row],[severity]]="High"),1,0)</f>
        <v>1</v>
      </c>
    </row>
    <row r="361" spans="1:34" ht="152.25">
      <c r="A361" s="27" t="s">
        <v>1721</v>
      </c>
      <c r="B361" s="11" t="s">
        <v>1722</v>
      </c>
      <c r="C361" s="12" t="s">
        <v>51</v>
      </c>
      <c r="D36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1" s="11" t="s">
        <v>1723</v>
      </c>
      <c r="F361" s="12" t="s">
        <v>1724</v>
      </c>
      <c r="G361" s="12" t="s">
        <v>1725</v>
      </c>
      <c r="H361" s="12">
        <v>2</v>
      </c>
      <c r="I361" s="12" t="s">
        <v>1726</v>
      </c>
      <c r="J361" s="12" t="s">
        <v>1727</v>
      </c>
      <c r="K361" s="13" t="s">
        <v>56</v>
      </c>
      <c r="L361" s="12" t="s">
        <v>1728</v>
      </c>
      <c r="M361" s="12" t="s">
        <v>1729</v>
      </c>
      <c r="N361" s="12" t="s">
        <v>1732</v>
      </c>
      <c r="O361" s="12" t="s">
        <v>1733</v>
      </c>
      <c r="P361" s="13" t="s">
        <v>62</v>
      </c>
      <c r="Q361" s="13" t="s">
        <v>61</v>
      </c>
      <c r="R361" s="13" t="s">
        <v>62</v>
      </c>
      <c r="S361" s="12" t="s">
        <v>76</v>
      </c>
      <c r="T361" s="13" t="s">
        <v>77</v>
      </c>
      <c r="U361" s="13" t="s">
        <v>61</v>
      </c>
      <c r="V361" s="12" t="s">
        <v>1368</v>
      </c>
      <c r="W361" s="12" t="s">
        <v>72</v>
      </c>
      <c r="X361" s="1" t="s">
        <v>62</v>
      </c>
      <c r="Y361" s="1" t="s">
        <v>73</v>
      </c>
      <c r="Z361" t="s">
        <v>3187</v>
      </c>
      <c r="AA361" s="12" t="str">
        <f>Table1[[#This Row],[case_id]]&amp;"__"&amp;Table1[[#This Row],[filename]]&amp;"__"&amp;Table1[[#This Row],[Model]]</f>
        <v>repo_eaef336_54decf9__gemini_load_llm_vs_gt.diff__Gemini 3.5 Flash</v>
      </c>
      <c r="AB361" s="12">
        <f>IF(Table1[[#This Row],[task_success]]="Yes",1,0)</f>
        <v>1</v>
      </c>
      <c r="AC361" s="12">
        <f>IF(Table1[[#This Row],[task_success]]="Partial",1,0)</f>
        <v>0</v>
      </c>
      <c r="AD361" s="12">
        <f>IF(Table1[[#This Row],[task_success]]="No",1,0)</f>
        <v>0</v>
      </c>
      <c r="AE361" s="12">
        <f>IF(Table1[[#This Row],[exact_match]]="Yes",1,0)</f>
        <v>0</v>
      </c>
      <c r="AF361" s="12">
        <f>IF(Table1[[#This Row],[unintended_change_present]]="Yes",1,0)</f>
        <v>1</v>
      </c>
      <c r="AG361" s="12">
        <f>IF(Table1[[#This Row],[missed_required_change]]="Yes",1,0)</f>
        <v>0</v>
      </c>
      <c r="AH361" s="12">
        <f>IF(OR(Table1[[#This Row],[severity]]="Medium",Table1[[#This Row],[severity]]="High"),1,0)</f>
        <v>0</v>
      </c>
    </row>
    <row r="362" spans="1:34" ht="152.25">
      <c r="A362" s="26" t="s">
        <v>1721</v>
      </c>
      <c r="B362" s="15" t="s">
        <v>1722</v>
      </c>
      <c r="C362" s="16" t="s">
        <v>51</v>
      </c>
      <c r="D36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2" s="15" t="s">
        <v>1723</v>
      </c>
      <c r="F362" s="16" t="s">
        <v>1724</v>
      </c>
      <c r="G362" s="16" t="s">
        <v>1725</v>
      </c>
      <c r="H362" s="16">
        <v>2</v>
      </c>
      <c r="I362" s="16" t="s">
        <v>1726</v>
      </c>
      <c r="J362" s="16" t="s">
        <v>1736</v>
      </c>
      <c r="K362" s="18" t="s">
        <v>56</v>
      </c>
      <c r="L362" s="16" t="s">
        <v>1728</v>
      </c>
      <c r="M362" s="16" t="s">
        <v>1729</v>
      </c>
      <c r="N362" s="12" t="s">
        <v>622</v>
      </c>
      <c r="O362" s="12" t="s">
        <v>1738</v>
      </c>
      <c r="P362" s="13" t="s">
        <v>62</v>
      </c>
      <c r="Q362" s="13" t="s">
        <v>61</v>
      </c>
      <c r="R362" s="13" t="s">
        <v>62</v>
      </c>
      <c r="S362" s="12" t="s">
        <v>76</v>
      </c>
      <c r="T362" s="13" t="s">
        <v>77</v>
      </c>
      <c r="U362" s="13" t="s">
        <v>61</v>
      </c>
      <c r="V362" s="12" t="s">
        <v>1368</v>
      </c>
      <c r="W362" s="12" t="s">
        <v>72</v>
      </c>
      <c r="X362" s="1" t="s">
        <v>62</v>
      </c>
      <c r="Y362" s="1" t="s">
        <v>73</v>
      </c>
      <c r="Z362" t="s">
        <v>3187</v>
      </c>
      <c r="AA362" s="12" t="str">
        <f>Table1[[#This Row],[case_id]]&amp;"__"&amp;Table1[[#This Row],[filename]]&amp;"__"&amp;Table1[[#This Row],[Model]]</f>
        <v>repo_eaef336_54decf9__gemini_train_llm_vs_gt.diff__Gemini 3.5 Flash</v>
      </c>
      <c r="AB362" s="12">
        <f>IF(Table1[[#This Row],[task_success]]="Yes",1,0)</f>
        <v>1</v>
      </c>
      <c r="AC362" s="12">
        <f>IF(Table1[[#This Row],[task_success]]="Partial",1,0)</f>
        <v>0</v>
      </c>
      <c r="AD362" s="12">
        <f>IF(Table1[[#This Row],[task_success]]="No",1,0)</f>
        <v>0</v>
      </c>
      <c r="AE362" s="12">
        <f>IF(Table1[[#This Row],[exact_match]]="Yes",1,0)</f>
        <v>0</v>
      </c>
      <c r="AF362" s="12">
        <f>IF(Table1[[#This Row],[unintended_change_present]]="Yes",1,0)</f>
        <v>1</v>
      </c>
      <c r="AG362" s="12">
        <f>IF(Table1[[#This Row],[missed_required_change]]="Yes",1,0)</f>
        <v>0</v>
      </c>
      <c r="AH362" s="12">
        <f>IF(OR(Table1[[#This Row],[severity]]="Medium",Table1[[#This Row],[severity]]="High"),1,0)</f>
        <v>0</v>
      </c>
    </row>
    <row r="363" spans="1:34" ht="152.25">
      <c r="A363" s="27" t="s">
        <v>1721</v>
      </c>
      <c r="B363" s="11" t="s">
        <v>1722</v>
      </c>
      <c r="C363" s="12" t="s">
        <v>51</v>
      </c>
      <c r="D36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3" s="11" t="s">
        <v>1740</v>
      </c>
      <c r="F363" s="12" t="s">
        <v>1741</v>
      </c>
      <c r="G363" s="12" t="s">
        <v>1742</v>
      </c>
      <c r="H363" s="12">
        <v>2</v>
      </c>
      <c r="I363" s="12" t="s">
        <v>1726</v>
      </c>
      <c r="J363" s="12" t="s">
        <v>1727</v>
      </c>
      <c r="K363" s="13" t="s">
        <v>56</v>
      </c>
      <c r="L363" s="12" t="s">
        <v>1728</v>
      </c>
      <c r="M363" s="12" t="s">
        <v>1743</v>
      </c>
      <c r="N363" s="12" t="s">
        <v>1732</v>
      </c>
      <c r="O363" s="12" t="s">
        <v>1745</v>
      </c>
      <c r="P363" s="13" t="s">
        <v>62</v>
      </c>
      <c r="Q363" s="13" t="s">
        <v>61</v>
      </c>
      <c r="R363" s="13" t="s">
        <v>62</v>
      </c>
      <c r="S363" s="12" t="s">
        <v>76</v>
      </c>
      <c r="T363" s="13" t="s">
        <v>77</v>
      </c>
      <c r="U363" s="13" t="s">
        <v>61</v>
      </c>
      <c r="V363" s="12" t="s">
        <v>1368</v>
      </c>
      <c r="W363" s="12" t="s">
        <v>72</v>
      </c>
      <c r="X363" s="1" t="s">
        <v>62</v>
      </c>
      <c r="Y363" s="1" t="s">
        <v>73</v>
      </c>
      <c r="Z363" t="s">
        <v>3187</v>
      </c>
      <c r="AA363" s="12" t="str">
        <f>Table1[[#This Row],[case_id]]&amp;"__"&amp;Table1[[#This Row],[filename]]&amp;"__"&amp;Table1[[#This Row],[Model]]</f>
        <v>repo_0accd26_1d4e7a8__gemini_load_llm_vs_gt.diff__Gemini 3.5 Flash</v>
      </c>
      <c r="AB363" s="12">
        <f>IF(Table1[[#This Row],[task_success]]="Yes",1,0)</f>
        <v>1</v>
      </c>
      <c r="AC363" s="12">
        <f>IF(Table1[[#This Row],[task_success]]="Partial",1,0)</f>
        <v>0</v>
      </c>
      <c r="AD363" s="12">
        <f>IF(Table1[[#This Row],[task_success]]="No",1,0)</f>
        <v>0</v>
      </c>
      <c r="AE363" s="12">
        <f>IF(Table1[[#This Row],[exact_match]]="Yes",1,0)</f>
        <v>0</v>
      </c>
      <c r="AF363" s="12">
        <f>IF(Table1[[#This Row],[unintended_change_present]]="Yes",1,0)</f>
        <v>1</v>
      </c>
      <c r="AG363" s="12">
        <f>IF(Table1[[#This Row],[missed_required_change]]="Yes",1,0)</f>
        <v>0</v>
      </c>
      <c r="AH363" s="12">
        <f>IF(OR(Table1[[#This Row],[severity]]="Medium",Table1[[#This Row],[severity]]="High"),1,0)</f>
        <v>0</v>
      </c>
    </row>
    <row r="364" spans="1:34" ht="152.25">
      <c r="A364" s="26" t="s">
        <v>1721</v>
      </c>
      <c r="B364" s="15" t="s">
        <v>1722</v>
      </c>
      <c r="C364" s="16" t="s">
        <v>51</v>
      </c>
      <c r="D36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4" s="15" t="s">
        <v>1740</v>
      </c>
      <c r="F364" s="16" t="s">
        <v>1741</v>
      </c>
      <c r="G364" s="16" t="s">
        <v>1742</v>
      </c>
      <c r="H364" s="16">
        <v>2</v>
      </c>
      <c r="I364" s="16" t="s">
        <v>1726</v>
      </c>
      <c r="J364" s="16" t="s">
        <v>1736</v>
      </c>
      <c r="K364" s="18" t="s">
        <v>56</v>
      </c>
      <c r="L364" s="16" t="s">
        <v>1728</v>
      </c>
      <c r="M364" s="16" t="s">
        <v>1743</v>
      </c>
      <c r="N364" s="12" t="s">
        <v>622</v>
      </c>
      <c r="O364" s="12" t="s">
        <v>1748</v>
      </c>
      <c r="P364" s="13" t="s">
        <v>62</v>
      </c>
      <c r="Q364" s="13" t="s">
        <v>61</v>
      </c>
      <c r="R364" s="13" t="s">
        <v>62</v>
      </c>
      <c r="S364" s="12" t="s">
        <v>76</v>
      </c>
      <c r="T364" s="13" t="s">
        <v>77</v>
      </c>
      <c r="U364" s="13" t="s">
        <v>61</v>
      </c>
      <c r="V364" s="12" t="s">
        <v>1368</v>
      </c>
      <c r="W364" s="12" t="s">
        <v>72</v>
      </c>
      <c r="X364" s="1" t="s">
        <v>62</v>
      </c>
      <c r="Y364" s="1" t="s">
        <v>73</v>
      </c>
      <c r="Z364" t="s">
        <v>3187</v>
      </c>
      <c r="AA364" s="12" t="str">
        <f>Table1[[#This Row],[case_id]]&amp;"__"&amp;Table1[[#This Row],[filename]]&amp;"__"&amp;Table1[[#This Row],[Model]]</f>
        <v>repo_0accd26_1d4e7a8__gemini_train_llm_vs_gt.diff__Gemini 3.5 Flash</v>
      </c>
      <c r="AB364" s="12">
        <f>IF(Table1[[#This Row],[task_success]]="Yes",1,0)</f>
        <v>1</v>
      </c>
      <c r="AC364" s="12">
        <f>IF(Table1[[#This Row],[task_success]]="Partial",1,0)</f>
        <v>0</v>
      </c>
      <c r="AD364" s="12">
        <f>IF(Table1[[#This Row],[task_success]]="No",1,0)</f>
        <v>0</v>
      </c>
      <c r="AE364" s="12">
        <f>IF(Table1[[#This Row],[exact_match]]="Yes",1,0)</f>
        <v>0</v>
      </c>
      <c r="AF364" s="12">
        <f>IF(Table1[[#This Row],[unintended_change_present]]="Yes",1,0)</f>
        <v>1</v>
      </c>
      <c r="AG364" s="12">
        <f>IF(Table1[[#This Row],[missed_required_change]]="Yes",1,0)</f>
        <v>0</v>
      </c>
      <c r="AH364" s="12">
        <f>IF(OR(Table1[[#This Row],[severity]]="Medium",Table1[[#This Row],[severity]]="High"),1,0)</f>
        <v>0</v>
      </c>
    </row>
    <row r="365" spans="1:34" ht="167.25">
      <c r="A365" s="27" t="s">
        <v>1721</v>
      </c>
      <c r="B365" s="11" t="s">
        <v>1722</v>
      </c>
      <c r="C365" s="12" t="s">
        <v>149</v>
      </c>
      <c r="D36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5" s="11" t="s">
        <v>1750</v>
      </c>
      <c r="F365" s="12" t="s">
        <v>1751</v>
      </c>
      <c r="G365" s="12" t="s">
        <v>1752</v>
      </c>
      <c r="H365" s="12">
        <v>1</v>
      </c>
      <c r="I365" s="12" t="s">
        <v>1753</v>
      </c>
      <c r="J365" s="12" t="s">
        <v>1753</v>
      </c>
      <c r="K365" s="13" t="s">
        <v>56</v>
      </c>
      <c r="L365" s="12" t="s">
        <v>1754</v>
      </c>
      <c r="M365" s="12" t="s">
        <v>1755</v>
      </c>
      <c r="N365" s="12" t="s">
        <v>1758</v>
      </c>
      <c r="O365" s="12" t="s">
        <v>1759</v>
      </c>
      <c r="P365" s="12" t="s">
        <v>61</v>
      </c>
      <c r="Q365" s="12" t="s">
        <v>61</v>
      </c>
      <c r="R365" s="12" t="s">
        <v>62</v>
      </c>
      <c r="S365" s="12" t="s">
        <v>1760</v>
      </c>
      <c r="T365" s="12" t="s">
        <v>64</v>
      </c>
      <c r="U365" s="12" t="s">
        <v>62</v>
      </c>
      <c r="V365" s="12" t="s">
        <v>1761</v>
      </c>
      <c r="W365" s="12" t="s">
        <v>66</v>
      </c>
      <c r="X365" s="1" t="s">
        <v>62</v>
      </c>
      <c r="Y365" s="1" t="s">
        <v>73</v>
      </c>
      <c r="Z365" t="s">
        <v>3187</v>
      </c>
      <c r="AA365" s="12" t="str">
        <f>Table1[[#This Row],[case_id]]&amp;"__"&amp;Table1[[#This Row],[filename]]&amp;"__"&amp;Table1[[#This Row],[Model]]</f>
        <v>repo_a61a58e_9cb073a__gemini_utility_llm_vs_gt.diff__Gemini 3.5 Flash</v>
      </c>
      <c r="AB365" s="12">
        <f>IF(Table1[[#This Row],[task_success]]="Yes",1,0)</f>
        <v>0</v>
      </c>
      <c r="AC365" s="12">
        <f>IF(Table1[[#This Row],[task_success]]="Partial",1,0)</f>
        <v>0</v>
      </c>
      <c r="AD365" s="12">
        <f>IF(Table1[[#This Row],[task_success]]="No",1,0)</f>
        <v>1</v>
      </c>
      <c r="AE365" s="12">
        <f>IF(Table1[[#This Row],[exact_match]]="Yes",1,0)</f>
        <v>0</v>
      </c>
      <c r="AF365" s="12">
        <f>IF(Table1[[#This Row],[unintended_change_present]]="Yes",1,0)</f>
        <v>1</v>
      </c>
      <c r="AG365" s="12">
        <f>IF(Table1[[#This Row],[missed_required_change]]="Yes",1,0)</f>
        <v>1</v>
      </c>
      <c r="AH365" s="12">
        <f>IF(OR(Table1[[#This Row],[severity]]="Medium",Table1[[#This Row],[severity]]="High"),1,0)</f>
        <v>1</v>
      </c>
    </row>
    <row r="366" spans="1:34" ht="152.25">
      <c r="A366" s="26" t="s">
        <v>1721</v>
      </c>
      <c r="B366" s="15" t="s">
        <v>1722</v>
      </c>
      <c r="C366" s="16" t="s">
        <v>149</v>
      </c>
      <c r="D36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6" s="15" t="s">
        <v>1764</v>
      </c>
      <c r="F366" s="16" t="s">
        <v>1765</v>
      </c>
      <c r="G366" s="16" t="s">
        <v>1766</v>
      </c>
      <c r="H366" s="16">
        <v>1</v>
      </c>
      <c r="I366" s="16" t="s">
        <v>1753</v>
      </c>
      <c r="J366" s="16" t="s">
        <v>1753</v>
      </c>
      <c r="K366" s="18" t="s">
        <v>56</v>
      </c>
      <c r="L366" s="16" t="s">
        <v>1767</v>
      </c>
      <c r="M366" s="16" t="s">
        <v>1768</v>
      </c>
      <c r="N366" s="12" t="s">
        <v>1758</v>
      </c>
      <c r="O366" s="12" t="s">
        <v>1771</v>
      </c>
      <c r="P366" s="13" t="s">
        <v>62</v>
      </c>
      <c r="Q366" s="13" t="s">
        <v>61</v>
      </c>
      <c r="R366" s="13" t="s">
        <v>62</v>
      </c>
      <c r="S366" s="12" t="s">
        <v>76</v>
      </c>
      <c r="T366" s="13" t="s">
        <v>77</v>
      </c>
      <c r="U366" s="13" t="s">
        <v>61</v>
      </c>
      <c r="V366" s="12" t="s">
        <v>1770</v>
      </c>
      <c r="W366" s="12" t="s">
        <v>72</v>
      </c>
      <c r="X366" s="1" t="s">
        <v>62</v>
      </c>
      <c r="Y366" s="1" t="s">
        <v>73</v>
      </c>
      <c r="Z366" t="s">
        <v>3187</v>
      </c>
      <c r="AA366" s="12" t="str">
        <f>Table1[[#This Row],[case_id]]&amp;"__"&amp;Table1[[#This Row],[filename]]&amp;"__"&amp;Table1[[#This Row],[Model]]</f>
        <v>repo_829a393_f262e33__gemini_utility_llm_vs_gt.diff__Gemini 3.5 Flash</v>
      </c>
      <c r="AB366" s="12">
        <f>IF(Table1[[#This Row],[task_success]]="Yes",1,0)</f>
        <v>1</v>
      </c>
      <c r="AC366" s="12">
        <f>IF(Table1[[#This Row],[task_success]]="Partial",1,0)</f>
        <v>0</v>
      </c>
      <c r="AD366" s="12">
        <f>IF(Table1[[#This Row],[task_success]]="No",1,0)</f>
        <v>0</v>
      </c>
      <c r="AE366" s="12">
        <f>IF(Table1[[#This Row],[exact_match]]="Yes",1,0)</f>
        <v>0</v>
      </c>
      <c r="AF366" s="12">
        <f>IF(Table1[[#This Row],[unintended_change_present]]="Yes",1,0)</f>
        <v>1</v>
      </c>
      <c r="AG366" s="12">
        <f>IF(Table1[[#This Row],[missed_required_change]]="Yes",1,0)</f>
        <v>0</v>
      </c>
      <c r="AH366" s="12">
        <f>IF(OR(Table1[[#This Row],[severity]]="Medium",Table1[[#This Row],[severity]]="High"),1,0)</f>
        <v>0</v>
      </c>
    </row>
    <row r="367" spans="1:34" ht="152.25">
      <c r="A367" s="27" t="s">
        <v>1721</v>
      </c>
      <c r="B367" s="11" t="s">
        <v>1722</v>
      </c>
      <c r="C367" s="12" t="s">
        <v>180</v>
      </c>
      <c r="D36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7" s="11" t="s">
        <v>1773</v>
      </c>
      <c r="F367" s="12" t="s">
        <v>1774</v>
      </c>
      <c r="G367" s="12" t="s">
        <v>1775</v>
      </c>
      <c r="H367" s="12">
        <v>1</v>
      </c>
      <c r="I367" s="12" t="s">
        <v>1776</v>
      </c>
      <c r="J367" s="12" t="s">
        <v>1776</v>
      </c>
      <c r="K367" s="13" t="s">
        <v>56</v>
      </c>
      <c r="L367" s="12" t="s">
        <v>1777</v>
      </c>
      <c r="M367" s="12" t="s">
        <v>1778</v>
      </c>
      <c r="N367" s="12" t="s">
        <v>1781</v>
      </c>
      <c r="O367" s="12" t="s">
        <v>1782</v>
      </c>
      <c r="P367" s="13" t="s">
        <v>62</v>
      </c>
      <c r="Q367" s="13" t="s">
        <v>61</v>
      </c>
      <c r="R367" s="13" t="s">
        <v>62</v>
      </c>
      <c r="S367" s="12" t="s">
        <v>76</v>
      </c>
      <c r="T367" s="13" t="s">
        <v>77</v>
      </c>
      <c r="U367" s="13" t="s">
        <v>61</v>
      </c>
      <c r="V367" s="12" t="s">
        <v>1368</v>
      </c>
      <c r="W367" s="12" t="s">
        <v>72</v>
      </c>
      <c r="X367" s="1" t="s">
        <v>62</v>
      </c>
      <c r="Y367" s="1" t="s">
        <v>73</v>
      </c>
      <c r="Z367" t="s">
        <v>3187</v>
      </c>
      <c r="AA367" s="12" t="str">
        <f>Table1[[#This Row],[case_id]]&amp;"__"&amp;Table1[[#This Row],[filename]]&amp;"__"&amp;Table1[[#This Row],[Model]]</f>
        <v>repo_e9fca96_78ddaa4__gemini_ocr_llm_vs_gt.diff__Gemini 3.5 Flash</v>
      </c>
      <c r="AB367" s="12">
        <f>IF(Table1[[#This Row],[task_success]]="Yes",1,0)</f>
        <v>1</v>
      </c>
      <c r="AC367" s="12">
        <f>IF(Table1[[#This Row],[task_success]]="Partial",1,0)</f>
        <v>0</v>
      </c>
      <c r="AD367" s="12">
        <f>IF(Table1[[#This Row],[task_success]]="No",1,0)</f>
        <v>0</v>
      </c>
      <c r="AE367" s="12">
        <f>IF(Table1[[#This Row],[exact_match]]="Yes",1,0)</f>
        <v>0</v>
      </c>
      <c r="AF367" s="12">
        <f>IF(Table1[[#This Row],[unintended_change_present]]="Yes",1,0)</f>
        <v>1</v>
      </c>
      <c r="AG367" s="12">
        <f>IF(Table1[[#This Row],[missed_required_change]]="Yes",1,0)</f>
        <v>0</v>
      </c>
      <c r="AH367" s="12">
        <f>IF(OR(Table1[[#This Row],[severity]]="Medium",Table1[[#This Row],[severity]]="High"),1,0)</f>
        <v>0</v>
      </c>
    </row>
    <row r="368" spans="1:34" ht="106.5">
      <c r="A368" s="26" t="s">
        <v>1785</v>
      </c>
      <c r="B368" s="15" t="s">
        <v>1786</v>
      </c>
      <c r="C368" s="16" t="s">
        <v>149</v>
      </c>
      <c r="D36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8" s="15" t="s">
        <v>1787</v>
      </c>
      <c r="F368" s="16" t="s">
        <v>1788</v>
      </c>
      <c r="G368" s="16" t="s">
        <v>1789</v>
      </c>
      <c r="H368" s="16">
        <v>1</v>
      </c>
      <c r="I368" s="16" t="s">
        <v>1790</v>
      </c>
      <c r="J368" s="16" t="s">
        <v>1790</v>
      </c>
      <c r="K368" s="18" t="s">
        <v>56</v>
      </c>
      <c r="L368" s="16" t="s">
        <v>1791</v>
      </c>
      <c r="M368" s="16" t="s">
        <v>1792</v>
      </c>
      <c r="N368" s="12" t="s">
        <v>1796</v>
      </c>
      <c r="O368" s="12" t="s">
        <v>1797</v>
      </c>
      <c r="P368" s="13" t="s">
        <v>62</v>
      </c>
      <c r="Q368" s="13" t="s">
        <v>61</v>
      </c>
      <c r="R368" s="13" t="s">
        <v>62</v>
      </c>
      <c r="S368" s="12" t="s">
        <v>76</v>
      </c>
      <c r="T368" s="13" t="s">
        <v>77</v>
      </c>
      <c r="U368" s="13" t="s">
        <v>61</v>
      </c>
      <c r="V368" s="12" t="s">
        <v>1795</v>
      </c>
      <c r="W368" s="12" t="s">
        <v>72</v>
      </c>
      <c r="X368" s="1" t="s">
        <v>62</v>
      </c>
      <c r="Y368" s="1" t="s">
        <v>73</v>
      </c>
      <c r="Z368" t="s">
        <v>3187</v>
      </c>
      <c r="AA368" s="12" t="str">
        <f>Table1[[#This Row],[case_id]]&amp;"__"&amp;Table1[[#This Row],[filename]]&amp;"__"&amp;Table1[[#This Row],[Model]]</f>
        <v>repo_2e29b41_4aa1a40__gemini_analysis_llm_vs_gt.diff__Gemini 3.5 Flash</v>
      </c>
      <c r="AB368" s="12">
        <f>IF(Table1[[#This Row],[task_success]]="Yes",1,0)</f>
        <v>1</v>
      </c>
      <c r="AC368" s="12">
        <f>IF(Table1[[#This Row],[task_success]]="Partial",1,0)</f>
        <v>0</v>
      </c>
      <c r="AD368" s="12">
        <f>IF(Table1[[#This Row],[task_success]]="No",1,0)</f>
        <v>0</v>
      </c>
      <c r="AE368" s="12">
        <f>IF(Table1[[#This Row],[exact_match]]="Yes",1,0)</f>
        <v>0</v>
      </c>
      <c r="AF368" s="12">
        <f>IF(Table1[[#This Row],[unintended_change_present]]="Yes",1,0)</f>
        <v>1</v>
      </c>
      <c r="AG368" s="12">
        <f>IF(Table1[[#This Row],[missed_required_change]]="Yes",1,0)</f>
        <v>0</v>
      </c>
      <c r="AH368" s="12">
        <f>IF(OR(Table1[[#This Row],[severity]]="Medium",Table1[[#This Row],[severity]]="High"),1,0)</f>
        <v>0</v>
      </c>
    </row>
    <row r="369" spans="1:34" ht="121.5">
      <c r="A369" s="27" t="s">
        <v>1785</v>
      </c>
      <c r="B369" s="11" t="s">
        <v>1786</v>
      </c>
      <c r="C369" s="12" t="s">
        <v>180</v>
      </c>
      <c r="D36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69" s="11" t="s">
        <v>1800</v>
      </c>
      <c r="F369" s="12" t="s">
        <v>1801</v>
      </c>
      <c r="G369" s="12" t="s">
        <v>1802</v>
      </c>
      <c r="H369" s="12">
        <v>1</v>
      </c>
      <c r="I369" s="12" t="s">
        <v>1803</v>
      </c>
      <c r="J369" s="12" t="s">
        <v>1803</v>
      </c>
      <c r="K369" s="13" t="s">
        <v>56</v>
      </c>
      <c r="L369" s="12" t="s">
        <v>1804</v>
      </c>
      <c r="M369" s="12" t="s">
        <v>1805</v>
      </c>
      <c r="N369" s="12" t="s">
        <v>1809</v>
      </c>
      <c r="O369" s="12" t="s">
        <v>1810</v>
      </c>
      <c r="P369" s="13" t="s">
        <v>62</v>
      </c>
      <c r="Q369" s="13" t="s">
        <v>61</v>
      </c>
      <c r="R369" s="13" t="s">
        <v>62</v>
      </c>
      <c r="S369" s="12" t="s">
        <v>76</v>
      </c>
      <c r="T369" s="13" t="s">
        <v>77</v>
      </c>
      <c r="U369" s="13" t="s">
        <v>61</v>
      </c>
      <c r="V369" s="12" t="s">
        <v>1808</v>
      </c>
      <c r="W369" s="12" t="s">
        <v>72</v>
      </c>
      <c r="X369" s="1" t="s">
        <v>62</v>
      </c>
      <c r="Y369" s="1" t="s">
        <v>73</v>
      </c>
      <c r="Z369" t="s">
        <v>3187</v>
      </c>
      <c r="AA369" s="12" t="str">
        <f>Table1[[#This Row],[case_id]]&amp;"__"&amp;Table1[[#This Row],[filename]]&amp;"__"&amp;Table1[[#This Row],[Model]]</f>
        <v>repo_81a27d4_4b9ea7b__gemini_veri_llm_vs_gt.diff__Gemini 3.5 Flash</v>
      </c>
      <c r="AB369" s="12">
        <f>IF(Table1[[#This Row],[task_success]]="Yes",1,0)</f>
        <v>1</v>
      </c>
      <c r="AC369" s="12">
        <f>IF(Table1[[#This Row],[task_success]]="Partial",1,0)</f>
        <v>0</v>
      </c>
      <c r="AD369" s="12">
        <f>IF(Table1[[#This Row],[task_success]]="No",1,0)</f>
        <v>0</v>
      </c>
      <c r="AE369" s="12">
        <f>IF(Table1[[#This Row],[exact_match]]="Yes",1,0)</f>
        <v>0</v>
      </c>
      <c r="AF369" s="12">
        <f>IF(Table1[[#This Row],[unintended_change_present]]="Yes",1,0)</f>
        <v>1</v>
      </c>
      <c r="AG369" s="12">
        <f>IF(Table1[[#This Row],[missed_required_change]]="Yes",1,0)</f>
        <v>0</v>
      </c>
      <c r="AH369" s="12">
        <f>IF(OR(Table1[[#This Row],[severity]]="Medium",Table1[[#This Row],[severity]]="High"),1,0)</f>
        <v>0</v>
      </c>
    </row>
    <row r="370" spans="1:34" ht="290.25">
      <c r="A370" s="26" t="s">
        <v>1813</v>
      </c>
      <c r="B370" s="15" t="s">
        <v>1814</v>
      </c>
      <c r="C370" s="16" t="s">
        <v>180</v>
      </c>
      <c r="D37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0" s="15" t="s">
        <v>1815</v>
      </c>
      <c r="F370" s="16" t="s">
        <v>1816</v>
      </c>
      <c r="G370" s="35" t="s">
        <v>1817</v>
      </c>
      <c r="H370" s="16">
        <v>1</v>
      </c>
      <c r="I370" s="16" t="s">
        <v>1818</v>
      </c>
      <c r="J370" s="16" t="s">
        <v>1818</v>
      </c>
      <c r="K370" s="18" t="s">
        <v>56</v>
      </c>
      <c r="L370" s="16" t="s">
        <v>1819</v>
      </c>
      <c r="M370" s="16" t="s">
        <v>1820</v>
      </c>
      <c r="N370" s="12" t="s">
        <v>1824</v>
      </c>
      <c r="O370" s="12" t="s">
        <v>1825</v>
      </c>
      <c r="P370" s="13" t="s">
        <v>62</v>
      </c>
      <c r="Q370" s="13" t="s">
        <v>61</v>
      </c>
      <c r="R370" s="13" t="s">
        <v>62</v>
      </c>
      <c r="S370" s="12" t="s">
        <v>1826</v>
      </c>
      <c r="T370" s="12" t="s">
        <v>64</v>
      </c>
      <c r="U370" s="12" t="s">
        <v>61</v>
      </c>
      <c r="V370" s="12" t="s">
        <v>1827</v>
      </c>
      <c r="W370" s="12" t="s">
        <v>72</v>
      </c>
      <c r="X370" s="1" t="s">
        <v>62</v>
      </c>
      <c r="Y370" s="1" t="s">
        <v>73</v>
      </c>
      <c r="Z370" t="s">
        <v>3187</v>
      </c>
      <c r="AA370" s="12" t="str">
        <f>Table1[[#This Row],[case_id]]&amp;"__"&amp;Table1[[#This Row],[filename]]&amp;"__"&amp;Table1[[#This Row],[Model]]</f>
        <v>repo_6eaa8e1_3938cd9__gemini_tele_llm_vs_gt.diff__Gemini 3.5 Flash</v>
      </c>
      <c r="AB370" s="12">
        <f>IF(Table1[[#This Row],[task_success]]="Yes",1,0)</f>
        <v>1</v>
      </c>
      <c r="AC370" s="12">
        <f>IF(Table1[[#This Row],[task_success]]="Partial",1,0)</f>
        <v>0</v>
      </c>
      <c r="AD370" s="12">
        <f>IF(Table1[[#This Row],[task_success]]="No",1,0)</f>
        <v>0</v>
      </c>
      <c r="AE370" s="12">
        <f>IF(Table1[[#This Row],[exact_match]]="Yes",1,0)</f>
        <v>0</v>
      </c>
      <c r="AF370" s="12">
        <f>IF(Table1[[#This Row],[unintended_change_present]]="Yes",1,0)</f>
        <v>1</v>
      </c>
      <c r="AG370" s="12">
        <f>IF(Table1[[#This Row],[missed_required_change]]="Yes",1,0)</f>
        <v>0</v>
      </c>
      <c r="AH370" s="12">
        <f>IF(OR(Table1[[#This Row],[severity]]="Medium",Table1[[#This Row],[severity]]="High"),1,0)</f>
        <v>1</v>
      </c>
    </row>
    <row r="371" spans="1:34" ht="244.5">
      <c r="A371" s="27" t="s">
        <v>1830</v>
      </c>
      <c r="B371" s="11" t="s">
        <v>1831</v>
      </c>
      <c r="C371" s="12" t="s">
        <v>149</v>
      </c>
      <c r="D37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1" s="11" t="s">
        <v>1832</v>
      </c>
      <c r="F371" s="12" t="s">
        <v>1833</v>
      </c>
      <c r="G371" s="12" t="s">
        <v>1834</v>
      </c>
      <c r="H371" s="12">
        <v>1</v>
      </c>
      <c r="I371" s="12" t="s">
        <v>1835</v>
      </c>
      <c r="J371" s="12" t="s">
        <v>1835</v>
      </c>
      <c r="K371" s="13" t="s">
        <v>56</v>
      </c>
      <c r="L371" s="12" t="s">
        <v>1836</v>
      </c>
      <c r="M371" s="12" t="s">
        <v>1837</v>
      </c>
      <c r="N371" s="12" t="s">
        <v>1732</v>
      </c>
      <c r="O371" s="12" t="s">
        <v>1840</v>
      </c>
      <c r="P371" s="13" t="s">
        <v>62</v>
      </c>
      <c r="Q371" s="13" t="s">
        <v>61</v>
      </c>
      <c r="R371" s="13" t="s">
        <v>62</v>
      </c>
      <c r="S371" s="12" t="s">
        <v>70</v>
      </c>
      <c r="T371" s="12" t="s">
        <v>125</v>
      </c>
      <c r="U371" s="12" t="s">
        <v>61</v>
      </c>
      <c r="V371" s="12" t="s">
        <v>1841</v>
      </c>
      <c r="W371" s="12" t="s">
        <v>72</v>
      </c>
      <c r="X371" s="1" t="s">
        <v>62</v>
      </c>
      <c r="Y371" s="1" t="s">
        <v>73</v>
      </c>
      <c r="Z371" t="s">
        <v>3187</v>
      </c>
      <c r="AA371" s="12" t="str">
        <f>Table1[[#This Row],[case_id]]&amp;"__"&amp;Table1[[#This Row],[filename]]&amp;"__"&amp;Table1[[#This Row],[Model]]</f>
        <v>repo_adb9f3a_87d877e__gemini_load_llm_vs_gt.diff__Gemini 3.5 Flash</v>
      </c>
      <c r="AB371" s="12">
        <f>IF(Table1[[#This Row],[task_success]]="Yes",1,0)</f>
        <v>1</v>
      </c>
      <c r="AC371" s="12">
        <f>IF(Table1[[#This Row],[task_success]]="Partial",1,0)</f>
        <v>0</v>
      </c>
      <c r="AD371" s="12">
        <f>IF(Table1[[#This Row],[task_success]]="No",1,0)</f>
        <v>0</v>
      </c>
      <c r="AE371" s="12">
        <f>IF(Table1[[#This Row],[exact_match]]="Yes",1,0)</f>
        <v>0</v>
      </c>
      <c r="AF371" s="12">
        <f>IF(Table1[[#This Row],[unintended_change_present]]="Yes",1,0)</f>
        <v>1</v>
      </c>
      <c r="AG371" s="12">
        <f>IF(Table1[[#This Row],[missed_required_change]]="Yes",1,0)</f>
        <v>0</v>
      </c>
      <c r="AH371" s="12">
        <f>IF(OR(Table1[[#This Row],[severity]]="Medium",Table1[[#This Row],[severity]]="High"),1,0)</f>
        <v>1</v>
      </c>
    </row>
    <row r="372" spans="1:34" ht="259.5">
      <c r="A372" s="26" t="s">
        <v>1830</v>
      </c>
      <c r="B372" s="15" t="s">
        <v>1831</v>
      </c>
      <c r="C372" s="16" t="s">
        <v>149</v>
      </c>
      <c r="D37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2" s="15" t="s">
        <v>1843</v>
      </c>
      <c r="F372" s="16" t="s">
        <v>1844</v>
      </c>
      <c r="G372" s="16" t="s">
        <v>1845</v>
      </c>
      <c r="H372" s="16">
        <v>1</v>
      </c>
      <c r="I372" s="16" t="s">
        <v>1835</v>
      </c>
      <c r="J372" s="16" t="s">
        <v>1835</v>
      </c>
      <c r="K372" s="18" t="s">
        <v>56</v>
      </c>
      <c r="L372" s="16" t="s">
        <v>1846</v>
      </c>
      <c r="M372" s="16" t="s">
        <v>1847</v>
      </c>
      <c r="N372" s="12" t="s">
        <v>1732</v>
      </c>
      <c r="O372" s="12" t="s">
        <v>1851</v>
      </c>
      <c r="P372" s="13" t="s">
        <v>62</v>
      </c>
      <c r="Q372" s="13" t="s">
        <v>61</v>
      </c>
      <c r="R372" s="13" t="s">
        <v>62</v>
      </c>
      <c r="S372" s="12" t="s">
        <v>215</v>
      </c>
      <c r="T372" s="12" t="s">
        <v>77</v>
      </c>
      <c r="U372" s="12" t="s">
        <v>61</v>
      </c>
      <c r="V372" s="12" t="s">
        <v>1852</v>
      </c>
      <c r="W372" s="12" t="s">
        <v>72</v>
      </c>
      <c r="X372" s="1" t="s">
        <v>62</v>
      </c>
      <c r="Y372" s="1" t="s">
        <v>73</v>
      </c>
      <c r="Z372" t="s">
        <v>3187</v>
      </c>
      <c r="AA372" s="12" t="str">
        <f>Table1[[#This Row],[case_id]]&amp;"__"&amp;Table1[[#This Row],[filename]]&amp;"__"&amp;Table1[[#This Row],[Model]]</f>
        <v>repo_a0169b7_eb2accc__gemini_load_llm_vs_gt.diff__Gemini 3.5 Flash</v>
      </c>
      <c r="AB372" s="12">
        <f>IF(Table1[[#This Row],[task_success]]="Yes",1,0)</f>
        <v>1</v>
      </c>
      <c r="AC372" s="12">
        <f>IF(Table1[[#This Row],[task_success]]="Partial",1,0)</f>
        <v>0</v>
      </c>
      <c r="AD372" s="12">
        <f>IF(Table1[[#This Row],[task_success]]="No",1,0)</f>
        <v>0</v>
      </c>
      <c r="AE372" s="12">
        <f>IF(Table1[[#This Row],[exact_match]]="Yes",1,0)</f>
        <v>0</v>
      </c>
      <c r="AF372" s="12">
        <f>IF(Table1[[#This Row],[unintended_change_present]]="Yes",1,0)</f>
        <v>1</v>
      </c>
      <c r="AG372" s="12">
        <f>IF(Table1[[#This Row],[missed_required_change]]="Yes",1,0)</f>
        <v>0</v>
      </c>
      <c r="AH372" s="12">
        <f>IF(OR(Table1[[#This Row],[severity]]="Medium",Table1[[#This Row],[severity]]="High"),1,0)</f>
        <v>0</v>
      </c>
    </row>
    <row r="373" spans="1:34" ht="91.5">
      <c r="A373" s="27" t="s">
        <v>1855</v>
      </c>
      <c r="B373" s="11" t="s">
        <v>1856</v>
      </c>
      <c r="C373" s="12" t="s">
        <v>80</v>
      </c>
      <c r="D37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3" s="11" t="s">
        <v>1857</v>
      </c>
      <c r="F373" s="12" t="s">
        <v>1858</v>
      </c>
      <c r="G373" s="34" t="s">
        <v>1859</v>
      </c>
      <c r="H373" s="12">
        <v>3</v>
      </c>
      <c r="I373" s="12" t="s">
        <v>1860</v>
      </c>
      <c r="J373" s="12" t="s">
        <v>1861</v>
      </c>
      <c r="K373" s="13" t="s">
        <v>56</v>
      </c>
      <c r="L373" s="12" t="s">
        <v>1862</v>
      </c>
      <c r="M373" s="12" t="s">
        <v>1863</v>
      </c>
      <c r="N373" s="12" t="s">
        <v>1866</v>
      </c>
      <c r="O373" s="12" t="s">
        <v>1867</v>
      </c>
      <c r="P373" s="13" t="s">
        <v>62</v>
      </c>
      <c r="Q373" s="13" t="s">
        <v>61</v>
      </c>
      <c r="R373" s="13" t="s">
        <v>62</v>
      </c>
      <c r="S373" s="12" t="s">
        <v>76</v>
      </c>
      <c r="T373" s="13" t="s">
        <v>77</v>
      </c>
      <c r="U373" s="13" t="s">
        <v>61</v>
      </c>
      <c r="V373" s="12" t="s">
        <v>1368</v>
      </c>
      <c r="W373" s="12" t="s">
        <v>72</v>
      </c>
      <c r="X373" s="1" t="s">
        <v>62</v>
      </c>
      <c r="Y373" s="1" t="s">
        <v>73</v>
      </c>
      <c r="Z373" t="s">
        <v>3187</v>
      </c>
      <c r="AA373" s="12" t="str">
        <f>Table1[[#This Row],[case_id]]&amp;"__"&amp;Table1[[#This Row],[filename]]&amp;"__"&amp;Table1[[#This Row],[Model]]</f>
        <v>repo_c929e8f_76c6556__gemini_service_llm_vs_gt.diff__Gemini 3.5 Flash</v>
      </c>
      <c r="AB373" s="12">
        <f>IF(Table1[[#This Row],[task_success]]="Yes",1,0)</f>
        <v>1</v>
      </c>
      <c r="AC373" s="12">
        <f>IF(Table1[[#This Row],[task_success]]="Partial",1,0)</f>
        <v>0</v>
      </c>
      <c r="AD373" s="12">
        <f>IF(Table1[[#This Row],[task_success]]="No",1,0)</f>
        <v>0</v>
      </c>
      <c r="AE373" s="12">
        <f>IF(Table1[[#This Row],[exact_match]]="Yes",1,0)</f>
        <v>0</v>
      </c>
      <c r="AF373" s="12">
        <f>IF(Table1[[#This Row],[unintended_change_present]]="Yes",1,0)</f>
        <v>1</v>
      </c>
      <c r="AG373" s="12">
        <f>IF(Table1[[#This Row],[missed_required_change]]="Yes",1,0)</f>
        <v>0</v>
      </c>
      <c r="AH373" s="12">
        <f>IF(OR(Table1[[#This Row],[severity]]="Medium",Table1[[#This Row],[severity]]="High"),1,0)</f>
        <v>0</v>
      </c>
    </row>
    <row r="374" spans="1:34" ht="91.5">
      <c r="A374" s="26" t="s">
        <v>1855</v>
      </c>
      <c r="B374" s="15" t="s">
        <v>1856</v>
      </c>
      <c r="C374" s="16" t="s">
        <v>80</v>
      </c>
      <c r="D37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4" s="15" t="s">
        <v>1857</v>
      </c>
      <c r="F374" s="16" t="s">
        <v>1858</v>
      </c>
      <c r="G374" s="35" t="s">
        <v>1859</v>
      </c>
      <c r="H374" s="16">
        <v>3</v>
      </c>
      <c r="I374" s="16" t="s">
        <v>1860</v>
      </c>
      <c r="J374" s="16" t="s">
        <v>1870</v>
      </c>
      <c r="K374" s="18" t="s">
        <v>56</v>
      </c>
      <c r="L374" s="16" t="s">
        <v>1862</v>
      </c>
      <c r="M374" s="16" t="s">
        <v>1863</v>
      </c>
      <c r="N374" s="12" t="s">
        <v>1873</v>
      </c>
      <c r="O374" s="12" t="s">
        <v>1874</v>
      </c>
      <c r="P374" s="13" t="s">
        <v>62</v>
      </c>
      <c r="Q374" s="13" t="s">
        <v>61</v>
      </c>
      <c r="R374" s="13" t="s">
        <v>62</v>
      </c>
      <c r="S374" s="12" t="s">
        <v>76</v>
      </c>
      <c r="T374" s="13" t="s">
        <v>77</v>
      </c>
      <c r="U374" s="13" t="s">
        <v>61</v>
      </c>
      <c r="V374" s="12" t="s">
        <v>1368</v>
      </c>
      <c r="W374" s="12" t="s">
        <v>72</v>
      </c>
      <c r="X374" s="1" t="s">
        <v>62</v>
      </c>
      <c r="Y374" s="1" t="s">
        <v>73</v>
      </c>
      <c r="Z374" t="s">
        <v>3187</v>
      </c>
      <c r="AA374" s="12" t="str">
        <f>Table1[[#This Row],[case_id]]&amp;"__"&amp;Table1[[#This Row],[filename]]&amp;"__"&amp;Table1[[#This Row],[Model]]</f>
        <v>repo_c929e8f_76c6556__gemini_single_llm_vs_gt.diff__Gemini 3.5 Flash</v>
      </c>
      <c r="AB374" s="12">
        <f>IF(Table1[[#This Row],[task_success]]="Yes",1,0)</f>
        <v>1</v>
      </c>
      <c r="AC374" s="12">
        <f>IF(Table1[[#This Row],[task_success]]="Partial",1,0)</f>
        <v>0</v>
      </c>
      <c r="AD374" s="12">
        <f>IF(Table1[[#This Row],[task_success]]="No",1,0)</f>
        <v>0</v>
      </c>
      <c r="AE374" s="12">
        <f>IF(Table1[[#This Row],[exact_match]]="Yes",1,0)</f>
        <v>0</v>
      </c>
      <c r="AF374" s="12">
        <f>IF(Table1[[#This Row],[unintended_change_present]]="Yes",1,0)</f>
        <v>1</v>
      </c>
      <c r="AG374" s="12">
        <f>IF(Table1[[#This Row],[missed_required_change]]="Yes",1,0)</f>
        <v>0</v>
      </c>
      <c r="AH374" s="12">
        <f>IF(OR(Table1[[#This Row],[severity]]="Medium",Table1[[#This Row],[severity]]="High"),1,0)</f>
        <v>0</v>
      </c>
    </row>
    <row r="375" spans="1:34" ht="91.5">
      <c r="A375" s="27" t="s">
        <v>1855</v>
      </c>
      <c r="B375" s="11" t="s">
        <v>1856</v>
      </c>
      <c r="C375" s="12" t="s">
        <v>80</v>
      </c>
      <c r="D37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5" s="11" t="s">
        <v>1857</v>
      </c>
      <c r="F375" s="12" t="s">
        <v>1858</v>
      </c>
      <c r="G375" s="34" t="s">
        <v>1859</v>
      </c>
      <c r="H375" s="12">
        <v>3</v>
      </c>
      <c r="I375" s="12" t="s">
        <v>1860</v>
      </c>
      <c r="J375" s="12" t="s">
        <v>1877</v>
      </c>
      <c r="K375" s="13" t="s">
        <v>56</v>
      </c>
      <c r="L375" s="12" t="s">
        <v>1862</v>
      </c>
      <c r="M375" s="12" t="s">
        <v>1863</v>
      </c>
      <c r="N375" s="12" t="s">
        <v>1880</v>
      </c>
      <c r="O375" s="12" t="s">
        <v>1881</v>
      </c>
      <c r="P375" s="13" t="s">
        <v>62</v>
      </c>
      <c r="Q375" s="13" t="s">
        <v>61</v>
      </c>
      <c r="R375" s="13" t="s">
        <v>62</v>
      </c>
      <c r="S375" s="12" t="s">
        <v>76</v>
      </c>
      <c r="T375" s="13" t="s">
        <v>77</v>
      </c>
      <c r="U375" s="13" t="s">
        <v>61</v>
      </c>
      <c r="V375" s="12" t="s">
        <v>1368</v>
      </c>
      <c r="W375" s="12" t="s">
        <v>72</v>
      </c>
      <c r="X375" s="1" t="s">
        <v>62</v>
      </c>
      <c r="Y375" s="1" t="s">
        <v>73</v>
      </c>
      <c r="Z375" t="s">
        <v>3187</v>
      </c>
      <c r="AA375" s="12" t="str">
        <f>Table1[[#This Row],[case_id]]&amp;"__"&amp;Table1[[#This Row],[filename]]&amp;"__"&amp;Table1[[#This Row],[Model]]</f>
        <v>repo_c929e8f_76c6556__gemini_task_llm_vs_gt.diff__Gemini 3.5 Flash</v>
      </c>
      <c r="AB375" s="12">
        <f>IF(Table1[[#This Row],[task_success]]="Yes",1,0)</f>
        <v>1</v>
      </c>
      <c r="AC375" s="12">
        <f>IF(Table1[[#This Row],[task_success]]="Partial",1,0)</f>
        <v>0</v>
      </c>
      <c r="AD375" s="12">
        <f>IF(Table1[[#This Row],[task_success]]="No",1,0)</f>
        <v>0</v>
      </c>
      <c r="AE375" s="12">
        <f>IF(Table1[[#This Row],[exact_match]]="Yes",1,0)</f>
        <v>0</v>
      </c>
      <c r="AF375" s="12">
        <f>IF(Table1[[#This Row],[unintended_change_present]]="Yes",1,0)</f>
        <v>1</v>
      </c>
      <c r="AG375" s="12">
        <f>IF(Table1[[#This Row],[missed_required_change]]="Yes",1,0)</f>
        <v>0</v>
      </c>
      <c r="AH375" s="12">
        <f>IF(OR(Table1[[#This Row],[severity]]="Medium",Table1[[#This Row],[severity]]="High"),1,0)</f>
        <v>0</v>
      </c>
    </row>
    <row r="376" spans="1:34" ht="91.5">
      <c r="A376" s="26" t="s">
        <v>1884</v>
      </c>
      <c r="B376" s="15" t="s">
        <v>1885</v>
      </c>
      <c r="C376" s="16" t="s">
        <v>51</v>
      </c>
      <c r="D37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6" s="15" t="s">
        <v>1886</v>
      </c>
      <c r="F376" s="16" t="s">
        <v>1887</v>
      </c>
      <c r="G376" s="16" t="s">
        <v>1888</v>
      </c>
      <c r="H376" s="16">
        <v>1</v>
      </c>
      <c r="I376" s="16" t="s">
        <v>1889</v>
      </c>
      <c r="J376" s="16" t="s">
        <v>1889</v>
      </c>
      <c r="K376" s="18" t="s">
        <v>56</v>
      </c>
      <c r="L376" s="16" t="s">
        <v>1890</v>
      </c>
      <c r="M376" s="16" t="s">
        <v>1891</v>
      </c>
      <c r="N376" s="12" t="s">
        <v>1892</v>
      </c>
      <c r="O376" s="12" t="s">
        <v>1893</v>
      </c>
      <c r="P376" s="13" t="s">
        <v>62</v>
      </c>
      <c r="Q376" s="13" t="s">
        <v>61</v>
      </c>
      <c r="R376" s="13" t="s">
        <v>62</v>
      </c>
      <c r="S376" s="12" t="s">
        <v>76</v>
      </c>
      <c r="T376" s="13" t="s">
        <v>77</v>
      </c>
      <c r="U376" s="13" t="s">
        <v>61</v>
      </c>
      <c r="V376" s="12" t="s">
        <v>1368</v>
      </c>
      <c r="W376" s="12" t="s">
        <v>72</v>
      </c>
      <c r="X376" s="1" t="s">
        <v>62</v>
      </c>
      <c r="Y376" s="1" t="s">
        <v>73</v>
      </c>
      <c r="Z376" t="s">
        <v>3187</v>
      </c>
      <c r="AA376" s="12" t="str">
        <f>Table1[[#This Row],[case_id]]&amp;"__"&amp;Table1[[#This Row],[filename]]&amp;"__"&amp;Table1[[#This Row],[Model]]</f>
        <v>repo_b79b3d6_d674088__emoji_llm_vs_gt.diff__Gemini 3.5 Flash</v>
      </c>
      <c r="AB376" s="12">
        <f>IF(Table1[[#This Row],[task_success]]="Yes",1,0)</f>
        <v>1</v>
      </c>
      <c r="AC376" s="12">
        <f>IF(Table1[[#This Row],[task_success]]="Partial",1,0)</f>
        <v>0</v>
      </c>
      <c r="AD376" s="12">
        <f>IF(Table1[[#This Row],[task_success]]="No",1,0)</f>
        <v>0</v>
      </c>
      <c r="AE376" s="12">
        <f>IF(Table1[[#This Row],[exact_match]]="Yes",1,0)</f>
        <v>0</v>
      </c>
      <c r="AF376" s="12">
        <f>IF(Table1[[#This Row],[unintended_change_present]]="Yes",1,0)</f>
        <v>1</v>
      </c>
      <c r="AG376" s="12">
        <f>IF(Table1[[#This Row],[missed_required_change]]="Yes",1,0)</f>
        <v>0</v>
      </c>
      <c r="AH376" s="12">
        <f>IF(OR(Table1[[#This Row],[severity]]="Medium",Table1[[#This Row],[severity]]="High"),1,0)</f>
        <v>0</v>
      </c>
    </row>
    <row r="377" spans="1:34" ht="244.5">
      <c r="A377" s="27" t="s">
        <v>1884</v>
      </c>
      <c r="B377" s="11" t="s">
        <v>1885</v>
      </c>
      <c r="C377" s="12" t="s">
        <v>114</v>
      </c>
      <c r="D37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7" s="11" t="s">
        <v>1896</v>
      </c>
      <c r="F377" s="12" t="s">
        <v>1897</v>
      </c>
      <c r="G377" s="12" t="s">
        <v>1898</v>
      </c>
      <c r="H377" s="12">
        <v>1</v>
      </c>
      <c r="I377" s="12" t="s">
        <v>1899</v>
      </c>
      <c r="J377" s="12" t="s">
        <v>1899</v>
      </c>
      <c r="K377" s="13" t="s">
        <v>56</v>
      </c>
      <c r="L377" s="12" t="s">
        <v>1900</v>
      </c>
      <c r="M377" s="12" t="s">
        <v>1901</v>
      </c>
      <c r="N377" s="12" t="s">
        <v>1904</v>
      </c>
      <c r="O377" s="12" t="s">
        <v>1905</v>
      </c>
      <c r="P377" s="12" t="s">
        <v>61</v>
      </c>
      <c r="Q377" s="12" t="s">
        <v>61</v>
      </c>
      <c r="R377" s="12" t="s">
        <v>62</v>
      </c>
      <c r="S377" s="12" t="s">
        <v>1906</v>
      </c>
      <c r="T377" s="12" t="s">
        <v>64</v>
      </c>
      <c r="U377" s="12" t="s">
        <v>62</v>
      </c>
      <c r="V377" s="12" t="s">
        <v>1907</v>
      </c>
      <c r="W377" s="12" t="s">
        <v>66</v>
      </c>
      <c r="X377" s="1" t="s">
        <v>62</v>
      </c>
      <c r="Y377" s="1" t="s">
        <v>73</v>
      </c>
      <c r="Z377" t="s">
        <v>3187</v>
      </c>
      <c r="AA377" s="12" t="str">
        <f>Table1[[#This Row],[case_id]]&amp;"__"&amp;Table1[[#This Row],[filename]]&amp;"__"&amp;Table1[[#This Row],[Model]]</f>
        <v>repo_59cb35d_be9bb5e__gemini_wordcloud_llm_vs_gt.diff__Gemini 3.5 Flash</v>
      </c>
      <c r="AB377" s="12">
        <f>IF(Table1[[#This Row],[task_success]]="Yes",1,0)</f>
        <v>0</v>
      </c>
      <c r="AC377" s="12">
        <f>IF(Table1[[#This Row],[task_success]]="Partial",1,0)</f>
        <v>0</v>
      </c>
      <c r="AD377" s="12">
        <f>IF(Table1[[#This Row],[task_success]]="No",1,0)</f>
        <v>1</v>
      </c>
      <c r="AE377" s="12">
        <f>IF(Table1[[#This Row],[exact_match]]="Yes",1,0)</f>
        <v>0</v>
      </c>
      <c r="AF377" s="12">
        <f>IF(Table1[[#This Row],[unintended_change_present]]="Yes",1,0)</f>
        <v>1</v>
      </c>
      <c r="AG377" s="12">
        <f>IF(Table1[[#This Row],[missed_required_change]]="Yes",1,0)</f>
        <v>1</v>
      </c>
      <c r="AH377" s="12">
        <f>IF(OR(Table1[[#This Row],[severity]]="Medium",Table1[[#This Row],[severity]]="High"),1,0)</f>
        <v>1</v>
      </c>
    </row>
    <row r="378" spans="1:34" ht="137.25">
      <c r="A378" s="26" t="s">
        <v>1884</v>
      </c>
      <c r="B378" s="15" t="s">
        <v>1885</v>
      </c>
      <c r="C378" s="16" t="s">
        <v>149</v>
      </c>
      <c r="D37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8" s="15" t="s">
        <v>1910</v>
      </c>
      <c r="F378" s="16" t="s">
        <v>1911</v>
      </c>
      <c r="G378" s="16" t="s">
        <v>1912</v>
      </c>
      <c r="H378" s="16">
        <v>1</v>
      </c>
      <c r="I378" s="16" t="s">
        <v>1913</v>
      </c>
      <c r="J378" s="16" t="s">
        <v>1913</v>
      </c>
      <c r="K378" s="18" t="s">
        <v>56</v>
      </c>
      <c r="L378" s="16" t="s">
        <v>1914</v>
      </c>
      <c r="M378" s="16" t="s">
        <v>1915</v>
      </c>
      <c r="N378" s="12" t="s">
        <v>1918</v>
      </c>
      <c r="O378" s="12" t="s">
        <v>1919</v>
      </c>
      <c r="P378" s="13" t="s">
        <v>62</v>
      </c>
      <c r="Q378" s="13" t="s">
        <v>61</v>
      </c>
      <c r="R378" s="13" t="s">
        <v>62</v>
      </c>
      <c r="S378" s="12" t="s">
        <v>76</v>
      </c>
      <c r="T378" s="13" t="s">
        <v>77</v>
      </c>
      <c r="U378" s="13" t="s">
        <v>61</v>
      </c>
      <c r="V378" s="12" t="s">
        <v>1920</v>
      </c>
      <c r="W378" s="12" t="s">
        <v>72</v>
      </c>
      <c r="X378" s="1" t="s">
        <v>62</v>
      </c>
      <c r="Y378" s="1" t="s">
        <v>73</v>
      </c>
      <c r="Z378" t="s">
        <v>3187</v>
      </c>
      <c r="AA378" s="12" t="str">
        <f>Table1[[#This Row],[case_id]]&amp;"__"&amp;Table1[[#This Row],[filename]]&amp;"__"&amp;Table1[[#This Row],[Model]]</f>
        <v>repo_bda4195_51f9983__gemini_parrot_llm_vs_gt.diff__Gemini 3.5 Flash</v>
      </c>
      <c r="AB378" s="12">
        <f>IF(Table1[[#This Row],[task_success]]="Yes",1,0)</f>
        <v>1</v>
      </c>
      <c r="AC378" s="12">
        <f>IF(Table1[[#This Row],[task_success]]="Partial",1,0)</f>
        <v>0</v>
      </c>
      <c r="AD378" s="12">
        <f>IF(Table1[[#This Row],[task_success]]="No",1,0)</f>
        <v>0</v>
      </c>
      <c r="AE378" s="12">
        <f>IF(Table1[[#This Row],[exact_match]]="Yes",1,0)</f>
        <v>0</v>
      </c>
      <c r="AF378" s="12">
        <f>IF(Table1[[#This Row],[unintended_change_present]]="Yes",1,0)</f>
        <v>1</v>
      </c>
      <c r="AG378" s="12">
        <f>IF(Table1[[#This Row],[missed_required_change]]="Yes",1,0)</f>
        <v>0</v>
      </c>
      <c r="AH378" s="12">
        <f>IF(OR(Table1[[#This Row],[severity]]="Medium",Table1[[#This Row],[severity]]="High"),1,0)</f>
        <v>0</v>
      </c>
    </row>
    <row r="379" spans="1:34" ht="137.25">
      <c r="A379" s="27" t="s">
        <v>1923</v>
      </c>
      <c r="B379" s="11" t="s">
        <v>1924</v>
      </c>
      <c r="C379" s="12" t="s">
        <v>51</v>
      </c>
      <c r="D37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79" s="11" t="s">
        <v>1925</v>
      </c>
      <c r="F379" s="12" t="s">
        <v>1926</v>
      </c>
      <c r="G379" s="12" t="s">
        <v>1927</v>
      </c>
      <c r="H379" s="12">
        <v>1</v>
      </c>
      <c r="I379" s="12" t="s">
        <v>1928</v>
      </c>
      <c r="J379" s="12" t="s">
        <v>1928</v>
      </c>
      <c r="K379" s="13" t="s">
        <v>56</v>
      </c>
      <c r="L379" s="12" t="s">
        <v>1929</v>
      </c>
      <c r="M379" s="12" t="s">
        <v>1930</v>
      </c>
      <c r="N379" s="12" t="s">
        <v>1933</v>
      </c>
      <c r="O379" s="12" t="s">
        <v>1934</v>
      </c>
      <c r="P379" s="13" t="s">
        <v>62</v>
      </c>
      <c r="Q379" s="13" t="s">
        <v>61</v>
      </c>
      <c r="R379" s="13" t="s">
        <v>62</v>
      </c>
      <c r="S379" s="12" t="s">
        <v>76</v>
      </c>
      <c r="T379" s="13" t="s">
        <v>77</v>
      </c>
      <c r="U379" s="13" t="s">
        <v>61</v>
      </c>
      <c r="V379" s="12" t="s">
        <v>1368</v>
      </c>
      <c r="W379" s="12" t="s">
        <v>72</v>
      </c>
      <c r="X379" s="1" t="s">
        <v>62</v>
      </c>
      <c r="Y379" s="1" t="s">
        <v>73</v>
      </c>
      <c r="Z379" t="s">
        <v>3187</v>
      </c>
      <c r="AA379" s="12" t="str">
        <f>Table1[[#This Row],[case_id]]&amp;"__"&amp;Table1[[#This Row],[filename]]&amp;"__"&amp;Table1[[#This Row],[Model]]</f>
        <v>repo_8049384_5edd9a7__gemini_patcher_llm_vs_gt.diff__Gemini 3.5 Flash</v>
      </c>
      <c r="AB379" s="12">
        <f>IF(Table1[[#This Row],[task_success]]="Yes",1,0)</f>
        <v>1</v>
      </c>
      <c r="AC379" s="12">
        <f>IF(Table1[[#This Row],[task_success]]="Partial",1,0)</f>
        <v>0</v>
      </c>
      <c r="AD379" s="12">
        <f>IF(Table1[[#This Row],[task_success]]="No",1,0)</f>
        <v>0</v>
      </c>
      <c r="AE379" s="12">
        <f>IF(Table1[[#This Row],[exact_match]]="Yes",1,0)</f>
        <v>0</v>
      </c>
      <c r="AF379" s="12">
        <f>IF(Table1[[#This Row],[unintended_change_present]]="Yes",1,0)</f>
        <v>1</v>
      </c>
      <c r="AG379" s="12">
        <f>IF(Table1[[#This Row],[missed_required_change]]="Yes",1,0)</f>
        <v>0</v>
      </c>
      <c r="AH379" s="12">
        <f>IF(OR(Table1[[#This Row],[severity]]="Medium",Table1[[#This Row],[severity]]="High"),1,0)</f>
        <v>0</v>
      </c>
    </row>
    <row r="380" spans="1:34" ht="137.25">
      <c r="A380" s="26" t="s">
        <v>1923</v>
      </c>
      <c r="B380" s="15" t="s">
        <v>1924</v>
      </c>
      <c r="C380" s="16" t="s">
        <v>80</v>
      </c>
      <c r="D38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0" s="15" t="s">
        <v>1937</v>
      </c>
      <c r="F380" s="16" t="s">
        <v>1938</v>
      </c>
      <c r="G380" s="16" t="s">
        <v>1939</v>
      </c>
      <c r="H380" s="16">
        <v>1</v>
      </c>
      <c r="I380" s="16" t="s">
        <v>1940</v>
      </c>
      <c r="J380" s="16" t="s">
        <v>1940</v>
      </c>
      <c r="K380" s="18" t="s">
        <v>56</v>
      </c>
      <c r="L380" s="16" t="s">
        <v>1941</v>
      </c>
      <c r="M380" s="16" t="s">
        <v>1942</v>
      </c>
      <c r="N380" s="12" t="s">
        <v>1945</v>
      </c>
      <c r="O380" s="12" t="s">
        <v>1946</v>
      </c>
      <c r="P380" s="13" t="s">
        <v>62</v>
      </c>
      <c r="Q380" s="13" t="s">
        <v>61</v>
      </c>
      <c r="R380" s="13" t="s">
        <v>62</v>
      </c>
      <c r="S380" s="12" t="s">
        <v>76</v>
      </c>
      <c r="T380" s="13" t="s">
        <v>77</v>
      </c>
      <c r="U380" s="13" t="s">
        <v>61</v>
      </c>
      <c r="V380" s="12" t="s">
        <v>1368</v>
      </c>
      <c r="W380" s="12" t="s">
        <v>72</v>
      </c>
      <c r="X380" s="1" t="s">
        <v>62</v>
      </c>
      <c r="Y380" s="1" t="s">
        <v>73</v>
      </c>
      <c r="Z380" t="s">
        <v>3187</v>
      </c>
      <c r="AA380" s="12" t="str">
        <f>Table1[[#This Row],[case_id]]&amp;"__"&amp;Table1[[#This Row],[filename]]&amp;"__"&amp;Table1[[#This Row],[Model]]</f>
        <v>repo_9db7588_33d2a72__gemini_uc_llm_vs_gt.diff__Gemini 3.5 Flash</v>
      </c>
      <c r="AB380" s="12">
        <f>IF(Table1[[#This Row],[task_success]]="Yes",1,0)</f>
        <v>1</v>
      </c>
      <c r="AC380" s="12">
        <f>IF(Table1[[#This Row],[task_success]]="Partial",1,0)</f>
        <v>0</v>
      </c>
      <c r="AD380" s="12">
        <f>IF(Table1[[#This Row],[task_success]]="No",1,0)</f>
        <v>0</v>
      </c>
      <c r="AE380" s="12">
        <f>IF(Table1[[#This Row],[exact_match]]="Yes",1,0)</f>
        <v>0</v>
      </c>
      <c r="AF380" s="12">
        <f>IF(Table1[[#This Row],[unintended_change_present]]="Yes",1,0)</f>
        <v>1</v>
      </c>
      <c r="AG380" s="12">
        <f>IF(Table1[[#This Row],[missed_required_change]]="Yes",1,0)</f>
        <v>0</v>
      </c>
      <c r="AH380" s="12">
        <f>IF(OR(Table1[[#This Row],[severity]]="Medium",Table1[[#This Row],[severity]]="High"),1,0)</f>
        <v>0</v>
      </c>
    </row>
    <row r="381" spans="1:34" ht="106.5">
      <c r="A381" s="27" t="s">
        <v>1949</v>
      </c>
      <c r="B381" s="11" t="s">
        <v>1950</v>
      </c>
      <c r="C381" s="12" t="s">
        <v>149</v>
      </c>
      <c r="D38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1" s="11" t="s">
        <v>1951</v>
      </c>
      <c r="F381" s="12">
        <v>1442154</v>
      </c>
      <c r="G381" s="32" t="s">
        <v>1952</v>
      </c>
      <c r="H381" s="12">
        <v>1</v>
      </c>
      <c r="I381" s="12" t="s">
        <v>1953</v>
      </c>
      <c r="J381" s="12" t="s">
        <v>1953</v>
      </c>
      <c r="K381" s="13" t="s">
        <v>56</v>
      </c>
      <c r="L381" s="12" t="s">
        <v>1954</v>
      </c>
      <c r="M381" s="12" t="s">
        <v>1955</v>
      </c>
      <c r="N381" s="12" t="s">
        <v>1958</v>
      </c>
      <c r="O381" s="12" t="s">
        <v>1959</v>
      </c>
      <c r="P381" s="13" t="s">
        <v>62</v>
      </c>
      <c r="Q381" s="13" t="s">
        <v>61</v>
      </c>
      <c r="R381" s="13" t="s">
        <v>62</v>
      </c>
      <c r="S381" s="12" t="s">
        <v>76</v>
      </c>
      <c r="T381" s="13" t="s">
        <v>77</v>
      </c>
      <c r="U381" s="13" t="s">
        <v>61</v>
      </c>
      <c r="V381" s="12" t="s">
        <v>1368</v>
      </c>
      <c r="W381" s="12" t="s">
        <v>72</v>
      </c>
      <c r="X381" s="1" t="s">
        <v>62</v>
      </c>
      <c r="Y381" s="1" t="s">
        <v>73</v>
      </c>
      <c r="Z381" t="s">
        <v>3187</v>
      </c>
      <c r="AA381" s="12" t="str">
        <f>Table1[[#This Row],[case_id]]&amp;"__"&amp;Table1[[#This Row],[filename]]&amp;"__"&amp;Table1[[#This Row],[Model]]</f>
        <v>repo_1442154_17e5146__gemini_submaker_llm_vs_gt.diff__Gemini 3.5 Flash</v>
      </c>
      <c r="AB381" s="12">
        <f>IF(Table1[[#This Row],[task_success]]="Yes",1,0)</f>
        <v>1</v>
      </c>
      <c r="AC381" s="12">
        <f>IF(Table1[[#This Row],[task_success]]="Partial",1,0)</f>
        <v>0</v>
      </c>
      <c r="AD381" s="12">
        <f>IF(Table1[[#This Row],[task_success]]="No",1,0)</f>
        <v>0</v>
      </c>
      <c r="AE381" s="12">
        <f>IF(Table1[[#This Row],[exact_match]]="Yes",1,0)</f>
        <v>0</v>
      </c>
      <c r="AF381" s="12">
        <f>IF(Table1[[#This Row],[unintended_change_present]]="Yes",1,0)</f>
        <v>1</v>
      </c>
      <c r="AG381" s="12">
        <f>IF(Table1[[#This Row],[missed_required_change]]="Yes",1,0)</f>
        <v>0</v>
      </c>
      <c r="AH381" s="12">
        <f>IF(OR(Table1[[#This Row],[severity]]="Medium",Table1[[#This Row],[severity]]="High"),1,0)</f>
        <v>0</v>
      </c>
    </row>
    <row r="382" spans="1:34" ht="106.5">
      <c r="A382" s="26" t="s">
        <v>1962</v>
      </c>
      <c r="B382" s="15" t="s">
        <v>1963</v>
      </c>
      <c r="C382" s="16" t="s">
        <v>51</v>
      </c>
      <c r="D38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2" s="15" t="s">
        <v>1964</v>
      </c>
      <c r="F382" s="16" t="s">
        <v>1965</v>
      </c>
      <c r="G382" s="16" t="s">
        <v>1966</v>
      </c>
      <c r="H382" s="16">
        <v>1</v>
      </c>
      <c r="I382" s="16" t="s">
        <v>1967</v>
      </c>
      <c r="J382" s="16" t="s">
        <v>1967</v>
      </c>
      <c r="K382" s="18" t="s">
        <v>56</v>
      </c>
      <c r="L382" s="16" t="s">
        <v>1968</v>
      </c>
      <c r="M382" s="16" t="s">
        <v>1969</v>
      </c>
      <c r="N382" s="12" t="s">
        <v>1974</v>
      </c>
      <c r="O382" s="12" t="s">
        <v>1975</v>
      </c>
      <c r="P382" s="13" t="s">
        <v>62</v>
      </c>
      <c r="Q382" s="13" t="s">
        <v>61</v>
      </c>
      <c r="R382" s="13" t="s">
        <v>62</v>
      </c>
      <c r="S382" s="12" t="s">
        <v>76</v>
      </c>
      <c r="T382" s="13" t="s">
        <v>77</v>
      </c>
      <c r="U382" s="13" t="s">
        <v>61</v>
      </c>
      <c r="V382" s="12" t="s">
        <v>1368</v>
      </c>
      <c r="W382" s="12" t="s">
        <v>72</v>
      </c>
      <c r="X382" s="1" t="s">
        <v>62</v>
      </c>
      <c r="Y382" s="1" t="s">
        <v>73</v>
      </c>
      <c r="Z382" t="s">
        <v>3187</v>
      </c>
      <c r="AA382" s="12" t="str">
        <f>Table1[[#This Row],[case_id]]&amp;"__"&amp;Table1[[#This Row],[filename]]&amp;"__"&amp;Table1[[#This Row],[Model]]</f>
        <v>repo_4294b89_fa4bdc5__gemini_url_llm_vs_gt.diff__Gemini 3.5 Flash</v>
      </c>
      <c r="AB382" s="12">
        <f>IF(Table1[[#This Row],[task_success]]="Yes",1,0)</f>
        <v>1</v>
      </c>
      <c r="AC382" s="12">
        <f>IF(Table1[[#This Row],[task_success]]="Partial",1,0)</f>
        <v>0</v>
      </c>
      <c r="AD382" s="12">
        <f>IF(Table1[[#This Row],[task_success]]="No",1,0)</f>
        <v>0</v>
      </c>
      <c r="AE382" s="12">
        <f>IF(Table1[[#This Row],[exact_match]]="Yes",1,0)</f>
        <v>0</v>
      </c>
      <c r="AF382" s="12">
        <f>IF(Table1[[#This Row],[unintended_change_present]]="Yes",1,0)</f>
        <v>1</v>
      </c>
      <c r="AG382" s="12">
        <f>IF(Table1[[#This Row],[missed_required_change]]="Yes",1,0)</f>
        <v>0</v>
      </c>
      <c r="AH382" s="12">
        <f>IF(OR(Table1[[#This Row],[severity]]="Medium",Table1[[#This Row],[severity]]="High"),1,0)</f>
        <v>0</v>
      </c>
    </row>
    <row r="383" spans="1:34" ht="106.5">
      <c r="A383" s="27" t="s">
        <v>1962</v>
      </c>
      <c r="B383" s="11" t="s">
        <v>1963</v>
      </c>
      <c r="C383" s="12" t="s">
        <v>114</v>
      </c>
      <c r="D38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3" s="11" t="s">
        <v>1978</v>
      </c>
      <c r="F383" s="12" t="s">
        <v>1979</v>
      </c>
      <c r="G383" s="12" t="s">
        <v>1980</v>
      </c>
      <c r="H383" s="12">
        <v>1</v>
      </c>
      <c r="I383" s="12" t="s">
        <v>1981</v>
      </c>
      <c r="J383" s="12" t="s">
        <v>1981</v>
      </c>
      <c r="K383" s="13" t="s">
        <v>56</v>
      </c>
      <c r="L383" s="12" t="s">
        <v>1982</v>
      </c>
      <c r="M383" s="12" t="s">
        <v>1983</v>
      </c>
      <c r="N383" s="12" t="s">
        <v>1986</v>
      </c>
      <c r="O383" s="12" t="s">
        <v>1987</v>
      </c>
      <c r="P383" s="13" t="s">
        <v>62</v>
      </c>
      <c r="Q383" s="13" t="s">
        <v>61</v>
      </c>
      <c r="R383" s="13" t="s">
        <v>62</v>
      </c>
      <c r="S383" s="12" t="s">
        <v>76</v>
      </c>
      <c r="T383" s="13" t="s">
        <v>77</v>
      </c>
      <c r="U383" s="13" t="s">
        <v>61</v>
      </c>
      <c r="V383" s="12" t="s">
        <v>1368</v>
      </c>
      <c r="W383" s="12" t="s">
        <v>72</v>
      </c>
      <c r="X383" s="1" t="s">
        <v>62</v>
      </c>
      <c r="Y383" s="1" t="s">
        <v>73</v>
      </c>
      <c r="Z383" t="s">
        <v>3187</v>
      </c>
      <c r="AA383" s="12" t="str">
        <f>Table1[[#This Row],[case_id]]&amp;"__"&amp;Table1[[#This Row],[filename]]&amp;"__"&amp;Table1[[#This Row],[Model]]</f>
        <v>repo_e2a136d_5b2a073__gemini_internal_llm_vs_gt.diff__Gemini 3.5 Flash</v>
      </c>
      <c r="AB383" s="12">
        <f>IF(Table1[[#This Row],[task_success]]="Yes",1,0)</f>
        <v>1</v>
      </c>
      <c r="AC383" s="12">
        <f>IF(Table1[[#This Row],[task_success]]="Partial",1,0)</f>
        <v>0</v>
      </c>
      <c r="AD383" s="12">
        <f>IF(Table1[[#This Row],[task_success]]="No",1,0)</f>
        <v>0</v>
      </c>
      <c r="AE383" s="12">
        <f>IF(Table1[[#This Row],[exact_match]]="Yes",1,0)</f>
        <v>0</v>
      </c>
      <c r="AF383" s="12">
        <f>IF(Table1[[#This Row],[unintended_change_present]]="Yes",1,0)</f>
        <v>1</v>
      </c>
      <c r="AG383" s="12">
        <f>IF(Table1[[#This Row],[missed_required_change]]="Yes",1,0)</f>
        <v>0</v>
      </c>
      <c r="AH383" s="12">
        <f>IF(OR(Table1[[#This Row],[severity]]="Medium",Table1[[#This Row],[severity]]="High"),1,0)</f>
        <v>0</v>
      </c>
    </row>
    <row r="384" spans="1:34" ht="167.25">
      <c r="A384" s="26" t="s">
        <v>1962</v>
      </c>
      <c r="B384" s="15" t="s">
        <v>1963</v>
      </c>
      <c r="C384" s="16" t="s">
        <v>149</v>
      </c>
      <c r="D38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4" s="15" t="s">
        <v>1990</v>
      </c>
      <c r="F384" s="16" t="s">
        <v>1991</v>
      </c>
      <c r="G384" s="16" t="s">
        <v>1992</v>
      </c>
      <c r="H384" s="16">
        <v>1</v>
      </c>
      <c r="I384" s="16" t="s">
        <v>1993</v>
      </c>
      <c r="J384" s="16" t="s">
        <v>1993</v>
      </c>
      <c r="K384" s="18" t="s">
        <v>56</v>
      </c>
      <c r="L384" s="16" t="s">
        <v>1994</v>
      </c>
      <c r="M384" s="16" t="s">
        <v>1995</v>
      </c>
      <c r="N384" s="12" t="s">
        <v>1999</v>
      </c>
      <c r="O384" s="12" t="s">
        <v>2000</v>
      </c>
      <c r="P384" s="13" t="s">
        <v>62</v>
      </c>
      <c r="Q384" s="13" t="s">
        <v>61</v>
      </c>
      <c r="R384" s="13" t="s">
        <v>62</v>
      </c>
      <c r="S384" s="12" t="s">
        <v>215</v>
      </c>
      <c r="T384" s="13" t="s">
        <v>77</v>
      </c>
      <c r="U384" s="13" t="s">
        <v>61</v>
      </c>
      <c r="V384" s="12" t="s">
        <v>2001</v>
      </c>
      <c r="W384" s="12" t="s">
        <v>72</v>
      </c>
      <c r="X384" s="1" t="s">
        <v>62</v>
      </c>
      <c r="Y384" s="1" t="s">
        <v>73</v>
      </c>
      <c r="Z384" t="s">
        <v>3187</v>
      </c>
      <c r="AA384" s="12" t="str">
        <f>Table1[[#This Row],[case_id]]&amp;"__"&amp;Table1[[#This Row],[filename]]&amp;"__"&amp;Table1[[#This Row],[Model]]</f>
        <v>repo_341af5b_54a1564__gemini_convert_llm_vs_gt.diff__Gemini 3.5 Flash</v>
      </c>
      <c r="AB384" s="12">
        <f>IF(Table1[[#This Row],[task_success]]="Yes",1,0)</f>
        <v>1</v>
      </c>
      <c r="AC384" s="12">
        <f>IF(Table1[[#This Row],[task_success]]="Partial",1,0)</f>
        <v>0</v>
      </c>
      <c r="AD384" s="12">
        <f>IF(Table1[[#This Row],[task_success]]="No",1,0)</f>
        <v>0</v>
      </c>
      <c r="AE384" s="12">
        <f>IF(Table1[[#This Row],[exact_match]]="Yes",1,0)</f>
        <v>0</v>
      </c>
      <c r="AF384" s="12">
        <f>IF(Table1[[#This Row],[unintended_change_present]]="Yes",1,0)</f>
        <v>1</v>
      </c>
      <c r="AG384" s="12">
        <f>IF(Table1[[#This Row],[missed_required_change]]="Yes",1,0)</f>
        <v>0</v>
      </c>
      <c r="AH384" s="12">
        <f>IF(OR(Table1[[#This Row],[severity]]="Medium",Table1[[#This Row],[severity]]="High"),1,0)</f>
        <v>0</v>
      </c>
    </row>
    <row r="385" spans="1:34" ht="259.5">
      <c r="A385" s="27" t="s">
        <v>2004</v>
      </c>
      <c r="B385" s="11" t="s">
        <v>2005</v>
      </c>
      <c r="C385" s="12" t="s">
        <v>149</v>
      </c>
      <c r="D38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5" s="11" t="s">
        <v>2006</v>
      </c>
      <c r="F385" s="12" t="s">
        <v>2007</v>
      </c>
      <c r="G385" s="12">
        <v>9079508</v>
      </c>
      <c r="H385" s="12">
        <v>2</v>
      </c>
      <c r="I385" s="12" t="s">
        <v>2008</v>
      </c>
      <c r="J385" s="12" t="s">
        <v>2009</v>
      </c>
      <c r="K385" s="13" t="s">
        <v>56</v>
      </c>
      <c r="L385" s="12" t="s">
        <v>2010</v>
      </c>
      <c r="M385" s="12" t="s">
        <v>2011</v>
      </c>
      <c r="N385" s="12" t="s">
        <v>2015</v>
      </c>
      <c r="O385" s="12" t="s">
        <v>2016</v>
      </c>
      <c r="P385" s="13" t="s">
        <v>62</v>
      </c>
      <c r="Q385" s="13" t="s">
        <v>61</v>
      </c>
      <c r="R385" s="13" t="s">
        <v>62</v>
      </c>
      <c r="S385" s="12" t="s">
        <v>76</v>
      </c>
      <c r="T385" s="13" t="s">
        <v>77</v>
      </c>
      <c r="U385" s="13" t="s">
        <v>61</v>
      </c>
      <c r="V385" s="12" t="s">
        <v>2014</v>
      </c>
      <c r="W385" s="12" t="s">
        <v>72</v>
      </c>
      <c r="X385" s="1" t="s">
        <v>62</v>
      </c>
      <c r="Y385" s="1" t="s">
        <v>73</v>
      </c>
      <c r="Z385" t="s">
        <v>3187</v>
      </c>
      <c r="AA385" s="12" t="str">
        <f>Table1[[#This Row],[case_id]]&amp;"__"&amp;Table1[[#This Row],[filename]]&amp;"__"&amp;Table1[[#This Row],[Model]]</f>
        <v>repo_30450d5_9079508__gemini_custom_llm_vs_gt.diff__Gemini 3.5 Flash</v>
      </c>
      <c r="AB385" s="12">
        <f>IF(Table1[[#This Row],[task_success]]="Yes",1,0)</f>
        <v>1</v>
      </c>
      <c r="AC385" s="12">
        <f>IF(Table1[[#This Row],[task_success]]="Partial",1,0)</f>
        <v>0</v>
      </c>
      <c r="AD385" s="12">
        <f>IF(Table1[[#This Row],[task_success]]="No",1,0)</f>
        <v>0</v>
      </c>
      <c r="AE385" s="12">
        <f>IF(Table1[[#This Row],[exact_match]]="Yes",1,0)</f>
        <v>0</v>
      </c>
      <c r="AF385" s="12">
        <f>IF(Table1[[#This Row],[unintended_change_present]]="Yes",1,0)</f>
        <v>1</v>
      </c>
      <c r="AG385" s="12">
        <f>IF(Table1[[#This Row],[missed_required_change]]="Yes",1,0)</f>
        <v>0</v>
      </c>
      <c r="AH385" s="12">
        <f>IF(OR(Table1[[#This Row],[severity]]="Medium",Table1[[#This Row],[severity]]="High"),1,0)</f>
        <v>0</v>
      </c>
    </row>
    <row r="386" spans="1:34" ht="152.25">
      <c r="A386" s="26" t="s">
        <v>2004</v>
      </c>
      <c r="B386" s="15" t="s">
        <v>2005</v>
      </c>
      <c r="C386" s="16" t="s">
        <v>149</v>
      </c>
      <c r="D38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6" s="15" t="s">
        <v>2006</v>
      </c>
      <c r="F386" s="16" t="s">
        <v>2007</v>
      </c>
      <c r="G386" s="16">
        <v>9079508</v>
      </c>
      <c r="H386" s="16">
        <v>2</v>
      </c>
      <c r="I386" s="16" t="s">
        <v>2019</v>
      </c>
      <c r="J386" s="16" t="s">
        <v>2020</v>
      </c>
      <c r="K386" s="18" t="s">
        <v>56</v>
      </c>
      <c r="L386" s="16" t="s">
        <v>2010</v>
      </c>
      <c r="M386" s="16" t="s">
        <v>2011</v>
      </c>
      <c r="N386" s="12" t="s">
        <v>2024</v>
      </c>
      <c r="O386" s="12" t="s">
        <v>2025</v>
      </c>
      <c r="P386" s="13" t="s">
        <v>62</v>
      </c>
      <c r="Q386" s="13" t="s">
        <v>61</v>
      </c>
      <c r="R386" s="13" t="s">
        <v>62</v>
      </c>
      <c r="S386" s="12" t="s">
        <v>76</v>
      </c>
      <c r="T386" s="13" t="s">
        <v>77</v>
      </c>
      <c r="U386" s="13" t="s">
        <v>61</v>
      </c>
      <c r="V386" s="12" t="s">
        <v>2023</v>
      </c>
      <c r="W386" s="12" t="s">
        <v>72</v>
      </c>
      <c r="X386" s="1" t="s">
        <v>62</v>
      </c>
      <c r="Y386" s="1" t="s">
        <v>73</v>
      </c>
      <c r="Z386" t="s">
        <v>3187</v>
      </c>
      <c r="AA386" s="12" t="str">
        <f>Table1[[#This Row],[case_id]]&amp;"__"&amp;Table1[[#This Row],[filename]]&amp;"__"&amp;Table1[[#This Row],[Model]]</f>
        <v>repo_30450d5_9079508__gemini_factory_llm_vs_gt.diff__Gemini 3.5 Flash</v>
      </c>
      <c r="AB386" s="12">
        <f>IF(Table1[[#This Row],[task_success]]="Yes",1,0)</f>
        <v>1</v>
      </c>
      <c r="AC386" s="12">
        <f>IF(Table1[[#This Row],[task_success]]="Partial",1,0)</f>
        <v>0</v>
      </c>
      <c r="AD386" s="12">
        <f>IF(Table1[[#This Row],[task_success]]="No",1,0)</f>
        <v>0</v>
      </c>
      <c r="AE386" s="12">
        <f>IF(Table1[[#This Row],[exact_match]]="Yes",1,0)</f>
        <v>0</v>
      </c>
      <c r="AF386" s="12">
        <f>IF(Table1[[#This Row],[unintended_change_present]]="Yes",1,0)</f>
        <v>1</v>
      </c>
      <c r="AG386" s="12">
        <f>IF(Table1[[#This Row],[missed_required_change]]="Yes",1,0)</f>
        <v>0</v>
      </c>
      <c r="AH386" s="12">
        <f>IF(OR(Table1[[#This Row],[severity]]="Medium",Table1[[#This Row],[severity]]="High"),1,0)</f>
        <v>0</v>
      </c>
    </row>
    <row r="387" spans="1:34" ht="106.5">
      <c r="A387" s="27" t="s">
        <v>2004</v>
      </c>
      <c r="B387" s="11" t="s">
        <v>2005</v>
      </c>
      <c r="C387" s="12" t="s">
        <v>149</v>
      </c>
      <c r="D38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7" s="11" t="s">
        <v>2028</v>
      </c>
      <c r="F387" s="12" t="s">
        <v>2029</v>
      </c>
      <c r="G387" s="12" t="s">
        <v>2030</v>
      </c>
      <c r="H387" s="12">
        <v>2</v>
      </c>
      <c r="I387" s="12" t="s">
        <v>2031</v>
      </c>
      <c r="J387" s="12" t="s">
        <v>2032</v>
      </c>
      <c r="K387" s="13" t="s">
        <v>56</v>
      </c>
      <c r="L387" s="12" t="s">
        <v>2033</v>
      </c>
      <c r="M387" s="12" t="s">
        <v>2034</v>
      </c>
      <c r="N387" s="12" t="s">
        <v>447</v>
      </c>
      <c r="O387" s="12" t="s">
        <v>2037</v>
      </c>
      <c r="P387" s="13" t="s">
        <v>62</v>
      </c>
      <c r="Q387" s="13" t="s">
        <v>61</v>
      </c>
      <c r="R387" s="13" t="s">
        <v>62</v>
      </c>
      <c r="S387" s="12" t="s">
        <v>76</v>
      </c>
      <c r="T387" s="13" t="s">
        <v>77</v>
      </c>
      <c r="U387" s="13" t="s">
        <v>61</v>
      </c>
      <c r="V387" s="12" t="s">
        <v>2036</v>
      </c>
      <c r="W387" s="12" t="s">
        <v>72</v>
      </c>
      <c r="X387" s="1" t="s">
        <v>62</v>
      </c>
      <c r="Y387" s="1" t="s">
        <v>73</v>
      </c>
      <c r="Z387" t="s">
        <v>3187</v>
      </c>
      <c r="AA387" s="12" t="str">
        <f>Table1[[#This Row],[case_id]]&amp;"__"&amp;Table1[[#This Row],[filename]]&amp;"__"&amp;Table1[[#This Row],[Model]]</f>
        <v>repo_1961a36_d62227d__gemini_base_llm_vs_gt.diff__Gemini 3.5 Flash</v>
      </c>
      <c r="AB387" s="12">
        <f>IF(Table1[[#This Row],[task_success]]="Yes",1,0)</f>
        <v>1</v>
      </c>
      <c r="AC387" s="12">
        <f>IF(Table1[[#This Row],[task_success]]="Partial",1,0)</f>
        <v>0</v>
      </c>
      <c r="AD387" s="12">
        <f>IF(Table1[[#This Row],[task_success]]="No",1,0)</f>
        <v>0</v>
      </c>
      <c r="AE387" s="12">
        <f>IF(Table1[[#This Row],[exact_match]]="Yes",1,0)</f>
        <v>0</v>
      </c>
      <c r="AF387" s="12">
        <f>IF(Table1[[#This Row],[unintended_change_present]]="Yes",1,0)</f>
        <v>1</v>
      </c>
      <c r="AG387" s="12">
        <f>IF(Table1[[#This Row],[missed_required_change]]="Yes",1,0)</f>
        <v>0</v>
      </c>
      <c r="AH387" s="12">
        <f>IF(OR(Table1[[#This Row],[severity]]="Medium",Table1[[#This Row],[severity]]="High"),1,0)</f>
        <v>0</v>
      </c>
    </row>
    <row r="388" spans="1:34" ht="106.5">
      <c r="A388" s="26" t="s">
        <v>2004</v>
      </c>
      <c r="B388" s="15" t="s">
        <v>2005</v>
      </c>
      <c r="C388" s="16" t="s">
        <v>149</v>
      </c>
      <c r="D38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8" s="15" t="s">
        <v>2028</v>
      </c>
      <c r="F388" s="16" t="s">
        <v>2029</v>
      </c>
      <c r="G388" s="16" t="s">
        <v>2030</v>
      </c>
      <c r="H388" s="16">
        <v>2</v>
      </c>
      <c r="I388" s="16" t="s">
        <v>2031</v>
      </c>
      <c r="J388" s="16" t="s">
        <v>2039</v>
      </c>
      <c r="K388" s="18" t="s">
        <v>56</v>
      </c>
      <c r="L388" s="16" t="s">
        <v>2033</v>
      </c>
      <c r="M388" s="16" t="s">
        <v>2034</v>
      </c>
      <c r="N388" s="12" t="s">
        <v>2042</v>
      </c>
      <c r="O388" s="12" t="s">
        <v>2043</v>
      </c>
      <c r="P388" s="13" t="s">
        <v>62</v>
      </c>
      <c r="Q388" s="13" t="s">
        <v>61</v>
      </c>
      <c r="R388" s="13" t="s">
        <v>62</v>
      </c>
      <c r="S388" s="12" t="s">
        <v>76</v>
      </c>
      <c r="T388" s="13" t="s">
        <v>77</v>
      </c>
      <c r="U388" s="13" t="s">
        <v>61</v>
      </c>
      <c r="V388" s="12" t="s">
        <v>2036</v>
      </c>
      <c r="W388" s="12" t="s">
        <v>72</v>
      </c>
      <c r="X388" s="1" t="s">
        <v>62</v>
      </c>
      <c r="Y388" s="1" t="s">
        <v>73</v>
      </c>
      <c r="Z388" t="s">
        <v>3187</v>
      </c>
      <c r="AA388" s="12" t="str">
        <f>Table1[[#This Row],[case_id]]&amp;"__"&amp;Table1[[#This Row],[filename]]&amp;"__"&amp;Table1[[#This Row],[Model]]</f>
        <v>repo_1961a36_d62227d__gemini_simple_llm_vs_gt.diff__Gemini 3.5 Flash</v>
      </c>
      <c r="AB388" s="12">
        <f>IF(Table1[[#This Row],[task_success]]="Yes",1,0)</f>
        <v>1</v>
      </c>
      <c r="AC388" s="12">
        <f>IF(Table1[[#This Row],[task_success]]="Partial",1,0)</f>
        <v>0</v>
      </c>
      <c r="AD388" s="12">
        <f>IF(Table1[[#This Row],[task_success]]="No",1,0)</f>
        <v>0</v>
      </c>
      <c r="AE388" s="12">
        <f>IF(Table1[[#This Row],[exact_match]]="Yes",1,0)</f>
        <v>0</v>
      </c>
      <c r="AF388" s="12">
        <f>IF(Table1[[#This Row],[unintended_change_present]]="Yes",1,0)</f>
        <v>1</v>
      </c>
      <c r="AG388" s="12">
        <f>IF(Table1[[#This Row],[missed_required_change]]="Yes",1,0)</f>
        <v>0</v>
      </c>
      <c r="AH388" s="12">
        <f>IF(OR(Table1[[#This Row],[severity]]="Medium",Table1[[#This Row],[severity]]="High"),1,0)</f>
        <v>0</v>
      </c>
    </row>
    <row r="389" spans="1:34" ht="137.25">
      <c r="A389" s="27" t="s">
        <v>2046</v>
      </c>
      <c r="B389" s="11" t="s">
        <v>2047</v>
      </c>
      <c r="C389" s="12" t="s">
        <v>149</v>
      </c>
      <c r="D38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89" s="11" t="s">
        <v>2048</v>
      </c>
      <c r="F389" s="12" t="s">
        <v>2049</v>
      </c>
      <c r="G389" s="12" t="s">
        <v>2050</v>
      </c>
      <c r="H389" s="12">
        <v>1</v>
      </c>
      <c r="I389" s="12" t="s">
        <v>2051</v>
      </c>
      <c r="J389" s="12" t="s">
        <v>2051</v>
      </c>
      <c r="K389" s="13" t="s">
        <v>56</v>
      </c>
      <c r="L389" s="12" t="s">
        <v>2052</v>
      </c>
      <c r="M389" s="12" t="s">
        <v>2053</v>
      </c>
      <c r="N389" s="12" t="s">
        <v>2056</v>
      </c>
      <c r="O389" s="12" t="s">
        <v>2057</v>
      </c>
      <c r="P389" s="13" t="s">
        <v>62</v>
      </c>
      <c r="Q389" s="13" t="s">
        <v>61</v>
      </c>
      <c r="R389" s="13" t="s">
        <v>62</v>
      </c>
      <c r="S389" s="12" t="s">
        <v>76</v>
      </c>
      <c r="T389" s="13" t="s">
        <v>77</v>
      </c>
      <c r="U389" s="13" t="s">
        <v>61</v>
      </c>
      <c r="V389" s="12" t="s">
        <v>2036</v>
      </c>
      <c r="W389" s="12" t="s">
        <v>72</v>
      </c>
      <c r="X389" s="1" t="s">
        <v>62</v>
      </c>
      <c r="Y389" s="1" t="s">
        <v>73</v>
      </c>
      <c r="Z389" t="s">
        <v>3187</v>
      </c>
      <c r="AA389" s="12" t="str">
        <f>Table1[[#This Row],[case_id]]&amp;"__"&amp;Table1[[#This Row],[filename]]&amp;"__"&amp;Table1[[#This Row],[Model]]</f>
        <v>repo_d283af9_68b8f4d__gemini_blab_llm_vs_gt.diff__Gemini 3.5 Flash</v>
      </c>
      <c r="AB389" s="12">
        <f>IF(Table1[[#This Row],[task_success]]="Yes",1,0)</f>
        <v>1</v>
      </c>
      <c r="AC389" s="12">
        <f>IF(Table1[[#This Row],[task_success]]="Partial",1,0)</f>
        <v>0</v>
      </c>
      <c r="AD389" s="12">
        <f>IF(Table1[[#This Row],[task_success]]="No",1,0)</f>
        <v>0</v>
      </c>
      <c r="AE389" s="12">
        <f>IF(Table1[[#This Row],[exact_match]]="Yes",1,0)</f>
        <v>0</v>
      </c>
      <c r="AF389" s="12">
        <f>IF(Table1[[#This Row],[unintended_change_present]]="Yes",1,0)</f>
        <v>1</v>
      </c>
      <c r="AG389" s="12">
        <f>IF(Table1[[#This Row],[missed_required_change]]="Yes",1,0)</f>
        <v>0</v>
      </c>
      <c r="AH389" s="12">
        <f>IF(OR(Table1[[#This Row],[severity]]="Medium",Table1[[#This Row],[severity]]="High"),1,0)</f>
        <v>0</v>
      </c>
    </row>
    <row r="390" spans="1:34" ht="137.25">
      <c r="A390" s="26" t="s">
        <v>2046</v>
      </c>
      <c r="B390" s="15" t="s">
        <v>2047</v>
      </c>
      <c r="C390" s="16" t="s">
        <v>149</v>
      </c>
      <c r="D39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0" s="15" t="s">
        <v>2060</v>
      </c>
      <c r="F390" s="16" t="s">
        <v>2061</v>
      </c>
      <c r="G390" s="16" t="s">
        <v>2062</v>
      </c>
      <c r="H390" s="16">
        <v>2</v>
      </c>
      <c r="I390" s="16" t="s">
        <v>2063</v>
      </c>
      <c r="J390" s="16" t="s">
        <v>2064</v>
      </c>
      <c r="K390" s="18" t="s">
        <v>56</v>
      </c>
      <c r="L390" s="16" t="s">
        <v>2065</v>
      </c>
      <c r="M390" s="16" t="s">
        <v>2066</v>
      </c>
      <c r="N390" s="12" t="s">
        <v>2069</v>
      </c>
      <c r="O390" s="12" t="s">
        <v>2070</v>
      </c>
      <c r="P390" s="13" t="s">
        <v>62</v>
      </c>
      <c r="Q390" s="13" t="s">
        <v>61</v>
      </c>
      <c r="R390" s="13" t="s">
        <v>62</v>
      </c>
      <c r="S390" s="12" t="s">
        <v>76</v>
      </c>
      <c r="T390" s="13" t="s">
        <v>77</v>
      </c>
      <c r="U390" s="13" t="s">
        <v>61</v>
      </c>
      <c r="V390" s="12" t="s">
        <v>2036</v>
      </c>
      <c r="W390" s="12" t="s">
        <v>72</v>
      </c>
      <c r="X390" s="1" t="s">
        <v>62</v>
      </c>
      <c r="Y390" s="1" t="s">
        <v>73</v>
      </c>
      <c r="Z390" t="s">
        <v>3187</v>
      </c>
      <c r="AA390" s="12" t="str">
        <f>Table1[[#This Row],[case_id]]&amp;"__"&amp;Table1[[#This Row],[filename]]&amp;"__"&amp;Table1[[#This Row],[Model]]</f>
        <v>repo_aba9857_3438d40__gemini_axonaut_llm_vs_gt.diff__Gemini 3.5 Flash</v>
      </c>
      <c r="AB390" s="12">
        <f>IF(Table1[[#This Row],[task_success]]="Yes",1,0)</f>
        <v>1</v>
      </c>
      <c r="AC390" s="12">
        <f>IF(Table1[[#This Row],[task_success]]="Partial",1,0)</f>
        <v>0</v>
      </c>
      <c r="AD390" s="12">
        <f>IF(Table1[[#This Row],[task_success]]="No",1,0)</f>
        <v>0</v>
      </c>
      <c r="AE390" s="12">
        <f>IF(Table1[[#This Row],[exact_match]]="Yes",1,0)</f>
        <v>0</v>
      </c>
      <c r="AF390" s="12">
        <f>IF(Table1[[#This Row],[unintended_change_present]]="Yes",1,0)</f>
        <v>1</v>
      </c>
      <c r="AG390" s="12">
        <f>IF(Table1[[#This Row],[missed_required_change]]="Yes",1,0)</f>
        <v>0</v>
      </c>
      <c r="AH390" s="12">
        <f>IF(OR(Table1[[#This Row],[severity]]="Medium",Table1[[#This Row],[severity]]="High"),1,0)</f>
        <v>0</v>
      </c>
    </row>
    <row r="391" spans="1:34" ht="137.25">
      <c r="A391" s="27" t="s">
        <v>2046</v>
      </c>
      <c r="B391" s="11" t="s">
        <v>2047</v>
      </c>
      <c r="C391" s="12" t="s">
        <v>149</v>
      </c>
      <c r="D39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1" s="11" t="s">
        <v>2060</v>
      </c>
      <c r="F391" s="12" t="s">
        <v>2061</v>
      </c>
      <c r="G391" s="12" t="s">
        <v>2062</v>
      </c>
      <c r="H391" s="12">
        <v>2</v>
      </c>
      <c r="I391" s="12" t="s">
        <v>2063</v>
      </c>
      <c r="J391" s="12" t="s">
        <v>2073</v>
      </c>
      <c r="K391" s="13" t="s">
        <v>56</v>
      </c>
      <c r="L391" s="12" t="s">
        <v>2065</v>
      </c>
      <c r="M391" s="12" t="s">
        <v>2066</v>
      </c>
      <c r="N391" s="12" t="s">
        <v>2076</v>
      </c>
      <c r="O391" s="12" t="s">
        <v>2077</v>
      </c>
      <c r="P391" s="13" t="s">
        <v>62</v>
      </c>
      <c r="Q391" s="13" t="s">
        <v>61</v>
      </c>
      <c r="R391" s="13" t="s">
        <v>62</v>
      </c>
      <c r="S391" s="12" t="s">
        <v>76</v>
      </c>
      <c r="T391" s="13" t="s">
        <v>77</v>
      </c>
      <c r="U391" s="13" t="s">
        <v>61</v>
      </c>
      <c r="V391" s="12" t="s">
        <v>2036</v>
      </c>
      <c r="W391" s="12" t="s">
        <v>72</v>
      </c>
      <c r="X391" s="1" t="s">
        <v>62</v>
      </c>
      <c r="Y391" s="1" t="s">
        <v>73</v>
      </c>
      <c r="Z391" t="s">
        <v>3187</v>
      </c>
      <c r="AA391" s="12" t="str">
        <f>Table1[[#This Row],[case_id]]&amp;"__"&amp;Table1[[#This Row],[filename]]&amp;"__"&amp;Table1[[#This Row],[Model]]</f>
        <v>repo_aba9857_3438d40__gemini_office_llm_vs_gt.diff__Gemini 3.5 Flash</v>
      </c>
      <c r="AB391" s="12">
        <f>IF(Table1[[#This Row],[task_success]]="Yes",1,0)</f>
        <v>1</v>
      </c>
      <c r="AC391" s="12">
        <f>IF(Table1[[#This Row],[task_success]]="Partial",1,0)</f>
        <v>0</v>
      </c>
      <c r="AD391" s="12">
        <f>IF(Table1[[#This Row],[task_success]]="No",1,0)</f>
        <v>0</v>
      </c>
      <c r="AE391" s="12">
        <f>IF(Table1[[#This Row],[exact_match]]="Yes",1,0)</f>
        <v>0</v>
      </c>
      <c r="AF391" s="12">
        <f>IF(Table1[[#This Row],[unintended_change_present]]="Yes",1,0)</f>
        <v>1</v>
      </c>
      <c r="AG391" s="12">
        <f>IF(Table1[[#This Row],[missed_required_change]]="Yes",1,0)</f>
        <v>0</v>
      </c>
      <c r="AH391" s="12">
        <f>IF(OR(Table1[[#This Row],[severity]]="Medium",Table1[[#This Row],[severity]]="High"),1,0)</f>
        <v>0</v>
      </c>
    </row>
    <row r="392" spans="1:34" ht="137.25">
      <c r="A392" s="26" t="s">
        <v>2046</v>
      </c>
      <c r="B392" s="15" t="s">
        <v>2047</v>
      </c>
      <c r="C392" s="16" t="s">
        <v>180</v>
      </c>
      <c r="D39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2" s="15" t="s">
        <v>2080</v>
      </c>
      <c r="F392" s="16" t="s">
        <v>2081</v>
      </c>
      <c r="G392" s="16" t="s">
        <v>2082</v>
      </c>
      <c r="H392" s="16">
        <v>1</v>
      </c>
      <c r="I392" s="16" t="s">
        <v>1263</v>
      </c>
      <c r="J392" s="16" t="s">
        <v>1263</v>
      </c>
      <c r="K392" s="18" t="s">
        <v>56</v>
      </c>
      <c r="L392" s="16" t="s">
        <v>2083</v>
      </c>
      <c r="M392" s="16" t="s">
        <v>2084</v>
      </c>
      <c r="N392" s="12" t="s">
        <v>1268</v>
      </c>
      <c r="O392" s="12" t="s">
        <v>2086</v>
      </c>
      <c r="P392" s="13" t="s">
        <v>62</v>
      </c>
      <c r="Q392" s="13" t="s">
        <v>61</v>
      </c>
      <c r="R392" s="13" t="s">
        <v>62</v>
      </c>
      <c r="S392" s="12" t="s">
        <v>76</v>
      </c>
      <c r="T392" s="13" t="s">
        <v>77</v>
      </c>
      <c r="U392" s="13" t="s">
        <v>61</v>
      </c>
      <c r="V392" s="12" t="s">
        <v>2036</v>
      </c>
      <c r="W392" s="12" t="s">
        <v>72</v>
      </c>
      <c r="X392" s="1" t="s">
        <v>62</v>
      </c>
      <c r="Y392" s="1" t="s">
        <v>73</v>
      </c>
      <c r="Z392" t="s">
        <v>3187</v>
      </c>
      <c r="AA392" s="12" t="str">
        <f>Table1[[#This Row],[case_id]]&amp;"__"&amp;Table1[[#This Row],[filename]]&amp;"__"&amp;Table1[[#This Row],[Model]]</f>
        <v>repo_7c2bde2_6b18248__gemini_setup_llm_vs_gt.diff__Gemini 3.5 Flash</v>
      </c>
      <c r="AB392" s="12">
        <f>IF(Table1[[#This Row],[task_success]]="Yes",1,0)</f>
        <v>1</v>
      </c>
      <c r="AC392" s="12">
        <f>IF(Table1[[#This Row],[task_success]]="Partial",1,0)</f>
        <v>0</v>
      </c>
      <c r="AD392" s="12">
        <f>IF(Table1[[#This Row],[task_success]]="No",1,0)</f>
        <v>0</v>
      </c>
      <c r="AE392" s="12">
        <f>IF(Table1[[#This Row],[exact_match]]="Yes",1,0)</f>
        <v>0</v>
      </c>
      <c r="AF392" s="12">
        <f>IF(Table1[[#This Row],[unintended_change_present]]="Yes",1,0)</f>
        <v>1</v>
      </c>
      <c r="AG392" s="12">
        <f>IF(Table1[[#This Row],[missed_required_change]]="Yes",1,0)</f>
        <v>0</v>
      </c>
      <c r="AH392" s="12">
        <f>IF(OR(Table1[[#This Row],[severity]]="Medium",Table1[[#This Row],[severity]]="High"),1,0)</f>
        <v>0</v>
      </c>
    </row>
    <row r="393" spans="1:34" ht="213">
      <c r="A393" s="27" t="s">
        <v>2088</v>
      </c>
      <c r="B393" s="11" t="s">
        <v>2089</v>
      </c>
      <c r="C393" s="12" t="s">
        <v>149</v>
      </c>
      <c r="D39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3" s="11" t="s">
        <v>2090</v>
      </c>
      <c r="F393" s="12" t="s">
        <v>2091</v>
      </c>
      <c r="G393" s="12">
        <v>315081</v>
      </c>
      <c r="H393" s="12">
        <v>1</v>
      </c>
      <c r="I393" s="12" t="s">
        <v>2092</v>
      </c>
      <c r="J393" s="12" t="s">
        <v>2092</v>
      </c>
      <c r="K393" s="13" t="s">
        <v>56</v>
      </c>
      <c r="L393" s="12" t="s">
        <v>2093</v>
      </c>
      <c r="M393" s="12" t="s">
        <v>2094</v>
      </c>
      <c r="N393" s="12" t="s">
        <v>2099</v>
      </c>
      <c r="O393" s="12" t="s">
        <v>2100</v>
      </c>
      <c r="P393" s="13" t="s">
        <v>62</v>
      </c>
      <c r="Q393" s="13" t="s">
        <v>61</v>
      </c>
      <c r="R393" s="13" t="s">
        <v>62</v>
      </c>
      <c r="S393" s="12" t="s">
        <v>2101</v>
      </c>
      <c r="T393" s="12" t="s">
        <v>125</v>
      </c>
      <c r="U393" s="12" t="s">
        <v>61</v>
      </c>
      <c r="V393" s="12" t="s">
        <v>2102</v>
      </c>
      <c r="W393" s="12" t="s">
        <v>72</v>
      </c>
      <c r="X393" s="1" t="s">
        <v>62</v>
      </c>
      <c r="Y393" s="1" t="s">
        <v>73</v>
      </c>
      <c r="Z393" t="s">
        <v>3187</v>
      </c>
      <c r="AA393" s="12" t="str">
        <f>Table1[[#This Row],[case_id]]&amp;"__"&amp;Table1[[#This Row],[filename]]&amp;"__"&amp;Table1[[#This Row],[Model]]</f>
        <v>repo_721b6b5_0315081__gemini_gui_llm_vs_gt.diff__Gemini 3.5 Flash</v>
      </c>
      <c r="AB393" s="12">
        <f>IF(Table1[[#This Row],[task_success]]="Yes",1,0)</f>
        <v>1</v>
      </c>
      <c r="AC393" s="12">
        <f>IF(Table1[[#This Row],[task_success]]="Partial",1,0)</f>
        <v>0</v>
      </c>
      <c r="AD393" s="12">
        <f>IF(Table1[[#This Row],[task_success]]="No",1,0)</f>
        <v>0</v>
      </c>
      <c r="AE393" s="12">
        <f>IF(Table1[[#This Row],[exact_match]]="Yes",1,0)</f>
        <v>0</v>
      </c>
      <c r="AF393" s="12">
        <f>IF(Table1[[#This Row],[unintended_change_present]]="Yes",1,0)</f>
        <v>1</v>
      </c>
      <c r="AG393" s="12">
        <f>IF(Table1[[#This Row],[missed_required_change]]="Yes",1,0)</f>
        <v>0</v>
      </c>
      <c r="AH393" s="12">
        <f>IF(OR(Table1[[#This Row],[severity]]="Medium",Table1[[#This Row],[severity]]="High"),1,0)</f>
        <v>1</v>
      </c>
    </row>
    <row r="394" spans="1:34" ht="106.5">
      <c r="A394" s="26" t="s">
        <v>2088</v>
      </c>
      <c r="B394" s="15" t="s">
        <v>2089</v>
      </c>
      <c r="C394" s="16" t="s">
        <v>149</v>
      </c>
      <c r="D39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4" s="15" t="s">
        <v>2107</v>
      </c>
      <c r="F394" s="16" t="s">
        <v>2108</v>
      </c>
      <c r="G394" s="16" t="s">
        <v>2109</v>
      </c>
      <c r="H394" s="16">
        <v>1</v>
      </c>
      <c r="I394" s="16" t="s">
        <v>2110</v>
      </c>
      <c r="J394" s="16" t="s">
        <v>2092</v>
      </c>
      <c r="K394" s="18" t="s">
        <v>56</v>
      </c>
      <c r="L394" s="16" t="s">
        <v>2111</v>
      </c>
      <c r="M394" s="16" t="s">
        <v>2112</v>
      </c>
      <c r="N394" s="12" t="s">
        <v>2116</v>
      </c>
      <c r="O394" s="12" t="s">
        <v>2117</v>
      </c>
      <c r="P394" s="13" t="s">
        <v>62</v>
      </c>
      <c r="Q394" s="13" t="s">
        <v>61</v>
      </c>
      <c r="R394" s="13" t="s">
        <v>62</v>
      </c>
      <c r="S394" s="12" t="s">
        <v>76</v>
      </c>
      <c r="T394" s="13" t="s">
        <v>77</v>
      </c>
      <c r="U394" s="13" t="s">
        <v>61</v>
      </c>
      <c r="V394" s="12" t="s">
        <v>2036</v>
      </c>
      <c r="W394" s="12" t="s">
        <v>72</v>
      </c>
      <c r="X394" s="1" t="s">
        <v>62</v>
      </c>
      <c r="Y394" s="1" t="s">
        <v>73</v>
      </c>
      <c r="Z394" t="s">
        <v>3187</v>
      </c>
      <c r="AA394" s="12" t="str">
        <f>Table1[[#This Row],[case_id]]&amp;"__"&amp;Table1[[#This Row],[filename]]&amp;"__"&amp;Table1[[#This Row],[Model]]</f>
        <v>repo_ede6169_9345a60__gemini_elements_llm_vs_gt.diff__Gemini 3.5 Flash</v>
      </c>
      <c r="AB394" s="12">
        <f>IF(Table1[[#This Row],[task_success]]="Yes",1,0)</f>
        <v>1</v>
      </c>
      <c r="AC394" s="12">
        <f>IF(Table1[[#This Row],[task_success]]="Partial",1,0)</f>
        <v>0</v>
      </c>
      <c r="AD394" s="12">
        <f>IF(Table1[[#This Row],[task_success]]="No",1,0)</f>
        <v>0</v>
      </c>
      <c r="AE394" s="12">
        <f>IF(Table1[[#This Row],[exact_match]]="Yes",1,0)</f>
        <v>0</v>
      </c>
      <c r="AF394" s="12">
        <f>IF(Table1[[#This Row],[unintended_change_present]]="Yes",1,0)</f>
        <v>1</v>
      </c>
      <c r="AG394" s="12">
        <f>IF(Table1[[#This Row],[missed_required_change]]="Yes",1,0)</f>
        <v>0</v>
      </c>
      <c r="AH394" s="12">
        <f>IF(OR(Table1[[#This Row],[severity]]="Medium",Table1[[#This Row],[severity]]="High"),1,0)</f>
        <v>0</v>
      </c>
    </row>
    <row r="395" spans="1:34" ht="321">
      <c r="A395" s="27" t="s">
        <v>2120</v>
      </c>
      <c r="B395" s="11" t="s">
        <v>2121</v>
      </c>
      <c r="C395" s="12" t="s">
        <v>80</v>
      </c>
      <c r="D39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5" s="11" t="s">
        <v>2122</v>
      </c>
      <c r="F395" s="12" t="s">
        <v>2123</v>
      </c>
      <c r="G395" s="12" t="s">
        <v>2124</v>
      </c>
      <c r="H395" s="12">
        <v>2</v>
      </c>
      <c r="I395" s="12" t="s">
        <v>2125</v>
      </c>
      <c r="J395" s="12" t="s">
        <v>2126</v>
      </c>
      <c r="K395" s="13" t="s">
        <v>56</v>
      </c>
      <c r="L395" s="12" t="s">
        <v>2127</v>
      </c>
      <c r="M395" s="12" t="s">
        <v>2128</v>
      </c>
      <c r="N395" s="12" t="s">
        <v>2133</v>
      </c>
      <c r="O395" s="12" t="s">
        <v>2134</v>
      </c>
      <c r="P395" s="12" t="s">
        <v>61</v>
      </c>
      <c r="Q395" s="12" t="s">
        <v>61</v>
      </c>
      <c r="R395" s="12" t="s">
        <v>62</v>
      </c>
      <c r="S395" s="12" t="s">
        <v>2135</v>
      </c>
      <c r="T395" s="12" t="s">
        <v>64</v>
      </c>
      <c r="U395" s="12" t="s">
        <v>62</v>
      </c>
      <c r="V395" s="12" t="s">
        <v>2136</v>
      </c>
      <c r="W395" s="12" t="s">
        <v>66</v>
      </c>
      <c r="X395" s="1" t="s">
        <v>62</v>
      </c>
      <c r="Y395" s="1" t="s">
        <v>73</v>
      </c>
      <c r="Z395" t="s">
        <v>3187</v>
      </c>
      <c r="AA395" s="12" t="str">
        <f>Table1[[#This Row],[case_id]]&amp;"__"&amp;Table1[[#This Row],[filename]]&amp;"__"&amp;Table1[[#This Row],[Model]]</f>
        <v>repo_c2baf17_ebce32a__gemini_icecream_llm_vs_gt.diff__Gemini 3.5 Flash</v>
      </c>
      <c r="AB395" s="12">
        <f>IF(Table1[[#This Row],[task_success]]="Yes",1,0)</f>
        <v>0</v>
      </c>
      <c r="AC395" s="12">
        <f>IF(Table1[[#This Row],[task_success]]="Partial",1,0)</f>
        <v>0</v>
      </c>
      <c r="AD395" s="12">
        <f>IF(Table1[[#This Row],[task_success]]="No",1,0)</f>
        <v>1</v>
      </c>
      <c r="AE395" s="12">
        <f>IF(Table1[[#This Row],[exact_match]]="Yes",1,0)</f>
        <v>0</v>
      </c>
      <c r="AF395" s="12">
        <f>IF(Table1[[#This Row],[unintended_change_present]]="Yes",1,0)</f>
        <v>1</v>
      </c>
      <c r="AG395" s="12">
        <f>IF(Table1[[#This Row],[missed_required_change]]="Yes",1,0)</f>
        <v>1</v>
      </c>
      <c r="AH395" s="12">
        <f>IF(OR(Table1[[#This Row],[severity]]="Medium",Table1[[#This Row],[severity]]="High"),1,0)</f>
        <v>1</v>
      </c>
    </row>
    <row r="396" spans="1:34" ht="213">
      <c r="A396" s="26" t="s">
        <v>2120</v>
      </c>
      <c r="B396" s="15" t="s">
        <v>2121</v>
      </c>
      <c r="C396" s="16" t="s">
        <v>80</v>
      </c>
      <c r="D39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6" s="15" t="s">
        <v>2122</v>
      </c>
      <c r="F396" s="16" t="s">
        <v>2123</v>
      </c>
      <c r="G396" s="16" t="s">
        <v>2124</v>
      </c>
      <c r="H396" s="16">
        <v>2</v>
      </c>
      <c r="I396" s="16" t="s">
        <v>2125</v>
      </c>
      <c r="J396" s="16" t="s">
        <v>2141</v>
      </c>
      <c r="K396" s="18" t="s">
        <v>56</v>
      </c>
      <c r="L396" s="16" t="s">
        <v>2127</v>
      </c>
      <c r="M396" s="16" t="s">
        <v>2128</v>
      </c>
      <c r="N396" s="12" t="s">
        <v>2145</v>
      </c>
      <c r="O396" s="12" t="s">
        <v>2146</v>
      </c>
      <c r="P396" s="13" t="s">
        <v>62</v>
      </c>
      <c r="Q396" s="13" t="s">
        <v>61</v>
      </c>
      <c r="R396" s="13" t="s">
        <v>62</v>
      </c>
      <c r="S396" s="12" t="s">
        <v>2131</v>
      </c>
      <c r="T396" s="13" t="s">
        <v>64</v>
      </c>
      <c r="U396" s="13" t="s">
        <v>62</v>
      </c>
      <c r="V396" s="12" t="s">
        <v>2144</v>
      </c>
      <c r="W396" s="12" t="s">
        <v>66</v>
      </c>
      <c r="X396" s="1" t="s">
        <v>62</v>
      </c>
      <c r="Y396" s="1" t="s">
        <v>73</v>
      </c>
      <c r="Z396" t="s">
        <v>3187</v>
      </c>
      <c r="AA396" s="12" t="str">
        <f>Table1[[#This Row],[case_id]]&amp;"__"&amp;Table1[[#This Row],[filename]]&amp;"__"&amp;Table1[[#This Row],[Model]]</f>
        <v>repo_c2baf17_ebce32a__gemini_install_llm_vs_gt.diff__Gemini 3.5 Flash</v>
      </c>
      <c r="AB396" s="12">
        <f>IF(Table1[[#This Row],[task_success]]="Yes",1,0)</f>
        <v>1</v>
      </c>
      <c r="AC396" s="12">
        <f>IF(Table1[[#This Row],[task_success]]="Partial",1,0)</f>
        <v>0</v>
      </c>
      <c r="AD396" s="12">
        <f>IF(Table1[[#This Row],[task_success]]="No",1,0)</f>
        <v>0</v>
      </c>
      <c r="AE396" s="12">
        <f>IF(Table1[[#This Row],[exact_match]]="Yes",1,0)</f>
        <v>0</v>
      </c>
      <c r="AF396" s="12">
        <f>IF(Table1[[#This Row],[unintended_change_present]]="Yes",1,0)</f>
        <v>1</v>
      </c>
      <c r="AG396" s="12">
        <f>IF(Table1[[#This Row],[missed_required_change]]="Yes",1,0)</f>
        <v>1</v>
      </c>
      <c r="AH396" s="12">
        <f>IF(OR(Table1[[#This Row],[severity]]="Medium",Table1[[#This Row],[severity]]="High"),1,0)</f>
        <v>1</v>
      </c>
    </row>
    <row r="397" spans="1:34" ht="106.5">
      <c r="A397" s="27" t="s">
        <v>2120</v>
      </c>
      <c r="B397" s="11" t="s">
        <v>2121</v>
      </c>
      <c r="C397" s="12" t="s">
        <v>80</v>
      </c>
      <c r="D39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7" s="11" t="s">
        <v>2150</v>
      </c>
      <c r="F397" s="12" t="s">
        <v>2151</v>
      </c>
      <c r="G397" s="12" t="s">
        <v>2152</v>
      </c>
      <c r="H397" s="12">
        <v>1</v>
      </c>
      <c r="I397" s="12" t="s">
        <v>2153</v>
      </c>
      <c r="J397" s="12" t="s">
        <v>2153</v>
      </c>
      <c r="K397" s="13" t="s">
        <v>56</v>
      </c>
      <c r="L397" s="12" t="s">
        <v>2154</v>
      </c>
      <c r="M397" s="12" t="s">
        <v>2155</v>
      </c>
      <c r="N397" s="12" t="s">
        <v>2133</v>
      </c>
      <c r="O397" s="12" t="s">
        <v>2158</v>
      </c>
      <c r="P397" s="13" t="s">
        <v>62</v>
      </c>
      <c r="Q397" s="13" t="s">
        <v>61</v>
      </c>
      <c r="R397" s="13" t="s">
        <v>62</v>
      </c>
      <c r="S397" s="12" t="s">
        <v>76</v>
      </c>
      <c r="T397" s="13" t="s">
        <v>77</v>
      </c>
      <c r="U397" s="13" t="s">
        <v>61</v>
      </c>
      <c r="V397" s="12" t="s">
        <v>2157</v>
      </c>
      <c r="W397" s="12" t="s">
        <v>72</v>
      </c>
      <c r="X397" s="1" t="s">
        <v>62</v>
      </c>
      <c r="Y397" s="1" t="s">
        <v>73</v>
      </c>
      <c r="Z397" t="s">
        <v>3187</v>
      </c>
      <c r="AA397" s="12" t="str">
        <f>Table1[[#This Row],[case_id]]&amp;"__"&amp;Table1[[#This Row],[filename]]&amp;"__"&amp;Table1[[#This Row],[Model]]</f>
        <v>repo_bdf922b_afc425b__gemini_icecream_llm_vs_gt.diff__Gemini 3.5 Flash</v>
      </c>
      <c r="AB397" s="12">
        <f>IF(Table1[[#This Row],[task_success]]="Yes",1,0)</f>
        <v>1</v>
      </c>
      <c r="AC397" s="12">
        <f>IF(Table1[[#This Row],[task_success]]="Partial",1,0)</f>
        <v>0</v>
      </c>
      <c r="AD397" s="12">
        <f>IF(Table1[[#This Row],[task_success]]="No",1,0)</f>
        <v>0</v>
      </c>
      <c r="AE397" s="12">
        <f>IF(Table1[[#This Row],[exact_match]]="Yes",1,0)</f>
        <v>0</v>
      </c>
      <c r="AF397" s="12">
        <f>IF(Table1[[#This Row],[unintended_change_present]]="Yes",1,0)</f>
        <v>1</v>
      </c>
      <c r="AG397" s="12">
        <f>IF(Table1[[#This Row],[missed_required_change]]="Yes",1,0)</f>
        <v>0</v>
      </c>
      <c r="AH397" s="12">
        <f>IF(OR(Table1[[#This Row],[severity]]="Medium",Table1[[#This Row],[severity]]="High"),1,0)</f>
        <v>0</v>
      </c>
    </row>
    <row r="398" spans="1:34" ht="106.5">
      <c r="A398" s="26" t="s">
        <v>2120</v>
      </c>
      <c r="B398" s="15" t="s">
        <v>2121</v>
      </c>
      <c r="C398" s="16" t="s">
        <v>149</v>
      </c>
      <c r="D39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8" s="15" t="s">
        <v>2160</v>
      </c>
      <c r="F398" s="16" t="s">
        <v>2161</v>
      </c>
      <c r="G398" s="16" t="s">
        <v>2162</v>
      </c>
      <c r="H398" s="16">
        <v>1</v>
      </c>
      <c r="I398" s="16" t="s">
        <v>1263</v>
      </c>
      <c r="J398" s="16" t="s">
        <v>1263</v>
      </c>
      <c r="K398" s="18" t="s">
        <v>56</v>
      </c>
      <c r="L398" s="16" t="s">
        <v>2163</v>
      </c>
      <c r="M398" s="16" t="s">
        <v>2164</v>
      </c>
      <c r="N398" s="12" t="s">
        <v>1268</v>
      </c>
      <c r="O398" s="12" t="s">
        <v>2166</v>
      </c>
      <c r="P398" s="13" t="s">
        <v>62</v>
      </c>
      <c r="Q398" s="13" t="s">
        <v>61</v>
      </c>
      <c r="R398" s="13" t="s">
        <v>62</v>
      </c>
      <c r="S398" s="12" t="s">
        <v>76</v>
      </c>
      <c r="T398" s="13" t="s">
        <v>77</v>
      </c>
      <c r="U398" s="13" t="s">
        <v>61</v>
      </c>
      <c r="V398" s="12" t="s">
        <v>2157</v>
      </c>
      <c r="W398" s="12" t="s">
        <v>72</v>
      </c>
      <c r="X398" s="1" t="s">
        <v>62</v>
      </c>
      <c r="Y398" s="1" t="s">
        <v>73</v>
      </c>
      <c r="Z398" t="s">
        <v>3187</v>
      </c>
      <c r="AA398" s="12" t="str">
        <f>Table1[[#This Row],[case_id]]&amp;"__"&amp;Table1[[#This Row],[filename]]&amp;"__"&amp;Table1[[#This Row],[Model]]</f>
        <v>repo_d970d6a_29cc0f6__gemini_setup_llm_vs_gt.diff__Gemini 3.5 Flash</v>
      </c>
      <c r="AB398" s="12">
        <f>IF(Table1[[#This Row],[task_success]]="Yes",1,0)</f>
        <v>1</v>
      </c>
      <c r="AC398" s="12">
        <f>IF(Table1[[#This Row],[task_success]]="Partial",1,0)</f>
        <v>0</v>
      </c>
      <c r="AD398" s="12">
        <f>IF(Table1[[#This Row],[task_success]]="No",1,0)</f>
        <v>0</v>
      </c>
      <c r="AE398" s="12">
        <f>IF(Table1[[#This Row],[exact_match]]="Yes",1,0)</f>
        <v>0</v>
      </c>
      <c r="AF398" s="12">
        <f>IF(Table1[[#This Row],[unintended_change_present]]="Yes",1,0)</f>
        <v>1</v>
      </c>
      <c r="AG398" s="12">
        <f>IF(Table1[[#This Row],[missed_required_change]]="Yes",1,0)</f>
        <v>0</v>
      </c>
      <c r="AH398" s="12">
        <f>IF(OR(Table1[[#This Row],[severity]]="Medium",Table1[[#This Row],[severity]]="High"),1,0)</f>
        <v>0</v>
      </c>
    </row>
    <row r="399" spans="1:34" ht="244.5">
      <c r="A399" s="27" t="s">
        <v>2120</v>
      </c>
      <c r="B399" s="11" t="s">
        <v>2121</v>
      </c>
      <c r="C399" s="12" t="s">
        <v>149</v>
      </c>
      <c r="D39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399" s="11" t="s">
        <v>2168</v>
      </c>
      <c r="F399" s="12" t="s">
        <v>2169</v>
      </c>
      <c r="G399" s="12" t="s">
        <v>2170</v>
      </c>
      <c r="H399" s="12">
        <v>1</v>
      </c>
      <c r="I399" s="12" t="s">
        <v>2153</v>
      </c>
      <c r="J399" s="12" t="s">
        <v>2153</v>
      </c>
      <c r="K399" s="13" t="s">
        <v>56</v>
      </c>
      <c r="L399" s="12" t="s">
        <v>2171</v>
      </c>
      <c r="M399" s="12" t="s">
        <v>2172</v>
      </c>
      <c r="N399" s="12" t="s">
        <v>2133</v>
      </c>
      <c r="O399" s="12" t="s">
        <v>2174</v>
      </c>
      <c r="P399" s="12" t="s">
        <v>61</v>
      </c>
      <c r="Q399" s="12" t="s">
        <v>61</v>
      </c>
      <c r="R399" s="12" t="s">
        <v>62</v>
      </c>
      <c r="S399" s="12" t="s">
        <v>2175</v>
      </c>
      <c r="T399" s="12" t="s">
        <v>64</v>
      </c>
      <c r="U399" s="12" t="s">
        <v>62</v>
      </c>
      <c r="V399" s="12" t="s">
        <v>2176</v>
      </c>
      <c r="W399" s="12" t="s">
        <v>66</v>
      </c>
      <c r="X399" s="1" t="s">
        <v>62</v>
      </c>
      <c r="Y399" s="1" t="s">
        <v>73</v>
      </c>
      <c r="Z399" t="s">
        <v>3187</v>
      </c>
      <c r="AA399" s="12" t="str">
        <f>Table1[[#This Row],[case_id]]&amp;"__"&amp;Table1[[#This Row],[filename]]&amp;"__"&amp;Table1[[#This Row],[Model]]</f>
        <v>repo_10e32f7_37177d5__gemini_icecream_llm_vs_gt.diff__Gemini 3.5 Flash</v>
      </c>
      <c r="AB399" s="12">
        <f>IF(Table1[[#This Row],[task_success]]="Yes",1,0)</f>
        <v>0</v>
      </c>
      <c r="AC399" s="12">
        <f>IF(Table1[[#This Row],[task_success]]="Partial",1,0)</f>
        <v>0</v>
      </c>
      <c r="AD399" s="12">
        <f>IF(Table1[[#This Row],[task_success]]="No",1,0)</f>
        <v>1</v>
      </c>
      <c r="AE399" s="12">
        <f>IF(Table1[[#This Row],[exact_match]]="Yes",1,0)</f>
        <v>0</v>
      </c>
      <c r="AF399" s="12">
        <f>IF(Table1[[#This Row],[unintended_change_present]]="Yes",1,0)</f>
        <v>1</v>
      </c>
      <c r="AG399" s="12">
        <f>IF(Table1[[#This Row],[missed_required_change]]="Yes",1,0)</f>
        <v>1</v>
      </c>
      <c r="AH399" s="12">
        <f>IF(OR(Table1[[#This Row],[severity]]="Medium",Table1[[#This Row],[severity]]="High"),1,0)</f>
        <v>1</v>
      </c>
    </row>
    <row r="400" spans="1:34" ht="106.5">
      <c r="A400" s="26" t="s">
        <v>2178</v>
      </c>
      <c r="B400" s="15" t="s">
        <v>2179</v>
      </c>
      <c r="C400" s="16" t="s">
        <v>51</v>
      </c>
      <c r="D40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0" s="15" t="s">
        <v>2180</v>
      </c>
      <c r="F400" s="16" t="s">
        <v>2181</v>
      </c>
      <c r="G400" s="16">
        <v>8379368</v>
      </c>
      <c r="H400" s="16">
        <v>5</v>
      </c>
      <c r="I400" s="16" t="s">
        <v>2182</v>
      </c>
      <c r="J400" s="16" t="s">
        <v>2183</v>
      </c>
      <c r="K400" s="18" t="s">
        <v>56</v>
      </c>
      <c r="L400" s="16" t="s">
        <v>2184</v>
      </c>
      <c r="M400" s="16" t="s">
        <v>2185</v>
      </c>
      <c r="N400" s="12" t="s">
        <v>2188</v>
      </c>
      <c r="O400" s="12" t="s">
        <v>2189</v>
      </c>
      <c r="P400" s="13" t="s">
        <v>62</v>
      </c>
      <c r="Q400" s="13" t="s">
        <v>61</v>
      </c>
      <c r="R400" s="13" t="s">
        <v>62</v>
      </c>
      <c r="S400" s="12" t="s">
        <v>76</v>
      </c>
      <c r="T400" s="13" t="s">
        <v>77</v>
      </c>
      <c r="U400" s="13" t="s">
        <v>61</v>
      </c>
      <c r="V400" s="12" t="s">
        <v>2157</v>
      </c>
      <c r="W400" s="12" t="s">
        <v>72</v>
      </c>
      <c r="X400" s="1" t="s">
        <v>62</v>
      </c>
      <c r="Y400" s="1" t="s">
        <v>73</v>
      </c>
      <c r="Z400" t="s">
        <v>3187</v>
      </c>
      <c r="AA400" s="12" t="str">
        <f>Table1[[#This Row],[case_id]]&amp;"__"&amp;Table1[[#This Row],[filename]]&amp;"__"&amp;Table1[[#This Row],[Model]]</f>
        <v>repo_0afb47d_8379368__gemini_annotation_llm_vs_gt.diff__Gemini 3.5 Flash</v>
      </c>
      <c r="AB400" s="12">
        <f>IF(Table1[[#This Row],[task_success]]="Yes",1,0)</f>
        <v>1</v>
      </c>
      <c r="AC400" s="12">
        <f>IF(Table1[[#This Row],[task_success]]="Partial",1,0)</f>
        <v>0</v>
      </c>
      <c r="AD400" s="12">
        <f>IF(Table1[[#This Row],[task_success]]="No",1,0)</f>
        <v>0</v>
      </c>
      <c r="AE400" s="12">
        <f>IF(Table1[[#This Row],[exact_match]]="Yes",1,0)</f>
        <v>0</v>
      </c>
      <c r="AF400" s="12">
        <f>IF(Table1[[#This Row],[unintended_change_present]]="Yes",1,0)</f>
        <v>1</v>
      </c>
      <c r="AG400" s="12">
        <f>IF(Table1[[#This Row],[missed_required_change]]="Yes",1,0)</f>
        <v>0</v>
      </c>
      <c r="AH400" s="12">
        <f>IF(OR(Table1[[#This Row],[severity]]="Medium",Table1[[#This Row],[severity]]="High"),1,0)</f>
        <v>0</v>
      </c>
    </row>
    <row r="401" spans="1:34" ht="106.5">
      <c r="A401" s="27" t="s">
        <v>2178</v>
      </c>
      <c r="B401" s="11" t="s">
        <v>2179</v>
      </c>
      <c r="C401" s="12" t="s">
        <v>51</v>
      </c>
      <c r="D40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1" s="11" t="s">
        <v>2180</v>
      </c>
      <c r="F401" s="12" t="s">
        <v>2181</v>
      </c>
      <c r="G401" s="12">
        <v>8379368</v>
      </c>
      <c r="H401" s="12">
        <v>5</v>
      </c>
      <c r="I401" s="12" t="s">
        <v>2182</v>
      </c>
      <c r="J401" s="12" t="s">
        <v>2194</v>
      </c>
      <c r="K401" s="13" t="s">
        <v>56</v>
      </c>
      <c r="L401" s="12" t="s">
        <v>2184</v>
      </c>
      <c r="M401" s="12" t="s">
        <v>2185</v>
      </c>
      <c r="N401" s="12" t="s">
        <v>2197</v>
      </c>
      <c r="O401" s="12" t="s">
        <v>2198</v>
      </c>
      <c r="P401" s="13" t="s">
        <v>62</v>
      </c>
      <c r="Q401" s="13" t="s">
        <v>61</v>
      </c>
      <c r="R401" s="13" t="s">
        <v>62</v>
      </c>
      <c r="S401" s="12" t="s">
        <v>76</v>
      </c>
      <c r="T401" s="13" t="s">
        <v>77</v>
      </c>
      <c r="U401" s="13" t="s">
        <v>61</v>
      </c>
      <c r="V401" s="12" t="s">
        <v>2157</v>
      </c>
      <c r="W401" s="12" t="s">
        <v>72</v>
      </c>
      <c r="X401" s="1" t="s">
        <v>62</v>
      </c>
      <c r="Y401" s="1" t="s">
        <v>73</v>
      </c>
      <c r="Z401" t="s">
        <v>3187</v>
      </c>
      <c r="AA401" s="12" t="str">
        <f>Table1[[#This Row],[case_id]]&amp;"__"&amp;Table1[[#This Row],[filename]]&amp;"__"&amp;Table1[[#This Row],[Model]]</f>
        <v>repo_0afb47d_8379368__gemini_loading_llm_vs_gt.diff__Gemini 3.5 Flash</v>
      </c>
      <c r="AB401" s="12">
        <f>IF(Table1[[#This Row],[task_success]]="Yes",1,0)</f>
        <v>1</v>
      </c>
      <c r="AC401" s="12">
        <f>IF(Table1[[#This Row],[task_success]]="Partial",1,0)</f>
        <v>0</v>
      </c>
      <c r="AD401" s="12">
        <f>IF(Table1[[#This Row],[task_success]]="No",1,0)</f>
        <v>0</v>
      </c>
      <c r="AE401" s="12">
        <f>IF(Table1[[#This Row],[exact_match]]="Yes",1,0)</f>
        <v>0</v>
      </c>
      <c r="AF401" s="12">
        <f>IF(Table1[[#This Row],[unintended_change_present]]="Yes",1,0)</f>
        <v>1</v>
      </c>
      <c r="AG401" s="12">
        <f>IF(Table1[[#This Row],[missed_required_change]]="Yes",1,0)</f>
        <v>0</v>
      </c>
      <c r="AH401" s="12">
        <f>IF(OR(Table1[[#This Row],[severity]]="Medium",Table1[[#This Row],[severity]]="High"),1,0)</f>
        <v>0</v>
      </c>
    </row>
    <row r="402" spans="1:34" ht="106.5">
      <c r="A402" s="26" t="s">
        <v>2178</v>
      </c>
      <c r="B402" s="15" t="s">
        <v>2179</v>
      </c>
      <c r="C402" s="16" t="s">
        <v>51</v>
      </c>
      <c r="D40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2" s="15" t="s">
        <v>2180</v>
      </c>
      <c r="F402" s="16" t="s">
        <v>2181</v>
      </c>
      <c r="G402" s="16">
        <v>8379368</v>
      </c>
      <c r="H402" s="16">
        <v>5</v>
      </c>
      <c r="I402" s="16" t="s">
        <v>2182</v>
      </c>
      <c r="J402" s="16" t="s">
        <v>2202</v>
      </c>
      <c r="K402" s="18" t="s">
        <v>56</v>
      </c>
      <c r="L402" s="16" t="s">
        <v>2184</v>
      </c>
      <c r="M402" s="16" t="s">
        <v>2185</v>
      </c>
      <c r="N402" s="12" t="s">
        <v>594</v>
      </c>
      <c r="O402" s="12" t="s">
        <v>2205</v>
      </c>
      <c r="P402" s="13" t="s">
        <v>62</v>
      </c>
      <c r="Q402" s="13" t="s">
        <v>61</v>
      </c>
      <c r="R402" s="13" t="s">
        <v>62</v>
      </c>
      <c r="S402" s="12" t="s">
        <v>76</v>
      </c>
      <c r="T402" s="13" t="s">
        <v>77</v>
      </c>
      <c r="U402" s="13" t="s">
        <v>61</v>
      </c>
      <c r="V402" s="12" t="s">
        <v>2157</v>
      </c>
      <c r="W402" s="12" t="s">
        <v>72</v>
      </c>
      <c r="X402" s="1" t="s">
        <v>62</v>
      </c>
      <c r="Y402" s="1" t="s">
        <v>73</v>
      </c>
      <c r="Z402" t="s">
        <v>3187</v>
      </c>
      <c r="AA402" s="12" t="str">
        <f>Table1[[#This Row],[case_id]]&amp;"__"&amp;Table1[[#This Row],[filename]]&amp;"__"&amp;Table1[[#This Row],[Model]]</f>
        <v>repo_0afb47d_8379368__gemini_main_llm_vs_gt.diff__Gemini 3.5 Flash</v>
      </c>
      <c r="AB402" s="12">
        <f>IF(Table1[[#This Row],[task_success]]="Yes",1,0)</f>
        <v>1</v>
      </c>
      <c r="AC402" s="12">
        <f>IF(Table1[[#This Row],[task_success]]="Partial",1,0)</f>
        <v>0</v>
      </c>
      <c r="AD402" s="12">
        <f>IF(Table1[[#This Row],[task_success]]="No",1,0)</f>
        <v>0</v>
      </c>
      <c r="AE402" s="12">
        <f>IF(Table1[[#This Row],[exact_match]]="Yes",1,0)</f>
        <v>0</v>
      </c>
      <c r="AF402" s="12">
        <f>IF(Table1[[#This Row],[unintended_change_present]]="Yes",1,0)</f>
        <v>1</v>
      </c>
      <c r="AG402" s="12">
        <f>IF(Table1[[#This Row],[missed_required_change]]="Yes",1,0)</f>
        <v>0</v>
      </c>
      <c r="AH402" s="12">
        <f>IF(OR(Table1[[#This Row],[severity]]="Medium",Table1[[#This Row],[severity]]="High"),1,0)</f>
        <v>0</v>
      </c>
    </row>
    <row r="403" spans="1:34" ht="106.5">
      <c r="A403" s="27" t="s">
        <v>2178</v>
      </c>
      <c r="B403" s="11" t="s">
        <v>2179</v>
      </c>
      <c r="C403" s="12" t="s">
        <v>51</v>
      </c>
      <c r="D40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3" s="11" t="s">
        <v>2180</v>
      </c>
      <c r="F403" s="12" t="s">
        <v>2181</v>
      </c>
      <c r="G403" s="12">
        <v>8379368</v>
      </c>
      <c r="H403" s="12">
        <v>5</v>
      </c>
      <c r="I403" s="12" t="s">
        <v>2182</v>
      </c>
      <c r="J403" s="12" t="s">
        <v>2207</v>
      </c>
      <c r="K403" s="13" t="s">
        <v>56</v>
      </c>
      <c r="L403" s="12" t="s">
        <v>2184</v>
      </c>
      <c r="M403" s="12" t="s">
        <v>2185</v>
      </c>
      <c r="N403" s="12" t="s">
        <v>2210</v>
      </c>
      <c r="O403" s="12" t="s">
        <v>2211</v>
      </c>
      <c r="P403" s="13" t="s">
        <v>62</v>
      </c>
      <c r="Q403" s="13" t="s">
        <v>61</v>
      </c>
      <c r="R403" s="13" t="s">
        <v>62</v>
      </c>
      <c r="S403" s="12" t="s">
        <v>76</v>
      </c>
      <c r="T403" s="13" t="s">
        <v>77</v>
      </c>
      <c r="U403" s="13" t="s">
        <v>61</v>
      </c>
      <c r="V403" s="12" t="s">
        <v>2157</v>
      </c>
      <c r="W403" s="12" t="s">
        <v>72</v>
      </c>
      <c r="X403" s="1" t="s">
        <v>62</v>
      </c>
      <c r="Y403" s="1" t="s">
        <v>73</v>
      </c>
      <c r="Z403" t="s">
        <v>3187</v>
      </c>
      <c r="AA403" s="12" t="str">
        <f>Table1[[#This Row],[case_id]]&amp;"__"&amp;Table1[[#This Row],[filename]]&amp;"__"&amp;Table1[[#This Row],[Model]]</f>
        <v>repo_0afb47d_8379368__gemini_navigation_llm_vs_gt.diff__Gemini 3.5 Flash</v>
      </c>
      <c r="AB403" s="12">
        <f>IF(Table1[[#This Row],[task_success]]="Yes",1,0)</f>
        <v>1</v>
      </c>
      <c r="AC403" s="12">
        <f>IF(Table1[[#This Row],[task_success]]="Partial",1,0)</f>
        <v>0</v>
      </c>
      <c r="AD403" s="12">
        <f>IF(Table1[[#This Row],[task_success]]="No",1,0)</f>
        <v>0</v>
      </c>
      <c r="AE403" s="12">
        <f>IF(Table1[[#This Row],[exact_match]]="Yes",1,0)</f>
        <v>0</v>
      </c>
      <c r="AF403" s="12">
        <f>IF(Table1[[#This Row],[unintended_change_present]]="Yes",1,0)</f>
        <v>1</v>
      </c>
      <c r="AG403" s="12">
        <f>IF(Table1[[#This Row],[missed_required_change]]="Yes",1,0)</f>
        <v>0</v>
      </c>
      <c r="AH403" s="12">
        <f>IF(OR(Table1[[#This Row],[severity]]="Medium",Table1[[#This Row],[severity]]="High"),1,0)</f>
        <v>0</v>
      </c>
    </row>
    <row r="404" spans="1:34" ht="106.5">
      <c r="A404" s="26" t="s">
        <v>2178</v>
      </c>
      <c r="B404" s="15" t="s">
        <v>2179</v>
      </c>
      <c r="C404" s="16" t="s">
        <v>51</v>
      </c>
      <c r="D40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4" s="15" t="s">
        <v>2180</v>
      </c>
      <c r="F404" s="16" t="s">
        <v>2181</v>
      </c>
      <c r="G404" s="16">
        <v>8379368</v>
      </c>
      <c r="H404" s="16">
        <v>5</v>
      </c>
      <c r="I404" s="16" t="s">
        <v>2182</v>
      </c>
      <c r="J404" s="16" t="s">
        <v>2215</v>
      </c>
      <c r="K404" s="18" t="s">
        <v>56</v>
      </c>
      <c r="L404" s="16" t="s">
        <v>2184</v>
      </c>
      <c r="M404" s="16" t="s">
        <v>2185</v>
      </c>
      <c r="N404" s="12" t="s">
        <v>2218</v>
      </c>
      <c r="O404" s="12" t="s">
        <v>2219</v>
      </c>
      <c r="P404" s="13" t="s">
        <v>62</v>
      </c>
      <c r="Q404" s="13" t="s">
        <v>61</v>
      </c>
      <c r="R404" s="13" t="s">
        <v>62</v>
      </c>
      <c r="S404" s="12" t="s">
        <v>76</v>
      </c>
      <c r="T404" s="13" t="s">
        <v>77</v>
      </c>
      <c r="U404" s="13" t="s">
        <v>61</v>
      </c>
      <c r="V404" s="12" t="s">
        <v>2157</v>
      </c>
      <c r="W404" s="12" t="s">
        <v>72</v>
      </c>
      <c r="X404" s="1" t="s">
        <v>62</v>
      </c>
      <c r="Y404" s="1" t="s">
        <v>73</v>
      </c>
      <c r="Z404" t="s">
        <v>3187</v>
      </c>
      <c r="AA404" s="12" t="str">
        <f>Table1[[#This Row],[case_id]]&amp;"__"&amp;Table1[[#This Row],[filename]]&amp;"__"&amp;Table1[[#This Row],[Model]]</f>
        <v>repo_0afb47d_8379368__gemini_smoke_llm_vs_gt.diff__Gemini 3.5 Flash</v>
      </c>
      <c r="AB404" s="12">
        <f>IF(Table1[[#This Row],[task_success]]="Yes",1,0)</f>
        <v>1</v>
      </c>
      <c r="AC404" s="12">
        <f>IF(Table1[[#This Row],[task_success]]="Partial",1,0)</f>
        <v>0</v>
      </c>
      <c r="AD404" s="12">
        <f>IF(Table1[[#This Row],[task_success]]="No",1,0)</f>
        <v>0</v>
      </c>
      <c r="AE404" s="12">
        <f>IF(Table1[[#This Row],[exact_match]]="Yes",1,0)</f>
        <v>0</v>
      </c>
      <c r="AF404" s="12">
        <f>IF(Table1[[#This Row],[unintended_change_present]]="Yes",1,0)</f>
        <v>1</v>
      </c>
      <c r="AG404" s="12">
        <f>IF(Table1[[#This Row],[missed_required_change]]="Yes",1,0)</f>
        <v>0</v>
      </c>
      <c r="AH404" s="12">
        <f>IF(OR(Table1[[#This Row],[severity]]="Medium",Table1[[#This Row],[severity]]="High"),1,0)</f>
        <v>0</v>
      </c>
    </row>
    <row r="405" spans="1:34" ht="106.5">
      <c r="A405" s="27" t="s">
        <v>2178</v>
      </c>
      <c r="B405" s="11" t="s">
        <v>2179</v>
      </c>
      <c r="C405" s="12" t="s">
        <v>51</v>
      </c>
      <c r="D40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5" s="11" t="s">
        <v>2223</v>
      </c>
      <c r="F405" s="12" t="s">
        <v>2224</v>
      </c>
      <c r="G405" s="32" t="s">
        <v>2225</v>
      </c>
      <c r="H405" s="12">
        <v>1</v>
      </c>
      <c r="I405" s="12" t="s">
        <v>2183</v>
      </c>
      <c r="J405" s="12" t="s">
        <v>2183</v>
      </c>
      <c r="K405" s="13" t="s">
        <v>56</v>
      </c>
      <c r="L405" s="12" t="s">
        <v>2226</v>
      </c>
      <c r="M405" s="12" t="s">
        <v>2227</v>
      </c>
      <c r="N405" s="12" t="s">
        <v>2188</v>
      </c>
      <c r="O405" s="12" t="s">
        <v>2229</v>
      </c>
      <c r="P405" s="13" t="s">
        <v>62</v>
      </c>
      <c r="Q405" s="13" t="s">
        <v>61</v>
      </c>
      <c r="R405" s="13" t="s">
        <v>62</v>
      </c>
      <c r="S405" s="12" t="s">
        <v>76</v>
      </c>
      <c r="T405" s="13" t="s">
        <v>77</v>
      </c>
      <c r="U405" s="13" t="s">
        <v>61</v>
      </c>
      <c r="V405" s="12" t="s">
        <v>2157</v>
      </c>
      <c r="W405" s="12" t="s">
        <v>72</v>
      </c>
      <c r="X405" s="1" t="s">
        <v>62</v>
      </c>
      <c r="Y405" s="1" t="s">
        <v>73</v>
      </c>
      <c r="Z405" t="s">
        <v>3187</v>
      </c>
      <c r="AA405" s="12" t="str">
        <f>Table1[[#This Row],[case_id]]&amp;"__"&amp;Table1[[#This Row],[filename]]&amp;"__"&amp;Table1[[#This Row],[Model]]</f>
        <v>repo_04c7a79_43e8404__gemini_annotation_llm_vs_gt.diff__Gemini 3.5 Flash</v>
      </c>
      <c r="AB405" s="12">
        <f>IF(Table1[[#This Row],[task_success]]="Yes",1,0)</f>
        <v>1</v>
      </c>
      <c r="AC405" s="12">
        <f>IF(Table1[[#This Row],[task_success]]="Partial",1,0)</f>
        <v>0</v>
      </c>
      <c r="AD405" s="12">
        <f>IF(Table1[[#This Row],[task_success]]="No",1,0)</f>
        <v>0</v>
      </c>
      <c r="AE405" s="12">
        <f>IF(Table1[[#This Row],[exact_match]]="Yes",1,0)</f>
        <v>0</v>
      </c>
      <c r="AF405" s="12">
        <f>IF(Table1[[#This Row],[unintended_change_present]]="Yes",1,0)</f>
        <v>1</v>
      </c>
      <c r="AG405" s="12">
        <f>IF(Table1[[#This Row],[missed_required_change]]="Yes",1,0)</f>
        <v>0</v>
      </c>
      <c r="AH405" s="12">
        <f>IF(OR(Table1[[#This Row],[severity]]="Medium",Table1[[#This Row],[severity]]="High"),1,0)</f>
        <v>0</v>
      </c>
    </row>
    <row r="406" spans="1:34" ht="106.5">
      <c r="A406" s="26" t="s">
        <v>2178</v>
      </c>
      <c r="B406" s="15" t="s">
        <v>2179</v>
      </c>
      <c r="C406" s="16" t="s">
        <v>80</v>
      </c>
      <c r="D40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6" s="15" t="s">
        <v>2231</v>
      </c>
      <c r="F406" s="16" t="s">
        <v>2232</v>
      </c>
      <c r="G406" s="16" t="s">
        <v>2233</v>
      </c>
      <c r="H406" s="16">
        <v>1</v>
      </c>
      <c r="I406" s="16" t="s">
        <v>2234</v>
      </c>
      <c r="J406" s="16" t="s">
        <v>2234</v>
      </c>
      <c r="K406" s="18" t="s">
        <v>56</v>
      </c>
      <c r="L406" s="16" t="s">
        <v>2235</v>
      </c>
      <c r="M406" s="16" t="s">
        <v>2236</v>
      </c>
      <c r="N406" s="12" t="s">
        <v>2239</v>
      </c>
      <c r="O406" s="12" t="s">
        <v>2240</v>
      </c>
      <c r="P406" s="13" t="s">
        <v>62</v>
      </c>
      <c r="Q406" s="13" t="s">
        <v>61</v>
      </c>
      <c r="R406" s="13" t="s">
        <v>62</v>
      </c>
      <c r="S406" s="12" t="s">
        <v>76</v>
      </c>
      <c r="T406" s="13" t="s">
        <v>77</v>
      </c>
      <c r="U406" s="13" t="s">
        <v>61</v>
      </c>
      <c r="V406" s="12" t="s">
        <v>2157</v>
      </c>
      <c r="W406" s="12" t="s">
        <v>72</v>
      </c>
      <c r="X406" s="1" t="s">
        <v>62</v>
      </c>
      <c r="Y406" s="1" t="s">
        <v>73</v>
      </c>
      <c r="Z406" t="s">
        <v>3187</v>
      </c>
      <c r="AA406" s="12" t="str">
        <f>Table1[[#This Row],[case_id]]&amp;"__"&amp;Table1[[#This Row],[filename]]&amp;"__"&amp;Table1[[#This Row],[Model]]</f>
        <v>repo_975fe11_7e7ed18__gemini_canvas_llm_vs_gt.diff__Gemini 3.5 Flash</v>
      </c>
      <c r="AB406" s="12">
        <f>IF(Table1[[#This Row],[task_success]]="Yes",1,0)</f>
        <v>1</v>
      </c>
      <c r="AC406" s="12">
        <f>IF(Table1[[#This Row],[task_success]]="Partial",1,0)</f>
        <v>0</v>
      </c>
      <c r="AD406" s="12">
        <f>IF(Table1[[#This Row],[task_success]]="No",1,0)</f>
        <v>0</v>
      </c>
      <c r="AE406" s="12">
        <f>IF(Table1[[#This Row],[exact_match]]="Yes",1,0)</f>
        <v>0</v>
      </c>
      <c r="AF406" s="12">
        <f>IF(Table1[[#This Row],[unintended_change_present]]="Yes",1,0)</f>
        <v>1</v>
      </c>
      <c r="AG406" s="12">
        <f>IF(Table1[[#This Row],[missed_required_change]]="Yes",1,0)</f>
        <v>0</v>
      </c>
      <c r="AH406" s="12">
        <f>IF(OR(Table1[[#This Row],[severity]]="Medium",Table1[[#This Row],[severity]]="High"),1,0)</f>
        <v>0</v>
      </c>
    </row>
    <row r="407" spans="1:34" ht="106.5">
      <c r="A407" s="27" t="s">
        <v>2178</v>
      </c>
      <c r="B407" s="11" t="s">
        <v>2179</v>
      </c>
      <c r="C407" s="12" t="s">
        <v>80</v>
      </c>
      <c r="D40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7" s="11" t="s">
        <v>2243</v>
      </c>
      <c r="F407" s="12" t="s">
        <v>2244</v>
      </c>
      <c r="G407" s="12" t="s">
        <v>2245</v>
      </c>
      <c r="H407" s="12">
        <v>2</v>
      </c>
      <c r="I407" s="12" t="s">
        <v>2246</v>
      </c>
      <c r="J407" s="12" t="s">
        <v>2247</v>
      </c>
      <c r="K407" s="13" t="s">
        <v>56</v>
      </c>
      <c r="L407" s="12" t="s">
        <v>2248</v>
      </c>
      <c r="M407" s="12" t="s">
        <v>2249</v>
      </c>
      <c r="N407" s="12" t="s">
        <v>2252</v>
      </c>
      <c r="O407" s="12" t="s">
        <v>2253</v>
      </c>
      <c r="P407" s="13" t="s">
        <v>62</v>
      </c>
      <c r="Q407" s="13" t="s">
        <v>61</v>
      </c>
      <c r="R407" s="13" t="s">
        <v>62</v>
      </c>
      <c r="S407" s="12" t="s">
        <v>76</v>
      </c>
      <c r="T407" s="13" t="s">
        <v>77</v>
      </c>
      <c r="U407" s="13" t="s">
        <v>61</v>
      </c>
      <c r="V407" s="12" t="s">
        <v>2157</v>
      </c>
      <c r="W407" s="12" t="s">
        <v>72</v>
      </c>
      <c r="X407" s="1" t="s">
        <v>62</v>
      </c>
      <c r="Y407" s="1" t="s">
        <v>73</v>
      </c>
      <c r="Z407" t="s">
        <v>3187</v>
      </c>
      <c r="AA407" s="12" t="str">
        <f>Table1[[#This Row],[case_id]]&amp;"__"&amp;Table1[[#This Row],[filename]]&amp;"__"&amp;Table1[[#This Row],[Model]]</f>
        <v>repo_2a41fdc_e212229__gemini_app_llm_vs_gt.diff__Gemini 3.5 Flash</v>
      </c>
      <c r="AB407" s="12">
        <f>IF(Table1[[#This Row],[task_success]]="Yes",1,0)</f>
        <v>1</v>
      </c>
      <c r="AC407" s="12">
        <f>IF(Table1[[#This Row],[task_success]]="Partial",1,0)</f>
        <v>0</v>
      </c>
      <c r="AD407" s="12">
        <f>IF(Table1[[#This Row],[task_success]]="No",1,0)</f>
        <v>0</v>
      </c>
      <c r="AE407" s="12">
        <f>IF(Table1[[#This Row],[exact_match]]="Yes",1,0)</f>
        <v>0</v>
      </c>
      <c r="AF407" s="12">
        <f>IF(Table1[[#This Row],[unintended_change_present]]="Yes",1,0)</f>
        <v>1</v>
      </c>
      <c r="AG407" s="12">
        <f>IF(Table1[[#This Row],[missed_required_change]]="Yes",1,0)</f>
        <v>0</v>
      </c>
      <c r="AH407" s="12">
        <f>IF(OR(Table1[[#This Row],[severity]]="Medium",Table1[[#This Row],[severity]]="High"),1,0)</f>
        <v>0</v>
      </c>
    </row>
    <row r="408" spans="1:34" ht="106.5">
      <c r="A408" s="26" t="s">
        <v>2178</v>
      </c>
      <c r="B408" s="15" t="s">
        <v>2179</v>
      </c>
      <c r="C408" s="16" t="s">
        <v>80</v>
      </c>
      <c r="D408"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8" s="15" t="s">
        <v>2243</v>
      </c>
      <c r="F408" s="16" t="s">
        <v>2244</v>
      </c>
      <c r="G408" s="16" t="s">
        <v>2245</v>
      </c>
      <c r="H408" s="16">
        <v>2</v>
      </c>
      <c r="I408" s="16" t="s">
        <v>2246</v>
      </c>
      <c r="J408" s="16" t="s">
        <v>2256</v>
      </c>
      <c r="K408" s="18" t="s">
        <v>56</v>
      </c>
      <c r="L408" s="16" t="s">
        <v>2248</v>
      </c>
      <c r="M408" s="16" t="s">
        <v>2249</v>
      </c>
      <c r="N408" s="12" t="s">
        <v>233</v>
      </c>
      <c r="O408" s="12" t="s">
        <v>2258</v>
      </c>
      <c r="P408" s="13" t="s">
        <v>62</v>
      </c>
      <c r="Q408" s="13" t="s">
        <v>61</v>
      </c>
      <c r="R408" s="13" t="s">
        <v>62</v>
      </c>
      <c r="S408" s="12" t="s">
        <v>76</v>
      </c>
      <c r="T408" s="13" t="s">
        <v>77</v>
      </c>
      <c r="U408" s="13" t="s">
        <v>61</v>
      </c>
      <c r="V408" s="12" t="s">
        <v>2157</v>
      </c>
      <c r="W408" s="12" t="s">
        <v>72</v>
      </c>
      <c r="X408" s="1" t="s">
        <v>62</v>
      </c>
      <c r="Y408" s="1" t="s">
        <v>73</v>
      </c>
      <c r="Z408" t="s">
        <v>3187</v>
      </c>
      <c r="AA408" s="12" t="str">
        <f>Table1[[#This Row],[case_id]]&amp;"__"&amp;Table1[[#This Row],[filename]]&amp;"__"&amp;Table1[[#This Row],[Model]]</f>
        <v>repo_2a41fdc_e212229__gemini_init_llm_vs_gt.diff__Gemini 3.5 Flash</v>
      </c>
      <c r="AB408" s="12">
        <f>IF(Table1[[#This Row],[task_success]]="Yes",1,0)</f>
        <v>1</v>
      </c>
      <c r="AC408" s="12">
        <f>IF(Table1[[#This Row],[task_success]]="Partial",1,0)</f>
        <v>0</v>
      </c>
      <c r="AD408" s="12">
        <f>IF(Table1[[#This Row],[task_success]]="No",1,0)</f>
        <v>0</v>
      </c>
      <c r="AE408" s="12">
        <f>IF(Table1[[#This Row],[exact_match]]="Yes",1,0)</f>
        <v>0</v>
      </c>
      <c r="AF408" s="12">
        <f>IF(Table1[[#This Row],[unintended_change_present]]="Yes",1,0)</f>
        <v>1</v>
      </c>
      <c r="AG408" s="12">
        <f>IF(Table1[[#This Row],[missed_required_change]]="Yes",1,0)</f>
        <v>0</v>
      </c>
      <c r="AH408" s="12">
        <f>IF(OR(Table1[[#This Row],[severity]]="Medium",Table1[[#This Row],[severity]]="High"),1,0)</f>
        <v>0</v>
      </c>
    </row>
    <row r="409" spans="1:34" ht="106.5">
      <c r="A409" s="27" t="s">
        <v>2178</v>
      </c>
      <c r="B409" s="11" t="s">
        <v>2179</v>
      </c>
      <c r="C409" s="12" t="s">
        <v>114</v>
      </c>
      <c r="D40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09" s="11" t="s">
        <v>2260</v>
      </c>
      <c r="F409" s="12" t="s">
        <v>2261</v>
      </c>
      <c r="G409" s="12" t="s">
        <v>2262</v>
      </c>
      <c r="H409" s="12">
        <v>1</v>
      </c>
      <c r="I409" s="12" t="s">
        <v>2263</v>
      </c>
      <c r="J409" s="12" t="s">
        <v>2263</v>
      </c>
      <c r="K409" s="13" t="s">
        <v>56</v>
      </c>
      <c r="L409" s="12" t="s">
        <v>2264</v>
      </c>
      <c r="M409" s="12" t="s">
        <v>2265</v>
      </c>
      <c r="N409" s="12" t="s">
        <v>2268</v>
      </c>
      <c r="O409" s="12" t="s">
        <v>2269</v>
      </c>
      <c r="P409" s="13" t="s">
        <v>62</v>
      </c>
      <c r="Q409" s="13" t="s">
        <v>61</v>
      </c>
      <c r="R409" s="13" t="s">
        <v>62</v>
      </c>
      <c r="S409" s="12" t="s">
        <v>76</v>
      </c>
      <c r="T409" s="13" t="s">
        <v>77</v>
      </c>
      <c r="U409" s="13" t="s">
        <v>61</v>
      </c>
      <c r="V409" s="12" t="s">
        <v>2157</v>
      </c>
      <c r="W409" s="12" t="s">
        <v>72</v>
      </c>
      <c r="X409" s="1" t="s">
        <v>62</v>
      </c>
      <c r="Y409" s="1" t="s">
        <v>73</v>
      </c>
      <c r="Z409" t="s">
        <v>3187</v>
      </c>
      <c r="AA409" s="12" t="str">
        <f>Table1[[#This Row],[case_id]]&amp;"__"&amp;Table1[[#This Row],[filename]]&amp;"__"&amp;Table1[[#This Row],[Model]]</f>
        <v>repo_7f6f3a0_088a9e6__gemini_qt_llm_vs_gt.diff__Gemini 3.5 Flash</v>
      </c>
      <c r="AB409" s="12">
        <f>IF(Table1[[#This Row],[task_success]]="Yes",1,0)</f>
        <v>1</v>
      </c>
      <c r="AC409" s="12">
        <f>IF(Table1[[#This Row],[task_success]]="Partial",1,0)</f>
        <v>0</v>
      </c>
      <c r="AD409" s="12">
        <f>IF(Table1[[#This Row],[task_success]]="No",1,0)</f>
        <v>0</v>
      </c>
      <c r="AE409" s="12">
        <f>IF(Table1[[#This Row],[exact_match]]="Yes",1,0)</f>
        <v>0</v>
      </c>
      <c r="AF409" s="12">
        <f>IF(Table1[[#This Row],[unintended_change_present]]="Yes",1,0)</f>
        <v>1</v>
      </c>
      <c r="AG409" s="12">
        <f>IF(Table1[[#This Row],[missed_required_change]]="Yes",1,0)</f>
        <v>0</v>
      </c>
      <c r="AH409" s="12">
        <f>IF(OR(Table1[[#This Row],[severity]]="Medium",Table1[[#This Row],[severity]]="High"),1,0)</f>
        <v>0</v>
      </c>
    </row>
    <row r="410" spans="1:34" ht="229.5">
      <c r="A410" s="26" t="s">
        <v>2178</v>
      </c>
      <c r="B410" s="15" t="s">
        <v>2179</v>
      </c>
      <c r="C410" s="16" t="s">
        <v>149</v>
      </c>
      <c r="D41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0" s="15" t="s">
        <v>2272</v>
      </c>
      <c r="F410" s="16" t="s">
        <v>2273</v>
      </c>
      <c r="G410" s="16" t="s">
        <v>2274</v>
      </c>
      <c r="H410" s="16">
        <v>1</v>
      </c>
      <c r="I410" s="16" t="s">
        <v>2202</v>
      </c>
      <c r="J410" s="16" t="s">
        <v>2202</v>
      </c>
      <c r="K410" s="18" t="s">
        <v>56</v>
      </c>
      <c r="L410" s="16" t="s">
        <v>2275</v>
      </c>
      <c r="M410" s="16" t="s">
        <v>2276</v>
      </c>
      <c r="N410" s="12" t="s">
        <v>594</v>
      </c>
      <c r="O410" s="12" t="s">
        <v>2279</v>
      </c>
      <c r="P410" s="13" t="s">
        <v>62</v>
      </c>
      <c r="Q410" s="13" t="s">
        <v>61</v>
      </c>
      <c r="R410" s="13" t="s">
        <v>62</v>
      </c>
      <c r="S410" s="12" t="s">
        <v>76</v>
      </c>
      <c r="T410" s="13" t="s">
        <v>77</v>
      </c>
      <c r="U410" s="13" t="s">
        <v>61</v>
      </c>
      <c r="V410" s="12" t="s">
        <v>2280</v>
      </c>
      <c r="W410" s="12" t="s">
        <v>72</v>
      </c>
      <c r="X410" s="1" t="s">
        <v>62</v>
      </c>
      <c r="Y410" s="1" t="s">
        <v>73</v>
      </c>
      <c r="Z410" t="s">
        <v>3187</v>
      </c>
      <c r="AA410" s="12" t="str">
        <f>Table1[[#This Row],[case_id]]&amp;"__"&amp;Table1[[#This Row],[filename]]&amp;"__"&amp;Table1[[#This Row],[Model]]</f>
        <v>repo_2f79d56_0f8f436__gemini_main_llm_vs_gt.diff__Gemini 3.5 Flash</v>
      </c>
      <c r="AB410" s="12">
        <f>IF(Table1[[#This Row],[task_success]]="Yes",1,0)</f>
        <v>1</v>
      </c>
      <c r="AC410" s="12">
        <f>IF(Table1[[#This Row],[task_success]]="Partial",1,0)</f>
        <v>0</v>
      </c>
      <c r="AD410" s="12">
        <f>IF(Table1[[#This Row],[task_success]]="No",1,0)</f>
        <v>0</v>
      </c>
      <c r="AE410" s="12">
        <f>IF(Table1[[#This Row],[exact_match]]="Yes",1,0)</f>
        <v>0</v>
      </c>
      <c r="AF410" s="12">
        <f>IF(Table1[[#This Row],[unintended_change_present]]="Yes",1,0)</f>
        <v>1</v>
      </c>
      <c r="AG410" s="12">
        <f>IF(Table1[[#This Row],[missed_required_change]]="Yes",1,0)</f>
        <v>0</v>
      </c>
      <c r="AH410" s="12">
        <f>IF(OR(Table1[[#This Row],[severity]]="Medium",Table1[[#This Row],[severity]]="High"),1,0)</f>
        <v>0</v>
      </c>
    </row>
    <row r="411" spans="1:34" ht="106.5">
      <c r="A411" s="27" t="s">
        <v>2282</v>
      </c>
      <c r="B411" s="11" t="s">
        <v>2283</v>
      </c>
      <c r="C411" s="12" t="s">
        <v>80</v>
      </c>
      <c r="D41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1" s="11" t="s">
        <v>2284</v>
      </c>
      <c r="F411" s="12" t="s">
        <v>2285</v>
      </c>
      <c r="G411" s="12" t="s">
        <v>2286</v>
      </c>
      <c r="H411" s="12">
        <v>1</v>
      </c>
      <c r="I411" s="12" t="s">
        <v>2287</v>
      </c>
      <c r="J411" s="12" t="s">
        <v>2287</v>
      </c>
      <c r="K411" s="13" t="s">
        <v>56</v>
      </c>
      <c r="L411" s="12" t="s">
        <v>2288</v>
      </c>
      <c r="M411" s="12" t="s">
        <v>2289</v>
      </c>
      <c r="N411" s="12" t="s">
        <v>2292</v>
      </c>
      <c r="O411" s="12" t="s">
        <v>2293</v>
      </c>
      <c r="P411" s="13" t="s">
        <v>62</v>
      </c>
      <c r="Q411" s="13" t="s">
        <v>61</v>
      </c>
      <c r="R411" s="13" t="s">
        <v>62</v>
      </c>
      <c r="S411" s="12" t="s">
        <v>76</v>
      </c>
      <c r="T411" s="13" t="s">
        <v>77</v>
      </c>
      <c r="U411" s="13" t="s">
        <v>61</v>
      </c>
      <c r="V411" s="12" t="s">
        <v>2157</v>
      </c>
      <c r="W411" s="12" t="s">
        <v>72</v>
      </c>
      <c r="X411" s="1" t="s">
        <v>62</v>
      </c>
      <c r="Y411" s="1" t="s">
        <v>73</v>
      </c>
      <c r="Z411" t="s">
        <v>3187</v>
      </c>
      <c r="AA411" s="12" t="str">
        <f>Table1[[#This Row],[case_id]]&amp;"__"&amp;Table1[[#This Row],[filename]]&amp;"__"&amp;Table1[[#This Row],[Model]]</f>
        <v>repo_8d86e08_be78f0c__gemini_reader_llm_vs_gt.diff__Gemini 3.5 Flash</v>
      </c>
      <c r="AB411" s="12">
        <f>IF(Table1[[#This Row],[task_success]]="Yes",1,0)</f>
        <v>1</v>
      </c>
      <c r="AC411" s="12">
        <f>IF(Table1[[#This Row],[task_success]]="Partial",1,0)</f>
        <v>0</v>
      </c>
      <c r="AD411" s="12">
        <f>IF(Table1[[#This Row],[task_success]]="No",1,0)</f>
        <v>0</v>
      </c>
      <c r="AE411" s="12">
        <f>IF(Table1[[#This Row],[exact_match]]="Yes",1,0)</f>
        <v>0</v>
      </c>
      <c r="AF411" s="12">
        <f>IF(Table1[[#This Row],[unintended_change_present]]="Yes",1,0)</f>
        <v>1</v>
      </c>
      <c r="AG411" s="12">
        <f>IF(Table1[[#This Row],[missed_required_change]]="Yes",1,0)</f>
        <v>0</v>
      </c>
      <c r="AH411" s="12">
        <f>IF(OR(Table1[[#This Row],[severity]]="Medium",Table1[[#This Row],[severity]]="High"),1,0)</f>
        <v>0</v>
      </c>
    </row>
    <row r="412" spans="1:34" ht="106.5">
      <c r="A412" s="26" t="s">
        <v>2282</v>
      </c>
      <c r="B412" s="15" t="s">
        <v>2283</v>
      </c>
      <c r="C412" s="16" t="s">
        <v>149</v>
      </c>
      <c r="D41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2" s="15" t="s">
        <v>2296</v>
      </c>
      <c r="F412" s="16" t="s">
        <v>2297</v>
      </c>
      <c r="G412" s="16" t="s">
        <v>2298</v>
      </c>
      <c r="H412" s="16">
        <v>1</v>
      </c>
      <c r="I412" s="16" t="s">
        <v>2299</v>
      </c>
      <c r="J412" s="16" t="s">
        <v>2299</v>
      </c>
      <c r="K412" s="18" t="s">
        <v>56</v>
      </c>
      <c r="L412" s="16" t="s">
        <v>2300</v>
      </c>
      <c r="M412" s="16" t="s">
        <v>2301</v>
      </c>
      <c r="N412" s="12" t="s">
        <v>2304</v>
      </c>
      <c r="O412" s="12" t="s">
        <v>2305</v>
      </c>
      <c r="P412" s="13" t="s">
        <v>62</v>
      </c>
      <c r="Q412" s="13" t="s">
        <v>61</v>
      </c>
      <c r="R412" s="13" t="s">
        <v>62</v>
      </c>
      <c r="S412" s="12" t="s">
        <v>76</v>
      </c>
      <c r="T412" s="13" t="s">
        <v>77</v>
      </c>
      <c r="U412" s="13" t="s">
        <v>61</v>
      </c>
      <c r="V412" s="12" t="s">
        <v>2157</v>
      </c>
      <c r="W412" s="12" t="s">
        <v>72</v>
      </c>
      <c r="X412" s="1" t="s">
        <v>62</v>
      </c>
      <c r="Y412" s="1" t="s">
        <v>73</v>
      </c>
      <c r="Z412" t="s">
        <v>3187</v>
      </c>
      <c r="AA412" s="12" t="str">
        <f>Table1[[#This Row],[case_id]]&amp;"__"&amp;Table1[[#This Row],[filename]]&amp;"__"&amp;Table1[[#This Row],[Model]]</f>
        <v>repo_aa861a6_09de608__gemini_gif_llm_vs_gt.diff__Gemini 3.5 Flash</v>
      </c>
      <c r="AB412" s="12">
        <f>IF(Table1[[#This Row],[task_success]]="Yes",1,0)</f>
        <v>1</v>
      </c>
      <c r="AC412" s="12">
        <f>IF(Table1[[#This Row],[task_success]]="Partial",1,0)</f>
        <v>0</v>
      </c>
      <c r="AD412" s="12">
        <f>IF(Table1[[#This Row],[task_success]]="No",1,0)</f>
        <v>0</v>
      </c>
      <c r="AE412" s="12">
        <f>IF(Table1[[#This Row],[exact_match]]="Yes",1,0)</f>
        <v>0</v>
      </c>
      <c r="AF412" s="12">
        <f>IF(Table1[[#This Row],[unintended_change_present]]="Yes",1,0)</f>
        <v>1</v>
      </c>
      <c r="AG412" s="12">
        <f>IF(Table1[[#This Row],[missed_required_change]]="Yes",1,0)</f>
        <v>0</v>
      </c>
      <c r="AH412" s="12">
        <f>IF(OR(Table1[[#This Row],[severity]]="Medium",Table1[[#This Row],[severity]]="High"),1,0)</f>
        <v>0</v>
      </c>
    </row>
    <row r="413" spans="1:34" ht="198">
      <c r="A413" s="27" t="s">
        <v>2282</v>
      </c>
      <c r="B413" s="11" t="s">
        <v>2283</v>
      </c>
      <c r="C413" s="24" t="s">
        <v>149</v>
      </c>
      <c r="D413"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3" s="11" t="s">
        <v>2308</v>
      </c>
      <c r="F413" s="12" t="s">
        <v>2309</v>
      </c>
      <c r="G413" s="12" t="s">
        <v>2310</v>
      </c>
      <c r="H413" s="12">
        <v>6</v>
      </c>
      <c r="I413" s="12" t="s">
        <v>2311</v>
      </c>
      <c r="J413" s="12" t="s">
        <v>2312</v>
      </c>
      <c r="K413" s="13" t="s">
        <v>56</v>
      </c>
      <c r="L413" s="12" t="s">
        <v>2313</v>
      </c>
      <c r="M413" s="12" t="s">
        <v>2314</v>
      </c>
      <c r="N413" s="12" t="s">
        <v>2318</v>
      </c>
      <c r="O413" s="12" t="s">
        <v>2319</v>
      </c>
      <c r="P413" s="13" t="s">
        <v>62</v>
      </c>
      <c r="Q413" s="13" t="s">
        <v>61</v>
      </c>
      <c r="R413" s="13" t="s">
        <v>62</v>
      </c>
      <c r="S413" s="12" t="s">
        <v>76</v>
      </c>
      <c r="T413" s="13" t="s">
        <v>77</v>
      </c>
      <c r="U413" s="13" t="s">
        <v>61</v>
      </c>
      <c r="V413" s="12" t="s">
        <v>2320</v>
      </c>
      <c r="W413" s="12" t="s">
        <v>72</v>
      </c>
      <c r="X413" s="1" t="s">
        <v>62</v>
      </c>
      <c r="Y413" s="1" t="s">
        <v>73</v>
      </c>
      <c r="Z413" t="s">
        <v>3187</v>
      </c>
      <c r="AA413" s="12" t="str">
        <f>Table1[[#This Row],[case_id]]&amp;"__"&amp;Table1[[#This Row],[filename]]&amp;"__"&amp;Table1[[#This Row],[Model]]</f>
        <v>repo_03fdc2c_7bd0678__gemini_blackwhite_llm_vs_gt.diff__Gemini 3.5 Flash</v>
      </c>
      <c r="AB413" s="12">
        <f>IF(Table1[[#This Row],[task_success]]="Yes",1,0)</f>
        <v>1</v>
      </c>
      <c r="AC413" s="12">
        <f>IF(Table1[[#This Row],[task_success]]="Partial",1,0)</f>
        <v>0</v>
      </c>
      <c r="AD413" s="12">
        <f>IF(Table1[[#This Row],[task_success]]="No",1,0)</f>
        <v>0</v>
      </c>
      <c r="AE413" s="12">
        <f>IF(Table1[[#This Row],[exact_match]]="Yes",1,0)</f>
        <v>0</v>
      </c>
      <c r="AF413" s="12">
        <f>IF(Table1[[#This Row],[unintended_change_present]]="Yes",1,0)</f>
        <v>1</v>
      </c>
      <c r="AG413" s="12">
        <f>IF(Table1[[#This Row],[missed_required_change]]="Yes",1,0)</f>
        <v>0</v>
      </c>
      <c r="AH413" s="12">
        <f>IF(OR(Table1[[#This Row],[severity]]="Medium",Table1[[#This Row],[severity]]="High"),1,0)</f>
        <v>0</v>
      </c>
    </row>
    <row r="414" spans="1:34" ht="275.25">
      <c r="A414" s="26" t="s">
        <v>2282</v>
      </c>
      <c r="B414" s="15" t="s">
        <v>2283</v>
      </c>
      <c r="C414" s="20" t="s">
        <v>149</v>
      </c>
      <c r="D414"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4" s="15" t="s">
        <v>2308</v>
      </c>
      <c r="F414" s="16" t="s">
        <v>2309</v>
      </c>
      <c r="G414" s="16" t="s">
        <v>2310</v>
      </c>
      <c r="H414" s="16">
        <v>6</v>
      </c>
      <c r="I414" s="16" t="s">
        <v>2311</v>
      </c>
      <c r="J414" s="16" t="s">
        <v>2324</v>
      </c>
      <c r="K414" s="18" t="s">
        <v>56</v>
      </c>
      <c r="L414" s="16" t="s">
        <v>2313</v>
      </c>
      <c r="M414" s="16" t="s">
        <v>2314</v>
      </c>
      <c r="N414" s="12" t="s">
        <v>2328</v>
      </c>
      <c r="O414" s="12" t="s">
        <v>2329</v>
      </c>
      <c r="P414" s="13" t="s">
        <v>62</v>
      </c>
      <c r="Q414" s="13" t="s">
        <v>61</v>
      </c>
      <c r="R414" s="13" t="s">
        <v>62</v>
      </c>
      <c r="S414" s="12" t="s">
        <v>1295</v>
      </c>
      <c r="T414" s="13" t="s">
        <v>77</v>
      </c>
      <c r="U414" s="13" t="s">
        <v>61</v>
      </c>
      <c r="V414" s="12" t="s">
        <v>2330</v>
      </c>
      <c r="W414" s="12" t="s">
        <v>72</v>
      </c>
      <c r="X414" s="1" t="s">
        <v>62</v>
      </c>
      <c r="Y414" s="1" t="s">
        <v>73</v>
      </c>
      <c r="Z414" t="s">
        <v>3187</v>
      </c>
      <c r="AA414" s="12" t="str">
        <f>Table1[[#This Row],[case_id]]&amp;"__"&amp;Table1[[#This Row],[filename]]&amp;"__"&amp;Table1[[#This Row],[Model]]</f>
        <v>repo_03fdc2c_7bd0678__gemini_clip_llm_vs_gt.diff__Gemini 3.5 Flash</v>
      </c>
      <c r="AB414" s="12">
        <f>IF(Table1[[#This Row],[task_success]]="Yes",1,0)</f>
        <v>1</v>
      </c>
      <c r="AC414" s="12">
        <f>IF(Table1[[#This Row],[task_success]]="Partial",1,0)</f>
        <v>0</v>
      </c>
      <c r="AD414" s="12">
        <f>IF(Table1[[#This Row],[task_success]]="No",1,0)</f>
        <v>0</v>
      </c>
      <c r="AE414" s="12">
        <f>IF(Table1[[#This Row],[exact_match]]="Yes",1,0)</f>
        <v>0</v>
      </c>
      <c r="AF414" s="12">
        <f>IF(Table1[[#This Row],[unintended_change_present]]="Yes",1,0)</f>
        <v>1</v>
      </c>
      <c r="AG414" s="12">
        <f>IF(Table1[[#This Row],[missed_required_change]]="Yes",1,0)</f>
        <v>0</v>
      </c>
      <c r="AH414" s="12">
        <f>IF(OR(Table1[[#This Row],[severity]]="Medium",Table1[[#This Row],[severity]]="High"),1,0)</f>
        <v>0</v>
      </c>
    </row>
    <row r="415" spans="1:34" ht="229.5">
      <c r="A415" s="27" t="s">
        <v>2282</v>
      </c>
      <c r="B415" s="11" t="s">
        <v>2283</v>
      </c>
      <c r="C415" s="24" t="s">
        <v>149</v>
      </c>
      <c r="D415"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5" s="11" t="s">
        <v>2308</v>
      </c>
      <c r="F415" s="12" t="s">
        <v>2309</v>
      </c>
      <c r="G415" s="12" t="s">
        <v>2310</v>
      </c>
      <c r="H415" s="12">
        <v>6</v>
      </c>
      <c r="I415" s="12" t="s">
        <v>2311</v>
      </c>
      <c r="J415" s="12" t="s">
        <v>2333</v>
      </c>
      <c r="K415" s="13" t="s">
        <v>56</v>
      </c>
      <c r="L415" s="12" t="s">
        <v>2313</v>
      </c>
      <c r="M415" s="12" t="s">
        <v>2314</v>
      </c>
      <c r="N415" s="12" t="s">
        <v>2337</v>
      </c>
      <c r="O415" s="12" t="s">
        <v>2338</v>
      </c>
      <c r="P415" s="13" t="s">
        <v>62</v>
      </c>
      <c r="Q415" s="13" t="s">
        <v>61</v>
      </c>
      <c r="R415" s="13" t="s">
        <v>62</v>
      </c>
      <c r="S415" s="12" t="s">
        <v>76</v>
      </c>
      <c r="T415" s="13" t="s">
        <v>77</v>
      </c>
      <c r="U415" s="13" t="s">
        <v>61</v>
      </c>
      <c r="V415" s="12" t="s">
        <v>2280</v>
      </c>
      <c r="W415" s="12" t="s">
        <v>72</v>
      </c>
      <c r="X415" s="1" t="s">
        <v>62</v>
      </c>
      <c r="Y415" s="1" t="s">
        <v>73</v>
      </c>
      <c r="Z415" t="s">
        <v>3187</v>
      </c>
      <c r="AA415" s="12" t="str">
        <f>Table1[[#This Row],[case_id]]&amp;"__"&amp;Table1[[#This Row],[filename]]&amp;"__"&amp;Table1[[#This Row],[Model]]</f>
        <v>repo_03fdc2c_7bd0678__gemini_color_llm_vs_gt.diff__Gemini 3.5 Flash</v>
      </c>
      <c r="AB415" s="12">
        <f>IF(Table1[[#This Row],[task_success]]="Yes",1,0)</f>
        <v>1</v>
      </c>
      <c r="AC415" s="12">
        <f>IF(Table1[[#This Row],[task_success]]="Partial",1,0)</f>
        <v>0</v>
      </c>
      <c r="AD415" s="12">
        <f>IF(Table1[[#This Row],[task_success]]="No",1,0)</f>
        <v>0</v>
      </c>
      <c r="AE415" s="12">
        <f>IF(Table1[[#This Row],[exact_match]]="Yes",1,0)</f>
        <v>0</v>
      </c>
      <c r="AF415" s="12">
        <f>IF(Table1[[#This Row],[unintended_change_present]]="Yes",1,0)</f>
        <v>1</v>
      </c>
      <c r="AG415" s="12">
        <f>IF(Table1[[#This Row],[missed_required_change]]="Yes",1,0)</f>
        <v>0</v>
      </c>
      <c r="AH415" s="12">
        <f>IF(OR(Table1[[#This Row],[severity]]="Medium",Table1[[#This Row],[severity]]="High"),1,0)</f>
        <v>0</v>
      </c>
    </row>
    <row r="416" spans="1:34" ht="106.5">
      <c r="A416" s="26" t="s">
        <v>2282</v>
      </c>
      <c r="B416" s="15" t="s">
        <v>2283</v>
      </c>
      <c r="C416" s="20" t="s">
        <v>149</v>
      </c>
      <c r="D416"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6" s="15" t="s">
        <v>2308</v>
      </c>
      <c r="F416" s="16" t="s">
        <v>2309</v>
      </c>
      <c r="G416" s="16" t="s">
        <v>2310</v>
      </c>
      <c r="H416" s="16">
        <v>6</v>
      </c>
      <c r="I416" s="16" t="s">
        <v>2311</v>
      </c>
      <c r="J416" s="16" t="s">
        <v>2342</v>
      </c>
      <c r="K416" s="18" t="s">
        <v>56</v>
      </c>
      <c r="L416" s="16" t="s">
        <v>2313</v>
      </c>
      <c r="M416" s="16" t="s">
        <v>2314</v>
      </c>
      <c r="N416" s="12" t="s">
        <v>2346</v>
      </c>
      <c r="O416" s="12" t="s">
        <v>2347</v>
      </c>
      <c r="P416" s="13" t="s">
        <v>62</v>
      </c>
      <c r="Q416" s="13" t="s">
        <v>61</v>
      </c>
      <c r="R416" s="13" t="s">
        <v>62</v>
      </c>
      <c r="S416" s="12" t="s">
        <v>76</v>
      </c>
      <c r="T416" s="13" t="s">
        <v>64</v>
      </c>
      <c r="U416" s="13" t="s">
        <v>61</v>
      </c>
      <c r="V416" s="12" t="s">
        <v>2157</v>
      </c>
      <c r="W416" s="12" t="s">
        <v>72</v>
      </c>
      <c r="X416" s="1" t="s">
        <v>62</v>
      </c>
      <c r="Y416" s="1" t="s">
        <v>73</v>
      </c>
      <c r="Z416" t="s">
        <v>3187</v>
      </c>
      <c r="AA416" s="12" t="str">
        <f>Table1[[#This Row],[case_id]]&amp;"__"&amp;Table1[[#This Row],[filename]]&amp;"__"&amp;Table1[[#This Row],[Model]]</f>
        <v>repo_03fdc2c_7bd0678__gemini_config_llm_vs_gt.diff__Gemini 3.5 Flash</v>
      </c>
      <c r="AB416" s="12">
        <f>IF(Table1[[#This Row],[task_success]]="Yes",1,0)</f>
        <v>1</v>
      </c>
      <c r="AC416" s="12">
        <f>IF(Table1[[#This Row],[task_success]]="Partial",1,0)</f>
        <v>0</v>
      </c>
      <c r="AD416" s="12">
        <f>IF(Table1[[#This Row],[task_success]]="No",1,0)</f>
        <v>0</v>
      </c>
      <c r="AE416" s="12">
        <f>IF(Table1[[#This Row],[exact_match]]="Yes",1,0)</f>
        <v>0</v>
      </c>
      <c r="AF416" s="12">
        <f>IF(Table1[[#This Row],[unintended_change_present]]="Yes",1,0)</f>
        <v>1</v>
      </c>
      <c r="AG416" s="12">
        <f>IF(Table1[[#This Row],[missed_required_change]]="Yes",1,0)</f>
        <v>0</v>
      </c>
      <c r="AH416" s="12">
        <f>IF(OR(Table1[[#This Row],[severity]]="Medium",Table1[[#This Row],[severity]]="High"),1,0)</f>
        <v>1</v>
      </c>
    </row>
    <row r="417" spans="1:34" ht="106.5">
      <c r="A417" s="27" t="s">
        <v>2282</v>
      </c>
      <c r="B417" s="11" t="s">
        <v>2283</v>
      </c>
      <c r="C417" s="24" t="s">
        <v>149</v>
      </c>
      <c r="D417"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7" s="11" t="s">
        <v>2308</v>
      </c>
      <c r="F417" s="12" t="s">
        <v>2309</v>
      </c>
      <c r="G417" s="12" t="s">
        <v>2310</v>
      </c>
      <c r="H417" s="12">
        <v>6</v>
      </c>
      <c r="I417" s="12" t="s">
        <v>2311</v>
      </c>
      <c r="J417" s="12" t="s">
        <v>2312</v>
      </c>
      <c r="K417" s="13" t="s">
        <v>56</v>
      </c>
      <c r="L417" s="12" t="s">
        <v>2313</v>
      </c>
      <c r="M417" s="12" t="s">
        <v>2314</v>
      </c>
      <c r="N417" s="12" t="s">
        <v>2353</v>
      </c>
      <c r="O417" s="12" t="s">
        <v>2354</v>
      </c>
      <c r="P417" s="13" t="s">
        <v>62</v>
      </c>
      <c r="Q417" s="13" t="s">
        <v>61</v>
      </c>
      <c r="R417" s="13" t="s">
        <v>62</v>
      </c>
      <c r="S417" s="12" t="s">
        <v>76</v>
      </c>
      <c r="T417" s="13" t="s">
        <v>77</v>
      </c>
      <c r="U417" s="13" t="s">
        <v>61</v>
      </c>
      <c r="V417" s="12" t="s">
        <v>2157</v>
      </c>
      <c r="W417" s="12" t="s">
        <v>72</v>
      </c>
      <c r="X417" s="1" t="s">
        <v>62</v>
      </c>
      <c r="Y417" s="1" t="s">
        <v>73</v>
      </c>
      <c r="Z417" t="s">
        <v>3187</v>
      </c>
      <c r="AA417" s="12" t="str">
        <f>Table1[[#This Row],[case_id]]&amp;"__"&amp;Table1[[#This Row],[filename]]&amp;"__"&amp;Table1[[#This Row],[Model]]</f>
        <v>repo_03fdc2c_7bd0678__gemini_drawing_llm_vs_gt.diff__Gemini 3.5 Flash</v>
      </c>
      <c r="AB417" s="12">
        <f>IF(Table1[[#This Row],[task_success]]="Yes",1,0)</f>
        <v>1</v>
      </c>
      <c r="AC417" s="12">
        <f>IF(Table1[[#This Row],[task_success]]="Partial",1,0)</f>
        <v>0</v>
      </c>
      <c r="AD417" s="12">
        <f>IF(Table1[[#This Row],[task_success]]="No",1,0)</f>
        <v>0</v>
      </c>
      <c r="AE417" s="12">
        <f>IF(Table1[[#This Row],[exact_match]]="Yes",1,0)</f>
        <v>0</v>
      </c>
      <c r="AF417" s="12">
        <f>IF(Table1[[#This Row],[unintended_change_present]]="Yes",1,0)</f>
        <v>1</v>
      </c>
      <c r="AG417" s="12">
        <f>IF(Table1[[#This Row],[missed_required_change]]="Yes",1,0)</f>
        <v>0</v>
      </c>
      <c r="AH417" s="12">
        <f>IF(OR(Table1[[#This Row],[severity]]="Medium",Table1[[#This Row],[severity]]="High"),1,0)</f>
        <v>0</v>
      </c>
    </row>
    <row r="418" spans="1:34" ht="198">
      <c r="A418" s="26" t="s">
        <v>2282</v>
      </c>
      <c r="B418" s="15" t="s">
        <v>2283</v>
      </c>
      <c r="C418" s="20" t="s">
        <v>149</v>
      </c>
      <c r="D418"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8" s="15" t="s">
        <v>2308</v>
      </c>
      <c r="F418" s="16" t="s">
        <v>2309</v>
      </c>
      <c r="G418" s="16" t="s">
        <v>2310</v>
      </c>
      <c r="H418" s="16">
        <v>6</v>
      </c>
      <c r="I418" s="16" t="s">
        <v>2311</v>
      </c>
      <c r="J418" s="16" t="s">
        <v>2357</v>
      </c>
      <c r="K418" s="18" t="s">
        <v>56</v>
      </c>
      <c r="L418" s="16" t="s">
        <v>2313</v>
      </c>
      <c r="M418" s="16" t="s">
        <v>2314</v>
      </c>
      <c r="N418" s="12" t="s">
        <v>2361</v>
      </c>
      <c r="O418" s="12" t="s">
        <v>2362</v>
      </c>
      <c r="P418" s="13" t="s">
        <v>62</v>
      </c>
      <c r="Q418" s="13" t="s">
        <v>61</v>
      </c>
      <c r="R418" s="13" t="s">
        <v>62</v>
      </c>
      <c r="S418" s="12" t="s">
        <v>76</v>
      </c>
      <c r="T418" s="13" t="s">
        <v>77</v>
      </c>
      <c r="U418" s="13" t="s">
        <v>61</v>
      </c>
      <c r="V418" s="12" t="s">
        <v>2363</v>
      </c>
      <c r="W418" s="12" t="s">
        <v>72</v>
      </c>
      <c r="X418" s="1" t="s">
        <v>62</v>
      </c>
      <c r="Y418" s="1" t="s">
        <v>73</v>
      </c>
      <c r="Z418" t="s">
        <v>3187</v>
      </c>
      <c r="AA418" s="12" t="str">
        <f>Table1[[#This Row],[case_id]]&amp;"__"&amp;Table1[[#This Row],[filename]]&amp;"__"&amp;Table1[[#This Row],[Model]]</f>
        <v>repo_03fdc2c_7bd0678__gemini_video_llm_vs_gt.diff__Gemini 3.5 Flash</v>
      </c>
      <c r="AB418" s="12">
        <f>IF(Table1[[#This Row],[task_success]]="Yes",1,0)</f>
        <v>1</v>
      </c>
      <c r="AC418" s="12">
        <f>IF(Table1[[#This Row],[task_success]]="Partial",1,0)</f>
        <v>0</v>
      </c>
      <c r="AD418" s="12">
        <f>IF(Table1[[#This Row],[task_success]]="No",1,0)</f>
        <v>0</v>
      </c>
      <c r="AE418" s="12">
        <f>IF(Table1[[#This Row],[exact_match]]="Yes",1,0)</f>
        <v>0</v>
      </c>
      <c r="AF418" s="12">
        <f>IF(Table1[[#This Row],[unintended_change_present]]="Yes",1,0)</f>
        <v>1</v>
      </c>
      <c r="AG418" s="12">
        <f>IF(Table1[[#This Row],[missed_required_change]]="Yes",1,0)</f>
        <v>0</v>
      </c>
      <c r="AH418" s="12">
        <f>IF(OR(Table1[[#This Row],[severity]]="Medium",Table1[[#This Row],[severity]]="High"),1,0)</f>
        <v>0</v>
      </c>
    </row>
    <row r="419" spans="1:34" ht="198">
      <c r="A419" s="27" t="s">
        <v>2282</v>
      </c>
      <c r="B419" s="11" t="s">
        <v>2283</v>
      </c>
      <c r="C419" s="12" t="s">
        <v>180</v>
      </c>
      <c r="D41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19" s="11" t="s">
        <v>2366</v>
      </c>
      <c r="F419" s="12" t="s">
        <v>2367</v>
      </c>
      <c r="G419" s="12" t="s">
        <v>2368</v>
      </c>
      <c r="H419" s="12">
        <v>1</v>
      </c>
      <c r="I419" s="12" t="s">
        <v>2357</v>
      </c>
      <c r="J419" s="12" t="s">
        <v>2357</v>
      </c>
      <c r="K419" s="13" t="s">
        <v>56</v>
      </c>
      <c r="L419" s="12" t="s">
        <v>2369</v>
      </c>
      <c r="M419" s="12" t="s">
        <v>2370</v>
      </c>
      <c r="N419" s="12" t="s">
        <v>2361</v>
      </c>
      <c r="O419" s="12" t="s">
        <v>2372</v>
      </c>
      <c r="P419" s="12" t="s">
        <v>61</v>
      </c>
      <c r="Q419" s="13" t="s">
        <v>61</v>
      </c>
      <c r="R419" s="13" t="s">
        <v>62</v>
      </c>
      <c r="S419" s="12" t="s">
        <v>1906</v>
      </c>
      <c r="T419" s="12" t="s">
        <v>64</v>
      </c>
      <c r="U419" s="12" t="s">
        <v>62</v>
      </c>
      <c r="V419" s="12" t="s">
        <v>2373</v>
      </c>
      <c r="W419" s="12" t="s">
        <v>66</v>
      </c>
      <c r="X419" s="1" t="s">
        <v>61</v>
      </c>
      <c r="Y419" s="1" t="s">
        <v>506</v>
      </c>
      <c r="Z419" t="s">
        <v>3187</v>
      </c>
      <c r="AA419" s="12" t="str">
        <f>Table1[[#This Row],[case_id]]&amp;"__"&amp;Table1[[#This Row],[filename]]&amp;"__"&amp;Table1[[#This Row],[Model]]</f>
        <v>repo_ebfe16c_4d59f79__gemini_video_llm_vs_gt.diff__Gemini 3.5 Flash</v>
      </c>
      <c r="AB419" s="12">
        <f>IF(Table1[[#This Row],[task_success]]="Yes",1,0)</f>
        <v>0</v>
      </c>
      <c r="AC419" s="12">
        <f>IF(Table1[[#This Row],[task_success]]="Partial",1,0)</f>
        <v>0</v>
      </c>
      <c r="AD419" s="12">
        <f>IF(Table1[[#This Row],[task_success]]="No",1,0)</f>
        <v>1</v>
      </c>
      <c r="AE419" s="12">
        <f>IF(Table1[[#This Row],[exact_match]]="Yes",1,0)</f>
        <v>0</v>
      </c>
      <c r="AF419" s="12">
        <f>IF(Table1[[#This Row],[unintended_change_present]]="Yes",1,0)</f>
        <v>1</v>
      </c>
      <c r="AG419" s="12">
        <f>IF(Table1[[#This Row],[missed_required_change]]="Yes",1,0)</f>
        <v>1</v>
      </c>
      <c r="AH419" s="12">
        <f>IF(OR(Table1[[#This Row],[severity]]="Medium",Table1[[#This Row],[severity]]="High"),1,0)</f>
        <v>1</v>
      </c>
    </row>
    <row r="420" spans="1:34" ht="106.5">
      <c r="A420" s="26" t="s">
        <v>2375</v>
      </c>
      <c r="B420" s="15" t="s">
        <v>2376</v>
      </c>
      <c r="C420" s="16" t="s">
        <v>51</v>
      </c>
      <c r="D42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0" s="15" t="s">
        <v>2377</v>
      </c>
      <c r="F420" s="16" t="s">
        <v>2378</v>
      </c>
      <c r="G420" s="16" t="s">
        <v>2379</v>
      </c>
      <c r="H420" s="16">
        <v>2</v>
      </c>
      <c r="I420" s="16" t="s">
        <v>2380</v>
      </c>
      <c r="J420" s="16" t="s">
        <v>2381</v>
      </c>
      <c r="K420" s="18" t="s">
        <v>56</v>
      </c>
      <c r="L420" s="16" t="s">
        <v>2382</v>
      </c>
      <c r="M420" s="16" t="s">
        <v>2383</v>
      </c>
      <c r="N420" s="12" t="s">
        <v>2386</v>
      </c>
      <c r="O420" s="12" t="s">
        <v>2387</v>
      </c>
      <c r="P420" s="13" t="s">
        <v>62</v>
      </c>
      <c r="Q420" s="13" t="s">
        <v>61</v>
      </c>
      <c r="R420" s="13" t="s">
        <v>62</v>
      </c>
      <c r="S420" s="12" t="s">
        <v>76</v>
      </c>
      <c r="T420" s="13" t="s">
        <v>77</v>
      </c>
      <c r="U420" s="13" t="s">
        <v>61</v>
      </c>
      <c r="V420" s="12" t="s">
        <v>2157</v>
      </c>
      <c r="W420" s="12" t="s">
        <v>72</v>
      </c>
      <c r="X420" s="1" t="s">
        <v>62</v>
      </c>
      <c r="Y420" s="1" t="s">
        <v>73</v>
      </c>
      <c r="Z420" t="s">
        <v>3187</v>
      </c>
      <c r="AA420" s="12" t="str">
        <f>Table1[[#This Row],[case_id]]&amp;"__"&amp;Table1[[#This Row],[filename]]&amp;"__"&amp;Table1[[#This Row],[Model]]</f>
        <v>repo_45631f2_2a89a23__gemini_controller_llm_vs_gt.diff__Gemini 3.5 Flash</v>
      </c>
      <c r="AB420" s="12">
        <f>IF(Table1[[#This Row],[task_success]]="Yes",1,0)</f>
        <v>1</v>
      </c>
      <c r="AC420" s="12">
        <f>IF(Table1[[#This Row],[task_success]]="Partial",1,0)</f>
        <v>0</v>
      </c>
      <c r="AD420" s="12">
        <f>IF(Table1[[#This Row],[task_success]]="No",1,0)</f>
        <v>0</v>
      </c>
      <c r="AE420" s="12">
        <f>IF(Table1[[#This Row],[exact_match]]="Yes",1,0)</f>
        <v>0</v>
      </c>
      <c r="AF420" s="12">
        <f>IF(Table1[[#This Row],[unintended_change_present]]="Yes",1,0)</f>
        <v>1</v>
      </c>
      <c r="AG420" s="12">
        <f>IF(Table1[[#This Row],[missed_required_change]]="Yes",1,0)</f>
        <v>0</v>
      </c>
      <c r="AH420" s="12">
        <f>IF(OR(Table1[[#This Row],[severity]]="Medium",Table1[[#This Row],[severity]]="High"),1,0)</f>
        <v>0</v>
      </c>
    </row>
    <row r="421" spans="1:34" ht="106.5">
      <c r="A421" s="27" t="s">
        <v>2375</v>
      </c>
      <c r="B421" s="11" t="s">
        <v>2376</v>
      </c>
      <c r="C421" s="12" t="s">
        <v>51</v>
      </c>
      <c r="D42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1" s="11" t="s">
        <v>2377</v>
      </c>
      <c r="F421" s="12" t="s">
        <v>2378</v>
      </c>
      <c r="G421" s="12" t="s">
        <v>2379</v>
      </c>
      <c r="H421" s="12">
        <v>2</v>
      </c>
      <c r="I421" s="12" t="s">
        <v>2380</v>
      </c>
      <c r="J421" s="12" t="s">
        <v>2392</v>
      </c>
      <c r="K421" s="13" t="s">
        <v>56</v>
      </c>
      <c r="L421" s="12" t="s">
        <v>2382</v>
      </c>
      <c r="M421" s="12" t="s">
        <v>2383</v>
      </c>
      <c r="N421" s="12" t="s">
        <v>2395</v>
      </c>
      <c r="O421" s="12" t="s">
        <v>2396</v>
      </c>
      <c r="P421" s="13" t="s">
        <v>62</v>
      </c>
      <c r="Q421" s="13" t="s">
        <v>61</v>
      </c>
      <c r="R421" s="13" t="s">
        <v>62</v>
      </c>
      <c r="S421" s="12" t="s">
        <v>76</v>
      </c>
      <c r="T421" s="13" t="s">
        <v>77</v>
      </c>
      <c r="U421" s="13" t="s">
        <v>61</v>
      </c>
      <c r="V421" s="12" t="s">
        <v>2157</v>
      </c>
      <c r="W421" s="12" t="s">
        <v>72</v>
      </c>
      <c r="X421" s="1" t="s">
        <v>62</v>
      </c>
      <c r="Y421" s="1" t="s">
        <v>73</v>
      </c>
      <c r="Z421" t="s">
        <v>3187</v>
      </c>
      <c r="AA421" s="12" t="str">
        <f>Table1[[#This Row],[case_id]]&amp;"__"&amp;Table1[[#This Row],[filename]]&amp;"__"&amp;Table1[[#This Row],[Model]]</f>
        <v>repo_45631f2_2a89a23__gemini_fuz_llm_vs_gt.diff__Gemini 3.5 Flash</v>
      </c>
      <c r="AB421" s="12">
        <f>IF(Table1[[#This Row],[task_success]]="Yes",1,0)</f>
        <v>1</v>
      </c>
      <c r="AC421" s="12">
        <f>IF(Table1[[#This Row],[task_success]]="Partial",1,0)</f>
        <v>0</v>
      </c>
      <c r="AD421" s="12">
        <f>IF(Table1[[#This Row],[task_success]]="No",1,0)</f>
        <v>0</v>
      </c>
      <c r="AE421" s="12">
        <f>IF(Table1[[#This Row],[exact_match]]="Yes",1,0)</f>
        <v>0</v>
      </c>
      <c r="AF421" s="12">
        <f>IF(Table1[[#This Row],[unintended_change_present]]="Yes",1,0)</f>
        <v>1</v>
      </c>
      <c r="AG421" s="12">
        <f>IF(Table1[[#This Row],[missed_required_change]]="Yes",1,0)</f>
        <v>0</v>
      </c>
      <c r="AH421" s="12">
        <f>IF(OR(Table1[[#This Row],[severity]]="Medium",Table1[[#This Row],[severity]]="High"),1,0)</f>
        <v>0</v>
      </c>
    </row>
    <row r="422" spans="1:34" ht="106.5">
      <c r="A422" s="26" t="s">
        <v>2375</v>
      </c>
      <c r="B422" s="15" t="s">
        <v>2376</v>
      </c>
      <c r="C422" s="16" t="s">
        <v>180</v>
      </c>
      <c r="D42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2" s="15" t="s">
        <v>2399</v>
      </c>
      <c r="F422" s="16" t="s">
        <v>2400</v>
      </c>
      <c r="G422" s="16" t="s">
        <v>2401</v>
      </c>
      <c r="H422" s="16">
        <v>1</v>
      </c>
      <c r="I422" s="16" t="s">
        <v>2402</v>
      </c>
      <c r="J422" s="16" t="s">
        <v>2402</v>
      </c>
      <c r="K422" s="18" t="s">
        <v>56</v>
      </c>
      <c r="L422" s="16" t="s">
        <v>2403</v>
      </c>
      <c r="M422" s="16" t="s">
        <v>2404</v>
      </c>
      <c r="N422" s="12" t="s">
        <v>2395</v>
      </c>
      <c r="O422" s="12" t="s">
        <v>2406</v>
      </c>
      <c r="P422" s="13" t="s">
        <v>62</v>
      </c>
      <c r="Q422" s="13" t="s">
        <v>61</v>
      </c>
      <c r="R422" s="13" t="s">
        <v>62</v>
      </c>
      <c r="S422" s="12" t="s">
        <v>76</v>
      </c>
      <c r="T422" s="13" t="s">
        <v>77</v>
      </c>
      <c r="U422" s="13" t="s">
        <v>61</v>
      </c>
      <c r="V422" s="12" t="s">
        <v>2157</v>
      </c>
      <c r="W422" s="12" t="s">
        <v>72</v>
      </c>
      <c r="X422" s="1" t="s">
        <v>62</v>
      </c>
      <c r="Y422" s="1" t="s">
        <v>73</v>
      </c>
      <c r="Z422" t="s">
        <v>3187</v>
      </c>
      <c r="AA422" s="12" t="str">
        <f>Table1[[#This Row],[case_id]]&amp;"__"&amp;Table1[[#This Row],[filename]]&amp;"__"&amp;Table1[[#This Row],[Model]]</f>
        <v>repo_8c50eee_7651b8c__gemini_fuz_llm_vs_gt.diff__Gemini 3.5 Flash</v>
      </c>
      <c r="AB422" s="12">
        <f>IF(Table1[[#This Row],[task_success]]="Yes",1,0)</f>
        <v>1</v>
      </c>
      <c r="AC422" s="12">
        <f>IF(Table1[[#This Row],[task_success]]="Partial",1,0)</f>
        <v>0</v>
      </c>
      <c r="AD422" s="12">
        <f>IF(Table1[[#This Row],[task_success]]="No",1,0)</f>
        <v>0</v>
      </c>
      <c r="AE422" s="12">
        <f>IF(Table1[[#This Row],[exact_match]]="Yes",1,0)</f>
        <v>0</v>
      </c>
      <c r="AF422" s="12">
        <f>IF(Table1[[#This Row],[unintended_change_present]]="Yes",1,0)</f>
        <v>1</v>
      </c>
      <c r="AG422" s="12">
        <f>IF(Table1[[#This Row],[missed_required_change]]="Yes",1,0)</f>
        <v>0</v>
      </c>
      <c r="AH422" s="12">
        <f>IF(OR(Table1[[#This Row],[severity]]="Medium",Table1[[#This Row],[severity]]="High"),1,0)</f>
        <v>0</v>
      </c>
    </row>
    <row r="423" spans="1:34" ht="137.25">
      <c r="A423" s="27" t="s">
        <v>2408</v>
      </c>
      <c r="B423" s="11" t="s">
        <v>2409</v>
      </c>
      <c r="C423" s="12" t="s">
        <v>51</v>
      </c>
      <c r="D42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3" s="11" t="s">
        <v>2410</v>
      </c>
      <c r="F423" s="12" t="s">
        <v>2411</v>
      </c>
      <c r="G423" s="37" t="s">
        <v>2412</v>
      </c>
      <c r="H423" s="12">
        <v>1</v>
      </c>
      <c r="I423" s="12" t="s">
        <v>1263</v>
      </c>
      <c r="J423" s="12" t="s">
        <v>1263</v>
      </c>
      <c r="K423" s="13" t="s">
        <v>56</v>
      </c>
      <c r="L423" s="12" t="s">
        <v>2414</v>
      </c>
      <c r="M423" s="12" t="s">
        <v>2415</v>
      </c>
      <c r="N423" s="12" t="s">
        <v>1268</v>
      </c>
      <c r="O423" s="12" t="s">
        <v>2419</v>
      </c>
      <c r="P423" s="13" t="s">
        <v>62</v>
      </c>
      <c r="Q423" s="13" t="s">
        <v>61</v>
      </c>
      <c r="R423" s="13" t="s">
        <v>62</v>
      </c>
      <c r="S423" s="12" t="s">
        <v>2417</v>
      </c>
      <c r="T423" s="13" t="s">
        <v>77</v>
      </c>
      <c r="U423" s="13" t="s">
        <v>61</v>
      </c>
      <c r="V423" s="12" t="s">
        <v>2420</v>
      </c>
      <c r="W423" s="12" t="s">
        <v>72</v>
      </c>
      <c r="X423" s="1" t="s">
        <v>62</v>
      </c>
      <c r="Y423" s="1" t="s">
        <v>73</v>
      </c>
      <c r="Z423" t="s">
        <v>3187</v>
      </c>
      <c r="AA423" s="12" t="str">
        <f>Table1[[#This Row],[case_id]]&amp;"__"&amp;Table1[[#This Row],[filename]]&amp;"__"&amp;Table1[[#This Row],[Model]]</f>
        <v>repo_ff5e6e5_b07572e__gemini_setup_llm_vs_gt.diff__Gemini 3.5 Flash</v>
      </c>
      <c r="AB423" s="12">
        <f>IF(Table1[[#This Row],[task_success]]="Yes",1,0)</f>
        <v>1</v>
      </c>
      <c r="AC423" s="12">
        <f>IF(Table1[[#This Row],[task_success]]="Partial",1,0)</f>
        <v>0</v>
      </c>
      <c r="AD423" s="12">
        <f>IF(Table1[[#This Row],[task_success]]="No",1,0)</f>
        <v>0</v>
      </c>
      <c r="AE423" s="12">
        <f>IF(Table1[[#This Row],[exact_match]]="Yes",1,0)</f>
        <v>0</v>
      </c>
      <c r="AF423" s="12">
        <f>IF(Table1[[#This Row],[unintended_change_present]]="Yes",1,0)</f>
        <v>1</v>
      </c>
      <c r="AG423" s="12">
        <f>IF(Table1[[#This Row],[missed_required_change]]="Yes",1,0)</f>
        <v>0</v>
      </c>
      <c r="AH423" s="12">
        <f>IF(OR(Table1[[#This Row],[severity]]="Medium",Table1[[#This Row],[severity]]="High"),1,0)</f>
        <v>0</v>
      </c>
    </row>
    <row r="424" spans="1:34" ht="167.25">
      <c r="A424" s="26" t="s">
        <v>2408</v>
      </c>
      <c r="B424" s="15" t="s">
        <v>2409</v>
      </c>
      <c r="C424" s="16" t="s">
        <v>80</v>
      </c>
      <c r="D42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4" s="15" t="s">
        <v>2422</v>
      </c>
      <c r="F424" s="38" t="s">
        <v>2423</v>
      </c>
      <c r="G424" s="38" t="s">
        <v>2424</v>
      </c>
      <c r="H424" s="16">
        <v>2</v>
      </c>
      <c r="I424" s="16" t="s">
        <v>2425</v>
      </c>
      <c r="J424" s="16" t="s">
        <v>2426</v>
      </c>
      <c r="K424" s="18" t="s">
        <v>56</v>
      </c>
      <c r="L424" s="16" t="s">
        <v>2427</v>
      </c>
      <c r="M424" s="16" t="s">
        <v>2428</v>
      </c>
      <c r="N424" s="12" t="s">
        <v>2433</v>
      </c>
      <c r="O424" s="12" t="s">
        <v>2434</v>
      </c>
      <c r="P424" s="13" t="s">
        <v>62</v>
      </c>
      <c r="Q424" s="13" t="s">
        <v>61</v>
      </c>
      <c r="R424" s="13" t="s">
        <v>62</v>
      </c>
      <c r="S424" s="12" t="s">
        <v>2435</v>
      </c>
      <c r="T424" s="12" t="s">
        <v>64</v>
      </c>
      <c r="U424" s="12" t="s">
        <v>61</v>
      </c>
      <c r="V424" s="12" t="s">
        <v>2436</v>
      </c>
      <c r="W424" s="12" t="s">
        <v>72</v>
      </c>
      <c r="X424" s="1" t="s">
        <v>62</v>
      </c>
      <c r="Y424" s="1" t="s">
        <v>73</v>
      </c>
      <c r="Z424" t="s">
        <v>3187</v>
      </c>
      <c r="AA424" s="12" t="str">
        <f>Table1[[#This Row],[case_id]]&amp;"__"&amp;Table1[[#This Row],[filename]]&amp;"__"&amp;Table1[[#This Row],[Model]]</f>
        <v>repo_f098ec3_6a177c4__gemini_repository_llm_vs_gt.diff__Gemini 3.5 Flash</v>
      </c>
      <c r="AB424" s="12">
        <f>IF(Table1[[#This Row],[task_success]]="Yes",1,0)</f>
        <v>1</v>
      </c>
      <c r="AC424" s="12">
        <f>IF(Table1[[#This Row],[task_success]]="Partial",1,0)</f>
        <v>0</v>
      </c>
      <c r="AD424" s="12">
        <f>IF(Table1[[#This Row],[task_success]]="No",1,0)</f>
        <v>0</v>
      </c>
      <c r="AE424" s="12">
        <f>IF(Table1[[#This Row],[exact_match]]="Yes",1,0)</f>
        <v>0</v>
      </c>
      <c r="AF424" s="12">
        <f>IF(Table1[[#This Row],[unintended_change_present]]="Yes",1,0)</f>
        <v>1</v>
      </c>
      <c r="AG424" s="12">
        <f>IF(Table1[[#This Row],[missed_required_change]]="Yes",1,0)</f>
        <v>0</v>
      </c>
      <c r="AH424" s="12">
        <f>IF(OR(Table1[[#This Row],[severity]]="Medium",Table1[[#This Row],[severity]]="High"),1,0)</f>
        <v>1</v>
      </c>
    </row>
    <row r="425" spans="1:34" ht="121.5">
      <c r="A425" s="27" t="s">
        <v>2408</v>
      </c>
      <c r="B425" s="11" t="s">
        <v>2409</v>
      </c>
      <c r="C425" s="12" t="s">
        <v>80</v>
      </c>
      <c r="D42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5" s="11" t="s">
        <v>2422</v>
      </c>
      <c r="F425" s="39" t="s">
        <v>2423</v>
      </c>
      <c r="G425" s="39" t="s">
        <v>2424</v>
      </c>
      <c r="H425" s="12">
        <v>2</v>
      </c>
      <c r="I425" s="12" t="s">
        <v>2425</v>
      </c>
      <c r="J425" s="12" t="s">
        <v>2439</v>
      </c>
      <c r="K425" s="13" t="s">
        <v>56</v>
      </c>
      <c r="L425" s="12" t="s">
        <v>2427</v>
      </c>
      <c r="M425" s="12" t="s">
        <v>2428</v>
      </c>
      <c r="N425" s="12" t="s">
        <v>355</v>
      </c>
      <c r="O425" s="12" t="s">
        <v>2442</v>
      </c>
      <c r="P425" s="13" t="s">
        <v>62</v>
      </c>
      <c r="Q425" s="13" t="s">
        <v>61</v>
      </c>
      <c r="R425" s="13" t="s">
        <v>62</v>
      </c>
      <c r="S425" s="12" t="s">
        <v>76</v>
      </c>
      <c r="T425" s="13" t="s">
        <v>77</v>
      </c>
      <c r="U425" s="13" t="s">
        <v>61</v>
      </c>
      <c r="V425" s="12" t="s">
        <v>2157</v>
      </c>
      <c r="W425" s="12" t="s">
        <v>72</v>
      </c>
      <c r="X425" s="1" t="s">
        <v>62</v>
      </c>
      <c r="Y425" s="1" t="s">
        <v>73</v>
      </c>
      <c r="Z425" t="s">
        <v>3187</v>
      </c>
      <c r="AA425" s="12" t="str">
        <f>Table1[[#This Row],[case_id]]&amp;"__"&amp;Table1[[#This Row],[filename]]&amp;"__"&amp;Table1[[#This Row],[Model]]</f>
        <v>repo_f098ec3_6a177c4__gemini_test_llm_vs_gt.diff__Gemini 3.5 Flash</v>
      </c>
      <c r="AB425" s="12">
        <f>IF(Table1[[#This Row],[task_success]]="Yes",1,0)</f>
        <v>1</v>
      </c>
      <c r="AC425" s="12">
        <f>IF(Table1[[#This Row],[task_success]]="Partial",1,0)</f>
        <v>0</v>
      </c>
      <c r="AD425" s="12">
        <f>IF(Table1[[#This Row],[task_success]]="No",1,0)</f>
        <v>0</v>
      </c>
      <c r="AE425" s="12">
        <f>IF(Table1[[#This Row],[exact_match]]="Yes",1,0)</f>
        <v>0</v>
      </c>
      <c r="AF425" s="12">
        <f>IF(Table1[[#This Row],[unintended_change_present]]="Yes",1,0)</f>
        <v>1</v>
      </c>
      <c r="AG425" s="12">
        <f>IF(Table1[[#This Row],[missed_required_change]]="Yes",1,0)</f>
        <v>0</v>
      </c>
      <c r="AH425" s="12">
        <f>IF(OR(Table1[[#This Row],[severity]]="Medium",Table1[[#This Row],[severity]]="High"),1,0)</f>
        <v>0</v>
      </c>
    </row>
    <row r="426" spans="1:34" ht="121.5">
      <c r="A426" s="26" t="s">
        <v>2408</v>
      </c>
      <c r="B426" s="15" t="s">
        <v>2409</v>
      </c>
      <c r="C426" s="16" t="s">
        <v>114</v>
      </c>
      <c r="D426"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6" s="15" t="s">
        <v>2444</v>
      </c>
      <c r="F426" s="16" t="s">
        <v>2445</v>
      </c>
      <c r="G426" s="16" t="s">
        <v>2446</v>
      </c>
      <c r="H426" s="16">
        <v>1</v>
      </c>
      <c r="I426" s="16" t="s">
        <v>2447</v>
      </c>
      <c r="J426" s="16" t="s">
        <v>2447</v>
      </c>
      <c r="K426" s="18" t="s">
        <v>56</v>
      </c>
      <c r="L426" s="16" t="s">
        <v>2448</v>
      </c>
      <c r="M426" s="16" t="s">
        <v>2449</v>
      </c>
      <c r="N426" s="12" t="s">
        <v>355</v>
      </c>
      <c r="O426" s="12" t="s">
        <v>2451</v>
      </c>
      <c r="P426" s="13" t="s">
        <v>62</v>
      </c>
      <c r="Q426" s="13" t="s">
        <v>61</v>
      </c>
      <c r="R426" s="13" t="s">
        <v>62</v>
      </c>
      <c r="S426" s="12" t="s">
        <v>76</v>
      </c>
      <c r="T426" s="13" t="s">
        <v>77</v>
      </c>
      <c r="U426" s="13" t="s">
        <v>61</v>
      </c>
      <c r="V426" s="12" t="s">
        <v>2157</v>
      </c>
      <c r="W426" s="12" t="s">
        <v>72</v>
      </c>
      <c r="X426" s="1" t="s">
        <v>62</v>
      </c>
      <c r="Y426" s="1" t="s">
        <v>73</v>
      </c>
      <c r="Z426" t="s">
        <v>3187</v>
      </c>
      <c r="AA426" s="12" t="str">
        <f>Table1[[#This Row],[case_id]]&amp;"__"&amp;Table1[[#This Row],[filename]]&amp;"__"&amp;Table1[[#This Row],[Model]]</f>
        <v>repo_65175f3_5e4b354__gemini_test_llm_vs_gt.diff__Gemini 3.5 Flash</v>
      </c>
      <c r="AB426" s="12">
        <f>IF(Table1[[#This Row],[task_success]]="Yes",1,0)</f>
        <v>1</v>
      </c>
      <c r="AC426" s="12">
        <f>IF(Table1[[#This Row],[task_success]]="Partial",1,0)</f>
        <v>0</v>
      </c>
      <c r="AD426" s="12">
        <f>IF(Table1[[#This Row],[task_success]]="No",1,0)</f>
        <v>0</v>
      </c>
      <c r="AE426" s="12">
        <f>IF(Table1[[#This Row],[exact_match]]="Yes",1,0)</f>
        <v>0</v>
      </c>
      <c r="AF426" s="12">
        <f>IF(Table1[[#This Row],[unintended_change_present]]="Yes",1,0)</f>
        <v>1</v>
      </c>
      <c r="AG426" s="12">
        <f>IF(Table1[[#This Row],[missed_required_change]]="Yes",1,0)</f>
        <v>0</v>
      </c>
      <c r="AH426" s="12">
        <f>IF(OR(Table1[[#This Row],[severity]]="Medium",Table1[[#This Row],[severity]]="High"),1,0)</f>
        <v>0</v>
      </c>
    </row>
    <row r="427" spans="1:34" ht="198">
      <c r="A427" s="27" t="s">
        <v>2408</v>
      </c>
      <c r="B427" s="11" t="s">
        <v>2409</v>
      </c>
      <c r="C427" s="12" t="s">
        <v>149</v>
      </c>
      <c r="D42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7" s="11" t="s">
        <v>2453</v>
      </c>
      <c r="F427" s="12" t="s">
        <v>2454</v>
      </c>
      <c r="G427" s="37" t="s">
        <v>2455</v>
      </c>
      <c r="H427" s="12">
        <v>1</v>
      </c>
      <c r="I427" s="12" t="s">
        <v>2456</v>
      </c>
      <c r="J427" s="12" t="s">
        <v>2456</v>
      </c>
      <c r="K427" s="13" t="s">
        <v>56</v>
      </c>
      <c r="L427" s="12" t="s">
        <v>2457</v>
      </c>
      <c r="M427" s="12" t="s">
        <v>2458</v>
      </c>
      <c r="N427" s="12" t="s">
        <v>2463</v>
      </c>
      <c r="O427" s="12" t="s">
        <v>2464</v>
      </c>
      <c r="P427" s="13" t="s">
        <v>62</v>
      </c>
      <c r="Q427" s="13" t="s">
        <v>61</v>
      </c>
      <c r="R427" s="13" t="s">
        <v>62</v>
      </c>
      <c r="S427" s="12" t="s">
        <v>70</v>
      </c>
      <c r="T427" s="12" t="s">
        <v>64</v>
      </c>
      <c r="U427" s="12" t="s">
        <v>61</v>
      </c>
      <c r="V427" s="12" t="s">
        <v>2465</v>
      </c>
      <c r="W427" s="12" t="s">
        <v>72</v>
      </c>
      <c r="X427" s="1" t="s">
        <v>62</v>
      </c>
      <c r="Y427" s="1" t="s">
        <v>73</v>
      </c>
      <c r="Z427" t="s">
        <v>3187</v>
      </c>
      <c r="AA427" s="12" t="str">
        <f>Table1[[#This Row],[case_id]]&amp;"__"&amp;Table1[[#This Row],[filename]]&amp;"__"&amp;Table1[[#This Row],[Model]]</f>
        <v>repo_d71699d_79359ed__gemini_helpers_llm_vs_gt.diff__Gemini 3.5 Flash</v>
      </c>
      <c r="AB427" s="12">
        <f>IF(Table1[[#This Row],[task_success]]="Yes",1,0)</f>
        <v>1</v>
      </c>
      <c r="AC427" s="12">
        <f>IF(Table1[[#This Row],[task_success]]="Partial",1,0)</f>
        <v>0</v>
      </c>
      <c r="AD427" s="12">
        <f>IF(Table1[[#This Row],[task_success]]="No",1,0)</f>
        <v>0</v>
      </c>
      <c r="AE427" s="12">
        <f>IF(Table1[[#This Row],[exact_match]]="Yes",1,0)</f>
        <v>0</v>
      </c>
      <c r="AF427" s="12">
        <f>IF(Table1[[#This Row],[unintended_change_present]]="Yes",1,0)</f>
        <v>1</v>
      </c>
      <c r="AG427" s="12">
        <f>IF(Table1[[#This Row],[missed_required_change]]="Yes",1,0)</f>
        <v>0</v>
      </c>
      <c r="AH427" s="12">
        <f>IF(OR(Table1[[#This Row],[severity]]="Medium",Table1[[#This Row],[severity]]="High"),1,0)</f>
        <v>1</v>
      </c>
    </row>
    <row r="428" spans="1:34" ht="152.25">
      <c r="A428" s="26" t="s">
        <v>2408</v>
      </c>
      <c r="B428" s="15" t="s">
        <v>2409</v>
      </c>
      <c r="C428" s="20" t="s">
        <v>149</v>
      </c>
      <c r="D428"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8" s="15" t="s">
        <v>2470</v>
      </c>
      <c r="F428" s="16" t="s">
        <v>2471</v>
      </c>
      <c r="G428" s="16" t="s">
        <v>2472</v>
      </c>
      <c r="H428" s="16">
        <v>1</v>
      </c>
      <c r="I428" s="16" t="s">
        <v>2473</v>
      </c>
      <c r="J428" s="16" t="s">
        <v>2473</v>
      </c>
      <c r="K428" s="18" t="s">
        <v>56</v>
      </c>
      <c r="L428" s="16" t="s">
        <v>2474</v>
      </c>
      <c r="M428" s="16" t="s">
        <v>2475</v>
      </c>
      <c r="N428" s="12" t="s">
        <v>355</v>
      </c>
      <c r="O428" s="12" t="s">
        <v>2477</v>
      </c>
      <c r="P428" s="13" t="s">
        <v>62</v>
      </c>
      <c r="Q428" s="13" t="s">
        <v>61</v>
      </c>
      <c r="R428" s="13" t="s">
        <v>62</v>
      </c>
      <c r="S428" s="12" t="s">
        <v>76</v>
      </c>
      <c r="T428" s="13" t="s">
        <v>77</v>
      </c>
      <c r="U428" s="13" t="s">
        <v>61</v>
      </c>
      <c r="V428" s="12" t="s">
        <v>2157</v>
      </c>
      <c r="W428" s="12" t="s">
        <v>72</v>
      </c>
      <c r="X428" s="1" t="s">
        <v>62</v>
      </c>
      <c r="Y428" s="1" t="s">
        <v>73</v>
      </c>
      <c r="Z428" t="s">
        <v>3187</v>
      </c>
      <c r="AA428" s="12" t="str">
        <f>Table1[[#This Row],[case_id]]&amp;"__"&amp;Table1[[#This Row],[filename]]&amp;"__"&amp;Table1[[#This Row],[Model]]</f>
        <v>repo_ee1fcfb_6ba50f3__gemini_test_llm_vs_gt.diff__Gemini 3.5 Flash</v>
      </c>
      <c r="AB428" s="12">
        <f>IF(Table1[[#This Row],[task_success]]="Yes",1,0)</f>
        <v>1</v>
      </c>
      <c r="AC428" s="12">
        <f>IF(Table1[[#This Row],[task_success]]="Partial",1,0)</f>
        <v>0</v>
      </c>
      <c r="AD428" s="12">
        <f>IF(Table1[[#This Row],[task_success]]="No",1,0)</f>
        <v>0</v>
      </c>
      <c r="AE428" s="12">
        <f>IF(Table1[[#This Row],[exact_match]]="Yes",1,0)</f>
        <v>0</v>
      </c>
      <c r="AF428" s="12">
        <f>IF(Table1[[#This Row],[unintended_change_present]]="Yes",1,0)</f>
        <v>1</v>
      </c>
      <c r="AG428" s="12">
        <f>IF(Table1[[#This Row],[missed_required_change]]="Yes",1,0)</f>
        <v>0</v>
      </c>
      <c r="AH428" s="12">
        <f>IF(OR(Table1[[#This Row],[severity]]="Medium",Table1[[#This Row],[severity]]="High"),1,0)</f>
        <v>0</v>
      </c>
    </row>
    <row r="429" spans="1:34" ht="290.25">
      <c r="A429" s="27" t="s">
        <v>2479</v>
      </c>
      <c r="B429" s="11" t="s">
        <v>2480</v>
      </c>
      <c r="C429" s="12" t="s">
        <v>149</v>
      </c>
      <c r="D42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29" s="11" t="s">
        <v>2481</v>
      </c>
      <c r="F429" s="12" t="s">
        <v>2482</v>
      </c>
      <c r="G429" s="12" t="s">
        <v>2483</v>
      </c>
      <c r="H429" s="12">
        <v>1</v>
      </c>
      <c r="I429" s="12" t="s">
        <v>2484</v>
      </c>
      <c r="J429" s="12" t="s">
        <v>2484</v>
      </c>
      <c r="K429" s="13" t="s">
        <v>56</v>
      </c>
      <c r="L429" s="12" t="s">
        <v>2485</v>
      </c>
      <c r="M429" s="12" t="s">
        <v>2486</v>
      </c>
      <c r="N429" s="12" t="s">
        <v>2491</v>
      </c>
      <c r="O429" s="12" t="s">
        <v>2492</v>
      </c>
      <c r="P429" s="13" t="s">
        <v>62</v>
      </c>
      <c r="Q429" s="13" t="s">
        <v>61</v>
      </c>
      <c r="R429" s="13" t="s">
        <v>62</v>
      </c>
      <c r="S429" s="12" t="s">
        <v>2489</v>
      </c>
      <c r="T429" s="13" t="s">
        <v>125</v>
      </c>
      <c r="U429" s="13" t="s">
        <v>61</v>
      </c>
      <c r="V429" s="12" t="s">
        <v>2490</v>
      </c>
      <c r="W429" s="12" t="s">
        <v>72</v>
      </c>
      <c r="X429" s="1" t="s">
        <v>62</v>
      </c>
      <c r="Y429" s="1" t="s">
        <v>73</v>
      </c>
      <c r="Z429" t="s">
        <v>3187</v>
      </c>
      <c r="AA429" s="12" t="str">
        <f>Table1[[#This Row],[case_id]]&amp;"__"&amp;Table1[[#This Row],[filename]]&amp;"__"&amp;Table1[[#This Row],[Model]]</f>
        <v>repo_4177f52_3f8be8c__gemini_application_llm_vs_gt.diff__Gemini 3.5 Flash</v>
      </c>
      <c r="AB429" s="12">
        <f>IF(Table1[[#This Row],[task_success]]="Yes",1,0)</f>
        <v>1</v>
      </c>
      <c r="AC429" s="12">
        <f>IF(Table1[[#This Row],[task_success]]="Partial",1,0)</f>
        <v>0</v>
      </c>
      <c r="AD429" s="12">
        <f>IF(Table1[[#This Row],[task_success]]="No",1,0)</f>
        <v>0</v>
      </c>
      <c r="AE429" s="12">
        <f>IF(Table1[[#This Row],[exact_match]]="Yes",1,0)</f>
        <v>0</v>
      </c>
      <c r="AF429" s="12">
        <f>IF(Table1[[#This Row],[unintended_change_present]]="Yes",1,0)</f>
        <v>1</v>
      </c>
      <c r="AG429" s="12">
        <f>IF(Table1[[#This Row],[missed_required_change]]="Yes",1,0)</f>
        <v>0</v>
      </c>
      <c r="AH429" s="12">
        <f>IF(OR(Table1[[#This Row],[severity]]="Medium",Table1[[#This Row],[severity]]="High"),1,0)</f>
        <v>1</v>
      </c>
    </row>
    <row r="430" spans="1:34" ht="229.5">
      <c r="A430" s="26" t="s">
        <v>2495</v>
      </c>
      <c r="B430" s="15" t="s">
        <v>2496</v>
      </c>
      <c r="C430" s="16" t="s">
        <v>51</v>
      </c>
      <c r="D43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0" s="15" t="s">
        <v>2497</v>
      </c>
      <c r="F430" s="16" t="s">
        <v>2498</v>
      </c>
      <c r="G430" s="33" t="s">
        <v>2499</v>
      </c>
      <c r="H430" s="16">
        <v>1</v>
      </c>
      <c r="I430" s="16" t="s">
        <v>2500</v>
      </c>
      <c r="J430" s="16" t="s">
        <v>2500</v>
      </c>
      <c r="K430" s="18" t="s">
        <v>56</v>
      </c>
      <c r="L430" s="16" t="s">
        <v>2501</v>
      </c>
      <c r="M430" s="16" t="s">
        <v>2502</v>
      </c>
      <c r="N430" s="12" t="s">
        <v>2505</v>
      </c>
      <c r="O430" s="12" t="s">
        <v>2506</v>
      </c>
      <c r="P430" s="13" t="s">
        <v>62</v>
      </c>
      <c r="Q430" s="13" t="s">
        <v>61</v>
      </c>
      <c r="R430" s="13" t="s">
        <v>62</v>
      </c>
      <c r="S430" s="12" t="s">
        <v>680</v>
      </c>
      <c r="T430" s="13" t="s">
        <v>125</v>
      </c>
      <c r="U430" s="13" t="s">
        <v>61</v>
      </c>
      <c r="V430" s="12" t="s">
        <v>2507</v>
      </c>
      <c r="W430" s="12" t="s">
        <v>72</v>
      </c>
      <c r="X430" s="1" t="s">
        <v>62</v>
      </c>
      <c r="Y430" s="1" t="s">
        <v>73</v>
      </c>
      <c r="Z430" t="s">
        <v>3187</v>
      </c>
      <c r="AA430" s="12" t="str">
        <f>Table1[[#This Row],[case_id]]&amp;"__"&amp;Table1[[#This Row],[filename]]&amp;"__"&amp;Table1[[#This Row],[Model]]</f>
        <v>repo_352fa27_54e3209__gemini_loss_llm_vs_gt.diff__Gemini 3.5 Flash</v>
      </c>
      <c r="AB430" s="12">
        <f>IF(Table1[[#This Row],[task_success]]="Yes",1,0)</f>
        <v>1</v>
      </c>
      <c r="AC430" s="12">
        <f>IF(Table1[[#This Row],[task_success]]="Partial",1,0)</f>
        <v>0</v>
      </c>
      <c r="AD430" s="12">
        <f>IF(Table1[[#This Row],[task_success]]="No",1,0)</f>
        <v>0</v>
      </c>
      <c r="AE430" s="12">
        <f>IF(Table1[[#This Row],[exact_match]]="Yes",1,0)</f>
        <v>0</v>
      </c>
      <c r="AF430" s="12">
        <f>IF(Table1[[#This Row],[unintended_change_present]]="Yes",1,0)</f>
        <v>1</v>
      </c>
      <c r="AG430" s="12">
        <f>IF(Table1[[#This Row],[missed_required_change]]="Yes",1,0)</f>
        <v>0</v>
      </c>
      <c r="AH430" s="12">
        <f>IF(OR(Table1[[#This Row],[severity]]="Medium",Table1[[#This Row],[severity]]="High"),1,0)</f>
        <v>1</v>
      </c>
    </row>
    <row r="431" spans="1:34" ht="167.25">
      <c r="A431" s="27" t="s">
        <v>2495</v>
      </c>
      <c r="B431" s="11" t="s">
        <v>2496</v>
      </c>
      <c r="C431" s="12" t="s">
        <v>51</v>
      </c>
      <c r="D43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1" s="11" t="s">
        <v>2510</v>
      </c>
      <c r="F431" s="12" t="s">
        <v>2511</v>
      </c>
      <c r="G431" s="12" t="s">
        <v>2512</v>
      </c>
      <c r="H431" s="12">
        <v>1</v>
      </c>
      <c r="I431" s="12" t="s">
        <v>2513</v>
      </c>
      <c r="J431" s="12" t="s">
        <v>2513</v>
      </c>
      <c r="K431" s="13" t="s">
        <v>56</v>
      </c>
      <c r="L431" s="12" t="s">
        <v>2514</v>
      </c>
      <c r="M431" s="12" t="s">
        <v>2515</v>
      </c>
      <c r="N431" s="12" t="s">
        <v>2519</v>
      </c>
      <c r="O431" s="12" t="s">
        <v>2520</v>
      </c>
      <c r="P431" s="13" t="s">
        <v>62</v>
      </c>
      <c r="Q431" s="13" t="s">
        <v>61</v>
      </c>
      <c r="R431" s="13" t="s">
        <v>62</v>
      </c>
      <c r="S431" s="12" t="s">
        <v>76</v>
      </c>
      <c r="T431" s="13" t="s">
        <v>77</v>
      </c>
      <c r="U431" s="13" t="s">
        <v>61</v>
      </c>
      <c r="V431" s="12" t="s">
        <v>2157</v>
      </c>
      <c r="W431" s="12" t="s">
        <v>72</v>
      </c>
      <c r="X431" s="1" t="s">
        <v>62</v>
      </c>
      <c r="Y431" s="1" t="s">
        <v>73</v>
      </c>
      <c r="Z431" t="s">
        <v>3187</v>
      </c>
      <c r="AA431" s="12" t="str">
        <f>Table1[[#This Row],[case_id]]&amp;"__"&amp;Table1[[#This Row],[filename]]&amp;"__"&amp;Table1[[#This Row],[Model]]</f>
        <v>repo_395e3aa_4f72fb4__gemini_dataset_llm_vs_gt.diff__Gemini 3.5 Flash</v>
      </c>
      <c r="AB431" s="12">
        <f>IF(Table1[[#This Row],[task_success]]="Yes",1,0)</f>
        <v>1</v>
      </c>
      <c r="AC431" s="12">
        <f>IF(Table1[[#This Row],[task_success]]="Partial",1,0)</f>
        <v>0</v>
      </c>
      <c r="AD431" s="12">
        <f>IF(Table1[[#This Row],[task_success]]="No",1,0)</f>
        <v>0</v>
      </c>
      <c r="AE431" s="12">
        <f>IF(Table1[[#This Row],[exact_match]]="Yes",1,0)</f>
        <v>0</v>
      </c>
      <c r="AF431" s="12">
        <f>IF(Table1[[#This Row],[unintended_change_present]]="Yes",1,0)</f>
        <v>1</v>
      </c>
      <c r="AG431" s="12">
        <f>IF(Table1[[#This Row],[missed_required_change]]="Yes",1,0)</f>
        <v>0</v>
      </c>
      <c r="AH431" s="12">
        <f>IF(OR(Table1[[#This Row],[severity]]="Medium",Table1[[#This Row],[severity]]="High"),1,0)</f>
        <v>0</v>
      </c>
    </row>
    <row r="432" spans="1:34" ht="152.25">
      <c r="A432" s="26" t="s">
        <v>2495</v>
      </c>
      <c r="B432" s="15" t="s">
        <v>2496</v>
      </c>
      <c r="C432" s="16" t="s">
        <v>114</v>
      </c>
      <c r="D432"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2" s="15" t="s">
        <v>2523</v>
      </c>
      <c r="F432" s="16" t="s">
        <v>2524</v>
      </c>
      <c r="G432" s="16" t="s">
        <v>2525</v>
      </c>
      <c r="H432" s="16">
        <v>1</v>
      </c>
      <c r="I432" s="16" t="s">
        <v>2526</v>
      </c>
      <c r="J432" s="16" t="s">
        <v>2526</v>
      </c>
      <c r="K432" s="18" t="s">
        <v>56</v>
      </c>
      <c r="L432" s="16" t="s">
        <v>2527</v>
      </c>
      <c r="M432" s="16" t="s">
        <v>2528</v>
      </c>
      <c r="N432" s="12" t="s">
        <v>2531</v>
      </c>
      <c r="O432" s="12" t="s">
        <v>2532</v>
      </c>
      <c r="P432" s="13" t="s">
        <v>62</v>
      </c>
      <c r="Q432" s="13" t="s">
        <v>61</v>
      </c>
      <c r="R432" s="13" t="s">
        <v>62</v>
      </c>
      <c r="S432" s="12" t="s">
        <v>76</v>
      </c>
      <c r="T432" s="13" t="s">
        <v>77</v>
      </c>
      <c r="U432" s="13" t="s">
        <v>61</v>
      </c>
      <c r="V432" s="12" t="s">
        <v>2157</v>
      </c>
      <c r="W432" s="12" t="s">
        <v>72</v>
      </c>
      <c r="X432" s="1" t="s">
        <v>62</v>
      </c>
      <c r="Y432" s="1" t="s">
        <v>73</v>
      </c>
      <c r="Z432" t="s">
        <v>3187</v>
      </c>
      <c r="AA432" s="12" t="str">
        <f>Table1[[#This Row],[case_id]]&amp;"__"&amp;Table1[[#This Row],[filename]]&amp;"__"&amp;Table1[[#This Row],[Model]]</f>
        <v>repo_2ef30b4_0f9f93e__gemini_head_llm_vs_gt.diff__Gemini 3.5 Flash</v>
      </c>
      <c r="AB432" s="12">
        <f>IF(Table1[[#This Row],[task_success]]="Yes",1,0)</f>
        <v>1</v>
      </c>
      <c r="AC432" s="12">
        <f>IF(Table1[[#This Row],[task_success]]="Partial",1,0)</f>
        <v>0</v>
      </c>
      <c r="AD432" s="12">
        <f>IF(Table1[[#This Row],[task_success]]="No",1,0)</f>
        <v>0</v>
      </c>
      <c r="AE432" s="12">
        <f>IF(Table1[[#This Row],[exact_match]]="Yes",1,0)</f>
        <v>0</v>
      </c>
      <c r="AF432" s="12">
        <f>IF(Table1[[#This Row],[unintended_change_present]]="Yes",1,0)</f>
        <v>1</v>
      </c>
      <c r="AG432" s="12">
        <f>IF(Table1[[#This Row],[missed_required_change]]="Yes",1,0)</f>
        <v>0</v>
      </c>
      <c r="AH432" s="12">
        <f>IF(OR(Table1[[#This Row],[severity]]="Medium",Table1[[#This Row],[severity]]="High"),1,0)</f>
        <v>0</v>
      </c>
    </row>
    <row r="433" spans="1:34" ht="137.25">
      <c r="A433" s="27" t="s">
        <v>2495</v>
      </c>
      <c r="B433" s="11" t="s">
        <v>2496</v>
      </c>
      <c r="C433" s="12" t="s">
        <v>114</v>
      </c>
      <c r="D433"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3" s="11" t="s">
        <v>2535</v>
      </c>
      <c r="F433" s="12" t="s">
        <v>2536</v>
      </c>
      <c r="G433" s="12" t="s">
        <v>2537</v>
      </c>
      <c r="H433" s="12">
        <v>1</v>
      </c>
      <c r="I433" s="12" t="s">
        <v>2538</v>
      </c>
      <c r="J433" s="12" t="s">
        <v>2538</v>
      </c>
      <c r="K433" s="13" t="s">
        <v>56</v>
      </c>
      <c r="L433" s="12" t="s">
        <v>2539</v>
      </c>
      <c r="M433" s="12" t="s">
        <v>2540</v>
      </c>
      <c r="N433" s="12" t="s">
        <v>2544</v>
      </c>
      <c r="O433" s="12" t="s">
        <v>2545</v>
      </c>
      <c r="P433" s="12" t="s">
        <v>61</v>
      </c>
      <c r="Q433" s="13" t="s">
        <v>61</v>
      </c>
      <c r="R433" s="13" t="s">
        <v>62</v>
      </c>
      <c r="S433" s="12" t="s">
        <v>138</v>
      </c>
      <c r="T433" s="12" t="s">
        <v>64</v>
      </c>
      <c r="U433" s="12" t="s">
        <v>62</v>
      </c>
      <c r="V433" s="12" t="s">
        <v>2546</v>
      </c>
      <c r="W433" s="12" t="s">
        <v>66</v>
      </c>
      <c r="X433" s="1" t="s">
        <v>62</v>
      </c>
      <c r="Y433" s="1" t="s">
        <v>73</v>
      </c>
      <c r="Z433" t="s">
        <v>3187</v>
      </c>
      <c r="AA433" s="12" t="str">
        <f>Table1[[#This Row],[case_id]]&amp;"__"&amp;Table1[[#This Row],[filename]]&amp;"__"&amp;Table1[[#This Row],[Model]]</f>
        <v>repo_4993bd2_508b5f7__gemini_x2coco_llm_vs_gt.diff__Gemini 3.5 Flash</v>
      </c>
      <c r="AB433" s="12">
        <f>IF(Table1[[#This Row],[task_success]]="Yes",1,0)</f>
        <v>0</v>
      </c>
      <c r="AC433" s="12">
        <f>IF(Table1[[#This Row],[task_success]]="Partial",1,0)</f>
        <v>0</v>
      </c>
      <c r="AD433" s="12">
        <f>IF(Table1[[#This Row],[task_success]]="No",1,0)</f>
        <v>1</v>
      </c>
      <c r="AE433" s="12">
        <f>IF(Table1[[#This Row],[exact_match]]="Yes",1,0)</f>
        <v>0</v>
      </c>
      <c r="AF433" s="12">
        <f>IF(Table1[[#This Row],[unintended_change_present]]="Yes",1,0)</f>
        <v>1</v>
      </c>
      <c r="AG433" s="12">
        <f>IF(Table1[[#This Row],[missed_required_change]]="Yes",1,0)</f>
        <v>1</v>
      </c>
      <c r="AH433" s="12">
        <f>IF(OR(Table1[[#This Row],[severity]]="Medium",Table1[[#This Row],[severity]]="High"),1,0)</f>
        <v>1</v>
      </c>
    </row>
    <row r="434" spans="1:34" ht="106.5">
      <c r="A434" s="26" t="s">
        <v>2495</v>
      </c>
      <c r="B434" s="15" t="s">
        <v>2496</v>
      </c>
      <c r="C434" s="16" t="s">
        <v>149</v>
      </c>
      <c r="D434"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4" s="15" t="s">
        <v>2549</v>
      </c>
      <c r="F434" s="16" t="s">
        <v>2550</v>
      </c>
      <c r="G434" s="40" t="s">
        <v>2551</v>
      </c>
      <c r="H434" s="16">
        <v>2</v>
      </c>
      <c r="I434" s="16" t="s">
        <v>2552</v>
      </c>
      <c r="J434" s="16" t="s">
        <v>2553</v>
      </c>
      <c r="K434" s="18" t="s">
        <v>56</v>
      </c>
      <c r="L434" s="16" t="s">
        <v>2554</v>
      </c>
      <c r="M434" s="16" t="s">
        <v>2555</v>
      </c>
      <c r="N434" s="12" t="s">
        <v>3190</v>
      </c>
      <c r="O434" s="12" t="s">
        <v>2559</v>
      </c>
      <c r="P434" s="13" t="s">
        <v>62</v>
      </c>
      <c r="Q434" s="13" t="s">
        <v>62</v>
      </c>
      <c r="R434" s="13" t="s">
        <v>61</v>
      </c>
      <c r="S434" s="12" t="s">
        <v>73</v>
      </c>
      <c r="T434" s="13" t="s">
        <v>73</v>
      </c>
      <c r="U434" s="13" t="s">
        <v>61</v>
      </c>
      <c r="V434" s="12" t="s">
        <v>2441</v>
      </c>
      <c r="W434" s="12" t="s">
        <v>850</v>
      </c>
      <c r="X434" s="1" t="s">
        <v>62</v>
      </c>
      <c r="Y434" s="1" t="s">
        <v>73</v>
      </c>
      <c r="Z434" t="s">
        <v>3187</v>
      </c>
      <c r="AA434" s="12" t="str">
        <f>Table1[[#This Row],[case_id]]&amp;"__"&amp;Table1[[#This Row],[filename]]&amp;"__"&amp;Table1[[#This Row],[Model]]</f>
        <v>repo_b2e2729_8377e84__gemini_checkpoint_llm_vs_gt.diff__Gemini 3.5 Flash</v>
      </c>
      <c r="AB434" s="12">
        <f>IF(Table1[[#This Row],[task_success]]="Yes",1,0)</f>
        <v>1</v>
      </c>
      <c r="AC434" s="12">
        <f>IF(Table1[[#This Row],[task_success]]="Partial",1,0)</f>
        <v>0</v>
      </c>
      <c r="AD434" s="12">
        <f>IF(Table1[[#This Row],[task_success]]="No",1,0)</f>
        <v>0</v>
      </c>
      <c r="AE434" s="12">
        <f>IF(Table1[[#This Row],[exact_match]]="Yes",1,0)</f>
        <v>1</v>
      </c>
      <c r="AF434" s="12">
        <f>IF(Table1[[#This Row],[unintended_change_present]]="Yes",1,0)</f>
        <v>0</v>
      </c>
      <c r="AG434" s="12">
        <f>IF(Table1[[#This Row],[missed_required_change]]="Yes",1,0)</f>
        <v>0</v>
      </c>
      <c r="AH434" s="12">
        <f>IF(OR(Table1[[#This Row],[severity]]="Medium",Table1[[#This Row],[severity]]="High"),1,0)</f>
        <v>0</v>
      </c>
    </row>
    <row r="435" spans="1:34" ht="106.5">
      <c r="A435" s="27" t="s">
        <v>2495</v>
      </c>
      <c r="B435" s="11" t="s">
        <v>2496</v>
      </c>
      <c r="C435" s="12" t="s">
        <v>149</v>
      </c>
      <c r="D435"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5" s="11" t="s">
        <v>2549</v>
      </c>
      <c r="F435" s="12" t="s">
        <v>2550</v>
      </c>
      <c r="G435" s="41" t="s">
        <v>2551</v>
      </c>
      <c r="H435" s="12">
        <v>2</v>
      </c>
      <c r="I435" s="12" t="s">
        <v>2552</v>
      </c>
      <c r="J435" s="12" t="s">
        <v>2562</v>
      </c>
      <c r="K435" s="13" t="s">
        <v>56</v>
      </c>
      <c r="L435" s="12" t="s">
        <v>2554</v>
      </c>
      <c r="M435" s="12" t="s">
        <v>2555</v>
      </c>
      <c r="N435" s="12" t="s">
        <v>765</v>
      </c>
      <c r="O435" s="12" t="s">
        <v>2564</v>
      </c>
      <c r="P435" s="13" t="s">
        <v>62</v>
      </c>
      <c r="Q435" s="13" t="s">
        <v>61</v>
      </c>
      <c r="R435" s="13" t="s">
        <v>62</v>
      </c>
      <c r="S435" s="12" t="s">
        <v>76</v>
      </c>
      <c r="T435" s="13" t="s">
        <v>77</v>
      </c>
      <c r="U435" s="13" t="s">
        <v>61</v>
      </c>
      <c r="V435" s="12" t="s">
        <v>2157</v>
      </c>
      <c r="W435" s="12" t="s">
        <v>72</v>
      </c>
      <c r="X435" s="1" t="s">
        <v>62</v>
      </c>
      <c r="Y435" s="1" t="s">
        <v>73</v>
      </c>
      <c r="Z435" t="s">
        <v>3187</v>
      </c>
      <c r="AA435" s="12" t="str">
        <f>Table1[[#This Row],[case_id]]&amp;"__"&amp;Table1[[#This Row],[filename]]&amp;"__"&amp;Table1[[#This Row],[Model]]</f>
        <v>repo_b2e2729_8377e84__gemini_trainer_llm_vs_gt.diff__Gemini 3.5 Flash</v>
      </c>
      <c r="AB435" s="12">
        <f>IF(Table1[[#This Row],[task_success]]="Yes",1,0)</f>
        <v>1</v>
      </c>
      <c r="AC435" s="12">
        <f>IF(Table1[[#This Row],[task_success]]="Partial",1,0)</f>
        <v>0</v>
      </c>
      <c r="AD435" s="12">
        <f>IF(Table1[[#This Row],[task_success]]="No",1,0)</f>
        <v>0</v>
      </c>
      <c r="AE435" s="12">
        <f>IF(Table1[[#This Row],[exact_match]]="Yes",1,0)</f>
        <v>0</v>
      </c>
      <c r="AF435" s="12">
        <f>IF(Table1[[#This Row],[unintended_change_present]]="Yes",1,0)</f>
        <v>1</v>
      </c>
      <c r="AG435" s="12">
        <f>IF(Table1[[#This Row],[missed_required_change]]="Yes",1,0)</f>
        <v>0</v>
      </c>
      <c r="AH435" s="12">
        <f>IF(OR(Table1[[#This Row],[severity]]="Medium",Table1[[#This Row],[severity]]="High"),1,0)</f>
        <v>0</v>
      </c>
    </row>
    <row r="436" spans="1:34" ht="198">
      <c r="A436" s="26" t="s">
        <v>2495</v>
      </c>
      <c r="B436" s="15" t="s">
        <v>2496</v>
      </c>
      <c r="C436" s="20" t="s">
        <v>149</v>
      </c>
      <c r="D436"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6" s="15" t="s">
        <v>2568</v>
      </c>
      <c r="F436" s="16" t="s">
        <v>2569</v>
      </c>
      <c r="G436" s="16" t="s">
        <v>2570</v>
      </c>
      <c r="H436" s="16">
        <v>1</v>
      </c>
      <c r="I436" s="16" t="s">
        <v>2571</v>
      </c>
      <c r="J436" s="16" t="s">
        <v>2571</v>
      </c>
      <c r="K436" s="18" t="s">
        <v>56</v>
      </c>
      <c r="L436" s="16" t="s">
        <v>2572</v>
      </c>
      <c r="M436" s="16" t="s">
        <v>2573</v>
      </c>
      <c r="N436" s="12" t="s">
        <v>1651</v>
      </c>
      <c r="O436" s="12" t="s">
        <v>2576</v>
      </c>
      <c r="P436" s="12" t="s">
        <v>61</v>
      </c>
      <c r="Q436" s="12" t="s">
        <v>61</v>
      </c>
      <c r="R436" s="12" t="s">
        <v>62</v>
      </c>
      <c r="S436" s="12" t="s">
        <v>138</v>
      </c>
      <c r="T436" s="12" t="s">
        <v>64</v>
      </c>
      <c r="U436" s="12" t="s">
        <v>62</v>
      </c>
      <c r="V436" s="12" t="s">
        <v>2577</v>
      </c>
      <c r="W436" s="12" t="s">
        <v>66</v>
      </c>
      <c r="X436" s="1" t="s">
        <v>62</v>
      </c>
      <c r="Y436" s="1" t="s">
        <v>73</v>
      </c>
      <c r="Z436" t="s">
        <v>3187</v>
      </c>
      <c r="AA436" s="12" t="str">
        <f>Table1[[#This Row],[case_id]]&amp;"__"&amp;Table1[[#This Row],[filename]]&amp;"__"&amp;Table1[[#This Row],[Model]]</f>
        <v>repo_5019c3b_3428d97__gemini_pipeline_llm_vs_gt.diff__Gemini 3.5 Flash</v>
      </c>
      <c r="AB436" s="12">
        <f>IF(Table1[[#This Row],[task_success]]="Yes",1,0)</f>
        <v>0</v>
      </c>
      <c r="AC436" s="12">
        <f>IF(Table1[[#This Row],[task_success]]="Partial",1,0)</f>
        <v>0</v>
      </c>
      <c r="AD436" s="12">
        <f>IF(Table1[[#This Row],[task_success]]="No",1,0)</f>
        <v>1</v>
      </c>
      <c r="AE436" s="12">
        <f>IF(Table1[[#This Row],[exact_match]]="Yes",1,0)</f>
        <v>0</v>
      </c>
      <c r="AF436" s="12">
        <f>IF(Table1[[#This Row],[unintended_change_present]]="Yes",1,0)</f>
        <v>1</v>
      </c>
      <c r="AG436" s="12">
        <f>IF(Table1[[#This Row],[missed_required_change]]="Yes",1,0)</f>
        <v>1</v>
      </c>
      <c r="AH436" s="12">
        <f>IF(OR(Table1[[#This Row],[severity]]="Medium",Table1[[#This Row],[severity]]="High"),1,0)</f>
        <v>1</v>
      </c>
    </row>
    <row r="437" spans="1:34" ht="106.5">
      <c r="A437" s="27" t="s">
        <v>2495</v>
      </c>
      <c r="B437" s="11" t="s">
        <v>2496</v>
      </c>
      <c r="C437" s="12" t="s">
        <v>305</v>
      </c>
      <c r="D437"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7" s="11" t="s">
        <v>2579</v>
      </c>
      <c r="F437" s="12" t="s">
        <v>2580</v>
      </c>
      <c r="G437" s="12" t="s">
        <v>2581</v>
      </c>
      <c r="H437" s="12">
        <v>1</v>
      </c>
      <c r="I437" s="12" t="s">
        <v>2582</v>
      </c>
      <c r="J437" s="12" t="s">
        <v>2582</v>
      </c>
      <c r="K437" s="13" t="s">
        <v>56</v>
      </c>
      <c r="L437" s="12" t="s">
        <v>2583</v>
      </c>
      <c r="M437" s="12" t="s">
        <v>2584</v>
      </c>
      <c r="N437" s="12" t="s">
        <v>2587</v>
      </c>
      <c r="O437" s="12" t="s">
        <v>2588</v>
      </c>
      <c r="P437" s="13" t="s">
        <v>62</v>
      </c>
      <c r="Q437" s="13" t="s">
        <v>61</v>
      </c>
      <c r="R437" s="13" t="s">
        <v>62</v>
      </c>
      <c r="S437" s="12" t="s">
        <v>76</v>
      </c>
      <c r="T437" s="13" t="s">
        <v>77</v>
      </c>
      <c r="U437" s="13" t="s">
        <v>61</v>
      </c>
      <c r="V437" s="12" t="s">
        <v>2157</v>
      </c>
      <c r="W437" s="12" t="s">
        <v>72</v>
      </c>
      <c r="X437" s="1" t="s">
        <v>62</v>
      </c>
      <c r="Y437" s="1" t="s">
        <v>73</v>
      </c>
      <c r="Z437" t="s">
        <v>3187</v>
      </c>
      <c r="AA437" s="12" t="str">
        <f>Table1[[#This Row],[case_id]]&amp;"__"&amp;Table1[[#This Row],[filename]]&amp;"__"&amp;Table1[[#This Row],[Model]]</f>
        <v>repo_70d00f6_5e02a81__gemini_layers_llm_vs_gt.diff__Gemini 3.5 Flash</v>
      </c>
      <c r="AB437" s="12">
        <f>IF(Table1[[#This Row],[task_success]]="Yes",1,0)</f>
        <v>1</v>
      </c>
      <c r="AC437" s="12">
        <f>IF(Table1[[#This Row],[task_success]]="Partial",1,0)</f>
        <v>0</v>
      </c>
      <c r="AD437" s="12">
        <f>IF(Table1[[#This Row],[task_success]]="No",1,0)</f>
        <v>0</v>
      </c>
      <c r="AE437" s="12">
        <f>IF(Table1[[#This Row],[exact_match]]="Yes",1,0)</f>
        <v>0</v>
      </c>
      <c r="AF437" s="12">
        <f>IF(Table1[[#This Row],[unintended_change_present]]="Yes",1,0)</f>
        <v>1</v>
      </c>
      <c r="AG437" s="12">
        <f>IF(Table1[[#This Row],[missed_required_change]]="Yes",1,0)</f>
        <v>0</v>
      </c>
      <c r="AH437" s="12">
        <f>IF(OR(Table1[[#This Row],[severity]]="Medium",Table1[[#This Row],[severity]]="High"),1,0)</f>
        <v>0</v>
      </c>
    </row>
    <row r="438" spans="1:34" ht="275.25">
      <c r="A438" s="14" t="s">
        <v>2591</v>
      </c>
      <c r="B438" s="15" t="s">
        <v>2592</v>
      </c>
      <c r="C438" s="20" t="s">
        <v>149</v>
      </c>
      <c r="D438"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8" s="15" t="s">
        <v>2593</v>
      </c>
      <c r="F438" s="16" t="s">
        <v>2594</v>
      </c>
      <c r="G438" s="16" t="s">
        <v>2595</v>
      </c>
      <c r="H438" s="16">
        <v>1</v>
      </c>
      <c r="I438" s="16" t="s">
        <v>2596</v>
      </c>
      <c r="J438" s="16" t="s">
        <v>2596</v>
      </c>
      <c r="K438" s="18" t="s">
        <v>56</v>
      </c>
      <c r="L438" s="16" t="s">
        <v>2597</v>
      </c>
      <c r="M438" s="16" t="s">
        <v>2598</v>
      </c>
      <c r="N438" s="12" t="s">
        <v>594</v>
      </c>
      <c r="O438" s="12" t="s">
        <v>2600</v>
      </c>
      <c r="P438" s="12" t="s">
        <v>61</v>
      </c>
      <c r="Q438" s="12" t="s">
        <v>61</v>
      </c>
      <c r="R438" s="12" t="s">
        <v>62</v>
      </c>
      <c r="S438" s="12" t="s">
        <v>2601</v>
      </c>
      <c r="T438" s="12" t="s">
        <v>64</v>
      </c>
      <c r="U438" s="12" t="s">
        <v>62</v>
      </c>
      <c r="V438" s="12" t="s">
        <v>2602</v>
      </c>
      <c r="W438" s="12" t="s">
        <v>66</v>
      </c>
      <c r="X438" s="1" t="s">
        <v>62</v>
      </c>
      <c r="Y438" s="1" t="s">
        <v>73</v>
      </c>
      <c r="Z438" t="s">
        <v>3187</v>
      </c>
      <c r="AA438" s="12" t="str">
        <f>Table1[[#This Row],[case_id]]&amp;"__"&amp;Table1[[#This Row],[filename]]&amp;"__"&amp;Table1[[#This Row],[Model]]</f>
        <v>repo_ea4831f_8d2c22d__gemini_main_llm_vs_gt.diff__Gemini 3.5 Flash</v>
      </c>
      <c r="AB438" s="12">
        <f>IF(Table1[[#This Row],[task_success]]="Yes",1,0)</f>
        <v>0</v>
      </c>
      <c r="AC438" s="12">
        <f>IF(Table1[[#This Row],[task_success]]="Partial",1,0)</f>
        <v>0</v>
      </c>
      <c r="AD438" s="12">
        <f>IF(Table1[[#This Row],[task_success]]="No",1,0)</f>
        <v>1</v>
      </c>
      <c r="AE438" s="12">
        <f>IF(Table1[[#This Row],[exact_match]]="Yes",1,0)</f>
        <v>0</v>
      </c>
      <c r="AF438" s="12">
        <f>IF(Table1[[#This Row],[unintended_change_present]]="Yes",1,0)</f>
        <v>1</v>
      </c>
      <c r="AG438" s="12">
        <f>IF(Table1[[#This Row],[missed_required_change]]="Yes",1,0)</f>
        <v>1</v>
      </c>
      <c r="AH438" s="12">
        <f>IF(OR(Table1[[#This Row],[severity]]="Medium",Table1[[#This Row],[severity]]="High"),1,0)</f>
        <v>1</v>
      </c>
    </row>
    <row r="439" spans="1:34" ht="183">
      <c r="A439" s="10" t="s">
        <v>2591</v>
      </c>
      <c r="B439" s="11" t="s">
        <v>2592</v>
      </c>
      <c r="C439" s="12" t="s">
        <v>305</v>
      </c>
      <c r="D439"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39" s="11" t="s">
        <v>2604</v>
      </c>
      <c r="F439" s="12" t="s">
        <v>2605</v>
      </c>
      <c r="G439" s="12" t="s">
        <v>2606</v>
      </c>
      <c r="H439" s="12">
        <v>1</v>
      </c>
      <c r="I439" s="12" t="s">
        <v>2607</v>
      </c>
      <c r="J439" s="12" t="s">
        <v>2607</v>
      </c>
      <c r="K439" s="13" t="s">
        <v>56</v>
      </c>
      <c r="L439" s="12" t="s">
        <v>2608</v>
      </c>
      <c r="M439" s="12" t="s">
        <v>2609</v>
      </c>
      <c r="N439" s="12" t="s">
        <v>2612</v>
      </c>
      <c r="O439" s="12" t="s">
        <v>3191</v>
      </c>
      <c r="P439" s="12" t="s">
        <v>61</v>
      </c>
      <c r="Q439" s="12" t="s">
        <v>61</v>
      </c>
      <c r="R439" s="12" t="s">
        <v>62</v>
      </c>
      <c r="S439" s="12" t="s">
        <v>1906</v>
      </c>
      <c r="T439" s="12" t="s">
        <v>64</v>
      </c>
      <c r="U439" s="12" t="s">
        <v>62</v>
      </c>
      <c r="V439" s="12" t="s">
        <v>2614</v>
      </c>
      <c r="W439" s="12" t="s">
        <v>66</v>
      </c>
      <c r="X439" s="1" t="s">
        <v>61</v>
      </c>
      <c r="Y439" s="1" t="s">
        <v>506</v>
      </c>
      <c r="Z439" t="s">
        <v>3187</v>
      </c>
      <c r="AA439" s="12" t="str">
        <f>Table1[[#This Row],[case_id]]&amp;"__"&amp;Table1[[#This Row],[filename]]&amp;"__"&amp;Table1[[#This Row],[Model]]</f>
        <v>repo_8508c46_2e0a353__gemini_player_llm_vs_gt.diff__Gemini 3.5 Flash</v>
      </c>
      <c r="AB439" s="12">
        <f>IF(Table1[[#This Row],[task_success]]="Yes",1,0)</f>
        <v>0</v>
      </c>
      <c r="AC439" s="12">
        <f>IF(Table1[[#This Row],[task_success]]="Partial",1,0)</f>
        <v>0</v>
      </c>
      <c r="AD439" s="12">
        <f>IF(Table1[[#This Row],[task_success]]="No",1,0)</f>
        <v>1</v>
      </c>
      <c r="AE439" s="12">
        <f>IF(Table1[[#This Row],[exact_match]]="Yes",1,0)</f>
        <v>0</v>
      </c>
      <c r="AF439" s="12">
        <f>IF(Table1[[#This Row],[unintended_change_present]]="Yes",1,0)</f>
        <v>1</v>
      </c>
      <c r="AG439" s="12">
        <f>IF(Table1[[#This Row],[missed_required_change]]="Yes",1,0)</f>
        <v>1</v>
      </c>
      <c r="AH439" s="12">
        <f>IF(OR(Table1[[#This Row],[severity]]="Medium",Table1[[#This Row],[severity]]="High"),1,0)</f>
        <v>1</v>
      </c>
    </row>
    <row r="440" spans="1:34" ht="366">
      <c r="A440" s="26" t="s">
        <v>2617</v>
      </c>
      <c r="B440" s="15" t="s">
        <v>2618</v>
      </c>
      <c r="C440" s="16" t="s">
        <v>51</v>
      </c>
      <c r="D440" s="16"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0" s="15" t="s">
        <v>2619</v>
      </c>
      <c r="F440" s="16" t="s">
        <v>2620</v>
      </c>
      <c r="G440" s="16" t="s">
        <v>2621</v>
      </c>
      <c r="H440" s="16">
        <v>2</v>
      </c>
      <c r="I440" s="16" t="s">
        <v>2622</v>
      </c>
      <c r="J440" s="16" t="s">
        <v>2623</v>
      </c>
      <c r="K440" s="18" t="s">
        <v>56</v>
      </c>
      <c r="L440" s="16" t="s">
        <v>2624</v>
      </c>
      <c r="M440" s="16" t="s">
        <v>2625</v>
      </c>
      <c r="N440" s="12" t="s">
        <v>2630</v>
      </c>
      <c r="O440" s="12" t="s">
        <v>2631</v>
      </c>
      <c r="P440" s="12" t="s">
        <v>61</v>
      </c>
      <c r="Q440" s="12" t="s">
        <v>61</v>
      </c>
      <c r="R440" s="12" t="s">
        <v>62</v>
      </c>
      <c r="S440" s="12" t="s">
        <v>2632</v>
      </c>
      <c r="T440" s="12" t="s">
        <v>64</v>
      </c>
      <c r="U440" s="12" t="s">
        <v>62</v>
      </c>
      <c r="V440" s="12" t="s">
        <v>2633</v>
      </c>
      <c r="W440" s="12" t="s">
        <v>66</v>
      </c>
      <c r="X440" s="1" t="s">
        <v>62</v>
      </c>
      <c r="Y440" s="1" t="s">
        <v>73</v>
      </c>
      <c r="Z440" t="s">
        <v>3187</v>
      </c>
      <c r="AA440" s="12" t="str">
        <f>Table1[[#This Row],[case_id]]&amp;"__"&amp;Table1[[#This Row],[filename]]&amp;"__"&amp;Table1[[#This Row],[Model]]</f>
        <v>repo_c224141_ecd90d6__gemini_status_llm_vs_gt.diff__Gemini 3.5 Flash</v>
      </c>
      <c r="AB440" s="12">
        <f>IF(Table1[[#This Row],[task_success]]="Yes",1,0)</f>
        <v>0</v>
      </c>
      <c r="AC440" s="12">
        <f>IF(Table1[[#This Row],[task_success]]="Partial",1,0)</f>
        <v>0</v>
      </c>
      <c r="AD440" s="12">
        <f>IF(Table1[[#This Row],[task_success]]="No",1,0)</f>
        <v>1</v>
      </c>
      <c r="AE440" s="12">
        <f>IF(Table1[[#This Row],[exact_match]]="Yes",1,0)</f>
        <v>0</v>
      </c>
      <c r="AF440" s="12">
        <f>IF(Table1[[#This Row],[unintended_change_present]]="Yes",1,0)</f>
        <v>1</v>
      </c>
      <c r="AG440" s="12">
        <f>IF(Table1[[#This Row],[missed_required_change]]="Yes",1,0)</f>
        <v>1</v>
      </c>
      <c r="AH440" s="12">
        <f>IF(OR(Table1[[#This Row],[severity]]="Medium",Table1[[#This Row],[severity]]="High"),1,0)</f>
        <v>1</v>
      </c>
    </row>
    <row r="441" spans="1:34" ht="305.25">
      <c r="A441" s="27" t="s">
        <v>2617</v>
      </c>
      <c r="B441" s="11" t="s">
        <v>2618</v>
      </c>
      <c r="C441" s="12" t="s">
        <v>51</v>
      </c>
      <c r="D441" s="12"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1" s="11" t="s">
        <v>2619</v>
      </c>
      <c r="F441" s="12" t="s">
        <v>2620</v>
      </c>
      <c r="G441" s="12" t="s">
        <v>2621</v>
      </c>
      <c r="H441" s="12">
        <v>2</v>
      </c>
      <c r="I441" s="12" t="s">
        <v>2622</v>
      </c>
      <c r="J441" s="12" t="s">
        <v>2636</v>
      </c>
      <c r="K441" s="13" t="s">
        <v>56</v>
      </c>
      <c r="L441" s="12" t="s">
        <v>2624</v>
      </c>
      <c r="M441" s="12" t="s">
        <v>2625</v>
      </c>
      <c r="N441" s="12" t="s">
        <v>2639</v>
      </c>
      <c r="O441" s="12" t="s">
        <v>2640</v>
      </c>
      <c r="P441" s="12" t="s">
        <v>102</v>
      </c>
      <c r="Q441" s="12" t="s">
        <v>61</v>
      </c>
      <c r="R441" s="12" t="s">
        <v>62</v>
      </c>
      <c r="S441" s="12" t="s">
        <v>138</v>
      </c>
      <c r="T441" s="12" t="s">
        <v>125</v>
      </c>
      <c r="U441" s="12" t="s">
        <v>62</v>
      </c>
      <c r="V441" s="12" t="s">
        <v>2641</v>
      </c>
      <c r="W441" s="12" t="s">
        <v>162</v>
      </c>
      <c r="X441" s="1" t="s">
        <v>62</v>
      </c>
      <c r="Y441" s="1" t="s">
        <v>73</v>
      </c>
      <c r="Z441" t="s">
        <v>3187</v>
      </c>
      <c r="AA441" s="12" t="str">
        <f>Table1[[#This Row],[case_id]]&amp;"__"&amp;Table1[[#This Row],[filename]]&amp;"__"&amp;Table1[[#This Row],[Model]]</f>
        <v>repo_c224141_ecd90d6__gemini_desc_llm_vs_gt.diff__Gemini 3.5 Flash</v>
      </c>
      <c r="AB441" s="12">
        <f>IF(Table1[[#This Row],[task_success]]="Yes",1,0)</f>
        <v>0</v>
      </c>
      <c r="AC441" s="12">
        <f>IF(Table1[[#This Row],[task_success]]="Partial",1,0)</f>
        <v>1</v>
      </c>
      <c r="AD441" s="12">
        <f>IF(Table1[[#This Row],[task_success]]="No",1,0)</f>
        <v>0</v>
      </c>
      <c r="AE441" s="12">
        <f>IF(Table1[[#This Row],[exact_match]]="Yes",1,0)</f>
        <v>0</v>
      </c>
      <c r="AF441" s="12">
        <f>IF(Table1[[#This Row],[unintended_change_present]]="Yes",1,0)</f>
        <v>1</v>
      </c>
      <c r="AG441" s="12">
        <f>IF(Table1[[#This Row],[missed_required_change]]="Yes",1,0)</f>
        <v>1</v>
      </c>
      <c r="AH441" s="12">
        <f>IF(OR(Table1[[#This Row],[severity]]="Medium",Table1[[#This Row],[severity]]="High"),1,0)</f>
        <v>1</v>
      </c>
    </row>
    <row r="442" spans="1:34" ht="213">
      <c r="A442" s="26" t="s">
        <v>2617</v>
      </c>
      <c r="B442" s="15" t="s">
        <v>2618</v>
      </c>
      <c r="C442" s="20" t="s">
        <v>149</v>
      </c>
      <c r="D442" s="20"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2" s="15" t="s">
        <v>2644</v>
      </c>
      <c r="F442" s="16" t="s">
        <v>2645</v>
      </c>
      <c r="G442" s="16" t="s">
        <v>2646</v>
      </c>
      <c r="H442" s="16">
        <v>1</v>
      </c>
      <c r="I442" s="16" t="s">
        <v>2647</v>
      </c>
      <c r="J442" s="16" t="s">
        <v>2647</v>
      </c>
      <c r="K442" s="18" t="s">
        <v>56</v>
      </c>
      <c r="L442" s="16" t="s">
        <v>2648</v>
      </c>
      <c r="M442" s="16" t="s">
        <v>2649</v>
      </c>
      <c r="N442" s="12" t="s">
        <v>2639</v>
      </c>
      <c r="O442" s="12" t="s">
        <v>2651</v>
      </c>
      <c r="P442" s="13" t="s">
        <v>62</v>
      </c>
      <c r="Q442" s="13" t="s">
        <v>61</v>
      </c>
      <c r="R442" s="13" t="s">
        <v>62</v>
      </c>
      <c r="S442" s="12" t="s">
        <v>76</v>
      </c>
      <c r="T442" s="13" t="s">
        <v>77</v>
      </c>
      <c r="U442" s="13" t="s">
        <v>61</v>
      </c>
      <c r="V442" s="12" t="s">
        <v>2652</v>
      </c>
      <c r="W442" s="12" t="s">
        <v>72</v>
      </c>
      <c r="X442" s="1" t="s">
        <v>62</v>
      </c>
      <c r="Y442" s="1" t="s">
        <v>73</v>
      </c>
      <c r="Z442" t="s">
        <v>3187</v>
      </c>
      <c r="AA442" s="12" t="str">
        <f>Table1[[#This Row],[case_id]]&amp;"__"&amp;Table1[[#This Row],[filename]]&amp;"__"&amp;Table1[[#This Row],[Model]]</f>
        <v>repo_77e21a0_56762b5__gemini_desc_llm_vs_gt.diff__Gemini 3.5 Flash</v>
      </c>
      <c r="AB442" s="12">
        <f>IF(Table1[[#This Row],[task_success]]="Yes",1,0)</f>
        <v>1</v>
      </c>
      <c r="AC442" s="12">
        <f>IF(Table1[[#This Row],[task_success]]="Partial",1,0)</f>
        <v>0</v>
      </c>
      <c r="AD442" s="12">
        <f>IF(Table1[[#This Row],[task_success]]="No",1,0)</f>
        <v>0</v>
      </c>
      <c r="AE442" s="12">
        <f>IF(Table1[[#This Row],[exact_match]]="Yes",1,0)</f>
        <v>0</v>
      </c>
      <c r="AF442" s="12">
        <f>IF(Table1[[#This Row],[unintended_change_present]]="Yes",1,0)</f>
        <v>1</v>
      </c>
      <c r="AG442" s="12">
        <f>IF(Table1[[#This Row],[missed_required_change]]="Yes",1,0)</f>
        <v>0</v>
      </c>
      <c r="AH442" s="12">
        <f>IF(OR(Table1[[#This Row],[severity]]="Medium",Table1[[#This Row],[severity]]="High"),1,0)</f>
        <v>0</v>
      </c>
    </row>
    <row r="443" spans="1:34" ht="336">
      <c r="A443" s="27" t="s">
        <v>2617</v>
      </c>
      <c r="B443" s="11" t="s">
        <v>2618</v>
      </c>
      <c r="C443" s="24" t="s">
        <v>149</v>
      </c>
      <c r="D443" s="24"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3" s="11" t="s">
        <v>2654</v>
      </c>
      <c r="F443" s="12" t="s">
        <v>2655</v>
      </c>
      <c r="G443" s="12" t="s">
        <v>2656</v>
      </c>
      <c r="H443" s="12">
        <v>1</v>
      </c>
      <c r="I443" s="12" t="s">
        <v>2657</v>
      </c>
      <c r="J443" s="12" t="s">
        <v>2657</v>
      </c>
      <c r="K443" s="13" t="s">
        <v>56</v>
      </c>
      <c r="L443" s="12" t="s">
        <v>2658</v>
      </c>
      <c r="M443" s="12" t="s">
        <v>2659</v>
      </c>
      <c r="N443" s="42" t="s">
        <v>2663</v>
      </c>
      <c r="O443" s="42" t="s">
        <v>2664</v>
      </c>
      <c r="P443" s="43" t="s">
        <v>62</v>
      </c>
      <c r="Q443" s="43" t="s">
        <v>61</v>
      </c>
      <c r="R443" s="43" t="s">
        <v>62</v>
      </c>
      <c r="S443" s="42" t="s">
        <v>2665</v>
      </c>
      <c r="T443" s="42" t="s">
        <v>125</v>
      </c>
      <c r="U443" s="42" t="s">
        <v>61</v>
      </c>
      <c r="V443" s="42" t="s">
        <v>2666</v>
      </c>
      <c r="W443" s="42" t="s">
        <v>72</v>
      </c>
      <c r="X443" s="1" t="s">
        <v>62</v>
      </c>
      <c r="Y443" s="1" t="s">
        <v>73</v>
      </c>
      <c r="Z443" t="s">
        <v>3187</v>
      </c>
      <c r="AA443" s="12" t="str">
        <f>Table1[[#This Row],[case_id]]&amp;"__"&amp;Table1[[#This Row],[filename]]&amp;"__"&amp;Table1[[#This Row],[Model]]</f>
        <v>repo_8f6e8ee_c3b6802__gemini_rec_llm_vs_gt.diff__Gemini 3.5 Flash</v>
      </c>
      <c r="AB443" s="12">
        <f>IF(Table1[[#This Row],[task_success]]="Yes",1,0)</f>
        <v>1</v>
      </c>
      <c r="AC443" s="12">
        <f>IF(Table1[[#This Row],[task_success]]="Partial",1,0)</f>
        <v>0</v>
      </c>
      <c r="AD443" s="12">
        <f>IF(Table1[[#This Row],[task_success]]="No",1,0)</f>
        <v>0</v>
      </c>
      <c r="AE443" s="12">
        <f>IF(Table1[[#This Row],[exact_match]]="Yes",1,0)</f>
        <v>0</v>
      </c>
      <c r="AF443" s="12">
        <f>IF(Table1[[#This Row],[unintended_change_present]]="Yes",1,0)</f>
        <v>1</v>
      </c>
      <c r="AG443" s="12">
        <f>IF(Table1[[#This Row],[missed_required_change]]="Yes",1,0)</f>
        <v>0</v>
      </c>
      <c r="AH443" s="12">
        <f>IF(OR(Table1[[#This Row],[severity]]="Medium",Table1[[#This Row],[severity]]="High"),1,0)</f>
        <v>1</v>
      </c>
    </row>
    <row r="444" spans="1:34" ht="167.25">
      <c r="A444" t="s">
        <v>49</v>
      </c>
      <c r="B444" s="11" t="s">
        <v>50</v>
      </c>
      <c r="C444" s="1" t="s">
        <v>51</v>
      </c>
      <c r="D44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4" s="11" t="s">
        <v>52</v>
      </c>
      <c r="F444" s="12" t="s">
        <v>53</v>
      </c>
      <c r="G444" s="12" t="s">
        <v>54</v>
      </c>
      <c r="H444" s="12">
        <v>1</v>
      </c>
      <c r="I444" s="12" t="s">
        <v>55</v>
      </c>
      <c r="J444" s="12" t="s">
        <v>55</v>
      </c>
      <c r="K444" s="13" t="s">
        <v>56</v>
      </c>
      <c r="L444" s="12" t="s">
        <v>57</v>
      </c>
      <c r="M444" s="12" t="s">
        <v>58</v>
      </c>
      <c r="N444" s="1" t="s">
        <v>74</v>
      </c>
      <c r="O444" s="1" t="s">
        <v>75</v>
      </c>
      <c r="P444" t="s">
        <v>62</v>
      </c>
      <c r="Q444" t="s">
        <v>61</v>
      </c>
      <c r="R444" t="s">
        <v>62</v>
      </c>
      <c r="S444" s="1" t="s">
        <v>76</v>
      </c>
      <c r="T444" t="s">
        <v>77</v>
      </c>
      <c r="U444" t="s">
        <v>61</v>
      </c>
      <c r="V444" s="1" t="s">
        <v>78</v>
      </c>
      <c r="W444" s="1" t="s">
        <v>72</v>
      </c>
      <c r="X444" s="1" t="s">
        <v>62</v>
      </c>
      <c r="Y444" s="1" t="s">
        <v>73</v>
      </c>
      <c r="Z444" t="s">
        <v>3192</v>
      </c>
      <c r="AA444" s="12" t="str">
        <f>Table1[[#This Row],[case_id]]&amp;"__"&amp;Table1[[#This Row],[filename]]&amp;"__"&amp;Table1[[#This Row],[Model]]</f>
        <v>repo_a55aa59_4311b2c__claude_cmdmod_llm_vs_gt.diff__Claude Opus 4.8</v>
      </c>
      <c r="AB444" s="12">
        <f>IF(Table1[[#This Row],[task_success]]="Yes",1,0)</f>
        <v>1</v>
      </c>
      <c r="AC444" s="12">
        <f>IF(Table1[[#This Row],[task_success]]="Partial",1,0)</f>
        <v>0</v>
      </c>
      <c r="AD444" s="12">
        <f>IF(Table1[[#This Row],[task_success]]="No",1,0)</f>
        <v>0</v>
      </c>
      <c r="AE444" s="12">
        <f>IF(Table1[[#This Row],[exact_match]]="Yes",1,0)</f>
        <v>0</v>
      </c>
      <c r="AF444" s="12">
        <f>IF(Table1[[#This Row],[unintended_change_present]]="Yes",1,0)</f>
        <v>1</v>
      </c>
      <c r="AG444" s="12">
        <f>IF(Table1[[#This Row],[missed_required_change]]="Yes",1,0)</f>
        <v>0</v>
      </c>
      <c r="AH444" s="12">
        <f>IF(OR(Table1[[#This Row],[severity]]="Medium",Table1[[#This Row],[severity]]="High"),1,0)</f>
        <v>0</v>
      </c>
    </row>
    <row r="445" spans="1:34" ht="137.25">
      <c r="A445" t="s">
        <v>49</v>
      </c>
      <c r="B445" s="11" t="s">
        <v>79</v>
      </c>
      <c r="C445" s="1" t="s">
        <v>80</v>
      </c>
      <c r="D44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5" s="11" t="s">
        <v>81</v>
      </c>
      <c r="F445" s="12" t="s">
        <v>82</v>
      </c>
      <c r="G445" s="12" t="s">
        <v>83</v>
      </c>
      <c r="H445" s="12">
        <v>1</v>
      </c>
      <c r="I445" s="12" t="s">
        <v>84</v>
      </c>
      <c r="J445" s="12" t="s">
        <v>84</v>
      </c>
      <c r="K445" s="13" t="s">
        <v>56</v>
      </c>
      <c r="L445" s="12" t="s">
        <v>85</v>
      </c>
      <c r="M445" s="12" t="s">
        <v>86</v>
      </c>
      <c r="N445" s="1" t="s">
        <v>92</v>
      </c>
      <c r="O445" s="1" t="s">
        <v>93</v>
      </c>
      <c r="P445" t="s">
        <v>62</v>
      </c>
      <c r="Q445" t="s">
        <v>61</v>
      </c>
      <c r="R445" t="s">
        <v>62</v>
      </c>
      <c r="S445" s="1" t="s">
        <v>76</v>
      </c>
      <c r="T445" t="s">
        <v>77</v>
      </c>
      <c r="U445" t="s">
        <v>61</v>
      </c>
      <c r="V445" s="1" t="s">
        <v>89</v>
      </c>
      <c r="W445" s="1" t="s">
        <v>72</v>
      </c>
      <c r="X445" s="1" t="s">
        <v>62</v>
      </c>
      <c r="Y445" s="1" t="s">
        <v>73</v>
      </c>
      <c r="Z445" t="s">
        <v>3192</v>
      </c>
      <c r="AA445" s="12" t="str">
        <f>Table1[[#This Row],[case_id]]&amp;"__"&amp;Table1[[#This Row],[filename]]&amp;"__"&amp;Table1[[#This Row],[Model]]</f>
        <v>repo_625da0d_9d458bb__claude_pkg_llm_vs_gt.diff__Claude Opus 4.8</v>
      </c>
      <c r="AB445" s="12">
        <f>IF(Table1[[#This Row],[task_success]]="Yes",1,0)</f>
        <v>1</v>
      </c>
      <c r="AC445" s="12">
        <f>IF(Table1[[#This Row],[task_success]]="Partial",1,0)</f>
        <v>0</v>
      </c>
      <c r="AD445" s="12">
        <f>IF(Table1[[#This Row],[task_success]]="No",1,0)</f>
        <v>0</v>
      </c>
      <c r="AE445" s="12">
        <f>IF(Table1[[#This Row],[exact_match]]="Yes",1,0)</f>
        <v>0</v>
      </c>
      <c r="AF445" s="12">
        <f>IF(Table1[[#This Row],[unintended_change_present]]="Yes",1,0)</f>
        <v>1</v>
      </c>
      <c r="AG445" s="12">
        <f>IF(Table1[[#This Row],[missed_required_change]]="Yes",1,0)</f>
        <v>0</v>
      </c>
      <c r="AH445" s="12">
        <f>IF(OR(Table1[[#This Row],[severity]]="Medium",Table1[[#This Row],[severity]]="High"),1,0)</f>
        <v>0</v>
      </c>
    </row>
    <row r="446" spans="1:34" ht="229.5">
      <c r="A446" t="s">
        <v>49</v>
      </c>
      <c r="B446" s="11" t="s">
        <v>79</v>
      </c>
      <c r="C446" s="1" t="s">
        <v>80</v>
      </c>
      <c r="D44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6" s="11" t="s">
        <v>94</v>
      </c>
      <c r="F446" s="12" t="s">
        <v>95</v>
      </c>
      <c r="G446" s="12" t="s">
        <v>96</v>
      </c>
      <c r="H446" s="12">
        <v>1</v>
      </c>
      <c r="I446" s="12" t="s">
        <v>97</v>
      </c>
      <c r="J446" s="12" t="s">
        <v>97</v>
      </c>
      <c r="K446" s="13" t="s">
        <v>56</v>
      </c>
      <c r="L446" s="12" t="s">
        <v>98</v>
      </c>
      <c r="M446" s="12" t="s">
        <v>99</v>
      </c>
      <c r="N446" s="1" t="s">
        <v>111</v>
      </c>
      <c r="O446" s="1" t="s">
        <v>112</v>
      </c>
      <c r="P446" s="1" t="s">
        <v>61</v>
      </c>
      <c r="Q446" s="1" t="s">
        <v>61</v>
      </c>
      <c r="R446" s="1" t="s">
        <v>62</v>
      </c>
      <c r="S446" s="1" t="s">
        <v>108</v>
      </c>
      <c r="T446" s="1" t="s">
        <v>64</v>
      </c>
      <c r="U446" s="1" t="s">
        <v>62</v>
      </c>
      <c r="V446" s="1" t="s">
        <v>113</v>
      </c>
      <c r="W446" s="1" t="s">
        <v>66</v>
      </c>
      <c r="X446" s="1" t="s">
        <v>61</v>
      </c>
      <c r="Y446" s="1" t="s">
        <v>105</v>
      </c>
      <c r="Z446" t="s">
        <v>3192</v>
      </c>
      <c r="AA446" s="12" t="str">
        <f>Table1[[#This Row],[case_id]]&amp;"__"&amp;Table1[[#This Row],[filename]]&amp;"__"&amp;Table1[[#This Row],[Model]]</f>
        <v>repo_b4db08e_d18e5c4__claude_event_llm_vs_gt.diff__Claude Opus 4.8</v>
      </c>
      <c r="AB446" s="12">
        <f>IF(Table1[[#This Row],[task_success]]="Yes",1,0)</f>
        <v>0</v>
      </c>
      <c r="AC446" s="12">
        <f>IF(Table1[[#This Row],[task_success]]="Partial",1,0)</f>
        <v>0</v>
      </c>
      <c r="AD446" s="12">
        <f>IF(Table1[[#This Row],[task_success]]="No",1,0)</f>
        <v>1</v>
      </c>
      <c r="AE446" s="12">
        <f>IF(Table1[[#This Row],[exact_match]]="Yes",1,0)</f>
        <v>0</v>
      </c>
      <c r="AF446" s="12">
        <f>IF(Table1[[#This Row],[unintended_change_present]]="Yes",1,0)</f>
        <v>1</v>
      </c>
      <c r="AG446" s="12">
        <f>IF(Table1[[#This Row],[missed_required_change]]="Yes",1,0)</f>
        <v>1</v>
      </c>
      <c r="AH446" s="12">
        <f>IF(OR(Table1[[#This Row],[severity]]="Medium",Table1[[#This Row],[severity]]="High"),1,0)</f>
        <v>1</v>
      </c>
    </row>
    <row r="447" spans="1:34" ht="91.5">
      <c r="A447" t="s">
        <v>49</v>
      </c>
      <c r="B447" s="11" t="s">
        <v>79</v>
      </c>
      <c r="C447" s="1" t="s">
        <v>114</v>
      </c>
      <c r="D44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7" s="11" t="s">
        <v>115</v>
      </c>
      <c r="F447" s="12" t="s">
        <v>116</v>
      </c>
      <c r="G447" s="12" t="s">
        <v>117</v>
      </c>
      <c r="H447" s="12">
        <v>3</v>
      </c>
      <c r="I447" s="12" t="s">
        <v>118</v>
      </c>
      <c r="J447" s="12" t="s">
        <v>119</v>
      </c>
      <c r="K447" s="13" t="s">
        <v>56</v>
      </c>
      <c r="L447" s="12" t="s">
        <v>120</v>
      </c>
      <c r="M447" s="12" t="s">
        <v>121</v>
      </c>
      <c r="N447" s="1" t="s">
        <v>129</v>
      </c>
      <c r="O447" s="1" t="s">
        <v>130</v>
      </c>
      <c r="P447" t="s">
        <v>62</v>
      </c>
      <c r="Q447" t="s">
        <v>61</v>
      </c>
      <c r="R447" t="s">
        <v>62</v>
      </c>
      <c r="S447" s="1" t="s">
        <v>76</v>
      </c>
      <c r="T447" t="s">
        <v>77</v>
      </c>
      <c r="U447" t="s">
        <v>61</v>
      </c>
      <c r="V447" s="1" t="s">
        <v>89</v>
      </c>
      <c r="W447" s="1" t="s">
        <v>72</v>
      </c>
      <c r="X447" s="1" t="s">
        <v>62</v>
      </c>
      <c r="Y447" s="1" t="s">
        <v>73</v>
      </c>
      <c r="Z447" t="s">
        <v>3192</v>
      </c>
      <c r="AA447" s="12" t="str">
        <f>Table1[[#This Row],[case_id]]&amp;"__"&amp;Table1[[#This Row],[filename]]&amp;"__"&amp;Table1[[#This Row],[Model]]</f>
        <v>repo_8b7a575_d92abc6__claude_eval_llm_vs_gt.diff__Claude Opus 4.8</v>
      </c>
      <c r="AB447" s="12">
        <f>IF(Table1[[#This Row],[task_success]]="Yes",1,0)</f>
        <v>1</v>
      </c>
      <c r="AC447" s="12">
        <f>IF(Table1[[#This Row],[task_success]]="Partial",1,0)</f>
        <v>0</v>
      </c>
      <c r="AD447" s="12">
        <f>IF(Table1[[#This Row],[task_success]]="No",1,0)</f>
        <v>0</v>
      </c>
      <c r="AE447" s="12">
        <f>IF(Table1[[#This Row],[exact_match]]="Yes",1,0)</f>
        <v>0</v>
      </c>
      <c r="AF447" s="12">
        <f>IF(Table1[[#This Row],[unintended_change_present]]="Yes",1,0)</f>
        <v>1</v>
      </c>
      <c r="AG447" s="12">
        <f>IF(Table1[[#This Row],[missed_required_change]]="Yes",1,0)</f>
        <v>0</v>
      </c>
      <c r="AH447" s="12">
        <f>IF(OR(Table1[[#This Row],[severity]]="Medium",Table1[[#This Row],[severity]]="High"),1,0)</f>
        <v>0</v>
      </c>
    </row>
    <row r="448" spans="1:34" ht="121.5">
      <c r="A448" t="s">
        <v>49</v>
      </c>
      <c r="B448" s="11" t="s">
        <v>79</v>
      </c>
      <c r="C448" s="1" t="s">
        <v>114</v>
      </c>
      <c r="D44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8" s="11" t="s">
        <v>115</v>
      </c>
      <c r="F448" s="12" t="s">
        <v>116</v>
      </c>
      <c r="G448" s="12" t="s">
        <v>117</v>
      </c>
      <c r="H448" s="12">
        <v>3</v>
      </c>
      <c r="I448" s="12" t="s">
        <v>118</v>
      </c>
      <c r="J448" s="12" t="s">
        <v>131</v>
      </c>
      <c r="K448" s="13" t="s">
        <v>56</v>
      </c>
      <c r="L448" s="12" t="s">
        <v>120</v>
      </c>
      <c r="M448" s="12" t="s">
        <v>121</v>
      </c>
      <c r="N448" s="1" t="s">
        <v>136</v>
      </c>
      <c r="O448" s="1" t="s">
        <v>137</v>
      </c>
      <c r="P448" s="1" t="s">
        <v>61</v>
      </c>
      <c r="Q448" t="s">
        <v>61</v>
      </c>
      <c r="R448" t="s">
        <v>62</v>
      </c>
      <c r="S448" s="1" t="s">
        <v>138</v>
      </c>
      <c r="T448" s="1" t="s">
        <v>64</v>
      </c>
      <c r="U448" s="1" t="s">
        <v>62</v>
      </c>
      <c r="V448" s="1" t="s">
        <v>139</v>
      </c>
      <c r="W448" s="1" t="s">
        <v>66</v>
      </c>
      <c r="X448" s="1" t="s">
        <v>62</v>
      </c>
      <c r="Y448" s="1" t="s">
        <v>73</v>
      </c>
      <c r="Z448" t="s">
        <v>3192</v>
      </c>
      <c r="AA448" s="12" t="str">
        <f>Table1[[#This Row],[case_id]]&amp;"__"&amp;Table1[[#This Row],[filename]]&amp;"__"&amp;Table1[[#This Row],[Model]]</f>
        <v>repo_8b7a575_d92abc6__claude_postpone_llm_vs_gt.diff__Claude Opus 4.8</v>
      </c>
      <c r="AB448" s="12">
        <f>IF(Table1[[#This Row],[task_success]]="Yes",1,0)</f>
        <v>0</v>
      </c>
      <c r="AC448" s="12">
        <f>IF(Table1[[#This Row],[task_success]]="Partial",1,0)</f>
        <v>0</v>
      </c>
      <c r="AD448" s="12">
        <f>IF(Table1[[#This Row],[task_success]]="No",1,0)</f>
        <v>1</v>
      </c>
      <c r="AE448" s="12">
        <f>IF(Table1[[#This Row],[exact_match]]="Yes",1,0)</f>
        <v>0</v>
      </c>
      <c r="AF448" s="12">
        <f>IF(Table1[[#This Row],[unintended_change_present]]="Yes",1,0)</f>
        <v>1</v>
      </c>
      <c r="AG448" s="12">
        <f>IF(Table1[[#This Row],[missed_required_change]]="Yes",1,0)</f>
        <v>1</v>
      </c>
      <c r="AH448" s="12">
        <f>IF(OR(Table1[[#This Row],[severity]]="Medium",Table1[[#This Row],[severity]]="High"),1,0)</f>
        <v>1</v>
      </c>
    </row>
    <row r="449" spans="1:34" ht="91.5">
      <c r="A449" t="s">
        <v>49</v>
      </c>
      <c r="B449" s="11" t="s">
        <v>79</v>
      </c>
      <c r="C449" s="1" t="s">
        <v>114</v>
      </c>
      <c r="D44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49" s="11" t="s">
        <v>115</v>
      </c>
      <c r="F449" s="12" t="s">
        <v>116</v>
      </c>
      <c r="G449" s="12" t="s">
        <v>117</v>
      </c>
      <c r="H449" s="12">
        <v>3</v>
      </c>
      <c r="I449" s="12" t="s">
        <v>118</v>
      </c>
      <c r="J449" s="12" t="s">
        <v>140</v>
      </c>
      <c r="K449" s="13" t="s">
        <v>56</v>
      </c>
      <c r="L449" s="12" t="s">
        <v>120</v>
      </c>
      <c r="M449" s="12" t="s">
        <v>121</v>
      </c>
      <c r="N449" s="1" t="s">
        <v>147</v>
      </c>
      <c r="O449" s="1" t="s">
        <v>148</v>
      </c>
      <c r="P449" t="s">
        <v>62</v>
      </c>
      <c r="Q449" t="s">
        <v>61</v>
      </c>
      <c r="R449" t="s">
        <v>62</v>
      </c>
      <c r="S449" s="1" t="s">
        <v>76</v>
      </c>
      <c r="T449" t="s">
        <v>77</v>
      </c>
      <c r="U449" t="s">
        <v>61</v>
      </c>
      <c r="V449" s="1" t="s">
        <v>89</v>
      </c>
      <c r="W449" s="1" t="s">
        <v>72</v>
      </c>
      <c r="X449" s="1" t="s">
        <v>62</v>
      </c>
      <c r="Y449" s="1" t="s">
        <v>73</v>
      </c>
      <c r="Z449" t="s">
        <v>3192</v>
      </c>
      <c r="AA449" s="12" t="str">
        <f>Table1[[#This Row],[case_id]]&amp;"__"&amp;Table1[[#This Row],[filename]]&amp;"__"&amp;Table1[[#This Row],[Model]]</f>
        <v>repo_8b7a575_d92abc6__claude_skip_llm_vs_gt.diff__Claude Opus 4.8</v>
      </c>
      <c r="AB449" s="12">
        <f>IF(Table1[[#This Row],[task_success]]="Yes",1,0)</f>
        <v>1</v>
      </c>
      <c r="AC449" s="12">
        <f>IF(Table1[[#This Row],[task_success]]="Partial",1,0)</f>
        <v>0</v>
      </c>
      <c r="AD449" s="12">
        <f>IF(Table1[[#This Row],[task_success]]="No",1,0)</f>
        <v>0</v>
      </c>
      <c r="AE449" s="12">
        <f>IF(Table1[[#This Row],[exact_match]]="Yes",1,0)</f>
        <v>0</v>
      </c>
      <c r="AF449" s="12">
        <f>IF(Table1[[#This Row],[unintended_change_present]]="Yes",1,0)</f>
        <v>1</v>
      </c>
      <c r="AG449" s="12">
        <f>IF(Table1[[#This Row],[missed_required_change]]="Yes",1,0)</f>
        <v>0</v>
      </c>
      <c r="AH449" s="12">
        <f>IF(OR(Table1[[#This Row],[severity]]="Medium",Table1[[#This Row],[severity]]="High"),1,0)</f>
        <v>0</v>
      </c>
    </row>
    <row r="450" spans="1:34" ht="213">
      <c r="A450" t="s">
        <v>49</v>
      </c>
      <c r="B450" s="11" t="s">
        <v>79</v>
      </c>
      <c r="C450" s="1" t="s">
        <v>149</v>
      </c>
      <c r="D45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0" s="11" t="s">
        <v>150</v>
      </c>
      <c r="F450" s="12" t="s">
        <v>151</v>
      </c>
      <c r="G450" s="12" t="s">
        <v>152</v>
      </c>
      <c r="H450" s="12">
        <v>1</v>
      </c>
      <c r="I450" s="12" t="s">
        <v>153</v>
      </c>
      <c r="J450" s="12" t="s">
        <v>153</v>
      </c>
      <c r="K450" s="13" t="s">
        <v>56</v>
      </c>
      <c r="L450" s="12" t="s">
        <v>154</v>
      </c>
      <c r="M450" s="12" t="s">
        <v>155</v>
      </c>
      <c r="N450" s="1" t="s">
        <v>163</v>
      </c>
      <c r="O450" s="1" t="s">
        <v>164</v>
      </c>
      <c r="P450" s="1" t="s">
        <v>102</v>
      </c>
      <c r="Q450" s="1" t="s">
        <v>61</v>
      </c>
      <c r="R450" s="1" t="s">
        <v>62</v>
      </c>
      <c r="S450" s="1" t="s">
        <v>165</v>
      </c>
      <c r="T450" s="1" t="s">
        <v>64</v>
      </c>
      <c r="U450" s="1" t="s">
        <v>62</v>
      </c>
      <c r="V450" s="1" t="s">
        <v>166</v>
      </c>
      <c r="W450" s="1" t="s">
        <v>162</v>
      </c>
      <c r="X450" s="1" t="s">
        <v>62</v>
      </c>
      <c r="Y450" s="1" t="s">
        <v>73</v>
      </c>
      <c r="Z450" t="s">
        <v>3192</v>
      </c>
      <c r="AA450" s="12" t="str">
        <f>Table1[[#This Row],[case_id]]&amp;"__"&amp;Table1[[#This Row],[filename]]&amp;"__"&amp;Table1[[#This Row],[Model]]</f>
        <v>repo_d76bd40_aeff594__claude_llm_vs_gt.diff__Claude Opus 4.8</v>
      </c>
      <c r="AB450" s="12">
        <f>IF(Table1[[#This Row],[task_success]]="Yes",1,0)</f>
        <v>0</v>
      </c>
      <c r="AC450" s="12">
        <f>IF(Table1[[#This Row],[task_success]]="Partial",1,0)</f>
        <v>1</v>
      </c>
      <c r="AD450" s="12">
        <f>IF(Table1[[#This Row],[task_success]]="No",1,0)</f>
        <v>0</v>
      </c>
      <c r="AE450" s="12">
        <f>IF(Table1[[#This Row],[exact_match]]="Yes",1,0)</f>
        <v>0</v>
      </c>
      <c r="AF450" s="12">
        <f>IF(Table1[[#This Row],[unintended_change_present]]="Yes",1,0)</f>
        <v>1</v>
      </c>
      <c r="AG450" s="12">
        <f>IF(Table1[[#This Row],[missed_required_change]]="Yes",1,0)</f>
        <v>1</v>
      </c>
      <c r="AH450" s="12">
        <f>IF(OR(Table1[[#This Row],[severity]]="Medium",Table1[[#This Row],[severity]]="High"),1,0)</f>
        <v>1</v>
      </c>
    </row>
    <row r="451" spans="1:34" ht="106.5">
      <c r="A451" t="s">
        <v>49</v>
      </c>
      <c r="B451" s="11" t="s">
        <v>79</v>
      </c>
      <c r="C451" s="3" t="s">
        <v>149</v>
      </c>
      <c r="D451"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1" s="11" t="s">
        <v>167</v>
      </c>
      <c r="F451" s="12" t="s">
        <v>168</v>
      </c>
      <c r="G451" s="12">
        <v>5300156</v>
      </c>
      <c r="H451" s="12">
        <v>1</v>
      </c>
      <c r="I451" s="12" t="s">
        <v>169</v>
      </c>
      <c r="J451" s="12" t="s">
        <v>169</v>
      </c>
      <c r="K451" s="13" t="s">
        <v>56</v>
      </c>
      <c r="L451" s="12" t="s">
        <v>170</v>
      </c>
      <c r="M451" s="12" t="s">
        <v>171</v>
      </c>
      <c r="N451" s="1" t="s">
        <v>178</v>
      </c>
      <c r="O451" s="1" t="s">
        <v>179</v>
      </c>
      <c r="P451" t="s">
        <v>62</v>
      </c>
      <c r="Q451" t="s">
        <v>61</v>
      </c>
      <c r="R451" t="s">
        <v>62</v>
      </c>
      <c r="S451" s="1" t="s">
        <v>76</v>
      </c>
      <c r="T451" t="s">
        <v>77</v>
      </c>
      <c r="U451" t="s">
        <v>61</v>
      </c>
      <c r="V451" s="1" t="s">
        <v>157</v>
      </c>
      <c r="W451" s="1" t="s">
        <v>72</v>
      </c>
      <c r="X451" s="1" t="s">
        <v>62</v>
      </c>
      <c r="Y451" s="1" t="s">
        <v>73</v>
      </c>
      <c r="Z451" t="s">
        <v>3192</v>
      </c>
      <c r="AA451" s="12" t="str">
        <f>Table1[[#This Row],[case_id]]&amp;"__"&amp;Table1[[#This Row],[filename]]&amp;"__"&amp;Table1[[#This Row],[Model]]</f>
        <v>repo_522d1d8_5300156__claude_saltutil_llm_vs_gt.diff__Claude Opus 4.8</v>
      </c>
      <c r="AB451" s="12">
        <f>IF(Table1[[#This Row],[task_success]]="Yes",1,0)</f>
        <v>1</v>
      </c>
      <c r="AC451" s="12">
        <f>IF(Table1[[#This Row],[task_success]]="Partial",1,0)</f>
        <v>0</v>
      </c>
      <c r="AD451" s="12">
        <f>IF(Table1[[#This Row],[task_success]]="No",1,0)</f>
        <v>0</v>
      </c>
      <c r="AE451" s="12">
        <f>IF(Table1[[#This Row],[exact_match]]="Yes",1,0)</f>
        <v>0</v>
      </c>
      <c r="AF451" s="12">
        <f>IF(Table1[[#This Row],[unintended_change_present]]="Yes",1,0)</f>
        <v>1</v>
      </c>
      <c r="AG451" s="12">
        <f>IF(Table1[[#This Row],[missed_required_change]]="Yes",1,0)</f>
        <v>0</v>
      </c>
      <c r="AH451" s="12">
        <f>IF(OR(Table1[[#This Row],[severity]]="Medium",Table1[[#This Row],[severity]]="High"),1,0)</f>
        <v>0</v>
      </c>
    </row>
    <row r="452" spans="1:34" ht="91.5">
      <c r="A452" t="s">
        <v>49</v>
      </c>
      <c r="B452" s="11" t="s">
        <v>79</v>
      </c>
      <c r="C452" s="1" t="s">
        <v>180</v>
      </c>
      <c r="D45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2" s="11" t="s">
        <v>181</v>
      </c>
      <c r="F452" s="12" t="s">
        <v>182</v>
      </c>
      <c r="G452" s="12" t="s">
        <v>183</v>
      </c>
      <c r="H452" s="12">
        <v>1</v>
      </c>
      <c r="I452" s="12" t="s">
        <v>184</v>
      </c>
      <c r="J452" s="12" t="s">
        <v>184</v>
      </c>
      <c r="K452" s="13" t="s">
        <v>56</v>
      </c>
      <c r="L452" s="12" t="s">
        <v>185</v>
      </c>
      <c r="M452" s="12" t="s">
        <v>186</v>
      </c>
      <c r="N452" s="1" t="s">
        <v>193</v>
      </c>
      <c r="O452" s="1" t="s">
        <v>194</v>
      </c>
      <c r="P452" t="s">
        <v>62</v>
      </c>
      <c r="Q452" t="s">
        <v>61</v>
      </c>
      <c r="R452" t="s">
        <v>62</v>
      </c>
      <c r="S452" s="1" t="s">
        <v>76</v>
      </c>
      <c r="T452" t="s">
        <v>77</v>
      </c>
      <c r="U452" t="s">
        <v>61</v>
      </c>
      <c r="V452" s="1" t="s">
        <v>157</v>
      </c>
      <c r="W452" s="1" t="s">
        <v>72</v>
      </c>
      <c r="X452" s="1" t="s">
        <v>62</v>
      </c>
      <c r="Y452" s="1" t="s">
        <v>73</v>
      </c>
      <c r="Z452" t="s">
        <v>3192</v>
      </c>
      <c r="AA452" s="12" t="str">
        <f>Table1[[#This Row],[case_id]]&amp;"__"&amp;Table1[[#This Row],[filename]]&amp;"__"&amp;Table1[[#This Row],[Model]]</f>
        <v>repo_9805bde_5ca7e72__claude_gitfs_llm_vs_gt.diff__Claude Opus 4.8</v>
      </c>
      <c r="AB452" s="12">
        <f>IF(Table1[[#This Row],[task_success]]="Yes",1,0)</f>
        <v>1</v>
      </c>
      <c r="AC452" s="12">
        <f>IF(Table1[[#This Row],[task_success]]="Partial",1,0)</f>
        <v>0</v>
      </c>
      <c r="AD452" s="12">
        <f>IF(Table1[[#This Row],[task_success]]="No",1,0)</f>
        <v>0</v>
      </c>
      <c r="AE452" s="12">
        <f>IF(Table1[[#This Row],[exact_match]]="Yes",1,0)</f>
        <v>0</v>
      </c>
      <c r="AF452" s="12">
        <f>IF(Table1[[#This Row],[unintended_change_present]]="Yes",1,0)</f>
        <v>1</v>
      </c>
      <c r="AG452" s="12">
        <f>IF(Table1[[#This Row],[missed_required_change]]="Yes",1,0)</f>
        <v>0</v>
      </c>
      <c r="AH452" s="12">
        <f>IF(OR(Table1[[#This Row],[severity]]="Medium",Table1[[#This Row],[severity]]="High"),1,0)</f>
        <v>0</v>
      </c>
    </row>
    <row r="453" spans="1:34" ht="229.5">
      <c r="A453" t="s">
        <v>195</v>
      </c>
      <c r="B453" s="11" t="s">
        <v>196</v>
      </c>
      <c r="C453" s="1" t="s">
        <v>80</v>
      </c>
      <c r="D45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3" s="11" t="s">
        <v>197</v>
      </c>
      <c r="F453" s="12">
        <v>5992898</v>
      </c>
      <c r="G453" s="12" t="s">
        <v>198</v>
      </c>
      <c r="H453" s="12">
        <v>2</v>
      </c>
      <c r="I453" s="12" t="s">
        <v>199</v>
      </c>
      <c r="J453" s="12" t="s">
        <v>200</v>
      </c>
      <c r="K453" s="13" t="s">
        <v>56</v>
      </c>
      <c r="L453" s="12" t="s">
        <v>201</v>
      </c>
      <c r="M453" s="12" t="s">
        <v>202</v>
      </c>
      <c r="N453" s="1" t="s">
        <v>210</v>
      </c>
      <c r="O453" s="1" t="s">
        <v>211</v>
      </c>
      <c r="P453" t="s">
        <v>62</v>
      </c>
      <c r="Q453" t="s">
        <v>61</v>
      </c>
      <c r="R453" t="s">
        <v>62</v>
      </c>
      <c r="S453" s="1" t="s">
        <v>205</v>
      </c>
      <c r="T453" t="s">
        <v>125</v>
      </c>
      <c r="U453" t="s">
        <v>61</v>
      </c>
      <c r="V453" s="1" t="s">
        <v>206</v>
      </c>
      <c r="W453" s="1" t="s">
        <v>72</v>
      </c>
      <c r="X453" s="1" t="s">
        <v>62</v>
      </c>
      <c r="Y453" s="1" t="s">
        <v>73</v>
      </c>
      <c r="Z453" t="s">
        <v>3192</v>
      </c>
      <c r="AA453" s="12" t="str">
        <f>Table1[[#This Row],[case_id]]&amp;"__"&amp;Table1[[#This Row],[filename]]&amp;"__"&amp;Table1[[#This Row],[Model]]</f>
        <v>repo_5992898_7c7c0aa__claude_helpertrigger_llm_vs_gt.diff__Claude Opus 4.8</v>
      </c>
      <c r="AB453" s="12">
        <f>IF(Table1[[#This Row],[task_success]]="Yes",1,0)</f>
        <v>1</v>
      </c>
      <c r="AC453" s="12">
        <f>IF(Table1[[#This Row],[task_success]]="Partial",1,0)</f>
        <v>0</v>
      </c>
      <c r="AD453" s="12">
        <f>IF(Table1[[#This Row],[task_success]]="No",1,0)</f>
        <v>0</v>
      </c>
      <c r="AE453" s="12">
        <f>IF(Table1[[#This Row],[exact_match]]="Yes",1,0)</f>
        <v>0</v>
      </c>
      <c r="AF453" s="12">
        <f>IF(Table1[[#This Row],[unintended_change_present]]="Yes",1,0)</f>
        <v>1</v>
      </c>
      <c r="AG453" s="12">
        <f>IF(Table1[[#This Row],[missed_required_change]]="Yes",1,0)</f>
        <v>0</v>
      </c>
      <c r="AH453" s="12">
        <f>IF(OR(Table1[[#This Row],[severity]]="Medium",Table1[[#This Row],[severity]]="High"),1,0)</f>
        <v>1</v>
      </c>
    </row>
    <row r="454" spans="1:34" ht="167.25">
      <c r="A454" t="s">
        <v>195</v>
      </c>
      <c r="B454" s="11" t="s">
        <v>196</v>
      </c>
      <c r="C454" s="1" t="s">
        <v>80</v>
      </c>
      <c r="D45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4" s="11" t="s">
        <v>197</v>
      </c>
      <c r="F454" s="12">
        <v>5992898</v>
      </c>
      <c r="G454" s="12" t="s">
        <v>198</v>
      </c>
      <c r="H454" s="12">
        <v>2</v>
      </c>
      <c r="I454" s="12" t="s">
        <v>199</v>
      </c>
      <c r="J454" s="12" t="s">
        <v>212</v>
      </c>
      <c r="K454" s="13" t="s">
        <v>56</v>
      </c>
      <c r="L454" s="12" t="s">
        <v>201</v>
      </c>
      <c r="M454" s="12" t="s">
        <v>202</v>
      </c>
      <c r="N454" s="1" t="s">
        <v>220</v>
      </c>
      <c r="O454" s="1" t="s">
        <v>221</v>
      </c>
      <c r="P454" t="s">
        <v>62</v>
      </c>
      <c r="Q454" t="s">
        <v>61</v>
      </c>
      <c r="R454" t="s">
        <v>62</v>
      </c>
      <c r="S454" s="1" t="s">
        <v>222</v>
      </c>
      <c r="T454" s="1" t="s">
        <v>77</v>
      </c>
      <c r="U454" s="1" t="s">
        <v>61</v>
      </c>
      <c r="V454" s="1" t="s">
        <v>223</v>
      </c>
      <c r="W454" s="1" t="s">
        <v>72</v>
      </c>
      <c r="X454" s="1" t="s">
        <v>62</v>
      </c>
      <c r="Y454" s="1" t="s">
        <v>73</v>
      </c>
      <c r="Z454" t="s">
        <v>3192</v>
      </c>
      <c r="AA454" s="12" t="str">
        <f>Table1[[#This Row],[case_id]]&amp;"__"&amp;Table1[[#This Row],[filename]]&amp;"__"&amp;Table1[[#This Row],[Model]]</f>
        <v>repo_5992898_7c7c0aa__claude_texttrigger_llm_vs_gt.diff__Claude Opus 4.8</v>
      </c>
      <c r="AB454" s="12">
        <f>IF(Table1[[#This Row],[task_success]]="Yes",1,0)</f>
        <v>1</v>
      </c>
      <c r="AC454" s="12">
        <f>IF(Table1[[#This Row],[task_success]]="Partial",1,0)</f>
        <v>0</v>
      </c>
      <c r="AD454" s="12">
        <f>IF(Table1[[#This Row],[task_success]]="No",1,0)</f>
        <v>0</v>
      </c>
      <c r="AE454" s="12">
        <f>IF(Table1[[#This Row],[exact_match]]="Yes",1,0)</f>
        <v>0</v>
      </c>
      <c r="AF454" s="12">
        <f>IF(Table1[[#This Row],[unintended_change_present]]="Yes",1,0)</f>
        <v>1</v>
      </c>
      <c r="AG454" s="12">
        <f>IF(Table1[[#This Row],[missed_required_change]]="Yes",1,0)</f>
        <v>0</v>
      </c>
      <c r="AH454" s="12">
        <f>IF(OR(Table1[[#This Row],[severity]]="Medium",Table1[[#This Row],[severity]]="High"),1,0)</f>
        <v>0</v>
      </c>
    </row>
    <row r="455" spans="1:34" ht="152.25">
      <c r="A455" t="s">
        <v>195</v>
      </c>
      <c r="B455" s="11" t="s">
        <v>196</v>
      </c>
      <c r="C455" s="1" t="s">
        <v>80</v>
      </c>
      <c r="D45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5" s="11" t="s">
        <v>224</v>
      </c>
      <c r="F455" s="12" t="s">
        <v>225</v>
      </c>
      <c r="G455" s="12" t="s">
        <v>226</v>
      </c>
      <c r="H455" s="12">
        <v>1</v>
      </c>
      <c r="I455" s="12" t="s">
        <v>227</v>
      </c>
      <c r="J455" s="12" t="s">
        <v>227</v>
      </c>
      <c r="K455" s="13" t="s">
        <v>56</v>
      </c>
      <c r="L455" s="12" t="s">
        <v>228</v>
      </c>
      <c r="M455" s="12" t="s">
        <v>229</v>
      </c>
      <c r="N455" s="1" t="s">
        <v>235</v>
      </c>
      <c r="O455" s="1" t="s">
        <v>236</v>
      </c>
      <c r="P455" t="s">
        <v>62</v>
      </c>
      <c r="Q455" t="s">
        <v>61</v>
      </c>
      <c r="R455" t="s">
        <v>62</v>
      </c>
      <c r="S455" s="1" t="s">
        <v>76</v>
      </c>
      <c r="T455" t="s">
        <v>77</v>
      </c>
      <c r="U455" t="s">
        <v>61</v>
      </c>
      <c r="V455" s="1" t="s">
        <v>237</v>
      </c>
      <c r="W455" s="1" t="s">
        <v>72</v>
      </c>
      <c r="X455" s="1" t="s">
        <v>62</v>
      </c>
      <c r="Y455" s="1" t="s">
        <v>73</v>
      </c>
      <c r="Z455" t="s">
        <v>3192</v>
      </c>
      <c r="AA455" s="12" t="str">
        <f>Table1[[#This Row],[case_id]]&amp;"__"&amp;Table1[[#This Row],[filename]]&amp;"__"&amp;Table1[[#This Row],[Model]]</f>
        <v>repo_5cc9e01_042a0f7__claude_init_llm_vs_gt.diff__Claude Opus 4.8</v>
      </c>
      <c r="AB455" s="12">
        <f>IF(Table1[[#This Row],[task_success]]="Yes",1,0)</f>
        <v>1</v>
      </c>
      <c r="AC455" s="12">
        <f>IF(Table1[[#This Row],[task_success]]="Partial",1,0)</f>
        <v>0</v>
      </c>
      <c r="AD455" s="12">
        <f>IF(Table1[[#This Row],[task_success]]="No",1,0)</f>
        <v>0</v>
      </c>
      <c r="AE455" s="12">
        <f>IF(Table1[[#This Row],[exact_match]]="Yes",1,0)</f>
        <v>0</v>
      </c>
      <c r="AF455" s="12">
        <f>IF(Table1[[#This Row],[unintended_change_present]]="Yes",1,0)</f>
        <v>1</v>
      </c>
      <c r="AG455" s="12">
        <f>IF(Table1[[#This Row],[missed_required_change]]="Yes",1,0)</f>
        <v>0</v>
      </c>
      <c r="AH455" s="12">
        <f>IF(OR(Table1[[#This Row],[severity]]="Medium",Table1[[#This Row],[severity]]="High"),1,0)</f>
        <v>0</v>
      </c>
    </row>
    <row r="456" spans="1:34" ht="183">
      <c r="A456" t="s">
        <v>195</v>
      </c>
      <c r="B456" s="11" t="s">
        <v>196</v>
      </c>
      <c r="C456" s="1" t="s">
        <v>149</v>
      </c>
      <c r="D45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6" s="11" t="s">
        <v>238</v>
      </c>
      <c r="F456" s="12" t="s">
        <v>239</v>
      </c>
      <c r="G456" s="12" t="s">
        <v>240</v>
      </c>
      <c r="H456" s="12">
        <v>6</v>
      </c>
      <c r="I456" s="12" t="s">
        <v>241</v>
      </c>
      <c r="J456" s="12" t="s">
        <v>242</v>
      </c>
      <c r="K456" s="13" t="s">
        <v>56</v>
      </c>
      <c r="L456" s="12" t="s">
        <v>243</v>
      </c>
      <c r="M456" s="12" t="s">
        <v>244</v>
      </c>
      <c r="N456" s="1" t="s">
        <v>249</v>
      </c>
      <c r="O456" s="1" t="s">
        <v>250</v>
      </c>
      <c r="P456" t="s">
        <v>62</v>
      </c>
      <c r="Q456" t="s">
        <v>61</v>
      </c>
      <c r="R456" t="s">
        <v>62</v>
      </c>
      <c r="S456" s="1" t="s">
        <v>76</v>
      </c>
      <c r="T456" t="s">
        <v>77</v>
      </c>
      <c r="U456" t="s">
        <v>61</v>
      </c>
      <c r="V456" s="1" t="s">
        <v>232</v>
      </c>
      <c r="W456" s="1" t="s">
        <v>72</v>
      </c>
      <c r="X456" s="1" t="s">
        <v>62</v>
      </c>
      <c r="Y456" s="1" t="s">
        <v>73</v>
      </c>
      <c r="Z456" t="s">
        <v>3192</v>
      </c>
      <c r="AA456" s="12" t="str">
        <f>Table1[[#This Row],[case_id]]&amp;"__"&amp;Table1[[#This Row],[filename]]&amp;"__"&amp;Table1[[#This Row],[Model]]</f>
        <v>repo_2d308aa_866cd52__claude_sensor_llm_vs_gt.diff__Claude Opus 4.8</v>
      </c>
      <c r="AB456" s="12">
        <f>IF(Table1[[#This Row],[task_success]]="Yes",1,0)</f>
        <v>1</v>
      </c>
      <c r="AC456" s="12">
        <f>IF(Table1[[#This Row],[task_success]]="Partial",1,0)</f>
        <v>0</v>
      </c>
      <c r="AD456" s="12">
        <f>IF(Table1[[#This Row],[task_success]]="No",1,0)</f>
        <v>0</v>
      </c>
      <c r="AE456" s="12">
        <f>IF(Table1[[#This Row],[exact_match]]="Yes",1,0)</f>
        <v>0</v>
      </c>
      <c r="AF456" s="12">
        <f>IF(Table1[[#This Row],[unintended_change_present]]="Yes",1,0)</f>
        <v>1</v>
      </c>
      <c r="AG456" s="12">
        <f>IF(Table1[[#This Row],[missed_required_change]]="Yes",1,0)</f>
        <v>0</v>
      </c>
      <c r="AH456" s="12">
        <f>IF(OR(Table1[[#This Row],[severity]]="Medium",Table1[[#This Row],[severity]]="High"),1,0)</f>
        <v>0</v>
      </c>
    </row>
    <row r="457" spans="1:34" ht="183">
      <c r="A457" t="s">
        <v>195</v>
      </c>
      <c r="B457" s="11" t="s">
        <v>196</v>
      </c>
      <c r="C457" s="1" t="s">
        <v>149</v>
      </c>
      <c r="D45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7" s="11" t="s">
        <v>238</v>
      </c>
      <c r="F457" s="12" t="s">
        <v>239</v>
      </c>
      <c r="G457" s="12" t="s">
        <v>240</v>
      </c>
      <c r="H457" s="12">
        <v>6</v>
      </c>
      <c r="I457" s="12" t="s">
        <v>241</v>
      </c>
      <c r="J457" s="12" t="s">
        <v>251</v>
      </c>
      <c r="K457" s="13" t="s">
        <v>56</v>
      </c>
      <c r="L457" s="12" t="s">
        <v>243</v>
      </c>
      <c r="M457" s="12" t="s">
        <v>244</v>
      </c>
      <c r="N457" s="1" t="s">
        <v>256</v>
      </c>
      <c r="O457" s="1" t="s">
        <v>257</v>
      </c>
      <c r="P457" t="s">
        <v>62</v>
      </c>
      <c r="Q457" t="s">
        <v>61</v>
      </c>
      <c r="R457" t="s">
        <v>62</v>
      </c>
      <c r="S457" s="1" t="s">
        <v>76</v>
      </c>
      <c r="T457" t="s">
        <v>77</v>
      </c>
      <c r="U457" t="s">
        <v>61</v>
      </c>
      <c r="V457" s="1" t="s">
        <v>258</v>
      </c>
      <c r="W457" s="1" t="s">
        <v>72</v>
      </c>
      <c r="X457" s="1" t="s">
        <v>62</v>
      </c>
      <c r="Y457" s="1" t="s">
        <v>73</v>
      </c>
      <c r="Z457" t="s">
        <v>3192</v>
      </c>
      <c r="AA457" s="12" t="str">
        <f>Table1[[#This Row],[case_id]]&amp;"__"&amp;Table1[[#This Row],[filename]]&amp;"__"&amp;Table1[[#This Row],[Model]]</f>
        <v>repo_2d308aa_866cd52__claude_binary_llm_vs_gt.diff__Claude Opus 4.8</v>
      </c>
      <c r="AB457" s="12">
        <f>IF(Table1[[#This Row],[task_success]]="Yes",1,0)</f>
        <v>1</v>
      </c>
      <c r="AC457" s="12">
        <f>IF(Table1[[#This Row],[task_success]]="Partial",1,0)</f>
        <v>0</v>
      </c>
      <c r="AD457" s="12">
        <f>IF(Table1[[#This Row],[task_success]]="No",1,0)</f>
        <v>0</v>
      </c>
      <c r="AE457" s="12">
        <f>IF(Table1[[#This Row],[exact_match]]="Yes",1,0)</f>
        <v>0</v>
      </c>
      <c r="AF457" s="12">
        <f>IF(Table1[[#This Row],[unintended_change_present]]="Yes",1,0)</f>
        <v>1</v>
      </c>
      <c r="AG457" s="12">
        <f>IF(Table1[[#This Row],[missed_required_change]]="Yes",1,0)</f>
        <v>0</v>
      </c>
      <c r="AH457" s="12">
        <f>IF(OR(Table1[[#This Row],[severity]]="Medium",Table1[[#This Row],[severity]]="High"),1,0)</f>
        <v>0</v>
      </c>
    </row>
    <row r="458" spans="1:34" ht="229.5">
      <c r="A458" t="s">
        <v>195</v>
      </c>
      <c r="B458" s="11" t="s">
        <v>196</v>
      </c>
      <c r="C458" s="1" t="s">
        <v>149</v>
      </c>
      <c r="D45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8" s="11" t="s">
        <v>238</v>
      </c>
      <c r="F458" s="12" t="s">
        <v>239</v>
      </c>
      <c r="G458" s="12" t="s">
        <v>240</v>
      </c>
      <c r="H458" s="12">
        <v>6</v>
      </c>
      <c r="I458" s="12" t="s">
        <v>241</v>
      </c>
      <c r="J458" s="12" t="s">
        <v>259</v>
      </c>
      <c r="K458" s="13" t="s">
        <v>56</v>
      </c>
      <c r="L458" s="12" t="s">
        <v>243</v>
      </c>
      <c r="M458" s="12" t="s">
        <v>244</v>
      </c>
      <c r="N458" s="1" t="s">
        <v>266</v>
      </c>
      <c r="O458" s="1" t="s">
        <v>267</v>
      </c>
      <c r="P458" s="1" t="s">
        <v>61</v>
      </c>
      <c r="Q458" s="1" t="s">
        <v>61</v>
      </c>
      <c r="R458" s="1" t="s">
        <v>62</v>
      </c>
      <c r="S458" s="1" t="s">
        <v>268</v>
      </c>
      <c r="T458" s="1" t="s">
        <v>64</v>
      </c>
      <c r="U458" s="1" t="s">
        <v>62</v>
      </c>
      <c r="V458" s="1" t="s">
        <v>269</v>
      </c>
      <c r="W458" s="1" t="s">
        <v>66</v>
      </c>
      <c r="X458" s="1" t="s">
        <v>62</v>
      </c>
      <c r="Y458" s="1" t="s">
        <v>73</v>
      </c>
      <c r="Z458" t="s">
        <v>3192</v>
      </c>
      <c r="AA458" s="12" t="str">
        <f>Table1[[#This Row],[case_id]]&amp;"__"&amp;Table1[[#This Row],[filename]]&amp;"__"&amp;Table1[[#This Row],[Model]]</f>
        <v>repo_2d308aa_866cd52__claude__climate_llm_vs_gt.diff__Claude Opus 4.8</v>
      </c>
      <c r="AB458" s="12">
        <f>IF(Table1[[#This Row],[task_success]]="Yes",1,0)</f>
        <v>0</v>
      </c>
      <c r="AC458" s="12">
        <f>IF(Table1[[#This Row],[task_success]]="Partial",1,0)</f>
        <v>0</v>
      </c>
      <c r="AD458" s="12">
        <f>IF(Table1[[#This Row],[task_success]]="No",1,0)</f>
        <v>1</v>
      </c>
      <c r="AE458" s="12">
        <f>IF(Table1[[#This Row],[exact_match]]="Yes",1,0)</f>
        <v>0</v>
      </c>
      <c r="AF458" s="12">
        <f>IF(Table1[[#This Row],[unintended_change_present]]="Yes",1,0)</f>
        <v>1</v>
      </c>
      <c r="AG458" s="12">
        <f>IF(Table1[[#This Row],[missed_required_change]]="Yes",1,0)</f>
        <v>1</v>
      </c>
      <c r="AH458" s="12">
        <f>IF(OR(Table1[[#This Row],[severity]]="Medium",Table1[[#This Row],[severity]]="High"),1,0)</f>
        <v>1</v>
      </c>
    </row>
    <row r="459" spans="1:34" ht="183">
      <c r="A459" t="s">
        <v>195</v>
      </c>
      <c r="B459" s="11" t="s">
        <v>196</v>
      </c>
      <c r="C459" s="1" t="s">
        <v>149</v>
      </c>
      <c r="D45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59" s="11" t="s">
        <v>238</v>
      </c>
      <c r="F459" s="12" t="s">
        <v>239</v>
      </c>
      <c r="G459" s="12" t="s">
        <v>240</v>
      </c>
      <c r="H459" s="12">
        <v>6</v>
      </c>
      <c r="I459" s="12" t="s">
        <v>241</v>
      </c>
      <c r="J459" s="12" t="s">
        <v>270</v>
      </c>
      <c r="K459" s="13" t="s">
        <v>56</v>
      </c>
      <c r="L459" s="12" t="s">
        <v>243</v>
      </c>
      <c r="M459" s="12" t="s">
        <v>244</v>
      </c>
      <c r="N459" s="1" t="s">
        <v>275</v>
      </c>
      <c r="O459" s="1" t="s">
        <v>276</v>
      </c>
      <c r="P459" t="s">
        <v>62</v>
      </c>
      <c r="Q459" t="s">
        <v>61</v>
      </c>
      <c r="R459" t="s">
        <v>62</v>
      </c>
      <c r="S459" s="1" t="s">
        <v>76</v>
      </c>
      <c r="T459" t="s">
        <v>77</v>
      </c>
      <c r="U459" t="s">
        <v>61</v>
      </c>
      <c r="V459" s="1" t="s">
        <v>232</v>
      </c>
      <c r="W459" s="1" t="s">
        <v>72</v>
      </c>
      <c r="X459" s="1" t="s">
        <v>62</v>
      </c>
      <c r="Y459" s="1" t="s">
        <v>73</v>
      </c>
      <c r="Z459" t="s">
        <v>3192</v>
      </c>
      <c r="AA459" s="12" t="str">
        <f>Table1[[#This Row],[case_id]]&amp;"__"&amp;Table1[[#This Row],[filename]]&amp;"__"&amp;Table1[[#This Row],[Model]]</f>
        <v>repo_2d308aa_866cd52__claude_parsers_llm_vs_gt.diff__Claude Opus 4.8</v>
      </c>
      <c r="AB459" s="12">
        <f>IF(Table1[[#This Row],[task_success]]="Yes",1,0)</f>
        <v>1</v>
      </c>
      <c r="AC459" s="12">
        <f>IF(Table1[[#This Row],[task_success]]="Partial",1,0)</f>
        <v>0</v>
      </c>
      <c r="AD459" s="12">
        <f>IF(Table1[[#This Row],[task_success]]="No",1,0)</f>
        <v>0</v>
      </c>
      <c r="AE459" s="12">
        <f>IF(Table1[[#This Row],[exact_match]]="Yes",1,0)</f>
        <v>0</v>
      </c>
      <c r="AF459" s="12">
        <f>IF(Table1[[#This Row],[unintended_change_present]]="Yes",1,0)</f>
        <v>1</v>
      </c>
      <c r="AG459" s="12">
        <f>IF(Table1[[#This Row],[missed_required_change]]="Yes",1,0)</f>
        <v>0</v>
      </c>
      <c r="AH459" s="12">
        <f>IF(OR(Table1[[#This Row],[severity]]="Medium",Table1[[#This Row],[severity]]="High"),1,0)</f>
        <v>0</v>
      </c>
    </row>
    <row r="460" spans="1:34" ht="183">
      <c r="A460" t="s">
        <v>195</v>
      </c>
      <c r="B460" s="11" t="s">
        <v>196</v>
      </c>
      <c r="C460" s="1" t="s">
        <v>149</v>
      </c>
      <c r="D46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0" s="11" t="s">
        <v>238</v>
      </c>
      <c r="F460" s="12" t="s">
        <v>239</v>
      </c>
      <c r="G460" s="12" t="s">
        <v>240</v>
      </c>
      <c r="H460" s="12">
        <v>6</v>
      </c>
      <c r="I460" s="12" t="s">
        <v>241</v>
      </c>
      <c r="J460" s="12" t="s">
        <v>277</v>
      </c>
      <c r="K460" s="13" t="s">
        <v>56</v>
      </c>
      <c r="L460" s="12" t="s">
        <v>243</v>
      </c>
      <c r="M460" s="12" t="s">
        <v>244</v>
      </c>
      <c r="N460" s="1" t="s">
        <v>282</v>
      </c>
      <c r="O460" s="1" t="s">
        <v>283</v>
      </c>
      <c r="P460" t="s">
        <v>62</v>
      </c>
      <c r="Q460" t="s">
        <v>61</v>
      </c>
      <c r="R460" t="s">
        <v>62</v>
      </c>
      <c r="S460" s="1" t="s">
        <v>76</v>
      </c>
      <c r="T460" t="s">
        <v>77</v>
      </c>
      <c r="U460" t="s">
        <v>61</v>
      </c>
      <c r="V460" s="1" t="s">
        <v>232</v>
      </c>
      <c r="W460" s="1" t="s">
        <v>72</v>
      </c>
      <c r="X460" s="1" t="s">
        <v>62</v>
      </c>
      <c r="Y460" s="1" t="s">
        <v>73</v>
      </c>
      <c r="Z460" t="s">
        <v>3192</v>
      </c>
      <c r="AA460" s="12" t="str">
        <f>Table1[[#This Row],[case_id]]&amp;"__"&amp;Table1[[#This Row],[filename]]&amp;"__"&amp;Table1[[#This Row],[Model]]</f>
        <v>repo_2d308aa_866cd52__claude_vicareclimate_llm_vs_gt.diff__Claude Opus 4.8</v>
      </c>
      <c r="AB460" s="12">
        <f>IF(Table1[[#This Row],[task_success]]="Yes",1,0)</f>
        <v>1</v>
      </c>
      <c r="AC460" s="12">
        <f>IF(Table1[[#This Row],[task_success]]="Partial",1,0)</f>
        <v>0</v>
      </c>
      <c r="AD460" s="12">
        <f>IF(Table1[[#This Row],[task_success]]="No",1,0)</f>
        <v>0</v>
      </c>
      <c r="AE460" s="12">
        <f>IF(Table1[[#This Row],[exact_match]]="Yes",1,0)</f>
        <v>0</v>
      </c>
      <c r="AF460" s="12">
        <f>IF(Table1[[#This Row],[unintended_change_present]]="Yes",1,0)</f>
        <v>1</v>
      </c>
      <c r="AG460" s="12">
        <f>IF(Table1[[#This Row],[missed_required_change]]="Yes",1,0)</f>
        <v>0</v>
      </c>
      <c r="AH460" s="12">
        <f>IF(OR(Table1[[#This Row],[severity]]="Medium",Table1[[#This Row],[severity]]="High"),1,0)</f>
        <v>0</v>
      </c>
    </row>
    <row r="461" spans="1:34" ht="183">
      <c r="A461" t="s">
        <v>195</v>
      </c>
      <c r="B461" s="11" t="s">
        <v>196</v>
      </c>
      <c r="C461" s="1" t="s">
        <v>149</v>
      </c>
      <c r="D46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1" s="11" t="s">
        <v>238</v>
      </c>
      <c r="F461" s="12" t="s">
        <v>239</v>
      </c>
      <c r="G461" s="12" t="s">
        <v>240</v>
      </c>
      <c r="H461" s="12">
        <v>6</v>
      </c>
      <c r="I461" s="12" t="s">
        <v>241</v>
      </c>
      <c r="J461" s="12" t="s">
        <v>284</v>
      </c>
      <c r="K461" s="13" t="s">
        <v>56</v>
      </c>
      <c r="L461" s="12" t="s">
        <v>243</v>
      </c>
      <c r="M461" s="12" t="s">
        <v>244</v>
      </c>
      <c r="N461" s="1" t="s">
        <v>289</v>
      </c>
      <c r="O461" s="1" t="s">
        <v>290</v>
      </c>
      <c r="P461" t="s">
        <v>62</v>
      </c>
      <c r="Q461" t="s">
        <v>61</v>
      </c>
      <c r="R461" t="s">
        <v>62</v>
      </c>
      <c r="S461" s="1" t="s">
        <v>76</v>
      </c>
      <c r="T461" t="s">
        <v>77</v>
      </c>
      <c r="U461" t="s">
        <v>61</v>
      </c>
      <c r="V461" s="1" t="s">
        <v>232</v>
      </c>
      <c r="W461" s="1" t="s">
        <v>72</v>
      </c>
      <c r="X461" s="1" t="s">
        <v>62</v>
      </c>
      <c r="Y461" s="1" t="s">
        <v>73</v>
      </c>
      <c r="Z461" t="s">
        <v>3192</v>
      </c>
      <c r="AA461" s="12" t="str">
        <f>Table1[[#This Row],[case_id]]&amp;"__"&amp;Table1[[#This Row],[filename]]&amp;"__"&amp;Table1[[#This Row],[Model]]</f>
        <v>repo_2d308aa_866cd52__claude_heater_llm_vs_gt.diff__Claude Opus 4.8</v>
      </c>
      <c r="AB461" s="12">
        <f>IF(Table1[[#This Row],[task_success]]="Yes",1,0)</f>
        <v>1</v>
      </c>
      <c r="AC461" s="12">
        <f>IF(Table1[[#This Row],[task_success]]="Partial",1,0)</f>
        <v>0</v>
      </c>
      <c r="AD461" s="12">
        <f>IF(Table1[[#This Row],[task_success]]="No",1,0)</f>
        <v>0</v>
      </c>
      <c r="AE461" s="12">
        <f>IF(Table1[[#This Row],[exact_match]]="Yes",1,0)</f>
        <v>0</v>
      </c>
      <c r="AF461" s="12">
        <f>IF(Table1[[#This Row],[unintended_change_present]]="Yes",1,0)</f>
        <v>1</v>
      </c>
      <c r="AG461" s="12">
        <f>IF(Table1[[#This Row],[missed_required_change]]="Yes",1,0)</f>
        <v>0</v>
      </c>
      <c r="AH461" s="12">
        <f>IF(OR(Table1[[#This Row],[severity]]="Medium",Table1[[#This Row],[severity]]="High"),1,0)</f>
        <v>0</v>
      </c>
    </row>
    <row r="462" spans="1:34" ht="152.25">
      <c r="A462" t="s">
        <v>195</v>
      </c>
      <c r="B462" s="11" t="s">
        <v>196</v>
      </c>
      <c r="C462" s="3" t="s">
        <v>149</v>
      </c>
      <c r="D462"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2" s="11" t="s">
        <v>291</v>
      </c>
      <c r="F462" s="12" t="s">
        <v>292</v>
      </c>
      <c r="G462" s="12" t="s">
        <v>293</v>
      </c>
      <c r="H462" s="12">
        <v>1</v>
      </c>
      <c r="I462" s="12" t="s">
        <v>294</v>
      </c>
      <c r="J462" s="12" t="s">
        <v>294</v>
      </c>
      <c r="K462" s="13" t="s">
        <v>56</v>
      </c>
      <c r="L462" s="12" t="s">
        <v>295</v>
      </c>
      <c r="M462" s="12" t="s">
        <v>296</v>
      </c>
      <c r="N462" s="1" t="s">
        <v>302</v>
      </c>
      <c r="O462" s="1" t="s">
        <v>303</v>
      </c>
      <c r="P462" t="s">
        <v>62</v>
      </c>
      <c r="Q462" t="s">
        <v>61</v>
      </c>
      <c r="R462" t="s">
        <v>62</v>
      </c>
      <c r="S462" s="1" t="s">
        <v>76</v>
      </c>
      <c r="T462" t="s">
        <v>77</v>
      </c>
      <c r="U462" t="s">
        <v>61</v>
      </c>
      <c r="V462" s="1" t="s">
        <v>304</v>
      </c>
      <c r="W462" s="1" t="s">
        <v>72</v>
      </c>
      <c r="X462" s="1" t="s">
        <v>62</v>
      </c>
      <c r="Y462" s="1" t="s">
        <v>73</v>
      </c>
      <c r="Z462" t="s">
        <v>3192</v>
      </c>
      <c r="AA462" s="12" t="str">
        <f>Table1[[#This Row],[case_id]]&amp;"__"&amp;Table1[[#This Row],[filename]]&amp;"__"&amp;Table1[[#This Row],[Model]]</f>
        <v>repo_a554cb8_9bc1c4c__claude_button_llm_vs_gt.diff__Claude Opus 4.8</v>
      </c>
      <c r="AB462" s="12">
        <f>IF(Table1[[#This Row],[task_success]]="Yes",1,0)</f>
        <v>1</v>
      </c>
      <c r="AC462" s="12">
        <f>IF(Table1[[#This Row],[task_success]]="Partial",1,0)</f>
        <v>0</v>
      </c>
      <c r="AD462" s="12">
        <f>IF(Table1[[#This Row],[task_success]]="No",1,0)</f>
        <v>0</v>
      </c>
      <c r="AE462" s="12">
        <f>IF(Table1[[#This Row],[exact_match]]="Yes",1,0)</f>
        <v>0</v>
      </c>
      <c r="AF462" s="12">
        <f>IF(Table1[[#This Row],[unintended_change_present]]="Yes",1,0)</f>
        <v>1</v>
      </c>
      <c r="AG462" s="12">
        <f>IF(Table1[[#This Row],[missed_required_change]]="Yes",1,0)</f>
        <v>0</v>
      </c>
      <c r="AH462" s="12">
        <f>IF(OR(Table1[[#This Row],[severity]]="Medium",Table1[[#This Row],[severity]]="High"),1,0)</f>
        <v>0</v>
      </c>
    </row>
    <row r="463" spans="1:34" ht="91.5">
      <c r="A463" t="s">
        <v>195</v>
      </c>
      <c r="B463" s="11" t="s">
        <v>196</v>
      </c>
      <c r="C463" s="1" t="s">
        <v>305</v>
      </c>
      <c r="D46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3" s="11" t="s">
        <v>306</v>
      </c>
      <c r="F463" s="12" t="s">
        <v>307</v>
      </c>
      <c r="G463" s="12" t="s">
        <v>308</v>
      </c>
      <c r="H463" s="12">
        <v>1</v>
      </c>
      <c r="I463" s="12" t="s">
        <v>309</v>
      </c>
      <c r="J463" s="12" t="s">
        <v>309</v>
      </c>
      <c r="K463" s="13" t="s">
        <v>56</v>
      </c>
      <c r="L463" s="12" t="s">
        <v>310</v>
      </c>
      <c r="M463" s="12" t="s">
        <v>311</v>
      </c>
      <c r="N463" s="1" t="s">
        <v>316</v>
      </c>
      <c r="O463" s="1" t="s">
        <v>317</v>
      </c>
      <c r="P463" t="s">
        <v>62</v>
      </c>
      <c r="Q463" t="s">
        <v>61</v>
      </c>
      <c r="R463" t="s">
        <v>62</v>
      </c>
      <c r="S463" s="1" t="s">
        <v>76</v>
      </c>
      <c r="T463" t="s">
        <v>77</v>
      </c>
      <c r="U463" t="s">
        <v>61</v>
      </c>
      <c r="V463" s="1" t="s">
        <v>232</v>
      </c>
      <c r="W463" s="1" t="s">
        <v>72</v>
      </c>
      <c r="X463" s="1" t="s">
        <v>62</v>
      </c>
      <c r="Y463" s="1" t="s">
        <v>73</v>
      </c>
      <c r="Z463" t="s">
        <v>3192</v>
      </c>
      <c r="AA463" s="12" t="str">
        <f>Table1[[#This Row],[case_id]]&amp;"__"&amp;Table1[[#This Row],[filename]]&amp;"__"&amp;Table1[[#This Row],[Model]]</f>
        <v>repo_98ca948_0661374__claude_light_llm_vs_gt.diff__Claude Opus 4.8</v>
      </c>
      <c r="AB463" s="12">
        <f>IF(Table1[[#This Row],[task_success]]="Yes",1,0)</f>
        <v>1</v>
      </c>
      <c r="AC463" s="12">
        <f>IF(Table1[[#This Row],[task_success]]="Partial",1,0)</f>
        <v>0</v>
      </c>
      <c r="AD463" s="12">
        <f>IF(Table1[[#This Row],[task_success]]="No",1,0)</f>
        <v>0</v>
      </c>
      <c r="AE463" s="12">
        <f>IF(Table1[[#This Row],[exact_match]]="Yes",1,0)</f>
        <v>0</v>
      </c>
      <c r="AF463" s="12">
        <f>IF(Table1[[#This Row],[unintended_change_present]]="Yes",1,0)</f>
        <v>1</v>
      </c>
      <c r="AG463" s="12">
        <f>IF(Table1[[#This Row],[missed_required_change]]="Yes",1,0)</f>
        <v>0</v>
      </c>
      <c r="AH463" s="12">
        <f>IF(OR(Table1[[#This Row],[severity]]="Medium",Table1[[#This Row],[severity]]="High"),1,0)</f>
        <v>0</v>
      </c>
    </row>
    <row r="464" spans="1:34" ht="91.5">
      <c r="A464" t="s">
        <v>195</v>
      </c>
      <c r="B464" s="11" t="s">
        <v>196</v>
      </c>
      <c r="C464" s="1" t="s">
        <v>305</v>
      </c>
      <c r="D46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4" s="11" t="s">
        <v>318</v>
      </c>
      <c r="F464" s="12" t="s">
        <v>319</v>
      </c>
      <c r="G464" s="12" t="s">
        <v>320</v>
      </c>
      <c r="H464" s="12">
        <v>1</v>
      </c>
      <c r="I464" s="12" t="s">
        <v>321</v>
      </c>
      <c r="J464" s="12" t="s">
        <v>321</v>
      </c>
      <c r="K464" s="13" t="s">
        <v>56</v>
      </c>
      <c r="L464" s="12" t="s">
        <v>322</v>
      </c>
      <c r="M464" s="12" t="s">
        <v>323</v>
      </c>
      <c r="N464" s="1" t="s">
        <v>249</v>
      </c>
      <c r="O464" s="1" t="s">
        <v>328</v>
      </c>
      <c r="P464" t="s">
        <v>62</v>
      </c>
      <c r="Q464" t="s">
        <v>61</v>
      </c>
      <c r="R464" t="s">
        <v>62</v>
      </c>
      <c r="S464" s="1" t="s">
        <v>76</v>
      </c>
      <c r="T464" t="s">
        <v>77</v>
      </c>
      <c r="U464" t="s">
        <v>61</v>
      </c>
      <c r="V464" s="1" t="s">
        <v>232</v>
      </c>
      <c r="W464" s="1" t="s">
        <v>72</v>
      </c>
      <c r="X464" s="1" t="s">
        <v>62</v>
      </c>
      <c r="Y464" s="1" t="s">
        <v>73</v>
      </c>
      <c r="Z464" t="s">
        <v>3192</v>
      </c>
      <c r="AA464" s="12" t="str">
        <f>Table1[[#This Row],[case_id]]&amp;"__"&amp;Table1[[#This Row],[filename]]&amp;"__"&amp;Table1[[#This Row],[Model]]</f>
        <v>repo_b7a7b7b_bb40659__claude_sensor_llm_vs_gt.diff__Claude Opus 4.8</v>
      </c>
      <c r="AB464" s="12">
        <f>IF(Table1[[#This Row],[task_success]]="Yes",1,0)</f>
        <v>1</v>
      </c>
      <c r="AC464" s="12">
        <f>IF(Table1[[#This Row],[task_success]]="Partial",1,0)</f>
        <v>0</v>
      </c>
      <c r="AD464" s="12">
        <f>IF(Table1[[#This Row],[task_success]]="No",1,0)</f>
        <v>0</v>
      </c>
      <c r="AE464" s="12">
        <f>IF(Table1[[#This Row],[exact_match]]="Yes",1,0)</f>
        <v>0</v>
      </c>
      <c r="AF464" s="12">
        <f>IF(Table1[[#This Row],[unintended_change_present]]="Yes",1,0)</f>
        <v>1</v>
      </c>
      <c r="AG464" s="12">
        <f>IF(Table1[[#This Row],[missed_required_change]]="Yes",1,0)</f>
        <v>0</v>
      </c>
      <c r="AH464" s="12">
        <f>IF(OR(Table1[[#This Row],[severity]]="Medium",Table1[[#This Row],[severity]]="High"),1,0)</f>
        <v>0</v>
      </c>
    </row>
    <row r="465" spans="1:34" ht="91.5">
      <c r="A465" s="1" t="s">
        <v>329</v>
      </c>
      <c r="B465" s="11" t="s">
        <v>330</v>
      </c>
      <c r="C465" s="1" t="s">
        <v>51</v>
      </c>
      <c r="D46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5" s="11" t="s">
        <v>331</v>
      </c>
      <c r="F465" s="12" t="s">
        <v>332</v>
      </c>
      <c r="G465" s="12" t="s">
        <v>333</v>
      </c>
      <c r="H465" s="12">
        <v>4</v>
      </c>
      <c r="I465" s="12" t="s">
        <v>334</v>
      </c>
      <c r="J465" s="12" t="s">
        <v>335</v>
      </c>
      <c r="K465" s="13" t="s">
        <v>56</v>
      </c>
      <c r="L465" s="12" t="s">
        <v>336</v>
      </c>
      <c r="M465" s="12" t="s">
        <v>337</v>
      </c>
      <c r="N465" s="1" t="s">
        <v>342</v>
      </c>
      <c r="O465" s="1" t="s">
        <v>343</v>
      </c>
      <c r="P465" t="s">
        <v>62</v>
      </c>
      <c r="Q465" t="s">
        <v>61</v>
      </c>
      <c r="R465" t="s">
        <v>62</v>
      </c>
      <c r="S465" s="1" t="s">
        <v>76</v>
      </c>
      <c r="T465" t="s">
        <v>77</v>
      </c>
      <c r="U465" t="s">
        <v>61</v>
      </c>
      <c r="V465" s="1" t="s">
        <v>232</v>
      </c>
      <c r="W465" s="1" t="s">
        <v>72</v>
      </c>
      <c r="X465" s="1" t="s">
        <v>62</v>
      </c>
      <c r="Y465" s="1" t="s">
        <v>73</v>
      </c>
      <c r="Z465" t="s">
        <v>3192</v>
      </c>
      <c r="AA465" s="12" t="str">
        <f>Table1[[#This Row],[case_id]]&amp;"__"&amp;Table1[[#This Row],[filename]]&amp;"__"&amp;Table1[[#This Row],[Model]]</f>
        <v>repo_62a3366_8d65452__claude_rpc_llm_vs_gt.diff__Claude Opus 4.8</v>
      </c>
      <c r="AB465" s="12">
        <f>IF(Table1[[#This Row],[task_success]]="Yes",1,0)</f>
        <v>1</v>
      </c>
      <c r="AC465" s="12">
        <f>IF(Table1[[#This Row],[task_success]]="Partial",1,0)</f>
        <v>0</v>
      </c>
      <c r="AD465" s="12">
        <f>IF(Table1[[#This Row],[task_success]]="No",1,0)</f>
        <v>0</v>
      </c>
      <c r="AE465" s="12">
        <f>IF(Table1[[#This Row],[exact_match]]="Yes",1,0)</f>
        <v>0</v>
      </c>
      <c r="AF465" s="12">
        <f>IF(Table1[[#This Row],[unintended_change_present]]="Yes",1,0)</f>
        <v>1</v>
      </c>
      <c r="AG465" s="12">
        <f>IF(Table1[[#This Row],[missed_required_change]]="Yes",1,0)</f>
        <v>0</v>
      </c>
      <c r="AH465" s="12">
        <f>IF(OR(Table1[[#This Row],[severity]]="Medium",Table1[[#This Row],[severity]]="High"),1,0)</f>
        <v>0</v>
      </c>
    </row>
    <row r="466" spans="1:34" ht="91.5">
      <c r="A466" s="1" t="s">
        <v>329</v>
      </c>
      <c r="B466" s="11" t="s">
        <v>330</v>
      </c>
      <c r="C466" s="1" t="s">
        <v>51</v>
      </c>
      <c r="D46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6" s="11" t="s">
        <v>331</v>
      </c>
      <c r="F466" s="12" t="s">
        <v>332</v>
      </c>
      <c r="G466" s="12" t="s">
        <v>333</v>
      </c>
      <c r="H466" s="12">
        <v>4</v>
      </c>
      <c r="I466" s="12" t="s">
        <v>334</v>
      </c>
      <c r="J466" s="12" t="s">
        <v>344</v>
      </c>
      <c r="K466" s="13" t="s">
        <v>56</v>
      </c>
      <c r="L466" s="12" t="s">
        <v>336</v>
      </c>
      <c r="M466" s="12" t="s">
        <v>337</v>
      </c>
      <c r="N466" s="1" t="s">
        <v>349</v>
      </c>
      <c r="O466" s="1" t="s">
        <v>350</v>
      </c>
      <c r="P466" t="s">
        <v>62</v>
      </c>
      <c r="Q466" t="s">
        <v>61</v>
      </c>
      <c r="R466" t="s">
        <v>62</v>
      </c>
      <c r="S466" s="1" t="s">
        <v>76</v>
      </c>
      <c r="T466" t="s">
        <v>77</v>
      </c>
      <c r="U466" t="s">
        <v>61</v>
      </c>
      <c r="V466" s="1" t="s">
        <v>232</v>
      </c>
      <c r="W466" s="1" t="s">
        <v>72</v>
      </c>
      <c r="X466" s="1" t="s">
        <v>62</v>
      </c>
      <c r="Y466" s="1" t="s">
        <v>73</v>
      </c>
      <c r="Z466" t="s">
        <v>3192</v>
      </c>
      <c r="AA466" s="12" t="str">
        <f>Table1[[#This Row],[case_id]]&amp;"__"&amp;Table1[[#This Row],[filename]]&amp;"__"&amp;Table1[[#This Row],[Model]]</f>
        <v>repo_62a3366_8d65452__claude_telegram_llm_vs_gt.diff__Claude Opus 4.8</v>
      </c>
      <c r="AB466" s="12">
        <f>IF(Table1[[#This Row],[task_success]]="Yes",1,0)</f>
        <v>1</v>
      </c>
      <c r="AC466" s="12">
        <f>IF(Table1[[#This Row],[task_success]]="Partial",1,0)</f>
        <v>0</v>
      </c>
      <c r="AD466" s="12">
        <f>IF(Table1[[#This Row],[task_success]]="No",1,0)</f>
        <v>0</v>
      </c>
      <c r="AE466" s="12">
        <f>IF(Table1[[#This Row],[exact_match]]="Yes",1,0)</f>
        <v>0</v>
      </c>
      <c r="AF466" s="12">
        <f>IF(Table1[[#This Row],[unintended_change_present]]="Yes",1,0)</f>
        <v>1</v>
      </c>
      <c r="AG466" s="12">
        <f>IF(Table1[[#This Row],[missed_required_change]]="Yes",1,0)</f>
        <v>0</v>
      </c>
      <c r="AH466" s="12">
        <f>IF(OR(Table1[[#This Row],[severity]]="Medium",Table1[[#This Row],[severity]]="High"),1,0)</f>
        <v>0</v>
      </c>
    </row>
    <row r="467" spans="1:34" ht="167.25">
      <c r="A467" s="1" t="s">
        <v>329</v>
      </c>
      <c r="B467" s="11" t="s">
        <v>330</v>
      </c>
      <c r="C467" s="1" t="s">
        <v>51</v>
      </c>
      <c r="D46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7" s="11" t="s">
        <v>331</v>
      </c>
      <c r="F467" s="12" t="s">
        <v>332</v>
      </c>
      <c r="G467" s="12" t="s">
        <v>333</v>
      </c>
      <c r="H467" s="12">
        <v>4</v>
      </c>
      <c r="I467" s="12" t="s">
        <v>334</v>
      </c>
      <c r="J467" s="12" t="s">
        <v>351</v>
      </c>
      <c r="K467" s="13" t="s">
        <v>56</v>
      </c>
      <c r="L467" s="12" t="s">
        <v>336</v>
      </c>
      <c r="M467" s="12" t="s">
        <v>337</v>
      </c>
      <c r="N467" s="1" t="s">
        <v>357</v>
      </c>
      <c r="O467" s="1" t="s">
        <v>358</v>
      </c>
      <c r="P467" t="s">
        <v>62</v>
      </c>
      <c r="Q467" t="s">
        <v>61</v>
      </c>
      <c r="R467" t="s">
        <v>62</v>
      </c>
      <c r="S467" s="1" t="s">
        <v>124</v>
      </c>
      <c r="T467" t="s">
        <v>125</v>
      </c>
      <c r="U467" t="s">
        <v>61</v>
      </c>
      <c r="V467" s="1" t="s">
        <v>354</v>
      </c>
      <c r="W467" s="1" t="s">
        <v>72</v>
      </c>
      <c r="X467" s="1" t="s">
        <v>62</v>
      </c>
      <c r="Y467" s="1" t="s">
        <v>73</v>
      </c>
      <c r="Z467" t="s">
        <v>3192</v>
      </c>
      <c r="AA467" s="12" t="str">
        <f>Table1[[#This Row],[case_id]]&amp;"__"&amp;Table1[[#This Row],[filename]]&amp;"__"&amp;Table1[[#This Row],[Model]]</f>
        <v>repo_62a3366_8d65452__claude_test_llm_vs_gt.diff__Claude Opus 4.8</v>
      </c>
      <c r="AB467" s="12">
        <f>IF(Table1[[#This Row],[task_success]]="Yes",1,0)</f>
        <v>1</v>
      </c>
      <c r="AC467" s="12">
        <f>IF(Table1[[#This Row],[task_success]]="Partial",1,0)</f>
        <v>0</v>
      </c>
      <c r="AD467" s="12">
        <f>IF(Table1[[#This Row],[task_success]]="No",1,0)</f>
        <v>0</v>
      </c>
      <c r="AE467" s="12">
        <f>IF(Table1[[#This Row],[exact_match]]="Yes",1,0)</f>
        <v>0</v>
      </c>
      <c r="AF467" s="12">
        <f>IF(Table1[[#This Row],[unintended_change_present]]="Yes",1,0)</f>
        <v>1</v>
      </c>
      <c r="AG467" s="12">
        <f>IF(Table1[[#This Row],[missed_required_change]]="Yes",1,0)</f>
        <v>0</v>
      </c>
      <c r="AH467" s="12">
        <f>IF(OR(Table1[[#This Row],[severity]]="Medium",Table1[[#This Row],[severity]]="High"),1,0)</f>
        <v>1</v>
      </c>
    </row>
    <row r="468" spans="1:34" ht="91.5">
      <c r="A468" s="1" t="s">
        <v>329</v>
      </c>
      <c r="B468" s="11" t="s">
        <v>330</v>
      </c>
      <c r="C468" s="1" t="s">
        <v>51</v>
      </c>
      <c r="D46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8" s="11" t="s">
        <v>331</v>
      </c>
      <c r="F468" s="12" t="s">
        <v>332</v>
      </c>
      <c r="G468" s="12" t="s">
        <v>333</v>
      </c>
      <c r="H468" s="12">
        <v>4</v>
      </c>
      <c r="I468" s="12" t="s">
        <v>334</v>
      </c>
      <c r="J468" s="12" t="s">
        <v>359</v>
      </c>
      <c r="K468" s="13" t="s">
        <v>56</v>
      </c>
      <c r="L468" s="12" t="s">
        <v>336</v>
      </c>
      <c r="M468" s="12" t="s">
        <v>337</v>
      </c>
      <c r="N468" s="1" t="s">
        <v>364</v>
      </c>
      <c r="O468" s="1" t="s">
        <v>365</v>
      </c>
      <c r="P468" t="s">
        <v>62</v>
      </c>
      <c r="Q468" t="s">
        <v>61</v>
      </c>
      <c r="R468" t="s">
        <v>62</v>
      </c>
      <c r="S468" s="1" t="s">
        <v>76</v>
      </c>
      <c r="T468" t="s">
        <v>77</v>
      </c>
      <c r="U468" t="s">
        <v>61</v>
      </c>
      <c r="V468" s="1" t="s">
        <v>232</v>
      </c>
      <c r="W468" s="1" t="s">
        <v>72</v>
      </c>
      <c r="X468" s="1" t="s">
        <v>62</v>
      </c>
      <c r="Y468" s="1" t="s">
        <v>73</v>
      </c>
      <c r="Z468" t="s">
        <v>3192</v>
      </c>
      <c r="AA468" s="12" t="str">
        <f>Table1[[#This Row],[case_id]]&amp;"__"&amp;Table1[[#This Row],[filename]]&amp;"__"&amp;Table1[[#This Row],[Model]]</f>
        <v>repo_62a3366_8d65452__claude_testrpc_llm_vs_gt.diff__Claude Opus 4.8</v>
      </c>
      <c r="AB468" s="12">
        <f>IF(Table1[[#This Row],[task_success]]="Yes",1,0)</f>
        <v>1</v>
      </c>
      <c r="AC468" s="12">
        <f>IF(Table1[[#This Row],[task_success]]="Partial",1,0)</f>
        <v>0</v>
      </c>
      <c r="AD468" s="12">
        <f>IF(Table1[[#This Row],[task_success]]="No",1,0)</f>
        <v>0</v>
      </c>
      <c r="AE468" s="12">
        <f>IF(Table1[[#This Row],[exact_match]]="Yes",1,0)</f>
        <v>0</v>
      </c>
      <c r="AF468" s="12">
        <f>IF(Table1[[#This Row],[unintended_change_present]]="Yes",1,0)</f>
        <v>1</v>
      </c>
      <c r="AG468" s="12">
        <f>IF(Table1[[#This Row],[missed_required_change]]="Yes",1,0)</f>
        <v>0</v>
      </c>
      <c r="AH468" s="12">
        <f>IF(OR(Table1[[#This Row],[severity]]="Medium",Table1[[#This Row],[severity]]="High"),1,0)</f>
        <v>0</v>
      </c>
    </row>
    <row r="469" spans="1:34" ht="244.5">
      <c r="A469" s="1" t="s">
        <v>329</v>
      </c>
      <c r="B469" s="11" t="s">
        <v>366</v>
      </c>
      <c r="C469" s="1" t="s">
        <v>80</v>
      </c>
      <c r="D46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69" s="11" t="s">
        <v>367</v>
      </c>
      <c r="F469" s="12" t="s">
        <v>368</v>
      </c>
      <c r="G469" s="12" t="s">
        <v>369</v>
      </c>
      <c r="H469" s="12">
        <v>1</v>
      </c>
      <c r="I469" s="12" t="s">
        <v>370</v>
      </c>
      <c r="J469" s="12" t="s">
        <v>370</v>
      </c>
      <c r="K469" s="13" t="s">
        <v>56</v>
      </c>
      <c r="L469" s="12" t="s">
        <v>371</v>
      </c>
      <c r="M469" s="12" t="s">
        <v>372</v>
      </c>
      <c r="N469" s="1" t="s">
        <v>381</v>
      </c>
      <c r="O469" s="1" t="s">
        <v>382</v>
      </c>
      <c r="P469" s="1" t="s">
        <v>62</v>
      </c>
      <c r="Q469" s="1" t="s">
        <v>61</v>
      </c>
      <c r="R469" s="1" t="s">
        <v>62</v>
      </c>
      <c r="S469" s="1" t="s">
        <v>379</v>
      </c>
      <c r="T469" s="1" t="s">
        <v>64</v>
      </c>
      <c r="U469" s="1" t="s">
        <v>61</v>
      </c>
      <c r="V469" s="1" t="s">
        <v>383</v>
      </c>
      <c r="W469" s="1" t="s">
        <v>72</v>
      </c>
      <c r="X469" s="1" t="s">
        <v>62</v>
      </c>
      <c r="Y469" s="1" t="s">
        <v>73</v>
      </c>
      <c r="Z469" t="s">
        <v>3192</v>
      </c>
      <c r="AA469" s="12" t="str">
        <f>Table1[[#This Row],[case_id]]&amp;"__"&amp;Table1[[#This Row],[filename]]&amp;"__"&amp;Table1[[#This Row],[Model]]</f>
        <v>repo_a0cdc63_79ae3c2__claude_freq_llm_vs_gt.diff__Claude Opus 4.8</v>
      </c>
      <c r="AB469" s="12">
        <f>IF(Table1[[#This Row],[task_success]]="Yes",1,0)</f>
        <v>1</v>
      </c>
      <c r="AC469" s="12">
        <f>IF(Table1[[#This Row],[task_success]]="Partial",1,0)</f>
        <v>0</v>
      </c>
      <c r="AD469" s="12">
        <f>IF(Table1[[#This Row],[task_success]]="No",1,0)</f>
        <v>0</v>
      </c>
      <c r="AE469" s="12">
        <f>IF(Table1[[#This Row],[exact_match]]="Yes",1,0)</f>
        <v>0</v>
      </c>
      <c r="AF469" s="12">
        <f>IF(Table1[[#This Row],[unintended_change_present]]="Yes",1,0)</f>
        <v>1</v>
      </c>
      <c r="AG469" s="12">
        <f>IF(Table1[[#This Row],[missed_required_change]]="Yes",1,0)</f>
        <v>0</v>
      </c>
      <c r="AH469" s="12">
        <f>IF(OR(Table1[[#This Row],[severity]]="Medium",Table1[[#This Row],[severity]]="High"),1,0)</f>
        <v>1</v>
      </c>
    </row>
    <row r="470" spans="1:34" ht="275.25">
      <c r="A470" s="1" t="s">
        <v>329</v>
      </c>
      <c r="B470" s="11" t="s">
        <v>366</v>
      </c>
      <c r="C470" s="1" t="s">
        <v>114</v>
      </c>
      <c r="D47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0" s="11" t="s">
        <v>384</v>
      </c>
      <c r="F470" s="12" t="s">
        <v>385</v>
      </c>
      <c r="G470" s="12" t="s">
        <v>386</v>
      </c>
      <c r="H470" s="12">
        <v>1</v>
      </c>
      <c r="I470" s="12" t="s">
        <v>387</v>
      </c>
      <c r="J470" s="12" t="s">
        <v>387</v>
      </c>
      <c r="K470" s="13" t="s">
        <v>56</v>
      </c>
      <c r="L470" s="12" t="s">
        <v>388</v>
      </c>
      <c r="M470" s="12" t="s">
        <v>389</v>
      </c>
      <c r="N470" s="1" t="s">
        <v>235</v>
      </c>
      <c r="O470" s="1" t="s">
        <v>396</v>
      </c>
      <c r="P470" s="1" t="s">
        <v>61</v>
      </c>
      <c r="Q470" s="1" t="s">
        <v>61</v>
      </c>
      <c r="R470" s="1" t="s">
        <v>62</v>
      </c>
      <c r="S470" s="1" t="s">
        <v>397</v>
      </c>
      <c r="T470" s="1" t="s">
        <v>64</v>
      </c>
      <c r="U470" s="1" t="s">
        <v>62</v>
      </c>
      <c r="V470" s="1" t="s">
        <v>398</v>
      </c>
      <c r="W470" s="1" t="s">
        <v>66</v>
      </c>
      <c r="X470" s="1" t="s">
        <v>62</v>
      </c>
      <c r="Y470" s="1" t="s">
        <v>73</v>
      </c>
      <c r="Z470" t="s">
        <v>3192</v>
      </c>
      <c r="AA470" s="12" t="str">
        <f>Table1[[#This Row],[case_id]]&amp;"__"&amp;Table1[[#This Row],[filename]]&amp;"__"&amp;Table1[[#This Row],[Model]]</f>
        <v>repo_595309c_795df94__claude_init_llm_vs_gt.diff__Claude Opus 4.8</v>
      </c>
      <c r="AB470" s="12">
        <f>IF(Table1[[#This Row],[task_success]]="Yes",1,0)</f>
        <v>0</v>
      </c>
      <c r="AC470" s="12">
        <f>IF(Table1[[#This Row],[task_success]]="Partial",1,0)</f>
        <v>0</v>
      </c>
      <c r="AD470" s="12">
        <f>IF(Table1[[#This Row],[task_success]]="No",1,0)</f>
        <v>1</v>
      </c>
      <c r="AE470" s="12">
        <f>IF(Table1[[#This Row],[exact_match]]="Yes",1,0)</f>
        <v>0</v>
      </c>
      <c r="AF470" s="12">
        <f>IF(Table1[[#This Row],[unintended_change_present]]="Yes",1,0)</f>
        <v>1</v>
      </c>
      <c r="AG470" s="12">
        <f>IF(Table1[[#This Row],[missed_required_change]]="Yes",1,0)</f>
        <v>1</v>
      </c>
      <c r="AH470" s="12">
        <f>IF(OR(Table1[[#This Row],[severity]]="Medium",Table1[[#This Row],[severity]]="High"),1,0)</f>
        <v>1</v>
      </c>
    </row>
    <row r="471" spans="1:34" ht="106.5">
      <c r="A471" s="1" t="s">
        <v>329</v>
      </c>
      <c r="B471" s="11" t="s">
        <v>366</v>
      </c>
      <c r="C471" s="1" t="s">
        <v>149</v>
      </c>
      <c r="D47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1" s="11" t="s">
        <v>399</v>
      </c>
      <c r="F471" s="12" t="s">
        <v>400</v>
      </c>
      <c r="G471" s="12" t="s">
        <v>401</v>
      </c>
      <c r="H471" s="12">
        <v>2</v>
      </c>
      <c r="I471" s="12" t="s">
        <v>402</v>
      </c>
      <c r="J471" s="12" t="s">
        <v>403</v>
      </c>
      <c r="K471" s="13" t="s">
        <v>56</v>
      </c>
      <c r="L471" s="12" t="s">
        <v>404</v>
      </c>
      <c r="M471" s="12" t="s">
        <v>405</v>
      </c>
      <c r="N471" s="1" t="s">
        <v>411</v>
      </c>
      <c r="O471" s="1" t="s">
        <v>412</v>
      </c>
      <c r="P471" t="s">
        <v>62</v>
      </c>
      <c r="Q471" t="s">
        <v>61</v>
      </c>
      <c r="R471" t="s">
        <v>62</v>
      </c>
      <c r="S471" s="1" t="s">
        <v>76</v>
      </c>
      <c r="T471" t="s">
        <v>77</v>
      </c>
      <c r="U471" t="s">
        <v>61</v>
      </c>
      <c r="V471" s="1" t="s">
        <v>232</v>
      </c>
      <c r="W471" s="1" t="s">
        <v>72</v>
      </c>
      <c r="X471" s="1" t="s">
        <v>62</v>
      </c>
      <c r="Y471" s="1" t="s">
        <v>73</v>
      </c>
      <c r="Z471" t="s">
        <v>3192</v>
      </c>
      <c r="AA471" s="12" t="str">
        <f>Table1[[#This Row],[case_id]]&amp;"__"&amp;Table1[[#This Row],[filename]]&amp;"__"&amp;Table1[[#This Row],[Model]]</f>
        <v>repo_cfbfe90_371ee1e__claude_misc_llm_vs_gt.diff__Claude Opus 4.8</v>
      </c>
      <c r="AB471" s="12">
        <f>IF(Table1[[#This Row],[task_success]]="Yes",1,0)</f>
        <v>1</v>
      </c>
      <c r="AC471" s="12">
        <f>IF(Table1[[#This Row],[task_success]]="Partial",1,0)</f>
        <v>0</v>
      </c>
      <c r="AD471" s="12">
        <f>IF(Table1[[#This Row],[task_success]]="No",1,0)</f>
        <v>0</v>
      </c>
      <c r="AE471" s="12">
        <f>IF(Table1[[#This Row],[exact_match]]="Yes",1,0)</f>
        <v>0</v>
      </c>
      <c r="AF471" s="12">
        <f>IF(Table1[[#This Row],[unintended_change_present]]="Yes",1,0)</f>
        <v>1</v>
      </c>
      <c r="AG471" s="12">
        <f>IF(Table1[[#This Row],[missed_required_change]]="Yes",1,0)</f>
        <v>0</v>
      </c>
      <c r="AH471" s="12">
        <f>IF(OR(Table1[[#This Row],[severity]]="Medium",Table1[[#This Row],[severity]]="High"),1,0)</f>
        <v>0</v>
      </c>
    </row>
    <row r="472" spans="1:34" ht="106.5">
      <c r="A472" s="1" t="s">
        <v>329</v>
      </c>
      <c r="B472" s="11" t="s">
        <v>366</v>
      </c>
      <c r="C472" s="1" t="s">
        <v>149</v>
      </c>
      <c r="D47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2" s="11" t="s">
        <v>399</v>
      </c>
      <c r="F472" s="12" t="s">
        <v>400</v>
      </c>
      <c r="G472" s="12" t="s">
        <v>401</v>
      </c>
      <c r="H472" s="12">
        <v>2</v>
      </c>
      <c r="I472" s="12" t="s">
        <v>402</v>
      </c>
      <c r="J472" s="12" t="s">
        <v>413</v>
      </c>
      <c r="K472" s="13" t="s">
        <v>56</v>
      </c>
      <c r="L472" s="12" t="s">
        <v>404</v>
      </c>
      <c r="M472" s="12" t="s">
        <v>405</v>
      </c>
      <c r="N472" s="1" t="s">
        <v>420</v>
      </c>
      <c r="O472" s="1" t="s">
        <v>421</v>
      </c>
      <c r="P472" t="s">
        <v>62</v>
      </c>
      <c r="Q472" t="s">
        <v>61</v>
      </c>
      <c r="R472" t="s">
        <v>62</v>
      </c>
      <c r="S472" s="1" t="s">
        <v>76</v>
      </c>
      <c r="T472" t="s">
        <v>77</v>
      </c>
      <c r="U472" t="s">
        <v>61</v>
      </c>
      <c r="V472" s="1" t="s">
        <v>232</v>
      </c>
      <c r="W472" s="1" t="s">
        <v>72</v>
      </c>
      <c r="X472" s="1" t="s">
        <v>62</v>
      </c>
      <c r="Y472" s="1" t="s">
        <v>73</v>
      </c>
      <c r="Z472" t="s">
        <v>3192</v>
      </c>
      <c r="AA472" s="12" t="str">
        <f>Table1[[#This Row],[case_id]]&amp;"__"&amp;Table1[[#This Row],[filename]]&amp;"__"&amp;Table1[[#This Row],[Model]]</f>
        <v>repo_cfbfe90_371ee1e__claude_testmisc_llm_vs_gt.diff__Claude Opus 4.8</v>
      </c>
      <c r="AB472" s="12">
        <f>IF(Table1[[#This Row],[task_success]]="Yes",1,0)</f>
        <v>1</v>
      </c>
      <c r="AC472" s="12">
        <f>IF(Table1[[#This Row],[task_success]]="Partial",1,0)</f>
        <v>0</v>
      </c>
      <c r="AD472" s="12">
        <f>IF(Table1[[#This Row],[task_success]]="No",1,0)</f>
        <v>0</v>
      </c>
      <c r="AE472" s="12">
        <f>IF(Table1[[#This Row],[exact_match]]="Yes",1,0)</f>
        <v>0</v>
      </c>
      <c r="AF472" s="12">
        <f>IF(Table1[[#This Row],[unintended_change_present]]="Yes",1,0)</f>
        <v>1</v>
      </c>
      <c r="AG472" s="12">
        <f>IF(Table1[[#This Row],[missed_required_change]]="Yes",1,0)</f>
        <v>0</v>
      </c>
      <c r="AH472" s="12">
        <f>IF(OR(Table1[[#This Row],[severity]]="Medium",Table1[[#This Row],[severity]]="High"),1,0)</f>
        <v>0</v>
      </c>
    </row>
    <row r="473" spans="1:34" ht="213">
      <c r="A473" s="1" t="s">
        <v>329</v>
      </c>
      <c r="B473" s="11" t="s">
        <v>366</v>
      </c>
      <c r="C473" s="3" t="s">
        <v>149</v>
      </c>
      <c r="D473"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3" s="11" t="s">
        <v>422</v>
      </c>
      <c r="F473" s="12" t="s">
        <v>423</v>
      </c>
      <c r="G473" s="12" t="s">
        <v>424</v>
      </c>
      <c r="H473" s="12">
        <v>1</v>
      </c>
      <c r="I473" s="12" t="s">
        <v>425</v>
      </c>
      <c r="J473" s="12" t="s">
        <v>425</v>
      </c>
      <c r="K473" s="13" t="s">
        <v>56</v>
      </c>
      <c r="L473" s="12" t="s">
        <v>426</v>
      </c>
      <c r="M473" s="12" t="s">
        <v>427</v>
      </c>
      <c r="N473" s="1" t="s">
        <v>433</v>
      </c>
      <c r="O473" s="1" t="s">
        <v>434</v>
      </c>
      <c r="P473" t="s">
        <v>62</v>
      </c>
      <c r="Q473" t="s">
        <v>61</v>
      </c>
      <c r="R473" t="s">
        <v>62</v>
      </c>
      <c r="S473" s="1" t="s">
        <v>76</v>
      </c>
      <c r="T473" t="s">
        <v>77</v>
      </c>
      <c r="U473" t="s">
        <v>61</v>
      </c>
      <c r="V473" s="1" t="s">
        <v>435</v>
      </c>
      <c r="W473" s="1" t="s">
        <v>72</v>
      </c>
      <c r="X473" s="1" t="s">
        <v>62</v>
      </c>
      <c r="Y473" s="1" t="s">
        <v>73</v>
      </c>
      <c r="Z473" t="s">
        <v>3192</v>
      </c>
      <c r="AA473" s="12" t="str">
        <f>Table1[[#This Row],[case_id]]&amp;"__"&amp;Table1[[#This Row],[filename]]&amp;"__"&amp;Table1[[#This Row],[Model]]</f>
        <v>repo_b77fad6_77023c0__claude_backtesting_llm_vs_gt.diff__Claude Opus 4.8</v>
      </c>
      <c r="AB473" s="12">
        <f>IF(Table1[[#This Row],[task_success]]="Yes",1,0)</f>
        <v>1</v>
      </c>
      <c r="AC473" s="12">
        <f>IF(Table1[[#This Row],[task_success]]="Partial",1,0)</f>
        <v>0</v>
      </c>
      <c r="AD473" s="12">
        <f>IF(Table1[[#This Row],[task_success]]="No",1,0)</f>
        <v>0</v>
      </c>
      <c r="AE473" s="12">
        <f>IF(Table1[[#This Row],[exact_match]]="Yes",1,0)</f>
        <v>0</v>
      </c>
      <c r="AF473" s="12">
        <f>IF(Table1[[#This Row],[unintended_change_present]]="Yes",1,0)</f>
        <v>1</v>
      </c>
      <c r="AG473" s="12">
        <f>IF(Table1[[#This Row],[missed_required_change]]="Yes",1,0)</f>
        <v>0</v>
      </c>
      <c r="AH473" s="12">
        <f>IF(OR(Table1[[#This Row],[severity]]="Medium",Table1[[#This Row],[severity]]="High"),1,0)</f>
        <v>0</v>
      </c>
    </row>
    <row r="474" spans="1:34" ht="106.5">
      <c r="A474" s="1" t="s">
        <v>436</v>
      </c>
      <c r="B474" s="11" t="s">
        <v>437</v>
      </c>
      <c r="C474" s="1" t="s">
        <v>51</v>
      </c>
      <c r="D47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4" s="11" t="s">
        <v>438</v>
      </c>
      <c r="F474" s="12" t="s">
        <v>439</v>
      </c>
      <c r="G474" s="12" t="s">
        <v>440</v>
      </c>
      <c r="H474" s="12">
        <v>3</v>
      </c>
      <c r="I474" s="12" t="s">
        <v>441</v>
      </c>
      <c r="J474" s="12" t="s">
        <v>442</v>
      </c>
      <c r="K474" s="13" t="s">
        <v>56</v>
      </c>
      <c r="L474" s="12" t="s">
        <v>443</v>
      </c>
      <c r="M474" s="12" t="s">
        <v>444</v>
      </c>
      <c r="N474" s="1" t="s">
        <v>452</v>
      </c>
      <c r="O474" s="1" t="s">
        <v>453</v>
      </c>
      <c r="P474" t="s">
        <v>62</v>
      </c>
      <c r="Q474" t="s">
        <v>61</v>
      </c>
      <c r="R474" t="s">
        <v>62</v>
      </c>
      <c r="S474" s="1" t="s">
        <v>76</v>
      </c>
      <c r="T474" t="s">
        <v>77</v>
      </c>
      <c r="U474" t="s">
        <v>61</v>
      </c>
      <c r="V474" s="1" t="s">
        <v>232</v>
      </c>
      <c r="W474" s="1" t="s">
        <v>72</v>
      </c>
      <c r="X474" s="1" t="s">
        <v>62</v>
      </c>
      <c r="Y474" s="1" t="s">
        <v>73</v>
      </c>
      <c r="Z474" t="s">
        <v>3192</v>
      </c>
      <c r="AA474" s="12" t="str">
        <f>Table1[[#This Row],[case_id]]&amp;"__"&amp;Table1[[#This Row],[filename]]&amp;"__"&amp;Table1[[#This Row],[Model]]</f>
        <v>repo_b87b726_c38aeb8__claude_base_llm_vs_gt.diff__Claude Opus 4.8</v>
      </c>
      <c r="AB474" s="12">
        <f>IF(Table1[[#This Row],[task_success]]="Yes",1,0)</f>
        <v>1</v>
      </c>
      <c r="AC474" s="12">
        <f>IF(Table1[[#This Row],[task_success]]="Partial",1,0)</f>
        <v>0</v>
      </c>
      <c r="AD474" s="12">
        <f>IF(Table1[[#This Row],[task_success]]="No",1,0)</f>
        <v>0</v>
      </c>
      <c r="AE474" s="12">
        <f>IF(Table1[[#This Row],[exact_match]]="Yes",1,0)</f>
        <v>0</v>
      </c>
      <c r="AF474" s="12">
        <f>IF(Table1[[#This Row],[unintended_change_present]]="Yes",1,0)</f>
        <v>1</v>
      </c>
      <c r="AG474" s="12">
        <f>IF(Table1[[#This Row],[missed_required_change]]="Yes",1,0)</f>
        <v>0</v>
      </c>
      <c r="AH474" s="12">
        <f>IF(OR(Table1[[#This Row],[severity]]="Medium",Table1[[#This Row],[severity]]="High"),1,0)</f>
        <v>0</v>
      </c>
    </row>
    <row r="475" spans="1:34" ht="213">
      <c r="A475" s="1" t="s">
        <v>436</v>
      </c>
      <c r="B475" s="11" t="s">
        <v>437</v>
      </c>
      <c r="C475" s="1" t="s">
        <v>51</v>
      </c>
      <c r="D47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5" s="11" t="s">
        <v>438</v>
      </c>
      <c r="F475" s="12" t="s">
        <v>439</v>
      </c>
      <c r="G475" s="12" t="s">
        <v>440</v>
      </c>
      <c r="H475" s="12">
        <v>3</v>
      </c>
      <c r="I475" s="12" t="s">
        <v>441</v>
      </c>
      <c r="J475" s="12" t="s">
        <v>454</v>
      </c>
      <c r="K475" s="13" t="s">
        <v>56</v>
      </c>
      <c r="L475" s="12" t="s">
        <v>443</v>
      </c>
      <c r="M475" s="12" t="s">
        <v>444</v>
      </c>
      <c r="N475" s="1" t="s">
        <v>459</v>
      </c>
      <c r="O475" s="1" t="s">
        <v>460</v>
      </c>
      <c r="P475" t="s">
        <v>62</v>
      </c>
      <c r="Q475" t="s">
        <v>61</v>
      </c>
      <c r="R475" t="s">
        <v>62</v>
      </c>
      <c r="S475" s="1" t="s">
        <v>215</v>
      </c>
      <c r="T475" t="s">
        <v>77</v>
      </c>
      <c r="U475" t="s">
        <v>61</v>
      </c>
      <c r="V475" s="1" t="s">
        <v>461</v>
      </c>
      <c r="W475" s="1" t="s">
        <v>72</v>
      </c>
      <c r="X475" s="1" t="s">
        <v>62</v>
      </c>
      <c r="Y475" s="1" t="s">
        <v>73</v>
      </c>
      <c r="Z475" t="s">
        <v>3192</v>
      </c>
      <c r="AA475" s="12" t="str">
        <f>Table1[[#This Row],[case_id]]&amp;"__"&amp;Table1[[#This Row],[filename]]&amp;"__"&amp;Table1[[#This Row],[Model]]</f>
        <v>repo_b87b726_c38aeb8__claude_rsi_llm_vs_gt.diff__Claude Opus 4.8</v>
      </c>
      <c r="AB475" s="12">
        <f>IF(Table1[[#This Row],[task_success]]="Yes",1,0)</f>
        <v>1</v>
      </c>
      <c r="AC475" s="12">
        <f>IF(Table1[[#This Row],[task_success]]="Partial",1,0)</f>
        <v>0</v>
      </c>
      <c r="AD475" s="12">
        <f>IF(Table1[[#This Row],[task_success]]="No",1,0)</f>
        <v>0</v>
      </c>
      <c r="AE475" s="12">
        <f>IF(Table1[[#This Row],[exact_match]]="Yes",1,0)</f>
        <v>0</v>
      </c>
      <c r="AF475" s="12">
        <f>IF(Table1[[#This Row],[unintended_change_present]]="Yes",1,0)</f>
        <v>1</v>
      </c>
      <c r="AG475" s="12">
        <f>IF(Table1[[#This Row],[missed_required_change]]="Yes",1,0)</f>
        <v>0</v>
      </c>
      <c r="AH475" s="12">
        <f>IF(OR(Table1[[#This Row],[severity]]="Medium",Table1[[#This Row],[severity]]="High"),1,0)</f>
        <v>0</v>
      </c>
    </row>
    <row r="476" spans="1:34" ht="106.5">
      <c r="A476" s="1" t="s">
        <v>436</v>
      </c>
      <c r="B476" s="11" t="s">
        <v>437</v>
      </c>
      <c r="C476" s="1" t="s">
        <v>51</v>
      </c>
      <c r="D47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6" s="11" t="s">
        <v>438</v>
      </c>
      <c r="F476" s="12" t="s">
        <v>439</v>
      </c>
      <c r="G476" s="12" t="s">
        <v>440</v>
      </c>
      <c r="H476" s="12">
        <v>3</v>
      </c>
      <c r="I476" s="12" t="s">
        <v>441</v>
      </c>
      <c r="J476" s="12" t="s">
        <v>462</v>
      </c>
      <c r="K476" s="13" t="s">
        <v>56</v>
      </c>
      <c r="L476" s="12" t="s">
        <v>443</v>
      </c>
      <c r="M476" s="12" t="s">
        <v>444</v>
      </c>
      <c r="N476" s="1" t="s">
        <v>467</v>
      </c>
      <c r="O476" s="1" t="s">
        <v>468</v>
      </c>
      <c r="P476" t="s">
        <v>62</v>
      </c>
      <c r="Q476" t="s">
        <v>61</v>
      </c>
      <c r="R476" t="s">
        <v>62</v>
      </c>
      <c r="S476" s="1" t="s">
        <v>76</v>
      </c>
      <c r="T476" t="s">
        <v>77</v>
      </c>
      <c r="U476" t="s">
        <v>61</v>
      </c>
      <c r="V476" s="1" t="s">
        <v>232</v>
      </c>
      <c r="W476" s="1" t="s">
        <v>72</v>
      </c>
      <c r="X476" s="1" t="s">
        <v>62</v>
      </c>
      <c r="Y476" s="1" t="s">
        <v>73</v>
      </c>
      <c r="Z476" t="s">
        <v>3192</v>
      </c>
      <c r="AA476" s="12" t="str">
        <f>Table1[[#This Row],[case_id]]&amp;"__"&amp;Table1[[#This Row],[filename]]&amp;"__"&amp;Table1[[#This Row],[Model]]</f>
        <v>repo_b87b726_c38aeb8__claude_testbase_llm_vs_gt.diff__Claude Opus 4.8</v>
      </c>
      <c r="AB476" s="12">
        <f>IF(Table1[[#This Row],[task_success]]="Yes",1,0)</f>
        <v>1</v>
      </c>
      <c r="AC476" s="12">
        <f>IF(Table1[[#This Row],[task_success]]="Partial",1,0)</f>
        <v>0</v>
      </c>
      <c r="AD476" s="12">
        <f>IF(Table1[[#This Row],[task_success]]="No",1,0)</f>
        <v>0</v>
      </c>
      <c r="AE476" s="12">
        <f>IF(Table1[[#This Row],[exact_match]]="Yes",1,0)</f>
        <v>0</v>
      </c>
      <c r="AF476" s="12">
        <f>IF(Table1[[#This Row],[unintended_change_present]]="Yes",1,0)</f>
        <v>1</v>
      </c>
      <c r="AG476" s="12">
        <f>IF(Table1[[#This Row],[missed_required_change]]="Yes",1,0)</f>
        <v>0</v>
      </c>
      <c r="AH476" s="12">
        <f>IF(OR(Table1[[#This Row],[severity]]="Medium",Table1[[#This Row],[severity]]="High"),1,0)</f>
        <v>0</v>
      </c>
    </row>
    <row r="477" spans="1:34" ht="366">
      <c r="A477" s="1" t="s">
        <v>436</v>
      </c>
      <c r="B477" s="11" t="s">
        <v>437</v>
      </c>
      <c r="C477" s="1" t="s">
        <v>80</v>
      </c>
      <c r="D47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7" s="11" t="s">
        <v>469</v>
      </c>
      <c r="F477" s="12" t="s">
        <v>470</v>
      </c>
      <c r="G477" s="12" t="s">
        <v>471</v>
      </c>
      <c r="H477" s="12">
        <v>1</v>
      </c>
      <c r="I477" s="12" t="s">
        <v>472</v>
      </c>
      <c r="J477" s="12" t="s">
        <v>472</v>
      </c>
      <c r="K477" s="13" t="s">
        <v>56</v>
      </c>
      <c r="L477" s="12" t="s">
        <v>388</v>
      </c>
      <c r="M477" s="12" t="s">
        <v>473</v>
      </c>
      <c r="N477" s="1" t="s">
        <v>357</v>
      </c>
      <c r="O477" s="1" t="s">
        <v>479</v>
      </c>
      <c r="P477" s="1" t="s">
        <v>61</v>
      </c>
      <c r="Q477" s="1" t="s">
        <v>61</v>
      </c>
      <c r="R477" s="1" t="s">
        <v>62</v>
      </c>
      <c r="S477" s="1" t="s">
        <v>480</v>
      </c>
      <c r="T477" s="1" t="s">
        <v>64</v>
      </c>
      <c r="U477" s="1" t="s">
        <v>62</v>
      </c>
      <c r="V477" s="1" t="s">
        <v>481</v>
      </c>
      <c r="W477" s="1" t="s">
        <v>66</v>
      </c>
      <c r="X477" s="1" t="s">
        <v>62</v>
      </c>
      <c r="Y477" s="1" t="s">
        <v>73</v>
      </c>
      <c r="Z477" t="s">
        <v>3192</v>
      </c>
      <c r="AA477" s="12" t="str">
        <f>Table1[[#This Row],[case_id]]&amp;"__"&amp;Table1[[#This Row],[filename]]&amp;"__"&amp;Table1[[#This Row],[Model]]</f>
        <v>repo_13a7f7f_830a3d2__claude_test_llm_vs_gt.diff__Claude Opus 4.8</v>
      </c>
      <c r="AB477" s="12">
        <f>IF(Table1[[#This Row],[task_success]]="Yes",1,0)</f>
        <v>0</v>
      </c>
      <c r="AC477" s="12">
        <f>IF(Table1[[#This Row],[task_success]]="Partial",1,0)</f>
        <v>0</v>
      </c>
      <c r="AD477" s="12">
        <f>IF(Table1[[#This Row],[task_success]]="No",1,0)</f>
        <v>1</v>
      </c>
      <c r="AE477" s="12">
        <f>IF(Table1[[#This Row],[exact_match]]="Yes",1,0)</f>
        <v>0</v>
      </c>
      <c r="AF477" s="12">
        <f>IF(Table1[[#This Row],[unintended_change_present]]="Yes",1,0)</f>
        <v>1</v>
      </c>
      <c r="AG477" s="12">
        <f>IF(Table1[[#This Row],[missed_required_change]]="Yes",1,0)</f>
        <v>1</v>
      </c>
      <c r="AH477" s="12">
        <f>IF(OR(Table1[[#This Row],[severity]]="Medium",Table1[[#This Row],[severity]]="High"),1,0)</f>
        <v>1</v>
      </c>
    </row>
    <row r="478" spans="1:34" ht="290.25">
      <c r="A478" s="1" t="s">
        <v>436</v>
      </c>
      <c r="B478" s="11" t="s">
        <v>437</v>
      </c>
      <c r="C478" s="1" t="s">
        <v>80</v>
      </c>
      <c r="D47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8" s="11" t="s">
        <v>482</v>
      </c>
      <c r="F478" s="12" t="s">
        <v>483</v>
      </c>
      <c r="G478" s="12" t="s">
        <v>484</v>
      </c>
      <c r="H478" s="12">
        <v>1</v>
      </c>
      <c r="I478" s="12" t="s">
        <v>485</v>
      </c>
      <c r="J478" s="12" t="s">
        <v>485</v>
      </c>
      <c r="K478" s="13" t="s">
        <v>56</v>
      </c>
      <c r="L478" s="12" t="s">
        <v>486</v>
      </c>
      <c r="M478" s="12" t="s">
        <v>487</v>
      </c>
      <c r="N478" s="1" t="s">
        <v>494</v>
      </c>
      <c r="O478" s="1" t="s">
        <v>495</v>
      </c>
      <c r="P478" s="1" t="s">
        <v>102</v>
      </c>
      <c r="Q478" s="1" t="s">
        <v>61</v>
      </c>
      <c r="R478" s="1" t="s">
        <v>62</v>
      </c>
      <c r="S478" s="1" t="s">
        <v>103</v>
      </c>
      <c r="T478" s="1" t="s">
        <v>77</v>
      </c>
      <c r="U478" s="1" t="s">
        <v>62</v>
      </c>
      <c r="V478" s="1" t="s">
        <v>496</v>
      </c>
      <c r="W478" s="1" t="s">
        <v>162</v>
      </c>
      <c r="X478" s="1" t="s">
        <v>62</v>
      </c>
      <c r="Y478" s="1" t="s">
        <v>73</v>
      </c>
      <c r="Z478" t="s">
        <v>3192</v>
      </c>
      <c r="AA478" s="12" t="str">
        <f>Table1[[#This Row],[case_id]]&amp;"__"&amp;Table1[[#This Row],[filename]]&amp;"__"&amp;Table1[[#This Row],[Model]]</f>
        <v>repo_e798854_52c9d19__claude_handler_llm_vs_gt.diff__Claude Opus 4.8</v>
      </c>
      <c r="AB478" s="12">
        <f>IF(Table1[[#This Row],[task_success]]="Yes",1,0)</f>
        <v>0</v>
      </c>
      <c r="AC478" s="12">
        <f>IF(Table1[[#This Row],[task_success]]="Partial",1,0)</f>
        <v>1</v>
      </c>
      <c r="AD478" s="12">
        <f>IF(Table1[[#This Row],[task_success]]="No",1,0)</f>
        <v>0</v>
      </c>
      <c r="AE478" s="12">
        <f>IF(Table1[[#This Row],[exact_match]]="Yes",1,0)</f>
        <v>0</v>
      </c>
      <c r="AF478" s="12">
        <f>IF(Table1[[#This Row],[unintended_change_present]]="Yes",1,0)</f>
        <v>1</v>
      </c>
      <c r="AG478" s="12">
        <f>IF(Table1[[#This Row],[missed_required_change]]="Yes",1,0)</f>
        <v>1</v>
      </c>
      <c r="AH478" s="12">
        <f>IF(OR(Table1[[#This Row],[severity]]="Medium",Table1[[#This Row],[severity]]="High"),1,0)</f>
        <v>0</v>
      </c>
    </row>
    <row r="479" spans="1:34" ht="91.5">
      <c r="A479" s="1" t="s">
        <v>436</v>
      </c>
      <c r="B479" s="11" t="s">
        <v>437</v>
      </c>
      <c r="C479" s="1" t="s">
        <v>114</v>
      </c>
      <c r="D47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79" s="11" t="s">
        <v>497</v>
      </c>
      <c r="F479" s="12" t="s">
        <v>498</v>
      </c>
      <c r="G479" s="12" t="s">
        <v>499</v>
      </c>
      <c r="H479" s="12">
        <v>1</v>
      </c>
      <c r="I479" s="12" t="s">
        <v>500</v>
      </c>
      <c r="J479" s="12" t="s">
        <v>500</v>
      </c>
      <c r="K479" s="13" t="s">
        <v>56</v>
      </c>
      <c r="L479" s="12" t="s">
        <v>501</v>
      </c>
      <c r="M479" s="12" t="s">
        <v>502</v>
      </c>
      <c r="N479" s="1" t="s">
        <v>509</v>
      </c>
      <c r="O479" s="1" t="s">
        <v>510</v>
      </c>
      <c r="P479" t="s">
        <v>62</v>
      </c>
      <c r="Q479" t="s">
        <v>61</v>
      </c>
      <c r="R479" t="s">
        <v>62</v>
      </c>
      <c r="S479" s="1" t="s">
        <v>76</v>
      </c>
      <c r="T479" t="s">
        <v>77</v>
      </c>
      <c r="U479" t="s">
        <v>61</v>
      </c>
      <c r="V479" s="1" t="s">
        <v>232</v>
      </c>
      <c r="W479" s="1" t="s">
        <v>72</v>
      </c>
      <c r="X479" s="1" t="s">
        <v>61</v>
      </c>
      <c r="Y479" s="1" t="s">
        <v>506</v>
      </c>
      <c r="Z479" t="s">
        <v>3192</v>
      </c>
      <c r="AA479" s="12" t="str">
        <f>Table1[[#This Row],[case_id]]&amp;"__"&amp;Table1[[#This Row],[filename]]&amp;"__"&amp;Table1[[#This Row],[Model]]</f>
        <v>repo_95fb7e6_4b90e78__claude_market_llm_vs_gt.diff__Claude Opus 4.8</v>
      </c>
      <c r="AB479" s="12">
        <f>IF(Table1[[#This Row],[task_success]]="Yes",1,0)</f>
        <v>1</v>
      </c>
      <c r="AC479" s="12">
        <f>IF(Table1[[#This Row],[task_success]]="Partial",1,0)</f>
        <v>0</v>
      </c>
      <c r="AD479" s="12">
        <f>IF(Table1[[#This Row],[task_success]]="No",1,0)</f>
        <v>0</v>
      </c>
      <c r="AE479" s="12">
        <f>IF(Table1[[#This Row],[exact_match]]="Yes",1,0)</f>
        <v>0</v>
      </c>
      <c r="AF479" s="12">
        <f>IF(Table1[[#This Row],[unintended_change_present]]="Yes",1,0)</f>
        <v>1</v>
      </c>
      <c r="AG479" s="12">
        <f>IF(Table1[[#This Row],[missed_required_change]]="Yes",1,0)</f>
        <v>0</v>
      </c>
      <c r="AH479" s="12">
        <f>IF(OR(Table1[[#This Row],[severity]]="Medium",Table1[[#This Row],[severity]]="High"),1,0)</f>
        <v>0</v>
      </c>
    </row>
    <row r="480" spans="1:34" ht="198">
      <c r="A480" s="1" t="s">
        <v>436</v>
      </c>
      <c r="B480" s="11" t="s">
        <v>437</v>
      </c>
      <c r="C480" s="1" t="s">
        <v>149</v>
      </c>
      <c r="D48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0" s="11" t="s">
        <v>511</v>
      </c>
      <c r="F480" s="12" t="s">
        <v>512</v>
      </c>
      <c r="G480" s="12" t="s">
        <v>513</v>
      </c>
      <c r="H480" s="12">
        <v>1</v>
      </c>
      <c r="I480" s="12" t="s">
        <v>514</v>
      </c>
      <c r="J480" s="12" t="s">
        <v>514</v>
      </c>
      <c r="K480" s="13" t="s">
        <v>56</v>
      </c>
      <c r="L480" s="12" t="s">
        <v>515</v>
      </c>
      <c r="M480" s="12" t="s">
        <v>516</v>
      </c>
      <c r="N480" s="4" t="s">
        <v>523</v>
      </c>
      <c r="O480" s="1" t="s">
        <v>524</v>
      </c>
      <c r="P480" t="s">
        <v>62</v>
      </c>
      <c r="Q480" t="s">
        <v>61</v>
      </c>
      <c r="R480" t="s">
        <v>62</v>
      </c>
      <c r="S480" s="1" t="s">
        <v>519</v>
      </c>
      <c r="T480" t="s">
        <v>64</v>
      </c>
      <c r="U480" t="s">
        <v>61</v>
      </c>
      <c r="V480" s="1" t="s">
        <v>520</v>
      </c>
      <c r="W480" s="1" t="s">
        <v>72</v>
      </c>
      <c r="X480" s="1" t="s">
        <v>62</v>
      </c>
      <c r="Y480" s="1" t="s">
        <v>73</v>
      </c>
      <c r="Z480" t="s">
        <v>3192</v>
      </c>
      <c r="AA480" s="12" t="str">
        <f>Table1[[#This Row],[case_id]]&amp;"__"&amp;Table1[[#This Row],[filename]]&amp;"__"&amp;Table1[[#This Row],[Model]]</f>
        <v>repo_ec9dec5_f8acb67__claude_parser_llm_vs_gt.diff__Claude Opus 4.8</v>
      </c>
      <c r="AB480" s="12">
        <f>IF(Table1[[#This Row],[task_success]]="Yes",1,0)</f>
        <v>1</v>
      </c>
      <c r="AC480" s="12">
        <f>IF(Table1[[#This Row],[task_success]]="Partial",1,0)</f>
        <v>0</v>
      </c>
      <c r="AD480" s="12">
        <f>IF(Table1[[#This Row],[task_success]]="No",1,0)</f>
        <v>0</v>
      </c>
      <c r="AE480" s="12">
        <f>IF(Table1[[#This Row],[exact_match]]="Yes",1,0)</f>
        <v>0</v>
      </c>
      <c r="AF480" s="12">
        <f>IF(Table1[[#This Row],[unintended_change_present]]="Yes",1,0)</f>
        <v>1</v>
      </c>
      <c r="AG480" s="12">
        <f>IF(Table1[[#This Row],[missed_required_change]]="Yes",1,0)</f>
        <v>0</v>
      </c>
      <c r="AH480" s="12">
        <f>IF(OR(Table1[[#This Row],[severity]]="Medium",Table1[[#This Row],[severity]]="High"),1,0)</f>
        <v>1</v>
      </c>
    </row>
    <row r="481" spans="1:34" ht="121.5">
      <c r="A481" s="1" t="s">
        <v>436</v>
      </c>
      <c r="B481" s="11" t="s">
        <v>437</v>
      </c>
      <c r="C481" s="3" t="s">
        <v>149</v>
      </c>
      <c r="D481"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1" s="11" t="s">
        <v>525</v>
      </c>
      <c r="F481" s="12" t="s">
        <v>526</v>
      </c>
      <c r="G481" s="12" t="s">
        <v>527</v>
      </c>
      <c r="H481" s="12">
        <v>1</v>
      </c>
      <c r="I481" s="12" t="s">
        <v>528</v>
      </c>
      <c r="J481" s="12" t="s">
        <v>528</v>
      </c>
      <c r="K481" s="13" t="s">
        <v>56</v>
      </c>
      <c r="L481" s="12" t="s">
        <v>529</v>
      </c>
      <c r="M481" s="12" t="s">
        <v>530</v>
      </c>
      <c r="N481" s="4" t="s">
        <v>538</v>
      </c>
      <c r="O481" s="1" t="s">
        <v>539</v>
      </c>
      <c r="P481" t="s">
        <v>62</v>
      </c>
      <c r="Q481" t="s">
        <v>61</v>
      </c>
      <c r="R481" t="s">
        <v>62</v>
      </c>
      <c r="S481" s="1" t="s">
        <v>76</v>
      </c>
      <c r="T481" t="s">
        <v>77</v>
      </c>
      <c r="U481" t="s">
        <v>61</v>
      </c>
      <c r="V481" s="1" t="s">
        <v>533</v>
      </c>
      <c r="W481" s="1" t="s">
        <v>72</v>
      </c>
      <c r="X481" s="1" t="s">
        <v>62</v>
      </c>
      <c r="Y481" s="1" t="s">
        <v>73</v>
      </c>
      <c r="Z481" t="s">
        <v>3192</v>
      </c>
      <c r="AA481" s="12" t="str">
        <f>Table1[[#This Row],[case_id]]&amp;"__"&amp;Table1[[#This Row],[filename]]&amp;"__"&amp;Table1[[#This Row],[Model]]</f>
        <v>repo_da7ca5a_320cf98__claude_command_llm_vs_gt.diff__Claude Opus 4.8</v>
      </c>
      <c r="AB481" s="12">
        <f>IF(Table1[[#This Row],[task_success]]="Yes",1,0)</f>
        <v>1</v>
      </c>
      <c r="AC481" s="12">
        <f>IF(Table1[[#This Row],[task_success]]="Partial",1,0)</f>
        <v>0</v>
      </c>
      <c r="AD481" s="12">
        <f>IF(Table1[[#This Row],[task_success]]="No",1,0)</f>
        <v>0</v>
      </c>
      <c r="AE481" s="12">
        <f>IF(Table1[[#This Row],[exact_match]]="Yes",1,0)</f>
        <v>0</v>
      </c>
      <c r="AF481" s="12">
        <f>IF(Table1[[#This Row],[unintended_change_present]]="Yes",1,0)</f>
        <v>1</v>
      </c>
      <c r="AG481" s="12">
        <f>IF(Table1[[#This Row],[missed_required_change]]="Yes",1,0)</f>
        <v>0</v>
      </c>
      <c r="AH481" s="12">
        <f>IF(OR(Table1[[#This Row],[severity]]="Medium",Table1[[#This Row],[severity]]="High"),1,0)</f>
        <v>0</v>
      </c>
    </row>
    <row r="482" spans="1:34" ht="259.5">
      <c r="A482" s="1" t="s">
        <v>540</v>
      </c>
      <c r="B482" s="11" t="s">
        <v>541</v>
      </c>
      <c r="C482" s="1" t="s">
        <v>149</v>
      </c>
      <c r="D48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2" s="11" t="s">
        <v>542</v>
      </c>
      <c r="F482" s="12" t="s">
        <v>543</v>
      </c>
      <c r="G482" s="12" t="s">
        <v>544</v>
      </c>
      <c r="H482" s="12">
        <v>1</v>
      </c>
      <c r="I482" s="12" t="s">
        <v>545</v>
      </c>
      <c r="J482" s="12" t="s">
        <v>545</v>
      </c>
      <c r="K482" s="13" t="s">
        <v>56</v>
      </c>
      <c r="L482" s="12" t="s">
        <v>546</v>
      </c>
      <c r="M482" s="12" t="s">
        <v>547</v>
      </c>
      <c r="N482" s="4" t="s">
        <v>552</v>
      </c>
      <c r="O482" s="1" t="s">
        <v>553</v>
      </c>
      <c r="P482" s="1" t="s">
        <v>102</v>
      </c>
      <c r="Q482" s="1" t="s">
        <v>61</v>
      </c>
      <c r="R482" s="1" t="s">
        <v>62</v>
      </c>
      <c r="S482" s="1" t="s">
        <v>554</v>
      </c>
      <c r="T482" s="1" t="s">
        <v>64</v>
      </c>
      <c r="U482" s="1" t="s">
        <v>62</v>
      </c>
      <c r="V482" s="1" t="s">
        <v>555</v>
      </c>
      <c r="W482" s="1" t="s">
        <v>162</v>
      </c>
      <c r="X482" s="1" t="s">
        <v>62</v>
      </c>
      <c r="Y482" s="1" t="s">
        <v>73</v>
      </c>
      <c r="Z482" t="s">
        <v>3192</v>
      </c>
      <c r="AA482" s="12" t="str">
        <f>Table1[[#This Row],[case_id]]&amp;"__"&amp;Table1[[#This Row],[filename]]&amp;"__"&amp;Table1[[#This Row],[Model]]</f>
        <v>repo_1866432_aa5d9a7__claude_ffmpeg_llm_vs_gt.diff__Claude Opus 4.8</v>
      </c>
      <c r="AB482" s="12">
        <f>IF(Table1[[#This Row],[task_success]]="Yes",1,0)</f>
        <v>0</v>
      </c>
      <c r="AC482" s="12">
        <f>IF(Table1[[#This Row],[task_success]]="Partial",1,0)</f>
        <v>1</v>
      </c>
      <c r="AD482" s="12">
        <f>IF(Table1[[#This Row],[task_success]]="No",1,0)</f>
        <v>0</v>
      </c>
      <c r="AE482" s="12">
        <f>IF(Table1[[#This Row],[exact_match]]="Yes",1,0)</f>
        <v>0</v>
      </c>
      <c r="AF482" s="12">
        <f>IF(Table1[[#This Row],[unintended_change_present]]="Yes",1,0)</f>
        <v>1</v>
      </c>
      <c r="AG482" s="12">
        <f>IF(Table1[[#This Row],[missed_required_change]]="Yes",1,0)</f>
        <v>1</v>
      </c>
      <c r="AH482" s="12">
        <f>IF(OR(Table1[[#This Row],[severity]]="Medium",Table1[[#This Row],[severity]]="High"),1,0)</f>
        <v>1</v>
      </c>
    </row>
    <row r="483" spans="1:34" ht="336">
      <c r="A483" s="1" t="s">
        <v>556</v>
      </c>
      <c r="B483" s="11" t="s">
        <v>557</v>
      </c>
      <c r="C483" s="1" t="s">
        <v>51</v>
      </c>
      <c r="D48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3" s="11" t="s">
        <v>558</v>
      </c>
      <c r="F483" s="12" t="s">
        <v>559</v>
      </c>
      <c r="G483" s="12" t="s">
        <v>560</v>
      </c>
      <c r="H483" s="12">
        <v>1</v>
      </c>
      <c r="I483" s="12" t="s">
        <v>561</v>
      </c>
      <c r="J483" s="12" t="s">
        <v>561</v>
      </c>
      <c r="K483" s="13" t="s">
        <v>56</v>
      </c>
      <c r="L483" s="12" t="s">
        <v>562</v>
      </c>
      <c r="M483" s="12" t="s">
        <v>563</v>
      </c>
      <c r="N483" s="4" t="s">
        <v>569</v>
      </c>
      <c r="O483" s="1" t="s">
        <v>570</v>
      </c>
      <c r="P483" s="1" t="s">
        <v>102</v>
      </c>
      <c r="Q483" s="1" t="s">
        <v>61</v>
      </c>
      <c r="R483" s="1" t="s">
        <v>62</v>
      </c>
      <c r="S483" s="1" t="s">
        <v>571</v>
      </c>
      <c r="T483" s="1" t="s">
        <v>64</v>
      </c>
      <c r="U483" s="1" t="s">
        <v>62</v>
      </c>
      <c r="V483" s="1" t="s">
        <v>572</v>
      </c>
      <c r="W483" s="1" t="s">
        <v>66</v>
      </c>
      <c r="X483" s="1" t="s">
        <v>62</v>
      </c>
      <c r="Y483" s="1" t="s">
        <v>73</v>
      </c>
      <c r="Z483" t="s">
        <v>3192</v>
      </c>
      <c r="AA483" s="12" t="str">
        <f>Table1[[#This Row],[case_id]]&amp;"__"&amp;Table1[[#This Row],[filename]]&amp;"__"&amp;Table1[[#This Row],[Model]]</f>
        <v>repo_a72c8d9_584795d__claude_worker_llm_vs_gt.diff__Claude Opus 4.8</v>
      </c>
      <c r="AB483" s="12">
        <f>IF(Table1[[#This Row],[task_success]]="Yes",1,0)</f>
        <v>0</v>
      </c>
      <c r="AC483" s="12">
        <f>IF(Table1[[#This Row],[task_success]]="Partial",1,0)</f>
        <v>1</v>
      </c>
      <c r="AD483" s="12">
        <f>IF(Table1[[#This Row],[task_success]]="No",1,0)</f>
        <v>0</v>
      </c>
      <c r="AE483" s="12">
        <f>IF(Table1[[#This Row],[exact_match]]="Yes",1,0)</f>
        <v>0</v>
      </c>
      <c r="AF483" s="12">
        <f>IF(Table1[[#This Row],[unintended_change_present]]="Yes",1,0)</f>
        <v>1</v>
      </c>
      <c r="AG483" s="12">
        <f>IF(Table1[[#This Row],[missed_required_change]]="Yes",1,0)</f>
        <v>1</v>
      </c>
      <c r="AH483" s="12">
        <f>IF(OR(Table1[[#This Row],[severity]]="Medium",Table1[[#This Row],[severity]]="High"),1,0)</f>
        <v>1</v>
      </c>
    </row>
    <row r="484" spans="1:34" ht="275.25">
      <c r="A484" s="1" t="s">
        <v>556</v>
      </c>
      <c r="B484" s="11" t="s">
        <v>557</v>
      </c>
      <c r="C484" s="1" t="s">
        <v>51</v>
      </c>
      <c r="D48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4" s="11" t="s">
        <v>573</v>
      </c>
      <c r="F484" s="12" t="s">
        <v>574</v>
      </c>
      <c r="G484" s="12" t="s">
        <v>575</v>
      </c>
      <c r="H484" s="12">
        <v>1</v>
      </c>
      <c r="I484" s="12" t="s">
        <v>576</v>
      </c>
      <c r="J484" s="12" t="s">
        <v>576</v>
      </c>
      <c r="K484" s="13" t="s">
        <v>56</v>
      </c>
      <c r="L484" s="12" t="s">
        <v>577</v>
      </c>
      <c r="M484" s="12" t="s">
        <v>578</v>
      </c>
      <c r="N484" s="1" t="s">
        <v>256</v>
      </c>
      <c r="O484" s="1" t="s">
        <v>583</v>
      </c>
      <c r="P484" s="1" t="s">
        <v>102</v>
      </c>
      <c r="Q484" s="1" t="s">
        <v>61</v>
      </c>
      <c r="R484" s="1" t="s">
        <v>62</v>
      </c>
      <c r="S484" s="1" t="s">
        <v>554</v>
      </c>
      <c r="T484" s="1" t="s">
        <v>64</v>
      </c>
      <c r="U484" s="1" t="s">
        <v>62</v>
      </c>
      <c r="V484" s="1" t="s">
        <v>584</v>
      </c>
      <c r="W484" s="1" t="s">
        <v>162</v>
      </c>
      <c r="X484" s="1" t="s">
        <v>61</v>
      </c>
      <c r="Y484" s="1" t="s">
        <v>506</v>
      </c>
      <c r="Z484" t="s">
        <v>3192</v>
      </c>
      <c r="AA484" s="12" t="str">
        <f>Table1[[#This Row],[case_id]]&amp;"__"&amp;Table1[[#This Row],[filename]]&amp;"__"&amp;Table1[[#This Row],[Model]]</f>
        <v>repo_38f7325_14b7aa5__claude_binary_llm_vs_gt.diff__Claude Opus 4.8</v>
      </c>
      <c r="AB484" s="12">
        <f>IF(Table1[[#This Row],[task_success]]="Yes",1,0)</f>
        <v>0</v>
      </c>
      <c r="AC484" s="12">
        <f>IF(Table1[[#This Row],[task_success]]="Partial",1,0)</f>
        <v>1</v>
      </c>
      <c r="AD484" s="12">
        <f>IF(Table1[[#This Row],[task_success]]="No",1,0)</f>
        <v>0</v>
      </c>
      <c r="AE484" s="12">
        <f>IF(Table1[[#This Row],[exact_match]]="Yes",1,0)</f>
        <v>0</v>
      </c>
      <c r="AF484" s="12">
        <f>IF(Table1[[#This Row],[unintended_change_present]]="Yes",1,0)</f>
        <v>1</v>
      </c>
      <c r="AG484" s="12">
        <f>IF(Table1[[#This Row],[missed_required_change]]="Yes",1,0)</f>
        <v>1</v>
      </c>
      <c r="AH484" s="12">
        <f>IF(OR(Table1[[#This Row],[severity]]="Medium",Table1[[#This Row],[severity]]="High"),1,0)</f>
        <v>1</v>
      </c>
    </row>
    <row r="485" spans="1:34" ht="290.25">
      <c r="A485" s="1" t="s">
        <v>556</v>
      </c>
      <c r="B485" s="11" t="s">
        <v>557</v>
      </c>
      <c r="C485" s="1" t="s">
        <v>80</v>
      </c>
      <c r="D48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5" s="11" t="s">
        <v>585</v>
      </c>
      <c r="F485" s="12" t="s">
        <v>586</v>
      </c>
      <c r="G485" s="12" t="s">
        <v>587</v>
      </c>
      <c r="H485" s="12">
        <v>1</v>
      </c>
      <c r="I485" s="12" t="s">
        <v>588</v>
      </c>
      <c r="J485" s="12" t="s">
        <v>588</v>
      </c>
      <c r="K485" s="13" t="s">
        <v>56</v>
      </c>
      <c r="L485" s="12" t="s">
        <v>589</v>
      </c>
      <c r="M485" s="12" t="s">
        <v>590</v>
      </c>
      <c r="N485" s="4" t="s">
        <v>597</v>
      </c>
      <c r="O485" s="1" t="s">
        <v>598</v>
      </c>
      <c r="P485" s="1" t="s">
        <v>61</v>
      </c>
      <c r="Q485" s="1" t="s">
        <v>61</v>
      </c>
      <c r="R485" s="1" t="s">
        <v>62</v>
      </c>
      <c r="S485" s="1" t="s">
        <v>554</v>
      </c>
      <c r="T485" s="1" t="s">
        <v>64</v>
      </c>
      <c r="U485" s="1" t="s">
        <v>62</v>
      </c>
      <c r="V485" s="1" t="s">
        <v>599</v>
      </c>
      <c r="W485" s="1" t="s">
        <v>66</v>
      </c>
      <c r="X485" s="1" t="s">
        <v>62</v>
      </c>
      <c r="Y485" s="1" t="s">
        <v>73</v>
      </c>
      <c r="Z485" t="s">
        <v>3192</v>
      </c>
      <c r="AA485" s="12" t="str">
        <f>Table1[[#This Row],[case_id]]&amp;"__"&amp;Table1[[#This Row],[filename]]&amp;"__"&amp;Table1[[#This Row],[Model]]</f>
        <v>repo_582dec9_0a5e14c__claude_main_llm_vs_gt.diff__Claude Opus 4.8</v>
      </c>
      <c r="AB485" s="12">
        <f>IF(Table1[[#This Row],[task_success]]="Yes",1,0)</f>
        <v>0</v>
      </c>
      <c r="AC485" s="12">
        <f>IF(Table1[[#This Row],[task_success]]="Partial",1,0)</f>
        <v>0</v>
      </c>
      <c r="AD485" s="12">
        <f>IF(Table1[[#This Row],[task_success]]="No",1,0)</f>
        <v>1</v>
      </c>
      <c r="AE485" s="12">
        <f>IF(Table1[[#This Row],[exact_match]]="Yes",1,0)</f>
        <v>0</v>
      </c>
      <c r="AF485" s="12">
        <f>IF(Table1[[#This Row],[unintended_change_present]]="Yes",1,0)</f>
        <v>1</v>
      </c>
      <c r="AG485" s="12">
        <f>IF(Table1[[#This Row],[missed_required_change]]="Yes",1,0)</f>
        <v>1</v>
      </c>
      <c r="AH485" s="12">
        <f>IF(OR(Table1[[#This Row],[severity]]="Medium",Table1[[#This Row],[severity]]="High"),1,0)</f>
        <v>1</v>
      </c>
    </row>
    <row r="486" spans="1:34" ht="167.25">
      <c r="A486" s="1" t="s">
        <v>600</v>
      </c>
      <c r="B486" s="11" t="s">
        <v>601</v>
      </c>
      <c r="C486" s="1" t="s">
        <v>51</v>
      </c>
      <c r="D48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6" s="11" t="s">
        <v>602</v>
      </c>
      <c r="F486" s="12" t="s">
        <v>603</v>
      </c>
      <c r="G486" s="12" t="s">
        <v>604</v>
      </c>
      <c r="H486" s="12">
        <v>1</v>
      </c>
      <c r="I486" s="12" t="s">
        <v>605</v>
      </c>
      <c r="J486" s="12" t="s">
        <v>605</v>
      </c>
      <c r="K486" s="13" t="s">
        <v>56</v>
      </c>
      <c r="L486" s="12" t="s">
        <v>606</v>
      </c>
      <c r="M486" s="12" t="s">
        <v>607</v>
      </c>
      <c r="N486" s="4" t="s">
        <v>357</v>
      </c>
      <c r="O486" s="1" t="s">
        <v>610</v>
      </c>
      <c r="P486" s="1" t="s">
        <v>61</v>
      </c>
      <c r="Q486" s="1" t="s">
        <v>61</v>
      </c>
      <c r="R486" s="1" t="s">
        <v>62</v>
      </c>
      <c r="S486" s="1" t="s">
        <v>103</v>
      </c>
      <c r="T486" s="1" t="s">
        <v>77</v>
      </c>
      <c r="U486" s="1" t="s">
        <v>62</v>
      </c>
      <c r="V486" s="1" t="s">
        <v>611</v>
      </c>
      <c r="W486" s="1" t="s">
        <v>66</v>
      </c>
      <c r="X486" s="1" t="s">
        <v>62</v>
      </c>
      <c r="Y486" s="1" t="s">
        <v>73</v>
      </c>
      <c r="Z486" t="s">
        <v>3192</v>
      </c>
      <c r="AA486" s="12" t="str">
        <f>Table1[[#This Row],[case_id]]&amp;"__"&amp;Table1[[#This Row],[filename]]&amp;"__"&amp;Table1[[#This Row],[Model]]</f>
        <v>repo_780f526_d7676c1__claude_test_llm_vs_gt.diff__Claude Opus 4.8</v>
      </c>
      <c r="AB486" s="12">
        <f>IF(Table1[[#This Row],[task_success]]="Yes",1,0)</f>
        <v>0</v>
      </c>
      <c r="AC486" s="12">
        <f>IF(Table1[[#This Row],[task_success]]="Partial",1,0)</f>
        <v>0</v>
      </c>
      <c r="AD486" s="12">
        <f>IF(Table1[[#This Row],[task_success]]="No",1,0)</f>
        <v>1</v>
      </c>
      <c r="AE486" s="12">
        <f>IF(Table1[[#This Row],[exact_match]]="Yes",1,0)</f>
        <v>0</v>
      </c>
      <c r="AF486" s="12">
        <f>IF(Table1[[#This Row],[unintended_change_present]]="Yes",1,0)</f>
        <v>1</v>
      </c>
      <c r="AG486" s="12">
        <f>IF(Table1[[#This Row],[missed_required_change]]="Yes",1,0)</f>
        <v>1</v>
      </c>
      <c r="AH486" s="12">
        <f>IF(OR(Table1[[#This Row],[severity]]="Medium",Table1[[#This Row],[severity]]="High"),1,0)</f>
        <v>0</v>
      </c>
    </row>
    <row r="487" spans="1:34" ht="198">
      <c r="A487" s="1" t="s">
        <v>600</v>
      </c>
      <c r="B487" s="11" t="s">
        <v>612</v>
      </c>
      <c r="C487" s="1" t="s">
        <v>51</v>
      </c>
      <c r="D48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7" s="11" t="s">
        <v>613</v>
      </c>
      <c r="F487" s="12" t="s">
        <v>614</v>
      </c>
      <c r="G487" s="12" t="s">
        <v>615</v>
      </c>
      <c r="H487" s="12">
        <v>1</v>
      </c>
      <c r="I487" s="12" t="s">
        <v>616</v>
      </c>
      <c r="J487" s="12" t="s">
        <v>616</v>
      </c>
      <c r="K487" s="13" t="s">
        <v>56</v>
      </c>
      <c r="L487" s="12" t="s">
        <v>617</v>
      </c>
      <c r="M487" s="12" t="s">
        <v>618</v>
      </c>
      <c r="N487" s="4" t="s">
        <v>625</v>
      </c>
      <c r="O487" s="1" t="s">
        <v>626</v>
      </c>
      <c r="P487" t="s">
        <v>62</v>
      </c>
      <c r="Q487" t="s">
        <v>61</v>
      </c>
      <c r="R487" t="s">
        <v>62</v>
      </c>
      <c r="S487" s="1" t="s">
        <v>76</v>
      </c>
      <c r="T487" t="s">
        <v>77</v>
      </c>
      <c r="U487" t="s">
        <v>61</v>
      </c>
      <c r="V487" s="1" t="s">
        <v>627</v>
      </c>
      <c r="W487" s="1" t="s">
        <v>72</v>
      </c>
      <c r="X487" s="1" t="s">
        <v>62</v>
      </c>
      <c r="Y487" s="1" t="s">
        <v>73</v>
      </c>
      <c r="Z487" t="s">
        <v>3192</v>
      </c>
      <c r="AA487" s="12" t="str">
        <f>Table1[[#This Row],[case_id]]&amp;"__"&amp;Table1[[#This Row],[filename]]&amp;"__"&amp;Table1[[#This Row],[Model]]</f>
        <v>repo_71e106f_d4ae8d1__claude_train_llm_vs_gt.diff__Claude Opus 4.8</v>
      </c>
      <c r="AB487" s="12">
        <f>IF(Table1[[#This Row],[task_success]]="Yes",1,0)</f>
        <v>1</v>
      </c>
      <c r="AC487" s="12">
        <f>IF(Table1[[#This Row],[task_success]]="Partial",1,0)</f>
        <v>0</v>
      </c>
      <c r="AD487" s="12">
        <f>IF(Table1[[#This Row],[task_success]]="No",1,0)</f>
        <v>0</v>
      </c>
      <c r="AE487" s="12">
        <f>IF(Table1[[#This Row],[exact_match]]="Yes",1,0)</f>
        <v>0</v>
      </c>
      <c r="AF487" s="12">
        <f>IF(Table1[[#This Row],[unintended_change_present]]="Yes",1,0)</f>
        <v>1</v>
      </c>
      <c r="AG487" s="12">
        <f>IF(Table1[[#This Row],[missed_required_change]]="Yes",1,0)</f>
        <v>0</v>
      </c>
      <c r="AH487" s="12">
        <f>IF(OR(Table1[[#This Row],[severity]]="Medium",Table1[[#This Row],[severity]]="High"),1,0)</f>
        <v>0</v>
      </c>
    </row>
    <row r="488" spans="1:34" ht="91.5">
      <c r="A488" s="1" t="s">
        <v>600</v>
      </c>
      <c r="B488" s="11" t="s">
        <v>612</v>
      </c>
      <c r="C488" s="1" t="s">
        <v>80</v>
      </c>
      <c r="D48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8" s="11" t="s">
        <v>628</v>
      </c>
      <c r="F488" s="12" t="s">
        <v>629</v>
      </c>
      <c r="G488" s="12" t="s">
        <v>630</v>
      </c>
      <c r="H488" s="12">
        <v>2</v>
      </c>
      <c r="I488" s="12" t="s">
        <v>631</v>
      </c>
      <c r="J488" s="12" t="s">
        <v>632</v>
      </c>
      <c r="K488" s="13" t="s">
        <v>56</v>
      </c>
      <c r="L488" s="12" t="s">
        <v>633</v>
      </c>
      <c r="M488" s="12" t="s">
        <v>634</v>
      </c>
      <c r="N488" s="4" t="s">
        <v>641</v>
      </c>
      <c r="O488" s="1" t="s">
        <v>642</v>
      </c>
      <c r="P488" t="s">
        <v>62</v>
      </c>
      <c r="Q488" t="s">
        <v>61</v>
      </c>
      <c r="R488" t="s">
        <v>62</v>
      </c>
      <c r="S488" s="1" t="s">
        <v>76</v>
      </c>
      <c r="T488" t="s">
        <v>77</v>
      </c>
      <c r="U488" t="s">
        <v>61</v>
      </c>
      <c r="V488" s="1" t="s">
        <v>89</v>
      </c>
      <c r="W488" s="1" t="s">
        <v>72</v>
      </c>
      <c r="X488" s="1" t="s">
        <v>61</v>
      </c>
      <c r="Y488" s="1" t="s">
        <v>637</v>
      </c>
      <c r="Z488" t="s">
        <v>3192</v>
      </c>
      <c r="AA488" s="12" t="str">
        <f>Table1[[#This Row],[case_id]]&amp;"__"&amp;Table1[[#This Row],[filename]]&amp;"__"&amp;Table1[[#This Row],[Model]]</f>
        <v>repo_057203e_f305d2d__claude_data_llm_vs_gt.diff__Claude Opus 4.8</v>
      </c>
      <c r="AB488" s="12">
        <f>IF(Table1[[#This Row],[task_success]]="Yes",1,0)</f>
        <v>1</v>
      </c>
      <c r="AC488" s="12">
        <f>IF(Table1[[#This Row],[task_success]]="Partial",1,0)</f>
        <v>0</v>
      </c>
      <c r="AD488" s="12">
        <f>IF(Table1[[#This Row],[task_success]]="No",1,0)</f>
        <v>0</v>
      </c>
      <c r="AE488" s="12">
        <f>IF(Table1[[#This Row],[exact_match]]="Yes",1,0)</f>
        <v>0</v>
      </c>
      <c r="AF488" s="12">
        <f>IF(Table1[[#This Row],[unintended_change_present]]="Yes",1,0)</f>
        <v>1</v>
      </c>
      <c r="AG488" s="12">
        <f>IF(Table1[[#This Row],[missed_required_change]]="Yes",1,0)</f>
        <v>0</v>
      </c>
      <c r="AH488" s="12">
        <f>IF(OR(Table1[[#This Row],[severity]]="Medium",Table1[[#This Row],[severity]]="High"),1,0)</f>
        <v>0</v>
      </c>
    </row>
    <row r="489" spans="1:34" ht="91.5">
      <c r="A489" s="1" t="s">
        <v>600</v>
      </c>
      <c r="B489" s="11" t="s">
        <v>612</v>
      </c>
      <c r="C489" s="1" t="s">
        <v>80</v>
      </c>
      <c r="D48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89" s="11" t="s">
        <v>628</v>
      </c>
      <c r="F489" s="12" t="s">
        <v>629</v>
      </c>
      <c r="G489" s="12" t="s">
        <v>630</v>
      </c>
      <c r="H489" s="12">
        <v>2</v>
      </c>
      <c r="I489" s="12" t="s">
        <v>631</v>
      </c>
      <c r="J489" s="12" t="s">
        <v>643</v>
      </c>
      <c r="K489" s="13" t="s">
        <v>56</v>
      </c>
      <c r="L489" s="12" t="s">
        <v>633</v>
      </c>
      <c r="M489" s="12" t="s">
        <v>634</v>
      </c>
      <c r="N489" s="4" t="s">
        <v>648</v>
      </c>
      <c r="O489" s="1" t="s">
        <v>649</v>
      </c>
      <c r="P489" t="s">
        <v>62</v>
      </c>
      <c r="Q489" t="s">
        <v>61</v>
      </c>
      <c r="R489" t="s">
        <v>62</v>
      </c>
      <c r="S489" s="1" t="s">
        <v>76</v>
      </c>
      <c r="T489" t="s">
        <v>77</v>
      </c>
      <c r="U489" t="s">
        <v>61</v>
      </c>
      <c r="V489" s="1" t="s">
        <v>89</v>
      </c>
      <c r="W489" s="1" t="s">
        <v>72</v>
      </c>
      <c r="X489" s="1" t="s">
        <v>62</v>
      </c>
      <c r="Y489" s="1" t="s">
        <v>73</v>
      </c>
      <c r="Z489" t="s">
        <v>3192</v>
      </c>
      <c r="AA489" s="12" t="str">
        <f>Table1[[#This Row],[case_id]]&amp;"__"&amp;Table1[[#This Row],[filename]]&amp;"__"&amp;Table1[[#This Row],[Model]]</f>
        <v>repo_057203e_f305d2d__claude_lstm_llm_vs_gt.diff__Claude Opus 4.8</v>
      </c>
      <c r="AB489" s="12">
        <f>IF(Table1[[#This Row],[task_success]]="Yes",1,0)</f>
        <v>1</v>
      </c>
      <c r="AC489" s="12">
        <f>IF(Table1[[#This Row],[task_success]]="Partial",1,0)</f>
        <v>0</v>
      </c>
      <c r="AD489" s="12">
        <f>IF(Table1[[#This Row],[task_success]]="No",1,0)</f>
        <v>0</v>
      </c>
      <c r="AE489" s="12">
        <f>IF(Table1[[#This Row],[exact_match]]="Yes",1,0)</f>
        <v>0</v>
      </c>
      <c r="AF489" s="12">
        <f>IF(Table1[[#This Row],[unintended_change_present]]="Yes",1,0)</f>
        <v>1</v>
      </c>
      <c r="AG489" s="12">
        <f>IF(Table1[[#This Row],[missed_required_change]]="Yes",1,0)</f>
        <v>0</v>
      </c>
      <c r="AH489" s="12">
        <f>IF(OR(Table1[[#This Row],[severity]]="Medium",Table1[[#This Row],[severity]]="High"),1,0)</f>
        <v>0</v>
      </c>
    </row>
    <row r="490" spans="1:34" ht="121.5">
      <c r="A490" s="1" t="s">
        <v>600</v>
      </c>
      <c r="B490" s="11" t="s">
        <v>612</v>
      </c>
      <c r="C490" s="1" t="s">
        <v>114</v>
      </c>
      <c r="D49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0" s="11" t="s">
        <v>650</v>
      </c>
      <c r="F490" s="12" t="s">
        <v>651</v>
      </c>
      <c r="G490" s="12" t="s">
        <v>652</v>
      </c>
      <c r="H490" s="12">
        <v>1</v>
      </c>
      <c r="I490" s="12" t="s">
        <v>653</v>
      </c>
      <c r="J490" s="12" t="s">
        <v>653</v>
      </c>
      <c r="K490" s="13" t="s">
        <v>56</v>
      </c>
      <c r="L490" s="12" t="s">
        <v>654</v>
      </c>
      <c r="M490" s="12" t="s">
        <v>655</v>
      </c>
      <c r="N490" s="4" t="s">
        <v>661</v>
      </c>
      <c r="O490" s="1" t="s">
        <v>662</v>
      </c>
      <c r="P490" t="s">
        <v>62</v>
      </c>
      <c r="Q490" t="s">
        <v>61</v>
      </c>
      <c r="R490" t="s">
        <v>62</v>
      </c>
      <c r="S490" s="1" t="s">
        <v>76</v>
      </c>
      <c r="T490" t="s">
        <v>77</v>
      </c>
      <c r="U490" t="s">
        <v>61</v>
      </c>
      <c r="V490" s="1" t="s">
        <v>658</v>
      </c>
      <c r="W490" s="1" t="s">
        <v>72</v>
      </c>
      <c r="X490" s="1" t="s">
        <v>62</v>
      </c>
      <c r="Y490" s="1" t="s">
        <v>73</v>
      </c>
      <c r="Z490" t="s">
        <v>3192</v>
      </c>
      <c r="AA490" s="12" t="str">
        <f>Table1[[#This Row],[case_id]]&amp;"__"&amp;Table1[[#This Row],[filename]]&amp;"__"&amp;Table1[[#This Row],[Model]]</f>
        <v>repo_320db20_7c42a17__claude_classifier_llm_vs_gt.diff__Claude Opus 4.8</v>
      </c>
      <c r="AB490" s="12">
        <f>IF(Table1[[#This Row],[task_success]]="Yes",1,0)</f>
        <v>1</v>
      </c>
      <c r="AC490" s="12">
        <f>IF(Table1[[#This Row],[task_success]]="Partial",1,0)</f>
        <v>0</v>
      </c>
      <c r="AD490" s="12">
        <f>IF(Table1[[#This Row],[task_success]]="No",1,0)</f>
        <v>0</v>
      </c>
      <c r="AE490" s="12">
        <f>IF(Table1[[#This Row],[exact_match]]="Yes",1,0)</f>
        <v>0</v>
      </c>
      <c r="AF490" s="12">
        <f>IF(Table1[[#This Row],[unintended_change_present]]="Yes",1,0)</f>
        <v>1</v>
      </c>
      <c r="AG490" s="12">
        <f>IF(Table1[[#This Row],[missed_required_change]]="Yes",1,0)</f>
        <v>0</v>
      </c>
      <c r="AH490" s="12">
        <f>IF(OR(Table1[[#This Row],[severity]]="Medium",Table1[[#This Row],[severity]]="High"),1,0)</f>
        <v>0</v>
      </c>
    </row>
    <row r="491" spans="1:34" ht="91.5">
      <c r="A491" s="1" t="s">
        <v>600</v>
      </c>
      <c r="B491" s="11" t="s">
        <v>612</v>
      </c>
      <c r="C491" s="1" t="s">
        <v>114</v>
      </c>
      <c r="D49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1" s="11" t="s">
        <v>663</v>
      </c>
      <c r="F491" s="12" t="s">
        <v>664</v>
      </c>
      <c r="G491" s="12" t="s">
        <v>665</v>
      </c>
      <c r="H491" s="12">
        <v>1</v>
      </c>
      <c r="I491" s="12" t="s">
        <v>666</v>
      </c>
      <c r="J491" s="12" t="s">
        <v>666</v>
      </c>
      <c r="K491" s="13" t="s">
        <v>56</v>
      </c>
      <c r="L491" s="12" t="s">
        <v>667</v>
      </c>
      <c r="M491" s="12" t="s">
        <v>668</v>
      </c>
      <c r="N491" s="4" t="s">
        <v>452</v>
      </c>
      <c r="O491" s="1" t="s">
        <v>671</v>
      </c>
      <c r="P491" t="s">
        <v>62</v>
      </c>
      <c r="Q491" t="s">
        <v>61</v>
      </c>
      <c r="R491" t="s">
        <v>62</v>
      </c>
      <c r="S491" s="1" t="s">
        <v>76</v>
      </c>
      <c r="T491" t="s">
        <v>77</v>
      </c>
      <c r="U491" t="s">
        <v>61</v>
      </c>
      <c r="V491" s="1" t="s">
        <v>89</v>
      </c>
      <c r="W491" s="1" t="s">
        <v>72</v>
      </c>
      <c r="X491" s="1" t="s">
        <v>62</v>
      </c>
      <c r="Y491" s="1" t="s">
        <v>73</v>
      </c>
      <c r="Z491" t="s">
        <v>3192</v>
      </c>
      <c r="AA491" s="12" t="str">
        <f>Table1[[#This Row],[case_id]]&amp;"__"&amp;Table1[[#This Row],[filename]]&amp;"__"&amp;Table1[[#This Row],[Model]]</f>
        <v>repo_70b894b_325609e__claude_base_llm_vs_gt.diff__Claude Opus 4.8</v>
      </c>
      <c r="AB491" s="12">
        <f>IF(Table1[[#This Row],[task_success]]="Yes",1,0)</f>
        <v>1</v>
      </c>
      <c r="AC491" s="12">
        <f>IF(Table1[[#This Row],[task_success]]="Partial",1,0)</f>
        <v>0</v>
      </c>
      <c r="AD491" s="12">
        <f>IF(Table1[[#This Row],[task_success]]="No",1,0)</f>
        <v>0</v>
      </c>
      <c r="AE491" s="12">
        <f>IF(Table1[[#This Row],[exact_match]]="Yes",1,0)</f>
        <v>0</v>
      </c>
      <c r="AF491" s="12">
        <f>IF(Table1[[#This Row],[unintended_change_present]]="Yes",1,0)</f>
        <v>1</v>
      </c>
      <c r="AG491" s="12">
        <f>IF(Table1[[#This Row],[missed_required_change]]="Yes",1,0)</f>
        <v>0</v>
      </c>
      <c r="AH491" s="12">
        <f>IF(OR(Table1[[#This Row],[severity]]="Medium",Table1[[#This Row],[severity]]="High"),1,0)</f>
        <v>0</v>
      </c>
    </row>
    <row r="492" spans="1:34" ht="106.5">
      <c r="A492" s="1" t="s">
        <v>600</v>
      </c>
      <c r="B492" s="11" t="s">
        <v>612</v>
      </c>
      <c r="C492" s="1" t="s">
        <v>149</v>
      </c>
      <c r="D49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2" s="11" t="s">
        <v>672</v>
      </c>
      <c r="F492" s="12" t="s">
        <v>673</v>
      </c>
      <c r="G492" s="12" t="s">
        <v>674</v>
      </c>
      <c r="H492" s="12">
        <v>1</v>
      </c>
      <c r="I492" s="12" t="s">
        <v>675</v>
      </c>
      <c r="J492" s="12" t="s">
        <v>675</v>
      </c>
      <c r="K492" s="13" t="s">
        <v>56</v>
      </c>
      <c r="L492" s="12" t="s">
        <v>676</v>
      </c>
      <c r="M492" s="12" t="s">
        <v>677</v>
      </c>
      <c r="N492" s="4" t="s">
        <v>684</v>
      </c>
      <c r="O492" s="1" t="s">
        <v>685</v>
      </c>
      <c r="P492" t="s">
        <v>62</v>
      </c>
      <c r="Q492" t="s">
        <v>61</v>
      </c>
      <c r="R492" t="s">
        <v>62</v>
      </c>
      <c r="S492" s="1" t="s">
        <v>76</v>
      </c>
      <c r="T492" t="s">
        <v>77</v>
      </c>
      <c r="U492" t="s">
        <v>61</v>
      </c>
      <c r="V492" s="1" t="s">
        <v>89</v>
      </c>
      <c r="W492" s="1" t="s">
        <v>72</v>
      </c>
      <c r="X492" s="1" t="s">
        <v>62</v>
      </c>
      <c r="Y492" s="1" t="s">
        <v>73</v>
      </c>
      <c r="Z492" t="s">
        <v>3192</v>
      </c>
      <c r="AA492" s="12" t="str">
        <f>Table1[[#This Row],[case_id]]&amp;"__"&amp;Table1[[#This Row],[filename]]&amp;"__"&amp;Table1[[#This Row],[Model]]</f>
        <v>repo_e4cbe9e_f7cea8d__claude_model_llm_vs_gt.diff__Claude Opus 4.8</v>
      </c>
      <c r="AB492" s="12">
        <f>IF(Table1[[#This Row],[task_success]]="Yes",1,0)</f>
        <v>1</v>
      </c>
      <c r="AC492" s="12">
        <f>IF(Table1[[#This Row],[task_success]]="Partial",1,0)</f>
        <v>0</v>
      </c>
      <c r="AD492" s="12">
        <f>IF(Table1[[#This Row],[task_success]]="No",1,0)</f>
        <v>0</v>
      </c>
      <c r="AE492" s="12">
        <f>IF(Table1[[#This Row],[exact_match]]="Yes",1,0)</f>
        <v>0</v>
      </c>
      <c r="AF492" s="12">
        <f>IF(Table1[[#This Row],[unintended_change_present]]="Yes",1,0)</f>
        <v>1</v>
      </c>
      <c r="AG492" s="12">
        <f>IF(Table1[[#This Row],[missed_required_change]]="Yes",1,0)</f>
        <v>0</v>
      </c>
      <c r="AH492" s="12">
        <f>IF(OR(Table1[[#This Row],[severity]]="Medium",Table1[[#This Row],[severity]]="High"),1,0)</f>
        <v>0</v>
      </c>
    </row>
    <row r="493" spans="1:34" ht="106.5">
      <c r="A493" s="1" t="s">
        <v>600</v>
      </c>
      <c r="B493" s="11" t="s">
        <v>612</v>
      </c>
      <c r="C493" s="3" t="s">
        <v>149</v>
      </c>
      <c r="D493"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3" s="11" t="s">
        <v>686</v>
      </c>
      <c r="F493" s="12" t="s">
        <v>687</v>
      </c>
      <c r="G493" s="12" t="s">
        <v>688</v>
      </c>
      <c r="H493" s="12">
        <v>1</v>
      </c>
      <c r="I493" s="12" t="s">
        <v>689</v>
      </c>
      <c r="J493" s="12" t="s">
        <v>689</v>
      </c>
      <c r="K493" s="13" t="s">
        <v>56</v>
      </c>
      <c r="L493" s="12" t="s">
        <v>690</v>
      </c>
      <c r="M493" s="12" t="s">
        <v>691</v>
      </c>
      <c r="N493" s="4" t="s">
        <v>698</v>
      </c>
      <c r="O493" s="1" t="s">
        <v>699</v>
      </c>
      <c r="P493" t="s">
        <v>62</v>
      </c>
      <c r="Q493" t="s">
        <v>61</v>
      </c>
      <c r="R493" t="s">
        <v>62</v>
      </c>
      <c r="S493" s="1" t="s">
        <v>76</v>
      </c>
      <c r="T493" t="s">
        <v>77</v>
      </c>
      <c r="U493" t="s">
        <v>61</v>
      </c>
      <c r="V493" s="1" t="s">
        <v>89</v>
      </c>
      <c r="W493" s="1" t="s">
        <v>72</v>
      </c>
      <c r="X493" s="1" t="s">
        <v>62</v>
      </c>
      <c r="Y493" s="1" t="s">
        <v>73</v>
      </c>
      <c r="Z493" t="s">
        <v>3192</v>
      </c>
      <c r="AA493" s="12" t="str">
        <f>Table1[[#This Row],[case_id]]&amp;"__"&amp;Table1[[#This Row],[filename]]&amp;"__"&amp;Table1[[#This Row],[Model]]</f>
        <v>repo_7d8a2c0_363d5e1__claude_far10_llm_vs_gt.diff__Claude Opus 4.8</v>
      </c>
      <c r="AB493" s="12">
        <f>IF(Table1[[#This Row],[task_success]]="Yes",1,0)</f>
        <v>1</v>
      </c>
      <c r="AC493" s="12">
        <f>IF(Table1[[#This Row],[task_success]]="Partial",1,0)</f>
        <v>0</v>
      </c>
      <c r="AD493" s="12">
        <f>IF(Table1[[#This Row],[task_success]]="No",1,0)</f>
        <v>0</v>
      </c>
      <c r="AE493" s="12">
        <f>IF(Table1[[#This Row],[exact_match]]="Yes",1,0)</f>
        <v>0</v>
      </c>
      <c r="AF493" s="12">
        <f>IF(Table1[[#This Row],[unintended_change_present]]="Yes",1,0)</f>
        <v>1</v>
      </c>
      <c r="AG493" s="12">
        <f>IF(Table1[[#This Row],[missed_required_change]]="Yes",1,0)</f>
        <v>0</v>
      </c>
      <c r="AH493" s="12">
        <f>IF(OR(Table1[[#This Row],[severity]]="Medium",Table1[[#This Row],[severity]]="High"),1,0)</f>
        <v>0</v>
      </c>
    </row>
    <row r="494" spans="1:34" ht="91.5">
      <c r="A494" s="1" t="s">
        <v>600</v>
      </c>
      <c r="B494" s="11" t="s">
        <v>612</v>
      </c>
      <c r="C494" s="1" t="s">
        <v>305</v>
      </c>
      <c r="D49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4" s="11" t="s">
        <v>700</v>
      </c>
      <c r="F494" s="12" t="s">
        <v>701</v>
      </c>
      <c r="G494" s="12" t="s">
        <v>702</v>
      </c>
      <c r="H494" s="12">
        <v>1</v>
      </c>
      <c r="I494" s="12" t="s">
        <v>703</v>
      </c>
      <c r="J494" s="12" t="s">
        <v>703</v>
      </c>
      <c r="K494" s="13" t="s">
        <v>56</v>
      </c>
      <c r="L494" s="12" t="s">
        <v>704</v>
      </c>
      <c r="M494" s="12" t="s">
        <v>705</v>
      </c>
      <c r="N494" s="4" t="s">
        <v>710</v>
      </c>
      <c r="O494" s="1" t="s">
        <v>711</v>
      </c>
      <c r="P494" t="s">
        <v>62</v>
      </c>
      <c r="Q494" t="s">
        <v>61</v>
      </c>
      <c r="R494" t="s">
        <v>62</v>
      </c>
      <c r="S494" s="1" t="s">
        <v>76</v>
      </c>
      <c r="T494" t="s">
        <v>77</v>
      </c>
      <c r="U494" t="s">
        <v>61</v>
      </c>
      <c r="V494" s="1" t="s">
        <v>89</v>
      </c>
      <c r="W494" s="1" t="s">
        <v>72</v>
      </c>
      <c r="X494" s="1" t="s">
        <v>62</v>
      </c>
      <c r="Y494" s="1" t="s">
        <v>73</v>
      </c>
      <c r="Z494" t="s">
        <v>3192</v>
      </c>
      <c r="AA494" s="12" t="str">
        <f>Table1[[#This Row],[case_id]]&amp;"__"&amp;Table1[[#This Row],[filename]]&amp;"__"&amp;Table1[[#This Row],[Model]]</f>
        <v>repo_861390b_6a5c66a__claude_download_llm_vs_gt.diff__Claude Opus 4.8</v>
      </c>
      <c r="AB494" s="12">
        <f>IF(Table1[[#This Row],[task_success]]="Yes",1,0)</f>
        <v>1</v>
      </c>
      <c r="AC494" s="12">
        <f>IF(Table1[[#This Row],[task_success]]="Partial",1,0)</f>
        <v>0</v>
      </c>
      <c r="AD494" s="12">
        <f>IF(Table1[[#This Row],[task_success]]="No",1,0)</f>
        <v>0</v>
      </c>
      <c r="AE494" s="12">
        <f>IF(Table1[[#This Row],[exact_match]]="Yes",1,0)</f>
        <v>0</v>
      </c>
      <c r="AF494" s="12">
        <f>IF(Table1[[#This Row],[unintended_change_present]]="Yes",1,0)</f>
        <v>1</v>
      </c>
      <c r="AG494" s="12">
        <f>IF(Table1[[#This Row],[missed_required_change]]="Yes",1,0)</f>
        <v>0</v>
      </c>
      <c r="AH494" s="12">
        <f>IF(OR(Table1[[#This Row],[severity]]="Medium",Table1[[#This Row],[severity]]="High"),1,0)</f>
        <v>0</v>
      </c>
    </row>
    <row r="495" spans="1:34" ht="198">
      <c r="A495" s="1" t="s">
        <v>712</v>
      </c>
      <c r="B495" s="11" t="s">
        <v>713</v>
      </c>
      <c r="C495" s="1" t="s">
        <v>80</v>
      </c>
      <c r="D49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5" s="11" t="s">
        <v>714</v>
      </c>
      <c r="F495" s="12" t="s">
        <v>715</v>
      </c>
      <c r="G495" s="12" t="s">
        <v>716</v>
      </c>
      <c r="H495" s="12">
        <v>1</v>
      </c>
      <c r="I495" s="12" t="s">
        <v>717</v>
      </c>
      <c r="J495" s="12" t="s">
        <v>717</v>
      </c>
      <c r="K495" s="13" t="s">
        <v>56</v>
      </c>
      <c r="L495" s="12" t="s">
        <v>718</v>
      </c>
      <c r="M495" s="12" t="s">
        <v>719</v>
      </c>
      <c r="N495" s="4" t="s">
        <v>727</v>
      </c>
      <c r="O495" s="1" t="s">
        <v>728</v>
      </c>
      <c r="P495" t="s">
        <v>62</v>
      </c>
      <c r="Q495" t="s">
        <v>61</v>
      </c>
      <c r="R495" t="s">
        <v>62</v>
      </c>
      <c r="S495" s="1" t="s">
        <v>76</v>
      </c>
      <c r="T495" t="s">
        <v>77</v>
      </c>
      <c r="U495" t="s">
        <v>61</v>
      </c>
      <c r="V495" s="1" t="s">
        <v>729</v>
      </c>
      <c r="W495" s="1" t="s">
        <v>72</v>
      </c>
      <c r="X495" s="1" t="s">
        <v>62</v>
      </c>
      <c r="Y495" s="1" t="s">
        <v>73</v>
      </c>
      <c r="Z495" t="s">
        <v>3192</v>
      </c>
      <c r="AA495" s="12" t="str">
        <f>Table1[[#This Row],[case_id]]&amp;"__"&amp;Table1[[#This Row],[filename]]&amp;"__"&amp;Table1[[#This Row],[Model]]</f>
        <v>repo_88a3153_a3d7af6__claude_tiktok_llm_vs_gt.diff__Claude Opus 4.8</v>
      </c>
      <c r="AB495" s="12">
        <f>IF(Table1[[#This Row],[task_success]]="Yes",1,0)</f>
        <v>1</v>
      </c>
      <c r="AC495" s="12">
        <f>IF(Table1[[#This Row],[task_success]]="Partial",1,0)</f>
        <v>0</v>
      </c>
      <c r="AD495" s="12">
        <f>IF(Table1[[#This Row],[task_success]]="No",1,0)</f>
        <v>0</v>
      </c>
      <c r="AE495" s="12">
        <f>IF(Table1[[#This Row],[exact_match]]="Yes",1,0)</f>
        <v>0</v>
      </c>
      <c r="AF495" s="12">
        <f>IF(Table1[[#This Row],[unintended_change_present]]="Yes",1,0)</f>
        <v>1</v>
      </c>
      <c r="AG495" s="12">
        <f>IF(Table1[[#This Row],[missed_required_change]]="Yes",1,0)</f>
        <v>0</v>
      </c>
      <c r="AH495" s="12">
        <f>IF(OR(Table1[[#This Row],[severity]]="Medium",Table1[[#This Row],[severity]]="High"),1,0)</f>
        <v>0</v>
      </c>
    </row>
    <row r="496" spans="1:34" ht="229.5">
      <c r="A496" s="1" t="s">
        <v>712</v>
      </c>
      <c r="B496" s="11" t="s">
        <v>713</v>
      </c>
      <c r="C496" s="3" t="s">
        <v>149</v>
      </c>
      <c r="D496"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6" s="11" t="s">
        <v>730</v>
      </c>
      <c r="F496" s="12" t="s">
        <v>731</v>
      </c>
      <c r="G496" s="12" t="s">
        <v>732</v>
      </c>
      <c r="H496" s="12">
        <v>1</v>
      </c>
      <c r="I496" s="12" t="s">
        <v>717</v>
      </c>
      <c r="J496" s="12" t="s">
        <v>717</v>
      </c>
      <c r="K496" s="13" t="s">
        <v>56</v>
      </c>
      <c r="L496" s="12" t="s">
        <v>733</v>
      </c>
      <c r="M496" s="12" t="s">
        <v>734</v>
      </c>
      <c r="N496" s="4" t="s">
        <v>727</v>
      </c>
      <c r="O496" s="1" t="s">
        <v>740</v>
      </c>
      <c r="P496" s="1" t="s">
        <v>61</v>
      </c>
      <c r="Q496" s="1" t="s">
        <v>61</v>
      </c>
      <c r="R496" s="1" t="s">
        <v>62</v>
      </c>
      <c r="S496" s="1" t="s">
        <v>741</v>
      </c>
      <c r="T496" s="1" t="s">
        <v>77</v>
      </c>
      <c r="U496" s="1" t="s">
        <v>62</v>
      </c>
      <c r="V496" s="1" t="s">
        <v>742</v>
      </c>
      <c r="W496" s="1" t="s">
        <v>66</v>
      </c>
      <c r="X496" s="1" t="s">
        <v>62</v>
      </c>
      <c r="Y496" s="1" t="s">
        <v>73</v>
      </c>
      <c r="Z496" t="s">
        <v>3192</v>
      </c>
      <c r="AA496" s="12" t="str">
        <f>Table1[[#This Row],[case_id]]&amp;"__"&amp;Table1[[#This Row],[filename]]&amp;"__"&amp;Table1[[#This Row],[Model]]</f>
        <v>repo_9a10203_4fab8e0__claude_tiktok_llm_vs_gt.diff__Claude Opus 4.8</v>
      </c>
      <c r="AB496" s="12">
        <f>IF(Table1[[#This Row],[task_success]]="Yes",1,0)</f>
        <v>0</v>
      </c>
      <c r="AC496" s="12">
        <f>IF(Table1[[#This Row],[task_success]]="Partial",1,0)</f>
        <v>0</v>
      </c>
      <c r="AD496" s="12">
        <f>IF(Table1[[#This Row],[task_success]]="No",1,0)</f>
        <v>1</v>
      </c>
      <c r="AE496" s="12">
        <f>IF(Table1[[#This Row],[exact_match]]="Yes",1,0)</f>
        <v>0</v>
      </c>
      <c r="AF496" s="12">
        <f>IF(Table1[[#This Row],[unintended_change_present]]="Yes",1,0)</f>
        <v>1</v>
      </c>
      <c r="AG496" s="12">
        <f>IF(Table1[[#This Row],[missed_required_change]]="Yes",1,0)</f>
        <v>1</v>
      </c>
      <c r="AH496" s="12">
        <f>IF(OR(Table1[[#This Row],[severity]]="Medium",Table1[[#This Row],[severity]]="High"),1,0)</f>
        <v>0</v>
      </c>
    </row>
    <row r="497" spans="1:34" ht="290.25">
      <c r="A497" s="1" t="s">
        <v>743</v>
      </c>
      <c r="B497" s="11" t="s">
        <v>744</v>
      </c>
      <c r="C497" s="1" t="s">
        <v>51</v>
      </c>
      <c r="D49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7" s="11" t="s">
        <v>745</v>
      </c>
      <c r="F497" s="12" t="s">
        <v>746</v>
      </c>
      <c r="G497" s="12" t="s">
        <v>747</v>
      </c>
      <c r="H497" s="12">
        <v>1</v>
      </c>
      <c r="I497" s="12" t="s">
        <v>748</v>
      </c>
      <c r="J497" s="12" t="s">
        <v>748</v>
      </c>
      <c r="K497" s="13" t="s">
        <v>56</v>
      </c>
      <c r="L497" s="12" t="s">
        <v>749</v>
      </c>
      <c r="M497" s="12" t="s">
        <v>750</v>
      </c>
      <c r="N497" s="4" t="s">
        <v>452</v>
      </c>
      <c r="O497" s="1" t="s">
        <v>753</v>
      </c>
      <c r="P497" t="s">
        <v>62</v>
      </c>
      <c r="Q497" t="s">
        <v>61</v>
      </c>
      <c r="R497" t="s">
        <v>62</v>
      </c>
      <c r="S497" s="1" t="s">
        <v>76</v>
      </c>
      <c r="T497" t="s">
        <v>77</v>
      </c>
      <c r="U497" t="s">
        <v>61</v>
      </c>
      <c r="V497" s="1" t="s">
        <v>754</v>
      </c>
      <c r="W497" s="1" t="s">
        <v>72</v>
      </c>
      <c r="X497" s="1" t="s">
        <v>62</v>
      </c>
      <c r="Y497" s="1" t="s">
        <v>73</v>
      </c>
      <c r="Z497" t="s">
        <v>3192</v>
      </c>
      <c r="AA497" s="12" t="str">
        <f>Table1[[#This Row],[case_id]]&amp;"__"&amp;Table1[[#This Row],[filename]]&amp;"__"&amp;Table1[[#This Row],[Model]]</f>
        <v>repo_2b09404_8aa86b6__claude_base_llm_vs_gt.diff__Claude Opus 4.8</v>
      </c>
      <c r="AB497" s="12">
        <f>IF(Table1[[#This Row],[task_success]]="Yes",1,0)</f>
        <v>1</v>
      </c>
      <c r="AC497" s="12">
        <f>IF(Table1[[#This Row],[task_success]]="Partial",1,0)</f>
        <v>0</v>
      </c>
      <c r="AD497" s="12">
        <f>IF(Table1[[#This Row],[task_success]]="No",1,0)</f>
        <v>0</v>
      </c>
      <c r="AE497" s="12">
        <f>IF(Table1[[#This Row],[exact_match]]="Yes",1,0)</f>
        <v>0</v>
      </c>
      <c r="AF497" s="12">
        <f>IF(Table1[[#This Row],[unintended_change_present]]="Yes",1,0)</f>
        <v>1</v>
      </c>
      <c r="AG497" s="12">
        <f>IF(Table1[[#This Row],[missed_required_change]]="Yes",1,0)</f>
        <v>0</v>
      </c>
      <c r="AH497" s="12">
        <f>IF(OR(Table1[[#This Row],[severity]]="Medium",Table1[[#This Row],[severity]]="High"),1,0)</f>
        <v>0</v>
      </c>
    </row>
    <row r="498" spans="1:34" ht="213">
      <c r="A498" s="1" t="s">
        <v>743</v>
      </c>
      <c r="B498" s="11" t="s">
        <v>744</v>
      </c>
      <c r="C498" s="1" t="s">
        <v>51</v>
      </c>
      <c r="D49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8" s="11" t="s">
        <v>755</v>
      </c>
      <c r="F498" s="12" t="s">
        <v>756</v>
      </c>
      <c r="G498" s="12" t="s">
        <v>757</v>
      </c>
      <c r="H498" s="12">
        <v>2</v>
      </c>
      <c r="I498" s="12" t="s">
        <v>758</v>
      </c>
      <c r="J498" s="12" t="s">
        <v>759</v>
      </c>
      <c r="K498" s="13" t="s">
        <v>56</v>
      </c>
      <c r="L498" s="12" t="s">
        <v>760</v>
      </c>
      <c r="M498" s="12" t="s">
        <v>761</v>
      </c>
      <c r="N498" s="4" t="s">
        <v>767</v>
      </c>
      <c r="O498" s="1" t="s">
        <v>768</v>
      </c>
      <c r="P498" t="s">
        <v>62</v>
      </c>
      <c r="Q498" t="s">
        <v>61</v>
      </c>
      <c r="R498" t="s">
        <v>62</v>
      </c>
      <c r="S498" s="1" t="s">
        <v>76</v>
      </c>
      <c r="T498" t="s">
        <v>77</v>
      </c>
      <c r="U498" t="s">
        <v>61</v>
      </c>
      <c r="V498" s="1" t="s">
        <v>764</v>
      </c>
      <c r="W498" s="1" t="s">
        <v>72</v>
      </c>
      <c r="X498" s="1" t="s">
        <v>62</v>
      </c>
      <c r="Y498" s="1" t="s">
        <v>73</v>
      </c>
      <c r="Z498" t="s">
        <v>3192</v>
      </c>
      <c r="AA498" s="12" t="str">
        <f>Table1[[#This Row],[case_id]]&amp;"__"&amp;Table1[[#This Row],[filename]]&amp;"__"&amp;Table1[[#This Row],[Model]]</f>
        <v>repo_1d98531_4756d4c__claude_trainer_llm_vs_gt.diff__Claude Opus 4.8</v>
      </c>
      <c r="AB498" s="12">
        <f>IF(Table1[[#This Row],[task_success]]="Yes",1,0)</f>
        <v>1</v>
      </c>
      <c r="AC498" s="12">
        <f>IF(Table1[[#This Row],[task_success]]="Partial",1,0)</f>
        <v>0</v>
      </c>
      <c r="AD498" s="12">
        <f>IF(Table1[[#This Row],[task_success]]="No",1,0)</f>
        <v>0</v>
      </c>
      <c r="AE498" s="12">
        <f>IF(Table1[[#This Row],[exact_match]]="Yes",1,0)</f>
        <v>0</v>
      </c>
      <c r="AF498" s="12">
        <f>IF(Table1[[#This Row],[unintended_change_present]]="Yes",1,0)</f>
        <v>1</v>
      </c>
      <c r="AG498" s="12">
        <f>IF(Table1[[#This Row],[missed_required_change]]="Yes",1,0)</f>
        <v>0</v>
      </c>
      <c r="AH498" s="12">
        <f>IF(OR(Table1[[#This Row],[severity]]="Medium",Table1[[#This Row],[severity]]="High"),1,0)</f>
        <v>0</v>
      </c>
    </row>
    <row r="499" spans="1:34" ht="152.25">
      <c r="A499" s="1" t="s">
        <v>743</v>
      </c>
      <c r="B499" s="11" t="s">
        <v>744</v>
      </c>
      <c r="C499" s="1" t="s">
        <v>51</v>
      </c>
      <c r="D49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499" s="11" t="s">
        <v>755</v>
      </c>
      <c r="F499" s="12" t="s">
        <v>756</v>
      </c>
      <c r="G499" s="12" t="s">
        <v>757</v>
      </c>
      <c r="H499" s="12">
        <v>2</v>
      </c>
      <c r="I499" s="12" t="s">
        <v>758</v>
      </c>
      <c r="J499" s="12" t="s">
        <v>769</v>
      </c>
      <c r="K499" s="13" t="s">
        <v>56</v>
      </c>
      <c r="L499" s="12" t="s">
        <v>760</v>
      </c>
      <c r="M499" s="12" t="s">
        <v>761</v>
      </c>
      <c r="N499" s="4" t="s">
        <v>775</v>
      </c>
      <c r="O499" s="1" t="s">
        <v>776</v>
      </c>
      <c r="P499" t="s">
        <v>62</v>
      </c>
      <c r="Q499" t="s">
        <v>61</v>
      </c>
      <c r="R499" t="s">
        <v>62</v>
      </c>
      <c r="S499" s="1" t="s">
        <v>76</v>
      </c>
      <c r="T499" t="s">
        <v>77</v>
      </c>
      <c r="U499" t="s">
        <v>61</v>
      </c>
      <c r="V499" s="1" t="s">
        <v>772</v>
      </c>
      <c r="W499" s="1" t="s">
        <v>72</v>
      </c>
      <c r="X499" s="1" t="s">
        <v>62</v>
      </c>
      <c r="Y499" s="1" t="s">
        <v>73</v>
      </c>
      <c r="Z499" t="s">
        <v>3192</v>
      </c>
      <c r="AA499" s="12" t="str">
        <f>Table1[[#This Row],[case_id]]&amp;"__"&amp;Table1[[#This Row],[filename]]&amp;"__"&amp;Table1[[#This Row],[Model]]</f>
        <v>repo_1d98531_4756d4c__claude_trainer2_llm_vs_gt.diff__Claude Opus 4.8</v>
      </c>
      <c r="AB499" s="12">
        <f>IF(Table1[[#This Row],[task_success]]="Yes",1,0)</f>
        <v>1</v>
      </c>
      <c r="AC499" s="12">
        <f>IF(Table1[[#This Row],[task_success]]="Partial",1,0)</f>
        <v>0</v>
      </c>
      <c r="AD499" s="12">
        <f>IF(Table1[[#This Row],[task_success]]="No",1,0)</f>
        <v>0</v>
      </c>
      <c r="AE499" s="12">
        <f>IF(Table1[[#This Row],[exact_match]]="Yes",1,0)</f>
        <v>0</v>
      </c>
      <c r="AF499" s="12">
        <f>IF(Table1[[#This Row],[unintended_change_present]]="Yes",1,0)</f>
        <v>1</v>
      </c>
      <c r="AG499" s="12">
        <f>IF(Table1[[#This Row],[missed_required_change]]="Yes",1,0)</f>
        <v>0</v>
      </c>
      <c r="AH499" s="12">
        <f>IF(OR(Table1[[#This Row],[severity]]="Medium",Table1[[#This Row],[severity]]="High"),1,0)</f>
        <v>0</v>
      </c>
    </row>
    <row r="500" spans="1:34" ht="76.5">
      <c r="A500" s="1" t="s">
        <v>743</v>
      </c>
      <c r="B500" s="11" t="s">
        <v>744</v>
      </c>
      <c r="C500" s="1" t="s">
        <v>80</v>
      </c>
      <c r="D50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0" s="11" t="s">
        <v>777</v>
      </c>
      <c r="F500" s="12" t="s">
        <v>778</v>
      </c>
      <c r="G500" s="12" t="s">
        <v>779</v>
      </c>
      <c r="H500" s="12">
        <v>2</v>
      </c>
      <c r="I500" s="12" t="s">
        <v>780</v>
      </c>
      <c r="J500" s="12" t="s">
        <v>781</v>
      </c>
      <c r="K500" s="13" t="s">
        <v>56</v>
      </c>
      <c r="L500" s="12" t="s">
        <v>782</v>
      </c>
      <c r="M500" s="12" t="s">
        <v>783</v>
      </c>
      <c r="N500" s="4" t="s">
        <v>684</v>
      </c>
      <c r="O500" s="1" t="s">
        <v>787</v>
      </c>
      <c r="P500" t="s">
        <v>62</v>
      </c>
      <c r="Q500" t="s">
        <v>61</v>
      </c>
      <c r="R500" t="s">
        <v>62</v>
      </c>
      <c r="S500" s="1" t="s">
        <v>76</v>
      </c>
      <c r="T500" t="s">
        <v>77</v>
      </c>
      <c r="U500" t="s">
        <v>61</v>
      </c>
      <c r="V500" s="1" t="s">
        <v>785</v>
      </c>
      <c r="W500" s="1" t="s">
        <v>72</v>
      </c>
      <c r="X500" s="1" t="s">
        <v>62</v>
      </c>
      <c r="Y500" s="1" t="s">
        <v>73</v>
      </c>
      <c r="Z500" t="s">
        <v>3192</v>
      </c>
      <c r="AA500" s="12" t="str">
        <f>Table1[[#This Row],[case_id]]&amp;"__"&amp;Table1[[#This Row],[filename]]&amp;"__"&amp;Table1[[#This Row],[Model]]</f>
        <v>repo_fbe88ff_9da916e__claude_model_llm_vs_gt.diff__Claude Opus 4.8</v>
      </c>
      <c r="AB500" s="12">
        <f>IF(Table1[[#This Row],[task_success]]="Yes",1,0)</f>
        <v>1</v>
      </c>
      <c r="AC500" s="12">
        <f>IF(Table1[[#This Row],[task_success]]="Partial",1,0)</f>
        <v>0</v>
      </c>
      <c r="AD500" s="12">
        <f>IF(Table1[[#This Row],[task_success]]="No",1,0)</f>
        <v>0</v>
      </c>
      <c r="AE500" s="12">
        <f>IF(Table1[[#This Row],[exact_match]]="Yes",1,0)</f>
        <v>0</v>
      </c>
      <c r="AF500" s="12">
        <f>IF(Table1[[#This Row],[unintended_change_present]]="Yes",1,0)</f>
        <v>1</v>
      </c>
      <c r="AG500" s="12">
        <f>IF(Table1[[#This Row],[missed_required_change]]="Yes",1,0)</f>
        <v>0</v>
      </c>
      <c r="AH500" s="12">
        <f>IF(OR(Table1[[#This Row],[severity]]="Medium",Table1[[#This Row],[severity]]="High"),1,0)</f>
        <v>0</v>
      </c>
    </row>
    <row r="501" spans="1:34" ht="76.5">
      <c r="A501" s="1" t="s">
        <v>743</v>
      </c>
      <c r="B501" s="11" t="s">
        <v>744</v>
      </c>
      <c r="C501" s="1" t="s">
        <v>80</v>
      </c>
      <c r="D50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1" s="11" t="s">
        <v>777</v>
      </c>
      <c r="F501" s="12" t="s">
        <v>778</v>
      </c>
      <c r="G501" s="12" t="s">
        <v>779</v>
      </c>
      <c r="H501" s="12">
        <v>2</v>
      </c>
      <c r="I501" s="12" t="s">
        <v>780</v>
      </c>
      <c r="J501" s="12" t="s">
        <v>759</v>
      </c>
      <c r="K501" s="13" t="s">
        <v>56</v>
      </c>
      <c r="L501" s="12" t="s">
        <v>782</v>
      </c>
      <c r="M501" s="12" t="s">
        <v>783</v>
      </c>
      <c r="N501" s="4" t="s">
        <v>767</v>
      </c>
      <c r="O501" s="1" t="s">
        <v>792</v>
      </c>
      <c r="P501" t="s">
        <v>62</v>
      </c>
      <c r="Q501" t="s">
        <v>61</v>
      </c>
      <c r="R501" t="s">
        <v>62</v>
      </c>
      <c r="S501" s="1" t="s">
        <v>76</v>
      </c>
      <c r="T501" t="s">
        <v>77</v>
      </c>
      <c r="U501" t="s">
        <v>61</v>
      </c>
      <c r="V501" s="1" t="s">
        <v>785</v>
      </c>
      <c r="W501" s="1" t="s">
        <v>72</v>
      </c>
      <c r="X501" s="1" t="s">
        <v>62</v>
      </c>
      <c r="Y501" s="1" t="s">
        <v>73</v>
      </c>
      <c r="Z501" t="s">
        <v>3192</v>
      </c>
      <c r="AA501" s="12" t="str">
        <f>Table1[[#This Row],[case_id]]&amp;"__"&amp;Table1[[#This Row],[filename]]&amp;"__"&amp;Table1[[#This Row],[Model]]</f>
        <v>repo_fbe88ff_9da916e__claude_trainer_llm_vs_gt.diff__Claude Opus 4.8</v>
      </c>
      <c r="AB501" s="12">
        <f>IF(Table1[[#This Row],[task_success]]="Yes",1,0)</f>
        <v>1</v>
      </c>
      <c r="AC501" s="12">
        <f>IF(Table1[[#This Row],[task_success]]="Partial",1,0)</f>
        <v>0</v>
      </c>
      <c r="AD501" s="12">
        <f>IF(Table1[[#This Row],[task_success]]="No",1,0)</f>
        <v>0</v>
      </c>
      <c r="AE501" s="12">
        <f>IF(Table1[[#This Row],[exact_match]]="Yes",1,0)</f>
        <v>0</v>
      </c>
      <c r="AF501" s="12">
        <f>IF(Table1[[#This Row],[unintended_change_present]]="Yes",1,0)</f>
        <v>1</v>
      </c>
      <c r="AG501" s="12">
        <f>IF(Table1[[#This Row],[missed_required_change]]="Yes",1,0)</f>
        <v>0</v>
      </c>
      <c r="AH501" s="12">
        <f>IF(OR(Table1[[#This Row],[severity]]="Medium",Table1[[#This Row],[severity]]="High"),1,0)</f>
        <v>0</v>
      </c>
    </row>
    <row r="502" spans="1:34" ht="91.5">
      <c r="A502" s="1" t="s">
        <v>743</v>
      </c>
      <c r="B502" s="11" t="s">
        <v>744</v>
      </c>
      <c r="C502" s="1" t="s">
        <v>114</v>
      </c>
      <c r="D50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2" s="11" t="s">
        <v>793</v>
      </c>
      <c r="F502" s="12" t="s">
        <v>794</v>
      </c>
      <c r="G502" s="12" t="s">
        <v>795</v>
      </c>
      <c r="H502" s="12">
        <v>1</v>
      </c>
      <c r="I502" s="12" t="s">
        <v>796</v>
      </c>
      <c r="J502" s="12" t="s">
        <v>796</v>
      </c>
      <c r="K502" s="13" t="s">
        <v>56</v>
      </c>
      <c r="L502" s="12" t="s">
        <v>797</v>
      </c>
      <c r="M502" s="12" t="s">
        <v>798</v>
      </c>
      <c r="N502" s="4" t="s">
        <v>684</v>
      </c>
      <c r="O502" s="1" t="s">
        <v>802</v>
      </c>
      <c r="P502" t="s">
        <v>62</v>
      </c>
      <c r="Q502" t="s">
        <v>61</v>
      </c>
      <c r="R502" t="s">
        <v>62</v>
      </c>
      <c r="S502" s="1" t="s">
        <v>76</v>
      </c>
      <c r="T502" t="s">
        <v>77</v>
      </c>
      <c r="U502" t="s">
        <v>61</v>
      </c>
      <c r="V502" s="1" t="s">
        <v>800</v>
      </c>
      <c r="W502" s="1" t="s">
        <v>72</v>
      </c>
      <c r="X502" s="1" t="s">
        <v>62</v>
      </c>
      <c r="Y502" s="1" t="s">
        <v>73</v>
      </c>
      <c r="Z502" t="s">
        <v>3192</v>
      </c>
      <c r="AA502" s="12" t="str">
        <f>Table1[[#This Row],[case_id]]&amp;"__"&amp;Table1[[#This Row],[filename]]&amp;"__"&amp;Table1[[#This Row],[Model]]</f>
        <v>repo_288f7ce_31963ca__claude_model_llm_vs_gt.diff__Claude Opus 4.8</v>
      </c>
      <c r="AB502" s="12">
        <f>IF(Table1[[#This Row],[task_success]]="Yes",1,0)</f>
        <v>1</v>
      </c>
      <c r="AC502" s="12">
        <f>IF(Table1[[#This Row],[task_success]]="Partial",1,0)</f>
        <v>0</v>
      </c>
      <c r="AD502" s="12">
        <f>IF(Table1[[#This Row],[task_success]]="No",1,0)</f>
        <v>0</v>
      </c>
      <c r="AE502" s="12">
        <f>IF(Table1[[#This Row],[exact_match]]="Yes",1,0)</f>
        <v>0</v>
      </c>
      <c r="AF502" s="12">
        <f>IF(Table1[[#This Row],[unintended_change_present]]="Yes",1,0)</f>
        <v>1</v>
      </c>
      <c r="AG502" s="12">
        <f>IF(Table1[[#This Row],[missed_required_change]]="Yes",1,0)</f>
        <v>0</v>
      </c>
      <c r="AH502" s="12">
        <f>IF(OR(Table1[[#This Row],[severity]]="Medium",Table1[[#This Row],[severity]]="High"),1,0)</f>
        <v>0</v>
      </c>
    </row>
    <row r="503" spans="1:34" ht="409.6">
      <c r="A503" s="1" t="s">
        <v>743</v>
      </c>
      <c r="B503" s="11" t="s">
        <v>744</v>
      </c>
      <c r="C503" s="1" t="s">
        <v>149</v>
      </c>
      <c r="D50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3" s="11" t="s">
        <v>803</v>
      </c>
      <c r="F503" s="12" t="s">
        <v>804</v>
      </c>
      <c r="G503" s="12">
        <v>5577479</v>
      </c>
      <c r="H503" s="12">
        <v>2</v>
      </c>
      <c r="I503" s="12" t="s">
        <v>805</v>
      </c>
      <c r="J503" s="12" t="s">
        <v>806</v>
      </c>
      <c r="K503" s="13" t="s">
        <v>56</v>
      </c>
      <c r="L503" s="12" t="s">
        <v>807</v>
      </c>
      <c r="M503" s="12" t="s">
        <v>808</v>
      </c>
      <c r="N503" s="4" t="s">
        <v>817</v>
      </c>
      <c r="O503" s="1" t="s">
        <v>818</v>
      </c>
      <c r="P503" s="1" t="s">
        <v>61</v>
      </c>
      <c r="Q503" s="1" t="s">
        <v>61</v>
      </c>
      <c r="R503" s="1" t="s">
        <v>62</v>
      </c>
      <c r="S503" s="1" t="s">
        <v>819</v>
      </c>
      <c r="T503" s="1" t="s">
        <v>64</v>
      </c>
      <c r="U503" s="1" t="s">
        <v>62</v>
      </c>
      <c r="V503" s="1" t="s">
        <v>820</v>
      </c>
      <c r="W503" s="1" t="s">
        <v>66</v>
      </c>
      <c r="X503" s="1" t="s">
        <v>61</v>
      </c>
      <c r="Y503" s="1" t="s">
        <v>821</v>
      </c>
      <c r="Z503" t="s">
        <v>3192</v>
      </c>
      <c r="AA503" s="12" t="str">
        <f>Table1[[#This Row],[case_id]]&amp;"__"&amp;Table1[[#This Row],[filename]]&amp;"__"&amp;Table1[[#This Row],[Model]]</f>
        <v>repo_41d48d9_5577479__claude_label_llm_vs_gt.diff__Claude Opus 4.8</v>
      </c>
      <c r="AB503" s="12">
        <f>IF(Table1[[#This Row],[task_success]]="Yes",1,0)</f>
        <v>0</v>
      </c>
      <c r="AC503" s="12">
        <f>IF(Table1[[#This Row],[task_success]]="Partial",1,0)</f>
        <v>0</v>
      </c>
      <c r="AD503" s="12">
        <f>IF(Table1[[#This Row],[task_success]]="No",1,0)</f>
        <v>1</v>
      </c>
      <c r="AE503" s="12">
        <f>IF(Table1[[#This Row],[exact_match]]="Yes",1,0)</f>
        <v>0</v>
      </c>
      <c r="AF503" s="12">
        <f>IF(Table1[[#This Row],[unintended_change_present]]="Yes",1,0)</f>
        <v>1</v>
      </c>
      <c r="AG503" s="12">
        <f>IF(Table1[[#This Row],[missed_required_change]]="Yes",1,0)</f>
        <v>1</v>
      </c>
      <c r="AH503" s="12">
        <f>IF(OR(Table1[[#This Row],[severity]]="Medium",Table1[[#This Row],[severity]]="High"),1,0)</f>
        <v>1</v>
      </c>
    </row>
    <row r="504" spans="1:34" ht="259.5">
      <c r="A504" s="1" t="s">
        <v>743</v>
      </c>
      <c r="B504" s="11" t="s">
        <v>744</v>
      </c>
      <c r="C504" s="1" t="s">
        <v>149</v>
      </c>
      <c r="D50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4" s="11" t="s">
        <v>803</v>
      </c>
      <c r="F504" s="12" t="s">
        <v>804</v>
      </c>
      <c r="G504" s="12">
        <v>5577479</v>
      </c>
      <c r="H504" s="12">
        <v>2</v>
      </c>
      <c r="I504" s="12" t="s">
        <v>805</v>
      </c>
      <c r="J504" s="12" t="s">
        <v>822</v>
      </c>
      <c r="K504" s="13" t="s">
        <v>56</v>
      </c>
      <c r="L504" s="12" t="s">
        <v>807</v>
      </c>
      <c r="M504" s="12" t="s">
        <v>808</v>
      </c>
      <c r="N504" s="4" t="s">
        <v>831</v>
      </c>
      <c r="O504" s="1" t="s">
        <v>832</v>
      </c>
      <c r="P504" s="1" t="s">
        <v>61</v>
      </c>
      <c r="Q504" s="1" t="s">
        <v>61</v>
      </c>
      <c r="R504" s="1" t="s">
        <v>62</v>
      </c>
      <c r="S504" s="1" t="s">
        <v>833</v>
      </c>
      <c r="T504" s="1" t="s">
        <v>77</v>
      </c>
      <c r="U504" s="1" t="s">
        <v>62</v>
      </c>
      <c r="V504" s="1" t="s">
        <v>834</v>
      </c>
      <c r="W504" s="1" t="s">
        <v>66</v>
      </c>
      <c r="X504" s="1" t="s">
        <v>62</v>
      </c>
      <c r="Y504" s="1" t="s">
        <v>73</v>
      </c>
      <c r="Z504" t="s">
        <v>3192</v>
      </c>
      <c r="AA504" s="12" t="str">
        <f>Table1[[#This Row],[case_id]]&amp;"__"&amp;Table1[[#This Row],[filename]]&amp;"__"&amp;Table1[[#This Row],[Model]]</f>
        <v>repo_41d48d9_5577479__claude_link_llm_vs_gt.diff__Claude Opus 4.8</v>
      </c>
      <c r="AB504" s="12">
        <f>IF(Table1[[#This Row],[task_success]]="Yes",1,0)</f>
        <v>0</v>
      </c>
      <c r="AC504" s="12">
        <f>IF(Table1[[#This Row],[task_success]]="Partial",1,0)</f>
        <v>0</v>
      </c>
      <c r="AD504" s="12">
        <f>IF(Table1[[#This Row],[task_success]]="No",1,0)</f>
        <v>1</v>
      </c>
      <c r="AE504" s="12">
        <f>IF(Table1[[#This Row],[exact_match]]="Yes",1,0)</f>
        <v>0</v>
      </c>
      <c r="AF504" s="12">
        <f>IF(Table1[[#This Row],[unintended_change_present]]="Yes",1,0)</f>
        <v>1</v>
      </c>
      <c r="AG504" s="12">
        <f>IF(Table1[[#This Row],[missed_required_change]]="Yes",1,0)</f>
        <v>1</v>
      </c>
      <c r="AH504" s="12">
        <f>IF(OR(Table1[[#This Row],[severity]]="Medium",Table1[[#This Row],[severity]]="High"),1,0)</f>
        <v>0</v>
      </c>
    </row>
    <row r="505" spans="1:34" ht="106.5">
      <c r="A505" s="1" t="s">
        <v>743</v>
      </c>
      <c r="B505" s="11" t="s">
        <v>744</v>
      </c>
      <c r="C505" s="3" t="s">
        <v>149</v>
      </c>
      <c r="D505"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5" s="11" t="s">
        <v>835</v>
      </c>
      <c r="F505" s="12" t="s">
        <v>836</v>
      </c>
      <c r="G505" s="12" t="s">
        <v>837</v>
      </c>
      <c r="H505" s="12">
        <v>1</v>
      </c>
      <c r="I505" s="12" t="s">
        <v>838</v>
      </c>
      <c r="J505" s="12" t="s">
        <v>838</v>
      </c>
      <c r="K505" s="13" t="s">
        <v>56</v>
      </c>
      <c r="L505" s="12" t="s">
        <v>839</v>
      </c>
      <c r="M505" s="12" t="s">
        <v>840</v>
      </c>
      <c r="N505" s="4" t="s">
        <v>847</v>
      </c>
      <c r="O505" s="1" t="s">
        <v>848</v>
      </c>
      <c r="P505" t="s">
        <v>62</v>
      </c>
      <c r="Q505" t="s">
        <v>62</v>
      </c>
      <c r="R505" t="s">
        <v>61</v>
      </c>
      <c r="S505" s="1" t="s">
        <v>73</v>
      </c>
      <c r="T505" t="s">
        <v>73</v>
      </c>
      <c r="U505" t="s">
        <v>62</v>
      </c>
      <c r="V505" s="1" t="s">
        <v>849</v>
      </c>
      <c r="W505" s="1" t="s">
        <v>850</v>
      </c>
      <c r="X505" s="1" t="s">
        <v>62</v>
      </c>
      <c r="Y505" s="1" t="s">
        <v>73</v>
      </c>
      <c r="Z505" t="s">
        <v>3192</v>
      </c>
      <c r="AA505" s="12" t="str">
        <f>Table1[[#This Row],[case_id]]&amp;"__"&amp;Table1[[#This Row],[filename]]&amp;"__"&amp;Table1[[#This Row],[Model]]</f>
        <v>repo_e2865f7_005ec45__claude_doc_llm_vs_gt.diff__Claude Opus 4.8</v>
      </c>
      <c r="AB505" s="12">
        <f>IF(Table1[[#This Row],[task_success]]="Yes",1,0)</f>
        <v>1</v>
      </c>
      <c r="AC505" s="12">
        <f>IF(Table1[[#This Row],[task_success]]="Partial",1,0)</f>
        <v>0</v>
      </c>
      <c r="AD505" s="12">
        <f>IF(Table1[[#This Row],[task_success]]="No",1,0)</f>
        <v>0</v>
      </c>
      <c r="AE505" s="12">
        <f>IF(Table1[[#This Row],[exact_match]]="Yes",1,0)</f>
        <v>1</v>
      </c>
      <c r="AF505" s="12">
        <f>IF(Table1[[#This Row],[unintended_change_present]]="Yes",1,0)</f>
        <v>0</v>
      </c>
      <c r="AG505" s="12">
        <f>IF(Table1[[#This Row],[missed_required_change]]="Yes",1,0)</f>
        <v>1</v>
      </c>
      <c r="AH505" s="12">
        <f>IF(OR(Table1[[#This Row],[severity]]="Medium",Table1[[#This Row],[severity]]="High"),1,0)</f>
        <v>0</v>
      </c>
    </row>
    <row r="506" spans="1:34" ht="91.5">
      <c r="A506" s="1" t="s">
        <v>743</v>
      </c>
      <c r="B506" s="11" t="s">
        <v>744</v>
      </c>
      <c r="C506" s="1" t="s">
        <v>305</v>
      </c>
      <c r="D50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6" s="11" t="s">
        <v>851</v>
      </c>
      <c r="F506" s="12">
        <v>1577601</v>
      </c>
      <c r="G506" s="12" t="s">
        <v>852</v>
      </c>
      <c r="H506" s="12">
        <v>1</v>
      </c>
      <c r="I506" s="12" t="s">
        <v>853</v>
      </c>
      <c r="J506" s="12" t="s">
        <v>853</v>
      </c>
      <c r="K506" s="13" t="s">
        <v>56</v>
      </c>
      <c r="L506" s="12" t="s">
        <v>854</v>
      </c>
      <c r="M506" s="12" t="s">
        <v>855</v>
      </c>
      <c r="N506" s="4" t="s">
        <v>235</v>
      </c>
      <c r="O506" s="1" t="s">
        <v>858</v>
      </c>
      <c r="P506" t="s">
        <v>62</v>
      </c>
      <c r="Q506" t="s">
        <v>61</v>
      </c>
      <c r="R506" t="s">
        <v>62</v>
      </c>
      <c r="S506" s="1" t="s">
        <v>76</v>
      </c>
      <c r="T506" t="s">
        <v>77</v>
      </c>
      <c r="U506" t="s">
        <v>61</v>
      </c>
      <c r="V506" s="1" t="s">
        <v>89</v>
      </c>
      <c r="W506" s="1" t="s">
        <v>72</v>
      </c>
      <c r="X506" s="1" t="s">
        <v>62</v>
      </c>
      <c r="Y506" s="1" t="s">
        <v>73</v>
      </c>
      <c r="Z506" t="s">
        <v>3192</v>
      </c>
      <c r="AA506" s="12" t="str">
        <f>Table1[[#This Row],[case_id]]&amp;"__"&amp;Table1[[#This Row],[filename]]&amp;"__"&amp;Table1[[#This Row],[Model]]</f>
        <v>repo_1577601_74754c6__claude_init_llm_vs_gt.diff__Claude Opus 4.8</v>
      </c>
      <c r="AB506" s="12">
        <f>IF(Table1[[#This Row],[task_success]]="Yes",1,0)</f>
        <v>1</v>
      </c>
      <c r="AC506" s="12">
        <f>IF(Table1[[#This Row],[task_success]]="Partial",1,0)</f>
        <v>0</v>
      </c>
      <c r="AD506" s="12">
        <f>IF(Table1[[#This Row],[task_success]]="No",1,0)</f>
        <v>0</v>
      </c>
      <c r="AE506" s="12">
        <f>IF(Table1[[#This Row],[exact_match]]="Yes",1,0)</f>
        <v>0</v>
      </c>
      <c r="AF506" s="12">
        <f>IF(Table1[[#This Row],[unintended_change_present]]="Yes",1,0)</f>
        <v>1</v>
      </c>
      <c r="AG506" s="12">
        <f>IF(Table1[[#This Row],[missed_required_change]]="Yes",1,0)</f>
        <v>0</v>
      </c>
      <c r="AH506" s="12">
        <f>IF(OR(Table1[[#This Row],[severity]]="Medium",Table1[[#This Row],[severity]]="High"),1,0)</f>
        <v>0</v>
      </c>
    </row>
    <row r="507" spans="1:34" ht="275.25">
      <c r="A507" s="1" t="s">
        <v>743</v>
      </c>
      <c r="B507" s="11" t="s">
        <v>744</v>
      </c>
      <c r="C507" s="1" t="s">
        <v>305</v>
      </c>
      <c r="D50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7" s="11" t="s">
        <v>859</v>
      </c>
      <c r="F507" s="12" t="s">
        <v>860</v>
      </c>
      <c r="G507" s="12" t="s">
        <v>861</v>
      </c>
      <c r="H507" s="12">
        <v>1</v>
      </c>
      <c r="I507" s="12" t="s">
        <v>862</v>
      </c>
      <c r="J507" s="12" t="s">
        <v>862</v>
      </c>
      <c r="K507" s="13" t="s">
        <v>56</v>
      </c>
      <c r="L507" s="12" t="s">
        <v>863</v>
      </c>
      <c r="M507" s="12" t="s">
        <v>864</v>
      </c>
      <c r="N507" s="4" t="s">
        <v>235</v>
      </c>
      <c r="O507" s="1" t="s">
        <v>867</v>
      </c>
      <c r="P507" t="s">
        <v>62</v>
      </c>
      <c r="Q507" t="s">
        <v>61</v>
      </c>
      <c r="R507" t="s">
        <v>62</v>
      </c>
      <c r="S507" s="1" t="s">
        <v>868</v>
      </c>
      <c r="T507" s="1" t="s">
        <v>64</v>
      </c>
      <c r="U507" s="1" t="s">
        <v>61</v>
      </c>
      <c r="V507" s="1" t="s">
        <v>869</v>
      </c>
      <c r="W507" s="1" t="s">
        <v>72</v>
      </c>
      <c r="X507" s="1" t="s">
        <v>62</v>
      </c>
      <c r="Y507" s="1" t="s">
        <v>73</v>
      </c>
      <c r="Z507" t="s">
        <v>3192</v>
      </c>
      <c r="AA507" s="12" t="str">
        <f>Table1[[#This Row],[case_id]]&amp;"__"&amp;Table1[[#This Row],[filename]]&amp;"__"&amp;Table1[[#This Row],[Model]]</f>
        <v>repo_3dc16e2_ef926e6__claude_init_llm_vs_gt.diff__Claude Opus 4.8</v>
      </c>
      <c r="AB507" s="12">
        <f>IF(Table1[[#This Row],[task_success]]="Yes",1,0)</f>
        <v>1</v>
      </c>
      <c r="AC507" s="12">
        <f>IF(Table1[[#This Row],[task_success]]="Partial",1,0)</f>
        <v>0</v>
      </c>
      <c r="AD507" s="12">
        <f>IF(Table1[[#This Row],[task_success]]="No",1,0)</f>
        <v>0</v>
      </c>
      <c r="AE507" s="12">
        <f>IF(Table1[[#This Row],[exact_match]]="Yes",1,0)</f>
        <v>0</v>
      </c>
      <c r="AF507" s="12">
        <f>IF(Table1[[#This Row],[unintended_change_present]]="Yes",1,0)</f>
        <v>1</v>
      </c>
      <c r="AG507" s="12">
        <f>IF(Table1[[#This Row],[missed_required_change]]="Yes",1,0)</f>
        <v>0</v>
      </c>
      <c r="AH507" s="12">
        <f>IF(OR(Table1[[#This Row],[severity]]="Medium",Table1[[#This Row],[severity]]="High"),1,0)</f>
        <v>1</v>
      </c>
    </row>
    <row r="508" spans="1:34" ht="305.25">
      <c r="A508" s="1" t="s">
        <v>870</v>
      </c>
      <c r="B508" s="11" t="s">
        <v>871</v>
      </c>
      <c r="C508" s="1" t="s">
        <v>114</v>
      </c>
      <c r="D50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8" s="11" t="s">
        <v>872</v>
      </c>
      <c r="F508" s="12" t="s">
        <v>873</v>
      </c>
      <c r="G508" s="12" t="s">
        <v>874</v>
      </c>
      <c r="H508" s="12">
        <v>2</v>
      </c>
      <c r="I508" s="12" t="s">
        <v>875</v>
      </c>
      <c r="J508" s="12" t="s">
        <v>876</v>
      </c>
      <c r="K508" s="13" t="s">
        <v>56</v>
      </c>
      <c r="L508" s="12" t="s">
        <v>877</v>
      </c>
      <c r="M508" s="12" t="s">
        <v>878</v>
      </c>
      <c r="N508" s="4" t="s">
        <v>887</v>
      </c>
      <c r="O508" s="1" t="s">
        <v>888</v>
      </c>
      <c r="P508" s="1" t="s">
        <v>61</v>
      </c>
      <c r="Q508" s="1" t="s">
        <v>61</v>
      </c>
      <c r="R508" s="1" t="s">
        <v>62</v>
      </c>
      <c r="S508" s="1" t="s">
        <v>889</v>
      </c>
      <c r="T508" s="1" t="s">
        <v>64</v>
      </c>
      <c r="U508" s="1" t="s">
        <v>62</v>
      </c>
      <c r="V508" s="1" t="s">
        <v>890</v>
      </c>
      <c r="W508" s="1" t="s">
        <v>66</v>
      </c>
      <c r="X508" s="1" t="s">
        <v>61</v>
      </c>
      <c r="Y508" s="1" t="s">
        <v>891</v>
      </c>
      <c r="Z508" t="s">
        <v>3192</v>
      </c>
      <c r="AA508" s="12" t="str">
        <f>Table1[[#This Row],[case_id]]&amp;"__"&amp;Table1[[#This Row],[filename]]&amp;"__"&amp;Table1[[#This Row],[Model]]</f>
        <v>repo_ba68976_e8f1418__claude_pdfa_llm_vs_gt.diff__Claude Opus 4.8</v>
      </c>
      <c r="AB508" s="12">
        <f>IF(Table1[[#This Row],[task_success]]="Yes",1,0)</f>
        <v>0</v>
      </c>
      <c r="AC508" s="12">
        <f>IF(Table1[[#This Row],[task_success]]="Partial",1,0)</f>
        <v>0</v>
      </c>
      <c r="AD508" s="12">
        <f>IF(Table1[[#This Row],[task_success]]="No",1,0)</f>
        <v>1</v>
      </c>
      <c r="AE508" s="12">
        <f>IF(Table1[[#This Row],[exact_match]]="Yes",1,0)</f>
        <v>0</v>
      </c>
      <c r="AF508" s="12">
        <f>IF(Table1[[#This Row],[unintended_change_present]]="Yes",1,0)</f>
        <v>1</v>
      </c>
      <c r="AG508" s="12">
        <f>IF(Table1[[#This Row],[missed_required_change]]="Yes",1,0)</f>
        <v>1</v>
      </c>
      <c r="AH508" s="12">
        <f>IF(OR(Table1[[#This Row],[severity]]="Medium",Table1[[#This Row],[severity]]="High"),1,0)</f>
        <v>1</v>
      </c>
    </row>
    <row r="509" spans="1:34" ht="167.25">
      <c r="A509" s="1" t="s">
        <v>870</v>
      </c>
      <c r="B509" s="11" t="s">
        <v>871</v>
      </c>
      <c r="C509" s="1" t="s">
        <v>114</v>
      </c>
      <c r="D50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09" s="11" t="s">
        <v>872</v>
      </c>
      <c r="F509" s="12" t="s">
        <v>873</v>
      </c>
      <c r="G509" s="12" t="s">
        <v>874</v>
      </c>
      <c r="H509" s="12">
        <v>2</v>
      </c>
      <c r="I509" s="12" t="s">
        <v>875</v>
      </c>
      <c r="J509" s="12" t="s">
        <v>892</v>
      </c>
      <c r="K509" s="13" t="s">
        <v>56</v>
      </c>
      <c r="L509" s="12" t="s">
        <v>877</v>
      </c>
      <c r="M509" s="12" t="s">
        <v>878</v>
      </c>
      <c r="N509" s="4" t="s">
        <v>899</v>
      </c>
      <c r="O509" s="1" t="s">
        <v>900</v>
      </c>
      <c r="P509" s="1" t="s">
        <v>61</v>
      </c>
      <c r="Q509" s="1" t="s">
        <v>61</v>
      </c>
      <c r="R509" s="1" t="s">
        <v>62</v>
      </c>
      <c r="S509" s="1" t="s">
        <v>901</v>
      </c>
      <c r="T509" s="1" t="s">
        <v>77</v>
      </c>
      <c r="U509" s="1" t="s">
        <v>62</v>
      </c>
      <c r="V509" s="1" t="s">
        <v>902</v>
      </c>
      <c r="W509" s="1" t="s">
        <v>66</v>
      </c>
      <c r="X509" s="1" t="s">
        <v>62</v>
      </c>
      <c r="Y509" s="1" t="s">
        <v>73</v>
      </c>
      <c r="Z509" t="s">
        <v>3192</v>
      </c>
      <c r="AA509" s="12" t="str">
        <f>Table1[[#This Row],[case_id]]&amp;"__"&amp;Table1[[#This Row],[filename]]&amp;"__"&amp;Table1[[#This Row],[Model]]</f>
        <v>repo_ba68976_e8f1418__claude_pdfua_llm_vs_gt.diff__Claude Opus 4.8</v>
      </c>
      <c r="AB509" s="12">
        <f>IF(Table1[[#This Row],[task_success]]="Yes",1,0)</f>
        <v>0</v>
      </c>
      <c r="AC509" s="12">
        <f>IF(Table1[[#This Row],[task_success]]="Partial",1,0)</f>
        <v>0</v>
      </c>
      <c r="AD509" s="12">
        <f>IF(Table1[[#This Row],[task_success]]="No",1,0)</f>
        <v>1</v>
      </c>
      <c r="AE509" s="12">
        <f>IF(Table1[[#This Row],[exact_match]]="Yes",1,0)</f>
        <v>0</v>
      </c>
      <c r="AF509" s="12">
        <f>IF(Table1[[#This Row],[unintended_change_present]]="Yes",1,0)</f>
        <v>1</v>
      </c>
      <c r="AG509" s="12">
        <f>IF(Table1[[#This Row],[missed_required_change]]="Yes",1,0)</f>
        <v>1</v>
      </c>
      <c r="AH509" s="12">
        <f>IF(OR(Table1[[#This Row],[severity]]="Medium",Table1[[#This Row],[severity]]="High"),1,0)</f>
        <v>0</v>
      </c>
    </row>
    <row r="510" spans="1:34" ht="106.5">
      <c r="A510" s="1" t="s">
        <v>870</v>
      </c>
      <c r="B510" s="11" t="s">
        <v>871</v>
      </c>
      <c r="C510" s="1" t="s">
        <v>149</v>
      </c>
      <c r="D51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0" s="11" t="s">
        <v>903</v>
      </c>
      <c r="F510" s="12" t="s">
        <v>904</v>
      </c>
      <c r="G510" s="12" t="s">
        <v>905</v>
      </c>
      <c r="H510" s="12">
        <v>1</v>
      </c>
      <c r="I510" s="12" t="s">
        <v>906</v>
      </c>
      <c r="J510" s="12" t="s">
        <v>906</v>
      </c>
      <c r="K510" s="13" t="s">
        <v>56</v>
      </c>
      <c r="L510" s="12" t="s">
        <v>907</v>
      </c>
      <c r="M510" s="12" t="s">
        <v>908</v>
      </c>
      <c r="N510" s="1" t="s">
        <v>235</v>
      </c>
      <c r="O510" s="1" t="s">
        <v>911</v>
      </c>
      <c r="P510" t="s">
        <v>62</v>
      </c>
      <c r="Q510" t="s">
        <v>61</v>
      </c>
      <c r="R510" t="s">
        <v>62</v>
      </c>
      <c r="S510" s="1" t="s">
        <v>76</v>
      </c>
      <c r="T510" t="s">
        <v>77</v>
      </c>
      <c r="U510" t="s">
        <v>61</v>
      </c>
      <c r="V510" s="1" t="s">
        <v>89</v>
      </c>
      <c r="W510" s="1" t="s">
        <v>72</v>
      </c>
      <c r="X510" s="1" t="s">
        <v>62</v>
      </c>
      <c r="Y510" s="1" t="s">
        <v>73</v>
      </c>
      <c r="Z510" t="s">
        <v>3192</v>
      </c>
      <c r="AA510" s="12" t="str">
        <f>Table1[[#This Row],[case_id]]&amp;"__"&amp;Table1[[#This Row],[filename]]&amp;"__"&amp;Table1[[#This Row],[Model]]</f>
        <v>repo_0ff8692_c140c7b__claude_init_llm_vs_gt.diff__Claude Opus 4.8</v>
      </c>
      <c r="AB510" s="12">
        <f>IF(Table1[[#This Row],[task_success]]="Yes",1,0)</f>
        <v>1</v>
      </c>
      <c r="AC510" s="12">
        <f>IF(Table1[[#This Row],[task_success]]="Partial",1,0)</f>
        <v>0</v>
      </c>
      <c r="AD510" s="12">
        <f>IF(Table1[[#This Row],[task_success]]="No",1,0)</f>
        <v>0</v>
      </c>
      <c r="AE510" s="12">
        <f>IF(Table1[[#This Row],[exact_match]]="Yes",1,0)</f>
        <v>0</v>
      </c>
      <c r="AF510" s="12">
        <f>IF(Table1[[#This Row],[unintended_change_present]]="Yes",1,0)</f>
        <v>1</v>
      </c>
      <c r="AG510" s="12">
        <f>IF(Table1[[#This Row],[missed_required_change]]="Yes",1,0)</f>
        <v>0</v>
      </c>
      <c r="AH510" s="12">
        <f>IF(OR(Table1[[#This Row],[severity]]="Medium",Table1[[#This Row],[severity]]="High"),1,0)</f>
        <v>0</v>
      </c>
    </row>
    <row r="511" spans="1:34" ht="336">
      <c r="A511" s="1" t="s">
        <v>912</v>
      </c>
      <c r="B511" s="11" t="s">
        <v>913</v>
      </c>
      <c r="C511" s="1" t="s">
        <v>51</v>
      </c>
      <c r="D51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1" s="11" t="s">
        <v>914</v>
      </c>
      <c r="F511" s="12" t="s">
        <v>915</v>
      </c>
      <c r="G511" s="12" t="s">
        <v>916</v>
      </c>
      <c r="H511" s="12">
        <v>1</v>
      </c>
      <c r="I511" s="12" t="s">
        <v>917</v>
      </c>
      <c r="J511" s="12" t="s">
        <v>917</v>
      </c>
      <c r="K511" s="13" t="s">
        <v>56</v>
      </c>
      <c r="L511" s="12" t="s">
        <v>918</v>
      </c>
      <c r="M511" s="12" t="s">
        <v>919</v>
      </c>
      <c r="N511" s="1" t="s">
        <v>925</v>
      </c>
      <c r="O511" s="1" t="s">
        <v>926</v>
      </c>
      <c r="P511" s="1" t="s">
        <v>102</v>
      </c>
      <c r="Q511" s="1" t="s">
        <v>61</v>
      </c>
      <c r="R511" s="1" t="s">
        <v>62</v>
      </c>
      <c r="S511" s="1" t="s">
        <v>554</v>
      </c>
      <c r="T511" s="1" t="s">
        <v>64</v>
      </c>
      <c r="U511" s="1" t="s">
        <v>62</v>
      </c>
      <c r="V511" s="1" t="s">
        <v>924</v>
      </c>
      <c r="W511" s="1" t="s">
        <v>162</v>
      </c>
      <c r="X511" s="1" t="s">
        <v>62</v>
      </c>
      <c r="Y511" s="1" t="s">
        <v>73</v>
      </c>
      <c r="Z511" t="s">
        <v>3192</v>
      </c>
      <c r="AA511" s="12" t="str">
        <f>Table1[[#This Row],[case_id]]&amp;"__"&amp;Table1[[#This Row],[filename]]&amp;"__"&amp;Table1[[#This Row],[Model]]</f>
        <v>repo_66862db_5a70d67__claude_sys_llm_vs_gt.diff__Claude Opus 4.8</v>
      </c>
      <c r="AB511" s="12">
        <f>IF(Table1[[#This Row],[task_success]]="Yes",1,0)</f>
        <v>0</v>
      </c>
      <c r="AC511" s="12">
        <f>IF(Table1[[#This Row],[task_success]]="Partial",1,0)</f>
        <v>1</v>
      </c>
      <c r="AD511" s="12">
        <f>IF(Table1[[#This Row],[task_success]]="No",1,0)</f>
        <v>0</v>
      </c>
      <c r="AE511" s="12">
        <f>IF(Table1[[#This Row],[exact_match]]="Yes",1,0)</f>
        <v>0</v>
      </c>
      <c r="AF511" s="12">
        <f>IF(Table1[[#This Row],[unintended_change_present]]="Yes",1,0)</f>
        <v>1</v>
      </c>
      <c r="AG511" s="12">
        <f>IF(Table1[[#This Row],[missed_required_change]]="Yes",1,0)</f>
        <v>1</v>
      </c>
      <c r="AH511" s="12">
        <f>IF(OR(Table1[[#This Row],[severity]]="Medium",Table1[[#This Row],[severity]]="High"),1,0)</f>
        <v>1</v>
      </c>
    </row>
    <row r="512" spans="1:34" ht="106.5">
      <c r="A512" s="1" t="s">
        <v>912</v>
      </c>
      <c r="B512" s="11" t="s">
        <v>913</v>
      </c>
      <c r="C512" s="1" t="s">
        <v>149</v>
      </c>
      <c r="D51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2" s="11" t="s">
        <v>927</v>
      </c>
      <c r="F512" s="32" t="s">
        <v>928</v>
      </c>
      <c r="G512" s="12" t="s">
        <v>929</v>
      </c>
      <c r="H512" s="12">
        <v>1</v>
      </c>
      <c r="I512" s="12" t="s">
        <v>930</v>
      </c>
      <c r="J512" s="12" t="s">
        <v>930</v>
      </c>
      <c r="K512" s="13" t="s">
        <v>56</v>
      </c>
      <c r="L512" s="12" t="s">
        <v>931</v>
      </c>
      <c r="M512" s="12" t="s">
        <v>932</v>
      </c>
      <c r="N512" s="1" t="s">
        <v>939</v>
      </c>
      <c r="O512" s="1" t="s">
        <v>940</v>
      </c>
      <c r="P512" t="s">
        <v>62</v>
      </c>
      <c r="Q512" t="s">
        <v>61</v>
      </c>
      <c r="R512" t="s">
        <v>62</v>
      </c>
      <c r="S512" s="1" t="s">
        <v>76</v>
      </c>
      <c r="T512" t="s">
        <v>77</v>
      </c>
      <c r="U512" t="s">
        <v>61</v>
      </c>
      <c r="V512" s="1" t="s">
        <v>89</v>
      </c>
      <c r="W512" s="1" t="s">
        <v>72</v>
      </c>
      <c r="X512" s="1" t="s">
        <v>62</v>
      </c>
      <c r="Y512" s="1" t="s">
        <v>73</v>
      </c>
      <c r="Z512" t="s">
        <v>3192</v>
      </c>
      <c r="AA512" s="12" t="str">
        <f>Table1[[#This Row],[case_id]]&amp;"__"&amp;Table1[[#This Row],[filename]]&amp;"__"&amp;Table1[[#This Row],[Model]]</f>
        <v>repo_4729e44_3c374c3__claude_scene_llm_vs_gt.diff__Claude Opus 4.8</v>
      </c>
      <c r="AB512" s="12">
        <f>IF(Table1[[#This Row],[task_success]]="Yes",1,0)</f>
        <v>1</v>
      </c>
      <c r="AC512" s="12">
        <f>IF(Table1[[#This Row],[task_success]]="Partial",1,0)</f>
        <v>0</v>
      </c>
      <c r="AD512" s="12">
        <f>IF(Table1[[#This Row],[task_success]]="No",1,0)</f>
        <v>0</v>
      </c>
      <c r="AE512" s="12">
        <f>IF(Table1[[#This Row],[exact_match]]="Yes",1,0)</f>
        <v>0</v>
      </c>
      <c r="AF512" s="12">
        <f>IF(Table1[[#This Row],[unintended_change_present]]="Yes",1,0)</f>
        <v>1</v>
      </c>
      <c r="AG512" s="12">
        <f>IF(Table1[[#This Row],[missed_required_change]]="Yes",1,0)</f>
        <v>0</v>
      </c>
      <c r="AH512" s="12">
        <f>IF(OR(Table1[[#This Row],[severity]]="Medium",Table1[[#This Row],[severity]]="High"),1,0)</f>
        <v>0</v>
      </c>
    </row>
    <row r="513" spans="1:34" ht="106.5">
      <c r="A513" s="1" t="s">
        <v>912</v>
      </c>
      <c r="B513" s="11" t="s">
        <v>913</v>
      </c>
      <c r="C513" s="3" t="s">
        <v>149</v>
      </c>
      <c r="D513"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3" s="11" t="s">
        <v>941</v>
      </c>
      <c r="F513" s="12" t="s">
        <v>942</v>
      </c>
      <c r="G513" s="12" t="s">
        <v>943</v>
      </c>
      <c r="H513" s="12">
        <v>1</v>
      </c>
      <c r="I513" s="12" t="s">
        <v>944</v>
      </c>
      <c r="J513" s="12" t="s">
        <v>944</v>
      </c>
      <c r="K513" s="13" t="s">
        <v>56</v>
      </c>
      <c r="L513" s="12" t="s">
        <v>945</v>
      </c>
      <c r="M513" s="12" t="s">
        <v>946</v>
      </c>
      <c r="N513" s="1" t="s">
        <v>939</v>
      </c>
      <c r="O513" s="1" t="s">
        <v>949</v>
      </c>
      <c r="P513" t="s">
        <v>62</v>
      </c>
      <c r="Q513" t="s">
        <v>61</v>
      </c>
      <c r="R513" t="s">
        <v>62</v>
      </c>
      <c r="S513" s="1" t="s">
        <v>76</v>
      </c>
      <c r="T513" t="s">
        <v>77</v>
      </c>
      <c r="U513" t="s">
        <v>61</v>
      </c>
      <c r="V513" s="1" t="s">
        <v>89</v>
      </c>
      <c r="W513" s="1" t="s">
        <v>72</v>
      </c>
      <c r="X513" s="1" t="s">
        <v>62</v>
      </c>
      <c r="Y513" s="1" t="s">
        <v>73</v>
      </c>
      <c r="Z513" t="s">
        <v>3192</v>
      </c>
      <c r="AA513" s="12" t="str">
        <f>Table1[[#This Row],[case_id]]&amp;"__"&amp;Table1[[#This Row],[filename]]&amp;"__"&amp;Table1[[#This Row],[Model]]</f>
        <v>repo_52c80f9_018b7ce__claude_scene_llm_vs_gt.diff__Claude Opus 4.8</v>
      </c>
      <c r="AB513" s="12">
        <f>IF(Table1[[#This Row],[task_success]]="Yes",1,0)</f>
        <v>1</v>
      </c>
      <c r="AC513" s="12">
        <f>IF(Table1[[#This Row],[task_success]]="Partial",1,0)</f>
        <v>0</v>
      </c>
      <c r="AD513" s="12">
        <f>IF(Table1[[#This Row],[task_success]]="No",1,0)</f>
        <v>0</v>
      </c>
      <c r="AE513" s="12">
        <f>IF(Table1[[#This Row],[exact_match]]="Yes",1,0)</f>
        <v>0</v>
      </c>
      <c r="AF513" s="12">
        <f>IF(Table1[[#This Row],[unintended_change_present]]="Yes",1,0)</f>
        <v>1</v>
      </c>
      <c r="AG513" s="12">
        <f>IF(Table1[[#This Row],[missed_required_change]]="Yes",1,0)</f>
        <v>0</v>
      </c>
      <c r="AH513" s="12">
        <f>IF(OR(Table1[[#This Row],[severity]]="Medium",Table1[[#This Row],[severity]]="High"),1,0)</f>
        <v>0</v>
      </c>
    </row>
    <row r="514" spans="1:34" ht="121.5">
      <c r="A514" s="1" t="s">
        <v>950</v>
      </c>
      <c r="B514" s="11" t="s">
        <v>951</v>
      </c>
      <c r="C514" s="1" t="s">
        <v>114</v>
      </c>
      <c r="D51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4" s="11" t="s">
        <v>952</v>
      </c>
      <c r="F514" s="12" t="s">
        <v>953</v>
      </c>
      <c r="G514" s="12" t="s">
        <v>954</v>
      </c>
      <c r="H514" s="12">
        <v>1</v>
      </c>
      <c r="I514" s="12" t="s">
        <v>955</v>
      </c>
      <c r="J514" s="12" t="s">
        <v>955</v>
      </c>
      <c r="K514" s="13" t="s">
        <v>56</v>
      </c>
      <c r="L514" s="12" t="s">
        <v>956</v>
      </c>
      <c r="M514" s="12" t="s">
        <v>957</v>
      </c>
      <c r="N514" s="1" t="s">
        <v>963</v>
      </c>
      <c r="O514" s="1" t="s">
        <v>964</v>
      </c>
      <c r="P514" t="s">
        <v>62</v>
      </c>
      <c r="Q514" t="s">
        <v>61</v>
      </c>
      <c r="R514" t="s">
        <v>62</v>
      </c>
      <c r="S514" s="1" t="s">
        <v>76</v>
      </c>
      <c r="T514" t="s">
        <v>77</v>
      </c>
      <c r="U514" t="s">
        <v>61</v>
      </c>
      <c r="V514" s="1" t="s">
        <v>960</v>
      </c>
      <c r="W514" s="1" t="s">
        <v>72</v>
      </c>
      <c r="X514" s="1" t="s">
        <v>62</v>
      </c>
      <c r="Y514" s="1" t="s">
        <v>73</v>
      </c>
      <c r="Z514" t="s">
        <v>3192</v>
      </c>
      <c r="AA514" s="12" t="str">
        <f>Table1[[#This Row],[case_id]]&amp;"__"&amp;Table1[[#This Row],[filename]]&amp;"__"&amp;Table1[[#This Row],[Model]]</f>
        <v>repo_cdf6aa8_391c4cf__claude_case_llm_vs_gt.diff__Claude Opus 4.8</v>
      </c>
      <c r="AB514" s="12">
        <f>IF(Table1[[#This Row],[task_success]]="Yes",1,0)</f>
        <v>1</v>
      </c>
      <c r="AC514" s="12">
        <f>IF(Table1[[#This Row],[task_success]]="Partial",1,0)</f>
        <v>0</v>
      </c>
      <c r="AD514" s="12">
        <f>IF(Table1[[#This Row],[task_success]]="No",1,0)</f>
        <v>0</v>
      </c>
      <c r="AE514" s="12">
        <f>IF(Table1[[#This Row],[exact_match]]="Yes",1,0)</f>
        <v>0</v>
      </c>
      <c r="AF514" s="12">
        <f>IF(Table1[[#This Row],[unintended_change_present]]="Yes",1,0)</f>
        <v>1</v>
      </c>
      <c r="AG514" s="12">
        <f>IF(Table1[[#This Row],[missed_required_change]]="Yes",1,0)</f>
        <v>0</v>
      </c>
      <c r="AH514" s="12">
        <f>IF(OR(Table1[[#This Row],[severity]]="Medium",Table1[[#This Row],[severity]]="High"),1,0)</f>
        <v>0</v>
      </c>
    </row>
    <row r="515" spans="1:34" ht="213">
      <c r="A515" s="1" t="s">
        <v>950</v>
      </c>
      <c r="B515" s="11" t="s">
        <v>951</v>
      </c>
      <c r="C515" s="3" t="s">
        <v>149</v>
      </c>
      <c r="D515"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5" s="11" t="s">
        <v>965</v>
      </c>
      <c r="F515" s="12" t="s">
        <v>966</v>
      </c>
      <c r="G515" s="12" t="s">
        <v>967</v>
      </c>
      <c r="H515" s="12">
        <v>1</v>
      </c>
      <c r="I515" s="12" t="s">
        <v>955</v>
      </c>
      <c r="J515" s="12" t="s">
        <v>955</v>
      </c>
      <c r="K515" s="13" t="s">
        <v>56</v>
      </c>
      <c r="L515" s="12" t="s">
        <v>968</v>
      </c>
      <c r="M515" s="12" t="s">
        <v>969</v>
      </c>
      <c r="N515" s="1" t="s">
        <v>963</v>
      </c>
      <c r="O515" s="1" t="s">
        <v>973</v>
      </c>
      <c r="P515" t="s">
        <v>62</v>
      </c>
      <c r="Q515" t="s">
        <v>61</v>
      </c>
      <c r="R515" t="s">
        <v>62</v>
      </c>
      <c r="S515" s="1" t="s">
        <v>974</v>
      </c>
      <c r="T515" s="1" t="s">
        <v>64</v>
      </c>
      <c r="U515" s="1" t="s">
        <v>61</v>
      </c>
      <c r="V515" s="1" t="s">
        <v>975</v>
      </c>
      <c r="W515" s="1" t="s">
        <v>72</v>
      </c>
      <c r="X515" s="1" t="s">
        <v>61</v>
      </c>
      <c r="Y515" s="1" t="s">
        <v>976</v>
      </c>
      <c r="Z515" t="s">
        <v>3192</v>
      </c>
      <c r="AA515" s="12" t="str">
        <f>Table1[[#This Row],[case_id]]&amp;"__"&amp;Table1[[#This Row],[filename]]&amp;"__"&amp;Table1[[#This Row],[Model]]</f>
        <v>repo_ba9ec8c_b3fc8ef__claude_case_llm_vs_gt.diff__Claude Opus 4.8</v>
      </c>
      <c r="AB515" s="12">
        <f>IF(Table1[[#This Row],[task_success]]="Yes",1,0)</f>
        <v>1</v>
      </c>
      <c r="AC515" s="12">
        <f>IF(Table1[[#This Row],[task_success]]="Partial",1,0)</f>
        <v>0</v>
      </c>
      <c r="AD515" s="12">
        <f>IF(Table1[[#This Row],[task_success]]="No",1,0)</f>
        <v>0</v>
      </c>
      <c r="AE515" s="12">
        <f>IF(Table1[[#This Row],[exact_match]]="Yes",1,0)</f>
        <v>0</v>
      </c>
      <c r="AF515" s="12">
        <f>IF(Table1[[#This Row],[unintended_change_present]]="Yes",1,0)</f>
        <v>1</v>
      </c>
      <c r="AG515" s="12">
        <f>IF(Table1[[#This Row],[missed_required_change]]="Yes",1,0)</f>
        <v>0</v>
      </c>
      <c r="AH515" s="12">
        <f>IF(OR(Table1[[#This Row],[severity]]="Medium",Table1[[#This Row],[severity]]="High"),1,0)</f>
        <v>1</v>
      </c>
    </row>
    <row r="516" spans="1:34" ht="121.5">
      <c r="A516" s="1" t="s">
        <v>977</v>
      </c>
      <c r="B516" s="11" t="s">
        <v>978</v>
      </c>
      <c r="C516" s="1" t="s">
        <v>149</v>
      </c>
      <c r="D51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6" s="11" t="s">
        <v>979</v>
      </c>
      <c r="F516" s="12" t="s">
        <v>980</v>
      </c>
      <c r="G516" s="12" t="s">
        <v>981</v>
      </c>
      <c r="H516" s="12">
        <v>4</v>
      </c>
      <c r="I516" s="12" t="s">
        <v>982</v>
      </c>
      <c r="J516" s="12" t="s">
        <v>983</v>
      </c>
      <c r="K516" s="13" t="s">
        <v>56</v>
      </c>
      <c r="L516" s="12" t="s">
        <v>984</v>
      </c>
      <c r="M516" s="12" t="s">
        <v>985</v>
      </c>
      <c r="N516" s="1" t="s">
        <v>991</v>
      </c>
      <c r="O516" s="1" t="s">
        <v>992</v>
      </c>
      <c r="P516" t="s">
        <v>62</v>
      </c>
      <c r="Q516" t="s">
        <v>61</v>
      </c>
      <c r="R516" t="s">
        <v>62</v>
      </c>
      <c r="S516" s="1" t="s">
        <v>76</v>
      </c>
      <c r="T516" t="s">
        <v>77</v>
      </c>
      <c r="U516" t="s">
        <v>61</v>
      </c>
      <c r="V516" s="1" t="s">
        <v>960</v>
      </c>
      <c r="W516" s="1" t="s">
        <v>72</v>
      </c>
      <c r="X516" s="1" t="s">
        <v>62</v>
      </c>
      <c r="Y516" s="1" t="s">
        <v>73</v>
      </c>
      <c r="Z516" t="s">
        <v>3192</v>
      </c>
      <c r="AA516" s="12" t="str">
        <f>Table1[[#This Row],[case_id]]&amp;"__"&amp;Table1[[#This Row],[filename]]&amp;"__"&amp;Table1[[#This Row],[Model]]</f>
        <v>repo_e392f51_5b0c3e7__claude_client_llm_vs_gt.diff__Claude Opus 4.8</v>
      </c>
      <c r="AB516" s="12">
        <f>IF(Table1[[#This Row],[task_success]]="Yes",1,0)</f>
        <v>1</v>
      </c>
      <c r="AC516" s="12">
        <f>IF(Table1[[#This Row],[task_success]]="Partial",1,0)</f>
        <v>0</v>
      </c>
      <c r="AD516" s="12">
        <f>IF(Table1[[#This Row],[task_success]]="No",1,0)</f>
        <v>0</v>
      </c>
      <c r="AE516" s="12">
        <f>IF(Table1[[#This Row],[exact_match]]="Yes",1,0)</f>
        <v>0</v>
      </c>
      <c r="AF516" s="12">
        <f>IF(Table1[[#This Row],[unintended_change_present]]="Yes",1,0)</f>
        <v>1</v>
      </c>
      <c r="AG516" s="12">
        <f>IF(Table1[[#This Row],[missed_required_change]]="Yes",1,0)</f>
        <v>0</v>
      </c>
      <c r="AH516" s="12">
        <f>IF(OR(Table1[[#This Row],[severity]]="Medium",Table1[[#This Row],[severity]]="High"),1,0)</f>
        <v>0</v>
      </c>
    </row>
    <row r="517" spans="1:34" ht="121.5">
      <c r="A517" s="1" t="s">
        <v>977</v>
      </c>
      <c r="B517" s="11" t="s">
        <v>978</v>
      </c>
      <c r="C517" s="1" t="s">
        <v>149</v>
      </c>
      <c r="D51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7" s="11" t="s">
        <v>979</v>
      </c>
      <c r="F517" s="12" t="s">
        <v>980</v>
      </c>
      <c r="G517" s="12" t="s">
        <v>981</v>
      </c>
      <c r="H517" s="12">
        <v>4</v>
      </c>
      <c r="I517" s="12" t="s">
        <v>982</v>
      </c>
      <c r="J517" s="12" t="s">
        <v>993</v>
      </c>
      <c r="K517" s="13" t="s">
        <v>56</v>
      </c>
      <c r="L517" s="12" t="s">
        <v>984</v>
      </c>
      <c r="M517" s="12" t="s">
        <v>985</v>
      </c>
      <c r="N517" s="1" t="s">
        <v>999</v>
      </c>
      <c r="O517" s="1" t="s">
        <v>1000</v>
      </c>
      <c r="P517" t="s">
        <v>62</v>
      </c>
      <c r="Q517" t="s">
        <v>61</v>
      </c>
      <c r="R517" t="s">
        <v>62</v>
      </c>
      <c r="S517" s="1" t="s">
        <v>76</v>
      </c>
      <c r="T517" t="s">
        <v>77</v>
      </c>
      <c r="U517" t="s">
        <v>61</v>
      </c>
      <c r="V517" s="1" t="s">
        <v>971</v>
      </c>
      <c r="W517" s="1" t="s">
        <v>72</v>
      </c>
      <c r="X517" s="1" t="s">
        <v>62</v>
      </c>
      <c r="Y517" s="1" t="s">
        <v>73</v>
      </c>
      <c r="Z517" t="s">
        <v>3192</v>
      </c>
      <c r="AA517" s="12" t="str">
        <f>Table1[[#This Row],[case_id]]&amp;"__"&amp;Table1[[#This Row],[filename]]&amp;"__"&amp;Table1[[#This Row],[Model]]</f>
        <v>repo_e392f51_5b0c3e7__claude_regex_llm_vs_gt.diff__Claude Opus 4.8</v>
      </c>
      <c r="AB517" s="12">
        <f>IF(Table1[[#This Row],[task_success]]="Yes",1,0)</f>
        <v>1</v>
      </c>
      <c r="AC517" s="12">
        <f>IF(Table1[[#This Row],[task_success]]="Partial",1,0)</f>
        <v>0</v>
      </c>
      <c r="AD517" s="12">
        <f>IF(Table1[[#This Row],[task_success]]="No",1,0)</f>
        <v>0</v>
      </c>
      <c r="AE517" s="12">
        <f>IF(Table1[[#This Row],[exact_match]]="Yes",1,0)</f>
        <v>0</v>
      </c>
      <c r="AF517" s="12">
        <f>IF(Table1[[#This Row],[unintended_change_present]]="Yes",1,0)</f>
        <v>1</v>
      </c>
      <c r="AG517" s="12">
        <f>IF(Table1[[#This Row],[missed_required_change]]="Yes",1,0)</f>
        <v>0</v>
      </c>
      <c r="AH517" s="12">
        <f>IF(OR(Table1[[#This Row],[severity]]="Medium",Table1[[#This Row],[severity]]="High"),1,0)</f>
        <v>0</v>
      </c>
    </row>
    <row r="518" spans="1:34" ht="121.5">
      <c r="A518" s="1" t="s">
        <v>977</v>
      </c>
      <c r="B518" s="11" t="s">
        <v>978</v>
      </c>
      <c r="C518" s="1" t="s">
        <v>149</v>
      </c>
      <c r="D51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8" s="11" t="s">
        <v>979</v>
      </c>
      <c r="F518" s="12" t="s">
        <v>980</v>
      </c>
      <c r="G518" s="12" t="s">
        <v>981</v>
      </c>
      <c r="H518" s="12">
        <v>4</v>
      </c>
      <c r="I518" s="12" t="s">
        <v>982</v>
      </c>
      <c r="J518" s="12" t="s">
        <v>1001</v>
      </c>
      <c r="K518" s="13" t="s">
        <v>56</v>
      </c>
      <c r="L518" s="12" t="s">
        <v>984</v>
      </c>
      <c r="M518" s="12" t="s">
        <v>985</v>
      </c>
      <c r="N518" s="1" t="s">
        <v>1007</v>
      </c>
      <c r="O518" s="1" t="s">
        <v>1008</v>
      </c>
      <c r="P518" t="s">
        <v>62</v>
      </c>
      <c r="Q518" t="s">
        <v>61</v>
      </c>
      <c r="R518" t="s">
        <v>62</v>
      </c>
      <c r="S518" s="1" t="s">
        <v>76</v>
      </c>
      <c r="T518" t="s">
        <v>77</v>
      </c>
      <c r="U518" t="s">
        <v>61</v>
      </c>
      <c r="V518" s="1" t="s">
        <v>971</v>
      </c>
      <c r="W518" s="1" t="s">
        <v>72</v>
      </c>
      <c r="X518" s="1" t="s">
        <v>62</v>
      </c>
      <c r="Y518" s="1" t="s">
        <v>73</v>
      </c>
      <c r="Z518" t="s">
        <v>3192</v>
      </c>
      <c r="AA518" s="12" t="str">
        <f>Table1[[#This Row],[case_id]]&amp;"__"&amp;Table1[[#This Row],[filename]]&amp;"__"&amp;Table1[[#This Row],[Model]]</f>
        <v>repo_e392f51_5b0c3e7__claude_server_llm_vs_gt.diff__Claude Opus 4.8</v>
      </c>
      <c r="AB518" s="12">
        <f>IF(Table1[[#This Row],[task_success]]="Yes",1,0)</f>
        <v>1</v>
      </c>
      <c r="AC518" s="12">
        <f>IF(Table1[[#This Row],[task_success]]="Partial",1,0)</f>
        <v>0</v>
      </c>
      <c r="AD518" s="12">
        <f>IF(Table1[[#This Row],[task_success]]="No",1,0)</f>
        <v>0</v>
      </c>
      <c r="AE518" s="12">
        <f>IF(Table1[[#This Row],[exact_match]]="Yes",1,0)</f>
        <v>0</v>
      </c>
      <c r="AF518" s="12">
        <f>IF(Table1[[#This Row],[unintended_change_present]]="Yes",1,0)</f>
        <v>1</v>
      </c>
      <c r="AG518" s="12">
        <f>IF(Table1[[#This Row],[missed_required_change]]="Yes",1,0)</f>
        <v>0</v>
      </c>
      <c r="AH518" s="12">
        <f>IF(OR(Table1[[#This Row],[severity]]="Medium",Table1[[#This Row],[severity]]="High"),1,0)</f>
        <v>0</v>
      </c>
    </row>
    <row r="519" spans="1:34" ht="121.5">
      <c r="A519" s="1" t="s">
        <v>977</v>
      </c>
      <c r="B519" s="11" t="s">
        <v>978</v>
      </c>
      <c r="C519" s="1" t="s">
        <v>149</v>
      </c>
      <c r="D51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19" s="11" t="s">
        <v>979</v>
      </c>
      <c r="F519" s="12" t="s">
        <v>980</v>
      </c>
      <c r="G519" s="12" t="s">
        <v>981</v>
      </c>
      <c r="H519" s="12">
        <v>4</v>
      </c>
      <c r="I519" s="12" t="s">
        <v>982</v>
      </c>
      <c r="J519" s="12" t="s">
        <v>1009</v>
      </c>
      <c r="K519" s="13" t="s">
        <v>56</v>
      </c>
      <c r="L519" s="12" t="s">
        <v>984</v>
      </c>
      <c r="M519" s="12" t="s">
        <v>985</v>
      </c>
      <c r="N519" s="1" t="s">
        <v>963</v>
      </c>
      <c r="O519" s="1" t="s">
        <v>1013</v>
      </c>
      <c r="P519" t="s">
        <v>62</v>
      </c>
      <c r="Q519" t="s">
        <v>61</v>
      </c>
      <c r="R519" t="s">
        <v>62</v>
      </c>
      <c r="S519" s="1" t="s">
        <v>76</v>
      </c>
      <c r="T519" t="s">
        <v>77</v>
      </c>
      <c r="U519" t="s">
        <v>61</v>
      </c>
      <c r="V519" s="1" t="s">
        <v>971</v>
      </c>
      <c r="W519" s="1" t="s">
        <v>72</v>
      </c>
      <c r="X519" s="1" t="s">
        <v>62</v>
      </c>
      <c r="Y519" s="1" t="s">
        <v>73</v>
      </c>
      <c r="Z519" t="s">
        <v>3192</v>
      </c>
      <c r="AA519" s="12" t="str">
        <f>Table1[[#This Row],[case_id]]&amp;"__"&amp;Table1[[#This Row],[filename]]&amp;"__"&amp;Table1[[#This Row],[Model]]</f>
        <v>repo_e392f51_5b0c3e7__claude_case_llm_vs_gt.diff__Claude Opus 4.8</v>
      </c>
      <c r="AB519" s="12">
        <f>IF(Table1[[#This Row],[task_success]]="Yes",1,0)</f>
        <v>1</v>
      </c>
      <c r="AC519" s="12">
        <f>IF(Table1[[#This Row],[task_success]]="Partial",1,0)</f>
        <v>0</v>
      </c>
      <c r="AD519" s="12">
        <f>IF(Table1[[#This Row],[task_success]]="No",1,0)</f>
        <v>0</v>
      </c>
      <c r="AE519" s="12">
        <f>IF(Table1[[#This Row],[exact_match]]="Yes",1,0)</f>
        <v>0</v>
      </c>
      <c r="AF519" s="12">
        <f>IF(Table1[[#This Row],[unintended_change_present]]="Yes",1,0)</f>
        <v>1</v>
      </c>
      <c r="AG519" s="12">
        <f>IF(Table1[[#This Row],[missed_required_change]]="Yes",1,0)</f>
        <v>0</v>
      </c>
      <c r="AH519" s="12">
        <f>IF(OR(Table1[[#This Row],[severity]]="Medium",Table1[[#This Row],[severity]]="High"),1,0)</f>
        <v>0</v>
      </c>
    </row>
    <row r="520" spans="1:34" ht="121.5">
      <c r="A520" t="s">
        <v>1014</v>
      </c>
      <c r="B520" s="11" t="s">
        <v>1015</v>
      </c>
      <c r="C520" s="1" t="s">
        <v>51</v>
      </c>
      <c r="D52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0" s="11" t="s">
        <v>1016</v>
      </c>
      <c r="F520" s="12" t="s">
        <v>1017</v>
      </c>
      <c r="G520" s="12" t="s">
        <v>1018</v>
      </c>
      <c r="H520" s="12">
        <v>1</v>
      </c>
      <c r="I520" s="12" t="s">
        <v>1019</v>
      </c>
      <c r="J520" s="12" t="s">
        <v>1019</v>
      </c>
      <c r="K520" s="13" t="s">
        <v>56</v>
      </c>
      <c r="L520" s="12" t="s">
        <v>1020</v>
      </c>
      <c r="M520" s="12" t="s">
        <v>1021</v>
      </c>
      <c r="N520" s="1" t="s">
        <v>1026</v>
      </c>
      <c r="O520" s="1" t="s">
        <v>1027</v>
      </c>
      <c r="P520" t="s">
        <v>62</v>
      </c>
      <c r="Q520" t="s">
        <v>61</v>
      </c>
      <c r="R520" t="s">
        <v>62</v>
      </c>
      <c r="S520" s="1" t="s">
        <v>76</v>
      </c>
      <c r="T520" t="s">
        <v>77</v>
      </c>
      <c r="U520" t="s">
        <v>61</v>
      </c>
      <c r="V520" s="1" t="s">
        <v>971</v>
      </c>
      <c r="W520" s="1" t="s">
        <v>72</v>
      </c>
      <c r="X520" s="1" t="s">
        <v>62</v>
      </c>
      <c r="Y520" s="1" t="s">
        <v>73</v>
      </c>
      <c r="Z520" t="s">
        <v>3192</v>
      </c>
      <c r="AA520" s="12" t="str">
        <f>Table1[[#This Row],[case_id]]&amp;"__"&amp;Table1[[#This Row],[filename]]&amp;"__"&amp;Table1[[#This Row],[Model]]</f>
        <v>repo_62a77e7_aed0637__claude_vcs_llm_vs_gt.diff__Claude Opus 4.8</v>
      </c>
      <c r="AB520" s="12">
        <f>IF(Table1[[#This Row],[task_success]]="Yes",1,0)</f>
        <v>1</v>
      </c>
      <c r="AC520" s="12">
        <f>IF(Table1[[#This Row],[task_success]]="Partial",1,0)</f>
        <v>0</v>
      </c>
      <c r="AD520" s="12">
        <f>IF(Table1[[#This Row],[task_success]]="No",1,0)</f>
        <v>0</v>
      </c>
      <c r="AE520" s="12">
        <f>IF(Table1[[#This Row],[exact_match]]="Yes",1,0)</f>
        <v>0</v>
      </c>
      <c r="AF520" s="12">
        <f>IF(Table1[[#This Row],[unintended_change_present]]="Yes",1,0)</f>
        <v>1</v>
      </c>
      <c r="AG520" s="12">
        <f>IF(Table1[[#This Row],[missed_required_change]]="Yes",1,0)</f>
        <v>0</v>
      </c>
      <c r="AH520" s="12">
        <f>IF(OR(Table1[[#This Row],[severity]]="Medium",Table1[[#This Row],[severity]]="High"),1,0)</f>
        <v>0</v>
      </c>
    </row>
    <row r="521" spans="1:34" ht="305.25">
      <c r="A521" t="s">
        <v>1014</v>
      </c>
      <c r="B521" s="11" t="s">
        <v>1015</v>
      </c>
      <c r="C521" s="1" t="s">
        <v>80</v>
      </c>
      <c r="D52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1" s="11" t="s">
        <v>1028</v>
      </c>
      <c r="F521" s="12" t="s">
        <v>1029</v>
      </c>
      <c r="G521" s="12">
        <v>3021209</v>
      </c>
      <c r="H521" s="12">
        <v>1</v>
      </c>
      <c r="I521" s="12" t="s">
        <v>1030</v>
      </c>
      <c r="J521" s="12" t="s">
        <v>1030</v>
      </c>
      <c r="K521" s="13" t="s">
        <v>56</v>
      </c>
      <c r="L521" s="12" t="s">
        <v>1031</v>
      </c>
      <c r="M521" s="12" t="s">
        <v>1032</v>
      </c>
      <c r="N521" s="1" t="s">
        <v>1040</v>
      </c>
      <c r="O521" s="1" t="s">
        <v>1041</v>
      </c>
      <c r="P521" t="s">
        <v>62</v>
      </c>
      <c r="Q521" t="s">
        <v>61</v>
      </c>
      <c r="R521" t="s">
        <v>62</v>
      </c>
      <c r="S521" s="1" t="s">
        <v>1042</v>
      </c>
      <c r="T521" t="s">
        <v>77</v>
      </c>
      <c r="U521" t="s">
        <v>61</v>
      </c>
      <c r="V521" s="1" t="s">
        <v>1043</v>
      </c>
      <c r="W521" s="1" t="s">
        <v>72</v>
      </c>
      <c r="X521" s="1" t="s">
        <v>62</v>
      </c>
      <c r="Y521" s="1" t="s">
        <v>73</v>
      </c>
      <c r="Z521" t="s">
        <v>3192</v>
      </c>
      <c r="AA521" s="12" t="str">
        <f>Table1[[#This Row],[case_id]]&amp;"__"&amp;Table1[[#This Row],[filename]]&amp;"__"&amp;Table1[[#This Row],[Model]]</f>
        <v>repo_2ec8ec5_3021209__claude_commands_llm_vs_gt.diff__Claude Opus 4.8</v>
      </c>
      <c r="AB521" s="12">
        <f>IF(Table1[[#This Row],[task_success]]="Yes",1,0)</f>
        <v>1</v>
      </c>
      <c r="AC521" s="12">
        <f>IF(Table1[[#This Row],[task_success]]="Partial",1,0)</f>
        <v>0</v>
      </c>
      <c r="AD521" s="12">
        <f>IF(Table1[[#This Row],[task_success]]="No",1,0)</f>
        <v>0</v>
      </c>
      <c r="AE521" s="12">
        <f>IF(Table1[[#This Row],[exact_match]]="Yes",1,0)</f>
        <v>0</v>
      </c>
      <c r="AF521" s="12">
        <f>IF(Table1[[#This Row],[unintended_change_present]]="Yes",1,0)</f>
        <v>1</v>
      </c>
      <c r="AG521" s="12">
        <f>IF(Table1[[#This Row],[missed_required_change]]="Yes",1,0)</f>
        <v>0</v>
      </c>
      <c r="AH521" s="12">
        <f>IF(OR(Table1[[#This Row],[severity]]="Medium",Table1[[#This Row],[severity]]="High"),1,0)</f>
        <v>0</v>
      </c>
    </row>
    <row r="522" spans="1:34" ht="213">
      <c r="A522" t="s">
        <v>1014</v>
      </c>
      <c r="B522" s="11" t="s">
        <v>1015</v>
      </c>
      <c r="C522" s="1" t="s">
        <v>149</v>
      </c>
      <c r="D52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2" s="11" t="s">
        <v>1044</v>
      </c>
      <c r="F522" s="12" t="s">
        <v>1045</v>
      </c>
      <c r="G522" s="12" t="s">
        <v>1046</v>
      </c>
      <c r="H522" s="12">
        <v>1</v>
      </c>
      <c r="I522" s="12" t="s">
        <v>1047</v>
      </c>
      <c r="J522" s="12" t="s">
        <v>1047</v>
      </c>
      <c r="K522" s="13" t="s">
        <v>56</v>
      </c>
      <c r="L522" s="12" t="s">
        <v>1048</v>
      </c>
      <c r="M522" s="12" t="s">
        <v>1049</v>
      </c>
      <c r="N522" s="1" t="s">
        <v>1057</v>
      </c>
      <c r="O522" s="1" t="s">
        <v>1058</v>
      </c>
      <c r="P522" t="s">
        <v>62</v>
      </c>
      <c r="Q522" t="s">
        <v>61</v>
      </c>
      <c r="R522" t="s">
        <v>62</v>
      </c>
      <c r="S522" s="1" t="s">
        <v>694</v>
      </c>
      <c r="T522" s="1" t="s">
        <v>64</v>
      </c>
      <c r="U522" s="1" t="s">
        <v>61</v>
      </c>
      <c r="V522" s="1" t="s">
        <v>1059</v>
      </c>
      <c r="W522" s="1" t="s">
        <v>72</v>
      </c>
      <c r="X522" s="1" t="s">
        <v>62</v>
      </c>
      <c r="Y522" s="1" t="s">
        <v>73</v>
      </c>
      <c r="Z522" t="s">
        <v>3192</v>
      </c>
      <c r="AA522" s="12" t="str">
        <f>Table1[[#This Row],[case_id]]&amp;"__"&amp;Table1[[#This Row],[filename]]&amp;"__"&amp;Table1[[#This Row],[Model]]</f>
        <v>repo_bfe1dba_6859dae__claude_actions_llm_vs_gt.diff__Claude Opus 4.8</v>
      </c>
      <c r="AB522" s="12">
        <f>IF(Table1[[#This Row],[task_success]]="Yes",1,0)</f>
        <v>1</v>
      </c>
      <c r="AC522" s="12">
        <f>IF(Table1[[#This Row],[task_success]]="Partial",1,0)</f>
        <v>0</v>
      </c>
      <c r="AD522" s="12">
        <f>IF(Table1[[#This Row],[task_success]]="No",1,0)</f>
        <v>0</v>
      </c>
      <c r="AE522" s="12">
        <f>IF(Table1[[#This Row],[exact_match]]="Yes",1,0)</f>
        <v>0</v>
      </c>
      <c r="AF522" s="12">
        <f>IF(Table1[[#This Row],[unintended_change_present]]="Yes",1,0)</f>
        <v>1</v>
      </c>
      <c r="AG522" s="12">
        <f>IF(Table1[[#This Row],[missed_required_change]]="Yes",1,0)</f>
        <v>0</v>
      </c>
      <c r="AH522" s="12">
        <f>IF(OR(Table1[[#This Row],[severity]]="Medium",Table1[[#This Row],[severity]]="High"),1,0)</f>
        <v>1</v>
      </c>
    </row>
    <row r="523" spans="1:34" ht="106.5">
      <c r="A523" t="s">
        <v>1014</v>
      </c>
      <c r="B523" s="11" t="s">
        <v>1015</v>
      </c>
      <c r="C523" s="3" t="s">
        <v>149</v>
      </c>
      <c r="D523"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3" s="11" t="s">
        <v>1060</v>
      </c>
      <c r="F523" s="12" t="s">
        <v>1061</v>
      </c>
      <c r="G523" s="12" t="s">
        <v>1062</v>
      </c>
      <c r="H523" s="12">
        <v>1</v>
      </c>
      <c r="I523" s="12" t="s">
        <v>1047</v>
      </c>
      <c r="J523" s="12" t="s">
        <v>1047</v>
      </c>
      <c r="K523" s="13" t="s">
        <v>56</v>
      </c>
      <c r="L523" s="12" t="s">
        <v>1063</v>
      </c>
      <c r="M523" s="12" t="s">
        <v>1064</v>
      </c>
      <c r="N523" s="1" t="s">
        <v>1057</v>
      </c>
      <c r="O523" s="1" t="s">
        <v>1069</v>
      </c>
      <c r="P523" t="s">
        <v>62</v>
      </c>
      <c r="Q523" t="s">
        <v>61</v>
      </c>
      <c r="R523" t="s">
        <v>62</v>
      </c>
      <c r="S523" s="1" t="s">
        <v>76</v>
      </c>
      <c r="T523" t="s">
        <v>77</v>
      </c>
      <c r="U523" t="s">
        <v>61</v>
      </c>
      <c r="V523" s="1" t="s">
        <v>89</v>
      </c>
      <c r="W523" s="1" t="s">
        <v>72</v>
      </c>
      <c r="X523" s="1" t="s">
        <v>62</v>
      </c>
      <c r="Y523" s="1" t="s">
        <v>73</v>
      </c>
      <c r="Z523" t="s">
        <v>3192</v>
      </c>
      <c r="AA523" s="12" t="str">
        <f>Table1[[#This Row],[case_id]]&amp;"__"&amp;Table1[[#This Row],[filename]]&amp;"__"&amp;Table1[[#This Row],[Model]]</f>
        <v>repo_968b706_eb2ebc4__claude_actions_llm_vs_gt.diff__Claude Opus 4.8</v>
      </c>
      <c r="AB523" s="12">
        <f>IF(Table1[[#This Row],[task_success]]="Yes",1,0)</f>
        <v>1</v>
      </c>
      <c r="AC523" s="12">
        <f>IF(Table1[[#This Row],[task_success]]="Partial",1,0)</f>
        <v>0</v>
      </c>
      <c r="AD523" s="12">
        <f>IF(Table1[[#This Row],[task_success]]="No",1,0)</f>
        <v>0</v>
      </c>
      <c r="AE523" s="12">
        <f>IF(Table1[[#This Row],[exact_match]]="Yes",1,0)</f>
        <v>0</v>
      </c>
      <c r="AF523" s="12">
        <f>IF(Table1[[#This Row],[unintended_change_present]]="Yes",1,0)</f>
        <v>1</v>
      </c>
      <c r="AG523" s="12">
        <f>IF(Table1[[#This Row],[missed_required_change]]="Yes",1,0)</f>
        <v>0</v>
      </c>
      <c r="AH523" s="12">
        <f>IF(OR(Table1[[#This Row],[severity]]="Medium",Table1[[#This Row],[severity]]="High"),1,0)</f>
        <v>0</v>
      </c>
    </row>
    <row r="524" spans="1:34" ht="121.5">
      <c r="A524" t="s">
        <v>1070</v>
      </c>
      <c r="B524" s="11" t="s">
        <v>1071</v>
      </c>
      <c r="C524" s="1" t="s">
        <v>51</v>
      </c>
      <c r="D52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4" s="11" t="s">
        <v>1072</v>
      </c>
      <c r="F524" s="12" t="s">
        <v>1073</v>
      </c>
      <c r="G524" s="12" t="s">
        <v>1074</v>
      </c>
      <c r="H524" s="12">
        <v>1</v>
      </c>
      <c r="I524" s="12" t="s">
        <v>1075</v>
      </c>
      <c r="J524" s="12" t="s">
        <v>1075</v>
      </c>
      <c r="K524" s="13" t="s">
        <v>56</v>
      </c>
      <c r="L524" s="12" t="s">
        <v>1076</v>
      </c>
      <c r="M524" s="12" t="s">
        <v>1077</v>
      </c>
      <c r="N524" s="1" t="s">
        <v>523</v>
      </c>
      <c r="O524" s="1" t="s">
        <v>1081</v>
      </c>
      <c r="P524" t="s">
        <v>62</v>
      </c>
      <c r="Q524" t="s">
        <v>61</v>
      </c>
      <c r="R524" t="s">
        <v>62</v>
      </c>
      <c r="S524" s="1" t="s">
        <v>76</v>
      </c>
      <c r="T524" t="s">
        <v>77</v>
      </c>
      <c r="U524" t="s">
        <v>61</v>
      </c>
      <c r="V524" s="1" t="s">
        <v>971</v>
      </c>
      <c r="W524" s="1" t="s">
        <v>72</v>
      </c>
      <c r="X524" s="1" t="s">
        <v>62</v>
      </c>
      <c r="Y524" s="1" t="s">
        <v>73</v>
      </c>
      <c r="Z524" t="s">
        <v>3192</v>
      </c>
      <c r="AA524" s="12" t="str">
        <f>Table1[[#This Row],[case_id]]&amp;"__"&amp;Table1[[#This Row],[filename]]&amp;"__"&amp;Table1[[#This Row],[Model]]</f>
        <v>repo_1821ce4_c42f6c0__claude_parser_llm_vs_gt.diff__Claude Opus 4.8</v>
      </c>
      <c r="AB524" s="12">
        <f>IF(Table1[[#This Row],[task_success]]="Yes",1,0)</f>
        <v>1</v>
      </c>
      <c r="AC524" s="12">
        <f>IF(Table1[[#This Row],[task_success]]="Partial",1,0)</f>
        <v>0</v>
      </c>
      <c r="AD524" s="12">
        <f>IF(Table1[[#This Row],[task_success]]="No",1,0)</f>
        <v>0</v>
      </c>
      <c r="AE524" s="12">
        <f>IF(Table1[[#This Row],[exact_match]]="Yes",1,0)</f>
        <v>0</v>
      </c>
      <c r="AF524" s="12">
        <f>IF(Table1[[#This Row],[unintended_change_present]]="Yes",1,0)</f>
        <v>1</v>
      </c>
      <c r="AG524" s="12">
        <f>IF(Table1[[#This Row],[missed_required_change]]="Yes",1,0)</f>
        <v>0</v>
      </c>
      <c r="AH524" s="12">
        <f>IF(OR(Table1[[#This Row],[severity]]="Medium",Table1[[#This Row],[severity]]="High"),1,0)</f>
        <v>0</v>
      </c>
    </row>
    <row r="525" spans="1:34" ht="198">
      <c r="A525" t="s">
        <v>1070</v>
      </c>
      <c r="B525" s="11" t="s">
        <v>1071</v>
      </c>
      <c r="C525" s="1" t="s">
        <v>51</v>
      </c>
      <c r="D52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5" s="11" t="s">
        <v>1082</v>
      </c>
      <c r="F525" s="12" t="s">
        <v>1083</v>
      </c>
      <c r="G525" s="12" t="s">
        <v>1084</v>
      </c>
      <c r="H525" s="12">
        <v>1</v>
      </c>
      <c r="I525" s="12" t="s">
        <v>1085</v>
      </c>
      <c r="J525" s="12" t="s">
        <v>1085</v>
      </c>
      <c r="K525" s="13" t="s">
        <v>56</v>
      </c>
      <c r="L525" s="12" t="s">
        <v>1086</v>
      </c>
      <c r="M525" s="12" t="s">
        <v>1087</v>
      </c>
      <c r="N525" s="1" t="s">
        <v>1092</v>
      </c>
      <c r="O525" s="1" t="s">
        <v>1093</v>
      </c>
      <c r="P525" t="s">
        <v>62</v>
      </c>
      <c r="Q525" t="s">
        <v>61</v>
      </c>
      <c r="R525" t="s">
        <v>62</v>
      </c>
      <c r="S525" s="1" t="s">
        <v>1094</v>
      </c>
      <c r="T525" t="s">
        <v>77</v>
      </c>
      <c r="U525" t="s">
        <v>61</v>
      </c>
      <c r="V525" s="1" t="s">
        <v>1095</v>
      </c>
      <c r="W525" s="1" t="s">
        <v>72</v>
      </c>
      <c r="X525" s="1" t="s">
        <v>61</v>
      </c>
      <c r="Y525" s="1" t="s">
        <v>1096</v>
      </c>
      <c r="Z525" t="s">
        <v>3192</v>
      </c>
      <c r="AA525" s="12" t="str">
        <f>Table1[[#This Row],[case_id]]&amp;"__"&amp;Table1[[#This Row],[filename]]&amp;"__"&amp;Table1[[#This Row],[Model]]</f>
        <v>repo_28d92a8_cb18ecb__claude_treach_llm_vs_gt.diff__Claude Opus 4.8</v>
      </c>
      <c r="AB525" s="12">
        <f>IF(Table1[[#This Row],[task_success]]="Yes",1,0)</f>
        <v>1</v>
      </c>
      <c r="AC525" s="12">
        <f>IF(Table1[[#This Row],[task_success]]="Partial",1,0)</f>
        <v>0</v>
      </c>
      <c r="AD525" s="12">
        <f>IF(Table1[[#This Row],[task_success]]="No",1,0)</f>
        <v>0</v>
      </c>
      <c r="AE525" s="12">
        <f>IF(Table1[[#This Row],[exact_match]]="Yes",1,0)</f>
        <v>0</v>
      </c>
      <c r="AF525" s="12">
        <f>IF(Table1[[#This Row],[unintended_change_present]]="Yes",1,0)</f>
        <v>1</v>
      </c>
      <c r="AG525" s="12">
        <f>IF(Table1[[#This Row],[missed_required_change]]="Yes",1,0)</f>
        <v>0</v>
      </c>
      <c r="AH525" s="12">
        <f>IF(OR(Table1[[#This Row],[severity]]="Medium",Table1[[#This Row],[severity]]="High"),1,0)</f>
        <v>0</v>
      </c>
    </row>
    <row r="526" spans="1:34" ht="121.5">
      <c r="A526" t="s">
        <v>1070</v>
      </c>
      <c r="B526" s="11" t="s">
        <v>1071</v>
      </c>
      <c r="C526" s="1" t="s">
        <v>114</v>
      </c>
      <c r="D52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6" s="11" t="s">
        <v>1097</v>
      </c>
      <c r="F526" s="12" t="s">
        <v>1098</v>
      </c>
      <c r="G526" s="12" t="s">
        <v>1099</v>
      </c>
      <c r="H526" s="12">
        <v>1</v>
      </c>
      <c r="I526" s="12" t="s">
        <v>1100</v>
      </c>
      <c r="J526" s="12" t="s">
        <v>1100</v>
      </c>
      <c r="K526" s="13" t="s">
        <v>56</v>
      </c>
      <c r="L526" s="12" t="s">
        <v>1101</v>
      </c>
      <c r="M526" s="12" t="s">
        <v>1102</v>
      </c>
      <c r="N526" s="1" t="s">
        <v>1110</v>
      </c>
      <c r="O526" s="1" t="s">
        <v>1111</v>
      </c>
      <c r="P526" t="s">
        <v>62</v>
      </c>
      <c r="Q526" t="s">
        <v>61</v>
      </c>
      <c r="R526" t="s">
        <v>62</v>
      </c>
      <c r="S526" s="1" t="s">
        <v>76</v>
      </c>
      <c r="T526" t="s">
        <v>77</v>
      </c>
      <c r="U526" t="s">
        <v>61</v>
      </c>
      <c r="V526" s="1" t="s">
        <v>971</v>
      </c>
      <c r="W526" s="1" t="s">
        <v>72</v>
      </c>
      <c r="X526" s="1" t="s">
        <v>62</v>
      </c>
      <c r="Y526" s="1" t="s">
        <v>73</v>
      </c>
      <c r="Z526" t="s">
        <v>3192</v>
      </c>
      <c r="AA526" s="12" t="str">
        <f>Table1[[#This Row],[case_id]]&amp;"__"&amp;Table1[[#This Row],[filename]]&amp;"__"&amp;Table1[[#This Row],[Model]]</f>
        <v>repo_bc2fce0_e72876f__claude_core_llm_vs_gt.diff__Claude Opus 4.8</v>
      </c>
      <c r="AB526" s="12">
        <f>IF(Table1[[#This Row],[task_success]]="Yes",1,0)</f>
        <v>1</v>
      </c>
      <c r="AC526" s="12">
        <f>IF(Table1[[#This Row],[task_success]]="Partial",1,0)</f>
        <v>0</v>
      </c>
      <c r="AD526" s="12">
        <f>IF(Table1[[#This Row],[task_success]]="No",1,0)</f>
        <v>0</v>
      </c>
      <c r="AE526" s="12">
        <f>IF(Table1[[#This Row],[exact_match]]="Yes",1,0)</f>
        <v>0</v>
      </c>
      <c r="AF526" s="12">
        <f>IF(Table1[[#This Row],[unintended_change_present]]="Yes",1,0)</f>
        <v>1</v>
      </c>
      <c r="AG526" s="12">
        <f>IF(Table1[[#This Row],[missed_required_change]]="Yes",1,0)</f>
        <v>0</v>
      </c>
      <c r="AH526" s="12">
        <f>IF(OR(Table1[[#This Row],[severity]]="Medium",Table1[[#This Row],[severity]]="High"),1,0)</f>
        <v>0</v>
      </c>
    </row>
    <row r="527" spans="1:34" ht="152.25">
      <c r="A527" t="s">
        <v>1112</v>
      </c>
      <c r="B527" s="11" t="s">
        <v>1113</v>
      </c>
      <c r="C527" s="1" t="s">
        <v>51</v>
      </c>
      <c r="D52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7" s="11" t="s">
        <v>1114</v>
      </c>
      <c r="F527" s="12" t="s">
        <v>1115</v>
      </c>
      <c r="G527" s="12" t="s">
        <v>1116</v>
      </c>
      <c r="H527" s="12">
        <v>4</v>
      </c>
      <c r="I527" s="12" t="s">
        <v>1117</v>
      </c>
      <c r="J527" s="12" t="s">
        <v>1118</v>
      </c>
      <c r="K527" s="13" t="s">
        <v>56</v>
      </c>
      <c r="L527" s="12" t="s">
        <v>1119</v>
      </c>
      <c r="M527" s="12" t="s">
        <v>1120</v>
      </c>
      <c r="N527" s="1" t="s">
        <v>1125</v>
      </c>
      <c r="O527" s="1" t="s">
        <v>1126</v>
      </c>
      <c r="P527" t="s">
        <v>62</v>
      </c>
      <c r="Q527" t="s">
        <v>61</v>
      </c>
      <c r="R527" t="s">
        <v>62</v>
      </c>
      <c r="S527" s="1" t="s">
        <v>76</v>
      </c>
      <c r="T527" t="s">
        <v>77</v>
      </c>
      <c r="U527" t="s">
        <v>61</v>
      </c>
      <c r="V527" s="1" t="s">
        <v>971</v>
      </c>
      <c r="W527" s="1" t="s">
        <v>72</v>
      </c>
      <c r="X527" s="1" t="s">
        <v>62</v>
      </c>
      <c r="Y527" s="1" t="s">
        <v>73</v>
      </c>
      <c r="Z527" t="s">
        <v>3192</v>
      </c>
      <c r="AA527" s="12" t="str">
        <f>Table1[[#This Row],[case_id]]&amp;"__"&amp;Table1[[#This Row],[filename]]&amp;"__"&amp;Table1[[#This Row],[Model]]</f>
        <v>repo_f35fec0_ddc5cd8__claude_bin_llm_vs_gt.diff__Claude Opus 4.8</v>
      </c>
      <c r="AB527" s="12">
        <f>IF(Table1[[#This Row],[task_success]]="Yes",1,0)</f>
        <v>1</v>
      </c>
      <c r="AC527" s="12">
        <f>IF(Table1[[#This Row],[task_success]]="Partial",1,0)</f>
        <v>0</v>
      </c>
      <c r="AD527" s="12">
        <f>IF(Table1[[#This Row],[task_success]]="No",1,0)</f>
        <v>0</v>
      </c>
      <c r="AE527" s="12">
        <f>IF(Table1[[#This Row],[exact_match]]="Yes",1,0)</f>
        <v>0</v>
      </c>
      <c r="AF527" s="12">
        <f>IF(Table1[[#This Row],[unintended_change_present]]="Yes",1,0)</f>
        <v>1</v>
      </c>
      <c r="AG527" s="12">
        <f>IF(Table1[[#This Row],[missed_required_change]]="Yes",1,0)</f>
        <v>0</v>
      </c>
      <c r="AH527" s="12">
        <f>IF(OR(Table1[[#This Row],[severity]]="Medium",Table1[[#This Row],[severity]]="High"),1,0)</f>
        <v>0</v>
      </c>
    </row>
    <row r="528" spans="1:34" ht="152.25">
      <c r="A528" t="s">
        <v>1112</v>
      </c>
      <c r="B528" s="11" t="s">
        <v>1113</v>
      </c>
      <c r="C528" s="1" t="s">
        <v>51</v>
      </c>
      <c r="D52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8" s="11" t="s">
        <v>1114</v>
      </c>
      <c r="F528" s="12" t="s">
        <v>1115</v>
      </c>
      <c r="G528" s="12" t="s">
        <v>1116</v>
      </c>
      <c r="H528" s="12">
        <v>4</v>
      </c>
      <c r="I528" s="12" t="s">
        <v>1117</v>
      </c>
      <c r="J528" s="12" t="s">
        <v>1127</v>
      </c>
      <c r="K528" s="13" t="s">
        <v>56</v>
      </c>
      <c r="L528" s="12" t="s">
        <v>1119</v>
      </c>
      <c r="M528" s="12" t="s">
        <v>1120</v>
      </c>
      <c r="N528" s="1" t="s">
        <v>1132</v>
      </c>
      <c r="O528" s="1" t="s">
        <v>1133</v>
      </c>
      <c r="P528" t="s">
        <v>62</v>
      </c>
      <c r="Q528" t="s">
        <v>61</v>
      </c>
      <c r="R528" t="s">
        <v>62</v>
      </c>
      <c r="S528" s="1" t="s">
        <v>76</v>
      </c>
      <c r="T528" t="s">
        <v>77</v>
      </c>
      <c r="U528" t="s">
        <v>61</v>
      </c>
      <c r="V528" s="1" t="s">
        <v>971</v>
      </c>
      <c r="W528" s="1" t="s">
        <v>72</v>
      </c>
      <c r="X528" s="1" t="s">
        <v>62</v>
      </c>
      <c r="Y528" s="1" t="s">
        <v>73</v>
      </c>
      <c r="Z528" t="s">
        <v>3192</v>
      </c>
      <c r="AA528" s="12" t="str">
        <f>Table1[[#This Row],[case_id]]&amp;"__"&amp;Table1[[#This Row],[filename]]&amp;"__"&amp;Table1[[#This Row],[Model]]</f>
        <v>repo_f35fec0_ddc5cd8__claude_file_llm_vs_gt.diff__Claude Opus 4.8</v>
      </c>
      <c r="AB528" s="12">
        <f>IF(Table1[[#This Row],[task_success]]="Yes",1,0)</f>
        <v>1</v>
      </c>
      <c r="AC528" s="12">
        <f>IF(Table1[[#This Row],[task_success]]="Partial",1,0)</f>
        <v>0</v>
      </c>
      <c r="AD528" s="12">
        <f>IF(Table1[[#This Row],[task_success]]="No",1,0)</f>
        <v>0</v>
      </c>
      <c r="AE528" s="12">
        <f>IF(Table1[[#This Row],[exact_match]]="Yes",1,0)</f>
        <v>0</v>
      </c>
      <c r="AF528" s="12">
        <f>IF(Table1[[#This Row],[unintended_change_present]]="Yes",1,0)</f>
        <v>1</v>
      </c>
      <c r="AG528" s="12">
        <f>IF(Table1[[#This Row],[missed_required_change]]="Yes",1,0)</f>
        <v>0</v>
      </c>
      <c r="AH528" s="12">
        <f>IF(OR(Table1[[#This Row],[severity]]="Medium",Table1[[#This Row],[severity]]="High"),1,0)</f>
        <v>0</v>
      </c>
    </row>
    <row r="529" spans="1:34" ht="152.25">
      <c r="A529" t="s">
        <v>1112</v>
      </c>
      <c r="B529" s="11" t="s">
        <v>1113</v>
      </c>
      <c r="C529" s="1" t="s">
        <v>51</v>
      </c>
      <c r="D52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29" s="11" t="s">
        <v>1114</v>
      </c>
      <c r="F529" s="12" t="s">
        <v>1115</v>
      </c>
      <c r="G529" s="12" t="s">
        <v>1116</v>
      </c>
      <c r="H529" s="12">
        <v>4</v>
      </c>
      <c r="I529" s="12" t="s">
        <v>1117</v>
      </c>
      <c r="J529" s="12" t="s">
        <v>1134</v>
      </c>
      <c r="K529" s="13" t="s">
        <v>56</v>
      </c>
      <c r="L529" s="12" t="s">
        <v>1119</v>
      </c>
      <c r="M529" s="12" t="s">
        <v>1120</v>
      </c>
      <c r="N529" s="1" t="s">
        <v>1141</v>
      </c>
      <c r="O529" s="1" t="s">
        <v>1142</v>
      </c>
      <c r="P529" t="s">
        <v>62</v>
      </c>
      <c r="Q529" t="s">
        <v>61</v>
      </c>
      <c r="R529" t="s">
        <v>62</v>
      </c>
      <c r="S529" s="1" t="s">
        <v>76</v>
      </c>
      <c r="T529" t="s">
        <v>77</v>
      </c>
      <c r="U529" t="s">
        <v>61</v>
      </c>
      <c r="V529" s="1" t="s">
        <v>971</v>
      </c>
      <c r="W529" s="1" t="s">
        <v>72</v>
      </c>
      <c r="X529" s="1" t="s">
        <v>62</v>
      </c>
      <c r="Y529" s="1" t="s">
        <v>73</v>
      </c>
      <c r="Z529" t="s">
        <v>3192</v>
      </c>
      <c r="AA529" s="12" t="str">
        <f>Table1[[#This Row],[case_id]]&amp;"__"&amp;Table1[[#This Row],[filename]]&amp;"__"&amp;Table1[[#This Row],[Model]]</f>
        <v>repo_f35fec0_ddc5cd8__claude_flib_llm_vs_gt.diff__Claude Opus 4.8</v>
      </c>
      <c r="AB529" s="12">
        <f>IF(Table1[[#This Row],[task_success]]="Yes",1,0)</f>
        <v>1</v>
      </c>
      <c r="AC529" s="12">
        <f>IF(Table1[[#This Row],[task_success]]="Partial",1,0)</f>
        <v>0</v>
      </c>
      <c r="AD529" s="12">
        <f>IF(Table1[[#This Row],[task_success]]="No",1,0)</f>
        <v>0</v>
      </c>
      <c r="AE529" s="12">
        <f>IF(Table1[[#This Row],[exact_match]]="Yes",1,0)</f>
        <v>0</v>
      </c>
      <c r="AF529" s="12">
        <f>IF(Table1[[#This Row],[unintended_change_present]]="Yes",1,0)</f>
        <v>1</v>
      </c>
      <c r="AG529" s="12">
        <f>IF(Table1[[#This Row],[missed_required_change]]="Yes",1,0)</f>
        <v>0</v>
      </c>
      <c r="AH529" s="12">
        <f>IF(OR(Table1[[#This Row],[severity]]="Medium",Table1[[#This Row],[severity]]="High"),1,0)</f>
        <v>0</v>
      </c>
    </row>
    <row r="530" spans="1:34" ht="152.25">
      <c r="A530" t="s">
        <v>1112</v>
      </c>
      <c r="B530" s="11" t="s">
        <v>1113</v>
      </c>
      <c r="C530" s="1" t="s">
        <v>51</v>
      </c>
      <c r="D53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0" s="11" t="s">
        <v>1114</v>
      </c>
      <c r="F530" s="12" t="s">
        <v>1115</v>
      </c>
      <c r="G530" s="12" t="s">
        <v>1116</v>
      </c>
      <c r="H530" s="12">
        <v>4</v>
      </c>
      <c r="I530" s="12" t="s">
        <v>1117</v>
      </c>
      <c r="J530" s="12" t="s">
        <v>1143</v>
      </c>
      <c r="K530" s="13" t="s">
        <v>56</v>
      </c>
      <c r="L530" s="12" t="s">
        <v>1119</v>
      </c>
      <c r="M530" s="12" t="s">
        <v>1120</v>
      </c>
      <c r="N530" s="1" t="s">
        <v>357</v>
      </c>
      <c r="O530" s="1" t="s">
        <v>1148</v>
      </c>
      <c r="P530" t="s">
        <v>62</v>
      </c>
      <c r="Q530" t="s">
        <v>61</v>
      </c>
      <c r="R530" t="s">
        <v>62</v>
      </c>
      <c r="S530" s="1" t="s">
        <v>76</v>
      </c>
      <c r="T530" t="s">
        <v>77</v>
      </c>
      <c r="U530" t="s">
        <v>61</v>
      </c>
      <c r="V530" s="1" t="s">
        <v>971</v>
      </c>
      <c r="W530" s="1" t="s">
        <v>72</v>
      </c>
      <c r="X530" s="1" t="s">
        <v>62</v>
      </c>
      <c r="Y530" s="1" t="s">
        <v>73</v>
      </c>
      <c r="Z530" t="s">
        <v>3192</v>
      </c>
      <c r="AA530" s="12" t="str">
        <f>Table1[[#This Row],[case_id]]&amp;"__"&amp;Table1[[#This Row],[filename]]&amp;"__"&amp;Table1[[#This Row],[Model]]</f>
        <v>repo_f35fec0_ddc5cd8__claude_test_llm_vs_gt.diff__Claude Opus 4.8</v>
      </c>
      <c r="AB530" s="12">
        <f>IF(Table1[[#This Row],[task_success]]="Yes",1,0)</f>
        <v>1</v>
      </c>
      <c r="AC530" s="12">
        <f>IF(Table1[[#This Row],[task_success]]="Partial",1,0)</f>
        <v>0</v>
      </c>
      <c r="AD530" s="12">
        <f>IF(Table1[[#This Row],[task_success]]="No",1,0)</f>
        <v>0</v>
      </c>
      <c r="AE530" s="12">
        <f>IF(Table1[[#This Row],[exact_match]]="Yes",1,0)</f>
        <v>0</v>
      </c>
      <c r="AF530" s="12">
        <f>IF(Table1[[#This Row],[unintended_change_present]]="Yes",1,0)</f>
        <v>1</v>
      </c>
      <c r="AG530" s="12">
        <f>IF(Table1[[#This Row],[missed_required_change]]="Yes",1,0)</f>
        <v>0</v>
      </c>
      <c r="AH530" s="12">
        <f>IF(OR(Table1[[#This Row],[severity]]="Medium",Table1[[#This Row],[severity]]="High"),1,0)</f>
        <v>0</v>
      </c>
    </row>
    <row r="531" spans="1:34" ht="183">
      <c r="A531" t="s">
        <v>1112</v>
      </c>
      <c r="B531" s="11" t="s">
        <v>1113</v>
      </c>
      <c r="C531" s="1" t="s">
        <v>80</v>
      </c>
      <c r="D53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1" s="11" t="s">
        <v>1149</v>
      </c>
      <c r="F531" s="32" t="s">
        <v>1150</v>
      </c>
      <c r="G531" s="12" t="s">
        <v>1151</v>
      </c>
      <c r="H531" s="12">
        <v>4</v>
      </c>
      <c r="I531" s="12" t="s">
        <v>1152</v>
      </c>
      <c r="J531" s="12" t="s">
        <v>1153</v>
      </c>
      <c r="K531" s="13" t="s">
        <v>56</v>
      </c>
      <c r="L531" s="12" t="s">
        <v>1154</v>
      </c>
      <c r="M531" s="12" t="s">
        <v>1155</v>
      </c>
      <c r="N531" s="1" t="s">
        <v>1160</v>
      </c>
      <c r="O531" s="1" t="s">
        <v>1161</v>
      </c>
      <c r="P531" t="s">
        <v>62</v>
      </c>
      <c r="Q531" t="s">
        <v>61</v>
      </c>
      <c r="R531" t="s">
        <v>62</v>
      </c>
      <c r="S531" s="1" t="s">
        <v>76</v>
      </c>
      <c r="T531" t="s">
        <v>77</v>
      </c>
      <c r="U531" t="s">
        <v>61</v>
      </c>
      <c r="V531" s="1" t="s">
        <v>971</v>
      </c>
      <c r="W531" s="1" t="s">
        <v>72</v>
      </c>
      <c r="X531" s="1" t="s">
        <v>62</v>
      </c>
      <c r="Y531" s="1" t="s">
        <v>73</v>
      </c>
      <c r="Z531" t="s">
        <v>3192</v>
      </c>
      <c r="AA531" s="12" t="str">
        <f>Table1[[#This Row],[case_id]]&amp;"__"&amp;Table1[[#This Row],[filename]]&amp;"__"&amp;Table1[[#This Row],[Model]]</f>
        <v>repo_9e694dd_d2507e1__claude_foothelper_llm_vs_gt.diff__Claude Opus 4.8</v>
      </c>
      <c r="AB531" s="12">
        <f>IF(Table1[[#This Row],[task_success]]="Yes",1,0)</f>
        <v>1</v>
      </c>
      <c r="AC531" s="12">
        <f>IF(Table1[[#This Row],[task_success]]="Partial",1,0)</f>
        <v>0</v>
      </c>
      <c r="AD531" s="12">
        <f>IF(Table1[[#This Row],[task_success]]="No",1,0)</f>
        <v>0</v>
      </c>
      <c r="AE531" s="12">
        <f>IF(Table1[[#This Row],[exact_match]]="Yes",1,0)</f>
        <v>0</v>
      </c>
      <c r="AF531" s="12">
        <f>IF(Table1[[#This Row],[unintended_change_present]]="Yes",1,0)</f>
        <v>1</v>
      </c>
      <c r="AG531" s="12">
        <f>IF(Table1[[#This Row],[missed_required_change]]="Yes",1,0)</f>
        <v>0</v>
      </c>
      <c r="AH531" s="12">
        <f>IF(OR(Table1[[#This Row],[severity]]="Medium",Table1[[#This Row],[severity]]="High"),1,0)</f>
        <v>0</v>
      </c>
    </row>
    <row r="532" spans="1:34" ht="183">
      <c r="A532" t="s">
        <v>1112</v>
      </c>
      <c r="B532" s="11" t="s">
        <v>1113</v>
      </c>
      <c r="C532" s="1" t="s">
        <v>80</v>
      </c>
      <c r="D53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2" s="11" t="s">
        <v>1149</v>
      </c>
      <c r="F532" s="32" t="s">
        <v>1150</v>
      </c>
      <c r="G532" s="12" t="s">
        <v>1151</v>
      </c>
      <c r="H532" s="12">
        <v>4</v>
      </c>
      <c r="I532" s="12" t="s">
        <v>1152</v>
      </c>
      <c r="J532" s="12" t="s">
        <v>1162</v>
      </c>
      <c r="K532" s="13" t="s">
        <v>56</v>
      </c>
      <c r="L532" s="12" t="s">
        <v>1154</v>
      </c>
      <c r="M532" s="12" t="s">
        <v>1155</v>
      </c>
      <c r="N532" s="1" t="s">
        <v>1169</v>
      </c>
      <c r="O532" s="1" t="s">
        <v>1170</v>
      </c>
      <c r="P532" t="s">
        <v>62</v>
      </c>
      <c r="Q532" t="s">
        <v>61</v>
      </c>
      <c r="R532" t="s">
        <v>62</v>
      </c>
      <c r="S532" s="1" t="s">
        <v>76</v>
      </c>
      <c r="T532" t="s">
        <v>77</v>
      </c>
      <c r="U532" t="s">
        <v>61</v>
      </c>
      <c r="V532" s="1" t="s">
        <v>971</v>
      </c>
      <c r="W532" s="1" t="s">
        <v>72</v>
      </c>
      <c r="X532" s="1" t="s">
        <v>62</v>
      </c>
      <c r="Y532" s="1" t="s">
        <v>73</v>
      </c>
      <c r="Z532" t="s">
        <v>3192</v>
      </c>
      <c r="AA532" s="12" t="str">
        <f>Table1[[#This Row],[case_id]]&amp;"__"&amp;Table1[[#This Row],[filename]]&amp;"__"&amp;Table1[[#This Row],[Model]]</f>
        <v>repo_9e694dd_d2507e1__claude_helper_llm_vs_gt.diff__Claude Opus 4.8</v>
      </c>
      <c r="AB532" s="12">
        <f>IF(Table1[[#This Row],[task_success]]="Yes",1,0)</f>
        <v>1</v>
      </c>
      <c r="AC532" s="12">
        <f>IF(Table1[[#This Row],[task_success]]="Partial",1,0)</f>
        <v>0</v>
      </c>
      <c r="AD532" s="12">
        <f>IF(Table1[[#This Row],[task_success]]="No",1,0)</f>
        <v>0</v>
      </c>
      <c r="AE532" s="12">
        <f>IF(Table1[[#This Row],[exact_match]]="Yes",1,0)</f>
        <v>0</v>
      </c>
      <c r="AF532" s="12">
        <f>IF(Table1[[#This Row],[unintended_change_present]]="Yes",1,0)</f>
        <v>1</v>
      </c>
      <c r="AG532" s="12">
        <f>IF(Table1[[#This Row],[missed_required_change]]="Yes",1,0)</f>
        <v>0</v>
      </c>
      <c r="AH532" s="12">
        <f>IF(OR(Table1[[#This Row],[severity]]="Medium",Table1[[#This Row],[severity]]="High"),1,0)</f>
        <v>0</v>
      </c>
    </row>
    <row r="533" spans="1:34" ht="183">
      <c r="A533" t="s">
        <v>1112</v>
      </c>
      <c r="B533" s="11" t="s">
        <v>1113</v>
      </c>
      <c r="C533" s="1" t="s">
        <v>80</v>
      </c>
      <c r="D53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3" s="11" t="s">
        <v>1149</v>
      </c>
      <c r="F533" s="32" t="s">
        <v>1150</v>
      </c>
      <c r="G533" s="12" t="s">
        <v>1151</v>
      </c>
      <c r="H533" s="12">
        <v>4</v>
      </c>
      <c r="I533" s="12" t="s">
        <v>1152</v>
      </c>
      <c r="J533" s="12" t="s">
        <v>1171</v>
      </c>
      <c r="K533" s="13" t="s">
        <v>56</v>
      </c>
      <c r="L533" s="12" t="s">
        <v>1154</v>
      </c>
      <c r="M533" s="12" t="s">
        <v>1155</v>
      </c>
      <c r="N533" s="1" t="s">
        <v>1176</v>
      </c>
      <c r="O533" s="1" t="s">
        <v>1177</v>
      </c>
      <c r="P533" t="s">
        <v>62</v>
      </c>
      <c r="Q533" t="s">
        <v>61</v>
      </c>
      <c r="R533" t="s">
        <v>62</v>
      </c>
      <c r="S533" s="1" t="s">
        <v>76</v>
      </c>
      <c r="T533" t="s">
        <v>77</v>
      </c>
      <c r="U533" t="s">
        <v>61</v>
      </c>
      <c r="V533" s="1" t="s">
        <v>971</v>
      </c>
      <c r="W533" s="1" t="s">
        <v>72</v>
      </c>
      <c r="X533" s="1" t="s">
        <v>62</v>
      </c>
      <c r="Y533" s="1" t="s">
        <v>73</v>
      </c>
      <c r="Z533" t="s">
        <v>3192</v>
      </c>
      <c r="AA533" s="12" t="str">
        <f>Table1[[#This Row],[case_id]]&amp;"__"&amp;Table1[[#This Row],[filename]]&amp;"__"&amp;Table1[[#This Row],[Model]]</f>
        <v>repo_9e694dd_d2507e1__claude_sf_llm_vs_gt.diff__Claude Opus 4.8</v>
      </c>
      <c r="AB533" s="12">
        <f>IF(Table1[[#This Row],[task_success]]="Yes",1,0)</f>
        <v>1</v>
      </c>
      <c r="AC533" s="12">
        <f>IF(Table1[[#This Row],[task_success]]="Partial",1,0)</f>
        <v>0</v>
      </c>
      <c r="AD533" s="12">
        <f>IF(Table1[[#This Row],[task_success]]="No",1,0)</f>
        <v>0</v>
      </c>
      <c r="AE533" s="12">
        <f>IF(Table1[[#This Row],[exact_match]]="Yes",1,0)</f>
        <v>0</v>
      </c>
      <c r="AF533" s="12">
        <f>IF(Table1[[#This Row],[unintended_change_present]]="Yes",1,0)</f>
        <v>1</v>
      </c>
      <c r="AG533" s="12">
        <f>IF(Table1[[#This Row],[missed_required_change]]="Yes",1,0)</f>
        <v>0</v>
      </c>
      <c r="AH533" s="12">
        <f>IF(OR(Table1[[#This Row],[severity]]="Medium",Table1[[#This Row],[severity]]="High"),1,0)</f>
        <v>0</v>
      </c>
    </row>
    <row r="534" spans="1:34" ht="183">
      <c r="A534" t="s">
        <v>1112</v>
      </c>
      <c r="B534" s="11" t="s">
        <v>1113</v>
      </c>
      <c r="C534" s="1" t="s">
        <v>80</v>
      </c>
      <c r="D53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4" s="11" t="s">
        <v>1149</v>
      </c>
      <c r="F534" s="32" t="s">
        <v>1150</v>
      </c>
      <c r="G534" s="12" t="s">
        <v>1151</v>
      </c>
      <c r="H534" s="12">
        <v>4</v>
      </c>
      <c r="I534" s="12" t="s">
        <v>1152</v>
      </c>
      <c r="J534" s="12" t="s">
        <v>1178</v>
      </c>
      <c r="K534" s="13" t="s">
        <v>56</v>
      </c>
      <c r="L534" s="12" t="s">
        <v>1154</v>
      </c>
      <c r="M534" s="12" t="s">
        <v>1155</v>
      </c>
      <c r="N534" s="1" t="s">
        <v>1184</v>
      </c>
      <c r="O534" s="1" t="s">
        <v>1185</v>
      </c>
      <c r="P534" t="s">
        <v>62</v>
      </c>
      <c r="Q534" t="s">
        <v>61</v>
      </c>
      <c r="R534" t="s">
        <v>62</v>
      </c>
      <c r="S534" s="1" t="s">
        <v>76</v>
      </c>
      <c r="T534" t="s">
        <v>77</v>
      </c>
      <c r="U534" t="s">
        <v>61</v>
      </c>
      <c r="V534" s="1" t="s">
        <v>971</v>
      </c>
      <c r="W534" s="1" t="s">
        <v>72</v>
      </c>
      <c r="X534" s="1" t="s">
        <v>62</v>
      </c>
      <c r="Y534" s="1" t="s">
        <v>73</v>
      </c>
      <c r="Z534" t="s">
        <v>3192</v>
      </c>
      <c r="AA534" s="12" t="str">
        <f>Table1[[#This Row],[case_id]]&amp;"__"&amp;Table1[[#This Row],[filename]]&amp;"__"&amp;Table1[[#This Row],[Model]]</f>
        <v>repo_9e694dd_d2507e1__claude_sfbui_llm_vs_gt.diff__Claude Opus 4.8</v>
      </c>
      <c r="AB534" s="12">
        <f>IF(Table1[[#This Row],[task_success]]="Yes",1,0)</f>
        <v>1</v>
      </c>
      <c r="AC534" s="12">
        <f>IF(Table1[[#This Row],[task_success]]="Partial",1,0)</f>
        <v>0</v>
      </c>
      <c r="AD534" s="12">
        <f>IF(Table1[[#This Row],[task_success]]="No",1,0)</f>
        <v>0</v>
      </c>
      <c r="AE534" s="12">
        <f>IF(Table1[[#This Row],[exact_match]]="Yes",1,0)</f>
        <v>0</v>
      </c>
      <c r="AF534" s="12">
        <f>IF(Table1[[#This Row],[unintended_change_present]]="Yes",1,0)</f>
        <v>1</v>
      </c>
      <c r="AG534" s="12">
        <f>IF(Table1[[#This Row],[missed_required_change]]="Yes",1,0)</f>
        <v>0</v>
      </c>
      <c r="AH534" s="12">
        <f>IF(OR(Table1[[#This Row],[severity]]="Medium",Table1[[#This Row],[severity]]="High"),1,0)</f>
        <v>0</v>
      </c>
    </row>
    <row r="535" spans="1:34" ht="137.25">
      <c r="A535" t="s">
        <v>1112</v>
      </c>
      <c r="B535" s="11" t="s">
        <v>1113</v>
      </c>
      <c r="C535" s="1" t="s">
        <v>114</v>
      </c>
      <c r="D53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5" s="11" t="s">
        <v>1186</v>
      </c>
      <c r="F535" s="12" t="s">
        <v>1187</v>
      </c>
      <c r="G535" s="12" t="s">
        <v>1188</v>
      </c>
      <c r="H535" s="12">
        <v>2</v>
      </c>
      <c r="I535" s="12" t="s">
        <v>1189</v>
      </c>
      <c r="J535" s="12" t="s">
        <v>1134</v>
      </c>
      <c r="K535" s="13" t="s">
        <v>56</v>
      </c>
      <c r="L535" s="12" t="s">
        <v>1190</v>
      </c>
      <c r="M535" s="12" t="s">
        <v>1191</v>
      </c>
      <c r="N535" s="1" t="s">
        <v>1198</v>
      </c>
      <c r="O535" s="1" t="s">
        <v>1199</v>
      </c>
      <c r="P535" t="s">
        <v>62</v>
      </c>
      <c r="Q535" t="s">
        <v>61</v>
      </c>
      <c r="R535" t="s">
        <v>62</v>
      </c>
      <c r="S535" s="1" t="s">
        <v>76</v>
      </c>
      <c r="T535" t="s">
        <v>77</v>
      </c>
      <c r="U535" t="s">
        <v>61</v>
      </c>
      <c r="V535" s="1" t="s">
        <v>971</v>
      </c>
      <c r="W535" s="1" t="s">
        <v>72</v>
      </c>
      <c r="X535" s="1" t="s">
        <v>62</v>
      </c>
      <c r="Y535" s="1" t="s">
        <v>73</v>
      </c>
      <c r="Z535" t="s">
        <v>3192</v>
      </c>
      <c r="AA535" s="12" t="str">
        <f>Table1[[#This Row],[case_id]]&amp;"__"&amp;Table1[[#This Row],[filename]]&amp;"__"&amp;Table1[[#This Row],[Model]]</f>
        <v>repo_27ac7a3_9746aa1__claude_lib_llm_vs_gt.diff__Claude Opus 4.8</v>
      </c>
      <c r="AB535" s="12">
        <f>IF(Table1[[#This Row],[task_success]]="Yes",1,0)</f>
        <v>1</v>
      </c>
      <c r="AC535" s="12">
        <f>IF(Table1[[#This Row],[task_success]]="Partial",1,0)</f>
        <v>0</v>
      </c>
      <c r="AD535" s="12">
        <f>IF(Table1[[#This Row],[task_success]]="No",1,0)</f>
        <v>0</v>
      </c>
      <c r="AE535" s="12">
        <f>IF(Table1[[#This Row],[exact_match]]="Yes",1,0)</f>
        <v>0</v>
      </c>
      <c r="AF535" s="12">
        <f>IF(Table1[[#This Row],[unintended_change_present]]="Yes",1,0)</f>
        <v>1</v>
      </c>
      <c r="AG535" s="12">
        <f>IF(Table1[[#This Row],[missed_required_change]]="Yes",1,0)</f>
        <v>0</v>
      </c>
      <c r="AH535" s="12">
        <f>IF(OR(Table1[[#This Row],[severity]]="Medium",Table1[[#This Row],[severity]]="High"),1,0)</f>
        <v>0</v>
      </c>
    </row>
    <row r="536" spans="1:34" ht="137.25">
      <c r="A536" t="s">
        <v>1112</v>
      </c>
      <c r="B536" s="11" t="s">
        <v>1113</v>
      </c>
      <c r="C536" s="1" t="s">
        <v>114</v>
      </c>
      <c r="D53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6" s="11" t="s">
        <v>1186</v>
      </c>
      <c r="F536" s="12" t="s">
        <v>1187</v>
      </c>
      <c r="G536" s="12" t="s">
        <v>1188</v>
      </c>
      <c r="H536" s="12">
        <v>2</v>
      </c>
      <c r="I536" s="12" t="s">
        <v>1189</v>
      </c>
      <c r="J536" s="12" t="s">
        <v>1143</v>
      </c>
      <c r="K536" s="13" t="s">
        <v>56</v>
      </c>
      <c r="L536" s="12" t="s">
        <v>1190</v>
      </c>
      <c r="M536" s="12" t="s">
        <v>1191</v>
      </c>
      <c r="N536" s="1" t="s">
        <v>1207</v>
      </c>
      <c r="O536" s="1" t="s">
        <v>1208</v>
      </c>
      <c r="P536" t="s">
        <v>62</v>
      </c>
      <c r="Q536" t="s">
        <v>61</v>
      </c>
      <c r="R536" t="s">
        <v>62</v>
      </c>
      <c r="S536" s="1" t="s">
        <v>76</v>
      </c>
      <c r="T536" t="s">
        <v>77</v>
      </c>
      <c r="U536" t="s">
        <v>61</v>
      </c>
      <c r="V536" s="1" t="s">
        <v>971</v>
      </c>
      <c r="W536" s="1" t="s">
        <v>72</v>
      </c>
      <c r="X536" s="1" t="s">
        <v>62</v>
      </c>
      <c r="Y536" s="1" t="s">
        <v>73</v>
      </c>
      <c r="Z536" t="s">
        <v>3192</v>
      </c>
      <c r="AA536" s="12" t="str">
        <f>Table1[[#This Row],[case_id]]&amp;"__"&amp;Table1[[#This Row],[filename]]&amp;"__"&amp;Table1[[#This Row],[Model]]</f>
        <v>repo_27ac7a3_9746aa1__claude_spiderfoot_llm_vs_gt.diff__Claude Opus 4.8</v>
      </c>
      <c r="AB536" s="12">
        <f>IF(Table1[[#This Row],[task_success]]="Yes",1,0)</f>
        <v>1</v>
      </c>
      <c r="AC536" s="12">
        <f>IF(Table1[[#This Row],[task_success]]="Partial",1,0)</f>
        <v>0</v>
      </c>
      <c r="AD536" s="12">
        <f>IF(Table1[[#This Row],[task_success]]="No",1,0)</f>
        <v>0</v>
      </c>
      <c r="AE536" s="12">
        <f>IF(Table1[[#This Row],[exact_match]]="Yes",1,0)</f>
        <v>0</v>
      </c>
      <c r="AF536" s="12">
        <f>IF(Table1[[#This Row],[unintended_change_present]]="Yes",1,0)</f>
        <v>1</v>
      </c>
      <c r="AG536" s="12">
        <f>IF(Table1[[#This Row],[missed_required_change]]="Yes",1,0)</f>
        <v>0</v>
      </c>
      <c r="AH536" s="12">
        <f>IF(OR(Table1[[#This Row],[severity]]="Medium",Table1[[#This Row],[severity]]="High"),1,0)</f>
        <v>0</v>
      </c>
    </row>
    <row r="537" spans="1:34" ht="137.25">
      <c r="A537" t="s">
        <v>1112</v>
      </c>
      <c r="B537" s="11" t="s">
        <v>1113</v>
      </c>
      <c r="C537" s="1" t="s">
        <v>114</v>
      </c>
      <c r="D53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7" s="11" t="s">
        <v>1209</v>
      </c>
      <c r="F537" s="12" t="s">
        <v>1210</v>
      </c>
      <c r="G537" s="12" t="s">
        <v>1211</v>
      </c>
      <c r="H537" s="12">
        <v>1</v>
      </c>
      <c r="I537" s="12" t="s">
        <v>1212</v>
      </c>
      <c r="J537" s="12" t="s">
        <v>1212</v>
      </c>
      <c r="K537" s="13" t="s">
        <v>56</v>
      </c>
      <c r="L537" s="12" t="s">
        <v>1213</v>
      </c>
      <c r="M537" s="12" t="s">
        <v>1214</v>
      </c>
      <c r="N537" s="1" t="s">
        <v>1220</v>
      </c>
      <c r="O537" s="1" t="s">
        <v>1221</v>
      </c>
      <c r="P537" t="s">
        <v>62</v>
      </c>
      <c r="Q537" t="s">
        <v>61</v>
      </c>
      <c r="R537" t="s">
        <v>62</v>
      </c>
      <c r="S537" s="1" t="s">
        <v>76</v>
      </c>
      <c r="T537" t="s">
        <v>77</v>
      </c>
      <c r="U537" t="s">
        <v>61</v>
      </c>
      <c r="V537" s="1" t="s">
        <v>971</v>
      </c>
      <c r="W537" s="1" t="s">
        <v>72</v>
      </c>
      <c r="X537" s="1" t="s">
        <v>62</v>
      </c>
      <c r="Y537" s="1" t="s">
        <v>73</v>
      </c>
      <c r="Z537" t="s">
        <v>3192</v>
      </c>
      <c r="AA537" s="12" t="str">
        <f>Table1[[#This Row],[case_id]]&amp;"__"&amp;Table1[[#This Row],[filename]]&amp;"__"&amp;Table1[[#This Row],[Model]]</f>
        <v>repo_aae4a1f_7f04a49__claude_testspider_llm_vs_gt.diff__Claude Opus 4.8</v>
      </c>
      <c r="AB537" s="12">
        <f>IF(Table1[[#This Row],[task_success]]="Yes",1,0)</f>
        <v>1</v>
      </c>
      <c r="AC537" s="12">
        <f>IF(Table1[[#This Row],[task_success]]="Partial",1,0)</f>
        <v>0</v>
      </c>
      <c r="AD537" s="12">
        <f>IF(Table1[[#This Row],[task_success]]="No",1,0)</f>
        <v>0</v>
      </c>
      <c r="AE537" s="12">
        <f>IF(Table1[[#This Row],[exact_match]]="Yes",1,0)</f>
        <v>0</v>
      </c>
      <c r="AF537" s="12">
        <f>IF(Table1[[#This Row],[unintended_change_present]]="Yes",1,0)</f>
        <v>1</v>
      </c>
      <c r="AG537" s="12">
        <f>IF(Table1[[#This Row],[missed_required_change]]="Yes",1,0)</f>
        <v>0</v>
      </c>
      <c r="AH537" s="12">
        <f>IF(OR(Table1[[#This Row],[severity]]="Medium",Table1[[#This Row],[severity]]="High"),1,0)</f>
        <v>0</v>
      </c>
    </row>
    <row r="538" spans="1:34" ht="167.25">
      <c r="A538" t="s">
        <v>1112</v>
      </c>
      <c r="B538" s="11" t="s">
        <v>1113</v>
      </c>
      <c r="C538" s="1" t="s">
        <v>149</v>
      </c>
      <c r="D53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8" s="11" t="s">
        <v>1222</v>
      </c>
      <c r="F538" s="12" t="s">
        <v>1223</v>
      </c>
      <c r="G538" s="12" t="s">
        <v>1224</v>
      </c>
      <c r="H538" s="12">
        <v>1</v>
      </c>
      <c r="I538" s="12" t="s">
        <v>1134</v>
      </c>
      <c r="J538" s="12" t="s">
        <v>1134</v>
      </c>
      <c r="K538" s="13" t="s">
        <v>56</v>
      </c>
      <c r="L538" s="12" t="s">
        <v>1225</v>
      </c>
      <c r="M538" s="12" t="s">
        <v>1226</v>
      </c>
      <c r="N538" s="1" t="s">
        <v>1198</v>
      </c>
      <c r="O538" s="1" t="s">
        <v>1231</v>
      </c>
      <c r="P538" t="s">
        <v>62</v>
      </c>
      <c r="Q538" t="s">
        <v>61</v>
      </c>
      <c r="R538" t="s">
        <v>62</v>
      </c>
      <c r="S538" s="1" t="s">
        <v>76</v>
      </c>
      <c r="T538" t="s">
        <v>77</v>
      </c>
      <c r="U538" t="s">
        <v>61</v>
      </c>
      <c r="V538" s="1" t="s">
        <v>1232</v>
      </c>
      <c r="W538" s="1" t="s">
        <v>72</v>
      </c>
      <c r="X538" s="1" t="s">
        <v>62</v>
      </c>
      <c r="Y538" s="1" t="s">
        <v>73</v>
      </c>
      <c r="Z538" t="s">
        <v>3192</v>
      </c>
      <c r="AA538" s="12" t="str">
        <f>Table1[[#This Row],[case_id]]&amp;"__"&amp;Table1[[#This Row],[filename]]&amp;"__"&amp;Table1[[#This Row],[Model]]</f>
        <v>repo_cd43282_20c4509__claude_lib_llm_vs_gt.diff__Claude Opus 4.8</v>
      </c>
      <c r="AB538" s="12">
        <f>IF(Table1[[#This Row],[task_success]]="Yes",1,0)</f>
        <v>1</v>
      </c>
      <c r="AC538" s="12">
        <f>IF(Table1[[#This Row],[task_success]]="Partial",1,0)</f>
        <v>0</v>
      </c>
      <c r="AD538" s="12">
        <f>IF(Table1[[#This Row],[task_success]]="No",1,0)</f>
        <v>0</v>
      </c>
      <c r="AE538" s="12">
        <f>IF(Table1[[#This Row],[exact_match]]="Yes",1,0)</f>
        <v>0</v>
      </c>
      <c r="AF538" s="12">
        <f>IF(Table1[[#This Row],[unintended_change_present]]="Yes",1,0)</f>
        <v>1</v>
      </c>
      <c r="AG538" s="12">
        <f>IF(Table1[[#This Row],[missed_required_change]]="Yes",1,0)</f>
        <v>0</v>
      </c>
      <c r="AH538" s="12">
        <f>IF(OR(Table1[[#This Row],[severity]]="Medium",Table1[[#This Row],[severity]]="High"),1,0)</f>
        <v>0</v>
      </c>
    </row>
    <row r="539" spans="1:34" ht="229.5">
      <c r="A539" t="s">
        <v>1112</v>
      </c>
      <c r="B539" s="11" t="s">
        <v>1113</v>
      </c>
      <c r="C539" s="1" t="s">
        <v>305</v>
      </c>
      <c r="D53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39" s="11" t="s">
        <v>1233</v>
      </c>
      <c r="F539" s="12" t="s">
        <v>1234</v>
      </c>
      <c r="G539" s="12" t="s">
        <v>1235</v>
      </c>
      <c r="H539" s="12">
        <v>2</v>
      </c>
      <c r="I539" s="12" t="s">
        <v>1236</v>
      </c>
      <c r="J539" s="12" t="s">
        <v>1237</v>
      </c>
      <c r="K539" s="13" t="s">
        <v>56</v>
      </c>
      <c r="L539" s="12" t="s">
        <v>1238</v>
      </c>
      <c r="M539" s="12" t="s">
        <v>1239</v>
      </c>
      <c r="N539" s="1" t="s">
        <v>1245</v>
      </c>
      <c r="O539" s="1" t="s">
        <v>1246</v>
      </c>
      <c r="P539" t="s">
        <v>62</v>
      </c>
      <c r="Q539" t="s">
        <v>61</v>
      </c>
      <c r="R539" t="s">
        <v>62</v>
      </c>
      <c r="S539" s="1" t="s">
        <v>1094</v>
      </c>
      <c r="T539" s="1" t="s">
        <v>64</v>
      </c>
      <c r="U539" s="1" t="s">
        <v>61</v>
      </c>
      <c r="V539" s="1" t="s">
        <v>1247</v>
      </c>
      <c r="W539" s="1" t="s">
        <v>72</v>
      </c>
      <c r="X539" s="1" t="s">
        <v>61</v>
      </c>
      <c r="Y539" s="1" t="s">
        <v>1248</v>
      </c>
      <c r="Z539" t="s">
        <v>3192</v>
      </c>
      <c r="AA539" s="12" t="str">
        <f>Table1[[#This Row],[case_id]]&amp;"__"&amp;Table1[[#This Row],[filename]]&amp;"__"&amp;Table1[[#This Row],[Model]]</f>
        <v>repo_bba8242_fa02bc8__claude_credit_llm_vs_gt.diff__Claude Opus 4.8</v>
      </c>
      <c r="AB539" s="12">
        <f>IF(Table1[[#This Row],[task_success]]="Yes",1,0)</f>
        <v>1</v>
      </c>
      <c r="AC539" s="12">
        <f>IF(Table1[[#This Row],[task_success]]="Partial",1,0)</f>
        <v>0</v>
      </c>
      <c r="AD539" s="12">
        <f>IF(Table1[[#This Row],[task_success]]="No",1,0)</f>
        <v>0</v>
      </c>
      <c r="AE539" s="12">
        <f>IF(Table1[[#This Row],[exact_match]]="Yes",1,0)</f>
        <v>0</v>
      </c>
      <c r="AF539" s="12">
        <f>IF(Table1[[#This Row],[unintended_change_present]]="Yes",1,0)</f>
        <v>1</v>
      </c>
      <c r="AG539" s="12">
        <f>IF(Table1[[#This Row],[missed_required_change]]="Yes",1,0)</f>
        <v>0</v>
      </c>
      <c r="AH539" s="12">
        <f>IF(OR(Table1[[#This Row],[severity]]="Medium",Table1[[#This Row],[severity]]="High"),1,0)</f>
        <v>1</v>
      </c>
    </row>
    <row r="540" spans="1:34" ht="259.5">
      <c r="A540" t="s">
        <v>1112</v>
      </c>
      <c r="B540" s="11" t="s">
        <v>1113</v>
      </c>
      <c r="C540" s="1" t="s">
        <v>305</v>
      </c>
      <c r="D54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0" s="11" t="s">
        <v>1233</v>
      </c>
      <c r="F540" s="12" t="s">
        <v>1234</v>
      </c>
      <c r="G540" s="12" t="s">
        <v>1235</v>
      </c>
      <c r="H540" s="12">
        <v>2</v>
      </c>
      <c r="I540" s="12" t="s">
        <v>1236</v>
      </c>
      <c r="J540" s="12" t="s">
        <v>1249</v>
      </c>
      <c r="K540" s="13" t="s">
        <v>56</v>
      </c>
      <c r="L540" s="12" t="s">
        <v>1238</v>
      </c>
      <c r="M540" s="12" t="s">
        <v>1239</v>
      </c>
      <c r="N540" s="1" t="s">
        <v>1254</v>
      </c>
      <c r="O540" s="1" t="s">
        <v>1255</v>
      </c>
      <c r="P540" t="s">
        <v>62</v>
      </c>
      <c r="Q540" t="s">
        <v>61</v>
      </c>
      <c r="R540" t="s">
        <v>62</v>
      </c>
      <c r="S540" s="1" t="s">
        <v>1094</v>
      </c>
      <c r="T540" s="1" t="s">
        <v>64</v>
      </c>
      <c r="U540" s="1" t="s">
        <v>61</v>
      </c>
      <c r="V540" s="1" t="s">
        <v>1256</v>
      </c>
      <c r="W540" s="1" t="s">
        <v>72</v>
      </c>
      <c r="X540" s="1" t="s">
        <v>61</v>
      </c>
      <c r="Y540" s="1" t="s">
        <v>1257</v>
      </c>
      <c r="Z540" t="s">
        <v>3192</v>
      </c>
      <c r="AA540" s="12" t="str">
        <f>Table1[[#This Row],[case_id]]&amp;"__"&amp;Table1[[#This Row],[filename]]&amp;"__"&amp;Table1[[#This Row],[Model]]</f>
        <v>repo_bba8242_fa02bc8__claude_iban_llm_vs_gt.diff__Claude Opus 4.8</v>
      </c>
      <c r="AB540" s="12">
        <f>IF(Table1[[#This Row],[task_success]]="Yes",1,0)</f>
        <v>1</v>
      </c>
      <c r="AC540" s="12">
        <f>IF(Table1[[#This Row],[task_success]]="Partial",1,0)</f>
        <v>0</v>
      </c>
      <c r="AD540" s="12">
        <f>IF(Table1[[#This Row],[task_success]]="No",1,0)</f>
        <v>0</v>
      </c>
      <c r="AE540" s="12">
        <f>IF(Table1[[#This Row],[exact_match]]="Yes",1,0)</f>
        <v>0</v>
      </c>
      <c r="AF540" s="12">
        <f>IF(Table1[[#This Row],[unintended_change_present]]="Yes",1,0)</f>
        <v>1</v>
      </c>
      <c r="AG540" s="12">
        <f>IF(Table1[[#This Row],[missed_required_change]]="Yes",1,0)</f>
        <v>0</v>
      </c>
      <c r="AH540" s="12">
        <f>IF(OR(Table1[[#This Row],[severity]]="Medium",Table1[[#This Row],[severity]]="High"),1,0)</f>
        <v>1</v>
      </c>
    </row>
    <row r="541" spans="1:34" ht="290.25">
      <c r="A541" t="s">
        <v>1258</v>
      </c>
      <c r="B541" s="11" t="s">
        <v>1259</v>
      </c>
      <c r="C541" s="1" t="s">
        <v>149</v>
      </c>
      <c r="D54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1" s="11" t="s">
        <v>1260</v>
      </c>
      <c r="F541" s="32" t="s">
        <v>1261</v>
      </c>
      <c r="G541" s="32" t="s">
        <v>1262</v>
      </c>
      <c r="H541" s="12">
        <v>1</v>
      </c>
      <c r="I541" s="12" t="s">
        <v>1263</v>
      </c>
      <c r="J541" s="12" t="s">
        <v>1263</v>
      </c>
      <c r="K541" s="13" t="s">
        <v>56</v>
      </c>
      <c r="L541" s="12" t="s">
        <v>1264</v>
      </c>
      <c r="M541" s="12" t="s">
        <v>1265</v>
      </c>
      <c r="N541" s="1" t="s">
        <v>1270</v>
      </c>
      <c r="O541" s="1" t="s">
        <v>1271</v>
      </c>
      <c r="P541" t="s">
        <v>62</v>
      </c>
      <c r="Q541" t="s">
        <v>61</v>
      </c>
      <c r="R541" t="s">
        <v>62</v>
      </c>
      <c r="S541" s="1" t="s">
        <v>1094</v>
      </c>
      <c r="T541" s="1" t="s">
        <v>64</v>
      </c>
      <c r="U541" s="1" t="s">
        <v>61</v>
      </c>
      <c r="V541" s="1" t="s">
        <v>1272</v>
      </c>
      <c r="W541" s="1" t="s">
        <v>72</v>
      </c>
      <c r="X541" s="1" t="s">
        <v>61</v>
      </c>
      <c r="Y541" s="1" t="s">
        <v>1273</v>
      </c>
      <c r="Z541" t="s">
        <v>3192</v>
      </c>
      <c r="AA541" s="12" t="str">
        <f>Table1[[#This Row],[case_id]]&amp;"__"&amp;Table1[[#This Row],[filename]]&amp;"__"&amp;Table1[[#This Row],[Model]]</f>
        <v>repo_b823069_04e8835__claude_setup_llm_vs_gt.diff__Claude Opus 4.8</v>
      </c>
      <c r="AB541" s="12">
        <f>IF(Table1[[#This Row],[task_success]]="Yes",1,0)</f>
        <v>1</v>
      </c>
      <c r="AC541" s="12">
        <f>IF(Table1[[#This Row],[task_success]]="Partial",1,0)</f>
        <v>0</v>
      </c>
      <c r="AD541" s="12">
        <f>IF(Table1[[#This Row],[task_success]]="No",1,0)</f>
        <v>0</v>
      </c>
      <c r="AE541" s="12">
        <f>IF(Table1[[#This Row],[exact_match]]="Yes",1,0)</f>
        <v>0</v>
      </c>
      <c r="AF541" s="12">
        <f>IF(Table1[[#This Row],[unintended_change_present]]="Yes",1,0)</f>
        <v>1</v>
      </c>
      <c r="AG541" s="12">
        <f>IF(Table1[[#This Row],[missed_required_change]]="Yes",1,0)</f>
        <v>0</v>
      </c>
      <c r="AH541" s="12">
        <f>IF(OR(Table1[[#This Row],[severity]]="Medium",Table1[[#This Row],[severity]]="High"),1,0)</f>
        <v>1</v>
      </c>
    </row>
    <row r="542" spans="1:34" ht="106.5">
      <c r="A542" t="s">
        <v>1274</v>
      </c>
      <c r="B542" s="11" t="s">
        <v>1275</v>
      </c>
      <c r="C542" s="1" t="s">
        <v>149</v>
      </c>
      <c r="D54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2" s="11" t="s">
        <v>1276</v>
      </c>
      <c r="F542" s="12" t="s">
        <v>1277</v>
      </c>
      <c r="G542" s="12" t="s">
        <v>1278</v>
      </c>
      <c r="H542" s="12">
        <v>2</v>
      </c>
      <c r="I542" s="12" t="s">
        <v>1279</v>
      </c>
      <c r="J542" s="12" t="s">
        <v>1280</v>
      </c>
      <c r="K542" s="13" t="s">
        <v>56</v>
      </c>
      <c r="L542" s="12" t="s">
        <v>1281</v>
      </c>
      <c r="M542" s="12" t="s">
        <v>1282</v>
      </c>
      <c r="N542" s="1" t="s">
        <v>1289</v>
      </c>
      <c r="O542" s="1" t="s">
        <v>1290</v>
      </c>
      <c r="P542" t="s">
        <v>62</v>
      </c>
      <c r="Q542" t="s">
        <v>61</v>
      </c>
      <c r="R542" t="s">
        <v>62</v>
      </c>
      <c r="S542" s="1" t="s">
        <v>76</v>
      </c>
      <c r="T542" t="s">
        <v>77</v>
      </c>
      <c r="U542" t="s">
        <v>61</v>
      </c>
      <c r="V542" s="1" t="s">
        <v>1291</v>
      </c>
      <c r="W542" s="1" t="s">
        <v>72</v>
      </c>
      <c r="X542" s="1" t="s">
        <v>62</v>
      </c>
      <c r="Y542" s="1" t="s">
        <v>73</v>
      </c>
      <c r="Z542" t="s">
        <v>3192</v>
      </c>
      <c r="AA542" s="12" t="str">
        <f>Table1[[#This Row],[case_id]]&amp;"__"&amp;Table1[[#This Row],[filename]]&amp;"__"&amp;Table1[[#This Row],[Model]]</f>
        <v>repo_cfcc82a_947f1ad__claude_sherlock_llm_vs_gt.diff__Claude Opus 4.8</v>
      </c>
      <c r="AB542" s="12">
        <f>IF(Table1[[#This Row],[task_success]]="Yes",1,0)</f>
        <v>1</v>
      </c>
      <c r="AC542" s="12">
        <f>IF(Table1[[#This Row],[task_success]]="Partial",1,0)</f>
        <v>0</v>
      </c>
      <c r="AD542" s="12">
        <f>IF(Table1[[#This Row],[task_success]]="No",1,0)</f>
        <v>0</v>
      </c>
      <c r="AE542" s="12">
        <f>IF(Table1[[#This Row],[exact_match]]="Yes",1,0)</f>
        <v>0</v>
      </c>
      <c r="AF542" s="12">
        <f>IF(Table1[[#This Row],[unintended_change_present]]="Yes",1,0)</f>
        <v>1</v>
      </c>
      <c r="AG542" s="12">
        <f>IF(Table1[[#This Row],[missed_required_change]]="Yes",1,0)</f>
        <v>0</v>
      </c>
      <c r="AH542" s="12">
        <f>IF(OR(Table1[[#This Row],[severity]]="Medium",Table1[[#This Row],[severity]]="High"),1,0)</f>
        <v>0</v>
      </c>
    </row>
    <row r="543" spans="1:34" ht="198">
      <c r="A543" t="s">
        <v>1274</v>
      </c>
      <c r="B543" s="11" t="s">
        <v>1275</v>
      </c>
      <c r="C543" s="1" t="s">
        <v>149</v>
      </c>
      <c r="D54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3" s="11" t="s">
        <v>1276</v>
      </c>
      <c r="F543" s="12" t="s">
        <v>1277</v>
      </c>
      <c r="G543" s="12" t="s">
        <v>1278</v>
      </c>
      <c r="H543" s="12">
        <v>2</v>
      </c>
      <c r="I543" s="12" t="s">
        <v>1279</v>
      </c>
      <c r="J543" s="12" t="s">
        <v>1292</v>
      </c>
      <c r="K543" s="13" t="s">
        <v>56</v>
      </c>
      <c r="L543" s="12" t="s">
        <v>1281</v>
      </c>
      <c r="M543" s="12" t="s">
        <v>1282</v>
      </c>
      <c r="N543" s="1" t="s">
        <v>1300</v>
      </c>
      <c r="O543" s="1" t="s">
        <v>1301</v>
      </c>
      <c r="P543" t="s">
        <v>62</v>
      </c>
      <c r="Q543" t="s">
        <v>61</v>
      </c>
      <c r="R543" t="s">
        <v>62</v>
      </c>
      <c r="S543" s="1" t="s">
        <v>76</v>
      </c>
      <c r="T543" t="s">
        <v>77</v>
      </c>
      <c r="U543" t="s">
        <v>61</v>
      </c>
      <c r="V543" s="1" t="s">
        <v>1302</v>
      </c>
      <c r="W543" s="1" t="s">
        <v>72</v>
      </c>
      <c r="X543" s="1" t="s">
        <v>62</v>
      </c>
      <c r="Y543" s="1" t="s">
        <v>73</v>
      </c>
      <c r="Z543" t="s">
        <v>3192</v>
      </c>
      <c r="AA543" s="12" t="str">
        <f>Table1[[#This Row],[case_id]]&amp;"__"&amp;Table1[[#This Row],[filename]]&amp;"__"&amp;Table1[[#This Row],[Model]]</f>
        <v>repo_cfcc82a_947f1ad__claude_sites_llm_vs_gt.diff__Claude Opus 4.8</v>
      </c>
      <c r="AB543" s="12">
        <f>IF(Table1[[#This Row],[task_success]]="Yes",1,0)</f>
        <v>1</v>
      </c>
      <c r="AC543" s="12">
        <f>IF(Table1[[#This Row],[task_success]]="Partial",1,0)</f>
        <v>0</v>
      </c>
      <c r="AD543" s="12">
        <f>IF(Table1[[#This Row],[task_success]]="No",1,0)</f>
        <v>0</v>
      </c>
      <c r="AE543" s="12">
        <f>IF(Table1[[#This Row],[exact_match]]="Yes",1,0)</f>
        <v>0</v>
      </c>
      <c r="AF543" s="12">
        <f>IF(Table1[[#This Row],[unintended_change_present]]="Yes",1,0)</f>
        <v>1</v>
      </c>
      <c r="AG543" s="12">
        <f>IF(Table1[[#This Row],[missed_required_change]]="Yes",1,0)</f>
        <v>0</v>
      </c>
      <c r="AH543" s="12">
        <f>IF(OR(Table1[[#This Row],[severity]]="Medium",Table1[[#This Row],[severity]]="High"),1,0)</f>
        <v>0</v>
      </c>
    </row>
    <row r="544" spans="1:34" ht="305.25">
      <c r="A544" t="s">
        <v>1274</v>
      </c>
      <c r="B544" s="11" t="s">
        <v>1275</v>
      </c>
      <c r="C544" s="1" t="s">
        <v>305</v>
      </c>
      <c r="D54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4" s="11" t="s">
        <v>1303</v>
      </c>
      <c r="F544" s="12" t="s">
        <v>1304</v>
      </c>
      <c r="G544" s="12" t="s">
        <v>1305</v>
      </c>
      <c r="H544" s="12">
        <v>1</v>
      </c>
      <c r="I544" s="12" t="s">
        <v>1306</v>
      </c>
      <c r="J544" s="12" t="s">
        <v>1306</v>
      </c>
      <c r="K544" s="13" t="s">
        <v>56</v>
      </c>
      <c r="L544" s="12" t="s">
        <v>1307</v>
      </c>
      <c r="M544" s="12" t="s">
        <v>1308</v>
      </c>
      <c r="N544" s="1" t="s">
        <v>1300</v>
      </c>
      <c r="O544" s="1" t="s">
        <v>1313</v>
      </c>
      <c r="P544" s="1" t="s">
        <v>102</v>
      </c>
      <c r="Q544" t="s">
        <v>61</v>
      </c>
      <c r="R544" t="s">
        <v>62</v>
      </c>
      <c r="S544" s="1" t="s">
        <v>1314</v>
      </c>
      <c r="T544" s="1" t="s">
        <v>64</v>
      </c>
      <c r="U544" s="1" t="s">
        <v>62</v>
      </c>
      <c r="V544" s="1" t="s">
        <v>1315</v>
      </c>
      <c r="W544" s="1" t="s">
        <v>162</v>
      </c>
      <c r="X544" s="1" t="s">
        <v>62</v>
      </c>
      <c r="Y544" s="1" t="s">
        <v>73</v>
      </c>
      <c r="Z544" t="s">
        <v>3192</v>
      </c>
      <c r="AA544" s="12" t="str">
        <f>Table1[[#This Row],[case_id]]&amp;"__"&amp;Table1[[#This Row],[filename]]&amp;"__"&amp;Table1[[#This Row],[Model]]</f>
        <v>repo_be42ae7_1c64c28__claude_sites_llm_vs_gt.diff__Claude Opus 4.8</v>
      </c>
      <c r="AB544" s="12">
        <f>IF(Table1[[#This Row],[task_success]]="Yes",1,0)</f>
        <v>0</v>
      </c>
      <c r="AC544" s="12">
        <f>IF(Table1[[#This Row],[task_success]]="Partial",1,0)</f>
        <v>1</v>
      </c>
      <c r="AD544" s="12">
        <f>IF(Table1[[#This Row],[task_success]]="No",1,0)</f>
        <v>0</v>
      </c>
      <c r="AE544" s="12">
        <f>IF(Table1[[#This Row],[exact_match]]="Yes",1,0)</f>
        <v>0</v>
      </c>
      <c r="AF544" s="12">
        <f>IF(Table1[[#This Row],[unintended_change_present]]="Yes",1,0)</f>
        <v>1</v>
      </c>
      <c r="AG544" s="12">
        <f>IF(Table1[[#This Row],[missed_required_change]]="Yes",1,0)</f>
        <v>1</v>
      </c>
      <c r="AH544" s="12">
        <f>IF(OR(Table1[[#This Row],[severity]]="Medium",Table1[[#This Row],[severity]]="High"),1,0)</f>
        <v>1</v>
      </c>
    </row>
    <row r="545" spans="1:34" ht="351">
      <c r="A545" t="s">
        <v>1316</v>
      </c>
      <c r="B545" s="11" t="s">
        <v>1317</v>
      </c>
      <c r="C545" s="1" t="s">
        <v>51</v>
      </c>
      <c r="D54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5" s="11" t="s">
        <v>1318</v>
      </c>
      <c r="F545" s="12">
        <v>5741160</v>
      </c>
      <c r="G545" s="12" t="s">
        <v>1319</v>
      </c>
      <c r="H545" s="12">
        <v>1</v>
      </c>
      <c r="I545" s="12" t="s">
        <v>1320</v>
      </c>
      <c r="J545" s="12" t="s">
        <v>1320</v>
      </c>
      <c r="K545" s="13" t="s">
        <v>56</v>
      </c>
      <c r="L545" s="12" t="s">
        <v>1321</v>
      </c>
      <c r="M545" s="12" t="s">
        <v>1322</v>
      </c>
      <c r="N545" s="1" t="s">
        <v>1329</v>
      </c>
      <c r="O545" s="1" t="s">
        <v>1330</v>
      </c>
      <c r="P545" s="1" t="s">
        <v>102</v>
      </c>
      <c r="Q545" t="s">
        <v>61</v>
      </c>
      <c r="R545" t="s">
        <v>62</v>
      </c>
      <c r="S545" s="1" t="s">
        <v>145</v>
      </c>
      <c r="T545" s="1" t="s">
        <v>125</v>
      </c>
      <c r="U545" s="1" t="s">
        <v>62</v>
      </c>
      <c r="V545" s="1" t="s">
        <v>1331</v>
      </c>
      <c r="W545" s="1" t="s">
        <v>162</v>
      </c>
      <c r="X545" s="1" t="s">
        <v>62</v>
      </c>
      <c r="Y545" s="1" t="s">
        <v>73</v>
      </c>
      <c r="Z545" t="s">
        <v>3192</v>
      </c>
      <c r="AA545" s="12" t="str">
        <f>Table1[[#This Row],[case_id]]&amp;"__"&amp;Table1[[#This Row],[filename]]&amp;"__"&amp;Table1[[#This Row],[Model]]</f>
        <v>repo_5741160_f7c6063__claude_extractor_llm_vs_gt.diff__Claude Opus 4.8</v>
      </c>
      <c r="AB545" s="12">
        <f>IF(Table1[[#This Row],[task_success]]="Yes",1,0)</f>
        <v>0</v>
      </c>
      <c r="AC545" s="12">
        <f>IF(Table1[[#This Row],[task_success]]="Partial",1,0)</f>
        <v>1</v>
      </c>
      <c r="AD545" s="12">
        <f>IF(Table1[[#This Row],[task_success]]="No",1,0)</f>
        <v>0</v>
      </c>
      <c r="AE545" s="12">
        <f>IF(Table1[[#This Row],[exact_match]]="Yes",1,0)</f>
        <v>0</v>
      </c>
      <c r="AF545" s="12">
        <f>IF(Table1[[#This Row],[unintended_change_present]]="Yes",1,0)</f>
        <v>1</v>
      </c>
      <c r="AG545" s="12">
        <f>IF(Table1[[#This Row],[missed_required_change]]="Yes",1,0)</f>
        <v>1</v>
      </c>
      <c r="AH545" s="12">
        <f>IF(OR(Table1[[#This Row],[severity]]="Medium",Table1[[#This Row],[severity]]="High"),1,0)</f>
        <v>1</v>
      </c>
    </row>
    <row r="546" spans="1:34" ht="381.75">
      <c r="A546" t="s">
        <v>1316</v>
      </c>
      <c r="B546" s="11" t="s">
        <v>1317</v>
      </c>
      <c r="C546" s="1" t="s">
        <v>149</v>
      </c>
      <c r="D54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6" s="11" t="s">
        <v>1332</v>
      </c>
      <c r="F546" s="12" t="s">
        <v>1333</v>
      </c>
      <c r="G546" s="12" t="s">
        <v>1334</v>
      </c>
      <c r="H546" s="12">
        <v>1</v>
      </c>
      <c r="I546" s="12" t="s">
        <v>1335</v>
      </c>
      <c r="J546" s="12" t="s">
        <v>1336</v>
      </c>
      <c r="K546" s="13" t="s">
        <v>56</v>
      </c>
      <c r="L546" s="12" t="s">
        <v>1337</v>
      </c>
      <c r="M546" s="12" t="s">
        <v>1338</v>
      </c>
      <c r="N546" s="1" t="s">
        <v>1346</v>
      </c>
      <c r="O546" s="1" t="s">
        <v>1347</v>
      </c>
      <c r="P546" s="1" t="s">
        <v>102</v>
      </c>
      <c r="Q546" t="s">
        <v>61</v>
      </c>
      <c r="R546" t="s">
        <v>62</v>
      </c>
      <c r="S546" s="1" t="s">
        <v>1348</v>
      </c>
      <c r="T546" s="1" t="s">
        <v>64</v>
      </c>
      <c r="U546" s="1" t="s">
        <v>62</v>
      </c>
      <c r="V546" s="1" t="s">
        <v>1349</v>
      </c>
      <c r="W546" s="1" t="s">
        <v>162</v>
      </c>
      <c r="X546" s="1" t="s">
        <v>61</v>
      </c>
      <c r="Y546" s="1" t="s">
        <v>1350</v>
      </c>
      <c r="Z546" t="s">
        <v>3192</v>
      </c>
      <c r="AA546" s="12" t="str">
        <f>Table1[[#This Row],[case_id]]&amp;"__"&amp;Table1[[#This Row],[filename]]&amp;"__"&amp;Table1[[#This Row],[Model]]</f>
        <v>repo_d909ae2_7e7cf0b__claude_adjust_llm_vs_gt.diff__Claude Opus 4.8</v>
      </c>
      <c r="AB546" s="12">
        <f>IF(Table1[[#This Row],[task_success]]="Yes",1,0)</f>
        <v>0</v>
      </c>
      <c r="AC546" s="12">
        <f>IF(Table1[[#This Row],[task_success]]="Partial",1,0)</f>
        <v>1</v>
      </c>
      <c r="AD546" s="12">
        <f>IF(Table1[[#This Row],[task_success]]="No",1,0)</f>
        <v>0</v>
      </c>
      <c r="AE546" s="12">
        <f>IF(Table1[[#This Row],[exact_match]]="Yes",1,0)</f>
        <v>0</v>
      </c>
      <c r="AF546" s="12">
        <f>IF(Table1[[#This Row],[unintended_change_present]]="Yes",1,0)</f>
        <v>1</v>
      </c>
      <c r="AG546" s="12">
        <f>IF(Table1[[#This Row],[missed_required_change]]="Yes",1,0)</f>
        <v>1</v>
      </c>
      <c r="AH546" s="12">
        <f>IF(OR(Table1[[#This Row],[severity]]="Medium",Table1[[#This Row],[severity]]="High"),1,0)</f>
        <v>1</v>
      </c>
    </row>
    <row r="547" spans="1:34" ht="229.5">
      <c r="A547" t="s">
        <v>1351</v>
      </c>
      <c r="B547" s="11" t="s">
        <v>1352</v>
      </c>
      <c r="C547" s="1" t="s">
        <v>51</v>
      </c>
      <c r="D54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7" s="11" t="s">
        <v>1353</v>
      </c>
      <c r="F547" s="12" t="s">
        <v>1354</v>
      </c>
      <c r="G547" s="12" t="s">
        <v>1355</v>
      </c>
      <c r="H547" s="12">
        <v>2</v>
      </c>
      <c r="I547" s="12" t="s">
        <v>1356</v>
      </c>
      <c r="J547" s="12" t="s">
        <v>1357</v>
      </c>
      <c r="K547" s="13" t="s">
        <v>56</v>
      </c>
      <c r="L547" s="12" t="s">
        <v>1358</v>
      </c>
      <c r="M547" s="12" t="s">
        <v>1359</v>
      </c>
      <c r="N547" s="1" t="s">
        <v>1198</v>
      </c>
      <c r="O547" s="1" t="s">
        <v>1364</v>
      </c>
      <c r="P547" t="s">
        <v>61</v>
      </c>
      <c r="Q547" t="s">
        <v>61</v>
      </c>
      <c r="R547" t="s">
        <v>62</v>
      </c>
      <c r="S547" s="1" t="s">
        <v>1361</v>
      </c>
      <c r="T547" t="s">
        <v>64</v>
      </c>
      <c r="U547" t="s">
        <v>62</v>
      </c>
      <c r="V547" s="1" t="s">
        <v>1362</v>
      </c>
      <c r="W547" s="1" t="s">
        <v>66</v>
      </c>
      <c r="X547" s="1" t="s">
        <v>62</v>
      </c>
      <c r="Y547" s="1" t="s">
        <v>73</v>
      </c>
      <c r="Z547" t="s">
        <v>3192</v>
      </c>
      <c r="AA547" s="12" t="str">
        <f>Table1[[#This Row],[case_id]]&amp;"__"&amp;Table1[[#This Row],[filename]]&amp;"__"&amp;Table1[[#This Row],[Model]]</f>
        <v>repo_9b6605c_991915a__claude_lib_llm_vs_gt.diff__Claude Opus 4.8</v>
      </c>
      <c r="AB547" s="12">
        <f>IF(Table1[[#This Row],[task_success]]="Yes",1,0)</f>
        <v>0</v>
      </c>
      <c r="AC547" s="12">
        <f>IF(Table1[[#This Row],[task_success]]="Partial",1,0)</f>
        <v>0</v>
      </c>
      <c r="AD547" s="12">
        <f>IF(Table1[[#This Row],[task_success]]="No",1,0)</f>
        <v>1</v>
      </c>
      <c r="AE547" s="12">
        <f>IF(Table1[[#This Row],[exact_match]]="Yes",1,0)</f>
        <v>0</v>
      </c>
      <c r="AF547" s="12">
        <f>IF(Table1[[#This Row],[unintended_change_present]]="Yes",1,0)</f>
        <v>1</v>
      </c>
      <c r="AG547" s="12">
        <f>IF(Table1[[#This Row],[missed_required_change]]="Yes",1,0)</f>
        <v>1</v>
      </c>
      <c r="AH547" s="12">
        <f>IF(OR(Table1[[#This Row],[severity]]="Medium",Table1[[#This Row],[severity]]="High"),1,0)</f>
        <v>1</v>
      </c>
    </row>
    <row r="548" spans="1:34" ht="91.5">
      <c r="A548" t="s">
        <v>1351</v>
      </c>
      <c r="B548" s="11" t="s">
        <v>1352</v>
      </c>
      <c r="C548" s="1" t="s">
        <v>51</v>
      </c>
      <c r="D54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8" s="11" t="s">
        <v>1353</v>
      </c>
      <c r="F548" s="12" t="s">
        <v>1354</v>
      </c>
      <c r="G548" s="12" t="s">
        <v>1355</v>
      </c>
      <c r="H548" s="12">
        <v>2</v>
      </c>
      <c r="I548" s="12" t="s">
        <v>1356</v>
      </c>
      <c r="J548" s="12" t="s">
        <v>1365</v>
      </c>
      <c r="K548" s="13" t="s">
        <v>56</v>
      </c>
      <c r="L548" s="12" t="s">
        <v>1358</v>
      </c>
      <c r="M548" s="12" t="s">
        <v>1359</v>
      </c>
      <c r="N548" s="1" t="s">
        <v>1371</v>
      </c>
      <c r="O548" s="1" t="s">
        <v>1372</v>
      </c>
      <c r="P548" t="s">
        <v>62</v>
      </c>
      <c r="Q548" t="s">
        <v>61</v>
      </c>
      <c r="R548" t="s">
        <v>62</v>
      </c>
      <c r="S548" s="1" t="s">
        <v>76</v>
      </c>
      <c r="T548" t="s">
        <v>77</v>
      </c>
      <c r="U548" t="s">
        <v>61</v>
      </c>
      <c r="V548" s="1" t="s">
        <v>1368</v>
      </c>
      <c r="W548" s="1" t="s">
        <v>72</v>
      </c>
      <c r="X548" s="1" t="s">
        <v>62</v>
      </c>
      <c r="Y548" s="1" t="s">
        <v>73</v>
      </c>
      <c r="Z548" t="s">
        <v>3192</v>
      </c>
      <c r="AA548" s="12" t="str">
        <f>Table1[[#This Row],[case_id]]&amp;"__"&amp;Table1[[#This Row],[filename]]&amp;"__"&amp;Table1[[#This Row],[Model]]</f>
        <v>repo_9b6605c_991915a__claude_testconfig_llm_vs_gt.diff__Claude Opus 4.8</v>
      </c>
      <c r="AB548" s="12">
        <f>IF(Table1[[#This Row],[task_success]]="Yes",1,0)</f>
        <v>1</v>
      </c>
      <c r="AC548" s="12">
        <f>IF(Table1[[#This Row],[task_success]]="Partial",1,0)</f>
        <v>0</v>
      </c>
      <c r="AD548" s="12">
        <f>IF(Table1[[#This Row],[task_success]]="No",1,0)</f>
        <v>0</v>
      </c>
      <c r="AE548" s="12">
        <f>IF(Table1[[#This Row],[exact_match]]="Yes",1,0)</f>
        <v>0</v>
      </c>
      <c r="AF548" s="12">
        <f>IF(Table1[[#This Row],[unintended_change_present]]="Yes",1,0)</f>
        <v>1</v>
      </c>
      <c r="AG548" s="12">
        <f>IF(Table1[[#This Row],[missed_required_change]]="Yes",1,0)</f>
        <v>0</v>
      </c>
      <c r="AH548" s="12">
        <f>IF(OR(Table1[[#This Row],[severity]]="Medium",Table1[[#This Row],[severity]]="High"),1,0)</f>
        <v>0</v>
      </c>
    </row>
    <row r="549" spans="1:34" ht="229.5">
      <c r="A549" t="s">
        <v>1351</v>
      </c>
      <c r="B549" s="11" t="s">
        <v>1352</v>
      </c>
      <c r="C549" s="1" t="s">
        <v>51</v>
      </c>
      <c r="D54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49" s="11" t="s">
        <v>1373</v>
      </c>
      <c r="F549" s="12" t="s">
        <v>1374</v>
      </c>
      <c r="G549" s="12" t="s">
        <v>1375</v>
      </c>
      <c r="H549" s="12">
        <v>3</v>
      </c>
      <c r="I549" s="12" t="s">
        <v>1376</v>
      </c>
      <c r="J549" s="12" t="s">
        <v>1377</v>
      </c>
      <c r="K549" s="13" t="s">
        <v>56</v>
      </c>
      <c r="L549" s="12" t="s">
        <v>1378</v>
      </c>
      <c r="M549" s="12" t="s">
        <v>1379</v>
      </c>
      <c r="N549" s="1" t="s">
        <v>1385</v>
      </c>
      <c r="O549" s="1" t="s">
        <v>1386</v>
      </c>
      <c r="P549" s="1" t="s">
        <v>61</v>
      </c>
      <c r="Q549" s="1" t="s">
        <v>61</v>
      </c>
      <c r="R549" s="1" t="s">
        <v>62</v>
      </c>
      <c r="S549" s="1" t="s">
        <v>554</v>
      </c>
      <c r="T549" s="1" t="s">
        <v>64</v>
      </c>
      <c r="U549" s="1" t="s">
        <v>62</v>
      </c>
      <c r="V549" s="1" t="s">
        <v>1384</v>
      </c>
      <c r="W549" s="1" t="s">
        <v>66</v>
      </c>
      <c r="X549" s="1" t="s">
        <v>62</v>
      </c>
      <c r="Y549" s="1" t="s">
        <v>73</v>
      </c>
      <c r="Z549" t="s">
        <v>3192</v>
      </c>
      <c r="AA549" s="12" t="str">
        <f>Table1[[#This Row],[case_id]]&amp;"__"&amp;Table1[[#This Row],[filename]]&amp;"__"&amp;Table1[[#This Row],[Model]]</f>
        <v>repo_8d8ea8b_bb6e52f__claude_http_llm_vs_gt.diff__Claude Opus 4.8</v>
      </c>
      <c r="AB549" s="12">
        <f>IF(Table1[[#This Row],[task_success]]="Yes",1,0)</f>
        <v>0</v>
      </c>
      <c r="AC549" s="12">
        <f>IF(Table1[[#This Row],[task_success]]="Partial",1,0)</f>
        <v>0</v>
      </c>
      <c r="AD549" s="12">
        <f>IF(Table1[[#This Row],[task_success]]="No",1,0)</f>
        <v>1</v>
      </c>
      <c r="AE549" s="12">
        <f>IF(Table1[[#This Row],[exact_match]]="Yes",1,0)</f>
        <v>0</v>
      </c>
      <c r="AF549" s="12">
        <f>IF(Table1[[#This Row],[unintended_change_present]]="Yes",1,0)</f>
        <v>1</v>
      </c>
      <c r="AG549" s="12">
        <f>IF(Table1[[#This Row],[missed_required_change]]="Yes",1,0)</f>
        <v>1</v>
      </c>
      <c r="AH549" s="12">
        <f>IF(OR(Table1[[#This Row],[severity]]="Medium",Table1[[#This Row],[severity]]="High"),1,0)</f>
        <v>1</v>
      </c>
    </row>
    <row r="550" spans="1:34" ht="91.5">
      <c r="A550" t="s">
        <v>1351</v>
      </c>
      <c r="B550" s="11" t="s">
        <v>1352</v>
      </c>
      <c r="C550" s="1" t="s">
        <v>51</v>
      </c>
      <c r="D55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0" s="11" t="s">
        <v>1373</v>
      </c>
      <c r="F550" s="12" t="s">
        <v>1374</v>
      </c>
      <c r="G550" s="12" t="s">
        <v>1375</v>
      </c>
      <c r="H550" s="12">
        <v>3</v>
      </c>
      <c r="I550" s="12" t="s">
        <v>1376</v>
      </c>
      <c r="J550" s="12" t="s">
        <v>1387</v>
      </c>
      <c r="K550" s="13" t="s">
        <v>56</v>
      </c>
      <c r="L550" s="12" t="s">
        <v>1378</v>
      </c>
      <c r="M550" s="12" t="s">
        <v>1379</v>
      </c>
      <c r="N550" s="1" t="s">
        <v>1394</v>
      </c>
      <c r="O550" s="1" t="s">
        <v>1395</v>
      </c>
      <c r="P550" t="s">
        <v>62</v>
      </c>
      <c r="Q550" t="s">
        <v>61</v>
      </c>
      <c r="R550" t="s">
        <v>62</v>
      </c>
      <c r="S550" s="1" t="s">
        <v>76</v>
      </c>
      <c r="T550" t="s">
        <v>77</v>
      </c>
      <c r="U550" t="s">
        <v>61</v>
      </c>
      <c r="V550" s="1" t="s">
        <v>1368</v>
      </c>
      <c r="W550" s="1" t="s">
        <v>72</v>
      </c>
      <c r="X550" s="1" t="s">
        <v>62</v>
      </c>
      <c r="Y550" s="1" t="s">
        <v>73</v>
      </c>
      <c r="Z550" t="s">
        <v>3192</v>
      </c>
      <c r="AA550" s="12" t="str">
        <f>Table1[[#This Row],[case_id]]&amp;"__"&amp;Table1[[#This Row],[filename]]&amp;"__"&amp;Table1[[#This Row],[Model]]</f>
        <v>repo_8d8ea8b_bb6e52f__claude_http2_llm_vs_gt.diff__Claude Opus 4.8</v>
      </c>
      <c r="AB550" s="12">
        <f>IF(Table1[[#This Row],[task_success]]="Yes",1,0)</f>
        <v>1</v>
      </c>
      <c r="AC550" s="12">
        <f>IF(Table1[[#This Row],[task_success]]="Partial",1,0)</f>
        <v>0</v>
      </c>
      <c r="AD550" s="12">
        <f>IF(Table1[[#This Row],[task_success]]="No",1,0)</f>
        <v>0</v>
      </c>
      <c r="AE550" s="12">
        <f>IF(Table1[[#This Row],[exact_match]]="Yes",1,0)</f>
        <v>0</v>
      </c>
      <c r="AF550" s="12">
        <f>IF(Table1[[#This Row],[unintended_change_present]]="Yes",1,0)</f>
        <v>1</v>
      </c>
      <c r="AG550" s="12">
        <f>IF(Table1[[#This Row],[missed_required_change]]="Yes",1,0)</f>
        <v>0</v>
      </c>
      <c r="AH550" s="12">
        <f>IF(OR(Table1[[#This Row],[severity]]="Medium",Table1[[#This Row],[severity]]="High"),1,0)</f>
        <v>0</v>
      </c>
    </row>
    <row r="551" spans="1:34" ht="91.5">
      <c r="A551" t="s">
        <v>1351</v>
      </c>
      <c r="B551" s="11" t="s">
        <v>1352</v>
      </c>
      <c r="C551" s="1" t="s">
        <v>51</v>
      </c>
      <c r="D55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1" s="11" t="s">
        <v>1373</v>
      </c>
      <c r="F551" s="12" t="s">
        <v>1374</v>
      </c>
      <c r="G551" s="12" t="s">
        <v>1375</v>
      </c>
      <c r="H551" s="12">
        <v>3</v>
      </c>
      <c r="I551" s="12" t="s">
        <v>1376</v>
      </c>
      <c r="J551" s="12" t="s">
        <v>1396</v>
      </c>
      <c r="K551" s="13" t="s">
        <v>56</v>
      </c>
      <c r="L551" s="12" t="s">
        <v>1378</v>
      </c>
      <c r="M551" s="12" t="s">
        <v>1379</v>
      </c>
      <c r="N551" s="1" t="s">
        <v>1401</v>
      </c>
      <c r="O551" s="1" t="s">
        <v>1402</v>
      </c>
      <c r="P551" t="s">
        <v>62</v>
      </c>
      <c r="Q551" t="s">
        <v>61</v>
      </c>
      <c r="R551" t="s">
        <v>62</v>
      </c>
      <c r="S551" s="1" t="s">
        <v>76</v>
      </c>
      <c r="T551" t="s">
        <v>77</v>
      </c>
      <c r="U551" t="s">
        <v>61</v>
      </c>
      <c r="V551" s="1" t="s">
        <v>1368</v>
      </c>
      <c r="W551" s="1" t="s">
        <v>72</v>
      </c>
      <c r="X551" s="1" t="s">
        <v>62</v>
      </c>
      <c r="Y551" s="1" t="s">
        <v>73</v>
      </c>
      <c r="Z551" t="s">
        <v>3192</v>
      </c>
      <c r="AA551" s="12" t="str">
        <f>Table1[[#This Row],[case_id]]&amp;"__"&amp;Table1[[#This Row],[filename]]&amp;"__"&amp;Table1[[#This Row],[Model]]</f>
        <v>repo_8d8ea8b_bb6e52f__claude_http11_llm_vs_gt.diff__Claude Opus 4.8</v>
      </c>
      <c r="AB551" s="12">
        <f>IF(Table1[[#This Row],[task_success]]="Yes",1,0)</f>
        <v>1</v>
      </c>
      <c r="AC551" s="12">
        <f>IF(Table1[[#This Row],[task_success]]="Partial",1,0)</f>
        <v>0</v>
      </c>
      <c r="AD551" s="12">
        <f>IF(Table1[[#This Row],[task_success]]="No",1,0)</f>
        <v>0</v>
      </c>
      <c r="AE551" s="12">
        <f>IF(Table1[[#This Row],[exact_match]]="Yes",1,0)</f>
        <v>0</v>
      </c>
      <c r="AF551" s="12">
        <f>IF(Table1[[#This Row],[unintended_change_present]]="Yes",1,0)</f>
        <v>1</v>
      </c>
      <c r="AG551" s="12">
        <f>IF(Table1[[#This Row],[missed_required_change]]="Yes",1,0)</f>
        <v>0</v>
      </c>
      <c r="AH551" s="12">
        <f>IF(OR(Table1[[#This Row],[severity]]="Medium",Table1[[#This Row],[severity]]="High"),1,0)</f>
        <v>0</v>
      </c>
    </row>
    <row r="552" spans="1:34" ht="91.5">
      <c r="A552" t="s">
        <v>1351</v>
      </c>
      <c r="B552" s="11" t="s">
        <v>1352</v>
      </c>
      <c r="C552" s="1" t="s">
        <v>80</v>
      </c>
      <c r="D55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2" s="11" t="s">
        <v>1403</v>
      </c>
      <c r="F552" s="12" t="s">
        <v>1404</v>
      </c>
      <c r="G552" s="12">
        <v>3462999</v>
      </c>
      <c r="H552" s="12">
        <v>2</v>
      </c>
      <c r="I552" s="12" t="s">
        <v>1405</v>
      </c>
      <c r="J552" s="12" t="s">
        <v>1406</v>
      </c>
      <c r="K552" s="13" t="s">
        <v>56</v>
      </c>
      <c r="L552" s="12" t="s">
        <v>1407</v>
      </c>
      <c r="M552" s="12" t="s">
        <v>1408</v>
      </c>
      <c r="N552" s="1" t="s">
        <v>1413</v>
      </c>
      <c r="O552" s="1" t="s">
        <v>1414</v>
      </c>
      <c r="P552" t="s">
        <v>62</v>
      </c>
      <c r="Q552" t="s">
        <v>61</v>
      </c>
      <c r="R552" t="s">
        <v>62</v>
      </c>
      <c r="S552" s="1" t="s">
        <v>76</v>
      </c>
      <c r="T552" t="s">
        <v>77</v>
      </c>
      <c r="U552" t="s">
        <v>61</v>
      </c>
      <c r="V552" s="1" t="s">
        <v>1368</v>
      </c>
      <c r="W552" s="1" t="s">
        <v>72</v>
      </c>
      <c r="X552" s="1" t="s">
        <v>62</v>
      </c>
      <c r="Y552" s="1" t="s">
        <v>73</v>
      </c>
      <c r="Z552" t="s">
        <v>3192</v>
      </c>
      <c r="AA552" s="12" t="str">
        <f>Table1[[#This Row],[case_id]]&amp;"__"&amp;Table1[[#This Row],[filename]]&amp;"__"&amp;Table1[[#This Row],[Model]]</f>
        <v>repo_d5da743_3462999__claude_models_llm_vs_gt.diff__Claude Opus 4.8</v>
      </c>
      <c r="AB552" s="12">
        <f>IF(Table1[[#This Row],[task_success]]="Yes",1,0)</f>
        <v>1</v>
      </c>
      <c r="AC552" s="12">
        <f>IF(Table1[[#This Row],[task_success]]="Partial",1,0)</f>
        <v>0</v>
      </c>
      <c r="AD552" s="12">
        <f>IF(Table1[[#This Row],[task_success]]="No",1,0)</f>
        <v>0</v>
      </c>
      <c r="AE552" s="12">
        <f>IF(Table1[[#This Row],[exact_match]]="Yes",1,0)</f>
        <v>0</v>
      </c>
      <c r="AF552" s="12">
        <f>IF(Table1[[#This Row],[unintended_change_present]]="Yes",1,0)</f>
        <v>1</v>
      </c>
      <c r="AG552" s="12">
        <f>IF(Table1[[#This Row],[missed_required_change]]="Yes",1,0)</f>
        <v>0</v>
      </c>
      <c r="AH552" s="12">
        <f>IF(OR(Table1[[#This Row],[severity]]="Medium",Table1[[#This Row],[severity]]="High"),1,0)</f>
        <v>0</v>
      </c>
    </row>
    <row r="553" spans="1:34" ht="91.5">
      <c r="A553" t="s">
        <v>1351</v>
      </c>
      <c r="B553" s="11" t="s">
        <v>1352</v>
      </c>
      <c r="C553" s="1" t="s">
        <v>80</v>
      </c>
      <c r="D55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3" s="11" t="s">
        <v>1403</v>
      </c>
      <c r="F553" s="12" t="s">
        <v>1404</v>
      </c>
      <c r="G553" s="12">
        <v>3462999</v>
      </c>
      <c r="H553" s="12">
        <v>2</v>
      </c>
      <c r="I553" s="12" t="s">
        <v>1405</v>
      </c>
      <c r="J553" s="12" t="s">
        <v>1415</v>
      </c>
      <c r="K553" s="13" t="s">
        <v>56</v>
      </c>
      <c r="L553" s="12" t="s">
        <v>1407</v>
      </c>
      <c r="M553" s="12" t="s">
        <v>1408</v>
      </c>
      <c r="N553" s="1" t="s">
        <v>1420</v>
      </c>
      <c r="O553" s="1" t="s">
        <v>1421</v>
      </c>
      <c r="P553" t="s">
        <v>62</v>
      </c>
      <c r="Q553" t="s">
        <v>61</v>
      </c>
      <c r="R553" t="s">
        <v>62</v>
      </c>
      <c r="S553" s="1" t="s">
        <v>76</v>
      </c>
      <c r="T553" t="s">
        <v>77</v>
      </c>
      <c r="U553" t="s">
        <v>61</v>
      </c>
      <c r="V553" s="1" t="s">
        <v>1368</v>
      </c>
      <c r="W553" s="1" t="s">
        <v>72</v>
      </c>
      <c r="X553" s="1" t="s">
        <v>62</v>
      </c>
      <c r="Y553" s="1" t="s">
        <v>73</v>
      </c>
      <c r="Z553" t="s">
        <v>3192</v>
      </c>
      <c r="AA553" s="12" t="str">
        <f>Table1[[#This Row],[case_id]]&amp;"__"&amp;Table1[[#This Row],[filename]]&amp;"__"&amp;Table1[[#This Row],[Model]]</f>
        <v>repo_d5da743_3462999__claude_redirects_llm_vs_gt.diff__Claude Opus 4.8</v>
      </c>
      <c r="AB553" s="12">
        <f>IF(Table1[[#This Row],[task_success]]="Yes",1,0)</f>
        <v>1</v>
      </c>
      <c r="AC553" s="12">
        <f>IF(Table1[[#This Row],[task_success]]="Partial",1,0)</f>
        <v>0</v>
      </c>
      <c r="AD553" s="12">
        <f>IF(Table1[[#This Row],[task_success]]="No",1,0)</f>
        <v>0</v>
      </c>
      <c r="AE553" s="12">
        <f>IF(Table1[[#This Row],[exact_match]]="Yes",1,0)</f>
        <v>0</v>
      </c>
      <c r="AF553" s="12">
        <f>IF(Table1[[#This Row],[unintended_change_present]]="Yes",1,0)</f>
        <v>1</v>
      </c>
      <c r="AG553" s="12">
        <f>IF(Table1[[#This Row],[missed_required_change]]="Yes",1,0)</f>
        <v>0</v>
      </c>
      <c r="AH553" s="12">
        <f>IF(OR(Table1[[#This Row],[severity]]="Medium",Table1[[#This Row],[severity]]="High"),1,0)</f>
        <v>0</v>
      </c>
    </row>
    <row r="554" spans="1:34" ht="213">
      <c r="A554" t="s">
        <v>1351</v>
      </c>
      <c r="B554" s="11" t="s">
        <v>1352</v>
      </c>
      <c r="C554" s="1" t="s">
        <v>80</v>
      </c>
      <c r="D55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4" s="11" t="s">
        <v>1422</v>
      </c>
      <c r="F554" s="12" t="s">
        <v>1423</v>
      </c>
      <c r="G554" s="12" t="s">
        <v>1404</v>
      </c>
      <c r="H554" s="12">
        <v>1</v>
      </c>
      <c r="I554" s="12" t="s">
        <v>1424</v>
      </c>
      <c r="J554" s="12" t="s">
        <v>1424</v>
      </c>
      <c r="K554" s="13" t="s">
        <v>56</v>
      </c>
      <c r="L554" s="12" t="s">
        <v>1425</v>
      </c>
      <c r="M554" s="12" t="s">
        <v>1426</v>
      </c>
      <c r="N554" s="1" t="s">
        <v>991</v>
      </c>
      <c r="O554" s="1" t="s">
        <v>1433</v>
      </c>
      <c r="P554" t="s">
        <v>61</v>
      </c>
      <c r="Q554" t="s">
        <v>61</v>
      </c>
      <c r="R554" t="s">
        <v>62</v>
      </c>
      <c r="S554" s="1" t="s">
        <v>1434</v>
      </c>
      <c r="T554" s="1" t="s">
        <v>64</v>
      </c>
      <c r="U554" s="1" t="s">
        <v>62</v>
      </c>
      <c r="V554" s="1" t="s">
        <v>1435</v>
      </c>
      <c r="W554" s="1" t="s">
        <v>66</v>
      </c>
      <c r="X554" s="1" t="s">
        <v>61</v>
      </c>
      <c r="Y554" s="1" t="s">
        <v>1436</v>
      </c>
      <c r="Z554" t="s">
        <v>3192</v>
      </c>
      <c r="AA554" s="12" t="str">
        <f>Table1[[#This Row],[case_id]]&amp;"__"&amp;Table1[[#This Row],[filename]]&amp;"__"&amp;Table1[[#This Row],[Model]]</f>
        <v>repo_f9d18a8_d5da743__claude_client_llm_vs_gt.diff__Claude Opus 4.8</v>
      </c>
      <c r="AB554" s="12">
        <f>IF(Table1[[#This Row],[task_success]]="Yes",1,0)</f>
        <v>0</v>
      </c>
      <c r="AC554" s="12">
        <f>IF(Table1[[#This Row],[task_success]]="Partial",1,0)</f>
        <v>0</v>
      </c>
      <c r="AD554" s="12">
        <f>IF(Table1[[#This Row],[task_success]]="No",1,0)</f>
        <v>1</v>
      </c>
      <c r="AE554" s="12">
        <f>IF(Table1[[#This Row],[exact_match]]="Yes",1,0)</f>
        <v>0</v>
      </c>
      <c r="AF554" s="12">
        <f>IF(Table1[[#This Row],[unintended_change_present]]="Yes",1,0)</f>
        <v>1</v>
      </c>
      <c r="AG554" s="12">
        <f>IF(Table1[[#This Row],[missed_required_change]]="Yes",1,0)</f>
        <v>1</v>
      </c>
      <c r="AH554" s="12">
        <f>IF(OR(Table1[[#This Row],[severity]]="Medium",Table1[[#This Row],[severity]]="High"),1,0)</f>
        <v>1</v>
      </c>
    </row>
    <row r="555" spans="1:34" ht="321">
      <c r="A555" t="s">
        <v>1351</v>
      </c>
      <c r="B555" s="11" t="s">
        <v>1352</v>
      </c>
      <c r="C555" s="1" t="s">
        <v>149</v>
      </c>
      <c r="D55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5" s="11" t="s">
        <v>1437</v>
      </c>
      <c r="F555" s="12" t="s">
        <v>1438</v>
      </c>
      <c r="G555" s="12" t="s">
        <v>1439</v>
      </c>
      <c r="H555" s="12">
        <v>1</v>
      </c>
      <c r="I555" s="12" t="s">
        <v>1440</v>
      </c>
      <c r="J555" s="12" t="s">
        <v>1440</v>
      </c>
      <c r="K555" s="13" t="s">
        <v>56</v>
      </c>
      <c r="L555" s="12" t="s">
        <v>1441</v>
      </c>
      <c r="M555" s="12" t="s">
        <v>1442</v>
      </c>
      <c r="N555" s="1" t="s">
        <v>1449</v>
      </c>
      <c r="O555" s="1" t="s">
        <v>1450</v>
      </c>
      <c r="P555" t="s">
        <v>62</v>
      </c>
      <c r="Q555" t="s">
        <v>61</v>
      </c>
      <c r="R555" t="s">
        <v>62</v>
      </c>
      <c r="S555" s="1" t="s">
        <v>1451</v>
      </c>
      <c r="T555" s="1" t="s">
        <v>64</v>
      </c>
      <c r="U555" s="1" t="s">
        <v>61</v>
      </c>
      <c r="V555" s="1" t="s">
        <v>1452</v>
      </c>
      <c r="W555" s="1" t="s">
        <v>72</v>
      </c>
      <c r="X555" s="1" t="s">
        <v>61</v>
      </c>
      <c r="Y555" s="1" t="s">
        <v>1453</v>
      </c>
      <c r="Z555" t="s">
        <v>3192</v>
      </c>
      <c r="AA555" s="12" t="str">
        <f>Table1[[#This Row],[case_id]]&amp;"__"&amp;Table1[[#This Row],[filename]]&amp;"__"&amp;Table1[[#This Row],[Model]]</f>
        <v>repo_4fbf275_81f385c__claude_api_llm_vs_gt.diff__Claude Opus 4.8</v>
      </c>
      <c r="AB555" s="12">
        <f>IF(Table1[[#This Row],[task_success]]="Yes",1,0)</f>
        <v>1</v>
      </c>
      <c r="AC555" s="12">
        <f>IF(Table1[[#This Row],[task_success]]="Partial",1,0)</f>
        <v>0</v>
      </c>
      <c r="AD555" s="12">
        <f>IF(Table1[[#This Row],[task_success]]="No",1,0)</f>
        <v>0</v>
      </c>
      <c r="AE555" s="12">
        <f>IF(Table1[[#This Row],[exact_match]]="Yes",1,0)</f>
        <v>0</v>
      </c>
      <c r="AF555" s="12">
        <f>IF(Table1[[#This Row],[unintended_change_present]]="Yes",1,0)</f>
        <v>1</v>
      </c>
      <c r="AG555" s="12">
        <f>IF(Table1[[#This Row],[missed_required_change]]="Yes",1,0)</f>
        <v>0</v>
      </c>
      <c r="AH555" s="12">
        <f>IF(OR(Table1[[#This Row],[severity]]="Medium",Table1[[#This Row],[severity]]="High"),1,0)</f>
        <v>1</v>
      </c>
    </row>
    <row r="556" spans="1:34" ht="275.25">
      <c r="A556" s="1" t="s">
        <v>1454</v>
      </c>
      <c r="B556" s="11" t="s">
        <v>1455</v>
      </c>
      <c r="C556" s="1" t="s">
        <v>51</v>
      </c>
      <c r="D55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6" s="11" t="s">
        <v>1456</v>
      </c>
      <c r="F556" s="12" t="s">
        <v>1457</v>
      </c>
      <c r="G556" s="12" t="s">
        <v>1458</v>
      </c>
      <c r="H556" s="12">
        <v>3</v>
      </c>
      <c r="I556" s="12" t="s">
        <v>1459</v>
      </c>
      <c r="J556" s="12" t="s">
        <v>1460</v>
      </c>
      <c r="K556" s="13" t="s">
        <v>56</v>
      </c>
      <c r="L556" s="12" t="s">
        <v>1461</v>
      </c>
      <c r="M556" s="12" t="s">
        <v>1462</v>
      </c>
      <c r="N556" s="1" t="s">
        <v>1469</v>
      </c>
      <c r="O556" s="1" t="s">
        <v>1470</v>
      </c>
      <c r="P556" t="s">
        <v>102</v>
      </c>
      <c r="Q556" t="s">
        <v>61</v>
      </c>
      <c r="R556" t="s">
        <v>62</v>
      </c>
      <c r="S556" s="1" t="s">
        <v>205</v>
      </c>
      <c r="T556" t="s">
        <v>125</v>
      </c>
      <c r="U556" t="s">
        <v>62</v>
      </c>
      <c r="V556" s="1" t="s">
        <v>1465</v>
      </c>
      <c r="W556" s="1" t="s">
        <v>162</v>
      </c>
      <c r="X556" s="1" t="s">
        <v>62</v>
      </c>
      <c r="Y556" s="1" t="s">
        <v>73</v>
      </c>
      <c r="Z556" t="s">
        <v>3192</v>
      </c>
      <c r="AA556" s="12" t="str">
        <f>Table1[[#This Row],[case_id]]&amp;"__"&amp;Table1[[#This Row],[filename]]&amp;"__"&amp;Table1[[#This Row],[Model]]</f>
        <v>repo_15a5c59_ef8da99__claude_def_llm_vs_gt.diff__Claude Opus 4.8</v>
      </c>
      <c r="AB556" s="12">
        <f>IF(Table1[[#This Row],[task_success]]="Yes",1,0)</f>
        <v>0</v>
      </c>
      <c r="AC556" s="12">
        <f>IF(Table1[[#This Row],[task_success]]="Partial",1,0)</f>
        <v>1</v>
      </c>
      <c r="AD556" s="12">
        <f>IF(Table1[[#This Row],[task_success]]="No",1,0)</f>
        <v>0</v>
      </c>
      <c r="AE556" s="12">
        <f>IF(Table1[[#This Row],[exact_match]]="Yes",1,0)</f>
        <v>0</v>
      </c>
      <c r="AF556" s="12">
        <f>IF(Table1[[#This Row],[unintended_change_present]]="Yes",1,0)</f>
        <v>1</v>
      </c>
      <c r="AG556" s="12">
        <f>IF(Table1[[#This Row],[missed_required_change]]="Yes",1,0)</f>
        <v>1</v>
      </c>
      <c r="AH556" s="12">
        <f>IF(OR(Table1[[#This Row],[severity]]="Medium",Table1[[#This Row],[severity]]="High"),1,0)</f>
        <v>1</v>
      </c>
    </row>
    <row r="557" spans="1:34" ht="137.25">
      <c r="A557" s="1" t="s">
        <v>1454</v>
      </c>
      <c r="B557" s="11" t="s">
        <v>1455</v>
      </c>
      <c r="C557" s="1" t="s">
        <v>51</v>
      </c>
      <c r="D55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7" s="11" t="s">
        <v>1456</v>
      </c>
      <c r="F557" s="12" t="s">
        <v>1457</v>
      </c>
      <c r="G557" s="12" t="s">
        <v>1458</v>
      </c>
      <c r="H557" s="12">
        <v>3</v>
      </c>
      <c r="I557" s="12" t="s">
        <v>1459</v>
      </c>
      <c r="J557" s="12" t="s">
        <v>1471</v>
      </c>
      <c r="K557" s="13" t="s">
        <v>56</v>
      </c>
      <c r="L557" s="12" t="s">
        <v>1461</v>
      </c>
      <c r="M557" s="12" t="s">
        <v>1462</v>
      </c>
      <c r="N557" s="1" t="s">
        <v>1477</v>
      </c>
      <c r="O557" s="1" t="s">
        <v>1478</v>
      </c>
      <c r="P557" t="s">
        <v>62</v>
      </c>
      <c r="Q557" t="s">
        <v>61</v>
      </c>
      <c r="R557" t="s">
        <v>62</v>
      </c>
      <c r="S557" s="1" t="s">
        <v>76</v>
      </c>
      <c r="T557" t="s">
        <v>77</v>
      </c>
      <c r="U557" t="s">
        <v>61</v>
      </c>
      <c r="V557" s="1" t="s">
        <v>1368</v>
      </c>
      <c r="W557" s="1" t="s">
        <v>72</v>
      </c>
      <c r="X557" s="1" t="s">
        <v>62</v>
      </c>
      <c r="Y557" s="1" t="s">
        <v>73</v>
      </c>
      <c r="Z557" t="s">
        <v>3192</v>
      </c>
      <c r="AA557" s="12" t="str">
        <f>Table1[[#This Row],[case_id]]&amp;"__"&amp;Table1[[#This Row],[filename]]&amp;"__"&amp;Table1[[#This Row],[Model]]</f>
        <v>repo_15a5c59_ef8da99__claude_output_llm_vs_gt.diff__Claude Opus 4.8</v>
      </c>
      <c r="AB557" s="12">
        <f>IF(Table1[[#This Row],[task_success]]="Yes",1,0)</f>
        <v>1</v>
      </c>
      <c r="AC557" s="12">
        <f>IF(Table1[[#This Row],[task_success]]="Partial",1,0)</f>
        <v>0</v>
      </c>
      <c r="AD557" s="12">
        <f>IF(Table1[[#This Row],[task_success]]="No",1,0)</f>
        <v>0</v>
      </c>
      <c r="AE557" s="12">
        <f>IF(Table1[[#This Row],[exact_match]]="Yes",1,0)</f>
        <v>0</v>
      </c>
      <c r="AF557" s="12">
        <f>IF(Table1[[#This Row],[unintended_change_present]]="Yes",1,0)</f>
        <v>1</v>
      </c>
      <c r="AG557" s="12">
        <f>IF(Table1[[#This Row],[missed_required_change]]="Yes",1,0)</f>
        <v>0</v>
      </c>
      <c r="AH557" s="12">
        <f>IF(OR(Table1[[#This Row],[severity]]="Medium",Table1[[#This Row],[severity]]="High"),1,0)</f>
        <v>0</v>
      </c>
    </row>
    <row r="558" spans="1:34" ht="137.25">
      <c r="A558" s="1" t="s">
        <v>1454</v>
      </c>
      <c r="B558" s="11" t="s">
        <v>1455</v>
      </c>
      <c r="C558" s="1" t="s">
        <v>51</v>
      </c>
      <c r="D55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8" s="11" t="s">
        <v>1456</v>
      </c>
      <c r="F558" s="12" t="s">
        <v>1457</v>
      </c>
      <c r="G558" s="12" t="s">
        <v>1458</v>
      </c>
      <c r="H558" s="12">
        <v>3</v>
      </c>
      <c r="I558" s="12" t="s">
        <v>1459</v>
      </c>
      <c r="J558" s="12" t="s">
        <v>1479</v>
      </c>
      <c r="K558" s="13" t="s">
        <v>56</v>
      </c>
      <c r="L558" s="12" t="s">
        <v>1461</v>
      </c>
      <c r="M558" s="12" t="s">
        <v>1462</v>
      </c>
      <c r="N558" s="1" t="s">
        <v>925</v>
      </c>
      <c r="O558" s="1" t="s">
        <v>1483</v>
      </c>
      <c r="P558" t="s">
        <v>62</v>
      </c>
      <c r="Q558" t="s">
        <v>61</v>
      </c>
      <c r="R558" t="s">
        <v>62</v>
      </c>
      <c r="S558" s="1" t="s">
        <v>76</v>
      </c>
      <c r="T558" t="s">
        <v>77</v>
      </c>
      <c r="U558" t="s">
        <v>61</v>
      </c>
      <c r="V558" s="1" t="s">
        <v>1368</v>
      </c>
      <c r="W558" s="1" t="s">
        <v>72</v>
      </c>
      <c r="X558" s="1" t="s">
        <v>62</v>
      </c>
      <c r="Y558" s="1" t="s">
        <v>73</v>
      </c>
      <c r="Z558" t="s">
        <v>3192</v>
      </c>
      <c r="AA558" s="12" t="str">
        <f>Table1[[#This Row],[case_id]]&amp;"__"&amp;Table1[[#This Row],[filename]]&amp;"__"&amp;Table1[[#This Row],[Model]]</f>
        <v>repo_15a5c59_ef8da99__claude_sys_llm_vs_gt.diff__Claude Opus 4.8</v>
      </c>
      <c r="AB558" s="12">
        <f>IF(Table1[[#This Row],[task_success]]="Yes",1,0)</f>
        <v>1</v>
      </c>
      <c r="AC558" s="12">
        <f>IF(Table1[[#This Row],[task_success]]="Partial",1,0)</f>
        <v>0</v>
      </c>
      <c r="AD558" s="12">
        <f>IF(Table1[[#This Row],[task_success]]="No",1,0)</f>
        <v>0</v>
      </c>
      <c r="AE558" s="12">
        <f>IF(Table1[[#This Row],[exact_match]]="Yes",1,0)</f>
        <v>0</v>
      </c>
      <c r="AF558" s="12">
        <f>IF(Table1[[#This Row],[unintended_change_present]]="Yes",1,0)</f>
        <v>1</v>
      </c>
      <c r="AG558" s="12">
        <f>IF(Table1[[#This Row],[missed_required_change]]="Yes",1,0)</f>
        <v>0</v>
      </c>
      <c r="AH558" s="12">
        <f>IF(OR(Table1[[#This Row],[severity]]="Medium",Table1[[#This Row],[severity]]="High"),1,0)</f>
        <v>0</v>
      </c>
    </row>
    <row r="559" spans="1:34" ht="409.6">
      <c r="A559" s="1" t="s">
        <v>1454</v>
      </c>
      <c r="B559" s="11" t="s">
        <v>1455</v>
      </c>
      <c r="C559" s="1" t="s">
        <v>51</v>
      </c>
      <c r="D55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59" s="11" t="s">
        <v>1484</v>
      </c>
      <c r="F559" s="12" t="s">
        <v>1485</v>
      </c>
      <c r="G559" s="12" t="s">
        <v>1486</v>
      </c>
      <c r="H559" s="12">
        <v>2</v>
      </c>
      <c r="I559" s="12" t="s">
        <v>1487</v>
      </c>
      <c r="J559" s="12" t="s">
        <v>1460</v>
      </c>
      <c r="K559" s="13" t="s">
        <v>56</v>
      </c>
      <c r="L559" s="12" t="s">
        <v>1488</v>
      </c>
      <c r="M559" s="12" t="s">
        <v>1489</v>
      </c>
      <c r="N559" s="1" t="s">
        <v>1469</v>
      </c>
      <c r="O559" s="1" t="s">
        <v>1494</v>
      </c>
      <c r="P559" t="s">
        <v>102</v>
      </c>
      <c r="Q559" t="s">
        <v>61</v>
      </c>
      <c r="R559" t="s">
        <v>62</v>
      </c>
      <c r="S559" s="1" t="s">
        <v>160</v>
      </c>
      <c r="T559" s="1" t="s">
        <v>64</v>
      </c>
      <c r="U559" s="1" t="s">
        <v>62</v>
      </c>
      <c r="V559" s="1" t="s">
        <v>1495</v>
      </c>
      <c r="W559" s="1" t="s">
        <v>162</v>
      </c>
      <c r="X559" s="1" t="s">
        <v>62</v>
      </c>
      <c r="Y559" s="1" t="s">
        <v>73</v>
      </c>
      <c r="Z559" t="s">
        <v>3192</v>
      </c>
      <c r="AA559" s="12" t="str">
        <f>Table1[[#This Row],[case_id]]&amp;"__"&amp;Table1[[#This Row],[filename]]&amp;"__"&amp;Table1[[#This Row],[Model]]</f>
        <v>repo_0d62593_c8e4fb2__claude_def_llm_vs_gt.diff__Claude Opus 4.8</v>
      </c>
      <c r="AB559" s="12">
        <f>IF(Table1[[#This Row],[task_success]]="Yes",1,0)</f>
        <v>0</v>
      </c>
      <c r="AC559" s="12">
        <f>IF(Table1[[#This Row],[task_success]]="Partial",1,0)</f>
        <v>1</v>
      </c>
      <c r="AD559" s="12">
        <f>IF(Table1[[#This Row],[task_success]]="No",1,0)</f>
        <v>0</v>
      </c>
      <c r="AE559" s="12">
        <f>IF(Table1[[#This Row],[exact_match]]="Yes",1,0)</f>
        <v>0</v>
      </c>
      <c r="AF559" s="12">
        <f>IF(Table1[[#This Row],[unintended_change_present]]="Yes",1,0)</f>
        <v>1</v>
      </c>
      <c r="AG559" s="12">
        <f>IF(Table1[[#This Row],[missed_required_change]]="Yes",1,0)</f>
        <v>1</v>
      </c>
      <c r="AH559" s="12">
        <f>IF(OR(Table1[[#This Row],[severity]]="Medium",Table1[[#This Row],[severity]]="High"),1,0)</f>
        <v>1</v>
      </c>
    </row>
    <row r="560" spans="1:34" ht="259.5">
      <c r="A560" s="1" t="s">
        <v>1454</v>
      </c>
      <c r="B560" s="11" t="s">
        <v>1455</v>
      </c>
      <c r="C560" s="1" t="s">
        <v>80</v>
      </c>
      <c r="D56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0" s="11" t="s">
        <v>1496</v>
      </c>
      <c r="F560" s="12" t="s">
        <v>1497</v>
      </c>
      <c r="G560" s="12" t="s">
        <v>1498</v>
      </c>
      <c r="H560" s="12">
        <v>1</v>
      </c>
      <c r="I560" s="12" t="s">
        <v>1499</v>
      </c>
      <c r="J560" s="12" t="s">
        <v>1499</v>
      </c>
      <c r="K560" s="13" t="s">
        <v>56</v>
      </c>
      <c r="L560" s="12" t="s">
        <v>1500</v>
      </c>
      <c r="M560" s="12" t="s">
        <v>1501</v>
      </c>
      <c r="N560" s="1" t="s">
        <v>1509</v>
      </c>
      <c r="O560" s="1" t="s">
        <v>1510</v>
      </c>
      <c r="P560" t="s">
        <v>61</v>
      </c>
      <c r="Q560" t="s">
        <v>61</v>
      </c>
      <c r="R560" t="s">
        <v>62</v>
      </c>
      <c r="S560" s="1" t="s">
        <v>103</v>
      </c>
      <c r="T560" s="1" t="s">
        <v>64</v>
      </c>
      <c r="U560" s="1" t="s">
        <v>62</v>
      </c>
      <c r="V560" s="1" t="s">
        <v>1511</v>
      </c>
      <c r="W560" s="1" t="s">
        <v>66</v>
      </c>
      <c r="X560" s="1" t="s">
        <v>62</v>
      </c>
      <c r="Y560" s="1" t="s">
        <v>73</v>
      </c>
      <c r="Z560" t="s">
        <v>3192</v>
      </c>
      <c r="AA560" s="12" t="str">
        <f>Table1[[#This Row],[case_id]]&amp;"__"&amp;Table1[[#This Row],[filename]]&amp;"__"&amp;Table1[[#This Row],[Model]]</f>
        <v>repo_f35abde_354b8b1__claude_cliapp_llm_vs_gt.diff__Claude Opus 4.8</v>
      </c>
      <c r="AB560" s="12">
        <f>IF(Table1[[#This Row],[task_success]]="Yes",1,0)</f>
        <v>0</v>
      </c>
      <c r="AC560" s="12">
        <f>IF(Table1[[#This Row],[task_success]]="Partial",1,0)</f>
        <v>0</v>
      </c>
      <c r="AD560" s="12">
        <f>IF(Table1[[#This Row],[task_success]]="No",1,0)</f>
        <v>1</v>
      </c>
      <c r="AE560" s="12">
        <f>IF(Table1[[#This Row],[exact_match]]="Yes",1,0)</f>
        <v>0</v>
      </c>
      <c r="AF560" s="12">
        <f>IF(Table1[[#This Row],[unintended_change_present]]="Yes",1,0)</f>
        <v>1</v>
      </c>
      <c r="AG560" s="12">
        <f>IF(Table1[[#This Row],[missed_required_change]]="Yes",1,0)</f>
        <v>1</v>
      </c>
      <c r="AH560" s="12">
        <f>IF(OR(Table1[[#This Row],[severity]]="Medium",Table1[[#This Row],[severity]]="High"),1,0)</f>
        <v>1</v>
      </c>
    </row>
    <row r="561" spans="1:34" ht="213">
      <c r="A561" s="1" t="s">
        <v>1454</v>
      </c>
      <c r="B561" s="11" t="s">
        <v>1455</v>
      </c>
      <c r="C561" s="1" t="s">
        <v>51</v>
      </c>
      <c r="D56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1" s="11" t="s">
        <v>1484</v>
      </c>
      <c r="F561" s="12" t="s">
        <v>1485</v>
      </c>
      <c r="G561" s="12" t="s">
        <v>1486</v>
      </c>
      <c r="H561" s="12">
        <v>2</v>
      </c>
      <c r="I561" s="12" t="s">
        <v>1487</v>
      </c>
      <c r="J561" s="12" t="s">
        <v>1512</v>
      </c>
      <c r="K561" s="13" t="s">
        <v>56</v>
      </c>
      <c r="L561" s="12" t="s">
        <v>1488</v>
      </c>
      <c r="M561" s="12" t="s">
        <v>1489</v>
      </c>
      <c r="N561" s="1" t="s">
        <v>1520</v>
      </c>
      <c r="O561" s="1" t="s">
        <v>1521</v>
      </c>
      <c r="P561" t="s">
        <v>62</v>
      </c>
      <c r="Q561" t="s">
        <v>61</v>
      </c>
      <c r="R561" t="s">
        <v>62</v>
      </c>
      <c r="S561" s="1" t="s">
        <v>215</v>
      </c>
      <c r="T561" t="s">
        <v>77</v>
      </c>
      <c r="U561" t="s">
        <v>61</v>
      </c>
      <c r="V561" s="1" t="s">
        <v>1515</v>
      </c>
      <c r="W561" s="1" t="s">
        <v>72</v>
      </c>
      <c r="X561" s="1" t="s">
        <v>62</v>
      </c>
      <c r="Y561" s="1" t="s">
        <v>73</v>
      </c>
      <c r="Z561" t="s">
        <v>3192</v>
      </c>
      <c r="AA561" s="12" t="str">
        <f>Table1[[#This Row],[case_id]]&amp;"__"&amp;Table1[[#This Row],[filename]]&amp;"__"&amp;Table1[[#This Row],[Model]]</f>
        <v>repo_0d62593_c8e4fb2__claude_dependency_llm_vs_gt.diff__Claude Opus 4.8</v>
      </c>
      <c r="AB561" s="12">
        <f>IF(Table1[[#This Row],[task_success]]="Yes",1,0)</f>
        <v>1</v>
      </c>
      <c r="AC561" s="12">
        <f>IF(Table1[[#This Row],[task_success]]="Partial",1,0)</f>
        <v>0</v>
      </c>
      <c r="AD561" s="12">
        <f>IF(Table1[[#This Row],[task_success]]="No",1,0)</f>
        <v>0</v>
      </c>
      <c r="AE561" s="12">
        <f>IF(Table1[[#This Row],[exact_match]]="Yes",1,0)</f>
        <v>0</v>
      </c>
      <c r="AF561" s="12">
        <f>IF(Table1[[#This Row],[unintended_change_present]]="Yes",1,0)</f>
        <v>1</v>
      </c>
      <c r="AG561" s="12">
        <f>IF(Table1[[#This Row],[missed_required_change]]="Yes",1,0)</f>
        <v>0</v>
      </c>
      <c r="AH561" s="12">
        <f>IF(OR(Table1[[#This Row],[severity]]="Medium",Table1[[#This Row],[severity]]="High"),1,0)</f>
        <v>0</v>
      </c>
    </row>
    <row r="562" spans="1:34" ht="244.5">
      <c r="A562" s="1" t="s">
        <v>1454</v>
      </c>
      <c r="B562" s="11" t="s">
        <v>1455</v>
      </c>
      <c r="C562" s="1" t="s">
        <v>80</v>
      </c>
      <c r="D56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2" s="11" t="s">
        <v>1522</v>
      </c>
      <c r="F562" s="12" t="s">
        <v>1523</v>
      </c>
      <c r="G562" s="12" t="s">
        <v>1524</v>
      </c>
      <c r="H562" s="12">
        <v>4</v>
      </c>
      <c r="I562" s="12" t="s">
        <v>1525</v>
      </c>
      <c r="J562" s="12" t="s">
        <v>1526</v>
      </c>
      <c r="K562" s="13" t="s">
        <v>56</v>
      </c>
      <c r="L562" s="12" t="s">
        <v>1527</v>
      </c>
      <c r="M562" s="12" t="s">
        <v>1528</v>
      </c>
      <c r="N562" s="1" t="s">
        <v>1533</v>
      </c>
      <c r="O562" s="1" t="s">
        <v>1534</v>
      </c>
      <c r="P562" s="1" t="s">
        <v>61</v>
      </c>
      <c r="Q562" s="1" t="s">
        <v>61</v>
      </c>
      <c r="R562" s="1" t="s">
        <v>62</v>
      </c>
      <c r="S562" s="1" t="s">
        <v>1535</v>
      </c>
      <c r="T562" s="1" t="s">
        <v>77</v>
      </c>
      <c r="U562" s="1" t="s">
        <v>62</v>
      </c>
      <c r="V562" s="1" t="s">
        <v>1536</v>
      </c>
      <c r="W562" s="1" t="s">
        <v>66</v>
      </c>
      <c r="X562" s="1" t="s">
        <v>62</v>
      </c>
      <c r="Y562" s="1" t="s">
        <v>73</v>
      </c>
      <c r="Z562" t="s">
        <v>3192</v>
      </c>
      <c r="AA562" s="12" t="str">
        <f>Table1[[#This Row],[case_id]]&amp;"__"&amp;Table1[[#This Row],[filename]]&amp;"__"&amp;Table1[[#This Row],[Model]]</f>
        <v>repo_41101f7_a0e5c3d__claude_conftest_llm_vs_gt.diff__Claude Opus 4.8</v>
      </c>
      <c r="AB562" s="12">
        <f>IF(Table1[[#This Row],[task_success]]="Yes",1,0)</f>
        <v>0</v>
      </c>
      <c r="AC562" s="12">
        <f>IF(Table1[[#This Row],[task_success]]="Partial",1,0)</f>
        <v>0</v>
      </c>
      <c r="AD562" s="12">
        <f>IF(Table1[[#This Row],[task_success]]="No",1,0)</f>
        <v>1</v>
      </c>
      <c r="AE562" s="12">
        <f>IF(Table1[[#This Row],[exact_match]]="Yes",1,0)</f>
        <v>0</v>
      </c>
      <c r="AF562" s="12">
        <f>IF(Table1[[#This Row],[unintended_change_present]]="Yes",1,0)</f>
        <v>1</v>
      </c>
      <c r="AG562" s="12">
        <f>IF(Table1[[#This Row],[missed_required_change]]="Yes",1,0)</f>
        <v>1</v>
      </c>
      <c r="AH562" s="12">
        <f>IF(OR(Table1[[#This Row],[severity]]="Medium",Table1[[#This Row],[severity]]="High"),1,0)</f>
        <v>0</v>
      </c>
    </row>
    <row r="563" spans="1:34" ht="244.5">
      <c r="A563" s="1" t="s">
        <v>1454</v>
      </c>
      <c r="B563" s="11" t="s">
        <v>1455</v>
      </c>
      <c r="C563" s="1" t="s">
        <v>80</v>
      </c>
      <c r="D56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3" s="11" t="s">
        <v>1522</v>
      </c>
      <c r="F563" s="12" t="s">
        <v>1523</v>
      </c>
      <c r="G563" s="12" t="s">
        <v>1524</v>
      </c>
      <c r="H563" s="12">
        <v>4</v>
      </c>
      <c r="I563" s="12" t="s">
        <v>1525</v>
      </c>
      <c r="J563" s="12" t="s">
        <v>1537</v>
      </c>
      <c r="K563" s="13" t="s">
        <v>56</v>
      </c>
      <c r="L563" s="12" t="s">
        <v>1527</v>
      </c>
      <c r="M563" s="12" t="s">
        <v>1528</v>
      </c>
      <c r="N563" s="1" t="s">
        <v>1543</v>
      </c>
      <c r="O563" s="1" t="s">
        <v>1544</v>
      </c>
      <c r="P563" t="s">
        <v>62</v>
      </c>
      <c r="Q563" t="s">
        <v>61</v>
      </c>
      <c r="R563" t="s">
        <v>62</v>
      </c>
      <c r="S563" s="1" t="s">
        <v>901</v>
      </c>
      <c r="T563" t="s">
        <v>77</v>
      </c>
      <c r="U563" t="s">
        <v>61</v>
      </c>
      <c r="V563" s="1" t="s">
        <v>1540</v>
      </c>
      <c r="W563" s="1" t="s">
        <v>72</v>
      </c>
      <c r="X563" s="1" t="s">
        <v>62</v>
      </c>
      <c r="Y563" s="1" t="s">
        <v>73</v>
      </c>
      <c r="Z563" t="s">
        <v>3192</v>
      </c>
      <c r="AA563" s="12" t="str">
        <f>Table1[[#This Row],[case_id]]&amp;"__"&amp;Table1[[#This Row],[filename]]&amp;"__"&amp;Table1[[#This Row],[Model]]</f>
        <v>repo_41101f7_a0e5c3d__claude_recovery_llm_vs_gt.diff__Claude Opus 4.8</v>
      </c>
      <c r="AB563" s="12">
        <f>IF(Table1[[#This Row],[task_success]]="Yes",1,0)</f>
        <v>1</v>
      </c>
      <c r="AC563" s="12">
        <f>IF(Table1[[#This Row],[task_success]]="Partial",1,0)</f>
        <v>0</v>
      </c>
      <c r="AD563" s="12">
        <f>IF(Table1[[#This Row],[task_success]]="No",1,0)</f>
        <v>0</v>
      </c>
      <c r="AE563" s="12">
        <f>IF(Table1[[#This Row],[exact_match]]="Yes",1,0)</f>
        <v>0</v>
      </c>
      <c r="AF563" s="12">
        <f>IF(Table1[[#This Row],[unintended_change_present]]="Yes",1,0)</f>
        <v>1</v>
      </c>
      <c r="AG563" s="12">
        <f>IF(Table1[[#This Row],[missed_required_change]]="Yes",1,0)</f>
        <v>0</v>
      </c>
      <c r="AH563" s="12">
        <f>IF(OR(Table1[[#This Row],[severity]]="Medium",Table1[[#This Row],[severity]]="High"),1,0)</f>
        <v>0</v>
      </c>
    </row>
    <row r="564" spans="1:34" ht="244.5">
      <c r="A564" s="1" t="s">
        <v>1454</v>
      </c>
      <c r="B564" s="11" t="s">
        <v>1455</v>
      </c>
      <c r="C564" s="1" t="s">
        <v>80</v>
      </c>
      <c r="D56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4" s="11" t="s">
        <v>1522</v>
      </c>
      <c r="F564" s="12" t="s">
        <v>1523</v>
      </c>
      <c r="G564" s="12" t="s">
        <v>1524</v>
      </c>
      <c r="H564" s="12">
        <v>4</v>
      </c>
      <c r="I564" s="12" t="s">
        <v>1525</v>
      </c>
      <c r="J564" s="12" t="s">
        <v>1545</v>
      </c>
      <c r="K564" s="13" t="s">
        <v>56</v>
      </c>
      <c r="L564" s="12" t="s">
        <v>1527</v>
      </c>
      <c r="M564" s="12" t="s">
        <v>1528</v>
      </c>
      <c r="N564" s="1" t="s">
        <v>1551</v>
      </c>
      <c r="O564" s="1" t="s">
        <v>1552</v>
      </c>
      <c r="P564" t="s">
        <v>62</v>
      </c>
      <c r="Q564" t="s">
        <v>61</v>
      </c>
      <c r="R564" t="s">
        <v>62</v>
      </c>
      <c r="S564" s="1" t="s">
        <v>76</v>
      </c>
      <c r="T564" t="s">
        <v>77</v>
      </c>
      <c r="U564" t="s">
        <v>61</v>
      </c>
      <c r="V564" s="1" t="s">
        <v>1368</v>
      </c>
      <c r="W564" s="1" t="s">
        <v>72</v>
      </c>
      <c r="X564" s="1" t="s">
        <v>62</v>
      </c>
      <c r="Y564" s="1" t="s">
        <v>73</v>
      </c>
      <c r="Z564" t="s">
        <v>3192</v>
      </c>
      <c r="AA564" s="12" t="str">
        <f>Table1[[#This Row],[case_id]]&amp;"__"&amp;Table1[[#This Row],[filename]]&amp;"__"&amp;Table1[[#This Row],[Model]]</f>
        <v>repo_41101f7_a0e5c3d__claude_run_llm_vs_gt.diff__Claude Opus 4.8</v>
      </c>
      <c r="AB564" s="12">
        <f>IF(Table1[[#This Row],[task_success]]="Yes",1,0)</f>
        <v>1</v>
      </c>
      <c r="AC564" s="12">
        <f>IF(Table1[[#This Row],[task_success]]="Partial",1,0)</f>
        <v>0</v>
      </c>
      <c r="AD564" s="12">
        <f>IF(Table1[[#This Row],[task_success]]="No",1,0)</f>
        <v>0</v>
      </c>
      <c r="AE564" s="12">
        <f>IF(Table1[[#This Row],[exact_match]]="Yes",1,0)</f>
        <v>0</v>
      </c>
      <c r="AF564" s="12">
        <f>IF(Table1[[#This Row],[unintended_change_present]]="Yes",1,0)</f>
        <v>1</v>
      </c>
      <c r="AG564" s="12">
        <f>IF(Table1[[#This Row],[missed_required_change]]="Yes",1,0)</f>
        <v>0</v>
      </c>
      <c r="AH564" s="12">
        <f>IF(OR(Table1[[#This Row],[severity]]="Medium",Table1[[#This Row],[severity]]="High"),1,0)</f>
        <v>0</v>
      </c>
    </row>
    <row r="565" spans="1:34" ht="244.5">
      <c r="A565" s="1" t="s">
        <v>1454</v>
      </c>
      <c r="B565" s="11" t="s">
        <v>1455</v>
      </c>
      <c r="C565" s="1" t="s">
        <v>80</v>
      </c>
      <c r="D56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5" s="11" t="s">
        <v>1522</v>
      </c>
      <c r="F565" s="12" t="s">
        <v>1523</v>
      </c>
      <c r="G565" s="12" t="s">
        <v>1524</v>
      </c>
      <c r="H565" s="12">
        <v>4</v>
      </c>
      <c r="I565" s="12" t="s">
        <v>1525</v>
      </c>
      <c r="J565" s="12" t="s">
        <v>1553</v>
      </c>
      <c r="K565" s="13" t="s">
        <v>56</v>
      </c>
      <c r="L565" s="12" t="s">
        <v>1527</v>
      </c>
      <c r="M565" s="12" t="s">
        <v>1528</v>
      </c>
      <c r="N565" s="1" t="s">
        <v>249</v>
      </c>
      <c r="O565" s="1" t="s">
        <v>1556</v>
      </c>
      <c r="P565" t="s">
        <v>62</v>
      </c>
      <c r="Q565" t="s">
        <v>61</v>
      </c>
      <c r="R565" t="s">
        <v>62</v>
      </c>
      <c r="S565" s="1" t="s">
        <v>76</v>
      </c>
      <c r="T565" t="s">
        <v>77</v>
      </c>
      <c r="U565" t="s">
        <v>61</v>
      </c>
      <c r="V565" s="1" t="s">
        <v>1368</v>
      </c>
      <c r="W565" s="1" t="s">
        <v>72</v>
      </c>
      <c r="X565" s="1" t="s">
        <v>62</v>
      </c>
      <c r="Y565" s="1" t="s">
        <v>73</v>
      </c>
      <c r="Z565" t="s">
        <v>3192</v>
      </c>
      <c r="AA565" s="12" t="str">
        <f>Table1[[#This Row],[case_id]]&amp;"__"&amp;Table1[[#This Row],[filename]]&amp;"__"&amp;Table1[[#This Row],[Model]]</f>
        <v>repo_41101f7_a0e5c3d__claude_sensor_llm_vs_gt.diff__Claude Opus 4.8</v>
      </c>
      <c r="AB565" s="12">
        <f>IF(Table1[[#This Row],[task_success]]="Yes",1,0)</f>
        <v>1</v>
      </c>
      <c r="AC565" s="12">
        <f>IF(Table1[[#This Row],[task_success]]="Partial",1,0)</f>
        <v>0</v>
      </c>
      <c r="AD565" s="12">
        <f>IF(Table1[[#This Row],[task_success]]="No",1,0)</f>
        <v>0</v>
      </c>
      <c r="AE565" s="12">
        <f>IF(Table1[[#This Row],[exact_match]]="Yes",1,0)</f>
        <v>0</v>
      </c>
      <c r="AF565" s="12">
        <f>IF(Table1[[#This Row],[unintended_change_present]]="Yes",1,0)</f>
        <v>1</v>
      </c>
      <c r="AG565" s="12">
        <f>IF(Table1[[#This Row],[missed_required_change]]="Yes",1,0)</f>
        <v>0</v>
      </c>
      <c r="AH565" s="12">
        <f>IF(OR(Table1[[#This Row],[severity]]="Medium",Table1[[#This Row],[severity]]="High"),1,0)</f>
        <v>0</v>
      </c>
    </row>
    <row r="566" spans="1:34" ht="183">
      <c r="A566" s="1" t="s">
        <v>1454</v>
      </c>
      <c r="B566" s="11" t="s">
        <v>1455</v>
      </c>
      <c r="C566" s="1" t="s">
        <v>114</v>
      </c>
      <c r="D56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6" s="11" t="s">
        <v>1557</v>
      </c>
      <c r="F566" s="12" t="s">
        <v>1558</v>
      </c>
      <c r="G566" s="12" t="s">
        <v>1559</v>
      </c>
      <c r="H566" s="12">
        <v>4</v>
      </c>
      <c r="I566" s="12" t="s">
        <v>1560</v>
      </c>
      <c r="J566" s="12" t="s">
        <v>1561</v>
      </c>
      <c r="K566" s="13" t="s">
        <v>56</v>
      </c>
      <c r="L566" s="12" t="s">
        <v>1562</v>
      </c>
      <c r="M566" s="12" t="s">
        <v>1563</v>
      </c>
      <c r="N566" s="1" t="s">
        <v>452</v>
      </c>
      <c r="O566" s="1" t="s">
        <v>1566</v>
      </c>
      <c r="P566" t="s">
        <v>62</v>
      </c>
      <c r="Q566" t="s">
        <v>61</v>
      </c>
      <c r="R566" t="s">
        <v>62</v>
      </c>
      <c r="S566" s="1" t="s">
        <v>76</v>
      </c>
      <c r="T566" t="s">
        <v>77</v>
      </c>
      <c r="U566" t="s">
        <v>61</v>
      </c>
      <c r="V566" s="1" t="s">
        <v>1368</v>
      </c>
      <c r="W566" s="1" t="s">
        <v>72</v>
      </c>
      <c r="X566" s="1" t="s">
        <v>62</v>
      </c>
      <c r="Y566" s="1" t="s">
        <v>73</v>
      </c>
      <c r="Z566" t="s">
        <v>3192</v>
      </c>
      <c r="AA566" s="12" t="str">
        <f>Table1[[#This Row],[case_id]]&amp;"__"&amp;Table1[[#This Row],[filename]]&amp;"__"&amp;Table1[[#This Row],[Model]]</f>
        <v>repo_fb918e0_fa16772__claude_base_llm_vs_gt.diff__Claude Opus 4.8</v>
      </c>
      <c r="AB566" s="12">
        <f>IF(Table1[[#This Row],[task_success]]="Yes",1,0)</f>
        <v>1</v>
      </c>
      <c r="AC566" s="12">
        <f>IF(Table1[[#This Row],[task_success]]="Partial",1,0)</f>
        <v>0</v>
      </c>
      <c r="AD566" s="12">
        <f>IF(Table1[[#This Row],[task_success]]="No",1,0)</f>
        <v>0</v>
      </c>
      <c r="AE566" s="12">
        <f>IF(Table1[[#This Row],[exact_match]]="Yes",1,0)</f>
        <v>0</v>
      </c>
      <c r="AF566" s="12">
        <f>IF(Table1[[#This Row],[unintended_change_present]]="Yes",1,0)</f>
        <v>1</v>
      </c>
      <c r="AG566" s="12">
        <f>IF(Table1[[#This Row],[missed_required_change]]="Yes",1,0)</f>
        <v>0</v>
      </c>
      <c r="AH566" s="12">
        <f>IF(OR(Table1[[#This Row],[severity]]="Medium",Table1[[#This Row],[severity]]="High"),1,0)</f>
        <v>0</v>
      </c>
    </row>
    <row r="567" spans="1:34" ht="183">
      <c r="A567" s="1" t="s">
        <v>1454</v>
      </c>
      <c r="B567" s="11" t="s">
        <v>1455</v>
      </c>
      <c r="C567" s="1" t="s">
        <v>114</v>
      </c>
      <c r="D56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7" s="11" t="s">
        <v>1557</v>
      </c>
      <c r="F567" s="12" t="s">
        <v>1558</v>
      </c>
      <c r="G567" s="12" t="s">
        <v>1559</v>
      </c>
      <c r="H567" s="12">
        <v>4</v>
      </c>
      <c r="I567" s="12" t="s">
        <v>1560</v>
      </c>
      <c r="J567" s="12" t="s">
        <v>1567</v>
      </c>
      <c r="K567" s="13" t="s">
        <v>56</v>
      </c>
      <c r="L567" s="12" t="s">
        <v>1562</v>
      </c>
      <c r="M567" s="12" t="s">
        <v>1563</v>
      </c>
      <c r="N567" s="1" t="s">
        <v>235</v>
      </c>
      <c r="O567" s="1" t="s">
        <v>1573</v>
      </c>
      <c r="P567" t="s">
        <v>62</v>
      </c>
      <c r="Q567" t="s">
        <v>61</v>
      </c>
      <c r="R567" t="s">
        <v>62</v>
      </c>
      <c r="S567" s="1" t="s">
        <v>76</v>
      </c>
      <c r="T567" t="s">
        <v>77</v>
      </c>
      <c r="U567" t="s">
        <v>61</v>
      </c>
      <c r="V567" s="1" t="s">
        <v>1368</v>
      </c>
      <c r="W567" s="1" t="s">
        <v>72</v>
      </c>
      <c r="X567" s="1" t="s">
        <v>62</v>
      </c>
      <c r="Y567" s="1" t="s">
        <v>73</v>
      </c>
      <c r="Z567" t="s">
        <v>3192</v>
      </c>
      <c r="AA567" s="12" t="str">
        <f>Table1[[#This Row],[case_id]]&amp;"__"&amp;Table1[[#This Row],[filename]]&amp;"__"&amp;Table1[[#This Row],[Model]]</f>
        <v>repo_fb918e0_fa16772__claude_init_llm_vs_gt.diff__Claude Opus 4.8</v>
      </c>
      <c r="AB567" s="12">
        <f>IF(Table1[[#This Row],[task_success]]="Yes",1,0)</f>
        <v>1</v>
      </c>
      <c r="AC567" s="12">
        <f>IF(Table1[[#This Row],[task_success]]="Partial",1,0)</f>
        <v>0</v>
      </c>
      <c r="AD567" s="12">
        <f>IF(Table1[[#This Row],[task_success]]="No",1,0)</f>
        <v>0</v>
      </c>
      <c r="AE567" s="12">
        <f>IF(Table1[[#This Row],[exact_match]]="Yes",1,0)</f>
        <v>0</v>
      </c>
      <c r="AF567" s="12">
        <f>IF(Table1[[#This Row],[unintended_change_present]]="Yes",1,0)</f>
        <v>1</v>
      </c>
      <c r="AG567" s="12">
        <f>IF(Table1[[#This Row],[missed_required_change]]="Yes",1,0)</f>
        <v>0</v>
      </c>
      <c r="AH567" s="12">
        <f>IF(OR(Table1[[#This Row],[severity]]="Medium",Table1[[#This Row],[severity]]="High"),1,0)</f>
        <v>0</v>
      </c>
    </row>
    <row r="568" spans="1:34" ht="183">
      <c r="A568" s="1" t="s">
        <v>1454</v>
      </c>
      <c r="B568" s="11" t="s">
        <v>1455</v>
      </c>
      <c r="C568" s="1" t="s">
        <v>114</v>
      </c>
      <c r="D56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8" s="11" t="s">
        <v>1557</v>
      </c>
      <c r="F568" s="12" t="s">
        <v>1558</v>
      </c>
      <c r="G568" s="12" t="s">
        <v>1559</v>
      </c>
      <c r="H568" s="12">
        <v>4</v>
      </c>
      <c r="I568" s="12" t="s">
        <v>1560</v>
      </c>
      <c r="J568" s="12" t="s">
        <v>1574</v>
      </c>
      <c r="K568" s="13" t="s">
        <v>56</v>
      </c>
      <c r="L568" s="12" t="s">
        <v>1562</v>
      </c>
      <c r="M568" s="12" t="s">
        <v>1563</v>
      </c>
      <c r="N568" s="1" t="s">
        <v>1581</v>
      </c>
      <c r="O568" s="1" t="s">
        <v>1582</v>
      </c>
      <c r="P568" t="s">
        <v>62</v>
      </c>
      <c r="Q568" t="s">
        <v>61</v>
      </c>
      <c r="R568" t="s">
        <v>62</v>
      </c>
      <c r="S568" s="1" t="s">
        <v>76</v>
      </c>
      <c r="T568" t="s">
        <v>77</v>
      </c>
      <c r="U568" t="s">
        <v>61</v>
      </c>
      <c r="V568" s="1" t="s">
        <v>1368</v>
      </c>
      <c r="W568" s="1" t="s">
        <v>72</v>
      </c>
      <c r="X568" s="1" t="s">
        <v>62</v>
      </c>
      <c r="Y568" s="1" t="s">
        <v>73</v>
      </c>
      <c r="Z568" t="s">
        <v>3192</v>
      </c>
      <c r="AA568" s="12" t="str">
        <f>Table1[[#This Row],[case_id]]&amp;"__"&amp;Table1[[#This Row],[filename]]&amp;"__"&amp;Table1[[#This Row],[Model]]</f>
        <v>repo_fb918e0_fa16772__claude_log_llm_vs_gt.diff__Claude Opus 4.8</v>
      </c>
      <c r="AB568" s="12">
        <f>IF(Table1[[#This Row],[task_success]]="Yes",1,0)</f>
        <v>1</v>
      </c>
      <c r="AC568" s="12">
        <f>IF(Table1[[#This Row],[task_success]]="Partial",1,0)</f>
        <v>0</v>
      </c>
      <c r="AD568" s="12">
        <f>IF(Table1[[#This Row],[task_success]]="No",1,0)</f>
        <v>0</v>
      </c>
      <c r="AE568" s="12">
        <f>IF(Table1[[#This Row],[exact_match]]="Yes",1,0)</f>
        <v>0</v>
      </c>
      <c r="AF568" s="12">
        <f>IF(Table1[[#This Row],[unintended_change_present]]="Yes",1,0)</f>
        <v>1</v>
      </c>
      <c r="AG568" s="12">
        <f>IF(Table1[[#This Row],[missed_required_change]]="Yes",1,0)</f>
        <v>0</v>
      </c>
      <c r="AH568" s="12">
        <f>IF(OR(Table1[[#This Row],[severity]]="Medium",Table1[[#This Row],[severity]]="High"),1,0)</f>
        <v>0</v>
      </c>
    </row>
    <row r="569" spans="1:34" ht="183">
      <c r="A569" s="1" t="s">
        <v>1454</v>
      </c>
      <c r="B569" s="11" t="s">
        <v>1455</v>
      </c>
      <c r="C569" s="1" t="s">
        <v>114</v>
      </c>
      <c r="D56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69" s="11" t="s">
        <v>1557</v>
      </c>
      <c r="F569" s="12" t="s">
        <v>1558</v>
      </c>
      <c r="G569" s="12" t="s">
        <v>1559</v>
      </c>
      <c r="H569" s="12">
        <v>4</v>
      </c>
      <c r="I569" s="12" t="s">
        <v>1560</v>
      </c>
      <c r="J569" s="12" t="s">
        <v>1583</v>
      </c>
      <c r="K569" s="13" t="s">
        <v>56</v>
      </c>
      <c r="L569" s="12" t="s">
        <v>1562</v>
      </c>
      <c r="M569" s="12" t="s">
        <v>1563</v>
      </c>
      <c r="N569" s="1" t="s">
        <v>1589</v>
      </c>
      <c r="O569" s="1" t="s">
        <v>1590</v>
      </c>
      <c r="P569" t="s">
        <v>62</v>
      </c>
      <c r="Q569" t="s">
        <v>61</v>
      </c>
      <c r="R569" t="s">
        <v>62</v>
      </c>
      <c r="S569" s="1" t="s">
        <v>76</v>
      </c>
      <c r="T569" t="s">
        <v>77</v>
      </c>
      <c r="U569" t="s">
        <v>61</v>
      </c>
      <c r="V569" s="1" t="s">
        <v>1368</v>
      </c>
      <c r="W569" s="1" t="s">
        <v>72</v>
      </c>
      <c r="X569" s="1" t="s">
        <v>62</v>
      </c>
      <c r="Y569" s="1" t="s">
        <v>73</v>
      </c>
      <c r="Z569" t="s">
        <v>3192</v>
      </c>
      <c r="AA569" s="12" t="str">
        <f>Table1[[#This Row],[case_id]]&amp;"__"&amp;Table1[[#This Row],[filename]]&amp;"__"&amp;Table1[[#This Row],[Model]]</f>
        <v>repo_fb918e0_fa16772__claude_storage_llm_vs_gt.diff__Claude Opus 4.8</v>
      </c>
      <c r="AB569" s="12">
        <f>IF(Table1[[#This Row],[task_success]]="Yes",1,0)</f>
        <v>1</v>
      </c>
      <c r="AC569" s="12">
        <f>IF(Table1[[#This Row],[task_success]]="Partial",1,0)</f>
        <v>0</v>
      </c>
      <c r="AD569" s="12">
        <f>IF(Table1[[#This Row],[task_success]]="No",1,0)</f>
        <v>0</v>
      </c>
      <c r="AE569" s="12">
        <f>IF(Table1[[#This Row],[exact_match]]="Yes",1,0)</f>
        <v>0</v>
      </c>
      <c r="AF569" s="12">
        <f>IF(Table1[[#This Row],[unintended_change_present]]="Yes",1,0)</f>
        <v>1</v>
      </c>
      <c r="AG569" s="12">
        <f>IF(Table1[[#This Row],[missed_required_change]]="Yes",1,0)</f>
        <v>0</v>
      </c>
      <c r="AH569" s="12">
        <f>IF(OR(Table1[[#This Row],[severity]]="Medium",Table1[[#This Row],[severity]]="High"),1,0)</f>
        <v>0</v>
      </c>
    </row>
    <row r="570" spans="1:34" ht="91.5">
      <c r="A570" s="1" t="s">
        <v>1454</v>
      </c>
      <c r="B570" s="11" t="s">
        <v>1455</v>
      </c>
      <c r="C570" s="1" t="s">
        <v>114</v>
      </c>
      <c r="D57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0" s="11" t="s">
        <v>1591</v>
      </c>
      <c r="F570" s="12" t="s">
        <v>1592</v>
      </c>
      <c r="G570" s="12" t="s">
        <v>1593</v>
      </c>
      <c r="H570" s="12">
        <v>1</v>
      </c>
      <c r="I570" s="12" t="s">
        <v>1594</v>
      </c>
      <c r="J570" s="12" t="s">
        <v>1594</v>
      </c>
      <c r="K570" s="13" t="s">
        <v>56</v>
      </c>
      <c r="L570" s="12" t="s">
        <v>1595</v>
      </c>
      <c r="M570" s="12" t="s">
        <v>1596</v>
      </c>
      <c r="N570" s="1" t="s">
        <v>1601</v>
      </c>
      <c r="O570" s="1" t="s">
        <v>1602</v>
      </c>
      <c r="P570" t="s">
        <v>62</v>
      </c>
      <c r="Q570" t="s">
        <v>61</v>
      </c>
      <c r="R570" t="s">
        <v>62</v>
      </c>
      <c r="S570" s="1" t="s">
        <v>76</v>
      </c>
      <c r="T570" t="s">
        <v>77</v>
      </c>
      <c r="U570" t="s">
        <v>61</v>
      </c>
      <c r="V570" s="1" t="s">
        <v>1368</v>
      </c>
      <c r="W570" s="1" t="s">
        <v>72</v>
      </c>
      <c r="X570" s="1" t="s">
        <v>62</v>
      </c>
      <c r="Y570" s="1" t="s">
        <v>73</v>
      </c>
      <c r="Z570" t="s">
        <v>3192</v>
      </c>
      <c r="AA570" s="12" t="str">
        <f>Table1[[#This Row],[case_id]]&amp;"__"&amp;Table1[[#This Row],[filename]]&amp;"__"&amp;Table1[[#This Row],[Model]]</f>
        <v>repo_7c84ddc_b72a57d__claude_asset_llm_vs_gt.diff__Claude Opus 4.8</v>
      </c>
      <c r="AB570" s="12">
        <f>IF(Table1[[#This Row],[task_success]]="Yes",1,0)</f>
        <v>1</v>
      </c>
      <c r="AC570" s="12">
        <f>IF(Table1[[#This Row],[task_success]]="Partial",1,0)</f>
        <v>0</v>
      </c>
      <c r="AD570" s="12">
        <f>IF(Table1[[#This Row],[task_success]]="No",1,0)</f>
        <v>0</v>
      </c>
      <c r="AE570" s="12">
        <f>IF(Table1[[#This Row],[exact_match]]="Yes",1,0)</f>
        <v>0</v>
      </c>
      <c r="AF570" s="12">
        <f>IF(Table1[[#This Row],[unintended_change_present]]="Yes",1,0)</f>
        <v>1</v>
      </c>
      <c r="AG570" s="12">
        <f>IF(Table1[[#This Row],[missed_required_change]]="Yes",1,0)</f>
        <v>0</v>
      </c>
      <c r="AH570" s="12">
        <f>IF(OR(Table1[[#This Row],[severity]]="Medium",Table1[[#This Row],[severity]]="High"),1,0)</f>
        <v>0</v>
      </c>
    </row>
    <row r="571" spans="1:34" ht="259.5">
      <c r="A571" s="1" t="s">
        <v>1454</v>
      </c>
      <c r="B571" s="11" t="s">
        <v>1455</v>
      </c>
      <c r="C571" s="1" t="s">
        <v>149</v>
      </c>
      <c r="D57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1" s="11" t="s">
        <v>1603</v>
      </c>
      <c r="F571" s="12" t="s">
        <v>1604</v>
      </c>
      <c r="G571" s="12" t="s">
        <v>1605</v>
      </c>
      <c r="H571" s="12">
        <v>2</v>
      </c>
      <c r="I571" s="12" t="s">
        <v>1606</v>
      </c>
      <c r="J571" s="12" t="s">
        <v>1607</v>
      </c>
      <c r="K571" s="13" t="s">
        <v>56</v>
      </c>
      <c r="L571" s="12" t="s">
        <v>1608</v>
      </c>
      <c r="M571" s="12" t="s">
        <v>1609</v>
      </c>
      <c r="N571" s="1" t="s">
        <v>1469</v>
      </c>
      <c r="O571" s="1" t="s">
        <v>1614</v>
      </c>
      <c r="P571" t="s">
        <v>62</v>
      </c>
      <c r="Q571" t="s">
        <v>61</v>
      </c>
      <c r="R571" t="s">
        <v>62</v>
      </c>
      <c r="S571" s="1" t="s">
        <v>215</v>
      </c>
      <c r="T571" t="s">
        <v>77</v>
      </c>
      <c r="U571" t="s">
        <v>61</v>
      </c>
      <c r="V571" s="1" t="s">
        <v>1615</v>
      </c>
      <c r="W571" s="1" t="s">
        <v>72</v>
      </c>
      <c r="X571" s="1" t="s">
        <v>62</v>
      </c>
      <c r="Y571" s="1" t="s">
        <v>73</v>
      </c>
      <c r="Z571" t="s">
        <v>3192</v>
      </c>
      <c r="AA571" s="12" t="str">
        <f>Table1[[#This Row],[case_id]]&amp;"__"&amp;Table1[[#This Row],[filename]]&amp;"__"&amp;Table1[[#This Row],[Model]]</f>
        <v>repo_f8d50ca_3c7a139__claude_def_llm_vs_gt.diff__Claude Opus 4.8</v>
      </c>
      <c r="AB571" s="12">
        <f>IF(Table1[[#This Row],[task_success]]="Yes",1,0)</f>
        <v>1</v>
      </c>
      <c r="AC571" s="12">
        <f>IF(Table1[[#This Row],[task_success]]="Partial",1,0)</f>
        <v>0</v>
      </c>
      <c r="AD571" s="12">
        <f>IF(Table1[[#This Row],[task_success]]="No",1,0)</f>
        <v>0</v>
      </c>
      <c r="AE571" s="12">
        <f>IF(Table1[[#This Row],[exact_match]]="Yes",1,0)</f>
        <v>0</v>
      </c>
      <c r="AF571" s="12">
        <f>IF(Table1[[#This Row],[unintended_change_present]]="Yes",1,0)</f>
        <v>1</v>
      </c>
      <c r="AG571" s="12">
        <f>IF(Table1[[#This Row],[missed_required_change]]="Yes",1,0)</f>
        <v>0</v>
      </c>
      <c r="AH571" s="12">
        <f>IF(OR(Table1[[#This Row],[severity]]="Medium",Table1[[#This Row],[severity]]="High"),1,0)</f>
        <v>0</v>
      </c>
    </row>
    <row r="572" spans="1:34" ht="336">
      <c r="A572" s="1" t="s">
        <v>1454</v>
      </c>
      <c r="B572" s="11" t="s">
        <v>1455</v>
      </c>
      <c r="C572" s="1" t="s">
        <v>149</v>
      </c>
      <c r="D57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2" s="11" t="s">
        <v>1603</v>
      </c>
      <c r="F572" s="12" t="s">
        <v>1604</v>
      </c>
      <c r="G572" s="12" t="s">
        <v>1605</v>
      </c>
      <c r="H572" s="12">
        <v>2</v>
      </c>
      <c r="I572" s="12" t="s">
        <v>1606</v>
      </c>
      <c r="J572" s="12" t="s">
        <v>1616</v>
      </c>
      <c r="K572" s="13" t="s">
        <v>56</v>
      </c>
      <c r="L572" s="12" t="s">
        <v>1608</v>
      </c>
      <c r="M572" s="12" t="s">
        <v>1609</v>
      </c>
      <c r="N572" s="1" t="s">
        <v>1624</v>
      </c>
      <c r="O572" s="1" t="s">
        <v>1625</v>
      </c>
      <c r="P572" t="s">
        <v>62</v>
      </c>
      <c r="Q572" t="s">
        <v>61</v>
      </c>
      <c r="R572" t="s">
        <v>62</v>
      </c>
      <c r="S572" s="1" t="s">
        <v>1626</v>
      </c>
      <c r="T572" t="s">
        <v>77</v>
      </c>
      <c r="U572" t="s">
        <v>61</v>
      </c>
      <c r="V572" s="1" t="s">
        <v>1627</v>
      </c>
      <c r="W572" s="1" t="s">
        <v>72</v>
      </c>
      <c r="X572" s="1" t="s">
        <v>62</v>
      </c>
      <c r="Y572" s="1" t="s">
        <v>73</v>
      </c>
      <c r="Z572" t="s">
        <v>3192</v>
      </c>
      <c r="AA572" s="12" t="str">
        <f>Table1[[#This Row],[case_id]]&amp;"__"&amp;Table1[[#This Row],[filename]]&amp;"__"&amp;Table1[[#This Row],[Model]]</f>
        <v>repo_f8d50ca_3c7a139__claude_assetdef_llm_vs_gt.diff__Claude Opus 4.8</v>
      </c>
      <c r="AB572" s="12">
        <f>IF(Table1[[#This Row],[task_success]]="Yes",1,0)</f>
        <v>1</v>
      </c>
      <c r="AC572" s="12">
        <f>IF(Table1[[#This Row],[task_success]]="Partial",1,0)</f>
        <v>0</v>
      </c>
      <c r="AD572" s="12">
        <f>IF(Table1[[#This Row],[task_success]]="No",1,0)</f>
        <v>0</v>
      </c>
      <c r="AE572" s="12">
        <f>IF(Table1[[#This Row],[exact_match]]="Yes",1,0)</f>
        <v>0</v>
      </c>
      <c r="AF572" s="12">
        <f>IF(Table1[[#This Row],[unintended_change_present]]="Yes",1,0)</f>
        <v>1</v>
      </c>
      <c r="AG572" s="12">
        <f>IF(Table1[[#This Row],[missed_required_change]]="Yes",1,0)</f>
        <v>0</v>
      </c>
      <c r="AH572" s="12">
        <f>IF(OR(Table1[[#This Row],[severity]]="Medium",Table1[[#This Row],[severity]]="High"),1,0)</f>
        <v>0</v>
      </c>
    </row>
    <row r="573" spans="1:34" ht="121.5">
      <c r="A573" s="1" t="s">
        <v>1454</v>
      </c>
      <c r="B573" s="11" t="s">
        <v>1455</v>
      </c>
      <c r="C573" s="1" t="s">
        <v>180</v>
      </c>
      <c r="D57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3" s="11" t="s">
        <v>1628</v>
      </c>
      <c r="F573" s="12" t="s">
        <v>1629</v>
      </c>
      <c r="G573" s="12" t="s">
        <v>1630</v>
      </c>
      <c r="H573" s="12">
        <v>3</v>
      </c>
      <c r="I573" s="12" t="s">
        <v>1631</v>
      </c>
      <c r="J573" s="12" t="s">
        <v>1632</v>
      </c>
      <c r="K573" s="13" t="s">
        <v>56</v>
      </c>
      <c r="L573" s="12" t="s">
        <v>1633</v>
      </c>
      <c r="M573" s="12" t="s">
        <v>1634</v>
      </c>
      <c r="N573" s="1" t="s">
        <v>1639</v>
      </c>
      <c r="O573" s="1" t="s">
        <v>1640</v>
      </c>
      <c r="P573" t="s">
        <v>62</v>
      </c>
      <c r="Q573" t="s">
        <v>61</v>
      </c>
      <c r="R573" t="s">
        <v>62</v>
      </c>
      <c r="S573" s="1" t="s">
        <v>76</v>
      </c>
      <c r="T573" t="s">
        <v>77</v>
      </c>
      <c r="U573" t="s">
        <v>61</v>
      </c>
      <c r="V573" s="1" t="s">
        <v>1368</v>
      </c>
      <c r="W573" s="1" t="s">
        <v>72</v>
      </c>
      <c r="X573" s="1" t="s">
        <v>62</v>
      </c>
      <c r="Y573" s="1" t="s">
        <v>73</v>
      </c>
      <c r="Z573" t="s">
        <v>3192</v>
      </c>
      <c r="AA573" s="12" t="str">
        <f>Table1[[#This Row],[case_id]]&amp;"__"&amp;Table1[[#This Row],[filename]]&amp;"__"&amp;Table1[[#This Row],[Model]]</f>
        <v>repo_105fb70_71d6cd4__claude_dbt_llm_vs_gt.diff__Claude Opus 4.8</v>
      </c>
      <c r="AB573" s="12">
        <f>IF(Table1[[#This Row],[task_success]]="Yes",1,0)</f>
        <v>1</v>
      </c>
      <c r="AC573" s="12">
        <f>IF(Table1[[#This Row],[task_success]]="Partial",1,0)</f>
        <v>0</v>
      </c>
      <c r="AD573" s="12">
        <f>IF(Table1[[#This Row],[task_success]]="No",1,0)</f>
        <v>0</v>
      </c>
      <c r="AE573" s="12">
        <f>IF(Table1[[#This Row],[exact_match]]="Yes",1,0)</f>
        <v>0</v>
      </c>
      <c r="AF573" s="12">
        <f>IF(Table1[[#This Row],[unintended_change_present]]="Yes",1,0)</f>
        <v>1</v>
      </c>
      <c r="AG573" s="12">
        <f>IF(Table1[[#This Row],[missed_required_change]]="Yes",1,0)</f>
        <v>0</v>
      </c>
      <c r="AH573" s="12">
        <f>IF(OR(Table1[[#This Row],[severity]]="Medium",Table1[[#This Row],[severity]]="High"),1,0)</f>
        <v>0</v>
      </c>
    </row>
    <row r="574" spans="1:34" ht="121.5">
      <c r="A574" s="1" t="s">
        <v>1454</v>
      </c>
      <c r="B574" s="11" t="s">
        <v>1455</v>
      </c>
      <c r="C574" s="1" t="s">
        <v>180</v>
      </c>
      <c r="D57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4" s="11" t="s">
        <v>1628</v>
      </c>
      <c r="F574" s="12" t="s">
        <v>1629</v>
      </c>
      <c r="G574" s="12" t="s">
        <v>1630</v>
      </c>
      <c r="H574" s="12">
        <v>3</v>
      </c>
      <c r="I574" s="12" t="s">
        <v>1631</v>
      </c>
      <c r="J574" s="12" t="s">
        <v>1641</v>
      </c>
      <c r="K574" s="13" t="s">
        <v>56</v>
      </c>
      <c r="L574" s="12" t="s">
        <v>1633</v>
      </c>
      <c r="M574" s="12" t="s">
        <v>1634</v>
      </c>
      <c r="N574" s="1" t="s">
        <v>1646</v>
      </c>
      <c r="O574" s="1" t="s">
        <v>1647</v>
      </c>
      <c r="P574" t="s">
        <v>62</v>
      </c>
      <c r="Q574" t="s">
        <v>61</v>
      </c>
      <c r="R574" t="s">
        <v>62</v>
      </c>
      <c r="S574" s="1" t="s">
        <v>76</v>
      </c>
      <c r="T574" t="s">
        <v>77</v>
      </c>
      <c r="U574" t="s">
        <v>61</v>
      </c>
      <c r="V574" s="1" t="s">
        <v>1368</v>
      </c>
      <c r="W574" s="1" t="s">
        <v>72</v>
      </c>
      <c r="X574" s="1" t="s">
        <v>62</v>
      </c>
      <c r="Y574" s="1" t="s">
        <v>73</v>
      </c>
      <c r="Z574" t="s">
        <v>3192</v>
      </c>
      <c r="AA574" s="12" t="str">
        <f>Table1[[#This Row],[case_id]]&amp;"__"&amp;Table1[[#This Row],[filename]]&amp;"__"&amp;Table1[[#This Row],[Model]]</f>
        <v>repo_105fb70_71d6cd4__claude_metric_llm_vs_gt.diff__Claude Opus 4.8</v>
      </c>
      <c r="AB574" s="12">
        <f>IF(Table1[[#This Row],[task_success]]="Yes",1,0)</f>
        <v>1</v>
      </c>
      <c r="AC574" s="12">
        <f>IF(Table1[[#This Row],[task_success]]="Partial",1,0)</f>
        <v>0</v>
      </c>
      <c r="AD574" s="12">
        <f>IF(Table1[[#This Row],[task_success]]="No",1,0)</f>
        <v>0</v>
      </c>
      <c r="AE574" s="12">
        <f>IF(Table1[[#This Row],[exact_match]]="Yes",1,0)</f>
        <v>0</v>
      </c>
      <c r="AF574" s="12">
        <f>IF(Table1[[#This Row],[unintended_change_present]]="Yes",1,0)</f>
        <v>1</v>
      </c>
      <c r="AG574" s="12">
        <f>IF(Table1[[#This Row],[missed_required_change]]="Yes",1,0)</f>
        <v>0</v>
      </c>
      <c r="AH574" s="12">
        <f>IF(OR(Table1[[#This Row],[severity]]="Medium",Table1[[#This Row],[severity]]="High"),1,0)</f>
        <v>0</v>
      </c>
    </row>
    <row r="575" spans="1:34" ht="121.5">
      <c r="A575" s="1" t="s">
        <v>1454</v>
      </c>
      <c r="B575" s="11" t="s">
        <v>1455</v>
      </c>
      <c r="C575" s="1" t="s">
        <v>180</v>
      </c>
      <c r="D57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5" s="11" t="s">
        <v>1628</v>
      </c>
      <c r="F575" s="12" t="s">
        <v>1629</v>
      </c>
      <c r="G575" s="12" t="s">
        <v>1630</v>
      </c>
      <c r="H575" s="12">
        <v>3</v>
      </c>
      <c r="I575" s="12" t="s">
        <v>1631</v>
      </c>
      <c r="J575" s="12" t="s">
        <v>1648</v>
      </c>
      <c r="K575" s="13" t="s">
        <v>56</v>
      </c>
      <c r="L575" s="12" t="s">
        <v>1633</v>
      </c>
      <c r="M575" s="12" t="s">
        <v>1634</v>
      </c>
      <c r="N575" s="1" t="s">
        <v>1653</v>
      </c>
      <c r="O575" s="1" t="s">
        <v>1654</v>
      </c>
      <c r="P575" t="s">
        <v>62</v>
      </c>
      <c r="Q575" t="s">
        <v>61</v>
      </c>
      <c r="R575" t="s">
        <v>62</v>
      </c>
      <c r="S575" s="1" t="s">
        <v>76</v>
      </c>
      <c r="T575" t="s">
        <v>77</v>
      </c>
      <c r="U575" t="s">
        <v>61</v>
      </c>
      <c r="V575" s="1" t="s">
        <v>1368</v>
      </c>
      <c r="W575" s="1" t="s">
        <v>72</v>
      </c>
      <c r="X575" s="1" t="s">
        <v>62</v>
      </c>
      <c r="Y575" s="1" t="s">
        <v>73</v>
      </c>
      <c r="Z575" t="s">
        <v>3192</v>
      </c>
      <c r="AA575" s="12" t="str">
        <f>Table1[[#This Row],[case_id]]&amp;"__"&amp;Table1[[#This Row],[filename]]&amp;"__"&amp;Table1[[#This Row],[Model]]</f>
        <v>repo_105fb70_71d6cd4__claude_pipeline_llm_vs_gt.diff__Claude Opus 4.8</v>
      </c>
      <c r="AB575" s="12">
        <f>IF(Table1[[#This Row],[task_success]]="Yes",1,0)</f>
        <v>1</v>
      </c>
      <c r="AC575" s="12">
        <f>IF(Table1[[#This Row],[task_success]]="Partial",1,0)</f>
        <v>0</v>
      </c>
      <c r="AD575" s="12">
        <f>IF(Table1[[#This Row],[task_success]]="No",1,0)</f>
        <v>0</v>
      </c>
      <c r="AE575" s="12">
        <f>IF(Table1[[#This Row],[exact_match]]="Yes",1,0)</f>
        <v>0</v>
      </c>
      <c r="AF575" s="12">
        <f>IF(Table1[[#This Row],[unintended_change_present]]="Yes",1,0)</f>
        <v>1</v>
      </c>
      <c r="AG575" s="12">
        <f>IF(Table1[[#This Row],[missed_required_change]]="Yes",1,0)</f>
        <v>0</v>
      </c>
      <c r="AH575" s="12">
        <f>IF(OR(Table1[[#This Row],[severity]]="Medium",Table1[[#This Row],[severity]]="High"),1,0)</f>
        <v>0</v>
      </c>
    </row>
    <row r="576" spans="1:34" ht="183">
      <c r="A576" s="1" t="s">
        <v>1454</v>
      </c>
      <c r="B576" s="11" t="s">
        <v>1455</v>
      </c>
      <c r="C576" s="1" t="s">
        <v>180</v>
      </c>
      <c r="D57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6" s="11" t="s">
        <v>1655</v>
      </c>
      <c r="F576" s="12" t="s">
        <v>1656</v>
      </c>
      <c r="G576" s="12" t="s">
        <v>1657</v>
      </c>
      <c r="H576" s="12">
        <v>3</v>
      </c>
      <c r="I576" s="12" t="s">
        <v>1658</v>
      </c>
      <c r="J576" s="12" t="s">
        <v>1659</v>
      </c>
      <c r="K576" s="13" t="s">
        <v>56</v>
      </c>
      <c r="L576" s="12" t="s">
        <v>1660</v>
      </c>
      <c r="M576" s="12" t="s">
        <v>1661</v>
      </c>
      <c r="N576" s="1" t="s">
        <v>1667</v>
      </c>
      <c r="O576" s="1" t="s">
        <v>2928</v>
      </c>
      <c r="P576" t="s">
        <v>62</v>
      </c>
      <c r="Q576" t="s">
        <v>61</v>
      </c>
      <c r="R576" t="s">
        <v>62</v>
      </c>
      <c r="S576" s="1" t="s">
        <v>215</v>
      </c>
      <c r="T576" t="s">
        <v>77</v>
      </c>
      <c r="U576" t="s">
        <v>61</v>
      </c>
      <c r="V576" s="1" t="s">
        <v>1664</v>
      </c>
      <c r="W576" s="1" t="s">
        <v>72</v>
      </c>
      <c r="X576" s="1" t="s">
        <v>62</v>
      </c>
      <c r="Y576" s="1" t="s">
        <v>73</v>
      </c>
      <c r="Z576" t="s">
        <v>3192</v>
      </c>
      <c r="AA576" s="12" t="str">
        <f>Table1[[#This Row],[case_id]]&amp;"__"&amp;Table1[[#This Row],[filename]]&amp;"__"&amp;Table1[[#This Row],[Model]]</f>
        <v>repo_d6fe0f5_e0f5dcf__claude_dbconstants_llm_vs_gt.diff__Claude Opus 4.8</v>
      </c>
      <c r="AB576" s="12">
        <f>IF(Table1[[#This Row],[task_success]]="Yes",1,0)</f>
        <v>1</v>
      </c>
      <c r="AC576" s="12">
        <f>IF(Table1[[#This Row],[task_success]]="Partial",1,0)</f>
        <v>0</v>
      </c>
      <c r="AD576" s="12">
        <f>IF(Table1[[#This Row],[task_success]]="No",1,0)</f>
        <v>0</v>
      </c>
      <c r="AE576" s="12">
        <f>IF(Table1[[#This Row],[exact_match]]="Yes",1,0)</f>
        <v>0</v>
      </c>
      <c r="AF576" s="12">
        <f>IF(Table1[[#This Row],[unintended_change_present]]="Yes",1,0)</f>
        <v>1</v>
      </c>
      <c r="AG576" s="12">
        <f>IF(Table1[[#This Row],[missed_required_change]]="Yes",1,0)</f>
        <v>0</v>
      </c>
      <c r="AH576" s="12">
        <f>IF(OR(Table1[[#This Row],[severity]]="Medium",Table1[[#This Row],[severity]]="High"),1,0)</f>
        <v>0</v>
      </c>
    </row>
    <row r="577" spans="1:34" ht="198">
      <c r="A577" s="1" t="s">
        <v>1454</v>
      </c>
      <c r="B577" s="11" t="s">
        <v>1455</v>
      </c>
      <c r="C577" s="1" t="s">
        <v>180</v>
      </c>
      <c r="D57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7" s="11" t="s">
        <v>1655</v>
      </c>
      <c r="F577" s="12" t="s">
        <v>1656</v>
      </c>
      <c r="G577" s="12" t="s">
        <v>1657</v>
      </c>
      <c r="H577" s="12">
        <v>3</v>
      </c>
      <c r="I577" s="12" t="s">
        <v>1669</v>
      </c>
      <c r="J577" s="12" t="s">
        <v>1670</v>
      </c>
      <c r="K577" s="13" t="s">
        <v>56</v>
      </c>
      <c r="L577" s="12" t="s">
        <v>1660</v>
      </c>
      <c r="M577" s="12" t="s">
        <v>1661</v>
      </c>
      <c r="N577" s="1" t="s">
        <v>1675</v>
      </c>
      <c r="O577" s="1" t="s">
        <v>1676</v>
      </c>
      <c r="P577" t="s">
        <v>62</v>
      </c>
      <c r="Q577" t="s">
        <v>61</v>
      </c>
      <c r="R577" t="s">
        <v>62</v>
      </c>
      <c r="S577" s="1" t="s">
        <v>215</v>
      </c>
      <c r="T577" t="s">
        <v>77</v>
      </c>
      <c r="U577" t="s">
        <v>61</v>
      </c>
      <c r="V577" s="1" t="s">
        <v>1664</v>
      </c>
      <c r="W577" s="1" t="s">
        <v>72</v>
      </c>
      <c r="X577" s="1" t="s">
        <v>62</v>
      </c>
      <c r="Y577" s="1" t="s">
        <v>73</v>
      </c>
      <c r="Z577" t="s">
        <v>3192</v>
      </c>
      <c r="AA577" s="12" t="str">
        <f>Table1[[#This Row],[case_id]]&amp;"__"&amp;Table1[[#This Row],[filename]]&amp;"__"&amp;Table1[[#This Row],[Model]]</f>
        <v>repo_d6fe0f5_e0f5dcf__claude_downstreamconstants_llm_vs_gt.diff__Claude Opus 4.8</v>
      </c>
      <c r="AB577" s="12">
        <f>IF(Table1[[#This Row],[task_success]]="Yes",1,0)</f>
        <v>1</v>
      </c>
      <c r="AC577" s="12">
        <f>IF(Table1[[#This Row],[task_success]]="Partial",1,0)</f>
        <v>0</v>
      </c>
      <c r="AD577" s="12">
        <f>IF(Table1[[#This Row],[task_success]]="No",1,0)</f>
        <v>0</v>
      </c>
      <c r="AE577" s="12">
        <f>IF(Table1[[#This Row],[exact_match]]="Yes",1,0)</f>
        <v>0</v>
      </c>
      <c r="AF577" s="12">
        <f>IF(Table1[[#This Row],[unintended_change_present]]="Yes",1,0)</f>
        <v>1</v>
      </c>
      <c r="AG577" s="12">
        <f>IF(Table1[[#This Row],[missed_required_change]]="Yes",1,0)</f>
        <v>0</v>
      </c>
      <c r="AH577" s="12">
        <f>IF(OR(Table1[[#This Row],[severity]]="Medium",Table1[[#This Row],[severity]]="High"),1,0)</f>
        <v>0</v>
      </c>
    </row>
    <row r="578" spans="1:34" ht="198">
      <c r="A578" s="1" t="s">
        <v>1454</v>
      </c>
      <c r="B578" s="11" t="s">
        <v>1455</v>
      </c>
      <c r="C578" s="1" t="s">
        <v>180</v>
      </c>
      <c r="D57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8" s="11" t="s">
        <v>1655</v>
      </c>
      <c r="F578" s="12" t="s">
        <v>1656</v>
      </c>
      <c r="G578" s="12" t="s">
        <v>1657</v>
      </c>
      <c r="H578" s="12">
        <v>3</v>
      </c>
      <c r="I578" s="12" t="s">
        <v>1669</v>
      </c>
      <c r="J578" s="12" t="s">
        <v>1677</v>
      </c>
      <c r="K578" s="13" t="s">
        <v>56</v>
      </c>
      <c r="L578" s="12" t="s">
        <v>1660</v>
      </c>
      <c r="M578" s="12" t="s">
        <v>1661</v>
      </c>
      <c r="N578" s="1" t="s">
        <v>1682</v>
      </c>
      <c r="O578" s="1" t="s">
        <v>1683</v>
      </c>
      <c r="P578" t="s">
        <v>62</v>
      </c>
      <c r="Q578" t="s">
        <v>61</v>
      </c>
      <c r="R578" t="s">
        <v>62</v>
      </c>
      <c r="S578" s="1" t="s">
        <v>215</v>
      </c>
      <c r="T578" t="s">
        <v>77</v>
      </c>
      <c r="U578" t="s">
        <v>61</v>
      </c>
      <c r="V578" s="1" t="s">
        <v>1664</v>
      </c>
      <c r="W578" s="1" t="s">
        <v>72</v>
      </c>
      <c r="X578" s="1" t="s">
        <v>62</v>
      </c>
      <c r="Y578" s="1" t="s">
        <v>73</v>
      </c>
      <c r="Z578" t="s">
        <v>3192</v>
      </c>
      <c r="AA578" s="12" t="str">
        <f>Table1[[#This Row],[case_id]]&amp;"__"&amp;Table1[[#This Row],[filename]]&amp;"__"&amp;Table1[[#This Row],[Model]]</f>
        <v>repo_d6fe0f5_e0f5dcf__claude_upstreamconstants_llm_vs_gt.diff__Claude Opus 4.8</v>
      </c>
      <c r="AB578" s="12">
        <f>IF(Table1[[#This Row],[task_success]]="Yes",1,0)</f>
        <v>1</v>
      </c>
      <c r="AC578" s="12">
        <f>IF(Table1[[#This Row],[task_success]]="Partial",1,0)</f>
        <v>0</v>
      </c>
      <c r="AD578" s="12">
        <f>IF(Table1[[#This Row],[task_success]]="No",1,0)</f>
        <v>0</v>
      </c>
      <c r="AE578" s="12">
        <f>IF(Table1[[#This Row],[exact_match]]="Yes",1,0)</f>
        <v>0</v>
      </c>
      <c r="AF578" s="12">
        <f>IF(Table1[[#This Row],[unintended_change_present]]="Yes",1,0)</f>
        <v>1</v>
      </c>
      <c r="AG578" s="12">
        <f>IF(Table1[[#This Row],[missed_required_change]]="Yes",1,0)</f>
        <v>0</v>
      </c>
      <c r="AH578" s="12">
        <f>IF(OR(Table1[[#This Row],[severity]]="Medium",Table1[[#This Row],[severity]]="High"),1,0)</f>
        <v>0</v>
      </c>
    </row>
    <row r="579" spans="1:34" ht="91.5">
      <c r="A579" s="1" t="s">
        <v>1684</v>
      </c>
      <c r="B579" s="11" t="s">
        <v>1685</v>
      </c>
      <c r="C579" s="1" t="s">
        <v>51</v>
      </c>
      <c r="D57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79" s="11" t="s">
        <v>1686</v>
      </c>
      <c r="F579" s="12" t="s">
        <v>1687</v>
      </c>
      <c r="G579" s="12" t="s">
        <v>1688</v>
      </c>
      <c r="H579" s="12">
        <v>1</v>
      </c>
      <c r="I579" s="12" t="s">
        <v>1689</v>
      </c>
      <c r="J579" s="12" t="s">
        <v>1689</v>
      </c>
      <c r="K579" s="13" t="s">
        <v>56</v>
      </c>
      <c r="L579" s="12" t="s">
        <v>1690</v>
      </c>
      <c r="M579" s="12" t="s">
        <v>1691</v>
      </c>
      <c r="N579" s="1" t="s">
        <v>1696</v>
      </c>
      <c r="O579" s="1" t="s">
        <v>1697</v>
      </c>
      <c r="P579" t="s">
        <v>62</v>
      </c>
      <c r="Q579" t="s">
        <v>61</v>
      </c>
      <c r="R579" t="s">
        <v>62</v>
      </c>
      <c r="S579" s="1" t="s">
        <v>76</v>
      </c>
      <c r="T579" t="s">
        <v>77</v>
      </c>
      <c r="U579" t="s">
        <v>61</v>
      </c>
      <c r="V579" s="1" t="s">
        <v>1368</v>
      </c>
      <c r="W579" s="1" t="s">
        <v>72</v>
      </c>
      <c r="X579" s="1" t="s">
        <v>62</v>
      </c>
      <c r="Y579" s="1" t="s">
        <v>73</v>
      </c>
      <c r="Z579" t="s">
        <v>3192</v>
      </c>
      <c r="AA579" s="12" t="str">
        <f>Table1[[#This Row],[case_id]]&amp;"__"&amp;Table1[[#This Row],[filename]]&amp;"__"&amp;Table1[[#This Row],[Model]]</f>
        <v>repo_b3ca345_5f9d86a__claude_tab_llm_vs_gt.diff__Claude Opus 4.8</v>
      </c>
      <c r="AB579" s="12">
        <f>IF(Table1[[#This Row],[task_success]]="Yes",1,0)</f>
        <v>1</v>
      </c>
      <c r="AC579" s="12">
        <f>IF(Table1[[#This Row],[task_success]]="Partial",1,0)</f>
        <v>0</v>
      </c>
      <c r="AD579" s="12">
        <f>IF(Table1[[#This Row],[task_success]]="No",1,0)</f>
        <v>0</v>
      </c>
      <c r="AE579" s="12">
        <f>IF(Table1[[#This Row],[exact_match]]="Yes",1,0)</f>
        <v>0</v>
      </c>
      <c r="AF579" s="12">
        <f>IF(Table1[[#This Row],[unintended_change_present]]="Yes",1,0)</f>
        <v>1</v>
      </c>
      <c r="AG579" s="12">
        <f>IF(Table1[[#This Row],[missed_required_change]]="Yes",1,0)</f>
        <v>0</v>
      </c>
      <c r="AH579" s="12">
        <f>IF(OR(Table1[[#This Row],[severity]]="Medium",Table1[[#This Row],[severity]]="High"),1,0)</f>
        <v>0</v>
      </c>
    </row>
    <row r="580" spans="1:34" ht="91.5">
      <c r="A580" s="1" t="s">
        <v>1684</v>
      </c>
      <c r="B580" s="11" t="s">
        <v>1685</v>
      </c>
      <c r="C580" s="1" t="s">
        <v>114</v>
      </c>
      <c r="D58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0" s="11" t="s">
        <v>1698</v>
      </c>
      <c r="F580" s="12" t="s">
        <v>1699</v>
      </c>
      <c r="G580" s="12" t="s">
        <v>1700</v>
      </c>
      <c r="H580" s="12">
        <v>1</v>
      </c>
      <c r="I580" s="12" t="s">
        <v>1701</v>
      </c>
      <c r="J580" s="12" t="s">
        <v>1701</v>
      </c>
      <c r="K580" s="13" t="s">
        <v>56</v>
      </c>
      <c r="L580" s="12" t="s">
        <v>1702</v>
      </c>
      <c r="M580" s="12" t="s">
        <v>1703</v>
      </c>
      <c r="N580" s="1" t="s">
        <v>1708</v>
      </c>
      <c r="O580" s="1" t="s">
        <v>1709</v>
      </c>
      <c r="P580" t="s">
        <v>62</v>
      </c>
      <c r="Q580" t="s">
        <v>61</v>
      </c>
      <c r="R580" t="s">
        <v>62</v>
      </c>
      <c r="S580" s="1" t="s">
        <v>76</v>
      </c>
      <c r="T580" t="s">
        <v>77</v>
      </c>
      <c r="U580" t="s">
        <v>61</v>
      </c>
      <c r="V580" s="1" t="s">
        <v>1368</v>
      </c>
      <c r="W580" s="1" t="s">
        <v>72</v>
      </c>
      <c r="X580" s="1" t="s">
        <v>62</v>
      </c>
      <c r="Y580" s="1" t="s">
        <v>73</v>
      </c>
      <c r="Z580" t="s">
        <v>3192</v>
      </c>
      <c r="AA580" s="12" t="str">
        <f>Table1[[#This Row],[case_id]]&amp;"__"&amp;Table1[[#This Row],[filename]]&amp;"__"&amp;Table1[[#This Row],[Model]]</f>
        <v>repo_d30da4f_c19e194__claude_cmd_llm_vs_gt.diff__Claude Opus 4.8</v>
      </c>
      <c r="AB580" s="12">
        <f>IF(Table1[[#This Row],[task_success]]="Yes",1,0)</f>
        <v>1</v>
      </c>
      <c r="AC580" s="12">
        <f>IF(Table1[[#This Row],[task_success]]="Partial",1,0)</f>
        <v>0</v>
      </c>
      <c r="AD580" s="12">
        <f>IF(Table1[[#This Row],[task_success]]="No",1,0)</f>
        <v>0</v>
      </c>
      <c r="AE580" s="12">
        <f>IF(Table1[[#This Row],[exact_match]]="Yes",1,0)</f>
        <v>0</v>
      </c>
      <c r="AF580" s="12">
        <f>IF(Table1[[#This Row],[unintended_change_present]]="Yes",1,0)</f>
        <v>1</v>
      </c>
      <c r="AG580" s="12">
        <f>IF(Table1[[#This Row],[missed_required_change]]="Yes",1,0)</f>
        <v>0</v>
      </c>
      <c r="AH580" s="12">
        <f>IF(OR(Table1[[#This Row],[severity]]="Medium",Table1[[#This Row],[severity]]="High"),1,0)</f>
        <v>0</v>
      </c>
    </row>
    <row r="581" spans="1:34" ht="229.5">
      <c r="A581" s="1" t="s">
        <v>1684</v>
      </c>
      <c r="B581" s="11" t="s">
        <v>1685</v>
      </c>
      <c r="C581" s="1" t="s">
        <v>149</v>
      </c>
      <c r="D58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1" s="11" t="s">
        <v>1710</v>
      </c>
      <c r="F581" s="12" t="s">
        <v>1711</v>
      </c>
      <c r="G581" s="12" t="s">
        <v>1712</v>
      </c>
      <c r="H581" s="12">
        <v>1</v>
      </c>
      <c r="I581" s="12" t="s">
        <v>1713</v>
      </c>
      <c r="J581" s="12" t="s">
        <v>1713</v>
      </c>
      <c r="K581" s="13" t="s">
        <v>56</v>
      </c>
      <c r="L581" s="12" t="s">
        <v>1714</v>
      </c>
      <c r="M581" s="12" t="s">
        <v>1715</v>
      </c>
      <c r="N581" s="1" t="s">
        <v>1696</v>
      </c>
      <c r="O581" s="1" t="s">
        <v>1720</v>
      </c>
      <c r="P581" t="s">
        <v>61</v>
      </c>
      <c r="Q581" t="s">
        <v>61</v>
      </c>
      <c r="R581" t="s">
        <v>62</v>
      </c>
      <c r="S581" s="1" t="s">
        <v>1717</v>
      </c>
      <c r="T581" t="s">
        <v>64</v>
      </c>
      <c r="U581" t="s">
        <v>62</v>
      </c>
      <c r="V581" s="1" t="s">
        <v>1718</v>
      </c>
      <c r="W581" s="1" t="s">
        <v>66</v>
      </c>
      <c r="X581" s="1" t="s">
        <v>62</v>
      </c>
      <c r="Y581" s="1" t="s">
        <v>73</v>
      </c>
      <c r="Z581" t="s">
        <v>3192</v>
      </c>
      <c r="AA581" s="12" t="str">
        <f>Table1[[#This Row],[case_id]]&amp;"__"&amp;Table1[[#This Row],[filename]]&amp;"__"&amp;Table1[[#This Row],[Model]]</f>
        <v>repo_af97f9e_ed137c0__claude_tab_llm_vs_gt.diff__Claude Opus 4.8</v>
      </c>
      <c r="AB581" s="12">
        <f>IF(Table1[[#This Row],[task_success]]="Yes",1,0)</f>
        <v>0</v>
      </c>
      <c r="AC581" s="12">
        <f>IF(Table1[[#This Row],[task_success]]="Partial",1,0)</f>
        <v>0</v>
      </c>
      <c r="AD581" s="12">
        <f>IF(Table1[[#This Row],[task_success]]="No",1,0)</f>
        <v>1</v>
      </c>
      <c r="AE581" s="12">
        <f>IF(Table1[[#This Row],[exact_match]]="Yes",1,0)</f>
        <v>0</v>
      </c>
      <c r="AF581" s="12">
        <f>IF(Table1[[#This Row],[unintended_change_present]]="Yes",1,0)</f>
        <v>1</v>
      </c>
      <c r="AG581" s="12">
        <f>IF(Table1[[#This Row],[missed_required_change]]="Yes",1,0)</f>
        <v>1</v>
      </c>
      <c r="AH581" s="12">
        <f>IF(OR(Table1[[#This Row],[severity]]="Medium",Table1[[#This Row],[severity]]="High"),1,0)</f>
        <v>1</v>
      </c>
    </row>
    <row r="582" spans="1:34" ht="152.25">
      <c r="A582" s="1" t="s">
        <v>1721</v>
      </c>
      <c r="B582" s="11" t="s">
        <v>1722</v>
      </c>
      <c r="C582" s="1" t="s">
        <v>51</v>
      </c>
      <c r="D58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2" s="11" t="s">
        <v>1723</v>
      </c>
      <c r="F582" s="12" t="s">
        <v>1724</v>
      </c>
      <c r="G582" s="12" t="s">
        <v>1725</v>
      </c>
      <c r="H582" s="12">
        <v>2</v>
      </c>
      <c r="I582" s="12" t="s">
        <v>1726</v>
      </c>
      <c r="J582" s="12" t="s">
        <v>1727</v>
      </c>
      <c r="K582" s="13" t="s">
        <v>56</v>
      </c>
      <c r="L582" s="12" t="s">
        <v>1728</v>
      </c>
      <c r="M582" s="12" t="s">
        <v>1729</v>
      </c>
      <c r="N582" s="1" t="s">
        <v>1734</v>
      </c>
      <c r="O582" s="1" t="s">
        <v>1735</v>
      </c>
      <c r="P582" t="s">
        <v>62</v>
      </c>
      <c r="Q582" t="s">
        <v>61</v>
      </c>
      <c r="R582" t="s">
        <v>62</v>
      </c>
      <c r="S582" s="1" t="s">
        <v>76</v>
      </c>
      <c r="T582" t="s">
        <v>77</v>
      </c>
      <c r="U582" t="s">
        <v>61</v>
      </c>
      <c r="V582" s="1" t="s">
        <v>1368</v>
      </c>
      <c r="W582" s="1" t="s">
        <v>72</v>
      </c>
      <c r="X582" s="1" t="s">
        <v>62</v>
      </c>
      <c r="Y582" s="1" t="s">
        <v>73</v>
      </c>
      <c r="Z582" t="s">
        <v>3192</v>
      </c>
      <c r="AA582" s="12" t="str">
        <f>Table1[[#This Row],[case_id]]&amp;"__"&amp;Table1[[#This Row],[filename]]&amp;"__"&amp;Table1[[#This Row],[Model]]</f>
        <v>repo_eaef336_54decf9__claude_load_llm_vs_gt.diff__Claude Opus 4.8</v>
      </c>
      <c r="AB582" s="12">
        <f>IF(Table1[[#This Row],[task_success]]="Yes",1,0)</f>
        <v>1</v>
      </c>
      <c r="AC582" s="12">
        <f>IF(Table1[[#This Row],[task_success]]="Partial",1,0)</f>
        <v>0</v>
      </c>
      <c r="AD582" s="12">
        <f>IF(Table1[[#This Row],[task_success]]="No",1,0)</f>
        <v>0</v>
      </c>
      <c r="AE582" s="12">
        <f>IF(Table1[[#This Row],[exact_match]]="Yes",1,0)</f>
        <v>0</v>
      </c>
      <c r="AF582" s="12">
        <f>IF(Table1[[#This Row],[unintended_change_present]]="Yes",1,0)</f>
        <v>1</v>
      </c>
      <c r="AG582" s="12">
        <f>IF(Table1[[#This Row],[missed_required_change]]="Yes",1,0)</f>
        <v>0</v>
      </c>
      <c r="AH582" s="12">
        <f>IF(OR(Table1[[#This Row],[severity]]="Medium",Table1[[#This Row],[severity]]="High"),1,0)</f>
        <v>0</v>
      </c>
    </row>
    <row r="583" spans="1:34" ht="152.25">
      <c r="A583" s="1" t="s">
        <v>1721</v>
      </c>
      <c r="B583" s="11" t="s">
        <v>1722</v>
      </c>
      <c r="C583" s="1" t="s">
        <v>51</v>
      </c>
      <c r="D58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3" s="11" t="s">
        <v>1723</v>
      </c>
      <c r="F583" s="12" t="s">
        <v>1724</v>
      </c>
      <c r="G583" s="12" t="s">
        <v>1725</v>
      </c>
      <c r="H583" s="12">
        <v>2</v>
      </c>
      <c r="I583" s="12" t="s">
        <v>1726</v>
      </c>
      <c r="J583" s="12" t="s">
        <v>1736</v>
      </c>
      <c r="K583" s="13" t="s">
        <v>56</v>
      </c>
      <c r="L583" s="12" t="s">
        <v>1728</v>
      </c>
      <c r="M583" s="12" t="s">
        <v>1729</v>
      </c>
      <c r="N583" s="1" t="s">
        <v>625</v>
      </c>
      <c r="O583" s="1" t="s">
        <v>1739</v>
      </c>
      <c r="P583" t="s">
        <v>62</v>
      </c>
      <c r="Q583" t="s">
        <v>61</v>
      </c>
      <c r="R583" t="s">
        <v>62</v>
      </c>
      <c r="S583" s="1" t="s">
        <v>76</v>
      </c>
      <c r="T583" t="s">
        <v>77</v>
      </c>
      <c r="U583" t="s">
        <v>61</v>
      </c>
      <c r="V583" s="1" t="s">
        <v>1368</v>
      </c>
      <c r="W583" s="1" t="s">
        <v>72</v>
      </c>
      <c r="X583" s="1" t="s">
        <v>62</v>
      </c>
      <c r="Y583" s="1" t="s">
        <v>73</v>
      </c>
      <c r="Z583" t="s">
        <v>3192</v>
      </c>
      <c r="AA583" s="12" t="str">
        <f>Table1[[#This Row],[case_id]]&amp;"__"&amp;Table1[[#This Row],[filename]]&amp;"__"&amp;Table1[[#This Row],[Model]]</f>
        <v>repo_eaef336_54decf9__claude_train_llm_vs_gt.diff__Claude Opus 4.8</v>
      </c>
      <c r="AB583" s="12">
        <f>IF(Table1[[#This Row],[task_success]]="Yes",1,0)</f>
        <v>1</v>
      </c>
      <c r="AC583" s="12">
        <f>IF(Table1[[#This Row],[task_success]]="Partial",1,0)</f>
        <v>0</v>
      </c>
      <c r="AD583" s="12">
        <f>IF(Table1[[#This Row],[task_success]]="No",1,0)</f>
        <v>0</v>
      </c>
      <c r="AE583" s="12">
        <f>IF(Table1[[#This Row],[exact_match]]="Yes",1,0)</f>
        <v>0</v>
      </c>
      <c r="AF583" s="12">
        <f>IF(Table1[[#This Row],[unintended_change_present]]="Yes",1,0)</f>
        <v>1</v>
      </c>
      <c r="AG583" s="12">
        <f>IF(Table1[[#This Row],[missed_required_change]]="Yes",1,0)</f>
        <v>0</v>
      </c>
      <c r="AH583" s="12">
        <f>IF(OR(Table1[[#This Row],[severity]]="Medium",Table1[[#This Row],[severity]]="High"),1,0)</f>
        <v>0</v>
      </c>
    </row>
    <row r="584" spans="1:34" ht="152.25">
      <c r="A584" s="1" t="s">
        <v>1721</v>
      </c>
      <c r="B584" s="11" t="s">
        <v>1722</v>
      </c>
      <c r="C584" s="1" t="s">
        <v>51</v>
      </c>
      <c r="D58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4" s="11" t="s">
        <v>1740</v>
      </c>
      <c r="F584" s="12" t="s">
        <v>1741</v>
      </c>
      <c r="G584" s="12" t="s">
        <v>1742</v>
      </c>
      <c r="H584" s="12">
        <v>2</v>
      </c>
      <c r="I584" s="12" t="s">
        <v>1726</v>
      </c>
      <c r="J584" s="12" t="s">
        <v>1727</v>
      </c>
      <c r="K584" s="13" t="s">
        <v>56</v>
      </c>
      <c r="L584" s="12" t="s">
        <v>1728</v>
      </c>
      <c r="M584" s="12" t="s">
        <v>1743</v>
      </c>
      <c r="N584" s="1" t="s">
        <v>1734</v>
      </c>
      <c r="O584" s="1" t="s">
        <v>1746</v>
      </c>
      <c r="P584" t="s">
        <v>62</v>
      </c>
      <c r="Q584" t="s">
        <v>61</v>
      </c>
      <c r="R584" t="s">
        <v>62</v>
      </c>
      <c r="S584" s="1" t="s">
        <v>76</v>
      </c>
      <c r="T584" t="s">
        <v>77</v>
      </c>
      <c r="U584" t="s">
        <v>61</v>
      </c>
      <c r="V584" s="1" t="s">
        <v>1368</v>
      </c>
      <c r="W584" s="1" t="s">
        <v>72</v>
      </c>
      <c r="X584" s="1" t="s">
        <v>62</v>
      </c>
      <c r="Y584" s="1" t="s">
        <v>73</v>
      </c>
      <c r="Z584" t="s">
        <v>3192</v>
      </c>
      <c r="AA584" s="12" t="str">
        <f>Table1[[#This Row],[case_id]]&amp;"__"&amp;Table1[[#This Row],[filename]]&amp;"__"&amp;Table1[[#This Row],[Model]]</f>
        <v>repo_0accd26_1d4e7a8__claude_load_llm_vs_gt.diff__Claude Opus 4.8</v>
      </c>
      <c r="AB584" s="12">
        <f>IF(Table1[[#This Row],[task_success]]="Yes",1,0)</f>
        <v>1</v>
      </c>
      <c r="AC584" s="12">
        <f>IF(Table1[[#This Row],[task_success]]="Partial",1,0)</f>
        <v>0</v>
      </c>
      <c r="AD584" s="12">
        <f>IF(Table1[[#This Row],[task_success]]="No",1,0)</f>
        <v>0</v>
      </c>
      <c r="AE584" s="12">
        <f>IF(Table1[[#This Row],[exact_match]]="Yes",1,0)</f>
        <v>0</v>
      </c>
      <c r="AF584" s="12">
        <f>IF(Table1[[#This Row],[unintended_change_present]]="Yes",1,0)</f>
        <v>1</v>
      </c>
      <c r="AG584" s="12">
        <f>IF(Table1[[#This Row],[missed_required_change]]="Yes",1,0)</f>
        <v>0</v>
      </c>
      <c r="AH584" s="12">
        <f>IF(OR(Table1[[#This Row],[severity]]="Medium",Table1[[#This Row],[severity]]="High"),1,0)</f>
        <v>0</v>
      </c>
    </row>
    <row r="585" spans="1:34" ht="152.25">
      <c r="A585" s="1" t="s">
        <v>1721</v>
      </c>
      <c r="B585" s="11" t="s">
        <v>1722</v>
      </c>
      <c r="C585" s="1" t="s">
        <v>51</v>
      </c>
      <c r="D58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5" s="11" t="s">
        <v>1740</v>
      </c>
      <c r="F585" s="12" t="s">
        <v>1741</v>
      </c>
      <c r="G585" s="12" t="s">
        <v>1742</v>
      </c>
      <c r="H585" s="12">
        <v>2</v>
      </c>
      <c r="I585" s="12" t="s">
        <v>1726</v>
      </c>
      <c r="J585" s="12" t="s">
        <v>1736</v>
      </c>
      <c r="K585" s="13" t="s">
        <v>56</v>
      </c>
      <c r="L585" s="12" t="s">
        <v>1728</v>
      </c>
      <c r="M585" s="12" t="s">
        <v>1743</v>
      </c>
      <c r="N585" s="1" t="s">
        <v>625</v>
      </c>
      <c r="O585" s="1" t="s">
        <v>1749</v>
      </c>
      <c r="P585" t="s">
        <v>62</v>
      </c>
      <c r="Q585" t="s">
        <v>61</v>
      </c>
      <c r="R585" t="s">
        <v>62</v>
      </c>
      <c r="S585" s="1" t="s">
        <v>76</v>
      </c>
      <c r="T585" t="s">
        <v>77</v>
      </c>
      <c r="U585" t="s">
        <v>61</v>
      </c>
      <c r="V585" s="1" t="s">
        <v>1368</v>
      </c>
      <c r="W585" s="1" t="s">
        <v>72</v>
      </c>
      <c r="X585" s="1" t="s">
        <v>62</v>
      </c>
      <c r="Y585" s="1" t="s">
        <v>73</v>
      </c>
      <c r="Z585" t="s">
        <v>3192</v>
      </c>
      <c r="AA585" s="12" t="str">
        <f>Table1[[#This Row],[case_id]]&amp;"__"&amp;Table1[[#This Row],[filename]]&amp;"__"&amp;Table1[[#This Row],[Model]]</f>
        <v>repo_0accd26_1d4e7a8__claude_train_llm_vs_gt.diff__Claude Opus 4.8</v>
      </c>
      <c r="AB585" s="12">
        <f>IF(Table1[[#This Row],[task_success]]="Yes",1,0)</f>
        <v>1</v>
      </c>
      <c r="AC585" s="12">
        <f>IF(Table1[[#This Row],[task_success]]="Partial",1,0)</f>
        <v>0</v>
      </c>
      <c r="AD585" s="12">
        <f>IF(Table1[[#This Row],[task_success]]="No",1,0)</f>
        <v>0</v>
      </c>
      <c r="AE585" s="12">
        <f>IF(Table1[[#This Row],[exact_match]]="Yes",1,0)</f>
        <v>0</v>
      </c>
      <c r="AF585" s="12">
        <f>IF(Table1[[#This Row],[unintended_change_present]]="Yes",1,0)</f>
        <v>1</v>
      </c>
      <c r="AG585" s="12">
        <f>IF(Table1[[#This Row],[missed_required_change]]="Yes",1,0)</f>
        <v>0</v>
      </c>
      <c r="AH585" s="12">
        <f>IF(OR(Table1[[#This Row],[severity]]="Medium",Table1[[#This Row],[severity]]="High"),1,0)</f>
        <v>0</v>
      </c>
    </row>
    <row r="586" spans="1:34" ht="152.25">
      <c r="A586" s="1" t="s">
        <v>1721</v>
      </c>
      <c r="B586" s="11" t="s">
        <v>1722</v>
      </c>
      <c r="C586" s="1" t="s">
        <v>149</v>
      </c>
      <c r="D58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6" s="11" t="s">
        <v>1750</v>
      </c>
      <c r="F586" s="12" t="s">
        <v>1751</v>
      </c>
      <c r="G586" s="12" t="s">
        <v>1752</v>
      </c>
      <c r="H586" s="12">
        <v>1</v>
      </c>
      <c r="I586" s="12" t="s">
        <v>1753</v>
      </c>
      <c r="J586" s="12" t="s">
        <v>1753</v>
      </c>
      <c r="K586" s="13" t="s">
        <v>56</v>
      </c>
      <c r="L586" s="12" t="s">
        <v>1754</v>
      </c>
      <c r="M586" s="12" t="s">
        <v>1755</v>
      </c>
      <c r="N586" s="1" t="s">
        <v>1762</v>
      </c>
      <c r="O586" s="1" t="s">
        <v>1763</v>
      </c>
      <c r="P586" t="s">
        <v>62</v>
      </c>
      <c r="Q586" t="s">
        <v>61</v>
      </c>
      <c r="R586" t="s">
        <v>62</v>
      </c>
      <c r="S586" s="1" t="s">
        <v>76</v>
      </c>
      <c r="T586" t="s">
        <v>77</v>
      </c>
      <c r="U586" t="s">
        <v>61</v>
      </c>
      <c r="V586" s="1" t="s">
        <v>1368</v>
      </c>
      <c r="W586" s="1" t="s">
        <v>72</v>
      </c>
      <c r="X586" s="1" t="s">
        <v>62</v>
      </c>
      <c r="Y586" s="1" t="s">
        <v>73</v>
      </c>
      <c r="Z586" t="s">
        <v>3192</v>
      </c>
      <c r="AA586" s="12" t="str">
        <f>Table1[[#This Row],[case_id]]&amp;"__"&amp;Table1[[#This Row],[filename]]&amp;"__"&amp;Table1[[#This Row],[Model]]</f>
        <v>repo_a61a58e_9cb073a__claude_utility_llm_vs_gt.diff__Claude Opus 4.8</v>
      </c>
      <c r="AB586" s="12">
        <f>IF(Table1[[#This Row],[task_success]]="Yes",1,0)</f>
        <v>1</v>
      </c>
      <c r="AC586" s="12">
        <f>IF(Table1[[#This Row],[task_success]]="Partial",1,0)</f>
        <v>0</v>
      </c>
      <c r="AD586" s="12">
        <f>IF(Table1[[#This Row],[task_success]]="No",1,0)</f>
        <v>0</v>
      </c>
      <c r="AE586" s="12">
        <f>IF(Table1[[#This Row],[exact_match]]="Yes",1,0)</f>
        <v>0</v>
      </c>
      <c r="AF586" s="12">
        <f>IF(Table1[[#This Row],[unintended_change_present]]="Yes",1,0)</f>
        <v>1</v>
      </c>
      <c r="AG586" s="12">
        <f>IF(Table1[[#This Row],[missed_required_change]]="Yes",1,0)</f>
        <v>0</v>
      </c>
      <c r="AH586" s="12">
        <f>IF(OR(Table1[[#This Row],[severity]]="Medium",Table1[[#This Row],[severity]]="High"),1,0)</f>
        <v>0</v>
      </c>
    </row>
    <row r="587" spans="1:34" ht="152.25">
      <c r="A587" s="1" t="s">
        <v>1721</v>
      </c>
      <c r="B587" s="11" t="s">
        <v>1722</v>
      </c>
      <c r="C587" s="1" t="s">
        <v>149</v>
      </c>
      <c r="D58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7" s="11" t="s">
        <v>1764</v>
      </c>
      <c r="F587" s="12" t="s">
        <v>1765</v>
      </c>
      <c r="G587" s="12" t="s">
        <v>1766</v>
      </c>
      <c r="H587" s="12">
        <v>1</v>
      </c>
      <c r="I587" s="12" t="s">
        <v>1753</v>
      </c>
      <c r="J587" s="12" t="s">
        <v>1753</v>
      </c>
      <c r="K587" s="13" t="s">
        <v>56</v>
      </c>
      <c r="L587" s="12" t="s">
        <v>1767</v>
      </c>
      <c r="M587" s="12" t="s">
        <v>1768</v>
      </c>
      <c r="N587" s="1" t="s">
        <v>1762</v>
      </c>
      <c r="O587" s="1" t="s">
        <v>1772</v>
      </c>
      <c r="P587" t="s">
        <v>62</v>
      </c>
      <c r="Q587" t="s">
        <v>61</v>
      </c>
      <c r="R587" t="s">
        <v>62</v>
      </c>
      <c r="S587" s="1" t="s">
        <v>76</v>
      </c>
      <c r="T587" t="s">
        <v>77</v>
      </c>
      <c r="U587" t="s">
        <v>61</v>
      </c>
      <c r="V587" s="1" t="s">
        <v>1770</v>
      </c>
      <c r="W587" s="1" t="s">
        <v>72</v>
      </c>
      <c r="X587" s="1" t="s">
        <v>62</v>
      </c>
      <c r="Y587" s="1" t="s">
        <v>73</v>
      </c>
      <c r="Z587" t="s">
        <v>3192</v>
      </c>
      <c r="AA587" s="12" t="str">
        <f>Table1[[#This Row],[case_id]]&amp;"__"&amp;Table1[[#This Row],[filename]]&amp;"__"&amp;Table1[[#This Row],[Model]]</f>
        <v>repo_829a393_f262e33__claude_utility_llm_vs_gt.diff__Claude Opus 4.8</v>
      </c>
      <c r="AB587" s="12">
        <f>IF(Table1[[#This Row],[task_success]]="Yes",1,0)</f>
        <v>1</v>
      </c>
      <c r="AC587" s="12">
        <f>IF(Table1[[#This Row],[task_success]]="Partial",1,0)</f>
        <v>0</v>
      </c>
      <c r="AD587" s="12">
        <f>IF(Table1[[#This Row],[task_success]]="No",1,0)</f>
        <v>0</v>
      </c>
      <c r="AE587" s="12">
        <f>IF(Table1[[#This Row],[exact_match]]="Yes",1,0)</f>
        <v>0</v>
      </c>
      <c r="AF587" s="12">
        <f>IF(Table1[[#This Row],[unintended_change_present]]="Yes",1,0)</f>
        <v>1</v>
      </c>
      <c r="AG587" s="12">
        <f>IF(Table1[[#This Row],[missed_required_change]]="Yes",1,0)</f>
        <v>0</v>
      </c>
      <c r="AH587" s="12">
        <f>IF(OR(Table1[[#This Row],[severity]]="Medium",Table1[[#This Row],[severity]]="High"),1,0)</f>
        <v>0</v>
      </c>
    </row>
    <row r="588" spans="1:34" ht="152.25">
      <c r="A588" s="1" t="s">
        <v>1721</v>
      </c>
      <c r="B588" s="11" t="s">
        <v>1722</v>
      </c>
      <c r="C588" s="1" t="s">
        <v>180</v>
      </c>
      <c r="D58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8" s="11" t="s">
        <v>1773</v>
      </c>
      <c r="F588" s="12" t="s">
        <v>1774</v>
      </c>
      <c r="G588" s="12" t="s">
        <v>1775</v>
      </c>
      <c r="H588" s="12">
        <v>1</v>
      </c>
      <c r="I588" s="12" t="s">
        <v>1776</v>
      </c>
      <c r="J588" s="12" t="s">
        <v>1776</v>
      </c>
      <c r="K588" s="13" t="s">
        <v>56</v>
      </c>
      <c r="L588" s="12" t="s">
        <v>1777</v>
      </c>
      <c r="M588" s="12" t="s">
        <v>1778</v>
      </c>
      <c r="N588" s="1" t="s">
        <v>1783</v>
      </c>
      <c r="O588" s="1" t="s">
        <v>1784</v>
      </c>
      <c r="P588" t="s">
        <v>62</v>
      </c>
      <c r="Q588" t="s">
        <v>61</v>
      </c>
      <c r="R588" t="s">
        <v>62</v>
      </c>
      <c r="S588" s="1" t="s">
        <v>76</v>
      </c>
      <c r="T588" t="s">
        <v>77</v>
      </c>
      <c r="U588" t="s">
        <v>61</v>
      </c>
      <c r="V588" s="1" t="s">
        <v>1368</v>
      </c>
      <c r="W588" s="1" t="s">
        <v>72</v>
      </c>
      <c r="X588" s="1" t="s">
        <v>62</v>
      </c>
      <c r="Y588" s="1" t="s">
        <v>73</v>
      </c>
      <c r="Z588" t="s">
        <v>3192</v>
      </c>
      <c r="AA588" s="12" t="str">
        <f>Table1[[#This Row],[case_id]]&amp;"__"&amp;Table1[[#This Row],[filename]]&amp;"__"&amp;Table1[[#This Row],[Model]]</f>
        <v>repo_e9fca96_78ddaa4__claude_ocr_llm_vs_gt.diff__Claude Opus 4.8</v>
      </c>
      <c r="AB588" s="12">
        <f>IF(Table1[[#This Row],[task_success]]="Yes",1,0)</f>
        <v>1</v>
      </c>
      <c r="AC588" s="12">
        <f>IF(Table1[[#This Row],[task_success]]="Partial",1,0)</f>
        <v>0</v>
      </c>
      <c r="AD588" s="12">
        <f>IF(Table1[[#This Row],[task_success]]="No",1,0)</f>
        <v>0</v>
      </c>
      <c r="AE588" s="12">
        <f>IF(Table1[[#This Row],[exact_match]]="Yes",1,0)</f>
        <v>0</v>
      </c>
      <c r="AF588" s="12">
        <f>IF(Table1[[#This Row],[unintended_change_present]]="Yes",1,0)</f>
        <v>1</v>
      </c>
      <c r="AG588" s="12">
        <f>IF(Table1[[#This Row],[missed_required_change]]="Yes",1,0)</f>
        <v>0</v>
      </c>
      <c r="AH588" s="12">
        <f>IF(OR(Table1[[#This Row],[severity]]="Medium",Table1[[#This Row],[severity]]="High"),1,0)</f>
        <v>0</v>
      </c>
    </row>
    <row r="589" spans="1:34" ht="106.5">
      <c r="A589" s="1" t="s">
        <v>1785</v>
      </c>
      <c r="B589" s="11" t="s">
        <v>1786</v>
      </c>
      <c r="C589" s="1" t="s">
        <v>149</v>
      </c>
      <c r="D58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89" s="11" t="s">
        <v>1787</v>
      </c>
      <c r="F589" s="12" t="s">
        <v>1788</v>
      </c>
      <c r="G589" s="12" t="s">
        <v>1789</v>
      </c>
      <c r="H589" s="12">
        <v>1</v>
      </c>
      <c r="I589" s="12" t="s">
        <v>1790</v>
      </c>
      <c r="J589" s="12" t="s">
        <v>1790</v>
      </c>
      <c r="K589" s="13" t="s">
        <v>56</v>
      </c>
      <c r="L589" s="12" t="s">
        <v>1791</v>
      </c>
      <c r="M589" s="12" t="s">
        <v>1792</v>
      </c>
      <c r="N589" s="1" t="s">
        <v>1798</v>
      </c>
      <c r="O589" s="1" t="s">
        <v>1799</v>
      </c>
      <c r="P589" t="s">
        <v>62</v>
      </c>
      <c r="Q589" t="s">
        <v>61</v>
      </c>
      <c r="R589" t="s">
        <v>62</v>
      </c>
      <c r="S589" s="1" t="s">
        <v>76</v>
      </c>
      <c r="T589" t="s">
        <v>77</v>
      </c>
      <c r="U589" t="s">
        <v>61</v>
      </c>
      <c r="V589" s="1" t="s">
        <v>1795</v>
      </c>
      <c r="W589" s="1" t="s">
        <v>72</v>
      </c>
      <c r="X589" s="1" t="s">
        <v>62</v>
      </c>
      <c r="Y589" s="1" t="s">
        <v>73</v>
      </c>
      <c r="Z589" t="s">
        <v>3192</v>
      </c>
      <c r="AA589" s="12" t="str">
        <f>Table1[[#This Row],[case_id]]&amp;"__"&amp;Table1[[#This Row],[filename]]&amp;"__"&amp;Table1[[#This Row],[Model]]</f>
        <v>repo_2e29b41_4aa1a40__claude_analysis_llm_vs_gt.diff__Claude Opus 4.8</v>
      </c>
      <c r="AB589" s="12">
        <f>IF(Table1[[#This Row],[task_success]]="Yes",1,0)</f>
        <v>1</v>
      </c>
      <c r="AC589" s="12">
        <f>IF(Table1[[#This Row],[task_success]]="Partial",1,0)</f>
        <v>0</v>
      </c>
      <c r="AD589" s="12">
        <f>IF(Table1[[#This Row],[task_success]]="No",1,0)</f>
        <v>0</v>
      </c>
      <c r="AE589" s="12">
        <f>IF(Table1[[#This Row],[exact_match]]="Yes",1,0)</f>
        <v>0</v>
      </c>
      <c r="AF589" s="12">
        <f>IF(Table1[[#This Row],[unintended_change_present]]="Yes",1,0)</f>
        <v>1</v>
      </c>
      <c r="AG589" s="12">
        <f>IF(Table1[[#This Row],[missed_required_change]]="Yes",1,0)</f>
        <v>0</v>
      </c>
      <c r="AH589" s="12">
        <f>IF(OR(Table1[[#This Row],[severity]]="Medium",Table1[[#This Row],[severity]]="High"),1,0)</f>
        <v>0</v>
      </c>
    </row>
    <row r="590" spans="1:34" ht="121.5">
      <c r="A590" s="1" t="s">
        <v>1785</v>
      </c>
      <c r="B590" s="11" t="s">
        <v>1786</v>
      </c>
      <c r="C590" s="1" t="s">
        <v>180</v>
      </c>
      <c r="D59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0" s="11" t="s">
        <v>1800</v>
      </c>
      <c r="F590" s="12" t="s">
        <v>1801</v>
      </c>
      <c r="G590" s="12" t="s">
        <v>1802</v>
      </c>
      <c r="H590" s="12">
        <v>1</v>
      </c>
      <c r="I590" s="12" t="s">
        <v>1803</v>
      </c>
      <c r="J590" s="12" t="s">
        <v>1803</v>
      </c>
      <c r="K590" s="13" t="s">
        <v>56</v>
      </c>
      <c r="L590" s="12" t="s">
        <v>1804</v>
      </c>
      <c r="M590" s="12" t="s">
        <v>1805</v>
      </c>
      <c r="N590" s="1" t="s">
        <v>1811</v>
      </c>
      <c r="O590" s="1" t="s">
        <v>1812</v>
      </c>
      <c r="P590" t="s">
        <v>62</v>
      </c>
      <c r="Q590" t="s">
        <v>61</v>
      </c>
      <c r="R590" t="s">
        <v>62</v>
      </c>
      <c r="S590" s="1" t="s">
        <v>76</v>
      </c>
      <c r="T590" t="s">
        <v>77</v>
      </c>
      <c r="U590" t="s">
        <v>61</v>
      </c>
      <c r="V590" s="1" t="s">
        <v>1808</v>
      </c>
      <c r="W590" s="1" t="s">
        <v>72</v>
      </c>
      <c r="X590" s="1" t="s">
        <v>62</v>
      </c>
      <c r="Y590" s="1" t="s">
        <v>73</v>
      </c>
      <c r="Z590" t="s">
        <v>3192</v>
      </c>
      <c r="AA590" s="12" t="str">
        <f>Table1[[#This Row],[case_id]]&amp;"__"&amp;Table1[[#This Row],[filename]]&amp;"__"&amp;Table1[[#This Row],[Model]]</f>
        <v>repo_81a27d4_4b9ea7b__claude_veri_llm_vs_gt.diff__Claude Opus 4.8</v>
      </c>
      <c r="AB590" s="12">
        <f>IF(Table1[[#This Row],[task_success]]="Yes",1,0)</f>
        <v>1</v>
      </c>
      <c r="AC590" s="12">
        <f>IF(Table1[[#This Row],[task_success]]="Partial",1,0)</f>
        <v>0</v>
      </c>
      <c r="AD590" s="12">
        <f>IF(Table1[[#This Row],[task_success]]="No",1,0)</f>
        <v>0</v>
      </c>
      <c r="AE590" s="12">
        <f>IF(Table1[[#This Row],[exact_match]]="Yes",1,0)</f>
        <v>0</v>
      </c>
      <c r="AF590" s="12">
        <f>IF(Table1[[#This Row],[unintended_change_present]]="Yes",1,0)</f>
        <v>1</v>
      </c>
      <c r="AG590" s="12">
        <f>IF(Table1[[#This Row],[missed_required_change]]="Yes",1,0)</f>
        <v>0</v>
      </c>
      <c r="AH590" s="12">
        <f>IF(OR(Table1[[#This Row],[severity]]="Medium",Table1[[#This Row],[severity]]="High"),1,0)</f>
        <v>0</v>
      </c>
    </row>
    <row r="591" spans="1:34" ht="91.5">
      <c r="A591" s="1" t="s">
        <v>1813</v>
      </c>
      <c r="B591" s="11" t="s">
        <v>1814</v>
      </c>
      <c r="C591" s="1" t="s">
        <v>180</v>
      </c>
      <c r="D59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1" s="11" t="s">
        <v>1815</v>
      </c>
      <c r="F591" s="12" t="s">
        <v>1816</v>
      </c>
      <c r="G591" s="12" t="s">
        <v>1817</v>
      </c>
      <c r="H591" s="12">
        <v>1</v>
      </c>
      <c r="I591" s="12" t="s">
        <v>1818</v>
      </c>
      <c r="J591" s="12" t="s">
        <v>1818</v>
      </c>
      <c r="K591" s="13" t="s">
        <v>56</v>
      </c>
      <c r="L591" s="12" t="s">
        <v>1819</v>
      </c>
      <c r="M591" s="12" t="s">
        <v>1820</v>
      </c>
      <c r="N591" s="1" t="s">
        <v>1828</v>
      </c>
      <c r="O591" s="1" t="s">
        <v>1829</v>
      </c>
      <c r="P591" t="s">
        <v>62</v>
      </c>
      <c r="Q591" t="s">
        <v>61</v>
      </c>
      <c r="R591" t="s">
        <v>62</v>
      </c>
      <c r="S591" s="1" t="s">
        <v>76</v>
      </c>
      <c r="T591" t="s">
        <v>77</v>
      </c>
      <c r="U591" t="s">
        <v>61</v>
      </c>
      <c r="V591" s="1" t="s">
        <v>1823</v>
      </c>
      <c r="W591" s="1" t="s">
        <v>72</v>
      </c>
      <c r="X591" s="1" t="s">
        <v>62</v>
      </c>
      <c r="Y591" s="1" t="s">
        <v>73</v>
      </c>
      <c r="Z591" t="s">
        <v>3192</v>
      </c>
      <c r="AA591" s="12" t="str">
        <f>Table1[[#This Row],[case_id]]&amp;"__"&amp;Table1[[#This Row],[filename]]&amp;"__"&amp;Table1[[#This Row],[Model]]</f>
        <v>repo_6eaa8e1_3938cd9__claude_tele_llm_vs_gt.diff__Claude Opus 4.8</v>
      </c>
      <c r="AB591" s="12">
        <f>IF(Table1[[#This Row],[task_success]]="Yes",1,0)</f>
        <v>1</v>
      </c>
      <c r="AC591" s="12">
        <f>IF(Table1[[#This Row],[task_success]]="Partial",1,0)</f>
        <v>0</v>
      </c>
      <c r="AD591" s="12">
        <f>IF(Table1[[#This Row],[task_success]]="No",1,0)</f>
        <v>0</v>
      </c>
      <c r="AE591" s="12">
        <f>IF(Table1[[#This Row],[exact_match]]="Yes",1,0)</f>
        <v>0</v>
      </c>
      <c r="AF591" s="12">
        <f>IF(Table1[[#This Row],[unintended_change_present]]="Yes",1,0)</f>
        <v>1</v>
      </c>
      <c r="AG591" s="12">
        <f>IF(Table1[[#This Row],[missed_required_change]]="Yes",1,0)</f>
        <v>0</v>
      </c>
      <c r="AH591" s="12">
        <f>IF(OR(Table1[[#This Row],[severity]]="Medium",Table1[[#This Row],[severity]]="High"),1,0)</f>
        <v>0</v>
      </c>
    </row>
    <row r="592" spans="1:34" ht="106.5">
      <c r="A592" s="1" t="s">
        <v>1830</v>
      </c>
      <c r="B592" s="11" t="s">
        <v>1831</v>
      </c>
      <c r="C592" s="1" t="s">
        <v>149</v>
      </c>
      <c r="D59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2" s="11" t="s">
        <v>1832</v>
      </c>
      <c r="F592" s="12" t="s">
        <v>1833</v>
      </c>
      <c r="G592" s="12" t="s">
        <v>1834</v>
      </c>
      <c r="H592" s="12">
        <v>1</v>
      </c>
      <c r="I592" s="12" t="s">
        <v>1835</v>
      </c>
      <c r="J592" s="12" t="s">
        <v>1835</v>
      </c>
      <c r="K592" s="13" t="s">
        <v>56</v>
      </c>
      <c r="L592" s="12" t="s">
        <v>1836</v>
      </c>
      <c r="M592" s="12" t="s">
        <v>1837</v>
      </c>
      <c r="N592" s="1" t="s">
        <v>1734</v>
      </c>
      <c r="O592" s="1" t="s">
        <v>1842</v>
      </c>
      <c r="P592" t="s">
        <v>62</v>
      </c>
      <c r="Q592" t="s">
        <v>61</v>
      </c>
      <c r="R592" t="s">
        <v>62</v>
      </c>
      <c r="S592" s="1" t="s">
        <v>76</v>
      </c>
      <c r="T592" t="s">
        <v>77</v>
      </c>
      <c r="U592" t="s">
        <v>61</v>
      </c>
      <c r="V592" s="1" t="s">
        <v>1823</v>
      </c>
      <c r="W592" s="1" t="s">
        <v>72</v>
      </c>
      <c r="X592" s="1" t="s">
        <v>62</v>
      </c>
      <c r="Y592" s="1" t="s">
        <v>73</v>
      </c>
      <c r="Z592" t="s">
        <v>3192</v>
      </c>
      <c r="AA592" s="12" t="str">
        <f>Table1[[#This Row],[case_id]]&amp;"__"&amp;Table1[[#This Row],[filename]]&amp;"__"&amp;Table1[[#This Row],[Model]]</f>
        <v>repo_adb9f3a_87d877e__claude_load_llm_vs_gt.diff__Claude Opus 4.8</v>
      </c>
      <c r="AB592" s="12">
        <f>IF(Table1[[#This Row],[task_success]]="Yes",1,0)</f>
        <v>1</v>
      </c>
      <c r="AC592" s="12">
        <f>IF(Table1[[#This Row],[task_success]]="Partial",1,0)</f>
        <v>0</v>
      </c>
      <c r="AD592" s="12">
        <f>IF(Table1[[#This Row],[task_success]]="No",1,0)</f>
        <v>0</v>
      </c>
      <c r="AE592" s="12">
        <f>IF(Table1[[#This Row],[exact_match]]="Yes",1,0)</f>
        <v>0</v>
      </c>
      <c r="AF592" s="12">
        <f>IF(Table1[[#This Row],[unintended_change_present]]="Yes",1,0)</f>
        <v>1</v>
      </c>
      <c r="AG592" s="12">
        <f>IF(Table1[[#This Row],[missed_required_change]]="Yes",1,0)</f>
        <v>0</v>
      </c>
      <c r="AH592" s="12">
        <f>IF(OR(Table1[[#This Row],[severity]]="Medium",Table1[[#This Row],[severity]]="High"),1,0)</f>
        <v>0</v>
      </c>
    </row>
    <row r="593" spans="1:34" ht="290.25">
      <c r="A593" s="1" t="s">
        <v>1830</v>
      </c>
      <c r="B593" s="11" t="s">
        <v>1831</v>
      </c>
      <c r="C593" s="1" t="s">
        <v>149</v>
      </c>
      <c r="D59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3" s="11" t="s">
        <v>1843</v>
      </c>
      <c r="F593" s="12" t="s">
        <v>1844</v>
      </c>
      <c r="G593" s="12" t="s">
        <v>1845</v>
      </c>
      <c r="H593" s="12">
        <v>1</v>
      </c>
      <c r="I593" s="12" t="s">
        <v>1835</v>
      </c>
      <c r="J593" s="12" t="s">
        <v>1835</v>
      </c>
      <c r="K593" s="13" t="s">
        <v>56</v>
      </c>
      <c r="L593" s="12" t="s">
        <v>1846</v>
      </c>
      <c r="M593" s="12" t="s">
        <v>1847</v>
      </c>
      <c r="N593" s="1" t="s">
        <v>1734</v>
      </c>
      <c r="O593" s="1" t="s">
        <v>1853</v>
      </c>
      <c r="P593" s="1" t="s">
        <v>102</v>
      </c>
      <c r="Q593" s="1" t="s">
        <v>61</v>
      </c>
      <c r="R593" s="1" t="s">
        <v>62</v>
      </c>
      <c r="S593" s="1" t="s">
        <v>176</v>
      </c>
      <c r="T593" s="1" t="s">
        <v>64</v>
      </c>
      <c r="U593" s="1" t="s">
        <v>62</v>
      </c>
      <c r="V593" s="1" t="s">
        <v>1854</v>
      </c>
      <c r="W593" s="1" t="s">
        <v>162</v>
      </c>
      <c r="X593" s="1" t="s">
        <v>62</v>
      </c>
      <c r="Y593" s="1" t="s">
        <v>73</v>
      </c>
      <c r="Z593" t="s">
        <v>3192</v>
      </c>
      <c r="AA593" s="12" t="str">
        <f>Table1[[#This Row],[case_id]]&amp;"__"&amp;Table1[[#This Row],[filename]]&amp;"__"&amp;Table1[[#This Row],[Model]]</f>
        <v>repo_a0169b7_eb2accc__claude_load_llm_vs_gt.diff__Claude Opus 4.8</v>
      </c>
      <c r="AB593" s="12">
        <f>IF(Table1[[#This Row],[task_success]]="Yes",1,0)</f>
        <v>0</v>
      </c>
      <c r="AC593" s="12">
        <f>IF(Table1[[#This Row],[task_success]]="Partial",1,0)</f>
        <v>1</v>
      </c>
      <c r="AD593" s="12">
        <f>IF(Table1[[#This Row],[task_success]]="No",1,0)</f>
        <v>0</v>
      </c>
      <c r="AE593" s="12">
        <f>IF(Table1[[#This Row],[exact_match]]="Yes",1,0)</f>
        <v>0</v>
      </c>
      <c r="AF593" s="12">
        <f>IF(Table1[[#This Row],[unintended_change_present]]="Yes",1,0)</f>
        <v>1</v>
      </c>
      <c r="AG593" s="12">
        <f>IF(Table1[[#This Row],[missed_required_change]]="Yes",1,0)</f>
        <v>1</v>
      </c>
      <c r="AH593" s="12">
        <f>IF(OR(Table1[[#This Row],[severity]]="Medium",Table1[[#This Row],[severity]]="High"),1,0)</f>
        <v>1</v>
      </c>
    </row>
    <row r="594" spans="1:34" ht="91.5">
      <c r="A594" s="1" t="s">
        <v>1855</v>
      </c>
      <c r="B594" s="11" t="s">
        <v>1856</v>
      </c>
      <c r="C594" s="1" t="s">
        <v>80</v>
      </c>
      <c r="D59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4" s="11" t="s">
        <v>1857</v>
      </c>
      <c r="F594" s="12" t="s">
        <v>1858</v>
      </c>
      <c r="G594" s="12" t="s">
        <v>1859</v>
      </c>
      <c r="H594" s="12">
        <v>3</v>
      </c>
      <c r="I594" s="12" t="s">
        <v>1860</v>
      </c>
      <c r="J594" s="12" t="s">
        <v>1861</v>
      </c>
      <c r="K594" s="13" t="s">
        <v>56</v>
      </c>
      <c r="L594" s="12" t="s">
        <v>1862</v>
      </c>
      <c r="M594" s="12" t="s">
        <v>1863</v>
      </c>
      <c r="N594" s="1" t="s">
        <v>1868</v>
      </c>
      <c r="O594" s="1" t="s">
        <v>1869</v>
      </c>
      <c r="P594" t="s">
        <v>62</v>
      </c>
      <c r="Q594" t="s">
        <v>61</v>
      </c>
      <c r="R594" t="s">
        <v>62</v>
      </c>
      <c r="S594" s="1" t="s">
        <v>76</v>
      </c>
      <c r="T594" t="s">
        <v>77</v>
      </c>
      <c r="U594" t="s">
        <v>61</v>
      </c>
      <c r="V594" s="1" t="s">
        <v>1368</v>
      </c>
      <c r="W594" s="1" t="s">
        <v>72</v>
      </c>
      <c r="X594" s="1" t="s">
        <v>62</v>
      </c>
      <c r="Y594" s="1" t="s">
        <v>73</v>
      </c>
      <c r="Z594" t="s">
        <v>3192</v>
      </c>
      <c r="AA594" s="12" t="str">
        <f>Table1[[#This Row],[case_id]]&amp;"__"&amp;Table1[[#This Row],[filename]]&amp;"__"&amp;Table1[[#This Row],[Model]]</f>
        <v>repo_c929e8f_76c6556__claude_service_llm_vs_gt.diff__Claude Opus 4.8</v>
      </c>
      <c r="AB594" s="12">
        <f>IF(Table1[[#This Row],[task_success]]="Yes",1,0)</f>
        <v>1</v>
      </c>
      <c r="AC594" s="12">
        <f>IF(Table1[[#This Row],[task_success]]="Partial",1,0)</f>
        <v>0</v>
      </c>
      <c r="AD594" s="12">
        <f>IF(Table1[[#This Row],[task_success]]="No",1,0)</f>
        <v>0</v>
      </c>
      <c r="AE594" s="12">
        <f>IF(Table1[[#This Row],[exact_match]]="Yes",1,0)</f>
        <v>0</v>
      </c>
      <c r="AF594" s="12">
        <f>IF(Table1[[#This Row],[unintended_change_present]]="Yes",1,0)</f>
        <v>1</v>
      </c>
      <c r="AG594" s="12">
        <f>IF(Table1[[#This Row],[missed_required_change]]="Yes",1,0)</f>
        <v>0</v>
      </c>
      <c r="AH594" s="12">
        <f>IF(OR(Table1[[#This Row],[severity]]="Medium",Table1[[#This Row],[severity]]="High"),1,0)</f>
        <v>0</v>
      </c>
    </row>
    <row r="595" spans="1:34" ht="91.5">
      <c r="A595" s="1" t="s">
        <v>1855</v>
      </c>
      <c r="B595" s="11" t="s">
        <v>1856</v>
      </c>
      <c r="C595" s="1" t="s">
        <v>80</v>
      </c>
      <c r="D59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5" s="11" t="s">
        <v>1857</v>
      </c>
      <c r="F595" s="12" t="s">
        <v>1858</v>
      </c>
      <c r="G595" s="12" t="s">
        <v>1859</v>
      </c>
      <c r="H595" s="12">
        <v>3</v>
      </c>
      <c r="I595" s="12" t="s">
        <v>1860</v>
      </c>
      <c r="J595" s="12" t="s">
        <v>1870</v>
      </c>
      <c r="K595" s="13" t="s">
        <v>56</v>
      </c>
      <c r="L595" s="12" t="s">
        <v>1862</v>
      </c>
      <c r="M595" s="12" t="s">
        <v>1863</v>
      </c>
      <c r="N595" s="1" t="s">
        <v>1875</v>
      </c>
      <c r="O595" s="1" t="s">
        <v>1876</v>
      </c>
      <c r="P595" t="s">
        <v>62</v>
      </c>
      <c r="Q595" t="s">
        <v>61</v>
      </c>
      <c r="R595" t="s">
        <v>62</v>
      </c>
      <c r="S595" s="1" t="s">
        <v>76</v>
      </c>
      <c r="T595" t="s">
        <v>77</v>
      </c>
      <c r="U595" t="s">
        <v>61</v>
      </c>
      <c r="V595" s="1" t="s">
        <v>1368</v>
      </c>
      <c r="W595" s="1" t="s">
        <v>72</v>
      </c>
      <c r="X595" s="1" t="s">
        <v>62</v>
      </c>
      <c r="Y595" s="1" t="s">
        <v>73</v>
      </c>
      <c r="Z595" t="s">
        <v>3192</v>
      </c>
      <c r="AA595" s="12" t="str">
        <f>Table1[[#This Row],[case_id]]&amp;"__"&amp;Table1[[#This Row],[filename]]&amp;"__"&amp;Table1[[#This Row],[Model]]</f>
        <v>repo_c929e8f_76c6556__claude_single_llm_vs_gt.diff__Claude Opus 4.8</v>
      </c>
      <c r="AB595" s="12">
        <f>IF(Table1[[#This Row],[task_success]]="Yes",1,0)</f>
        <v>1</v>
      </c>
      <c r="AC595" s="12">
        <f>IF(Table1[[#This Row],[task_success]]="Partial",1,0)</f>
        <v>0</v>
      </c>
      <c r="AD595" s="12">
        <f>IF(Table1[[#This Row],[task_success]]="No",1,0)</f>
        <v>0</v>
      </c>
      <c r="AE595" s="12">
        <f>IF(Table1[[#This Row],[exact_match]]="Yes",1,0)</f>
        <v>0</v>
      </c>
      <c r="AF595" s="12">
        <f>IF(Table1[[#This Row],[unintended_change_present]]="Yes",1,0)</f>
        <v>1</v>
      </c>
      <c r="AG595" s="12">
        <f>IF(Table1[[#This Row],[missed_required_change]]="Yes",1,0)</f>
        <v>0</v>
      </c>
      <c r="AH595" s="12">
        <f>IF(OR(Table1[[#This Row],[severity]]="Medium",Table1[[#This Row],[severity]]="High"),1,0)</f>
        <v>0</v>
      </c>
    </row>
    <row r="596" spans="1:34" ht="91.5">
      <c r="A596" s="1" t="s">
        <v>1855</v>
      </c>
      <c r="B596" s="11" t="s">
        <v>1856</v>
      </c>
      <c r="C596" s="1" t="s">
        <v>80</v>
      </c>
      <c r="D59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6" s="11" t="s">
        <v>1857</v>
      </c>
      <c r="F596" s="12" t="s">
        <v>1858</v>
      </c>
      <c r="G596" s="12" t="s">
        <v>1859</v>
      </c>
      <c r="H596" s="12">
        <v>3</v>
      </c>
      <c r="I596" s="12" t="s">
        <v>1860</v>
      </c>
      <c r="J596" s="12" t="s">
        <v>1877</v>
      </c>
      <c r="K596" s="13" t="s">
        <v>56</v>
      </c>
      <c r="L596" s="12" t="s">
        <v>1862</v>
      </c>
      <c r="M596" s="12" t="s">
        <v>1863</v>
      </c>
      <c r="N596" s="1" t="s">
        <v>1882</v>
      </c>
      <c r="O596" s="1" t="s">
        <v>1883</v>
      </c>
      <c r="P596" t="s">
        <v>62</v>
      </c>
      <c r="Q596" t="s">
        <v>61</v>
      </c>
      <c r="R596" t="s">
        <v>62</v>
      </c>
      <c r="S596" s="1" t="s">
        <v>76</v>
      </c>
      <c r="T596" t="s">
        <v>77</v>
      </c>
      <c r="U596" t="s">
        <v>61</v>
      </c>
      <c r="V596" s="1" t="s">
        <v>1368</v>
      </c>
      <c r="W596" s="1" t="s">
        <v>72</v>
      </c>
      <c r="X596" s="1" t="s">
        <v>62</v>
      </c>
      <c r="Y596" s="1" t="s">
        <v>73</v>
      </c>
      <c r="Z596" t="s">
        <v>3192</v>
      </c>
      <c r="AA596" s="12" t="str">
        <f>Table1[[#This Row],[case_id]]&amp;"__"&amp;Table1[[#This Row],[filename]]&amp;"__"&amp;Table1[[#This Row],[Model]]</f>
        <v>repo_c929e8f_76c6556__claude_task_llm_vs_gt.diff__Claude Opus 4.8</v>
      </c>
      <c r="AB596" s="12">
        <f>IF(Table1[[#This Row],[task_success]]="Yes",1,0)</f>
        <v>1</v>
      </c>
      <c r="AC596" s="12">
        <f>IF(Table1[[#This Row],[task_success]]="Partial",1,0)</f>
        <v>0</v>
      </c>
      <c r="AD596" s="12">
        <f>IF(Table1[[#This Row],[task_success]]="No",1,0)</f>
        <v>0</v>
      </c>
      <c r="AE596" s="12">
        <f>IF(Table1[[#This Row],[exact_match]]="Yes",1,0)</f>
        <v>0</v>
      </c>
      <c r="AF596" s="12">
        <f>IF(Table1[[#This Row],[unintended_change_present]]="Yes",1,0)</f>
        <v>1</v>
      </c>
      <c r="AG596" s="12">
        <f>IF(Table1[[#This Row],[missed_required_change]]="Yes",1,0)</f>
        <v>0</v>
      </c>
      <c r="AH596" s="12">
        <f>IF(OR(Table1[[#This Row],[severity]]="Medium",Table1[[#This Row],[severity]]="High"),1,0)</f>
        <v>0</v>
      </c>
    </row>
    <row r="597" spans="1:34" ht="91.5">
      <c r="A597" s="1" t="s">
        <v>1884</v>
      </c>
      <c r="B597" s="11" t="s">
        <v>1885</v>
      </c>
      <c r="C597" s="1" t="s">
        <v>51</v>
      </c>
      <c r="D59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7" s="11" t="s">
        <v>1886</v>
      </c>
      <c r="F597" s="12" t="s">
        <v>1887</v>
      </c>
      <c r="G597" s="12" t="s">
        <v>1888</v>
      </c>
      <c r="H597" s="12">
        <v>1</v>
      </c>
      <c r="I597" s="12" t="s">
        <v>1889</v>
      </c>
      <c r="J597" s="12" t="s">
        <v>1889</v>
      </c>
      <c r="K597" s="13" t="s">
        <v>56</v>
      </c>
      <c r="L597" s="12" t="s">
        <v>1890</v>
      </c>
      <c r="M597" s="12" t="s">
        <v>1891</v>
      </c>
      <c r="N597" s="1" t="s">
        <v>1894</v>
      </c>
      <c r="O597" s="1" t="s">
        <v>1895</v>
      </c>
      <c r="P597" t="s">
        <v>62</v>
      </c>
      <c r="Q597" t="s">
        <v>61</v>
      </c>
      <c r="R597" t="s">
        <v>62</v>
      </c>
      <c r="S597" s="1" t="s">
        <v>76</v>
      </c>
      <c r="T597" t="s">
        <v>77</v>
      </c>
      <c r="U597" t="s">
        <v>61</v>
      </c>
      <c r="V597" s="1" t="s">
        <v>1368</v>
      </c>
      <c r="W597" s="1" t="s">
        <v>72</v>
      </c>
      <c r="X597" s="1" t="s">
        <v>62</v>
      </c>
      <c r="Y597" s="1" t="s">
        <v>73</v>
      </c>
      <c r="Z597" t="s">
        <v>3192</v>
      </c>
      <c r="AA597" s="12" t="str">
        <f>Table1[[#This Row],[case_id]]&amp;"__"&amp;Table1[[#This Row],[filename]]&amp;"__"&amp;Table1[[#This Row],[Model]]</f>
        <v>repo_b79b3d6_d674088__claude_emoji_llm_vs_gt.diff__Claude Opus 4.8</v>
      </c>
      <c r="AB597" s="12">
        <f>IF(Table1[[#This Row],[task_success]]="Yes",1,0)</f>
        <v>1</v>
      </c>
      <c r="AC597" s="12">
        <f>IF(Table1[[#This Row],[task_success]]="Partial",1,0)</f>
        <v>0</v>
      </c>
      <c r="AD597" s="12">
        <f>IF(Table1[[#This Row],[task_success]]="No",1,0)</f>
        <v>0</v>
      </c>
      <c r="AE597" s="12">
        <f>IF(Table1[[#This Row],[exact_match]]="Yes",1,0)</f>
        <v>0</v>
      </c>
      <c r="AF597" s="12">
        <f>IF(Table1[[#This Row],[unintended_change_present]]="Yes",1,0)</f>
        <v>1</v>
      </c>
      <c r="AG597" s="12">
        <f>IF(Table1[[#This Row],[missed_required_change]]="Yes",1,0)</f>
        <v>0</v>
      </c>
      <c r="AH597" s="12">
        <f>IF(OR(Table1[[#This Row],[severity]]="Medium",Table1[[#This Row],[severity]]="High"),1,0)</f>
        <v>0</v>
      </c>
    </row>
    <row r="598" spans="1:34" ht="91.5">
      <c r="A598" s="1" t="s">
        <v>1884</v>
      </c>
      <c r="B598" s="11" t="s">
        <v>1885</v>
      </c>
      <c r="C598" s="1" t="s">
        <v>114</v>
      </c>
      <c r="D59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8" s="11" t="s">
        <v>1896</v>
      </c>
      <c r="F598" s="12" t="s">
        <v>1897</v>
      </c>
      <c r="G598" s="12" t="s">
        <v>1898</v>
      </c>
      <c r="H598" s="12">
        <v>1</v>
      </c>
      <c r="I598" s="12" t="s">
        <v>1899</v>
      </c>
      <c r="J598" s="12" t="s">
        <v>1899</v>
      </c>
      <c r="K598" s="13" t="s">
        <v>56</v>
      </c>
      <c r="L598" s="12" t="s">
        <v>1900</v>
      </c>
      <c r="M598" s="12" t="s">
        <v>1901</v>
      </c>
      <c r="N598" s="1" t="s">
        <v>1908</v>
      </c>
      <c r="O598" s="1" t="s">
        <v>1909</v>
      </c>
      <c r="P598" t="s">
        <v>62</v>
      </c>
      <c r="Q598" t="s">
        <v>61</v>
      </c>
      <c r="R598" t="s">
        <v>62</v>
      </c>
      <c r="S598" s="1" t="s">
        <v>76</v>
      </c>
      <c r="T598" t="s">
        <v>77</v>
      </c>
      <c r="U598" t="s">
        <v>61</v>
      </c>
      <c r="V598" s="1" t="s">
        <v>1368</v>
      </c>
      <c r="W598" s="1" t="s">
        <v>72</v>
      </c>
      <c r="X598" s="1" t="s">
        <v>62</v>
      </c>
      <c r="Y598" s="1" t="s">
        <v>73</v>
      </c>
      <c r="Z598" t="s">
        <v>3192</v>
      </c>
      <c r="AA598" s="12" t="str">
        <f>Table1[[#This Row],[case_id]]&amp;"__"&amp;Table1[[#This Row],[filename]]&amp;"__"&amp;Table1[[#This Row],[Model]]</f>
        <v>repo_59cb35d_be9bb5e__claude_wordcloud_llm_vs_gt.diff__Claude Opus 4.8</v>
      </c>
      <c r="AB598" s="12">
        <f>IF(Table1[[#This Row],[task_success]]="Yes",1,0)</f>
        <v>1</v>
      </c>
      <c r="AC598" s="12">
        <f>IF(Table1[[#This Row],[task_success]]="Partial",1,0)</f>
        <v>0</v>
      </c>
      <c r="AD598" s="12">
        <f>IF(Table1[[#This Row],[task_success]]="No",1,0)</f>
        <v>0</v>
      </c>
      <c r="AE598" s="12">
        <f>IF(Table1[[#This Row],[exact_match]]="Yes",1,0)</f>
        <v>0</v>
      </c>
      <c r="AF598" s="12">
        <f>IF(Table1[[#This Row],[unintended_change_present]]="Yes",1,0)</f>
        <v>1</v>
      </c>
      <c r="AG598" s="12">
        <f>IF(Table1[[#This Row],[missed_required_change]]="Yes",1,0)</f>
        <v>0</v>
      </c>
      <c r="AH598" s="12">
        <f>IF(OR(Table1[[#This Row],[severity]]="Medium",Table1[[#This Row],[severity]]="High"),1,0)</f>
        <v>0</v>
      </c>
    </row>
    <row r="599" spans="1:34" ht="121.5">
      <c r="A599" s="1" t="s">
        <v>1884</v>
      </c>
      <c r="B599" s="11" t="s">
        <v>1885</v>
      </c>
      <c r="C599" s="1" t="s">
        <v>149</v>
      </c>
      <c r="D59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599" s="11" t="s">
        <v>1910</v>
      </c>
      <c r="F599" s="12" t="s">
        <v>1911</v>
      </c>
      <c r="G599" s="12" t="s">
        <v>1912</v>
      </c>
      <c r="H599" s="12">
        <v>1</v>
      </c>
      <c r="I599" s="12" t="s">
        <v>1913</v>
      </c>
      <c r="J599" s="12" t="s">
        <v>1913</v>
      </c>
      <c r="K599" s="13" t="s">
        <v>56</v>
      </c>
      <c r="L599" s="12" t="s">
        <v>1914</v>
      </c>
      <c r="M599" s="12" t="s">
        <v>1915</v>
      </c>
      <c r="N599" s="1" t="s">
        <v>1921</v>
      </c>
      <c r="O599" s="1" t="s">
        <v>1922</v>
      </c>
      <c r="P599" t="s">
        <v>62</v>
      </c>
      <c r="Q599" t="s">
        <v>61</v>
      </c>
      <c r="R599" t="s">
        <v>62</v>
      </c>
      <c r="S599" s="1" t="s">
        <v>76</v>
      </c>
      <c r="T599" t="s">
        <v>77</v>
      </c>
      <c r="U599" t="s">
        <v>61</v>
      </c>
      <c r="V599" s="1" t="s">
        <v>1368</v>
      </c>
      <c r="W599" s="1" t="s">
        <v>72</v>
      </c>
      <c r="X599" s="1" t="s">
        <v>62</v>
      </c>
      <c r="Y599" s="1" t="s">
        <v>73</v>
      </c>
      <c r="Z599" t="s">
        <v>3192</v>
      </c>
      <c r="AA599" s="12" t="str">
        <f>Table1[[#This Row],[case_id]]&amp;"__"&amp;Table1[[#This Row],[filename]]&amp;"__"&amp;Table1[[#This Row],[Model]]</f>
        <v>repo_bda4195_51f9983__claude_parrot_llm_vs_gt.diff__Claude Opus 4.8</v>
      </c>
      <c r="AB599" s="12">
        <f>IF(Table1[[#This Row],[task_success]]="Yes",1,0)</f>
        <v>1</v>
      </c>
      <c r="AC599" s="12">
        <f>IF(Table1[[#This Row],[task_success]]="Partial",1,0)</f>
        <v>0</v>
      </c>
      <c r="AD599" s="12">
        <f>IF(Table1[[#This Row],[task_success]]="No",1,0)</f>
        <v>0</v>
      </c>
      <c r="AE599" s="12">
        <f>IF(Table1[[#This Row],[exact_match]]="Yes",1,0)</f>
        <v>0</v>
      </c>
      <c r="AF599" s="12">
        <f>IF(Table1[[#This Row],[unintended_change_present]]="Yes",1,0)</f>
        <v>1</v>
      </c>
      <c r="AG599" s="12">
        <f>IF(Table1[[#This Row],[missed_required_change]]="Yes",1,0)</f>
        <v>0</v>
      </c>
      <c r="AH599" s="12">
        <f>IF(OR(Table1[[#This Row],[severity]]="Medium",Table1[[#This Row],[severity]]="High"),1,0)</f>
        <v>0</v>
      </c>
    </row>
    <row r="600" spans="1:34" ht="137.25">
      <c r="A600" s="1" t="s">
        <v>1923</v>
      </c>
      <c r="B600" s="11" t="s">
        <v>1924</v>
      </c>
      <c r="C600" s="1" t="s">
        <v>51</v>
      </c>
      <c r="D60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0" s="11" t="s">
        <v>1925</v>
      </c>
      <c r="F600" s="12" t="s">
        <v>1926</v>
      </c>
      <c r="G600" s="12" t="s">
        <v>1927</v>
      </c>
      <c r="H600" s="12">
        <v>1</v>
      </c>
      <c r="I600" s="12" t="s">
        <v>1928</v>
      </c>
      <c r="J600" s="12" t="s">
        <v>1928</v>
      </c>
      <c r="K600" s="13" t="s">
        <v>56</v>
      </c>
      <c r="L600" s="12" t="s">
        <v>1929</v>
      </c>
      <c r="M600" s="12" t="s">
        <v>1930</v>
      </c>
      <c r="N600" s="1" t="s">
        <v>1935</v>
      </c>
      <c r="O600" s="1" t="s">
        <v>1936</v>
      </c>
      <c r="P600" t="s">
        <v>62</v>
      </c>
      <c r="Q600" t="s">
        <v>61</v>
      </c>
      <c r="R600" t="s">
        <v>62</v>
      </c>
      <c r="S600" s="1" t="s">
        <v>76</v>
      </c>
      <c r="T600" t="s">
        <v>77</v>
      </c>
      <c r="U600" t="s">
        <v>61</v>
      </c>
      <c r="V600" s="1" t="s">
        <v>1368</v>
      </c>
      <c r="W600" s="1" t="s">
        <v>72</v>
      </c>
      <c r="X600" s="1" t="s">
        <v>62</v>
      </c>
      <c r="Y600" s="1" t="s">
        <v>73</v>
      </c>
      <c r="Z600" t="s">
        <v>3192</v>
      </c>
      <c r="AA600" s="12" t="str">
        <f>Table1[[#This Row],[case_id]]&amp;"__"&amp;Table1[[#This Row],[filename]]&amp;"__"&amp;Table1[[#This Row],[Model]]</f>
        <v>repo_8049384_5edd9a7__claude_patcher_llm_vs_gt.diff__Claude Opus 4.8</v>
      </c>
      <c r="AB600" s="12">
        <f>IF(Table1[[#This Row],[task_success]]="Yes",1,0)</f>
        <v>1</v>
      </c>
      <c r="AC600" s="12">
        <f>IF(Table1[[#This Row],[task_success]]="Partial",1,0)</f>
        <v>0</v>
      </c>
      <c r="AD600" s="12">
        <f>IF(Table1[[#This Row],[task_success]]="No",1,0)</f>
        <v>0</v>
      </c>
      <c r="AE600" s="12">
        <f>IF(Table1[[#This Row],[exact_match]]="Yes",1,0)</f>
        <v>0</v>
      </c>
      <c r="AF600" s="12">
        <f>IF(Table1[[#This Row],[unintended_change_present]]="Yes",1,0)</f>
        <v>1</v>
      </c>
      <c r="AG600" s="12">
        <f>IF(Table1[[#This Row],[missed_required_change]]="Yes",1,0)</f>
        <v>0</v>
      </c>
      <c r="AH600" s="12">
        <f>IF(OR(Table1[[#This Row],[severity]]="Medium",Table1[[#This Row],[severity]]="High"),1,0)</f>
        <v>0</v>
      </c>
    </row>
    <row r="601" spans="1:34" ht="137.25">
      <c r="A601" s="1" t="s">
        <v>1923</v>
      </c>
      <c r="B601" s="11" t="s">
        <v>1924</v>
      </c>
      <c r="C601" s="1" t="s">
        <v>80</v>
      </c>
      <c r="D60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1" s="11" t="s">
        <v>1937</v>
      </c>
      <c r="F601" s="12" t="s">
        <v>1938</v>
      </c>
      <c r="G601" s="12" t="s">
        <v>1939</v>
      </c>
      <c r="H601" s="12">
        <v>1</v>
      </c>
      <c r="I601" s="12" t="s">
        <v>1940</v>
      </c>
      <c r="J601" s="12" t="s">
        <v>1940</v>
      </c>
      <c r="K601" s="13" t="s">
        <v>56</v>
      </c>
      <c r="L601" s="12" t="s">
        <v>1941</v>
      </c>
      <c r="M601" s="12" t="s">
        <v>1942</v>
      </c>
      <c r="N601" s="1" t="s">
        <v>1947</v>
      </c>
      <c r="O601" s="1" t="s">
        <v>1948</v>
      </c>
      <c r="P601" t="s">
        <v>62</v>
      </c>
      <c r="Q601" t="s">
        <v>61</v>
      </c>
      <c r="R601" t="s">
        <v>62</v>
      </c>
      <c r="S601" s="1" t="s">
        <v>76</v>
      </c>
      <c r="T601" t="s">
        <v>77</v>
      </c>
      <c r="U601" t="s">
        <v>61</v>
      </c>
      <c r="V601" s="1" t="s">
        <v>1368</v>
      </c>
      <c r="W601" s="1" t="s">
        <v>72</v>
      </c>
      <c r="X601" s="1" t="s">
        <v>62</v>
      </c>
      <c r="Y601" s="1" t="s">
        <v>73</v>
      </c>
      <c r="Z601" t="s">
        <v>3192</v>
      </c>
      <c r="AA601" s="12" t="str">
        <f>Table1[[#This Row],[case_id]]&amp;"__"&amp;Table1[[#This Row],[filename]]&amp;"__"&amp;Table1[[#This Row],[Model]]</f>
        <v>repo_9db7588_33d2a72__claude_uc_llm_vs_gt.diff__Claude Opus 4.8</v>
      </c>
      <c r="AB601" s="12">
        <f>IF(Table1[[#This Row],[task_success]]="Yes",1,0)</f>
        <v>1</v>
      </c>
      <c r="AC601" s="12">
        <f>IF(Table1[[#This Row],[task_success]]="Partial",1,0)</f>
        <v>0</v>
      </c>
      <c r="AD601" s="12">
        <f>IF(Table1[[#This Row],[task_success]]="No",1,0)</f>
        <v>0</v>
      </c>
      <c r="AE601" s="12">
        <f>IF(Table1[[#This Row],[exact_match]]="Yes",1,0)</f>
        <v>0</v>
      </c>
      <c r="AF601" s="12">
        <f>IF(Table1[[#This Row],[unintended_change_present]]="Yes",1,0)</f>
        <v>1</v>
      </c>
      <c r="AG601" s="12">
        <f>IF(Table1[[#This Row],[missed_required_change]]="Yes",1,0)</f>
        <v>0</v>
      </c>
      <c r="AH601" s="12">
        <f>IF(OR(Table1[[#This Row],[severity]]="Medium",Table1[[#This Row],[severity]]="High"),1,0)</f>
        <v>0</v>
      </c>
    </row>
    <row r="602" spans="1:34" ht="106.5">
      <c r="A602" s="1" t="s">
        <v>1949</v>
      </c>
      <c r="B602" s="11" t="s">
        <v>1950</v>
      </c>
      <c r="C602" s="1" t="s">
        <v>149</v>
      </c>
      <c r="D60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2" s="11" t="s">
        <v>1951</v>
      </c>
      <c r="F602" s="12">
        <v>1442154</v>
      </c>
      <c r="G602" s="32" t="s">
        <v>1952</v>
      </c>
      <c r="H602" s="12">
        <v>1</v>
      </c>
      <c r="I602" s="12" t="s">
        <v>1953</v>
      </c>
      <c r="J602" s="12" t="s">
        <v>1953</v>
      </c>
      <c r="K602" s="13" t="s">
        <v>56</v>
      </c>
      <c r="L602" s="12" t="s">
        <v>1954</v>
      </c>
      <c r="M602" s="12" t="s">
        <v>1955</v>
      </c>
      <c r="N602" s="1" t="s">
        <v>1960</v>
      </c>
      <c r="O602" s="1" t="s">
        <v>1961</v>
      </c>
      <c r="P602" t="s">
        <v>62</v>
      </c>
      <c r="Q602" t="s">
        <v>61</v>
      </c>
      <c r="R602" t="s">
        <v>62</v>
      </c>
      <c r="S602" s="1" t="s">
        <v>76</v>
      </c>
      <c r="T602" t="s">
        <v>77</v>
      </c>
      <c r="U602" t="s">
        <v>61</v>
      </c>
      <c r="V602" s="1" t="s">
        <v>1368</v>
      </c>
      <c r="W602" s="1" t="s">
        <v>72</v>
      </c>
      <c r="X602" s="1" t="s">
        <v>62</v>
      </c>
      <c r="Y602" s="1" t="s">
        <v>73</v>
      </c>
      <c r="Z602" t="s">
        <v>3192</v>
      </c>
      <c r="AA602" s="12" t="str">
        <f>Table1[[#This Row],[case_id]]&amp;"__"&amp;Table1[[#This Row],[filename]]&amp;"__"&amp;Table1[[#This Row],[Model]]</f>
        <v>repo_1442154_17e5146__claude_submaker_llm_vs_gt.diff__Claude Opus 4.8</v>
      </c>
      <c r="AB602" s="12">
        <f>IF(Table1[[#This Row],[task_success]]="Yes",1,0)</f>
        <v>1</v>
      </c>
      <c r="AC602" s="12">
        <f>IF(Table1[[#This Row],[task_success]]="Partial",1,0)</f>
        <v>0</v>
      </c>
      <c r="AD602" s="12">
        <f>IF(Table1[[#This Row],[task_success]]="No",1,0)</f>
        <v>0</v>
      </c>
      <c r="AE602" s="12">
        <f>IF(Table1[[#This Row],[exact_match]]="Yes",1,0)</f>
        <v>0</v>
      </c>
      <c r="AF602" s="12">
        <f>IF(Table1[[#This Row],[unintended_change_present]]="Yes",1,0)</f>
        <v>1</v>
      </c>
      <c r="AG602" s="12">
        <f>IF(Table1[[#This Row],[missed_required_change]]="Yes",1,0)</f>
        <v>0</v>
      </c>
      <c r="AH602" s="12">
        <f>IF(OR(Table1[[#This Row],[severity]]="Medium",Table1[[#This Row],[severity]]="High"),1,0)</f>
        <v>0</v>
      </c>
    </row>
    <row r="603" spans="1:34" ht="213">
      <c r="A603" s="1" t="s">
        <v>1962</v>
      </c>
      <c r="B603" s="11" t="s">
        <v>1963</v>
      </c>
      <c r="C603" s="1" t="s">
        <v>51</v>
      </c>
      <c r="D60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3" s="11" t="s">
        <v>1964</v>
      </c>
      <c r="F603" s="12" t="s">
        <v>1965</v>
      </c>
      <c r="G603" s="12" t="s">
        <v>1966</v>
      </c>
      <c r="H603" s="12">
        <v>1</v>
      </c>
      <c r="I603" s="12" t="s">
        <v>1967</v>
      </c>
      <c r="J603" s="12" t="s">
        <v>1967</v>
      </c>
      <c r="K603" s="13" t="s">
        <v>56</v>
      </c>
      <c r="L603" s="12" t="s">
        <v>1968</v>
      </c>
      <c r="M603" s="12" t="s">
        <v>1969</v>
      </c>
      <c r="N603" s="1" t="s">
        <v>1976</v>
      </c>
      <c r="O603" s="1" t="s">
        <v>1977</v>
      </c>
      <c r="P603" t="s">
        <v>62</v>
      </c>
      <c r="Q603" t="s">
        <v>61</v>
      </c>
      <c r="R603" t="s">
        <v>62</v>
      </c>
      <c r="S603" s="1" t="s">
        <v>1972</v>
      </c>
      <c r="T603" t="s">
        <v>64</v>
      </c>
      <c r="U603" t="s">
        <v>61</v>
      </c>
      <c r="V603" s="1" t="s">
        <v>1973</v>
      </c>
      <c r="W603" s="1" t="s">
        <v>72</v>
      </c>
      <c r="X603" s="1" t="s">
        <v>62</v>
      </c>
      <c r="Y603" s="1" t="s">
        <v>73</v>
      </c>
      <c r="Z603" t="s">
        <v>3192</v>
      </c>
      <c r="AA603" s="12" t="str">
        <f>Table1[[#This Row],[case_id]]&amp;"__"&amp;Table1[[#This Row],[filename]]&amp;"__"&amp;Table1[[#This Row],[Model]]</f>
        <v>repo_4294b89_fa4bdc5__claude_url_llm_vs_gt.diff__Claude Opus 4.8</v>
      </c>
      <c r="AB603" s="12">
        <f>IF(Table1[[#This Row],[task_success]]="Yes",1,0)</f>
        <v>1</v>
      </c>
      <c r="AC603" s="12">
        <f>IF(Table1[[#This Row],[task_success]]="Partial",1,0)</f>
        <v>0</v>
      </c>
      <c r="AD603" s="12">
        <f>IF(Table1[[#This Row],[task_success]]="No",1,0)</f>
        <v>0</v>
      </c>
      <c r="AE603" s="12">
        <f>IF(Table1[[#This Row],[exact_match]]="Yes",1,0)</f>
        <v>0</v>
      </c>
      <c r="AF603" s="12">
        <f>IF(Table1[[#This Row],[unintended_change_present]]="Yes",1,0)</f>
        <v>1</v>
      </c>
      <c r="AG603" s="12">
        <f>IF(Table1[[#This Row],[missed_required_change]]="Yes",1,0)</f>
        <v>0</v>
      </c>
      <c r="AH603" s="12">
        <f>IF(OR(Table1[[#This Row],[severity]]="Medium",Table1[[#This Row],[severity]]="High"),1,0)</f>
        <v>1</v>
      </c>
    </row>
    <row r="604" spans="1:34" ht="106.5">
      <c r="A604" s="1" t="s">
        <v>1962</v>
      </c>
      <c r="B604" s="11" t="s">
        <v>1963</v>
      </c>
      <c r="C604" s="1" t="s">
        <v>114</v>
      </c>
      <c r="D60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4" s="11" t="s">
        <v>1978</v>
      </c>
      <c r="F604" s="12" t="s">
        <v>1979</v>
      </c>
      <c r="G604" s="12" t="s">
        <v>1980</v>
      </c>
      <c r="H604" s="12">
        <v>1</v>
      </c>
      <c r="I604" s="12" t="s">
        <v>1981</v>
      </c>
      <c r="J604" s="12" t="s">
        <v>1981</v>
      </c>
      <c r="K604" s="13" t="s">
        <v>56</v>
      </c>
      <c r="L604" s="12" t="s">
        <v>1982</v>
      </c>
      <c r="M604" s="12" t="s">
        <v>1983</v>
      </c>
      <c r="N604" s="1" t="s">
        <v>1988</v>
      </c>
      <c r="O604" s="1" t="s">
        <v>1989</v>
      </c>
      <c r="P604" t="s">
        <v>62</v>
      </c>
      <c r="Q604" t="s">
        <v>61</v>
      </c>
      <c r="R604" t="s">
        <v>62</v>
      </c>
      <c r="S604" s="1" t="s">
        <v>76</v>
      </c>
      <c r="T604" t="s">
        <v>77</v>
      </c>
      <c r="U604" t="s">
        <v>61</v>
      </c>
      <c r="V604" s="1" t="s">
        <v>1368</v>
      </c>
      <c r="W604" s="1" t="s">
        <v>72</v>
      </c>
      <c r="X604" s="1" t="s">
        <v>62</v>
      </c>
      <c r="Y604" s="1" t="s">
        <v>73</v>
      </c>
      <c r="Z604" t="s">
        <v>3192</v>
      </c>
      <c r="AA604" s="12" t="str">
        <f>Table1[[#This Row],[case_id]]&amp;"__"&amp;Table1[[#This Row],[filename]]&amp;"__"&amp;Table1[[#This Row],[Model]]</f>
        <v>repo_e2a136d_5b2a073__claude_internal_llm_vs_gt.diff__Claude Opus 4.8</v>
      </c>
      <c r="AB604" s="12">
        <f>IF(Table1[[#This Row],[task_success]]="Yes",1,0)</f>
        <v>1</v>
      </c>
      <c r="AC604" s="12">
        <f>IF(Table1[[#This Row],[task_success]]="Partial",1,0)</f>
        <v>0</v>
      </c>
      <c r="AD604" s="12">
        <f>IF(Table1[[#This Row],[task_success]]="No",1,0)</f>
        <v>0</v>
      </c>
      <c r="AE604" s="12">
        <f>IF(Table1[[#This Row],[exact_match]]="Yes",1,0)</f>
        <v>0</v>
      </c>
      <c r="AF604" s="12">
        <f>IF(Table1[[#This Row],[unintended_change_present]]="Yes",1,0)</f>
        <v>1</v>
      </c>
      <c r="AG604" s="12">
        <f>IF(Table1[[#This Row],[missed_required_change]]="Yes",1,0)</f>
        <v>0</v>
      </c>
      <c r="AH604" s="12">
        <f>IF(OR(Table1[[#This Row],[severity]]="Medium",Table1[[#This Row],[severity]]="High"),1,0)</f>
        <v>0</v>
      </c>
    </row>
    <row r="605" spans="1:34" ht="137.25">
      <c r="A605" s="1" t="s">
        <v>1962</v>
      </c>
      <c r="B605" s="11" t="s">
        <v>1963</v>
      </c>
      <c r="C605" s="1" t="s">
        <v>149</v>
      </c>
      <c r="D60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5" s="11" t="s">
        <v>1990</v>
      </c>
      <c r="F605" s="12" t="s">
        <v>1991</v>
      </c>
      <c r="G605" s="12" t="s">
        <v>1992</v>
      </c>
      <c r="H605" s="12">
        <v>1</v>
      </c>
      <c r="I605" s="12" t="s">
        <v>1993</v>
      </c>
      <c r="J605" s="12" t="s">
        <v>1993</v>
      </c>
      <c r="K605" s="13" t="s">
        <v>56</v>
      </c>
      <c r="L605" s="12" t="s">
        <v>1994</v>
      </c>
      <c r="M605" s="12" t="s">
        <v>1995</v>
      </c>
      <c r="N605" s="1" t="s">
        <v>2002</v>
      </c>
      <c r="O605" s="1" t="s">
        <v>2003</v>
      </c>
      <c r="P605" t="s">
        <v>62</v>
      </c>
      <c r="Q605" t="s">
        <v>61</v>
      </c>
      <c r="R605" t="s">
        <v>62</v>
      </c>
      <c r="S605" s="1" t="s">
        <v>215</v>
      </c>
      <c r="T605" t="s">
        <v>77</v>
      </c>
      <c r="U605" t="s">
        <v>61</v>
      </c>
      <c r="V605" s="1" t="s">
        <v>1998</v>
      </c>
      <c r="W605" s="1" t="s">
        <v>72</v>
      </c>
      <c r="X605" s="1" t="s">
        <v>62</v>
      </c>
      <c r="Y605" s="1" t="s">
        <v>73</v>
      </c>
      <c r="Z605" t="s">
        <v>3192</v>
      </c>
      <c r="AA605" s="12" t="str">
        <f>Table1[[#This Row],[case_id]]&amp;"__"&amp;Table1[[#This Row],[filename]]&amp;"__"&amp;Table1[[#This Row],[Model]]</f>
        <v>repo_341af5b_54a1564__claude_convert_llm_vs_gt.diff__Claude Opus 4.8</v>
      </c>
      <c r="AB605" s="12">
        <f>IF(Table1[[#This Row],[task_success]]="Yes",1,0)</f>
        <v>1</v>
      </c>
      <c r="AC605" s="12">
        <f>IF(Table1[[#This Row],[task_success]]="Partial",1,0)</f>
        <v>0</v>
      </c>
      <c r="AD605" s="12">
        <f>IF(Table1[[#This Row],[task_success]]="No",1,0)</f>
        <v>0</v>
      </c>
      <c r="AE605" s="12">
        <f>IF(Table1[[#This Row],[exact_match]]="Yes",1,0)</f>
        <v>0</v>
      </c>
      <c r="AF605" s="12">
        <f>IF(Table1[[#This Row],[unintended_change_present]]="Yes",1,0)</f>
        <v>1</v>
      </c>
      <c r="AG605" s="12">
        <f>IF(Table1[[#This Row],[missed_required_change]]="Yes",1,0)</f>
        <v>0</v>
      </c>
      <c r="AH605" s="12">
        <f>IF(OR(Table1[[#This Row],[severity]]="Medium",Table1[[#This Row],[severity]]="High"),1,0)</f>
        <v>0</v>
      </c>
    </row>
    <row r="606" spans="1:34" ht="259.5">
      <c r="A606" s="1" t="s">
        <v>2004</v>
      </c>
      <c r="B606" s="11" t="s">
        <v>2005</v>
      </c>
      <c r="C606" s="1" t="s">
        <v>149</v>
      </c>
      <c r="D60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6" s="11" t="s">
        <v>2006</v>
      </c>
      <c r="F606" s="12" t="s">
        <v>2007</v>
      </c>
      <c r="G606" s="12">
        <v>9079508</v>
      </c>
      <c r="H606" s="12">
        <v>2</v>
      </c>
      <c r="I606" s="12" t="s">
        <v>2008</v>
      </c>
      <c r="J606" s="12" t="s">
        <v>2009</v>
      </c>
      <c r="K606" s="13" t="s">
        <v>56</v>
      </c>
      <c r="L606" s="12" t="s">
        <v>2010</v>
      </c>
      <c r="M606" s="12" t="s">
        <v>2011</v>
      </c>
      <c r="N606" s="1" t="s">
        <v>2017</v>
      </c>
      <c r="O606" s="1" t="s">
        <v>2018</v>
      </c>
      <c r="P606" t="s">
        <v>62</v>
      </c>
      <c r="Q606" t="s">
        <v>61</v>
      </c>
      <c r="R606" t="s">
        <v>62</v>
      </c>
      <c r="S606" s="1" t="s">
        <v>76</v>
      </c>
      <c r="T606" t="s">
        <v>77</v>
      </c>
      <c r="U606" t="s">
        <v>61</v>
      </c>
      <c r="V606" s="1" t="s">
        <v>2014</v>
      </c>
      <c r="W606" s="1" t="s">
        <v>72</v>
      </c>
      <c r="X606" s="1" t="s">
        <v>62</v>
      </c>
      <c r="Y606" s="1" t="s">
        <v>73</v>
      </c>
      <c r="Z606" t="s">
        <v>3192</v>
      </c>
      <c r="AA606" s="12" t="str">
        <f>Table1[[#This Row],[case_id]]&amp;"__"&amp;Table1[[#This Row],[filename]]&amp;"__"&amp;Table1[[#This Row],[Model]]</f>
        <v>repo_30450d5_9079508__claude_custom_llm_vs_gt.diff__Claude Opus 4.8</v>
      </c>
      <c r="AB606" s="12">
        <f>IF(Table1[[#This Row],[task_success]]="Yes",1,0)</f>
        <v>1</v>
      </c>
      <c r="AC606" s="12">
        <f>IF(Table1[[#This Row],[task_success]]="Partial",1,0)</f>
        <v>0</v>
      </c>
      <c r="AD606" s="12">
        <f>IF(Table1[[#This Row],[task_success]]="No",1,0)</f>
        <v>0</v>
      </c>
      <c r="AE606" s="12">
        <f>IF(Table1[[#This Row],[exact_match]]="Yes",1,0)</f>
        <v>0</v>
      </c>
      <c r="AF606" s="12">
        <f>IF(Table1[[#This Row],[unintended_change_present]]="Yes",1,0)</f>
        <v>1</v>
      </c>
      <c r="AG606" s="12">
        <f>IF(Table1[[#This Row],[missed_required_change]]="Yes",1,0)</f>
        <v>0</v>
      </c>
      <c r="AH606" s="12">
        <f>IF(OR(Table1[[#This Row],[severity]]="Medium",Table1[[#This Row],[severity]]="High"),1,0)</f>
        <v>0</v>
      </c>
    </row>
    <row r="607" spans="1:34" ht="152.25">
      <c r="A607" s="1" t="s">
        <v>2004</v>
      </c>
      <c r="B607" s="11" t="s">
        <v>2005</v>
      </c>
      <c r="C607" s="1" t="s">
        <v>149</v>
      </c>
      <c r="D60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7" s="11" t="s">
        <v>2006</v>
      </c>
      <c r="F607" s="12" t="s">
        <v>2007</v>
      </c>
      <c r="G607" s="12">
        <v>9079508</v>
      </c>
      <c r="H607" s="12">
        <v>2</v>
      </c>
      <c r="I607" s="12" t="s">
        <v>2019</v>
      </c>
      <c r="J607" s="12" t="s">
        <v>2020</v>
      </c>
      <c r="K607" s="13" t="s">
        <v>56</v>
      </c>
      <c r="L607" s="12" t="s">
        <v>2010</v>
      </c>
      <c r="M607" s="12" t="s">
        <v>2011</v>
      </c>
      <c r="N607" s="1" t="s">
        <v>2026</v>
      </c>
      <c r="O607" s="1" t="s">
        <v>2027</v>
      </c>
      <c r="P607" t="s">
        <v>62</v>
      </c>
      <c r="Q607" t="s">
        <v>61</v>
      </c>
      <c r="R607" t="s">
        <v>62</v>
      </c>
      <c r="S607" s="1" t="s">
        <v>76</v>
      </c>
      <c r="T607" t="s">
        <v>77</v>
      </c>
      <c r="U607" t="s">
        <v>61</v>
      </c>
      <c r="V607" s="1" t="s">
        <v>2023</v>
      </c>
      <c r="W607" s="1" t="s">
        <v>72</v>
      </c>
      <c r="X607" s="1" t="s">
        <v>62</v>
      </c>
      <c r="Y607" s="1" t="s">
        <v>73</v>
      </c>
      <c r="Z607" t="s">
        <v>3192</v>
      </c>
      <c r="AA607" s="12" t="str">
        <f>Table1[[#This Row],[case_id]]&amp;"__"&amp;Table1[[#This Row],[filename]]&amp;"__"&amp;Table1[[#This Row],[Model]]</f>
        <v>repo_30450d5_9079508__claude_factory_llm_vs_gt.diff__Claude Opus 4.8</v>
      </c>
      <c r="AB607" s="12">
        <f>IF(Table1[[#This Row],[task_success]]="Yes",1,0)</f>
        <v>1</v>
      </c>
      <c r="AC607" s="12">
        <f>IF(Table1[[#This Row],[task_success]]="Partial",1,0)</f>
        <v>0</v>
      </c>
      <c r="AD607" s="12">
        <f>IF(Table1[[#This Row],[task_success]]="No",1,0)</f>
        <v>0</v>
      </c>
      <c r="AE607" s="12">
        <f>IF(Table1[[#This Row],[exact_match]]="Yes",1,0)</f>
        <v>0</v>
      </c>
      <c r="AF607" s="12">
        <f>IF(Table1[[#This Row],[unintended_change_present]]="Yes",1,0)</f>
        <v>1</v>
      </c>
      <c r="AG607" s="12">
        <f>IF(Table1[[#This Row],[missed_required_change]]="Yes",1,0)</f>
        <v>0</v>
      </c>
      <c r="AH607" s="12">
        <f>IF(OR(Table1[[#This Row],[severity]]="Medium",Table1[[#This Row],[severity]]="High"),1,0)</f>
        <v>0</v>
      </c>
    </row>
    <row r="608" spans="1:34" ht="106.5">
      <c r="A608" s="1" t="s">
        <v>2004</v>
      </c>
      <c r="B608" s="11" t="s">
        <v>2005</v>
      </c>
      <c r="C608" s="1" t="s">
        <v>149</v>
      </c>
      <c r="D60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8" s="11" t="s">
        <v>2028</v>
      </c>
      <c r="F608" s="12" t="s">
        <v>2029</v>
      </c>
      <c r="G608" s="12" t="s">
        <v>2030</v>
      </c>
      <c r="H608" s="12">
        <v>2</v>
      </c>
      <c r="I608" s="12" t="s">
        <v>2031</v>
      </c>
      <c r="J608" s="12" t="s">
        <v>2032</v>
      </c>
      <c r="K608" s="13" t="s">
        <v>56</v>
      </c>
      <c r="L608" s="12" t="s">
        <v>2033</v>
      </c>
      <c r="M608" s="12" t="s">
        <v>2034</v>
      </c>
      <c r="N608" s="1" t="s">
        <v>452</v>
      </c>
      <c r="O608" s="1" t="s">
        <v>2038</v>
      </c>
      <c r="P608" t="s">
        <v>62</v>
      </c>
      <c r="Q608" t="s">
        <v>61</v>
      </c>
      <c r="R608" t="s">
        <v>62</v>
      </c>
      <c r="S608" s="1" t="s">
        <v>76</v>
      </c>
      <c r="T608" t="s">
        <v>77</v>
      </c>
      <c r="U608" t="s">
        <v>61</v>
      </c>
      <c r="V608" s="1" t="s">
        <v>2036</v>
      </c>
      <c r="W608" s="1" t="s">
        <v>72</v>
      </c>
      <c r="X608" s="1" t="s">
        <v>62</v>
      </c>
      <c r="Y608" s="1" t="s">
        <v>73</v>
      </c>
      <c r="Z608" t="s">
        <v>3192</v>
      </c>
      <c r="AA608" s="12" t="str">
        <f>Table1[[#This Row],[case_id]]&amp;"__"&amp;Table1[[#This Row],[filename]]&amp;"__"&amp;Table1[[#This Row],[Model]]</f>
        <v>repo_1961a36_d62227d__claude_base_llm_vs_gt.diff__Claude Opus 4.8</v>
      </c>
      <c r="AB608" s="12">
        <f>IF(Table1[[#This Row],[task_success]]="Yes",1,0)</f>
        <v>1</v>
      </c>
      <c r="AC608" s="12">
        <f>IF(Table1[[#This Row],[task_success]]="Partial",1,0)</f>
        <v>0</v>
      </c>
      <c r="AD608" s="12">
        <f>IF(Table1[[#This Row],[task_success]]="No",1,0)</f>
        <v>0</v>
      </c>
      <c r="AE608" s="12">
        <f>IF(Table1[[#This Row],[exact_match]]="Yes",1,0)</f>
        <v>0</v>
      </c>
      <c r="AF608" s="12">
        <f>IF(Table1[[#This Row],[unintended_change_present]]="Yes",1,0)</f>
        <v>1</v>
      </c>
      <c r="AG608" s="12">
        <f>IF(Table1[[#This Row],[missed_required_change]]="Yes",1,0)</f>
        <v>0</v>
      </c>
      <c r="AH608" s="12">
        <f>IF(OR(Table1[[#This Row],[severity]]="Medium",Table1[[#This Row],[severity]]="High"),1,0)</f>
        <v>0</v>
      </c>
    </row>
    <row r="609" spans="1:34" ht="106.5">
      <c r="A609" s="1" t="s">
        <v>2004</v>
      </c>
      <c r="B609" s="11" t="s">
        <v>2005</v>
      </c>
      <c r="C609" s="1" t="s">
        <v>149</v>
      </c>
      <c r="D60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09" s="11" t="s">
        <v>2028</v>
      </c>
      <c r="F609" s="12" t="s">
        <v>2029</v>
      </c>
      <c r="G609" s="12" t="s">
        <v>2030</v>
      </c>
      <c r="H609" s="12">
        <v>2</v>
      </c>
      <c r="I609" s="12" t="s">
        <v>2031</v>
      </c>
      <c r="J609" s="12" t="s">
        <v>2039</v>
      </c>
      <c r="K609" s="13" t="s">
        <v>56</v>
      </c>
      <c r="L609" s="12" t="s">
        <v>2033</v>
      </c>
      <c r="M609" s="12" t="s">
        <v>2034</v>
      </c>
      <c r="N609" s="1" t="s">
        <v>2044</v>
      </c>
      <c r="O609" s="1" t="s">
        <v>2045</v>
      </c>
      <c r="P609" t="s">
        <v>62</v>
      </c>
      <c r="Q609" t="s">
        <v>61</v>
      </c>
      <c r="R609" t="s">
        <v>62</v>
      </c>
      <c r="S609" s="1" t="s">
        <v>76</v>
      </c>
      <c r="T609" t="s">
        <v>77</v>
      </c>
      <c r="U609" t="s">
        <v>61</v>
      </c>
      <c r="V609" s="1" t="s">
        <v>2036</v>
      </c>
      <c r="W609" s="1" t="s">
        <v>72</v>
      </c>
      <c r="X609" s="1" t="s">
        <v>62</v>
      </c>
      <c r="Y609" s="1" t="s">
        <v>73</v>
      </c>
      <c r="Z609" t="s">
        <v>3192</v>
      </c>
      <c r="AA609" s="12" t="str">
        <f>Table1[[#This Row],[case_id]]&amp;"__"&amp;Table1[[#This Row],[filename]]&amp;"__"&amp;Table1[[#This Row],[Model]]</f>
        <v>repo_1961a36_d62227d__claude_simple_llm_vs_gt.diff__Claude Opus 4.8</v>
      </c>
      <c r="AB609" s="12">
        <f>IF(Table1[[#This Row],[task_success]]="Yes",1,0)</f>
        <v>1</v>
      </c>
      <c r="AC609" s="12">
        <f>IF(Table1[[#This Row],[task_success]]="Partial",1,0)</f>
        <v>0</v>
      </c>
      <c r="AD609" s="12">
        <f>IF(Table1[[#This Row],[task_success]]="No",1,0)</f>
        <v>0</v>
      </c>
      <c r="AE609" s="12">
        <f>IF(Table1[[#This Row],[exact_match]]="Yes",1,0)</f>
        <v>0</v>
      </c>
      <c r="AF609" s="12">
        <f>IF(Table1[[#This Row],[unintended_change_present]]="Yes",1,0)</f>
        <v>1</v>
      </c>
      <c r="AG609" s="12">
        <f>IF(Table1[[#This Row],[missed_required_change]]="Yes",1,0)</f>
        <v>0</v>
      </c>
      <c r="AH609" s="12">
        <f>IF(OR(Table1[[#This Row],[severity]]="Medium",Table1[[#This Row],[severity]]="High"),1,0)</f>
        <v>0</v>
      </c>
    </row>
    <row r="610" spans="1:34" ht="137.25">
      <c r="A610" s="1" t="s">
        <v>2046</v>
      </c>
      <c r="B610" s="11" t="s">
        <v>2047</v>
      </c>
      <c r="C610" s="1" t="s">
        <v>149</v>
      </c>
      <c r="D61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0" s="11" t="s">
        <v>2048</v>
      </c>
      <c r="F610" s="12" t="s">
        <v>2049</v>
      </c>
      <c r="G610" s="12" t="s">
        <v>2050</v>
      </c>
      <c r="H610" s="12">
        <v>1</v>
      </c>
      <c r="I610" s="12" t="s">
        <v>2051</v>
      </c>
      <c r="J610" s="12" t="s">
        <v>2051</v>
      </c>
      <c r="K610" s="13" t="s">
        <v>56</v>
      </c>
      <c r="L610" s="12" t="s">
        <v>2052</v>
      </c>
      <c r="M610" s="12" t="s">
        <v>2053</v>
      </c>
      <c r="N610" s="1" t="s">
        <v>2058</v>
      </c>
      <c r="O610" s="1" t="s">
        <v>2059</v>
      </c>
      <c r="P610" t="s">
        <v>62</v>
      </c>
      <c r="Q610" t="s">
        <v>61</v>
      </c>
      <c r="R610" t="s">
        <v>62</v>
      </c>
      <c r="S610" s="1" t="s">
        <v>76</v>
      </c>
      <c r="T610" t="s">
        <v>77</v>
      </c>
      <c r="U610" t="s">
        <v>61</v>
      </c>
      <c r="V610" s="1" t="s">
        <v>2036</v>
      </c>
      <c r="W610" s="1" t="s">
        <v>72</v>
      </c>
      <c r="X610" s="1" t="s">
        <v>62</v>
      </c>
      <c r="Y610" s="1" t="s">
        <v>73</v>
      </c>
      <c r="Z610" t="s">
        <v>3192</v>
      </c>
      <c r="AA610" s="12" t="str">
        <f>Table1[[#This Row],[case_id]]&amp;"__"&amp;Table1[[#This Row],[filename]]&amp;"__"&amp;Table1[[#This Row],[Model]]</f>
        <v>repo_d283af9_68b8f4d__claude_blab_llm_vs_gt.diff__Claude Opus 4.8</v>
      </c>
      <c r="AB610" s="12">
        <f>IF(Table1[[#This Row],[task_success]]="Yes",1,0)</f>
        <v>1</v>
      </c>
      <c r="AC610" s="12">
        <f>IF(Table1[[#This Row],[task_success]]="Partial",1,0)</f>
        <v>0</v>
      </c>
      <c r="AD610" s="12">
        <f>IF(Table1[[#This Row],[task_success]]="No",1,0)</f>
        <v>0</v>
      </c>
      <c r="AE610" s="12">
        <f>IF(Table1[[#This Row],[exact_match]]="Yes",1,0)</f>
        <v>0</v>
      </c>
      <c r="AF610" s="12">
        <f>IF(Table1[[#This Row],[unintended_change_present]]="Yes",1,0)</f>
        <v>1</v>
      </c>
      <c r="AG610" s="12">
        <f>IF(Table1[[#This Row],[missed_required_change]]="Yes",1,0)</f>
        <v>0</v>
      </c>
      <c r="AH610" s="12">
        <f>IF(OR(Table1[[#This Row],[severity]]="Medium",Table1[[#This Row],[severity]]="High"),1,0)</f>
        <v>0</v>
      </c>
    </row>
    <row r="611" spans="1:34" ht="137.25">
      <c r="A611" s="1" t="s">
        <v>2046</v>
      </c>
      <c r="B611" s="11" t="s">
        <v>2047</v>
      </c>
      <c r="C611" s="1" t="s">
        <v>149</v>
      </c>
      <c r="D61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1" s="11" t="s">
        <v>2060</v>
      </c>
      <c r="F611" s="12" t="s">
        <v>2061</v>
      </c>
      <c r="G611" s="12" t="s">
        <v>2062</v>
      </c>
      <c r="H611" s="12">
        <v>2</v>
      </c>
      <c r="I611" s="12" t="s">
        <v>2063</v>
      </c>
      <c r="J611" s="12" t="s">
        <v>2064</v>
      </c>
      <c r="K611" s="13" t="s">
        <v>56</v>
      </c>
      <c r="L611" s="12" t="s">
        <v>2065</v>
      </c>
      <c r="M611" s="12" t="s">
        <v>2066</v>
      </c>
      <c r="N611" s="1" t="s">
        <v>2071</v>
      </c>
      <c r="O611" s="1" t="s">
        <v>2072</v>
      </c>
      <c r="P611" t="s">
        <v>62</v>
      </c>
      <c r="Q611" t="s">
        <v>61</v>
      </c>
      <c r="R611" t="s">
        <v>62</v>
      </c>
      <c r="S611" s="1" t="s">
        <v>76</v>
      </c>
      <c r="T611" t="s">
        <v>77</v>
      </c>
      <c r="U611" t="s">
        <v>61</v>
      </c>
      <c r="V611" s="1" t="s">
        <v>2036</v>
      </c>
      <c r="W611" s="1" t="s">
        <v>72</v>
      </c>
      <c r="X611" s="1" t="s">
        <v>62</v>
      </c>
      <c r="Y611" s="1" t="s">
        <v>73</v>
      </c>
      <c r="Z611" t="s">
        <v>3192</v>
      </c>
      <c r="AA611" s="12" t="str">
        <f>Table1[[#This Row],[case_id]]&amp;"__"&amp;Table1[[#This Row],[filename]]&amp;"__"&amp;Table1[[#This Row],[Model]]</f>
        <v>repo_aba9857_3438d40__claude_axonaut_llm_vs_gt.diff__Claude Opus 4.8</v>
      </c>
      <c r="AB611" s="12">
        <f>IF(Table1[[#This Row],[task_success]]="Yes",1,0)</f>
        <v>1</v>
      </c>
      <c r="AC611" s="12">
        <f>IF(Table1[[#This Row],[task_success]]="Partial",1,0)</f>
        <v>0</v>
      </c>
      <c r="AD611" s="12">
        <f>IF(Table1[[#This Row],[task_success]]="No",1,0)</f>
        <v>0</v>
      </c>
      <c r="AE611" s="12">
        <f>IF(Table1[[#This Row],[exact_match]]="Yes",1,0)</f>
        <v>0</v>
      </c>
      <c r="AF611" s="12">
        <f>IF(Table1[[#This Row],[unintended_change_present]]="Yes",1,0)</f>
        <v>1</v>
      </c>
      <c r="AG611" s="12">
        <f>IF(Table1[[#This Row],[missed_required_change]]="Yes",1,0)</f>
        <v>0</v>
      </c>
      <c r="AH611" s="12">
        <f>IF(OR(Table1[[#This Row],[severity]]="Medium",Table1[[#This Row],[severity]]="High"),1,0)</f>
        <v>0</v>
      </c>
    </row>
    <row r="612" spans="1:34" ht="137.25">
      <c r="A612" s="1" t="s">
        <v>2046</v>
      </c>
      <c r="B612" s="11" t="s">
        <v>2047</v>
      </c>
      <c r="C612" s="1" t="s">
        <v>149</v>
      </c>
      <c r="D61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2" s="11" t="s">
        <v>2060</v>
      </c>
      <c r="F612" s="12" t="s">
        <v>2061</v>
      </c>
      <c r="G612" s="12" t="s">
        <v>2062</v>
      </c>
      <c r="H612" s="12">
        <v>2</v>
      </c>
      <c r="I612" s="12" t="s">
        <v>2063</v>
      </c>
      <c r="J612" s="12" t="s">
        <v>2073</v>
      </c>
      <c r="K612" s="13" t="s">
        <v>56</v>
      </c>
      <c r="L612" s="12" t="s">
        <v>2065</v>
      </c>
      <c r="M612" s="12" t="s">
        <v>2066</v>
      </c>
      <c r="N612" s="1" t="s">
        <v>2078</v>
      </c>
      <c r="O612" s="1" t="s">
        <v>2079</v>
      </c>
      <c r="P612" t="s">
        <v>62</v>
      </c>
      <c r="Q612" t="s">
        <v>61</v>
      </c>
      <c r="R612" t="s">
        <v>62</v>
      </c>
      <c r="S612" s="1" t="s">
        <v>76</v>
      </c>
      <c r="T612" t="s">
        <v>77</v>
      </c>
      <c r="U612" t="s">
        <v>61</v>
      </c>
      <c r="V612" s="1" t="s">
        <v>2036</v>
      </c>
      <c r="W612" s="1" t="s">
        <v>72</v>
      </c>
      <c r="X612" s="1" t="s">
        <v>62</v>
      </c>
      <c r="Y612" s="1" t="s">
        <v>73</v>
      </c>
      <c r="Z612" t="s">
        <v>3192</v>
      </c>
      <c r="AA612" s="12" t="str">
        <f>Table1[[#This Row],[case_id]]&amp;"__"&amp;Table1[[#This Row],[filename]]&amp;"__"&amp;Table1[[#This Row],[Model]]</f>
        <v>repo_aba9857_3438d40__claude_office_llm_vs_gt.diff__Claude Opus 4.8</v>
      </c>
      <c r="AB612" s="12">
        <f>IF(Table1[[#This Row],[task_success]]="Yes",1,0)</f>
        <v>1</v>
      </c>
      <c r="AC612" s="12">
        <f>IF(Table1[[#This Row],[task_success]]="Partial",1,0)</f>
        <v>0</v>
      </c>
      <c r="AD612" s="12">
        <f>IF(Table1[[#This Row],[task_success]]="No",1,0)</f>
        <v>0</v>
      </c>
      <c r="AE612" s="12">
        <f>IF(Table1[[#This Row],[exact_match]]="Yes",1,0)</f>
        <v>0</v>
      </c>
      <c r="AF612" s="12">
        <f>IF(Table1[[#This Row],[unintended_change_present]]="Yes",1,0)</f>
        <v>1</v>
      </c>
      <c r="AG612" s="12">
        <f>IF(Table1[[#This Row],[missed_required_change]]="Yes",1,0)</f>
        <v>0</v>
      </c>
      <c r="AH612" s="12">
        <f>IF(OR(Table1[[#This Row],[severity]]="Medium",Table1[[#This Row],[severity]]="High"),1,0)</f>
        <v>0</v>
      </c>
    </row>
    <row r="613" spans="1:34" ht="137.25">
      <c r="A613" s="1" t="s">
        <v>2046</v>
      </c>
      <c r="B613" s="11" t="s">
        <v>2047</v>
      </c>
      <c r="C613" s="1" t="s">
        <v>180</v>
      </c>
      <c r="D61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3" s="11" t="s">
        <v>2080</v>
      </c>
      <c r="F613" s="12" t="s">
        <v>2081</v>
      </c>
      <c r="G613" s="12" t="s">
        <v>2082</v>
      </c>
      <c r="H613" s="12">
        <v>1</v>
      </c>
      <c r="I613" s="12" t="s">
        <v>1263</v>
      </c>
      <c r="J613" s="12" t="s">
        <v>1263</v>
      </c>
      <c r="K613" s="13" t="s">
        <v>56</v>
      </c>
      <c r="L613" s="12" t="s">
        <v>2083</v>
      </c>
      <c r="M613" s="12" t="s">
        <v>2084</v>
      </c>
      <c r="N613" s="1" t="s">
        <v>1270</v>
      </c>
      <c r="O613" s="1" t="s">
        <v>2087</v>
      </c>
      <c r="P613" t="s">
        <v>62</v>
      </c>
      <c r="Q613" t="s">
        <v>61</v>
      </c>
      <c r="R613" t="s">
        <v>62</v>
      </c>
      <c r="S613" s="1" t="s">
        <v>76</v>
      </c>
      <c r="T613" t="s">
        <v>77</v>
      </c>
      <c r="U613" t="s">
        <v>61</v>
      </c>
      <c r="V613" s="1" t="s">
        <v>2036</v>
      </c>
      <c r="W613" s="1" t="s">
        <v>72</v>
      </c>
      <c r="X613" s="1" t="s">
        <v>62</v>
      </c>
      <c r="Y613" s="1" t="s">
        <v>73</v>
      </c>
      <c r="Z613" t="s">
        <v>3192</v>
      </c>
      <c r="AA613" s="12" t="str">
        <f>Table1[[#This Row],[case_id]]&amp;"__"&amp;Table1[[#This Row],[filename]]&amp;"__"&amp;Table1[[#This Row],[Model]]</f>
        <v>repo_7c2bde2_6b18248__claude_setup_llm_vs_gt.diff__Claude Opus 4.8</v>
      </c>
      <c r="AB613" s="12">
        <f>IF(Table1[[#This Row],[task_success]]="Yes",1,0)</f>
        <v>1</v>
      </c>
      <c r="AC613" s="12">
        <f>IF(Table1[[#This Row],[task_success]]="Partial",1,0)</f>
        <v>0</v>
      </c>
      <c r="AD613" s="12">
        <f>IF(Table1[[#This Row],[task_success]]="No",1,0)</f>
        <v>0</v>
      </c>
      <c r="AE613" s="12">
        <f>IF(Table1[[#This Row],[exact_match]]="Yes",1,0)</f>
        <v>0</v>
      </c>
      <c r="AF613" s="12">
        <f>IF(Table1[[#This Row],[unintended_change_present]]="Yes",1,0)</f>
        <v>1</v>
      </c>
      <c r="AG613" s="12">
        <f>IF(Table1[[#This Row],[missed_required_change]]="Yes",1,0)</f>
        <v>0</v>
      </c>
      <c r="AH613" s="12">
        <f>IF(OR(Table1[[#This Row],[severity]]="Medium",Table1[[#This Row],[severity]]="High"),1,0)</f>
        <v>0</v>
      </c>
    </row>
    <row r="614" spans="1:34" ht="198">
      <c r="A614" s="1" t="s">
        <v>2088</v>
      </c>
      <c r="B614" s="11" t="s">
        <v>2089</v>
      </c>
      <c r="C614" s="1" t="s">
        <v>149</v>
      </c>
      <c r="D61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4" s="11" t="s">
        <v>2090</v>
      </c>
      <c r="F614" s="12" t="s">
        <v>2091</v>
      </c>
      <c r="G614" s="12">
        <v>315081</v>
      </c>
      <c r="H614" s="12">
        <v>1</v>
      </c>
      <c r="I614" s="12" t="s">
        <v>2092</v>
      </c>
      <c r="J614" s="12" t="s">
        <v>2092</v>
      </c>
      <c r="K614" s="13" t="s">
        <v>56</v>
      </c>
      <c r="L614" s="12" t="s">
        <v>2093</v>
      </c>
      <c r="M614" s="12" t="s">
        <v>2094</v>
      </c>
      <c r="N614" s="1" t="s">
        <v>2103</v>
      </c>
      <c r="O614" s="1" t="s">
        <v>2104</v>
      </c>
      <c r="P614" t="s">
        <v>62</v>
      </c>
      <c r="Q614" t="s">
        <v>61</v>
      </c>
      <c r="R614" t="s">
        <v>62</v>
      </c>
      <c r="S614" s="1" t="s">
        <v>2105</v>
      </c>
      <c r="T614" t="s">
        <v>77</v>
      </c>
      <c r="U614" t="s">
        <v>61</v>
      </c>
      <c r="V614" s="1" t="s">
        <v>2106</v>
      </c>
      <c r="W614" s="1" t="s">
        <v>72</v>
      </c>
      <c r="X614" s="1" t="s">
        <v>62</v>
      </c>
      <c r="Y614" s="1" t="s">
        <v>73</v>
      </c>
      <c r="Z614" t="s">
        <v>3192</v>
      </c>
      <c r="AA614" s="12" t="str">
        <f>Table1[[#This Row],[case_id]]&amp;"__"&amp;Table1[[#This Row],[filename]]&amp;"__"&amp;Table1[[#This Row],[Model]]</f>
        <v>repo_721b6b5_0315081__claude_gui_llm_vs_gt.diff__Claude Opus 4.8</v>
      </c>
      <c r="AB614" s="12">
        <f>IF(Table1[[#This Row],[task_success]]="Yes",1,0)</f>
        <v>1</v>
      </c>
      <c r="AC614" s="12">
        <f>IF(Table1[[#This Row],[task_success]]="Partial",1,0)</f>
        <v>0</v>
      </c>
      <c r="AD614" s="12">
        <f>IF(Table1[[#This Row],[task_success]]="No",1,0)</f>
        <v>0</v>
      </c>
      <c r="AE614" s="12">
        <f>IF(Table1[[#This Row],[exact_match]]="Yes",1,0)</f>
        <v>0</v>
      </c>
      <c r="AF614" s="12">
        <f>IF(Table1[[#This Row],[unintended_change_present]]="Yes",1,0)</f>
        <v>1</v>
      </c>
      <c r="AG614" s="12">
        <f>IF(Table1[[#This Row],[missed_required_change]]="Yes",1,0)</f>
        <v>0</v>
      </c>
      <c r="AH614" s="12">
        <f>IF(OR(Table1[[#This Row],[severity]]="Medium",Table1[[#This Row],[severity]]="High"),1,0)</f>
        <v>0</v>
      </c>
    </row>
    <row r="615" spans="1:34" ht="106.5">
      <c r="A615" s="1" t="s">
        <v>2088</v>
      </c>
      <c r="B615" s="11" t="s">
        <v>2089</v>
      </c>
      <c r="C615" s="1" t="s">
        <v>149</v>
      </c>
      <c r="D61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5" s="11" t="s">
        <v>2107</v>
      </c>
      <c r="F615" s="12" t="s">
        <v>2108</v>
      </c>
      <c r="G615" s="12" t="s">
        <v>2109</v>
      </c>
      <c r="H615" s="12">
        <v>1</v>
      </c>
      <c r="I615" s="12" t="s">
        <v>2110</v>
      </c>
      <c r="J615" s="12" t="s">
        <v>2092</v>
      </c>
      <c r="K615" s="13" t="s">
        <v>56</v>
      </c>
      <c r="L615" s="12" t="s">
        <v>2111</v>
      </c>
      <c r="M615" s="12" t="s">
        <v>2112</v>
      </c>
      <c r="N615" s="1" t="s">
        <v>2118</v>
      </c>
      <c r="O615" s="1" t="s">
        <v>2119</v>
      </c>
      <c r="P615" t="s">
        <v>62</v>
      </c>
      <c r="Q615" t="s">
        <v>61</v>
      </c>
      <c r="R615" t="s">
        <v>62</v>
      </c>
      <c r="S615" s="1" t="s">
        <v>76</v>
      </c>
      <c r="T615" t="s">
        <v>77</v>
      </c>
      <c r="U615" t="s">
        <v>61</v>
      </c>
      <c r="V615" s="1" t="s">
        <v>2036</v>
      </c>
      <c r="W615" s="1" t="s">
        <v>72</v>
      </c>
      <c r="X615" s="1" t="s">
        <v>62</v>
      </c>
      <c r="Y615" s="1" t="s">
        <v>73</v>
      </c>
      <c r="Z615" t="s">
        <v>3192</v>
      </c>
      <c r="AA615" s="12" t="str">
        <f>Table1[[#This Row],[case_id]]&amp;"__"&amp;Table1[[#This Row],[filename]]&amp;"__"&amp;Table1[[#This Row],[Model]]</f>
        <v>repo_ede6169_9345a60__claude_gemini_elements_llm_vs_gt.diff__Claude Opus 4.8</v>
      </c>
      <c r="AB615" s="12">
        <f>IF(Table1[[#This Row],[task_success]]="Yes",1,0)</f>
        <v>1</v>
      </c>
      <c r="AC615" s="12">
        <f>IF(Table1[[#This Row],[task_success]]="Partial",1,0)</f>
        <v>0</v>
      </c>
      <c r="AD615" s="12">
        <f>IF(Table1[[#This Row],[task_success]]="No",1,0)</f>
        <v>0</v>
      </c>
      <c r="AE615" s="12">
        <f>IF(Table1[[#This Row],[exact_match]]="Yes",1,0)</f>
        <v>0</v>
      </c>
      <c r="AF615" s="12">
        <f>IF(Table1[[#This Row],[unintended_change_present]]="Yes",1,0)</f>
        <v>1</v>
      </c>
      <c r="AG615" s="12">
        <f>IF(Table1[[#This Row],[missed_required_change]]="Yes",1,0)</f>
        <v>0</v>
      </c>
      <c r="AH615" s="12">
        <f>IF(OR(Table1[[#This Row],[severity]]="Medium",Table1[[#This Row],[severity]]="High"),1,0)</f>
        <v>0</v>
      </c>
    </row>
    <row r="616" spans="1:34" ht="321">
      <c r="A616" s="1" t="s">
        <v>2120</v>
      </c>
      <c r="B616" s="11" t="s">
        <v>2121</v>
      </c>
      <c r="C616" s="1" t="s">
        <v>80</v>
      </c>
      <c r="D61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6" s="11" t="s">
        <v>2122</v>
      </c>
      <c r="F616" s="12" t="s">
        <v>2123</v>
      </c>
      <c r="G616" s="12" t="s">
        <v>2124</v>
      </c>
      <c r="H616" s="12">
        <v>2</v>
      </c>
      <c r="I616" s="12" t="s">
        <v>2125</v>
      </c>
      <c r="J616" s="12" t="s">
        <v>2126</v>
      </c>
      <c r="K616" s="13" t="s">
        <v>56</v>
      </c>
      <c r="L616" s="12" t="s">
        <v>2127</v>
      </c>
      <c r="M616" s="12" t="s">
        <v>2128</v>
      </c>
      <c r="N616" s="1" t="s">
        <v>2137</v>
      </c>
      <c r="O616" s="1" t="s">
        <v>2138</v>
      </c>
      <c r="P616" s="1" t="s">
        <v>61</v>
      </c>
      <c r="Q616" s="1" t="s">
        <v>61</v>
      </c>
      <c r="R616" s="1" t="s">
        <v>62</v>
      </c>
      <c r="S616" s="1" t="s">
        <v>2139</v>
      </c>
      <c r="T616" s="1" t="s">
        <v>125</v>
      </c>
      <c r="U616" s="1" t="s">
        <v>62</v>
      </c>
      <c r="V616" s="1" t="s">
        <v>2140</v>
      </c>
      <c r="W616" s="1" t="s">
        <v>66</v>
      </c>
      <c r="X616" s="1" t="s">
        <v>62</v>
      </c>
      <c r="Y616" s="1" t="s">
        <v>73</v>
      </c>
      <c r="Z616" t="s">
        <v>3192</v>
      </c>
      <c r="AA616" s="12" t="str">
        <f>Table1[[#This Row],[case_id]]&amp;"__"&amp;Table1[[#This Row],[filename]]&amp;"__"&amp;Table1[[#This Row],[Model]]</f>
        <v>repo_c2baf17_ebce32a__claude_icecream_llm_vs_gt.diff__Claude Opus 4.8</v>
      </c>
      <c r="AB616" s="12">
        <f>IF(Table1[[#This Row],[task_success]]="Yes",1,0)</f>
        <v>0</v>
      </c>
      <c r="AC616" s="12">
        <f>IF(Table1[[#This Row],[task_success]]="Partial",1,0)</f>
        <v>0</v>
      </c>
      <c r="AD616" s="12">
        <f>IF(Table1[[#This Row],[task_success]]="No",1,0)</f>
        <v>1</v>
      </c>
      <c r="AE616" s="12">
        <f>IF(Table1[[#This Row],[exact_match]]="Yes",1,0)</f>
        <v>0</v>
      </c>
      <c r="AF616" s="12">
        <f>IF(Table1[[#This Row],[unintended_change_present]]="Yes",1,0)</f>
        <v>1</v>
      </c>
      <c r="AG616" s="12">
        <f>IF(Table1[[#This Row],[missed_required_change]]="Yes",1,0)</f>
        <v>1</v>
      </c>
      <c r="AH616" s="12">
        <f>IF(OR(Table1[[#This Row],[severity]]="Medium",Table1[[#This Row],[severity]]="High"),1,0)</f>
        <v>1</v>
      </c>
    </row>
    <row r="617" spans="1:34" ht="198">
      <c r="A617" s="1" t="s">
        <v>2120</v>
      </c>
      <c r="B617" s="11" t="s">
        <v>2121</v>
      </c>
      <c r="C617" s="1" t="s">
        <v>80</v>
      </c>
      <c r="D61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7" s="11" t="s">
        <v>2122</v>
      </c>
      <c r="F617" s="12" t="s">
        <v>2123</v>
      </c>
      <c r="G617" s="12" t="s">
        <v>2124</v>
      </c>
      <c r="H617" s="12">
        <v>2</v>
      </c>
      <c r="I617" s="12" t="s">
        <v>2125</v>
      </c>
      <c r="J617" s="12" t="s">
        <v>2141</v>
      </c>
      <c r="K617" s="13" t="s">
        <v>56</v>
      </c>
      <c r="L617" s="12" t="s">
        <v>2127</v>
      </c>
      <c r="M617" s="12" t="s">
        <v>2128</v>
      </c>
      <c r="N617" s="1" t="s">
        <v>2147</v>
      </c>
      <c r="O617" s="1" t="s">
        <v>2148</v>
      </c>
      <c r="P617" s="1" t="s">
        <v>61</v>
      </c>
      <c r="Q617" s="1" t="s">
        <v>61</v>
      </c>
      <c r="R617" s="1" t="s">
        <v>62</v>
      </c>
      <c r="S617" s="1" t="s">
        <v>901</v>
      </c>
      <c r="T617" s="1" t="s">
        <v>125</v>
      </c>
      <c r="U617" s="1" t="s">
        <v>62</v>
      </c>
      <c r="V617" s="1" t="s">
        <v>2149</v>
      </c>
      <c r="W617" s="1" t="s">
        <v>66</v>
      </c>
      <c r="X617" s="1" t="s">
        <v>62</v>
      </c>
      <c r="Y617" s="1" t="s">
        <v>73</v>
      </c>
      <c r="Z617" t="s">
        <v>3192</v>
      </c>
      <c r="AA617" s="12" t="str">
        <f>Table1[[#This Row],[case_id]]&amp;"__"&amp;Table1[[#This Row],[filename]]&amp;"__"&amp;Table1[[#This Row],[Model]]</f>
        <v>repo_c2baf17_ebce32a__claude_install_llm_vs_gt.diff__Claude Opus 4.8</v>
      </c>
      <c r="AB617" s="12">
        <f>IF(Table1[[#This Row],[task_success]]="Yes",1,0)</f>
        <v>0</v>
      </c>
      <c r="AC617" s="12">
        <f>IF(Table1[[#This Row],[task_success]]="Partial",1,0)</f>
        <v>0</v>
      </c>
      <c r="AD617" s="12">
        <f>IF(Table1[[#This Row],[task_success]]="No",1,0)</f>
        <v>1</v>
      </c>
      <c r="AE617" s="12">
        <f>IF(Table1[[#This Row],[exact_match]]="Yes",1,0)</f>
        <v>0</v>
      </c>
      <c r="AF617" s="12">
        <f>IF(Table1[[#This Row],[unintended_change_present]]="Yes",1,0)</f>
        <v>1</v>
      </c>
      <c r="AG617" s="12">
        <f>IF(Table1[[#This Row],[missed_required_change]]="Yes",1,0)</f>
        <v>1</v>
      </c>
      <c r="AH617" s="12">
        <f>IF(OR(Table1[[#This Row],[severity]]="Medium",Table1[[#This Row],[severity]]="High"),1,0)</f>
        <v>1</v>
      </c>
    </row>
    <row r="618" spans="1:34" ht="106.5">
      <c r="A618" s="1" t="s">
        <v>2120</v>
      </c>
      <c r="B618" s="11" t="s">
        <v>2121</v>
      </c>
      <c r="C618" s="1" t="s">
        <v>80</v>
      </c>
      <c r="D61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8" s="11" t="s">
        <v>2150</v>
      </c>
      <c r="F618" s="12" t="s">
        <v>2151</v>
      </c>
      <c r="G618" s="12" t="s">
        <v>2152</v>
      </c>
      <c r="H618" s="12">
        <v>1</v>
      </c>
      <c r="I618" s="12" t="s">
        <v>2153</v>
      </c>
      <c r="J618" s="12" t="s">
        <v>2153</v>
      </c>
      <c r="K618" s="13" t="s">
        <v>56</v>
      </c>
      <c r="L618" s="12" t="s">
        <v>2154</v>
      </c>
      <c r="M618" s="12" t="s">
        <v>2155</v>
      </c>
      <c r="N618" s="1" t="s">
        <v>2137</v>
      </c>
      <c r="O618" s="1" t="s">
        <v>2159</v>
      </c>
      <c r="P618" t="s">
        <v>62</v>
      </c>
      <c r="Q618" t="s">
        <v>61</v>
      </c>
      <c r="R618" t="s">
        <v>62</v>
      </c>
      <c r="S618" s="1" t="s">
        <v>76</v>
      </c>
      <c r="T618" t="s">
        <v>77</v>
      </c>
      <c r="U618" t="s">
        <v>61</v>
      </c>
      <c r="V618" s="1" t="s">
        <v>2157</v>
      </c>
      <c r="W618" s="1" t="s">
        <v>72</v>
      </c>
      <c r="X618" s="1" t="s">
        <v>62</v>
      </c>
      <c r="Y618" s="1" t="s">
        <v>73</v>
      </c>
      <c r="Z618" t="s">
        <v>3192</v>
      </c>
      <c r="AA618" s="12" t="str">
        <f>Table1[[#This Row],[case_id]]&amp;"__"&amp;Table1[[#This Row],[filename]]&amp;"__"&amp;Table1[[#This Row],[Model]]</f>
        <v>repo_bdf922b_afc425b__claude_icecream_llm_vs_gt.diff__Claude Opus 4.8</v>
      </c>
      <c r="AB618" s="12">
        <f>IF(Table1[[#This Row],[task_success]]="Yes",1,0)</f>
        <v>1</v>
      </c>
      <c r="AC618" s="12">
        <f>IF(Table1[[#This Row],[task_success]]="Partial",1,0)</f>
        <v>0</v>
      </c>
      <c r="AD618" s="12">
        <f>IF(Table1[[#This Row],[task_success]]="No",1,0)</f>
        <v>0</v>
      </c>
      <c r="AE618" s="12">
        <f>IF(Table1[[#This Row],[exact_match]]="Yes",1,0)</f>
        <v>0</v>
      </c>
      <c r="AF618" s="12">
        <f>IF(Table1[[#This Row],[unintended_change_present]]="Yes",1,0)</f>
        <v>1</v>
      </c>
      <c r="AG618" s="12">
        <f>IF(Table1[[#This Row],[missed_required_change]]="Yes",1,0)</f>
        <v>0</v>
      </c>
      <c r="AH618" s="12">
        <f>IF(OR(Table1[[#This Row],[severity]]="Medium",Table1[[#This Row],[severity]]="High"),1,0)</f>
        <v>0</v>
      </c>
    </row>
    <row r="619" spans="1:34" ht="106.5">
      <c r="A619" s="1" t="s">
        <v>2120</v>
      </c>
      <c r="B619" s="11" t="s">
        <v>2121</v>
      </c>
      <c r="C619" s="1" t="s">
        <v>149</v>
      </c>
      <c r="D61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19" s="11" t="s">
        <v>2160</v>
      </c>
      <c r="F619" s="12" t="s">
        <v>2161</v>
      </c>
      <c r="G619" s="12" t="s">
        <v>2162</v>
      </c>
      <c r="H619" s="12">
        <v>1</v>
      </c>
      <c r="I619" s="12" t="s">
        <v>1263</v>
      </c>
      <c r="J619" s="12" t="s">
        <v>1263</v>
      </c>
      <c r="K619" s="13" t="s">
        <v>56</v>
      </c>
      <c r="L619" s="12" t="s">
        <v>2163</v>
      </c>
      <c r="M619" s="12" t="s">
        <v>2164</v>
      </c>
      <c r="N619" s="1" t="s">
        <v>1270</v>
      </c>
      <c r="O619" s="1" t="s">
        <v>2167</v>
      </c>
      <c r="P619" t="s">
        <v>62</v>
      </c>
      <c r="Q619" t="s">
        <v>61</v>
      </c>
      <c r="R619" t="s">
        <v>62</v>
      </c>
      <c r="S619" s="1" t="s">
        <v>76</v>
      </c>
      <c r="T619" t="s">
        <v>77</v>
      </c>
      <c r="U619" t="s">
        <v>61</v>
      </c>
      <c r="V619" s="1" t="s">
        <v>2157</v>
      </c>
      <c r="W619" s="1" t="s">
        <v>72</v>
      </c>
      <c r="X619" s="1" t="s">
        <v>62</v>
      </c>
      <c r="Y619" s="1" t="s">
        <v>73</v>
      </c>
      <c r="Z619" t="s">
        <v>3192</v>
      </c>
      <c r="AA619" s="12" t="str">
        <f>Table1[[#This Row],[case_id]]&amp;"__"&amp;Table1[[#This Row],[filename]]&amp;"__"&amp;Table1[[#This Row],[Model]]</f>
        <v>repo_d970d6a_29cc0f6__claude_setup_llm_vs_gt.diff__Claude Opus 4.8</v>
      </c>
      <c r="AB619" s="12">
        <f>IF(Table1[[#This Row],[task_success]]="Yes",1,0)</f>
        <v>1</v>
      </c>
      <c r="AC619" s="12">
        <f>IF(Table1[[#This Row],[task_success]]="Partial",1,0)</f>
        <v>0</v>
      </c>
      <c r="AD619" s="12">
        <f>IF(Table1[[#This Row],[task_success]]="No",1,0)</f>
        <v>0</v>
      </c>
      <c r="AE619" s="12">
        <f>IF(Table1[[#This Row],[exact_match]]="Yes",1,0)</f>
        <v>0</v>
      </c>
      <c r="AF619" s="12">
        <f>IF(Table1[[#This Row],[unintended_change_present]]="Yes",1,0)</f>
        <v>1</v>
      </c>
      <c r="AG619" s="12">
        <f>IF(Table1[[#This Row],[missed_required_change]]="Yes",1,0)</f>
        <v>0</v>
      </c>
      <c r="AH619" s="12">
        <f>IF(OR(Table1[[#This Row],[severity]]="Medium",Table1[[#This Row],[severity]]="High"),1,0)</f>
        <v>0</v>
      </c>
    </row>
    <row r="620" spans="1:34" ht="244.5">
      <c r="A620" s="1" t="s">
        <v>2120</v>
      </c>
      <c r="B620" s="11" t="s">
        <v>2121</v>
      </c>
      <c r="C620" s="1" t="s">
        <v>149</v>
      </c>
      <c r="D62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0" s="11" t="s">
        <v>2168</v>
      </c>
      <c r="F620" s="12" t="s">
        <v>2169</v>
      </c>
      <c r="G620" s="12" t="s">
        <v>2170</v>
      </c>
      <c r="H620" s="12">
        <v>1</v>
      </c>
      <c r="I620" s="12" t="s">
        <v>2153</v>
      </c>
      <c r="J620" s="12" t="s">
        <v>2153</v>
      </c>
      <c r="K620" s="13" t="s">
        <v>56</v>
      </c>
      <c r="L620" s="12" t="s">
        <v>2171</v>
      </c>
      <c r="M620" s="12" t="s">
        <v>2172</v>
      </c>
      <c r="N620" s="1" t="s">
        <v>2137</v>
      </c>
      <c r="O620" s="1" t="s">
        <v>2177</v>
      </c>
      <c r="P620" s="1" t="s">
        <v>61</v>
      </c>
      <c r="Q620" s="1" t="s">
        <v>61</v>
      </c>
      <c r="R620" s="1" t="s">
        <v>62</v>
      </c>
      <c r="S620" s="1" t="s">
        <v>2175</v>
      </c>
      <c r="T620" s="1" t="s">
        <v>64</v>
      </c>
      <c r="U620" s="1" t="s">
        <v>62</v>
      </c>
      <c r="V620" s="1" t="s">
        <v>2176</v>
      </c>
      <c r="W620" s="1" t="s">
        <v>66</v>
      </c>
      <c r="X620" s="1" t="s">
        <v>62</v>
      </c>
      <c r="Y620" s="1" t="s">
        <v>73</v>
      </c>
      <c r="Z620" t="s">
        <v>3192</v>
      </c>
      <c r="AA620" s="12" t="str">
        <f>Table1[[#This Row],[case_id]]&amp;"__"&amp;Table1[[#This Row],[filename]]&amp;"__"&amp;Table1[[#This Row],[Model]]</f>
        <v>repo_10e32f7_37177d5__claude_icecream_llm_vs_gt.diff__Claude Opus 4.8</v>
      </c>
      <c r="AB620" s="12">
        <f>IF(Table1[[#This Row],[task_success]]="Yes",1,0)</f>
        <v>0</v>
      </c>
      <c r="AC620" s="12">
        <f>IF(Table1[[#This Row],[task_success]]="Partial",1,0)</f>
        <v>0</v>
      </c>
      <c r="AD620" s="12">
        <f>IF(Table1[[#This Row],[task_success]]="No",1,0)</f>
        <v>1</v>
      </c>
      <c r="AE620" s="12">
        <f>IF(Table1[[#This Row],[exact_match]]="Yes",1,0)</f>
        <v>0</v>
      </c>
      <c r="AF620" s="12">
        <f>IF(Table1[[#This Row],[unintended_change_present]]="Yes",1,0)</f>
        <v>1</v>
      </c>
      <c r="AG620" s="12">
        <f>IF(Table1[[#This Row],[missed_required_change]]="Yes",1,0)</f>
        <v>1</v>
      </c>
      <c r="AH620" s="12">
        <f>IF(OR(Table1[[#This Row],[severity]]="Medium",Table1[[#This Row],[severity]]="High"),1,0)</f>
        <v>1</v>
      </c>
    </row>
    <row r="621" spans="1:34" ht="213">
      <c r="A621" s="1" t="s">
        <v>2178</v>
      </c>
      <c r="B621" s="11" t="s">
        <v>2179</v>
      </c>
      <c r="C621" s="1" t="s">
        <v>51</v>
      </c>
      <c r="D62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1" s="11" t="s">
        <v>2180</v>
      </c>
      <c r="F621" s="12" t="s">
        <v>2181</v>
      </c>
      <c r="G621" s="12">
        <v>8379368</v>
      </c>
      <c r="H621" s="12">
        <v>5</v>
      </c>
      <c r="I621" s="12" t="s">
        <v>2182</v>
      </c>
      <c r="J621" s="12" t="s">
        <v>2183</v>
      </c>
      <c r="K621" s="13" t="s">
        <v>56</v>
      </c>
      <c r="L621" s="12" t="s">
        <v>2184</v>
      </c>
      <c r="M621" s="12" t="s">
        <v>2185</v>
      </c>
      <c r="N621" s="1" t="s">
        <v>2190</v>
      </c>
      <c r="O621" s="1" t="s">
        <v>2191</v>
      </c>
      <c r="P621" s="1" t="s">
        <v>61</v>
      </c>
      <c r="Q621" s="1" t="s">
        <v>61</v>
      </c>
      <c r="R621" s="1" t="s">
        <v>62</v>
      </c>
      <c r="S621" s="1" t="s">
        <v>2192</v>
      </c>
      <c r="T621" s="1" t="s">
        <v>64</v>
      </c>
      <c r="U621" s="1" t="s">
        <v>62</v>
      </c>
      <c r="V621" s="1" t="s">
        <v>2193</v>
      </c>
      <c r="W621" s="1" t="s">
        <v>66</v>
      </c>
      <c r="X621" s="1" t="s">
        <v>62</v>
      </c>
      <c r="Y621" s="1" t="s">
        <v>73</v>
      </c>
      <c r="Z621" t="s">
        <v>3192</v>
      </c>
      <c r="AA621" s="12" t="str">
        <f>Table1[[#This Row],[case_id]]&amp;"__"&amp;Table1[[#This Row],[filename]]&amp;"__"&amp;Table1[[#This Row],[Model]]</f>
        <v>repo_0afb47d_8379368__claude_annotation_llm_vs_gt.diff__Claude Opus 4.8</v>
      </c>
      <c r="AB621" s="12">
        <f>IF(Table1[[#This Row],[task_success]]="Yes",1,0)</f>
        <v>0</v>
      </c>
      <c r="AC621" s="12">
        <f>IF(Table1[[#This Row],[task_success]]="Partial",1,0)</f>
        <v>0</v>
      </c>
      <c r="AD621" s="12">
        <f>IF(Table1[[#This Row],[task_success]]="No",1,0)</f>
        <v>1</v>
      </c>
      <c r="AE621" s="12">
        <f>IF(Table1[[#This Row],[exact_match]]="Yes",1,0)</f>
        <v>0</v>
      </c>
      <c r="AF621" s="12">
        <f>IF(Table1[[#This Row],[unintended_change_present]]="Yes",1,0)</f>
        <v>1</v>
      </c>
      <c r="AG621" s="12">
        <f>IF(Table1[[#This Row],[missed_required_change]]="Yes",1,0)</f>
        <v>1</v>
      </c>
      <c r="AH621" s="12">
        <f>IF(OR(Table1[[#This Row],[severity]]="Medium",Table1[[#This Row],[severity]]="High"),1,0)</f>
        <v>1</v>
      </c>
    </row>
    <row r="622" spans="1:34" ht="229.5">
      <c r="A622" s="1" t="s">
        <v>2178</v>
      </c>
      <c r="B622" s="11" t="s">
        <v>2179</v>
      </c>
      <c r="C622" s="1" t="s">
        <v>51</v>
      </c>
      <c r="D62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2" s="11" t="s">
        <v>2180</v>
      </c>
      <c r="F622" s="12" t="s">
        <v>2181</v>
      </c>
      <c r="G622" s="12">
        <v>8379368</v>
      </c>
      <c r="H622" s="12">
        <v>5</v>
      </c>
      <c r="I622" s="12" t="s">
        <v>2182</v>
      </c>
      <c r="J622" s="12" t="s">
        <v>2194</v>
      </c>
      <c r="K622" s="13" t="s">
        <v>56</v>
      </c>
      <c r="L622" s="12" t="s">
        <v>2184</v>
      </c>
      <c r="M622" s="12" t="s">
        <v>2185</v>
      </c>
      <c r="N622" s="1" t="s">
        <v>2199</v>
      </c>
      <c r="O622" s="1" t="s">
        <v>2200</v>
      </c>
      <c r="P622" s="1" t="s">
        <v>61</v>
      </c>
      <c r="Q622" s="1" t="s">
        <v>61</v>
      </c>
      <c r="R622" s="1" t="s">
        <v>62</v>
      </c>
      <c r="S622" s="1" t="s">
        <v>2192</v>
      </c>
      <c r="T622" s="1" t="s">
        <v>64</v>
      </c>
      <c r="U622" s="1" t="s">
        <v>62</v>
      </c>
      <c r="V622" s="1" t="s">
        <v>2201</v>
      </c>
      <c r="W622" s="1" t="s">
        <v>66</v>
      </c>
      <c r="X622" s="1" t="s">
        <v>62</v>
      </c>
      <c r="Y622" s="1" t="s">
        <v>73</v>
      </c>
      <c r="Z622" t="s">
        <v>3192</v>
      </c>
      <c r="AA622" s="12" t="str">
        <f>Table1[[#This Row],[case_id]]&amp;"__"&amp;Table1[[#This Row],[filename]]&amp;"__"&amp;Table1[[#This Row],[Model]]</f>
        <v>repo_0afb47d_8379368__cluade_loading_llm_vs_gt.diff__Claude Opus 4.8</v>
      </c>
      <c r="AB622" s="12">
        <f>IF(Table1[[#This Row],[task_success]]="Yes",1,0)</f>
        <v>0</v>
      </c>
      <c r="AC622" s="12">
        <f>IF(Table1[[#This Row],[task_success]]="Partial",1,0)</f>
        <v>0</v>
      </c>
      <c r="AD622" s="12">
        <f>IF(Table1[[#This Row],[task_success]]="No",1,0)</f>
        <v>1</v>
      </c>
      <c r="AE622" s="12">
        <f>IF(Table1[[#This Row],[exact_match]]="Yes",1,0)</f>
        <v>0</v>
      </c>
      <c r="AF622" s="12">
        <f>IF(Table1[[#This Row],[unintended_change_present]]="Yes",1,0)</f>
        <v>1</v>
      </c>
      <c r="AG622" s="12">
        <f>IF(Table1[[#This Row],[missed_required_change]]="Yes",1,0)</f>
        <v>1</v>
      </c>
      <c r="AH622" s="12">
        <f>IF(OR(Table1[[#This Row],[severity]]="Medium",Table1[[#This Row],[severity]]="High"),1,0)</f>
        <v>1</v>
      </c>
    </row>
    <row r="623" spans="1:34" ht="213">
      <c r="A623" s="1" t="s">
        <v>2178</v>
      </c>
      <c r="B623" s="11" t="s">
        <v>2179</v>
      </c>
      <c r="C623" s="1" t="s">
        <v>51</v>
      </c>
      <c r="D62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3" s="11" t="s">
        <v>2180</v>
      </c>
      <c r="F623" s="12" t="s">
        <v>2181</v>
      </c>
      <c r="G623" s="12">
        <v>8379368</v>
      </c>
      <c r="H623" s="12">
        <v>5</v>
      </c>
      <c r="I623" s="12" t="s">
        <v>2182</v>
      </c>
      <c r="J623" s="12" t="s">
        <v>2202</v>
      </c>
      <c r="K623" s="13" t="s">
        <v>56</v>
      </c>
      <c r="L623" s="12" t="s">
        <v>2184</v>
      </c>
      <c r="M623" s="12" t="s">
        <v>2185</v>
      </c>
      <c r="N623" s="1" t="s">
        <v>597</v>
      </c>
      <c r="O623" s="1" t="s">
        <v>2206</v>
      </c>
      <c r="P623" t="s">
        <v>61</v>
      </c>
      <c r="Q623" t="s">
        <v>61</v>
      </c>
      <c r="R623" t="s">
        <v>62</v>
      </c>
      <c r="S623" s="1" t="s">
        <v>103</v>
      </c>
      <c r="T623" t="s">
        <v>64</v>
      </c>
      <c r="U623" t="s">
        <v>62</v>
      </c>
      <c r="V623" s="1" t="s">
        <v>2204</v>
      </c>
      <c r="W623" s="1" t="s">
        <v>66</v>
      </c>
      <c r="X623" s="1" t="s">
        <v>62</v>
      </c>
      <c r="Y623" s="1" t="s">
        <v>73</v>
      </c>
      <c r="Z623" t="s">
        <v>3192</v>
      </c>
      <c r="AA623" s="12" t="str">
        <f>Table1[[#This Row],[case_id]]&amp;"__"&amp;Table1[[#This Row],[filename]]&amp;"__"&amp;Table1[[#This Row],[Model]]</f>
        <v>repo_0afb47d_8379368__claude_main_llm_vs_gt.diff__Claude Opus 4.8</v>
      </c>
      <c r="AB623" s="12">
        <f>IF(Table1[[#This Row],[task_success]]="Yes",1,0)</f>
        <v>0</v>
      </c>
      <c r="AC623" s="12">
        <f>IF(Table1[[#This Row],[task_success]]="Partial",1,0)</f>
        <v>0</v>
      </c>
      <c r="AD623" s="12">
        <f>IF(Table1[[#This Row],[task_success]]="No",1,0)</f>
        <v>1</v>
      </c>
      <c r="AE623" s="12">
        <f>IF(Table1[[#This Row],[exact_match]]="Yes",1,0)</f>
        <v>0</v>
      </c>
      <c r="AF623" s="12">
        <f>IF(Table1[[#This Row],[unintended_change_present]]="Yes",1,0)</f>
        <v>1</v>
      </c>
      <c r="AG623" s="12">
        <f>IF(Table1[[#This Row],[missed_required_change]]="Yes",1,0)</f>
        <v>1</v>
      </c>
      <c r="AH623" s="12">
        <f>IF(OR(Table1[[#This Row],[severity]]="Medium",Table1[[#This Row],[severity]]="High"),1,0)</f>
        <v>1</v>
      </c>
    </row>
    <row r="624" spans="1:34" ht="229.5">
      <c r="A624" s="1" t="s">
        <v>2178</v>
      </c>
      <c r="B624" s="11" t="s">
        <v>2179</v>
      </c>
      <c r="C624" s="1" t="s">
        <v>51</v>
      </c>
      <c r="D62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4" s="11" t="s">
        <v>2180</v>
      </c>
      <c r="F624" s="12" t="s">
        <v>2181</v>
      </c>
      <c r="G624" s="12">
        <v>8379368</v>
      </c>
      <c r="H624" s="12">
        <v>5</v>
      </c>
      <c r="I624" s="12" t="s">
        <v>2182</v>
      </c>
      <c r="J624" s="12" t="s">
        <v>2207</v>
      </c>
      <c r="K624" s="13" t="s">
        <v>56</v>
      </c>
      <c r="L624" s="12" t="s">
        <v>2184</v>
      </c>
      <c r="M624" s="12" t="s">
        <v>2185</v>
      </c>
      <c r="N624" s="1" t="s">
        <v>2212</v>
      </c>
      <c r="O624" s="1" t="s">
        <v>2213</v>
      </c>
      <c r="P624" s="1" t="s">
        <v>61</v>
      </c>
      <c r="Q624" s="1" t="s">
        <v>61</v>
      </c>
      <c r="R624" s="1" t="s">
        <v>62</v>
      </c>
      <c r="S624" s="1" t="s">
        <v>2192</v>
      </c>
      <c r="T624" s="1" t="s">
        <v>64</v>
      </c>
      <c r="U624" s="1" t="s">
        <v>62</v>
      </c>
      <c r="V624" s="1" t="s">
        <v>2214</v>
      </c>
      <c r="W624" s="1" t="s">
        <v>66</v>
      </c>
      <c r="X624" s="1" t="s">
        <v>62</v>
      </c>
      <c r="Y624" s="1" t="s">
        <v>73</v>
      </c>
      <c r="Z624" t="s">
        <v>3192</v>
      </c>
      <c r="AA624" s="12" t="str">
        <f>Table1[[#This Row],[case_id]]&amp;"__"&amp;Table1[[#This Row],[filename]]&amp;"__"&amp;Table1[[#This Row],[Model]]</f>
        <v>repo_0afb47d_8379368__claude_navigation_llm_vs_gt.diff__Claude Opus 4.8</v>
      </c>
      <c r="AB624" s="12">
        <f>IF(Table1[[#This Row],[task_success]]="Yes",1,0)</f>
        <v>0</v>
      </c>
      <c r="AC624" s="12">
        <f>IF(Table1[[#This Row],[task_success]]="Partial",1,0)</f>
        <v>0</v>
      </c>
      <c r="AD624" s="12">
        <f>IF(Table1[[#This Row],[task_success]]="No",1,0)</f>
        <v>1</v>
      </c>
      <c r="AE624" s="12">
        <f>IF(Table1[[#This Row],[exact_match]]="Yes",1,0)</f>
        <v>0</v>
      </c>
      <c r="AF624" s="12">
        <f>IF(Table1[[#This Row],[unintended_change_present]]="Yes",1,0)</f>
        <v>1</v>
      </c>
      <c r="AG624" s="12">
        <f>IF(Table1[[#This Row],[missed_required_change]]="Yes",1,0)</f>
        <v>1</v>
      </c>
      <c r="AH624" s="12">
        <f>IF(OR(Table1[[#This Row],[severity]]="Medium",Table1[[#This Row],[severity]]="High"),1,0)</f>
        <v>1</v>
      </c>
    </row>
    <row r="625" spans="1:34" ht="229.5">
      <c r="A625" s="1" t="s">
        <v>2178</v>
      </c>
      <c r="B625" s="11" t="s">
        <v>2179</v>
      </c>
      <c r="C625" s="1" t="s">
        <v>51</v>
      </c>
      <c r="D62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5" s="11" t="s">
        <v>2180</v>
      </c>
      <c r="F625" s="12" t="s">
        <v>2181</v>
      </c>
      <c r="G625" s="12">
        <v>8379368</v>
      </c>
      <c r="H625" s="12">
        <v>5</v>
      </c>
      <c r="I625" s="12" t="s">
        <v>2182</v>
      </c>
      <c r="J625" s="12" t="s">
        <v>2215</v>
      </c>
      <c r="K625" s="13" t="s">
        <v>56</v>
      </c>
      <c r="L625" s="12" t="s">
        <v>2184</v>
      </c>
      <c r="M625" s="12" t="s">
        <v>2185</v>
      </c>
      <c r="N625" s="1" t="s">
        <v>2220</v>
      </c>
      <c r="O625" s="1" t="s">
        <v>2221</v>
      </c>
      <c r="P625" s="1" t="s">
        <v>61</v>
      </c>
      <c r="Q625" s="1" t="s">
        <v>61</v>
      </c>
      <c r="R625" s="1" t="s">
        <v>62</v>
      </c>
      <c r="S625" s="1" t="s">
        <v>2192</v>
      </c>
      <c r="T625" s="1" t="s">
        <v>64</v>
      </c>
      <c r="U625" s="1" t="s">
        <v>62</v>
      </c>
      <c r="V625" s="1" t="s">
        <v>2222</v>
      </c>
      <c r="W625" s="1" t="s">
        <v>66</v>
      </c>
      <c r="X625" s="1" t="s">
        <v>62</v>
      </c>
      <c r="Y625" s="1" t="s">
        <v>73</v>
      </c>
      <c r="Z625" t="s">
        <v>3192</v>
      </c>
      <c r="AA625" s="12" t="str">
        <f>Table1[[#This Row],[case_id]]&amp;"__"&amp;Table1[[#This Row],[filename]]&amp;"__"&amp;Table1[[#This Row],[Model]]</f>
        <v>repo_0afb47d_8379368__claude_smoke_llm_vs_gt.diff__Claude Opus 4.8</v>
      </c>
      <c r="AB625" s="12">
        <f>IF(Table1[[#This Row],[task_success]]="Yes",1,0)</f>
        <v>0</v>
      </c>
      <c r="AC625" s="12">
        <f>IF(Table1[[#This Row],[task_success]]="Partial",1,0)</f>
        <v>0</v>
      </c>
      <c r="AD625" s="12">
        <f>IF(Table1[[#This Row],[task_success]]="No",1,0)</f>
        <v>1</v>
      </c>
      <c r="AE625" s="12">
        <f>IF(Table1[[#This Row],[exact_match]]="Yes",1,0)</f>
        <v>0</v>
      </c>
      <c r="AF625" s="12">
        <f>IF(Table1[[#This Row],[unintended_change_present]]="Yes",1,0)</f>
        <v>1</v>
      </c>
      <c r="AG625" s="12">
        <f>IF(Table1[[#This Row],[missed_required_change]]="Yes",1,0)</f>
        <v>1</v>
      </c>
      <c r="AH625" s="12">
        <f>IF(OR(Table1[[#This Row],[severity]]="Medium",Table1[[#This Row],[severity]]="High"),1,0)</f>
        <v>1</v>
      </c>
    </row>
    <row r="626" spans="1:34" ht="106.5">
      <c r="A626" s="1" t="s">
        <v>2178</v>
      </c>
      <c r="B626" s="11" t="s">
        <v>2179</v>
      </c>
      <c r="C626" s="1" t="s">
        <v>51</v>
      </c>
      <c r="D62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6" s="11" t="s">
        <v>2223</v>
      </c>
      <c r="F626" s="12" t="s">
        <v>2224</v>
      </c>
      <c r="G626" s="32" t="s">
        <v>2225</v>
      </c>
      <c r="H626" s="12">
        <v>1</v>
      </c>
      <c r="I626" s="12" t="s">
        <v>2183</v>
      </c>
      <c r="J626" s="12" t="s">
        <v>2183</v>
      </c>
      <c r="K626" s="13" t="s">
        <v>56</v>
      </c>
      <c r="L626" s="12" t="s">
        <v>2226</v>
      </c>
      <c r="M626" s="12" t="s">
        <v>2227</v>
      </c>
      <c r="N626" s="1" t="s">
        <v>2190</v>
      </c>
      <c r="O626" s="1" t="s">
        <v>2230</v>
      </c>
      <c r="P626" t="s">
        <v>62</v>
      </c>
      <c r="Q626" t="s">
        <v>61</v>
      </c>
      <c r="R626" t="s">
        <v>62</v>
      </c>
      <c r="S626" s="1" t="s">
        <v>76</v>
      </c>
      <c r="T626" t="s">
        <v>77</v>
      </c>
      <c r="U626" t="s">
        <v>61</v>
      </c>
      <c r="V626" s="1" t="s">
        <v>2157</v>
      </c>
      <c r="W626" s="1" t="s">
        <v>72</v>
      </c>
      <c r="X626" s="1" t="s">
        <v>62</v>
      </c>
      <c r="Y626" s="1" t="s">
        <v>73</v>
      </c>
      <c r="Z626" t="s">
        <v>3192</v>
      </c>
      <c r="AA626" s="12" t="str">
        <f>Table1[[#This Row],[case_id]]&amp;"__"&amp;Table1[[#This Row],[filename]]&amp;"__"&amp;Table1[[#This Row],[Model]]</f>
        <v>repo_04c7a79_43e8404__claude_annotation_llm_vs_gt.diff__Claude Opus 4.8</v>
      </c>
      <c r="AB626" s="12">
        <f>IF(Table1[[#This Row],[task_success]]="Yes",1,0)</f>
        <v>1</v>
      </c>
      <c r="AC626" s="12">
        <f>IF(Table1[[#This Row],[task_success]]="Partial",1,0)</f>
        <v>0</v>
      </c>
      <c r="AD626" s="12">
        <f>IF(Table1[[#This Row],[task_success]]="No",1,0)</f>
        <v>0</v>
      </c>
      <c r="AE626" s="12">
        <f>IF(Table1[[#This Row],[exact_match]]="Yes",1,0)</f>
        <v>0</v>
      </c>
      <c r="AF626" s="12">
        <f>IF(Table1[[#This Row],[unintended_change_present]]="Yes",1,0)</f>
        <v>1</v>
      </c>
      <c r="AG626" s="12">
        <f>IF(Table1[[#This Row],[missed_required_change]]="Yes",1,0)</f>
        <v>0</v>
      </c>
      <c r="AH626" s="12">
        <f>IF(OR(Table1[[#This Row],[severity]]="Medium",Table1[[#This Row],[severity]]="High"),1,0)</f>
        <v>0</v>
      </c>
    </row>
    <row r="627" spans="1:34" ht="106.5">
      <c r="A627" s="1" t="s">
        <v>2178</v>
      </c>
      <c r="B627" s="11" t="s">
        <v>2179</v>
      </c>
      <c r="C627" s="1" t="s">
        <v>80</v>
      </c>
      <c r="D62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7" s="11" t="s">
        <v>2231</v>
      </c>
      <c r="F627" s="12" t="s">
        <v>2232</v>
      </c>
      <c r="G627" s="12" t="s">
        <v>2233</v>
      </c>
      <c r="H627" s="12">
        <v>1</v>
      </c>
      <c r="I627" s="12" t="s">
        <v>2234</v>
      </c>
      <c r="J627" s="12" t="s">
        <v>2234</v>
      </c>
      <c r="K627" s="13" t="s">
        <v>56</v>
      </c>
      <c r="L627" s="12" t="s">
        <v>2235</v>
      </c>
      <c r="M627" s="12" t="s">
        <v>2236</v>
      </c>
      <c r="N627" s="1" t="s">
        <v>2241</v>
      </c>
      <c r="O627" s="1" t="s">
        <v>2242</v>
      </c>
      <c r="P627" t="s">
        <v>62</v>
      </c>
      <c r="Q627" t="s">
        <v>61</v>
      </c>
      <c r="R627" t="s">
        <v>62</v>
      </c>
      <c r="S627" s="1" t="s">
        <v>76</v>
      </c>
      <c r="T627" t="s">
        <v>77</v>
      </c>
      <c r="U627" t="s">
        <v>61</v>
      </c>
      <c r="V627" s="1" t="s">
        <v>2157</v>
      </c>
      <c r="W627" s="1" t="s">
        <v>72</v>
      </c>
      <c r="X627" s="1" t="s">
        <v>62</v>
      </c>
      <c r="Y627" s="1" t="s">
        <v>73</v>
      </c>
      <c r="Z627" t="s">
        <v>3192</v>
      </c>
      <c r="AA627" s="12" t="str">
        <f>Table1[[#This Row],[case_id]]&amp;"__"&amp;Table1[[#This Row],[filename]]&amp;"__"&amp;Table1[[#This Row],[Model]]</f>
        <v>repo_975fe11_7e7ed18__claude_canvas_llm_vs_gt.diff__Claude Opus 4.8</v>
      </c>
      <c r="AB627" s="12">
        <f>IF(Table1[[#This Row],[task_success]]="Yes",1,0)</f>
        <v>1</v>
      </c>
      <c r="AC627" s="12">
        <f>IF(Table1[[#This Row],[task_success]]="Partial",1,0)</f>
        <v>0</v>
      </c>
      <c r="AD627" s="12">
        <f>IF(Table1[[#This Row],[task_success]]="No",1,0)</f>
        <v>0</v>
      </c>
      <c r="AE627" s="12">
        <f>IF(Table1[[#This Row],[exact_match]]="Yes",1,0)</f>
        <v>0</v>
      </c>
      <c r="AF627" s="12">
        <f>IF(Table1[[#This Row],[unintended_change_present]]="Yes",1,0)</f>
        <v>1</v>
      </c>
      <c r="AG627" s="12">
        <f>IF(Table1[[#This Row],[missed_required_change]]="Yes",1,0)</f>
        <v>0</v>
      </c>
      <c r="AH627" s="12">
        <f>IF(OR(Table1[[#This Row],[severity]]="Medium",Table1[[#This Row],[severity]]="High"),1,0)</f>
        <v>0</v>
      </c>
    </row>
    <row r="628" spans="1:34" ht="106.5">
      <c r="A628" s="1" t="s">
        <v>2178</v>
      </c>
      <c r="B628" s="11" t="s">
        <v>2179</v>
      </c>
      <c r="C628" s="1" t="s">
        <v>80</v>
      </c>
      <c r="D62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8" s="11" t="s">
        <v>2243</v>
      </c>
      <c r="F628" s="12" t="s">
        <v>2244</v>
      </c>
      <c r="G628" s="12" t="s">
        <v>2245</v>
      </c>
      <c r="H628" s="12">
        <v>2</v>
      </c>
      <c r="I628" s="12" t="s">
        <v>2246</v>
      </c>
      <c r="J628" s="12" t="s">
        <v>2247</v>
      </c>
      <c r="K628" s="13" t="s">
        <v>56</v>
      </c>
      <c r="L628" s="12" t="s">
        <v>2248</v>
      </c>
      <c r="M628" s="12" t="s">
        <v>2249</v>
      </c>
      <c r="N628" s="1" t="s">
        <v>2254</v>
      </c>
      <c r="O628" s="1" t="s">
        <v>2255</v>
      </c>
      <c r="P628" t="s">
        <v>62</v>
      </c>
      <c r="Q628" t="s">
        <v>61</v>
      </c>
      <c r="R628" t="s">
        <v>62</v>
      </c>
      <c r="S628" s="1" t="s">
        <v>76</v>
      </c>
      <c r="T628" t="s">
        <v>77</v>
      </c>
      <c r="U628" t="s">
        <v>61</v>
      </c>
      <c r="V628" s="1" t="s">
        <v>2157</v>
      </c>
      <c r="W628" s="1" t="s">
        <v>72</v>
      </c>
      <c r="X628" s="1" t="s">
        <v>62</v>
      </c>
      <c r="Y628" s="1" t="s">
        <v>73</v>
      </c>
      <c r="Z628" t="s">
        <v>3192</v>
      </c>
      <c r="AA628" s="12" t="str">
        <f>Table1[[#This Row],[case_id]]&amp;"__"&amp;Table1[[#This Row],[filename]]&amp;"__"&amp;Table1[[#This Row],[Model]]</f>
        <v>repo_2a41fdc_e212229__claude_app_llm_vs_gt.diff__Claude Opus 4.8</v>
      </c>
      <c r="AB628" s="12">
        <f>IF(Table1[[#This Row],[task_success]]="Yes",1,0)</f>
        <v>1</v>
      </c>
      <c r="AC628" s="12">
        <f>IF(Table1[[#This Row],[task_success]]="Partial",1,0)</f>
        <v>0</v>
      </c>
      <c r="AD628" s="12">
        <f>IF(Table1[[#This Row],[task_success]]="No",1,0)</f>
        <v>0</v>
      </c>
      <c r="AE628" s="12">
        <f>IF(Table1[[#This Row],[exact_match]]="Yes",1,0)</f>
        <v>0</v>
      </c>
      <c r="AF628" s="12">
        <f>IF(Table1[[#This Row],[unintended_change_present]]="Yes",1,0)</f>
        <v>1</v>
      </c>
      <c r="AG628" s="12">
        <f>IF(Table1[[#This Row],[missed_required_change]]="Yes",1,0)</f>
        <v>0</v>
      </c>
      <c r="AH628" s="12">
        <f>IF(OR(Table1[[#This Row],[severity]]="Medium",Table1[[#This Row],[severity]]="High"),1,0)</f>
        <v>0</v>
      </c>
    </row>
    <row r="629" spans="1:34" ht="106.5">
      <c r="A629" s="1" t="s">
        <v>2178</v>
      </c>
      <c r="B629" s="11" t="s">
        <v>2179</v>
      </c>
      <c r="C629" s="1" t="s">
        <v>80</v>
      </c>
      <c r="D629"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29" s="11" t="s">
        <v>2243</v>
      </c>
      <c r="F629" s="12" t="s">
        <v>2244</v>
      </c>
      <c r="G629" s="12" t="s">
        <v>2245</v>
      </c>
      <c r="H629" s="12">
        <v>2</v>
      </c>
      <c r="I629" s="12" t="s">
        <v>2246</v>
      </c>
      <c r="J629" s="12" t="s">
        <v>2256</v>
      </c>
      <c r="K629" s="13" t="s">
        <v>56</v>
      </c>
      <c r="L629" s="12" t="s">
        <v>2248</v>
      </c>
      <c r="M629" s="12" t="s">
        <v>2249</v>
      </c>
      <c r="N629" s="1" t="s">
        <v>235</v>
      </c>
      <c r="O629" s="1" t="s">
        <v>2259</v>
      </c>
      <c r="P629" t="s">
        <v>62</v>
      </c>
      <c r="Q629" t="s">
        <v>61</v>
      </c>
      <c r="R629" t="s">
        <v>62</v>
      </c>
      <c r="S629" s="1" t="s">
        <v>76</v>
      </c>
      <c r="T629" t="s">
        <v>77</v>
      </c>
      <c r="U629" t="s">
        <v>61</v>
      </c>
      <c r="V629" s="1" t="s">
        <v>2157</v>
      </c>
      <c r="W629" s="1" t="s">
        <v>72</v>
      </c>
      <c r="X629" s="1" t="s">
        <v>62</v>
      </c>
      <c r="Y629" s="1" t="s">
        <v>73</v>
      </c>
      <c r="Z629" t="s">
        <v>3192</v>
      </c>
      <c r="AA629" s="12" t="str">
        <f>Table1[[#This Row],[case_id]]&amp;"__"&amp;Table1[[#This Row],[filename]]&amp;"__"&amp;Table1[[#This Row],[Model]]</f>
        <v>repo_2a41fdc_e212229__claude_init_llm_vs_gt.diff__Claude Opus 4.8</v>
      </c>
      <c r="AB629" s="12">
        <f>IF(Table1[[#This Row],[task_success]]="Yes",1,0)</f>
        <v>1</v>
      </c>
      <c r="AC629" s="12">
        <f>IF(Table1[[#This Row],[task_success]]="Partial",1,0)</f>
        <v>0</v>
      </c>
      <c r="AD629" s="12">
        <f>IF(Table1[[#This Row],[task_success]]="No",1,0)</f>
        <v>0</v>
      </c>
      <c r="AE629" s="12">
        <f>IF(Table1[[#This Row],[exact_match]]="Yes",1,0)</f>
        <v>0</v>
      </c>
      <c r="AF629" s="12">
        <f>IF(Table1[[#This Row],[unintended_change_present]]="Yes",1,0)</f>
        <v>1</v>
      </c>
      <c r="AG629" s="12">
        <f>IF(Table1[[#This Row],[missed_required_change]]="Yes",1,0)</f>
        <v>0</v>
      </c>
      <c r="AH629" s="12">
        <f>IF(OR(Table1[[#This Row],[severity]]="Medium",Table1[[#This Row],[severity]]="High"),1,0)</f>
        <v>0</v>
      </c>
    </row>
    <row r="630" spans="1:34" ht="106.5">
      <c r="A630" s="1" t="s">
        <v>2178</v>
      </c>
      <c r="B630" s="11" t="s">
        <v>2179</v>
      </c>
      <c r="C630" s="1" t="s">
        <v>114</v>
      </c>
      <c r="D63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0" s="11" t="s">
        <v>2260</v>
      </c>
      <c r="F630" s="12" t="s">
        <v>2261</v>
      </c>
      <c r="G630" s="12" t="s">
        <v>2262</v>
      </c>
      <c r="H630" s="12">
        <v>1</v>
      </c>
      <c r="I630" s="12" t="s">
        <v>2263</v>
      </c>
      <c r="J630" s="12" t="s">
        <v>2263</v>
      </c>
      <c r="K630" s="13" t="s">
        <v>56</v>
      </c>
      <c r="L630" s="12" t="s">
        <v>2264</v>
      </c>
      <c r="M630" s="12" t="s">
        <v>2265</v>
      </c>
      <c r="N630" s="1" t="s">
        <v>2270</v>
      </c>
      <c r="O630" s="1" t="s">
        <v>2271</v>
      </c>
      <c r="P630" t="s">
        <v>62</v>
      </c>
      <c r="Q630" t="s">
        <v>61</v>
      </c>
      <c r="R630" t="s">
        <v>62</v>
      </c>
      <c r="S630" s="1" t="s">
        <v>76</v>
      </c>
      <c r="T630" t="s">
        <v>77</v>
      </c>
      <c r="U630" t="s">
        <v>61</v>
      </c>
      <c r="V630" s="1" t="s">
        <v>2157</v>
      </c>
      <c r="W630" s="1" t="s">
        <v>72</v>
      </c>
      <c r="X630" s="1" t="s">
        <v>62</v>
      </c>
      <c r="Y630" s="1" t="s">
        <v>73</v>
      </c>
      <c r="Z630" t="s">
        <v>3192</v>
      </c>
      <c r="AA630" s="12" t="str">
        <f>Table1[[#This Row],[case_id]]&amp;"__"&amp;Table1[[#This Row],[filename]]&amp;"__"&amp;Table1[[#This Row],[Model]]</f>
        <v>repo_7f6f3a0_088a9e6__claude_qt_llm_vs_gt.diff__Claude Opus 4.8</v>
      </c>
      <c r="AB630" s="12">
        <f>IF(Table1[[#This Row],[task_success]]="Yes",1,0)</f>
        <v>1</v>
      </c>
      <c r="AC630" s="12">
        <f>IF(Table1[[#This Row],[task_success]]="Partial",1,0)</f>
        <v>0</v>
      </c>
      <c r="AD630" s="12">
        <f>IF(Table1[[#This Row],[task_success]]="No",1,0)</f>
        <v>0</v>
      </c>
      <c r="AE630" s="12">
        <f>IF(Table1[[#This Row],[exact_match]]="Yes",1,0)</f>
        <v>0</v>
      </c>
      <c r="AF630" s="12">
        <f>IF(Table1[[#This Row],[unintended_change_present]]="Yes",1,0)</f>
        <v>1</v>
      </c>
      <c r="AG630" s="12">
        <f>IF(Table1[[#This Row],[missed_required_change]]="Yes",1,0)</f>
        <v>0</v>
      </c>
      <c r="AH630" s="12">
        <f>IF(OR(Table1[[#This Row],[severity]]="Medium",Table1[[#This Row],[severity]]="High"),1,0)</f>
        <v>0</v>
      </c>
    </row>
    <row r="631" spans="1:34" ht="229.5">
      <c r="A631" s="1" t="s">
        <v>2178</v>
      </c>
      <c r="B631" s="11" t="s">
        <v>2179</v>
      </c>
      <c r="C631" s="1" t="s">
        <v>149</v>
      </c>
      <c r="D63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1" s="11" t="s">
        <v>2272</v>
      </c>
      <c r="F631" s="12" t="s">
        <v>2273</v>
      </c>
      <c r="G631" s="12" t="s">
        <v>2274</v>
      </c>
      <c r="H631" s="12">
        <v>1</v>
      </c>
      <c r="I631" s="12" t="s">
        <v>2202</v>
      </c>
      <c r="J631" s="12" t="s">
        <v>2202</v>
      </c>
      <c r="K631" s="13" t="s">
        <v>56</v>
      </c>
      <c r="L631" s="12" t="s">
        <v>2275</v>
      </c>
      <c r="M631" s="12" t="s">
        <v>2276</v>
      </c>
      <c r="N631" s="1" t="s">
        <v>597</v>
      </c>
      <c r="O631" s="1" t="s">
        <v>2281</v>
      </c>
      <c r="P631" t="s">
        <v>62</v>
      </c>
      <c r="Q631" t="s">
        <v>61</v>
      </c>
      <c r="R631" t="s">
        <v>62</v>
      </c>
      <c r="S631" s="1" t="s">
        <v>76</v>
      </c>
      <c r="T631" t="s">
        <v>77</v>
      </c>
      <c r="U631" t="s">
        <v>61</v>
      </c>
      <c r="V631" s="1" t="s">
        <v>2280</v>
      </c>
      <c r="W631" s="1" t="s">
        <v>72</v>
      </c>
      <c r="X631" s="1" t="s">
        <v>62</v>
      </c>
      <c r="Y631" s="1" t="s">
        <v>73</v>
      </c>
      <c r="Z631" t="s">
        <v>3192</v>
      </c>
      <c r="AA631" s="12" t="str">
        <f>Table1[[#This Row],[case_id]]&amp;"__"&amp;Table1[[#This Row],[filename]]&amp;"__"&amp;Table1[[#This Row],[Model]]</f>
        <v>repo_2f79d56_0f8f436__claude_main_llm_vs_gt.diff__Claude Opus 4.8</v>
      </c>
      <c r="AB631" s="12">
        <f>IF(Table1[[#This Row],[task_success]]="Yes",1,0)</f>
        <v>1</v>
      </c>
      <c r="AC631" s="12">
        <f>IF(Table1[[#This Row],[task_success]]="Partial",1,0)</f>
        <v>0</v>
      </c>
      <c r="AD631" s="12">
        <f>IF(Table1[[#This Row],[task_success]]="No",1,0)</f>
        <v>0</v>
      </c>
      <c r="AE631" s="12">
        <f>IF(Table1[[#This Row],[exact_match]]="Yes",1,0)</f>
        <v>0</v>
      </c>
      <c r="AF631" s="12">
        <f>IF(Table1[[#This Row],[unintended_change_present]]="Yes",1,0)</f>
        <v>1</v>
      </c>
      <c r="AG631" s="12">
        <f>IF(Table1[[#This Row],[missed_required_change]]="Yes",1,0)</f>
        <v>0</v>
      </c>
      <c r="AH631" s="12">
        <f>IF(OR(Table1[[#This Row],[severity]]="Medium",Table1[[#This Row],[severity]]="High"),1,0)</f>
        <v>0</v>
      </c>
    </row>
    <row r="632" spans="1:34" ht="106.5">
      <c r="A632" s="1" t="s">
        <v>2282</v>
      </c>
      <c r="B632" s="11" t="s">
        <v>2283</v>
      </c>
      <c r="C632" s="1" t="s">
        <v>80</v>
      </c>
      <c r="D63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2" s="11" t="s">
        <v>2284</v>
      </c>
      <c r="F632" s="12" t="s">
        <v>2285</v>
      </c>
      <c r="G632" s="12" t="s">
        <v>2286</v>
      </c>
      <c r="H632" s="12">
        <v>1</v>
      </c>
      <c r="I632" s="12" t="s">
        <v>2287</v>
      </c>
      <c r="J632" s="12" t="s">
        <v>2287</v>
      </c>
      <c r="K632" s="13" t="s">
        <v>56</v>
      </c>
      <c r="L632" s="12" t="s">
        <v>2288</v>
      </c>
      <c r="M632" s="12" t="s">
        <v>2289</v>
      </c>
      <c r="N632" s="1" t="s">
        <v>2294</v>
      </c>
      <c r="O632" s="1" t="s">
        <v>2295</v>
      </c>
      <c r="P632" t="s">
        <v>62</v>
      </c>
      <c r="Q632" t="s">
        <v>61</v>
      </c>
      <c r="R632" t="s">
        <v>62</v>
      </c>
      <c r="S632" s="1" t="s">
        <v>76</v>
      </c>
      <c r="T632" t="s">
        <v>77</v>
      </c>
      <c r="U632" t="s">
        <v>61</v>
      </c>
      <c r="V632" s="1" t="s">
        <v>2157</v>
      </c>
      <c r="W632" s="1" t="s">
        <v>72</v>
      </c>
      <c r="X632" s="1" t="s">
        <v>62</v>
      </c>
      <c r="Y632" s="1" t="s">
        <v>73</v>
      </c>
      <c r="Z632" t="s">
        <v>3192</v>
      </c>
      <c r="AA632" s="12" t="str">
        <f>Table1[[#This Row],[case_id]]&amp;"__"&amp;Table1[[#This Row],[filename]]&amp;"__"&amp;Table1[[#This Row],[Model]]</f>
        <v>repo_8d86e08_be78f0c__claude_reader_llm_vs_gt.diff__Claude Opus 4.8</v>
      </c>
      <c r="AB632" s="12">
        <f>IF(Table1[[#This Row],[task_success]]="Yes",1,0)</f>
        <v>1</v>
      </c>
      <c r="AC632" s="12">
        <f>IF(Table1[[#This Row],[task_success]]="Partial",1,0)</f>
        <v>0</v>
      </c>
      <c r="AD632" s="12">
        <f>IF(Table1[[#This Row],[task_success]]="No",1,0)</f>
        <v>0</v>
      </c>
      <c r="AE632" s="12">
        <f>IF(Table1[[#This Row],[exact_match]]="Yes",1,0)</f>
        <v>0</v>
      </c>
      <c r="AF632" s="12">
        <f>IF(Table1[[#This Row],[unintended_change_present]]="Yes",1,0)</f>
        <v>1</v>
      </c>
      <c r="AG632" s="12">
        <f>IF(Table1[[#This Row],[missed_required_change]]="Yes",1,0)</f>
        <v>0</v>
      </c>
      <c r="AH632" s="12">
        <f>IF(OR(Table1[[#This Row],[severity]]="Medium",Table1[[#This Row],[severity]]="High"),1,0)</f>
        <v>0</v>
      </c>
    </row>
    <row r="633" spans="1:34" ht="106.5">
      <c r="A633" s="1" t="s">
        <v>2282</v>
      </c>
      <c r="B633" s="11" t="s">
        <v>2283</v>
      </c>
      <c r="C633" s="1" t="s">
        <v>149</v>
      </c>
      <c r="D63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3" s="11" t="s">
        <v>2296</v>
      </c>
      <c r="F633" s="12" t="s">
        <v>2297</v>
      </c>
      <c r="G633" s="12" t="s">
        <v>2298</v>
      </c>
      <c r="H633" s="12">
        <v>1</v>
      </c>
      <c r="I633" s="12" t="s">
        <v>2299</v>
      </c>
      <c r="J633" s="12" t="s">
        <v>2299</v>
      </c>
      <c r="K633" s="13" t="s">
        <v>56</v>
      </c>
      <c r="L633" s="12" t="s">
        <v>2300</v>
      </c>
      <c r="M633" s="12" t="s">
        <v>2301</v>
      </c>
      <c r="N633" s="1" t="s">
        <v>2306</v>
      </c>
      <c r="O633" s="1" t="s">
        <v>2307</v>
      </c>
      <c r="P633" t="s">
        <v>62</v>
      </c>
      <c r="Q633" t="s">
        <v>61</v>
      </c>
      <c r="R633" t="s">
        <v>62</v>
      </c>
      <c r="S633" s="1" t="s">
        <v>76</v>
      </c>
      <c r="T633" t="s">
        <v>77</v>
      </c>
      <c r="U633" t="s">
        <v>61</v>
      </c>
      <c r="V633" s="1" t="s">
        <v>2157</v>
      </c>
      <c r="W633" s="1" t="s">
        <v>72</v>
      </c>
      <c r="X633" s="1" t="s">
        <v>62</v>
      </c>
      <c r="Y633" s="1" t="s">
        <v>73</v>
      </c>
      <c r="Z633" t="s">
        <v>3192</v>
      </c>
      <c r="AA633" s="12" t="str">
        <f>Table1[[#This Row],[case_id]]&amp;"__"&amp;Table1[[#This Row],[filename]]&amp;"__"&amp;Table1[[#This Row],[Model]]</f>
        <v>repo_aa861a6_09de608__claude_gif_llm_vs_gt.diff__Claude Opus 4.8</v>
      </c>
      <c r="AB633" s="12">
        <f>IF(Table1[[#This Row],[task_success]]="Yes",1,0)</f>
        <v>1</v>
      </c>
      <c r="AC633" s="12">
        <f>IF(Table1[[#This Row],[task_success]]="Partial",1,0)</f>
        <v>0</v>
      </c>
      <c r="AD633" s="12">
        <f>IF(Table1[[#This Row],[task_success]]="No",1,0)</f>
        <v>0</v>
      </c>
      <c r="AE633" s="12">
        <f>IF(Table1[[#This Row],[exact_match]]="Yes",1,0)</f>
        <v>0</v>
      </c>
      <c r="AF633" s="12">
        <f>IF(Table1[[#This Row],[unintended_change_present]]="Yes",1,0)</f>
        <v>1</v>
      </c>
      <c r="AG633" s="12">
        <f>IF(Table1[[#This Row],[missed_required_change]]="Yes",1,0)</f>
        <v>0</v>
      </c>
      <c r="AH633" s="12">
        <f>IF(OR(Table1[[#This Row],[severity]]="Medium",Table1[[#This Row],[severity]]="High"),1,0)</f>
        <v>0</v>
      </c>
    </row>
    <row r="634" spans="1:34" ht="152.25">
      <c r="A634" s="1" t="s">
        <v>2282</v>
      </c>
      <c r="B634" s="11" t="s">
        <v>2283</v>
      </c>
      <c r="C634" s="3" t="s">
        <v>149</v>
      </c>
      <c r="D634"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4" s="11" t="s">
        <v>2308</v>
      </c>
      <c r="F634" s="12" t="s">
        <v>2309</v>
      </c>
      <c r="G634" s="12" t="s">
        <v>2310</v>
      </c>
      <c r="H634" s="12">
        <v>6</v>
      </c>
      <c r="I634" s="12" t="s">
        <v>2311</v>
      </c>
      <c r="J634" s="12" t="s">
        <v>2312</v>
      </c>
      <c r="K634" s="13" t="s">
        <v>56</v>
      </c>
      <c r="L634" s="12" t="s">
        <v>2313</v>
      </c>
      <c r="M634" s="12" t="s">
        <v>2314</v>
      </c>
      <c r="N634" s="1" t="s">
        <v>2321</v>
      </c>
      <c r="O634" s="1" t="s">
        <v>2322</v>
      </c>
      <c r="P634" t="s">
        <v>62</v>
      </c>
      <c r="Q634" t="s">
        <v>61</v>
      </c>
      <c r="R634" t="s">
        <v>62</v>
      </c>
      <c r="S634" s="1" t="s">
        <v>76</v>
      </c>
      <c r="T634" t="s">
        <v>77</v>
      </c>
      <c r="U634" t="s">
        <v>61</v>
      </c>
      <c r="V634" s="1" t="s">
        <v>2323</v>
      </c>
      <c r="W634" s="1" t="s">
        <v>72</v>
      </c>
      <c r="X634" s="1" t="s">
        <v>62</v>
      </c>
      <c r="Y634" s="1" t="s">
        <v>73</v>
      </c>
      <c r="Z634" t="s">
        <v>3192</v>
      </c>
      <c r="AA634" s="12" t="str">
        <f>Table1[[#This Row],[case_id]]&amp;"__"&amp;Table1[[#This Row],[filename]]&amp;"__"&amp;Table1[[#This Row],[Model]]</f>
        <v>repo_03fdc2c_7bd0678__claude_blackwhite_llm_vs_gt.diff__Claude Opus 4.8</v>
      </c>
      <c r="AB634" s="12">
        <f>IF(Table1[[#This Row],[task_success]]="Yes",1,0)</f>
        <v>1</v>
      </c>
      <c r="AC634" s="12">
        <f>IF(Table1[[#This Row],[task_success]]="Partial",1,0)</f>
        <v>0</v>
      </c>
      <c r="AD634" s="12">
        <f>IF(Table1[[#This Row],[task_success]]="No",1,0)</f>
        <v>0</v>
      </c>
      <c r="AE634" s="12">
        <f>IF(Table1[[#This Row],[exact_match]]="Yes",1,0)</f>
        <v>0</v>
      </c>
      <c r="AF634" s="12">
        <f>IF(Table1[[#This Row],[unintended_change_present]]="Yes",1,0)</f>
        <v>1</v>
      </c>
      <c r="AG634" s="12">
        <f>IF(Table1[[#This Row],[missed_required_change]]="Yes",1,0)</f>
        <v>0</v>
      </c>
      <c r="AH634" s="12">
        <f>IF(OR(Table1[[#This Row],[severity]]="Medium",Table1[[#This Row],[severity]]="High"),1,0)</f>
        <v>0</v>
      </c>
    </row>
    <row r="635" spans="1:34" ht="290.25">
      <c r="A635" s="1" t="s">
        <v>2282</v>
      </c>
      <c r="B635" s="11" t="s">
        <v>2283</v>
      </c>
      <c r="C635" s="3" t="s">
        <v>149</v>
      </c>
      <c r="D635"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5" s="11" t="s">
        <v>2308</v>
      </c>
      <c r="F635" s="12" t="s">
        <v>2309</v>
      </c>
      <c r="G635" s="12" t="s">
        <v>2310</v>
      </c>
      <c r="H635" s="12">
        <v>6</v>
      </c>
      <c r="I635" s="12" t="s">
        <v>2311</v>
      </c>
      <c r="J635" s="12" t="s">
        <v>2324</v>
      </c>
      <c r="K635" s="13" t="s">
        <v>56</v>
      </c>
      <c r="L635" s="12" t="s">
        <v>2313</v>
      </c>
      <c r="M635" s="12" t="s">
        <v>2314</v>
      </c>
      <c r="N635" s="1" t="s">
        <v>2331</v>
      </c>
      <c r="O635" s="1" t="s">
        <v>2332</v>
      </c>
      <c r="P635" t="s">
        <v>102</v>
      </c>
      <c r="Q635" t="s">
        <v>61</v>
      </c>
      <c r="R635" t="s">
        <v>62</v>
      </c>
      <c r="S635" s="1" t="s">
        <v>70</v>
      </c>
      <c r="T635" t="s">
        <v>64</v>
      </c>
      <c r="U635" t="s">
        <v>62</v>
      </c>
      <c r="V635" s="1" t="s">
        <v>2327</v>
      </c>
      <c r="W635" s="1" t="s">
        <v>162</v>
      </c>
      <c r="X635" s="1" t="s">
        <v>62</v>
      </c>
      <c r="Y635" s="1" t="s">
        <v>73</v>
      </c>
      <c r="Z635" t="s">
        <v>3192</v>
      </c>
      <c r="AA635" s="12" t="str">
        <f>Table1[[#This Row],[case_id]]&amp;"__"&amp;Table1[[#This Row],[filename]]&amp;"__"&amp;Table1[[#This Row],[Model]]</f>
        <v>repo_03fdc2c_7bd0678__claude_clip_llm_vs_gt.diff__Claude Opus 4.8</v>
      </c>
      <c r="AB635" s="12">
        <f>IF(Table1[[#This Row],[task_success]]="Yes",1,0)</f>
        <v>0</v>
      </c>
      <c r="AC635" s="12">
        <f>IF(Table1[[#This Row],[task_success]]="Partial",1,0)</f>
        <v>1</v>
      </c>
      <c r="AD635" s="12">
        <f>IF(Table1[[#This Row],[task_success]]="No",1,0)</f>
        <v>0</v>
      </c>
      <c r="AE635" s="12">
        <f>IF(Table1[[#This Row],[exact_match]]="Yes",1,0)</f>
        <v>0</v>
      </c>
      <c r="AF635" s="12">
        <f>IF(Table1[[#This Row],[unintended_change_present]]="Yes",1,0)</f>
        <v>1</v>
      </c>
      <c r="AG635" s="12">
        <f>IF(Table1[[#This Row],[missed_required_change]]="Yes",1,0)</f>
        <v>1</v>
      </c>
      <c r="AH635" s="12">
        <f>IF(OR(Table1[[#This Row],[severity]]="Medium",Table1[[#This Row],[severity]]="High"),1,0)</f>
        <v>1</v>
      </c>
    </row>
    <row r="636" spans="1:34" ht="152.25">
      <c r="A636" s="1" t="s">
        <v>2282</v>
      </c>
      <c r="B636" s="11" t="s">
        <v>2283</v>
      </c>
      <c r="C636" s="3" t="s">
        <v>149</v>
      </c>
      <c r="D636"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6" s="11" t="s">
        <v>2308</v>
      </c>
      <c r="F636" s="12" t="s">
        <v>2309</v>
      </c>
      <c r="G636" s="12" t="s">
        <v>2310</v>
      </c>
      <c r="H636" s="12">
        <v>6</v>
      </c>
      <c r="I636" s="12" t="s">
        <v>2311</v>
      </c>
      <c r="J636" s="12" t="s">
        <v>2333</v>
      </c>
      <c r="K636" s="13" t="s">
        <v>56</v>
      </c>
      <c r="L636" s="12" t="s">
        <v>2313</v>
      </c>
      <c r="M636" s="12" t="s">
        <v>2314</v>
      </c>
      <c r="N636" s="1" t="s">
        <v>2339</v>
      </c>
      <c r="O636" s="1" t="s">
        <v>2340</v>
      </c>
      <c r="P636" t="s">
        <v>62</v>
      </c>
      <c r="Q636" t="s">
        <v>61</v>
      </c>
      <c r="R636" t="s">
        <v>62</v>
      </c>
      <c r="S636" s="1" t="s">
        <v>76</v>
      </c>
      <c r="T636" t="s">
        <v>77</v>
      </c>
      <c r="U636" t="s">
        <v>61</v>
      </c>
      <c r="V636" s="1" t="s">
        <v>2341</v>
      </c>
      <c r="W636" s="1" t="s">
        <v>72</v>
      </c>
      <c r="X636" s="1" t="s">
        <v>62</v>
      </c>
      <c r="Y636" s="1" t="s">
        <v>73</v>
      </c>
      <c r="Z636" t="s">
        <v>3192</v>
      </c>
      <c r="AA636" s="12" t="str">
        <f>Table1[[#This Row],[case_id]]&amp;"__"&amp;Table1[[#This Row],[filename]]&amp;"__"&amp;Table1[[#This Row],[Model]]</f>
        <v>repo_03fdc2c_7bd0678__claude_color_llm_vs_gt.diff__Claude Opus 4.8</v>
      </c>
      <c r="AB636" s="12">
        <f>IF(Table1[[#This Row],[task_success]]="Yes",1,0)</f>
        <v>1</v>
      </c>
      <c r="AC636" s="12">
        <f>IF(Table1[[#This Row],[task_success]]="Partial",1,0)</f>
        <v>0</v>
      </c>
      <c r="AD636" s="12">
        <f>IF(Table1[[#This Row],[task_success]]="No",1,0)</f>
        <v>0</v>
      </c>
      <c r="AE636" s="12">
        <f>IF(Table1[[#This Row],[exact_match]]="Yes",1,0)</f>
        <v>0</v>
      </c>
      <c r="AF636" s="12">
        <f>IF(Table1[[#This Row],[unintended_change_present]]="Yes",1,0)</f>
        <v>1</v>
      </c>
      <c r="AG636" s="12">
        <f>IF(Table1[[#This Row],[missed_required_change]]="Yes",1,0)</f>
        <v>0</v>
      </c>
      <c r="AH636" s="12">
        <f>IF(OR(Table1[[#This Row],[severity]]="Medium",Table1[[#This Row],[severity]]="High"),1,0)</f>
        <v>0</v>
      </c>
    </row>
    <row r="637" spans="1:34" ht="106.5">
      <c r="A637" s="1" t="s">
        <v>2282</v>
      </c>
      <c r="B637" s="11" t="s">
        <v>2283</v>
      </c>
      <c r="C637" s="3" t="s">
        <v>149</v>
      </c>
      <c r="D637"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7" s="11" t="s">
        <v>2308</v>
      </c>
      <c r="F637" s="12" t="s">
        <v>2309</v>
      </c>
      <c r="G637" s="12" t="s">
        <v>2310</v>
      </c>
      <c r="H637" s="12">
        <v>6</v>
      </c>
      <c r="I637" s="12" t="s">
        <v>2311</v>
      </c>
      <c r="J637" s="12" t="s">
        <v>2342</v>
      </c>
      <c r="K637" s="13" t="s">
        <v>56</v>
      </c>
      <c r="L637" s="12" t="s">
        <v>2313</v>
      </c>
      <c r="M637" s="12" t="s">
        <v>2314</v>
      </c>
      <c r="N637" s="1" t="s">
        <v>2348</v>
      </c>
      <c r="O637" s="1" t="s">
        <v>2349</v>
      </c>
      <c r="P637" t="s">
        <v>62</v>
      </c>
      <c r="Q637" t="s">
        <v>61</v>
      </c>
      <c r="R637" t="s">
        <v>62</v>
      </c>
      <c r="S637" s="1" t="s">
        <v>76</v>
      </c>
      <c r="T637" t="s">
        <v>64</v>
      </c>
      <c r="U637" t="s">
        <v>61</v>
      </c>
      <c r="V637" s="1" t="s">
        <v>2157</v>
      </c>
      <c r="W637" s="1" t="s">
        <v>72</v>
      </c>
      <c r="X637" s="1" t="s">
        <v>62</v>
      </c>
      <c r="Y637" s="1" t="s">
        <v>73</v>
      </c>
      <c r="Z637" t="s">
        <v>3192</v>
      </c>
      <c r="AA637" s="12" t="str">
        <f>Table1[[#This Row],[case_id]]&amp;"__"&amp;Table1[[#This Row],[filename]]&amp;"__"&amp;Table1[[#This Row],[Model]]</f>
        <v>repo_03fdc2c_7bd0678__claude_config_llm_vs_gt.diff__Claude Opus 4.8</v>
      </c>
      <c r="AB637" s="12">
        <f>IF(Table1[[#This Row],[task_success]]="Yes",1,0)</f>
        <v>1</v>
      </c>
      <c r="AC637" s="12">
        <f>IF(Table1[[#This Row],[task_success]]="Partial",1,0)</f>
        <v>0</v>
      </c>
      <c r="AD637" s="12">
        <f>IF(Table1[[#This Row],[task_success]]="No",1,0)</f>
        <v>0</v>
      </c>
      <c r="AE637" s="12">
        <f>IF(Table1[[#This Row],[exact_match]]="Yes",1,0)</f>
        <v>0</v>
      </c>
      <c r="AF637" s="12">
        <f>IF(Table1[[#This Row],[unintended_change_present]]="Yes",1,0)</f>
        <v>1</v>
      </c>
      <c r="AG637" s="12">
        <f>IF(Table1[[#This Row],[missed_required_change]]="Yes",1,0)</f>
        <v>0</v>
      </c>
      <c r="AH637" s="12">
        <f>IF(OR(Table1[[#This Row],[severity]]="Medium",Table1[[#This Row],[severity]]="High"),1,0)</f>
        <v>1</v>
      </c>
    </row>
    <row r="638" spans="1:34" ht="106.5">
      <c r="A638" s="1" t="s">
        <v>2282</v>
      </c>
      <c r="B638" s="11" t="s">
        <v>2283</v>
      </c>
      <c r="C638" s="3" t="s">
        <v>149</v>
      </c>
      <c r="D638"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8" s="11" t="s">
        <v>2308</v>
      </c>
      <c r="F638" s="12" t="s">
        <v>2309</v>
      </c>
      <c r="G638" s="12" t="s">
        <v>2310</v>
      </c>
      <c r="H638" s="12">
        <v>6</v>
      </c>
      <c r="I638" s="12" t="s">
        <v>2311</v>
      </c>
      <c r="J638" s="12" t="s">
        <v>2312</v>
      </c>
      <c r="K638" s="13" t="s">
        <v>56</v>
      </c>
      <c r="L638" s="12" t="s">
        <v>2313</v>
      </c>
      <c r="M638" s="12" t="s">
        <v>2314</v>
      </c>
      <c r="N638" s="1" t="s">
        <v>2355</v>
      </c>
      <c r="O638" s="1" t="s">
        <v>2356</v>
      </c>
      <c r="P638" t="s">
        <v>62</v>
      </c>
      <c r="Q638" t="s">
        <v>61</v>
      </c>
      <c r="R638" t="s">
        <v>62</v>
      </c>
      <c r="S638" s="1" t="s">
        <v>76</v>
      </c>
      <c r="T638" t="s">
        <v>77</v>
      </c>
      <c r="U638" t="s">
        <v>61</v>
      </c>
      <c r="V638" s="1" t="s">
        <v>2157</v>
      </c>
      <c r="W638" s="1" t="s">
        <v>72</v>
      </c>
      <c r="X638" s="1" t="s">
        <v>62</v>
      </c>
      <c r="Y638" s="1" t="s">
        <v>73</v>
      </c>
      <c r="Z638" t="s">
        <v>3192</v>
      </c>
      <c r="AA638" s="12" t="str">
        <f>Table1[[#This Row],[case_id]]&amp;"__"&amp;Table1[[#This Row],[filename]]&amp;"__"&amp;Table1[[#This Row],[Model]]</f>
        <v>repo_03fdc2c_7bd0678__claude_drawing_llm_vs_gt.diff__Claude Opus 4.8</v>
      </c>
      <c r="AB638" s="12">
        <f>IF(Table1[[#This Row],[task_success]]="Yes",1,0)</f>
        <v>1</v>
      </c>
      <c r="AC638" s="12">
        <f>IF(Table1[[#This Row],[task_success]]="Partial",1,0)</f>
        <v>0</v>
      </c>
      <c r="AD638" s="12">
        <f>IF(Table1[[#This Row],[task_success]]="No",1,0)</f>
        <v>0</v>
      </c>
      <c r="AE638" s="12">
        <f>IF(Table1[[#This Row],[exact_match]]="Yes",1,0)</f>
        <v>0</v>
      </c>
      <c r="AF638" s="12">
        <f>IF(Table1[[#This Row],[unintended_change_present]]="Yes",1,0)</f>
        <v>1</v>
      </c>
      <c r="AG638" s="12">
        <f>IF(Table1[[#This Row],[missed_required_change]]="Yes",1,0)</f>
        <v>0</v>
      </c>
      <c r="AH638" s="12">
        <f>IF(OR(Table1[[#This Row],[severity]]="Medium",Table1[[#This Row],[severity]]="High"),1,0)</f>
        <v>0</v>
      </c>
    </row>
    <row r="639" spans="1:34" ht="198">
      <c r="A639" s="1" t="s">
        <v>2282</v>
      </c>
      <c r="B639" s="11" t="s">
        <v>2283</v>
      </c>
      <c r="C639" s="3" t="s">
        <v>149</v>
      </c>
      <c r="D639"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39" s="11" t="s">
        <v>2308</v>
      </c>
      <c r="F639" s="12" t="s">
        <v>2309</v>
      </c>
      <c r="G639" s="12" t="s">
        <v>2310</v>
      </c>
      <c r="H639" s="12">
        <v>6</v>
      </c>
      <c r="I639" s="12" t="s">
        <v>2311</v>
      </c>
      <c r="J639" s="12" t="s">
        <v>2357</v>
      </c>
      <c r="K639" s="13" t="s">
        <v>56</v>
      </c>
      <c r="L639" s="12" t="s">
        <v>2313</v>
      </c>
      <c r="M639" s="12" t="s">
        <v>2314</v>
      </c>
      <c r="N639" s="1" t="s">
        <v>2364</v>
      </c>
      <c r="O639" s="1" t="s">
        <v>2365</v>
      </c>
      <c r="P639" t="s">
        <v>62</v>
      </c>
      <c r="Q639" t="s">
        <v>61</v>
      </c>
      <c r="R639" t="s">
        <v>62</v>
      </c>
      <c r="S639" s="1" t="s">
        <v>76</v>
      </c>
      <c r="T639" t="s">
        <v>77</v>
      </c>
      <c r="U639" t="s">
        <v>61</v>
      </c>
      <c r="V639" s="1" t="s">
        <v>2363</v>
      </c>
      <c r="W639" s="1" t="s">
        <v>72</v>
      </c>
      <c r="X639" s="1" t="s">
        <v>62</v>
      </c>
      <c r="Y639" s="1" t="s">
        <v>73</v>
      </c>
      <c r="Z639" t="s">
        <v>3192</v>
      </c>
      <c r="AA639" s="12" t="str">
        <f>Table1[[#This Row],[case_id]]&amp;"__"&amp;Table1[[#This Row],[filename]]&amp;"__"&amp;Table1[[#This Row],[Model]]</f>
        <v>repo_03fdc2c_7bd0678__claude_video_llm_vs_gt.diff__Claude Opus 4.8</v>
      </c>
      <c r="AB639" s="12">
        <f>IF(Table1[[#This Row],[task_success]]="Yes",1,0)</f>
        <v>1</v>
      </c>
      <c r="AC639" s="12">
        <f>IF(Table1[[#This Row],[task_success]]="Partial",1,0)</f>
        <v>0</v>
      </c>
      <c r="AD639" s="12">
        <f>IF(Table1[[#This Row],[task_success]]="No",1,0)</f>
        <v>0</v>
      </c>
      <c r="AE639" s="12">
        <f>IF(Table1[[#This Row],[exact_match]]="Yes",1,0)</f>
        <v>0</v>
      </c>
      <c r="AF639" s="12">
        <f>IF(Table1[[#This Row],[unintended_change_present]]="Yes",1,0)</f>
        <v>1</v>
      </c>
      <c r="AG639" s="12">
        <f>IF(Table1[[#This Row],[missed_required_change]]="Yes",1,0)</f>
        <v>0</v>
      </c>
      <c r="AH639" s="12">
        <f>IF(OR(Table1[[#This Row],[severity]]="Medium",Table1[[#This Row],[severity]]="High"),1,0)</f>
        <v>0</v>
      </c>
    </row>
    <row r="640" spans="1:34" ht="106.5">
      <c r="A640" s="1" t="s">
        <v>2282</v>
      </c>
      <c r="B640" s="11" t="s">
        <v>2283</v>
      </c>
      <c r="C640" s="1" t="s">
        <v>180</v>
      </c>
      <c r="D64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0" s="11" t="s">
        <v>2366</v>
      </c>
      <c r="F640" s="12" t="s">
        <v>2367</v>
      </c>
      <c r="G640" s="12" t="s">
        <v>2368</v>
      </c>
      <c r="H640" s="12">
        <v>1</v>
      </c>
      <c r="I640" s="12" t="s">
        <v>2357</v>
      </c>
      <c r="J640" s="12" t="s">
        <v>2357</v>
      </c>
      <c r="K640" s="13" t="s">
        <v>56</v>
      </c>
      <c r="L640" s="12" t="s">
        <v>2369</v>
      </c>
      <c r="M640" s="12" t="s">
        <v>2370</v>
      </c>
      <c r="N640" s="1" t="s">
        <v>2364</v>
      </c>
      <c r="O640" s="1" t="s">
        <v>2374</v>
      </c>
      <c r="P640" t="s">
        <v>62</v>
      </c>
      <c r="Q640" t="s">
        <v>61</v>
      </c>
      <c r="R640" t="s">
        <v>62</v>
      </c>
      <c r="S640" s="1" t="s">
        <v>76</v>
      </c>
      <c r="T640" t="s">
        <v>77</v>
      </c>
      <c r="U640" t="s">
        <v>61</v>
      </c>
      <c r="V640" s="1" t="s">
        <v>2157</v>
      </c>
      <c r="W640" s="1" t="s">
        <v>72</v>
      </c>
      <c r="X640" s="1" t="s">
        <v>62</v>
      </c>
      <c r="Y640" s="1" t="s">
        <v>73</v>
      </c>
      <c r="Z640" t="s">
        <v>3192</v>
      </c>
      <c r="AA640" s="12" t="str">
        <f>Table1[[#This Row],[case_id]]&amp;"__"&amp;Table1[[#This Row],[filename]]&amp;"__"&amp;Table1[[#This Row],[Model]]</f>
        <v>repo_ebfe16c_4d59f79__claude_video_llm_vs_gt.diff__Claude Opus 4.8</v>
      </c>
      <c r="AB640" s="12">
        <f>IF(Table1[[#This Row],[task_success]]="Yes",1,0)</f>
        <v>1</v>
      </c>
      <c r="AC640" s="12">
        <f>IF(Table1[[#This Row],[task_success]]="Partial",1,0)</f>
        <v>0</v>
      </c>
      <c r="AD640" s="12">
        <f>IF(Table1[[#This Row],[task_success]]="No",1,0)</f>
        <v>0</v>
      </c>
      <c r="AE640" s="12">
        <f>IF(Table1[[#This Row],[exact_match]]="Yes",1,0)</f>
        <v>0</v>
      </c>
      <c r="AF640" s="12">
        <f>IF(Table1[[#This Row],[unintended_change_present]]="Yes",1,0)</f>
        <v>1</v>
      </c>
      <c r="AG640" s="12">
        <f>IF(Table1[[#This Row],[missed_required_change]]="Yes",1,0)</f>
        <v>0</v>
      </c>
      <c r="AH640" s="12">
        <f>IF(OR(Table1[[#This Row],[severity]]="Medium",Table1[[#This Row],[severity]]="High"),1,0)</f>
        <v>0</v>
      </c>
    </row>
    <row r="641" spans="1:34" ht="244.5">
      <c r="A641" s="1" t="s">
        <v>2375</v>
      </c>
      <c r="B641" s="11" t="s">
        <v>2376</v>
      </c>
      <c r="C641" s="1" t="s">
        <v>51</v>
      </c>
      <c r="D64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1" s="11" t="s">
        <v>2377</v>
      </c>
      <c r="F641" s="12" t="s">
        <v>2378</v>
      </c>
      <c r="G641" s="12" t="s">
        <v>2379</v>
      </c>
      <c r="H641" s="12">
        <v>2</v>
      </c>
      <c r="I641" s="12" t="s">
        <v>2380</v>
      </c>
      <c r="J641" s="12" t="s">
        <v>2381</v>
      </c>
      <c r="K641" s="13" t="s">
        <v>56</v>
      </c>
      <c r="L641" s="12" t="s">
        <v>2382</v>
      </c>
      <c r="M641" s="12" t="s">
        <v>2383</v>
      </c>
      <c r="N641" s="1" t="s">
        <v>2388</v>
      </c>
      <c r="O641" s="1" t="s">
        <v>2389</v>
      </c>
      <c r="P641" t="s">
        <v>62</v>
      </c>
      <c r="Q641" t="s">
        <v>61</v>
      </c>
      <c r="R641" t="s">
        <v>62</v>
      </c>
      <c r="S641" s="1" t="s">
        <v>2390</v>
      </c>
      <c r="T641" s="1" t="s">
        <v>64</v>
      </c>
      <c r="U641" s="1" t="s">
        <v>61</v>
      </c>
      <c r="V641" s="1" t="s">
        <v>2391</v>
      </c>
      <c r="W641" s="1" t="s">
        <v>72</v>
      </c>
      <c r="X641" s="1" t="s">
        <v>62</v>
      </c>
      <c r="Y641" s="1" t="s">
        <v>73</v>
      </c>
      <c r="Z641" t="s">
        <v>3192</v>
      </c>
      <c r="AA641" s="12" t="str">
        <f>Table1[[#This Row],[case_id]]&amp;"__"&amp;Table1[[#This Row],[filename]]&amp;"__"&amp;Table1[[#This Row],[Model]]</f>
        <v>repo_45631f2_2a89a23__claude_controller_llm_vs_gt.diff__Claude Opus 4.8</v>
      </c>
      <c r="AB641" s="12">
        <f>IF(Table1[[#This Row],[task_success]]="Yes",1,0)</f>
        <v>1</v>
      </c>
      <c r="AC641" s="12">
        <f>IF(Table1[[#This Row],[task_success]]="Partial",1,0)</f>
        <v>0</v>
      </c>
      <c r="AD641" s="12">
        <f>IF(Table1[[#This Row],[task_success]]="No",1,0)</f>
        <v>0</v>
      </c>
      <c r="AE641" s="12">
        <f>IF(Table1[[#This Row],[exact_match]]="Yes",1,0)</f>
        <v>0</v>
      </c>
      <c r="AF641" s="12">
        <f>IF(Table1[[#This Row],[unintended_change_present]]="Yes",1,0)</f>
        <v>1</v>
      </c>
      <c r="AG641" s="12">
        <f>IF(Table1[[#This Row],[missed_required_change]]="Yes",1,0)</f>
        <v>0</v>
      </c>
      <c r="AH641" s="12">
        <f>IF(OR(Table1[[#This Row],[severity]]="Medium",Table1[[#This Row],[severity]]="High"),1,0)</f>
        <v>1</v>
      </c>
    </row>
    <row r="642" spans="1:34" ht="106.5">
      <c r="A642" s="1" t="s">
        <v>2375</v>
      </c>
      <c r="B642" s="11" t="s">
        <v>2376</v>
      </c>
      <c r="C642" s="1" t="s">
        <v>51</v>
      </c>
      <c r="D64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2" s="11" t="s">
        <v>2377</v>
      </c>
      <c r="F642" s="12" t="s">
        <v>2378</v>
      </c>
      <c r="G642" s="12" t="s">
        <v>2379</v>
      </c>
      <c r="H642" s="12">
        <v>2</v>
      </c>
      <c r="I642" s="12" t="s">
        <v>2380</v>
      </c>
      <c r="J642" s="12" t="s">
        <v>2392</v>
      </c>
      <c r="K642" s="13" t="s">
        <v>56</v>
      </c>
      <c r="L642" s="12" t="s">
        <v>2382</v>
      </c>
      <c r="M642" s="12" t="s">
        <v>2383</v>
      </c>
      <c r="N642" s="1" t="s">
        <v>2397</v>
      </c>
      <c r="O642" s="1" t="s">
        <v>2398</v>
      </c>
      <c r="P642" t="s">
        <v>62</v>
      </c>
      <c r="Q642" t="s">
        <v>61</v>
      </c>
      <c r="R642" t="s">
        <v>62</v>
      </c>
      <c r="S642" s="1" t="s">
        <v>76</v>
      </c>
      <c r="T642" t="s">
        <v>77</v>
      </c>
      <c r="U642" t="s">
        <v>61</v>
      </c>
      <c r="V642" s="1" t="s">
        <v>2157</v>
      </c>
      <c r="W642" s="1" t="s">
        <v>72</v>
      </c>
      <c r="X642" s="1" t="s">
        <v>62</v>
      </c>
      <c r="Y642" s="1" t="s">
        <v>73</v>
      </c>
      <c r="Z642" t="s">
        <v>3192</v>
      </c>
      <c r="AA642" s="12" t="str">
        <f>Table1[[#This Row],[case_id]]&amp;"__"&amp;Table1[[#This Row],[filename]]&amp;"__"&amp;Table1[[#This Row],[Model]]</f>
        <v>repo_45631f2_2a89a23__claude_fuz_llm_vs_gt.diff__Claude Opus 4.8</v>
      </c>
      <c r="AB642" s="12">
        <f>IF(Table1[[#This Row],[task_success]]="Yes",1,0)</f>
        <v>1</v>
      </c>
      <c r="AC642" s="12">
        <f>IF(Table1[[#This Row],[task_success]]="Partial",1,0)</f>
        <v>0</v>
      </c>
      <c r="AD642" s="12">
        <f>IF(Table1[[#This Row],[task_success]]="No",1,0)</f>
        <v>0</v>
      </c>
      <c r="AE642" s="12">
        <f>IF(Table1[[#This Row],[exact_match]]="Yes",1,0)</f>
        <v>0</v>
      </c>
      <c r="AF642" s="12">
        <f>IF(Table1[[#This Row],[unintended_change_present]]="Yes",1,0)</f>
        <v>1</v>
      </c>
      <c r="AG642" s="12">
        <f>IF(Table1[[#This Row],[missed_required_change]]="Yes",1,0)</f>
        <v>0</v>
      </c>
      <c r="AH642" s="12">
        <f>IF(OR(Table1[[#This Row],[severity]]="Medium",Table1[[#This Row],[severity]]="High"),1,0)</f>
        <v>0</v>
      </c>
    </row>
    <row r="643" spans="1:34" ht="106.5">
      <c r="A643" s="1" t="s">
        <v>2375</v>
      </c>
      <c r="B643" s="11" t="s">
        <v>2376</v>
      </c>
      <c r="C643" s="1" t="s">
        <v>180</v>
      </c>
      <c r="D64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3" s="11" t="s">
        <v>2399</v>
      </c>
      <c r="F643" s="12" t="s">
        <v>2400</v>
      </c>
      <c r="G643" s="12" t="s">
        <v>2401</v>
      </c>
      <c r="H643" s="12">
        <v>1</v>
      </c>
      <c r="I643" s="12" t="s">
        <v>2402</v>
      </c>
      <c r="J643" s="12" t="s">
        <v>2402</v>
      </c>
      <c r="K643" s="13" t="s">
        <v>56</v>
      </c>
      <c r="L643" s="12" t="s">
        <v>2403</v>
      </c>
      <c r="M643" s="12" t="s">
        <v>2404</v>
      </c>
      <c r="N643" s="1" t="s">
        <v>2397</v>
      </c>
      <c r="O643" s="1" t="s">
        <v>2407</v>
      </c>
      <c r="P643" t="s">
        <v>62</v>
      </c>
      <c r="Q643" t="s">
        <v>61</v>
      </c>
      <c r="R643" t="s">
        <v>62</v>
      </c>
      <c r="S643" s="1" t="s">
        <v>76</v>
      </c>
      <c r="T643" t="s">
        <v>77</v>
      </c>
      <c r="U643" t="s">
        <v>61</v>
      </c>
      <c r="V643" s="1" t="s">
        <v>2157</v>
      </c>
      <c r="W643" s="1" t="s">
        <v>72</v>
      </c>
      <c r="X643" s="1" t="s">
        <v>62</v>
      </c>
      <c r="Y643" s="1" t="s">
        <v>73</v>
      </c>
      <c r="Z643" t="s">
        <v>3192</v>
      </c>
      <c r="AA643" s="12" t="str">
        <f>Table1[[#This Row],[case_id]]&amp;"__"&amp;Table1[[#This Row],[filename]]&amp;"__"&amp;Table1[[#This Row],[Model]]</f>
        <v>repo_8c50eee_7651b8c__claude_fuz_llm_vs_gt.diff__Claude Opus 4.8</v>
      </c>
      <c r="AB643" s="12">
        <f>IF(Table1[[#This Row],[task_success]]="Yes",1,0)</f>
        <v>1</v>
      </c>
      <c r="AC643" s="12">
        <f>IF(Table1[[#This Row],[task_success]]="Partial",1,0)</f>
        <v>0</v>
      </c>
      <c r="AD643" s="12">
        <f>IF(Table1[[#This Row],[task_success]]="No",1,0)</f>
        <v>0</v>
      </c>
      <c r="AE643" s="12">
        <f>IF(Table1[[#This Row],[exact_match]]="Yes",1,0)</f>
        <v>0</v>
      </c>
      <c r="AF643" s="12">
        <f>IF(Table1[[#This Row],[unintended_change_present]]="Yes",1,0)</f>
        <v>1</v>
      </c>
      <c r="AG643" s="12">
        <f>IF(Table1[[#This Row],[missed_required_change]]="Yes",1,0)</f>
        <v>0</v>
      </c>
      <c r="AH643" s="12">
        <f>IF(OR(Table1[[#This Row],[severity]]="Medium",Table1[[#This Row],[severity]]="High"),1,0)</f>
        <v>0</v>
      </c>
    </row>
    <row r="644" spans="1:34" ht="167.25">
      <c r="A644" s="1" t="s">
        <v>2408</v>
      </c>
      <c r="B644" s="11" t="s">
        <v>2409</v>
      </c>
      <c r="C644" s="1" t="s">
        <v>51</v>
      </c>
      <c r="D64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4" s="11" t="s">
        <v>2410</v>
      </c>
      <c r="F644" s="12" t="s">
        <v>2411</v>
      </c>
      <c r="G644" s="12" t="s">
        <v>2412</v>
      </c>
      <c r="H644" s="12">
        <v>1</v>
      </c>
      <c r="I644" s="12" t="s">
        <v>1263</v>
      </c>
      <c r="J644" s="12" t="s">
        <v>1263</v>
      </c>
      <c r="K644" s="13" t="s">
        <v>56</v>
      </c>
      <c r="L644" s="12" t="s">
        <v>2414</v>
      </c>
      <c r="M644" s="12" t="s">
        <v>2415</v>
      </c>
      <c r="N644" s="1" t="s">
        <v>1270</v>
      </c>
      <c r="O644" s="1" t="s">
        <v>2421</v>
      </c>
      <c r="P644" t="s">
        <v>62</v>
      </c>
      <c r="Q644" t="s">
        <v>61</v>
      </c>
      <c r="R644" t="s">
        <v>62</v>
      </c>
      <c r="S644" s="1" t="s">
        <v>2417</v>
      </c>
      <c r="T644" t="s">
        <v>77</v>
      </c>
      <c r="U644" t="s">
        <v>61</v>
      </c>
      <c r="V644" s="1" t="s">
        <v>2418</v>
      </c>
      <c r="W644" s="1" t="s">
        <v>72</v>
      </c>
      <c r="X644" s="1" t="s">
        <v>62</v>
      </c>
      <c r="Y644" s="1" t="s">
        <v>73</v>
      </c>
      <c r="Z644" t="s">
        <v>3192</v>
      </c>
      <c r="AA644" s="12" t="str">
        <f>Table1[[#This Row],[case_id]]&amp;"__"&amp;Table1[[#This Row],[filename]]&amp;"__"&amp;Table1[[#This Row],[Model]]</f>
        <v>repo_ff5e6e5_b07572e__claude_setup_llm_vs_gt.diff__Claude Opus 4.8</v>
      </c>
      <c r="AB644" s="12">
        <f>IF(Table1[[#This Row],[task_success]]="Yes",1,0)</f>
        <v>1</v>
      </c>
      <c r="AC644" s="12">
        <f>IF(Table1[[#This Row],[task_success]]="Partial",1,0)</f>
        <v>0</v>
      </c>
      <c r="AD644" s="12">
        <f>IF(Table1[[#This Row],[task_success]]="No",1,0)</f>
        <v>0</v>
      </c>
      <c r="AE644" s="12">
        <f>IF(Table1[[#This Row],[exact_match]]="Yes",1,0)</f>
        <v>0</v>
      </c>
      <c r="AF644" s="12">
        <f>IF(Table1[[#This Row],[unintended_change_present]]="Yes",1,0)</f>
        <v>1</v>
      </c>
      <c r="AG644" s="12">
        <f>IF(Table1[[#This Row],[missed_required_change]]="Yes",1,0)</f>
        <v>0</v>
      </c>
      <c r="AH644" s="12">
        <f>IF(OR(Table1[[#This Row],[severity]]="Medium",Table1[[#This Row],[severity]]="High"),1,0)</f>
        <v>0</v>
      </c>
    </row>
    <row r="645" spans="1:34" ht="167.25">
      <c r="A645" s="1" t="s">
        <v>2408</v>
      </c>
      <c r="B645" s="11" t="s">
        <v>2409</v>
      </c>
      <c r="C645" s="1" t="s">
        <v>80</v>
      </c>
      <c r="D64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5" s="11" t="s">
        <v>2422</v>
      </c>
      <c r="F645" s="12" t="s">
        <v>2423</v>
      </c>
      <c r="G645" s="12" t="s">
        <v>2424</v>
      </c>
      <c r="H645" s="12">
        <v>2</v>
      </c>
      <c r="I645" s="12" t="s">
        <v>2425</v>
      </c>
      <c r="J645" s="12" t="s">
        <v>2426</v>
      </c>
      <c r="K645" s="13" t="s">
        <v>56</v>
      </c>
      <c r="L645" s="12" t="s">
        <v>2427</v>
      </c>
      <c r="M645" s="12" t="s">
        <v>2428</v>
      </c>
      <c r="N645" s="1" t="s">
        <v>2437</v>
      </c>
      <c r="O645" s="1" t="s">
        <v>2438</v>
      </c>
      <c r="P645" t="s">
        <v>62</v>
      </c>
      <c r="Q645" t="s">
        <v>61</v>
      </c>
      <c r="R645" t="s">
        <v>62</v>
      </c>
      <c r="S645" s="1" t="s">
        <v>2435</v>
      </c>
      <c r="T645" s="1" t="s">
        <v>64</v>
      </c>
      <c r="U645" s="1" t="s">
        <v>61</v>
      </c>
      <c r="V645" s="1" t="s">
        <v>2436</v>
      </c>
      <c r="W645" s="1" t="s">
        <v>72</v>
      </c>
      <c r="X645" s="1" t="s">
        <v>62</v>
      </c>
      <c r="Y645" s="1" t="s">
        <v>73</v>
      </c>
      <c r="Z645" t="s">
        <v>3192</v>
      </c>
      <c r="AA645" s="12" t="str">
        <f>Table1[[#This Row],[case_id]]&amp;"__"&amp;Table1[[#This Row],[filename]]&amp;"__"&amp;Table1[[#This Row],[Model]]</f>
        <v>repo_f098ec3_6a177c4__claude_repository_llm_vs_gt.diff__Claude Opus 4.8</v>
      </c>
      <c r="AB645" s="12">
        <f>IF(Table1[[#This Row],[task_success]]="Yes",1,0)</f>
        <v>1</v>
      </c>
      <c r="AC645" s="12">
        <f>IF(Table1[[#This Row],[task_success]]="Partial",1,0)</f>
        <v>0</v>
      </c>
      <c r="AD645" s="12">
        <f>IF(Table1[[#This Row],[task_success]]="No",1,0)</f>
        <v>0</v>
      </c>
      <c r="AE645" s="12">
        <f>IF(Table1[[#This Row],[exact_match]]="Yes",1,0)</f>
        <v>0</v>
      </c>
      <c r="AF645" s="12">
        <f>IF(Table1[[#This Row],[unintended_change_present]]="Yes",1,0)</f>
        <v>1</v>
      </c>
      <c r="AG645" s="12">
        <f>IF(Table1[[#This Row],[missed_required_change]]="Yes",1,0)</f>
        <v>0</v>
      </c>
      <c r="AH645" s="12">
        <f>IF(OR(Table1[[#This Row],[severity]]="Medium",Table1[[#This Row],[severity]]="High"),1,0)</f>
        <v>1</v>
      </c>
    </row>
    <row r="646" spans="1:34" ht="121.5">
      <c r="A646" s="1" t="s">
        <v>2408</v>
      </c>
      <c r="B646" s="11" t="s">
        <v>2409</v>
      </c>
      <c r="C646" s="1" t="s">
        <v>80</v>
      </c>
      <c r="D64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6" s="11" t="s">
        <v>2422</v>
      </c>
      <c r="F646" s="12" t="s">
        <v>2423</v>
      </c>
      <c r="G646" s="12" t="s">
        <v>2424</v>
      </c>
      <c r="H646" s="12">
        <v>2</v>
      </c>
      <c r="I646" s="12" t="s">
        <v>2425</v>
      </c>
      <c r="J646" s="12" t="s">
        <v>2439</v>
      </c>
      <c r="K646" s="13" t="s">
        <v>56</v>
      </c>
      <c r="L646" s="12" t="s">
        <v>2427</v>
      </c>
      <c r="M646" s="12" t="s">
        <v>2428</v>
      </c>
      <c r="N646" s="1" t="s">
        <v>357</v>
      </c>
      <c r="O646" s="1" t="s">
        <v>2443</v>
      </c>
      <c r="P646" t="s">
        <v>62</v>
      </c>
      <c r="Q646" t="s">
        <v>61</v>
      </c>
      <c r="R646" t="s">
        <v>62</v>
      </c>
      <c r="S646" s="1" t="s">
        <v>76</v>
      </c>
      <c r="T646" t="s">
        <v>77</v>
      </c>
      <c r="U646" t="s">
        <v>61</v>
      </c>
      <c r="V646" s="1" t="s">
        <v>2157</v>
      </c>
      <c r="W646" s="1" t="s">
        <v>72</v>
      </c>
      <c r="X646" s="1" t="s">
        <v>62</v>
      </c>
      <c r="Y646" s="1" t="s">
        <v>73</v>
      </c>
      <c r="Z646" t="s">
        <v>3192</v>
      </c>
      <c r="AA646" s="12" t="str">
        <f>Table1[[#This Row],[case_id]]&amp;"__"&amp;Table1[[#This Row],[filename]]&amp;"__"&amp;Table1[[#This Row],[Model]]</f>
        <v>repo_f098ec3_6a177c4__claude_test_llm_vs_gt.diff__Claude Opus 4.8</v>
      </c>
      <c r="AB646" s="12">
        <f>IF(Table1[[#This Row],[task_success]]="Yes",1,0)</f>
        <v>1</v>
      </c>
      <c r="AC646" s="12">
        <f>IF(Table1[[#This Row],[task_success]]="Partial",1,0)</f>
        <v>0</v>
      </c>
      <c r="AD646" s="12">
        <f>IF(Table1[[#This Row],[task_success]]="No",1,0)</f>
        <v>0</v>
      </c>
      <c r="AE646" s="12">
        <f>IF(Table1[[#This Row],[exact_match]]="Yes",1,0)</f>
        <v>0</v>
      </c>
      <c r="AF646" s="12">
        <f>IF(Table1[[#This Row],[unintended_change_present]]="Yes",1,0)</f>
        <v>1</v>
      </c>
      <c r="AG646" s="12">
        <f>IF(Table1[[#This Row],[missed_required_change]]="Yes",1,0)</f>
        <v>0</v>
      </c>
      <c r="AH646" s="12">
        <f>IF(OR(Table1[[#This Row],[severity]]="Medium",Table1[[#This Row],[severity]]="High"),1,0)</f>
        <v>0</v>
      </c>
    </row>
    <row r="647" spans="1:34" ht="121.5">
      <c r="A647" s="1" t="s">
        <v>2408</v>
      </c>
      <c r="B647" s="11" t="s">
        <v>2409</v>
      </c>
      <c r="C647" s="1" t="s">
        <v>114</v>
      </c>
      <c r="D647"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7" s="11" t="s">
        <v>2444</v>
      </c>
      <c r="F647" s="12" t="s">
        <v>2445</v>
      </c>
      <c r="G647" s="12" t="s">
        <v>2446</v>
      </c>
      <c r="H647" s="12">
        <v>1</v>
      </c>
      <c r="I647" s="12" t="s">
        <v>2447</v>
      </c>
      <c r="J647" s="12" t="s">
        <v>2447</v>
      </c>
      <c r="K647" s="13" t="s">
        <v>56</v>
      </c>
      <c r="L647" s="12" t="s">
        <v>2448</v>
      </c>
      <c r="M647" s="12" t="s">
        <v>2449</v>
      </c>
      <c r="N647" s="1" t="s">
        <v>357</v>
      </c>
      <c r="O647" s="1" t="s">
        <v>2452</v>
      </c>
      <c r="P647" t="s">
        <v>62</v>
      </c>
      <c r="Q647" t="s">
        <v>61</v>
      </c>
      <c r="R647" t="s">
        <v>62</v>
      </c>
      <c r="S647" s="1" t="s">
        <v>76</v>
      </c>
      <c r="T647" t="s">
        <v>77</v>
      </c>
      <c r="U647" t="s">
        <v>61</v>
      </c>
      <c r="V647" s="1" t="s">
        <v>2157</v>
      </c>
      <c r="W647" s="1" t="s">
        <v>72</v>
      </c>
      <c r="X647" s="1" t="s">
        <v>62</v>
      </c>
      <c r="Y647" s="1" t="s">
        <v>73</v>
      </c>
      <c r="Z647" t="s">
        <v>3192</v>
      </c>
      <c r="AA647" s="12" t="str">
        <f>Table1[[#This Row],[case_id]]&amp;"__"&amp;Table1[[#This Row],[filename]]&amp;"__"&amp;Table1[[#This Row],[Model]]</f>
        <v>repo_65175f3_5e4b354__claude_test_llm_vs_gt.diff__Claude Opus 4.8</v>
      </c>
      <c r="AB647" s="12">
        <f>IF(Table1[[#This Row],[task_success]]="Yes",1,0)</f>
        <v>1</v>
      </c>
      <c r="AC647" s="12">
        <f>IF(Table1[[#This Row],[task_success]]="Partial",1,0)</f>
        <v>0</v>
      </c>
      <c r="AD647" s="12">
        <f>IF(Table1[[#This Row],[task_success]]="No",1,0)</f>
        <v>0</v>
      </c>
      <c r="AE647" s="12">
        <f>IF(Table1[[#This Row],[exact_match]]="Yes",1,0)</f>
        <v>0</v>
      </c>
      <c r="AF647" s="12">
        <f>IF(Table1[[#This Row],[unintended_change_present]]="Yes",1,0)</f>
        <v>1</v>
      </c>
      <c r="AG647" s="12">
        <f>IF(Table1[[#This Row],[missed_required_change]]="Yes",1,0)</f>
        <v>0</v>
      </c>
      <c r="AH647" s="12">
        <f>IF(OR(Table1[[#This Row],[severity]]="Medium",Table1[[#This Row],[severity]]="High"),1,0)</f>
        <v>0</v>
      </c>
    </row>
    <row r="648" spans="1:34" ht="183">
      <c r="A648" s="1" t="s">
        <v>2408</v>
      </c>
      <c r="B648" s="11" t="s">
        <v>2409</v>
      </c>
      <c r="C648" s="1" t="s">
        <v>149</v>
      </c>
      <c r="D64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8" s="11" t="s">
        <v>2453</v>
      </c>
      <c r="F648" s="12" t="s">
        <v>2454</v>
      </c>
      <c r="G648" s="12" t="s">
        <v>2455</v>
      </c>
      <c r="H648" s="12">
        <v>1</v>
      </c>
      <c r="I648" s="12" t="s">
        <v>2456</v>
      </c>
      <c r="J648" s="12" t="s">
        <v>2456</v>
      </c>
      <c r="K648" s="13" t="s">
        <v>56</v>
      </c>
      <c r="L648" s="12" t="s">
        <v>2457</v>
      </c>
      <c r="M648" s="12" t="s">
        <v>2458</v>
      </c>
      <c r="N648" s="1" t="s">
        <v>2466</v>
      </c>
      <c r="O648" s="1" t="s">
        <v>2467</v>
      </c>
      <c r="P648" t="s">
        <v>62</v>
      </c>
      <c r="Q648" t="s">
        <v>61</v>
      </c>
      <c r="R648" t="s">
        <v>62</v>
      </c>
      <c r="S648" s="1" t="s">
        <v>2468</v>
      </c>
      <c r="T648" s="1" t="s">
        <v>64</v>
      </c>
      <c r="U648" s="1" t="s">
        <v>61</v>
      </c>
      <c r="V648" s="1" t="s">
        <v>2469</v>
      </c>
      <c r="W648" s="1" t="s">
        <v>72</v>
      </c>
      <c r="X648" s="1" t="s">
        <v>62</v>
      </c>
      <c r="Y648" s="1" t="s">
        <v>73</v>
      </c>
      <c r="Z648" t="s">
        <v>3192</v>
      </c>
      <c r="AA648" s="12" t="str">
        <f>Table1[[#This Row],[case_id]]&amp;"__"&amp;Table1[[#This Row],[filename]]&amp;"__"&amp;Table1[[#This Row],[Model]]</f>
        <v>repo_d71699d_79359ed__claude_helpers_llm_vs_gt.diff__Claude Opus 4.8</v>
      </c>
      <c r="AB648" s="12">
        <f>IF(Table1[[#This Row],[task_success]]="Yes",1,0)</f>
        <v>1</v>
      </c>
      <c r="AC648" s="12">
        <f>IF(Table1[[#This Row],[task_success]]="Partial",1,0)</f>
        <v>0</v>
      </c>
      <c r="AD648" s="12">
        <f>IF(Table1[[#This Row],[task_success]]="No",1,0)</f>
        <v>0</v>
      </c>
      <c r="AE648" s="12">
        <f>IF(Table1[[#This Row],[exact_match]]="Yes",1,0)</f>
        <v>0</v>
      </c>
      <c r="AF648" s="12">
        <f>IF(Table1[[#This Row],[unintended_change_present]]="Yes",1,0)</f>
        <v>1</v>
      </c>
      <c r="AG648" s="12">
        <f>IF(Table1[[#This Row],[missed_required_change]]="Yes",1,0)</f>
        <v>0</v>
      </c>
      <c r="AH648" s="12">
        <f>IF(OR(Table1[[#This Row],[severity]]="Medium",Table1[[#This Row],[severity]]="High"),1,0)</f>
        <v>1</v>
      </c>
    </row>
    <row r="649" spans="1:34" ht="152.25">
      <c r="A649" s="1" t="s">
        <v>2408</v>
      </c>
      <c r="B649" s="11" t="s">
        <v>2409</v>
      </c>
      <c r="C649" s="3" t="s">
        <v>149</v>
      </c>
      <c r="D649"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49" s="11" t="s">
        <v>2470</v>
      </c>
      <c r="F649" s="12" t="s">
        <v>2471</v>
      </c>
      <c r="G649" s="12" t="s">
        <v>2472</v>
      </c>
      <c r="H649" s="12">
        <v>1</v>
      </c>
      <c r="I649" s="12" t="s">
        <v>2473</v>
      </c>
      <c r="J649" s="12" t="s">
        <v>2473</v>
      </c>
      <c r="K649" s="13" t="s">
        <v>56</v>
      </c>
      <c r="L649" s="12" t="s">
        <v>2474</v>
      </c>
      <c r="M649" s="12" t="s">
        <v>2475</v>
      </c>
      <c r="N649" s="1" t="s">
        <v>357</v>
      </c>
      <c r="O649" s="1" t="s">
        <v>2478</v>
      </c>
      <c r="P649" t="s">
        <v>62</v>
      </c>
      <c r="Q649" t="s">
        <v>61</v>
      </c>
      <c r="R649" t="s">
        <v>62</v>
      </c>
      <c r="S649" s="1" t="s">
        <v>76</v>
      </c>
      <c r="T649" t="s">
        <v>77</v>
      </c>
      <c r="U649" t="s">
        <v>61</v>
      </c>
      <c r="V649" s="1" t="s">
        <v>2157</v>
      </c>
      <c r="W649" s="1" t="s">
        <v>72</v>
      </c>
      <c r="X649" s="1" t="s">
        <v>62</v>
      </c>
      <c r="Y649" s="1" t="s">
        <v>73</v>
      </c>
      <c r="Z649" t="s">
        <v>3192</v>
      </c>
      <c r="AA649" s="12" t="str">
        <f>Table1[[#This Row],[case_id]]&amp;"__"&amp;Table1[[#This Row],[filename]]&amp;"__"&amp;Table1[[#This Row],[Model]]</f>
        <v>repo_ee1fcfb_6ba50f3__claude_test_llm_vs_gt.diff__Claude Opus 4.8</v>
      </c>
      <c r="AB649" s="12">
        <f>IF(Table1[[#This Row],[task_success]]="Yes",1,0)</f>
        <v>1</v>
      </c>
      <c r="AC649" s="12">
        <f>IF(Table1[[#This Row],[task_success]]="Partial",1,0)</f>
        <v>0</v>
      </c>
      <c r="AD649" s="12">
        <f>IF(Table1[[#This Row],[task_success]]="No",1,0)</f>
        <v>0</v>
      </c>
      <c r="AE649" s="12">
        <f>IF(Table1[[#This Row],[exact_match]]="Yes",1,0)</f>
        <v>0</v>
      </c>
      <c r="AF649" s="12">
        <f>IF(Table1[[#This Row],[unintended_change_present]]="Yes",1,0)</f>
        <v>1</v>
      </c>
      <c r="AG649" s="12">
        <f>IF(Table1[[#This Row],[missed_required_change]]="Yes",1,0)</f>
        <v>0</v>
      </c>
      <c r="AH649" s="12">
        <f>IF(OR(Table1[[#This Row],[severity]]="Medium",Table1[[#This Row],[severity]]="High"),1,0)</f>
        <v>0</v>
      </c>
    </row>
    <row r="650" spans="1:34" ht="290.25">
      <c r="A650" s="1" t="s">
        <v>2479</v>
      </c>
      <c r="B650" s="11" t="s">
        <v>2480</v>
      </c>
      <c r="C650" s="1" t="s">
        <v>149</v>
      </c>
      <c r="D65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0" s="11" t="s">
        <v>2481</v>
      </c>
      <c r="F650" s="12" t="s">
        <v>2482</v>
      </c>
      <c r="G650" s="12" t="s">
        <v>2483</v>
      </c>
      <c r="H650" s="12">
        <v>1</v>
      </c>
      <c r="I650" s="12" t="s">
        <v>2484</v>
      </c>
      <c r="J650" s="12" t="s">
        <v>2484</v>
      </c>
      <c r="K650" s="13" t="s">
        <v>56</v>
      </c>
      <c r="L650" s="12" t="s">
        <v>2485</v>
      </c>
      <c r="M650" s="12" t="s">
        <v>2486</v>
      </c>
      <c r="N650" s="1" t="s">
        <v>2493</v>
      </c>
      <c r="O650" s="1" t="s">
        <v>2494</v>
      </c>
      <c r="P650" t="s">
        <v>62</v>
      </c>
      <c r="Q650" t="s">
        <v>61</v>
      </c>
      <c r="R650" t="s">
        <v>62</v>
      </c>
      <c r="S650" s="1" t="s">
        <v>2489</v>
      </c>
      <c r="T650" t="s">
        <v>125</v>
      </c>
      <c r="U650" t="s">
        <v>61</v>
      </c>
      <c r="V650" s="1" t="s">
        <v>2490</v>
      </c>
      <c r="W650" s="1" t="s">
        <v>72</v>
      </c>
      <c r="X650" s="1" t="s">
        <v>62</v>
      </c>
      <c r="Y650" s="1" t="s">
        <v>73</v>
      </c>
      <c r="Z650" t="s">
        <v>3192</v>
      </c>
      <c r="AA650" s="12" t="str">
        <f>Table1[[#This Row],[case_id]]&amp;"__"&amp;Table1[[#This Row],[filename]]&amp;"__"&amp;Table1[[#This Row],[Model]]</f>
        <v>repo_4177f52_3f8be8c__claude_application_llm_vs_gt.diff__Claude Opus 4.8</v>
      </c>
      <c r="AB650" s="12">
        <f>IF(Table1[[#This Row],[task_success]]="Yes",1,0)</f>
        <v>1</v>
      </c>
      <c r="AC650" s="12">
        <f>IF(Table1[[#This Row],[task_success]]="Partial",1,0)</f>
        <v>0</v>
      </c>
      <c r="AD650" s="12">
        <f>IF(Table1[[#This Row],[task_success]]="No",1,0)</f>
        <v>0</v>
      </c>
      <c r="AE650" s="12">
        <f>IF(Table1[[#This Row],[exact_match]]="Yes",1,0)</f>
        <v>0</v>
      </c>
      <c r="AF650" s="12">
        <f>IF(Table1[[#This Row],[unintended_change_present]]="Yes",1,0)</f>
        <v>1</v>
      </c>
      <c r="AG650" s="12">
        <f>IF(Table1[[#This Row],[missed_required_change]]="Yes",1,0)</f>
        <v>0</v>
      </c>
      <c r="AH650" s="12">
        <f>IF(OR(Table1[[#This Row],[severity]]="Medium",Table1[[#This Row],[severity]]="High"),1,0)</f>
        <v>1</v>
      </c>
    </row>
    <row r="651" spans="1:34" ht="290.25">
      <c r="A651" s="1" t="s">
        <v>2495</v>
      </c>
      <c r="B651" s="11" t="s">
        <v>2496</v>
      </c>
      <c r="C651" s="1" t="s">
        <v>51</v>
      </c>
      <c r="D65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1" s="11" t="s">
        <v>2497</v>
      </c>
      <c r="F651" s="12" t="s">
        <v>2498</v>
      </c>
      <c r="G651" s="32" t="s">
        <v>2499</v>
      </c>
      <c r="H651" s="12">
        <v>1</v>
      </c>
      <c r="I651" s="12" t="s">
        <v>2500</v>
      </c>
      <c r="J651" s="12" t="s">
        <v>2500</v>
      </c>
      <c r="K651" s="13" t="s">
        <v>56</v>
      </c>
      <c r="L651" s="12" t="s">
        <v>2501</v>
      </c>
      <c r="M651" s="12" t="s">
        <v>2502</v>
      </c>
      <c r="N651" s="1" t="s">
        <v>2508</v>
      </c>
      <c r="O651" s="1" t="s">
        <v>2509</v>
      </c>
      <c r="P651" t="s">
        <v>62</v>
      </c>
      <c r="Q651" t="s">
        <v>61</v>
      </c>
      <c r="R651" t="s">
        <v>62</v>
      </c>
      <c r="S651" s="1" t="s">
        <v>2489</v>
      </c>
      <c r="T651" t="s">
        <v>125</v>
      </c>
      <c r="U651" t="s">
        <v>61</v>
      </c>
      <c r="V651" s="1" t="s">
        <v>2490</v>
      </c>
      <c r="W651" s="1" t="s">
        <v>72</v>
      </c>
      <c r="X651" s="1" t="s">
        <v>62</v>
      </c>
      <c r="Y651" s="1" t="s">
        <v>73</v>
      </c>
      <c r="Z651" t="s">
        <v>3192</v>
      </c>
      <c r="AA651" s="12" t="str">
        <f>Table1[[#This Row],[case_id]]&amp;"__"&amp;Table1[[#This Row],[filename]]&amp;"__"&amp;Table1[[#This Row],[Model]]</f>
        <v>repo_352fa27_54e3209__claude_loss_llm_vs_gt.diff__Claude Opus 4.8</v>
      </c>
      <c r="AB651" s="12">
        <f>IF(Table1[[#This Row],[task_success]]="Yes",1,0)</f>
        <v>1</v>
      </c>
      <c r="AC651" s="12">
        <f>IF(Table1[[#This Row],[task_success]]="Partial",1,0)</f>
        <v>0</v>
      </c>
      <c r="AD651" s="12">
        <f>IF(Table1[[#This Row],[task_success]]="No",1,0)</f>
        <v>0</v>
      </c>
      <c r="AE651" s="12">
        <f>IF(Table1[[#This Row],[exact_match]]="Yes",1,0)</f>
        <v>0</v>
      </c>
      <c r="AF651" s="12">
        <f>IF(Table1[[#This Row],[unintended_change_present]]="Yes",1,0)</f>
        <v>1</v>
      </c>
      <c r="AG651" s="12">
        <f>IF(Table1[[#This Row],[missed_required_change]]="Yes",1,0)</f>
        <v>0</v>
      </c>
      <c r="AH651" s="12">
        <f>IF(OR(Table1[[#This Row],[severity]]="Medium",Table1[[#This Row],[severity]]="High"),1,0)</f>
        <v>1</v>
      </c>
    </row>
    <row r="652" spans="1:34" ht="167.25">
      <c r="A652" s="1" t="s">
        <v>2495</v>
      </c>
      <c r="B652" s="11" t="s">
        <v>2496</v>
      </c>
      <c r="C652" s="1" t="s">
        <v>51</v>
      </c>
      <c r="D65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2" s="11" t="s">
        <v>2510</v>
      </c>
      <c r="F652" s="12" t="s">
        <v>2511</v>
      </c>
      <c r="G652" s="12" t="s">
        <v>2512</v>
      </c>
      <c r="H652" s="12">
        <v>1</v>
      </c>
      <c r="I652" s="12" t="s">
        <v>2513</v>
      </c>
      <c r="J652" s="12" t="s">
        <v>2513</v>
      </c>
      <c r="K652" s="13" t="s">
        <v>56</v>
      </c>
      <c r="L652" s="12" t="s">
        <v>2514</v>
      </c>
      <c r="M652" s="12" t="s">
        <v>2515</v>
      </c>
      <c r="N652" s="1" t="s">
        <v>2521</v>
      </c>
      <c r="O652" s="1" t="s">
        <v>2522</v>
      </c>
      <c r="P652" t="s">
        <v>62</v>
      </c>
      <c r="Q652" t="s">
        <v>61</v>
      </c>
      <c r="R652" t="s">
        <v>62</v>
      </c>
      <c r="S652" s="1" t="s">
        <v>76</v>
      </c>
      <c r="T652" t="s">
        <v>77</v>
      </c>
      <c r="U652" t="s">
        <v>61</v>
      </c>
      <c r="V652" s="1" t="s">
        <v>2157</v>
      </c>
      <c r="W652" s="1" t="s">
        <v>72</v>
      </c>
      <c r="X652" s="1" t="s">
        <v>62</v>
      </c>
      <c r="Y652" s="1" t="s">
        <v>73</v>
      </c>
      <c r="Z652" t="s">
        <v>3192</v>
      </c>
      <c r="AA652" s="12" t="str">
        <f>Table1[[#This Row],[case_id]]&amp;"__"&amp;Table1[[#This Row],[filename]]&amp;"__"&amp;Table1[[#This Row],[Model]]</f>
        <v>repo_395e3aa_4f72fb4__claude_dataset_llm_vs_gt.diff__Claude Opus 4.8</v>
      </c>
      <c r="AB652" s="12">
        <f>IF(Table1[[#This Row],[task_success]]="Yes",1,0)</f>
        <v>1</v>
      </c>
      <c r="AC652" s="12">
        <f>IF(Table1[[#This Row],[task_success]]="Partial",1,0)</f>
        <v>0</v>
      </c>
      <c r="AD652" s="12">
        <f>IF(Table1[[#This Row],[task_success]]="No",1,0)</f>
        <v>0</v>
      </c>
      <c r="AE652" s="12">
        <f>IF(Table1[[#This Row],[exact_match]]="Yes",1,0)</f>
        <v>0</v>
      </c>
      <c r="AF652" s="12">
        <f>IF(Table1[[#This Row],[unintended_change_present]]="Yes",1,0)</f>
        <v>1</v>
      </c>
      <c r="AG652" s="12">
        <f>IF(Table1[[#This Row],[missed_required_change]]="Yes",1,0)</f>
        <v>0</v>
      </c>
      <c r="AH652" s="12">
        <f>IF(OR(Table1[[#This Row],[severity]]="Medium",Table1[[#This Row],[severity]]="High"),1,0)</f>
        <v>0</v>
      </c>
    </row>
    <row r="653" spans="1:34" ht="152.25">
      <c r="A653" s="1" t="s">
        <v>2495</v>
      </c>
      <c r="B653" s="11" t="s">
        <v>2496</v>
      </c>
      <c r="C653" s="1" t="s">
        <v>114</v>
      </c>
      <c r="D653"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3" s="11" t="s">
        <v>2523</v>
      </c>
      <c r="F653" s="12" t="s">
        <v>2524</v>
      </c>
      <c r="G653" s="12" t="s">
        <v>2525</v>
      </c>
      <c r="H653" s="12">
        <v>1</v>
      </c>
      <c r="I653" s="12" t="s">
        <v>2526</v>
      </c>
      <c r="J653" s="12" t="s">
        <v>2526</v>
      </c>
      <c r="K653" s="13" t="s">
        <v>56</v>
      </c>
      <c r="L653" s="12" t="s">
        <v>2527</v>
      </c>
      <c r="M653" s="12" t="s">
        <v>2528</v>
      </c>
      <c r="N653" s="1" t="s">
        <v>2533</v>
      </c>
      <c r="O653" s="1" t="s">
        <v>2534</v>
      </c>
      <c r="P653" t="s">
        <v>62</v>
      </c>
      <c r="Q653" t="s">
        <v>61</v>
      </c>
      <c r="R653" t="s">
        <v>62</v>
      </c>
      <c r="S653" s="1" t="s">
        <v>76</v>
      </c>
      <c r="T653" t="s">
        <v>77</v>
      </c>
      <c r="U653" t="s">
        <v>61</v>
      </c>
      <c r="V653" s="1" t="s">
        <v>2157</v>
      </c>
      <c r="W653" s="1" t="s">
        <v>72</v>
      </c>
      <c r="X653" s="1" t="s">
        <v>62</v>
      </c>
      <c r="Y653" s="1" t="s">
        <v>73</v>
      </c>
      <c r="Z653" t="s">
        <v>3192</v>
      </c>
      <c r="AA653" s="12" t="str">
        <f>Table1[[#This Row],[case_id]]&amp;"__"&amp;Table1[[#This Row],[filename]]&amp;"__"&amp;Table1[[#This Row],[Model]]</f>
        <v>repo_2ef30b4_0f9f93e__claude_head_llm_vs_gt.diff__Claude Opus 4.8</v>
      </c>
      <c r="AB653" s="12">
        <f>IF(Table1[[#This Row],[task_success]]="Yes",1,0)</f>
        <v>1</v>
      </c>
      <c r="AC653" s="12">
        <f>IF(Table1[[#This Row],[task_success]]="Partial",1,0)</f>
        <v>0</v>
      </c>
      <c r="AD653" s="12">
        <f>IF(Table1[[#This Row],[task_success]]="No",1,0)</f>
        <v>0</v>
      </c>
      <c r="AE653" s="12">
        <f>IF(Table1[[#This Row],[exact_match]]="Yes",1,0)</f>
        <v>0</v>
      </c>
      <c r="AF653" s="12">
        <f>IF(Table1[[#This Row],[unintended_change_present]]="Yes",1,0)</f>
        <v>1</v>
      </c>
      <c r="AG653" s="12">
        <f>IF(Table1[[#This Row],[missed_required_change]]="Yes",1,0)</f>
        <v>0</v>
      </c>
      <c r="AH653" s="12">
        <f>IF(OR(Table1[[#This Row],[severity]]="Medium",Table1[[#This Row],[severity]]="High"),1,0)</f>
        <v>0</v>
      </c>
    </row>
    <row r="654" spans="1:34" ht="137.25">
      <c r="A654" s="1" t="s">
        <v>2495</v>
      </c>
      <c r="B654" s="11" t="s">
        <v>2496</v>
      </c>
      <c r="C654" s="1" t="s">
        <v>114</v>
      </c>
      <c r="D654"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4" s="11" t="s">
        <v>2535</v>
      </c>
      <c r="F654" s="12" t="s">
        <v>2536</v>
      </c>
      <c r="G654" s="12" t="s">
        <v>2537</v>
      </c>
      <c r="H654" s="12">
        <v>1</v>
      </c>
      <c r="I654" s="12" t="s">
        <v>2538</v>
      </c>
      <c r="J654" s="12" t="s">
        <v>2538</v>
      </c>
      <c r="K654" s="13" t="s">
        <v>56</v>
      </c>
      <c r="L654" s="12" t="s">
        <v>2539</v>
      </c>
      <c r="M654" s="12" t="s">
        <v>2540</v>
      </c>
      <c r="N654" s="1" t="s">
        <v>2547</v>
      </c>
      <c r="O654" s="1" t="s">
        <v>2548</v>
      </c>
      <c r="P654" s="1" t="s">
        <v>61</v>
      </c>
      <c r="Q654" t="s">
        <v>61</v>
      </c>
      <c r="R654" t="s">
        <v>62</v>
      </c>
      <c r="S654" s="1" t="s">
        <v>138</v>
      </c>
      <c r="T654" s="1" t="s">
        <v>64</v>
      </c>
      <c r="U654" s="1" t="s">
        <v>62</v>
      </c>
      <c r="V654" s="1" t="s">
        <v>2546</v>
      </c>
      <c r="W654" s="1" t="s">
        <v>66</v>
      </c>
      <c r="X654" s="1" t="s">
        <v>62</v>
      </c>
      <c r="Y654" s="1" t="s">
        <v>73</v>
      </c>
      <c r="Z654" t="s">
        <v>3192</v>
      </c>
      <c r="AA654" s="12" t="str">
        <f>Table1[[#This Row],[case_id]]&amp;"__"&amp;Table1[[#This Row],[filename]]&amp;"__"&amp;Table1[[#This Row],[Model]]</f>
        <v>repo_4993bd2_508b5f7__claude_x2coco_llm_vs_gt.diff__Claude Opus 4.8</v>
      </c>
      <c r="AB654" s="12">
        <f>IF(Table1[[#This Row],[task_success]]="Yes",1,0)</f>
        <v>0</v>
      </c>
      <c r="AC654" s="12">
        <f>IF(Table1[[#This Row],[task_success]]="Partial",1,0)</f>
        <v>0</v>
      </c>
      <c r="AD654" s="12">
        <f>IF(Table1[[#This Row],[task_success]]="No",1,0)</f>
        <v>1</v>
      </c>
      <c r="AE654" s="12">
        <f>IF(Table1[[#This Row],[exact_match]]="Yes",1,0)</f>
        <v>0</v>
      </c>
      <c r="AF654" s="12">
        <f>IF(Table1[[#This Row],[unintended_change_present]]="Yes",1,0)</f>
        <v>1</v>
      </c>
      <c r="AG654" s="12">
        <f>IF(Table1[[#This Row],[missed_required_change]]="Yes",1,0)</f>
        <v>1</v>
      </c>
      <c r="AH654" s="12">
        <f>IF(OR(Table1[[#This Row],[severity]]="Medium",Table1[[#This Row],[severity]]="High"),1,0)</f>
        <v>1</v>
      </c>
    </row>
    <row r="655" spans="1:34" ht="106.5">
      <c r="A655" s="1" t="s">
        <v>2495</v>
      </c>
      <c r="B655" s="11" t="s">
        <v>2496</v>
      </c>
      <c r="C655" s="1" t="s">
        <v>149</v>
      </c>
      <c r="D655"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5" s="11" t="s">
        <v>2549</v>
      </c>
      <c r="F655" s="12" t="s">
        <v>2550</v>
      </c>
      <c r="G655" s="41" t="s">
        <v>2551</v>
      </c>
      <c r="H655" s="12">
        <v>2</v>
      </c>
      <c r="I655" s="12" t="s">
        <v>2552</v>
      </c>
      <c r="J655" s="12" t="s">
        <v>2553</v>
      </c>
      <c r="K655" s="13" t="s">
        <v>56</v>
      </c>
      <c r="L655" s="12" t="s">
        <v>2554</v>
      </c>
      <c r="M655" s="12" t="s">
        <v>2555</v>
      </c>
      <c r="N655" s="1" t="s">
        <v>2560</v>
      </c>
      <c r="O655" s="1" t="s">
        <v>2561</v>
      </c>
      <c r="P655" t="s">
        <v>62</v>
      </c>
      <c r="Q655" t="s">
        <v>62</v>
      </c>
      <c r="R655" t="s">
        <v>61</v>
      </c>
      <c r="S655" s="1" t="s">
        <v>73</v>
      </c>
      <c r="T655" t="s">
        <v>73</v>
      </c>
      <c r="U655" t="s">
        <v>61</v>
      </c>
      <c r="V655" s="1" t="s">
        <v>2441</v>
      </c>
      <c r="W655" s="1" t="s">
        <v>850</v>
      </c>
      <c r="X655" s="1" t="s">
        <v>62</v>
      </c>
      <c r="Y655" s="1" t="s">
        <v>73</v>
      </c>
      <c r="Z655" t="s">
        <v>3192</v>
      </c>
      <c r="AA655" s="12" t="str">
        <f>Table1[[#This Row],[case_id]]&amp;"__"&amp;Table1[[#This Row],[filename]]&amp;"__"&amp;Table1[[#This Row],[Model]]</f>
        <v>repo_b2e2729_8377e84__claude_checkpoint_llm_vs_gt.diff__Claude Opus 4.8</v>
      </c>
      <c r="AB655" s="12">
        <f>IF(Table1[[#This Row],[task_success]]="Yes",1,0)</f>
        <v>1</v>
      </c>
      <c r="AC655" s="12">
        <f>IF(Table1[[#This Row],[task_success]]="Partial",1,0)</f>
        <v>0</v>
      </c>
      <c r="AD655" s="12">
        <f>IF(Table1[[#This Row],[task_success]]="No",1,0)</f>
        <v>0</v>
      </c>
      <c r="AE655" s="12">
        <f>IF(Table1[[#This Row],[exact_match]]="Yes",1,0)</f>
        <v>1</v>
      </c>
      <c r="AF655" s="12">
        <f>IF(Table1[[#This Row],[unintended_change_present]]="Yes",1,0)</f>
        <v>0</v>
      </c>
      <c r="AG655" s="12">
        <f>IF(Table1[[#This Row],[missed_required_change]]="Yes",1,0)</f>
        <v>0</v>
      </c>
      <c r="AH655" s="12">
        <f>IF(OR(Table1[[#This Row],[severity]]="Medium",Table1[[#This Row],[severity]]="High"),1,0)</f>
        <v>0</v>
      </c>
    </row>
    <row r="656" spans="1:34" ht="290.25">
      <c r="A656" s="1" t="s">
        <v>2495</v>
      </c>
      <c r="B656" s="11" t="s">
        <v>2496</v>
      </c>
      <c r="C656" s="1" t="s">
        <v>149</v>
      </c>
      <c r="D656"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6" s="11" t="s">
        <v>2549</v>
      </c>
      <c r="F656" s="12" t="s">
        <v>2550</v>
      </c>
      <c r="G656" s="41" t="s">
        <v>2551</v>
      </c>
      <c r="H656" s="12">
        <v>2</v>
      </c>
      <c r="I656" s="12" t="s">
        <v>2552</v>
      </c>
      <c r="J656" s="12" t="s">
        <v>2562</v>
      </c>
      <c r="K656" s="13" t="s">
        <v>56</v>
      </c>
      <c r="L656" s="12" t="s">
        <v>2554</v>
      </c>
      <c r="M656" s="12" t="s">
        <v>2555</v>
      </c>
      <c r="N656" s="1" t="s">
        <v>767</v>
      </c>
      <c r="O656" s="1" t="s">
        <v>2565</v>
      </c>
      <c r="P656" t="s">
        <v>62</v>
      </c>
      <c r="Q656" t="s">
        <v>61</v>
      </c>
      <c r="R656" t="s">
        <v>62</v>
      </c>
      <c r="S656" s="1" t="s">
        <v>2566</v>
      </c>
      <c r="T656" s="1" t="s">
        <v>64</v>
      </c>
      <c r="U656" s="1" t="s">
        <v>61</v>
      </c>
      <c r="V656" s="1" t="s">
        <v>2567</v>
      </c>
      <c r="W656" s="1" t="s">
        <v>72</v>
      </c>
      <c r="X656" s="1" t="s">
        <v>62</v>
      </c>
      <c r="Y656" s="1" t="s">
        <v>73</v>
      </c>
      <c r="Z656" t="s">
        <v>3192</v>
      </c>
      <c r="AA656" s="12" t="str">
        <f>Table1[[#This Row],[case_id]]&amp;"__"&amp;Table1[[#This Row],[filename]]&amp;"__"&amp;Table1[[#This Row],[Model]]</f>
        <v>repo_b2e2729_8377e84__claude_trainer_llm_vs_gt.diff__Claude Opus 4.8</v>
      </c>
      <c r="AB656" s="12">
        <f>IF(Table1[[#This Row],[task_success]]="Yes",1,0)</f>
        <v>1</v>
      </c>
      <c r="AC656" s="12">
        <f>IF(Table1[[#This Row],[task_success]]="Partial",1,0)</f>
        <v>0</v>
      </c>
      <c r="AD656" s="12">
        <f>IF(Table1[[#This Row],[task_success]]="No",1,0)</f>
        <v>0</v>
      </c>
      <c r="AE656" s="12">
        <f>IF(Table1[[#This Row],[exact_match]]="Yes",1,0)</f>
        <v>0</v>
      </c>
      <c r="AF656" s="12">
        <f>IF(Table1[[#This Row],[unintended_change_present]]="Yes",1,0)</f>
        <v>1</v>
      </c>
      <c r="AG656" s="12">
        <f>IF(Table1[[#This Row],[missed_required_change]]="Yes",1,0)</f>
        <v>0</v>
      </c>
      <c r="AH656" s="12">
        <f>IF(OR(Table1[[#This Row],[severity]]="Medium",Table1[[#This Row],[severity]]="High"),1,0)</f>
        <v>1</v>
      </c>
    </row>
    <row r="657" spans="1:34" ht="106.5">
      <c r="A657" s="1" t="s">
        <v>2495</v>
      </c>
      <c r="B657" s="11" t="s">
        <v>2496</v>
      </c>
      <c r="C657" s="3" t="s">
        <v>149</v>
      </c>
      <c r="D657"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7" s="11" t="s">
        <v>2568</v>
      </c>
      <c r="F657" s="12" t="s">
        <v>2569</v>
      </c>
      <c r="G657" s="12" t="s">
        <v>2570</v>
      </c>
      <c r="H657" s="12">
        <v>1</v>
      </c>
      <c r="I657" s="12" t="s">
        <v>2571</v>
      </c>
      <c r="J657" s="12" t="s">
        <v>2571</v>
      </c>
      <c r="K657" s="13" t="s">
        <v>56</v>
      </c>
      <c r="L657" s="12" t="s">
        <v>2572</v>
      </c>
      <c r="M657" s="12" t="s">
        <v>2573</v>
      </c>
      <c r="N657" s="1" t="s">
        <v>1653</v>
      </c>
      <c r="O657" s="1" t="s">
        <v>2578</v>
      </c>
      <c r="P657" t="s">
        <v>62</v>
      </c>
      <c r="Q657" t="s">
        <v>61</v>
      </c>
      <c r="R657" t="s">
        <v>62</v>
      </c>
      <c r="S657" s="1" t="s">
        <v>76</v>
      </c>
      <c r="T657" t="s">
        <v>77</v>
      </c>
      <c r="U657" t="s">
        <v>61</v>
      </c>
      <c r="V657" s="1" t="s">
        <v>2157</v>
      </c>
      <c r="W657" s="1" t="s">
        <v>72</v>
      </c>
      <c r="X657" s="1" t="s">
        <v>62</v>
      </c>
      <c r="Y657" s="1" t="s">
        <v>73</v>
      </c>
      <c r="Z657" t="s">
        <v>3192</v>
      </c>
      <c r="AA657" s="12" t="str">
        <f>Table1[[#This Row],[case_id]]&amp;"__"&amp;Table1[[#This Row],[filename]]&amp;"__"&amp;Table1[[#This Row],[Model]]</f>
        <v>repo_5019c3b_3428d97__claude_pipeline_llm_vs_gt.diff__Claude Opus 4.8</v>
      </c>
      <c r="AB657" s="12">
        <f>IF(Table1[[#This Row],[task_success]]="Yes",1,0)</f>
        <v>1</v>
      </c>
      <c r="AC657" s="12">
        <f>IF(Table1[[#This Row],[task_success]]="Partial",1,0)</f>
        <v>0</v>
      </c>
      <c r="AD657" s="12">
        <f>IF(Table1[[#This Row],[task_success]]="No",1,0)</f>
        <v>0</v>
      </c>
      <c r="AE657" s="12">
        <f>IF(Table1[[#This Row],[exact_match]]="Yes",1,0)</f>
        <v>0</v>
      </c>
      <c r="AF657" s="12">
        <f>IF(Table1[[#This Row],[unintended_change_present]]="Yes",1,0)</f>
        <v>1</v>
      </c>
      <c r="AG657" s="12">
        <f>IF(Table1[[#This Row],[missed_required_change]]="Yes",1,0)</f>
        <v>0</v>
      </c>
      <c r="AH657" s="12">
        <f>IF(OR(Table1[[#This Row],[severity]]="Medium",Table1[[#This Row],[severity]]="High"),1,0)</f>
        <v>0</v>
      </c>
    </row>
    <row r="658" spans="1:34" ht="106.5">
      <c r="A658" s="1" t="s">
        <v>2495</v>
      </c>
      <c r="B658" s="11" t="s">
        <v>2496</v>
      </c>
      <c r="C658" s="1" t="s">
        <v>305</v>
      </c>
      <c r="D658"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8" s="11" t="s">
        <v>2579</v>
      </c>
      <c r="F658" s="12" t="s">
        <v>2580</v>
      </c>
      <c r="G658" s="12" t="s">
        <v>2581</v>
      </c>
      <c r="H658" s="12">
        <v>1</v>
      </c>
      <c r="I658" s="12" t="s">
        <v>2582</v>
      </c>
      <c r="J658" s="12" t="s">
        <v>2582</v>
      </c>
      <c r="K658" s="13" t="s">
        <v>56</v>
      </c>
      <c r="L658" s="12" t="s">
        <v>2583</v>
      </c>
      <c r="M658" s="12" t="s">
        <v>2584</v>
      </c>
      <c r="N658" s="1" t="s">
        <v>2589</v>
      </c>
      <c r="O658" s="1" t="s">
        <v>2590</v>
      </c>
      <c r="P658" t="s">
        <v>62</v>
      </c>
      <c r="Q658" t="s">
        <v>61</v>
      </c>
      <c r="R658" t="s">
        <v>62</v>
      </c>
      <c r="S658" s="1" t="s">
        <v>76</v>
      </c>
      <c r="T658" t="s">
        <v>77</v>
      </c>
      <c r="U658" t="s">
        <v>61</v>
      </c>
      <c r="V658" s="1" t="s">
        <v>2157</v>
      </c>
      <c r="W658" s="1" t="s">
        <v>72</v>
      </c>
      <c r="X658" s="1" t="s">
        <v>62</v>
      </c>
      <c r="Y658" s="1" t="s">
        <v>73</v>
      </c>
      <c r="Z658" t="s">
        <v>3192</v>
      </c>
      <c r="AA658" s="12" t="str">
        <f>Table1[[#This Row],[case_id]]&amp;"__"&amp;Table1[[#This Row],[filename]]&amp;"__"&amp;Table1[[#This Row],[Model]]</f>
        <v>repo_70d00f6_5e02a81__claude_layers_llm_vs_gt.diff__Claude Opus 4.8</v>
      </c>
      <c r="AB658" s="12">
        <f>IF(Table1[[#This Row],[task_success]]="Yes",1,0)</f>
        <v>1</v>
      </c>
      <c r="AC658" s="12">
        <f>IF(Table1[[#This Row],[task_success]]="Partial",1,0)</f>
        <v>0</v>
      </c>
      <c r="AD658" s="12">
        <f>IF(Table1[[#This Row],[task_success]]="No",1,0)</f>
        <v>0</v>
      </c>
      <c r="AE658" s="12">
        <f>IF(Table1[[#This Row],[exact_match]]="Yes",1,0)</f>
        <v>0</v>
      </c>
      <c r="AF658" s="12">
        <f>IF(Table1[[#This Row],[unintended_change_present]]="Yes",1,0)</f>
        <v>1</v>
      </c>
      <c r="AG658" s="12">
        <f>IF(Table1[[#This Row],[missed_required_change]]="Yes",1,0)</f>
        <v>0</v>
      </c>
      <c r="AH658" s="12">
        <f>IF(OR(Table1[[#This Row],[severity]]="Medium",Table1[[#This Row],[severity]]="High"),1,0)</f>
        <v>0</v>
      </c>
    </row>
    <row r="659" spans="1:34" ht="106.5">
      <c r="A659" t="s">
        <v>2591</v>
      </c>
      <c r="B659" s="11" t="s">
        <v>2592</v>
      </c>
      <c r="C659" s="3" t="s">
        <v>149</v>
      </c>
      <c r="D659" s="3"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59" s="11" t="s">
        <v>2593</v>
      </c>
      <c r="F659" s="12" t="s">
        <v>2594</v>
      </c>
      <c r="G659" s="12" t="s">
        <v>2595</v>
      </c>
      <c r="H659" s="12">
        <v>1</v>
      </c>
      <c r="I659" s="12" t="s">
        <v>2596</v>
      </c>
      <c r="J659" s="12" t="s">
        <v>2596</v>
      </c>
      <c r="K659" s="13" t="s">
        <v>56</v>
      </c>
      <c r="L659" s="12" t="s">
        <v>2597</v>
      </c>
      <c r="M659" s="12" t="s">
        <v>2598</v>
      </c>
      <c r="N659" s="1" t="s">
        <v>597</v>
      </c>
      <c r="O659" s="1" t="s">
        <v>2603</v>
      </c>
      <c r="P659" t="s">
        <v>62</v>
      </c>
      <c r="Q659" t="s">
        <v>61</v>
      </c>
      <c r="R659" t="s">
        <v>62</v>
      </c>
      <c r="S659" s="1" t="s">
        <v>76</v>
      </c>
      <c r="T659" t="s">
        <v>77</v>
      </c>
      <c r="U659" t="s">
        <v>61</v>
      </c>
      <c r="V659" s="1" t="s">
        <v>2157</v>
      </c>
      <c r="W659" s="1" t="s">
        <v>72</v>
      </c>
      <c r="X659" s="1" t="s">
        <v>62</v>
      </c>
      <c r="Y659" s="1" t="s">
        <v>73</v>
      </c>
      <c r="Z659" t="s">
        <v>3192</v>
      </c>
      <c r="AA659" s="12" t="str">
        <f>Table1[[#This Row],[case_id]]&amp;"__"&amp;Table1[[#This Row],[filename]]&amp;"__"&amp;Table1[[#This Row],[Model]]</f>
        <v>repo_ea4831f_8d2c22d__claude_main_llm_vs_gt.diff__Claude Opus 4.8</v>
      </c>
      <c r="AB659" s="12">
        <f>IF(Table1[[#This Row],[task_success]]="Yes",1,0)</f>
        <v>1</v>
      </c>
      <c r="AC659" s="12">
        <f>IF(Table1[[#This Row],[task_success]]="Partial",1,0)</f>
        <v>0</v>
      </c>
      <c r="AD659" s="12">
        <f>IF(Table1[[#This Row],[task_success]]="No",1,0)</f>
        <v>0</v>
      </c>
      <c r="AE659" s="12">
        <f>IF(Table1[[#This Row],[exact_match]]="Yes",1,0)</f>
        <v>0</v>
      </c>
      <c r="AF659" s="12">
        <f>IF(Table1[[#This Row],[unintended_change_present]]="Yes",1,0)</f>
        <v>1</v>
      </c>
      <c r="AG659" s="12">
        <f>IF(Table1[[#This Row],[missed_required_change]]="Yes",1,0)</f>
        <v>0</v>
      </c>
      <c r="AH659" s="12">
        <f>IF(OR(Table1[[#This Row],[severity]]="Medium",Table1[[#This Row],[severity]]="High"),1,0)</f>
        <v>0</v>
      </c>
    </row>
    <row r="660" spans="1:34" ht="106.5">
      <c r="A660" t="s">
        <v>2591</v>
      </c>
      <c r="B660" s="11" t="s">
        <v>2592</v>
      </c>
      <c r="C660" s="1" t="s">
        <v>305</v>
      </c>
      <c r="D660"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60" s="11" t="s">
        <v>2604</v>
      </c>
      <c r="F660" s="12" t="s">
        <v>2605</v>
      </c>
      <c r="G660" s="12" t="s">
        <v>2606</v>
      </c>
      <c r="H660" s="12">
        <v>1</v>
      </c>
      <c r="I660" s="12" t="s">
        <v>2607</v>
      </c>
      <c r="J660" s="12" t="s">
        <v>2607</v>
      </c>
      <c r="K660" s="13" t="s">
        <v>2413</v>
      </c>
      <c r="L660" s="12" t="s">
        <v>2608</v>
      </c>
      <c r="M660" s="12" t="s">
        <v>2609</v>
      </c>
      <c r="N660" s="1" t="s">
        <v>2615</v>
      </c>
      <c r="O660" s="1" t="s">
        <v>2616</v>
      </c>
      <c r="P660" t="s">
        <v>62</v>
      </c>
      <c r="Q660" t="s">
        <v>61</v>
      </c>
      <c r="R660" t="s">
        <v>62</v>
      </c>
      <c r="S660" s="1" t="s">
        <v>76</v>
      </c>
      <c r="T660" t="s">
        <v>77</v>
      </c>
      <c r="U660" t="s">
        <v>61</v>
      </c>
      <c r="V660" s="1" t="s">
        <v>2157</v>
      </c>
      <c r="W660" s="1" t="s">
        <v>72</v>
      </c>
      <c r="X660" s="1" t="s">
        <v>62</v>
      </c>
      <c r="Y660" s="1" t="s">
        <v>73</v>
      </c>
      <c r="Z660" t="s">
        <v>3192</v>
      </c>
      <c r="AA660" s="12" t="str">
        <f>Table1[[#This Row],[case_id]]&amp;"__"&amp;Table1[[#This Row],[filename]]&amp;"__"&amp;Table1[[#This Row],[Model]]</f>
        <v>repo_8508c46_2e0a353__claude_player_llm_vs_gt.diff__Claude Opus 4.8</v>
      </c>
      <c r="AB660" s="12">
        <f>IF(Table1[[#This Row],[task_success]]="Yes",1,0)</f>
        <v>1</v>
      </c>
      <c r="AC660" s="12">
        <f>IF(Table1[[#This Row],[task_success]]="Partial",1,0)</f>
        <v>0</v>
      </c>
      <c r="AD660" s="12">
        <f>IF(Table1[[#This Row],[task_success]]="No",1,0)</f>
        <v>0</v>
      </c>
      <c r="AE660" s="12">
        <f>IF(Table1[[#This Row],[exact_match]]="Yes",1,0)</f>
        <v>0</v>
      </c>
      <c r="AF660" s="12">
        <f>IF(Table1[[#This Row],[unintended_change_present]]="Yes",1,0)</f>
        <v>1</v>
      </c>
      <c r="AG660" s="12">
        <f>IF(Table1[[#This Row],[missed_required_change]]="Yes",1,0)</f>
        <v>0</v>
      </c>
      <c r="AH660" s="12">
        <f>IF(OR(Table1[[#This Row],[severity]]="Medium",Table1[[#This Row],[severity]]="High"),1,0)</f>
        <v>0</v>
      </c>
    </row>
    <row r="661" spans="1:34" ht="396.75">
      <c r="A661" s="1" t="s">
        <v>2617</v>
      </c>
      <c r="B661" s="11" t="s">
        <v>2618</v>
      </c>
      <c r="C661" s="1" t="s">
        <v>51</v>
      </c>
      <c r="D661"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61" s="11" t="s">
        <v>2619</v>
      </c>
      <c r="F661" s="12" t="s">
        <v>2620</v>
      </c>
      <c r="G661" s="12" t="s">
        <v>2621</v>
      </c>
      <c r="H661" s="12">
        <v>2</v>
      </c>
      <c r="I661" s="12" t="s">
        <v>2622</v>
      </c>
      <c r="J661" s="12" t="s">
        <v>2623</v>
      </c>
      <c r="K661" s="13" t="s">
        <v>56</v>
      </c>
      <c r="L661" s="12" t="s">
        <v>2624</v>
      </c>
      <c r="M661" s="12" t="s">
        <v>2625</v>
      </c>
      <c r="N661" s="1" t="s">
        <v>2634</v>
      </c>
      <c r="O661" s="1" t="s">
        <v>2635</v>
      </c>
      <c r="P661" t="s">
        <v>61</v>
      </c>
      <c r="Q661" t="s">
        <v>61</v>
      </c>
      <c r="R661" t="s">
        <v>62</v>
      </c>
      <c r="S661" s="1" t="s">
        <v>2628</v>
      </c>
      <c r="T661" t="s">
        <v>64</v>
      </c>
      <c r="U661" t="s">
        <v>62</v>
      </c>
      <c r="V661" s="1" t="s">
        <v>2629</v>
      </c>
      <c r="W661" s="1" t="s">
        <v>66</v>
      </c>
      <c r="X661" s="1" t="s">
        <v>62</v>
      </c>
      <c r="Y661" s="1" t="s">
        <v>73</v>
      </c>
      <c r="Z661" t="s">
        <v>3192</v>
      </c>
      <c r="AA661" s="12" t="str">
        <f>Table1[[#This Row],[case_id]]&amp;"__"&amp;Table1[[#This Row],[filename]]&amp;"__"&amp;Table1[[#This Row],[Model]]</f>
        <v>repo_c224141_ecd90d6__claude_status_llm_vs_gt.diff__Claude Opus 4.8</v>
      </c>
      <c r="AB661" s="12">
        <f>IF(Table1[[#This Row],[task_success]]="Yes",1,0)</f>
        <v>0</v>
      </c>
      <c r="AC661" s="12">
        <f>IF(Table1[[#This Row],[task_success]]="Partial",1,0)</f>
        <v>0</v>
      </c>
      <c r="AD661" s="12">
        <f>IF(Table1[[#This Row],[task_success]]="No",1,0)</f>
        <v>1</v>
      </c>
      <c r="AE661" s="12">
        <f>IF(Table1[[#This Row],[exact_match]]="Yes",1,0)</f>
        <v>0</v>
      </c>
      <c r="AF661" s="12">
        <f>IF(Table1[[#This Row],[unintended_change_present]]="Yes",1,0)</f>
        <v>1</v>
      </c>
      <c r="AG661" s="12">
        <f>IF(Table1[[#This Row],[missed_required_change]]="Yes",1,0)</f>
        <v>1</v>
      </c>
      <c r="AH661" s="12">
        <f>IF(OR(Table1[[#This Row],[severity]]="Medium",Table1[[#This Row],[severity]]="High"),1,0)</f>
        <v>1</v>
      </c>
    </row>
    <row r="662" spans="1:34" ht="106.5">
      <c r="A662" s="1" t="s">
        <v>2617</v>
      </c>
      <c r="B662" s="11" t="s">
        <v>2618</v>
      </c>
      <c r="C662" s="1" t="s">
        <v>51</v>
      </c>
      <c r="D662" s="1"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62" s="11" t="s">
        <v>2619</v>
      </c>
      <c r="F662" s="12" t="s">
        <v>2620</v>
      </c>
      <c r="G662" s="12" t="s">
        <v>2621</v>
      </c>
      <c r="H662" s="12">
        <v>2</v>
      </c>
      <c r="I662" s="12" t="s">
        <v>2622</v>
      </c>
      <c r="J662" s="12" t="s">
        <v>2636</v>
      </c>
      <c r="K662" s="13" t="s">
        <v>56</v>
      </c>
      <c r="L662" s="12" t="s">
        <v>2624</v>
      </c>
      <c r="M662" s="12" t="s">
        <v>2625</v>
      </c>
      <c r="N662" s="1" t="s">
        <v>2642</v>
      </c>
      <c r="O662" s="1" t="s">
        <v>2643</v>
      </c>
      <c r="P662" t="s">
        <v>62</v>
      </c>
      <c r="Q662" t="s">
        <v>61</v>
      </c>
      <c r="R662" t="s">
        <v>62</v>
      </c>
      <c r="S662" s="1" t="s">
        <v>76</v>
      </c>
      <c r="T662" t="s">
        <v>77</v>
      </c>
      <c r="U662" t="s">
        <v>61</v>
      </c>
      <c r="V662" s="1" t="s">
        <v>2157</v>
      </c>
      <c r="W662" s="1" t="s">
        <v>72</v>
      </c>
      <c r="X662" s="1" t="s">
        <v>62</v>
      </c>
      <c r="Y662" s="1" t="s">
        <v>73</v>
      </c>
      <c r="Z662" t="s">
        <v>3192</v>
      </c>
      <c r="AA662" s="12" t="str">
        <f>Table1[[#This Row],[case_id]]&amp;"__"&amp;Table1[[#This Row],[filename]]&amp;"__"&amp;Table1[[#This Row],[Model]]</f>
        <v>repo_c224141_ecd90d6__claude_desc_llm_vs_gt.diff__Claude Opus 4.8</v>
      </c>
      <c r="AB662" s="12">
        <f>IF(Table1[[#This Row],[task_success]]="Yes",1,0)</f>
        <v>1</v>
      </c>
      <c r="AC662" s="12">
        <f>IF(Table1[[#This Row],[task_success]]="Partial",1,0)</f>
        <v>0</v>
      </c>
      <c r="AD662" s="12">
        <f>IF(Table1[[#This Row],[task_success]]="No",1,0)</f>
        <v>0</v>
      </c>
      <c r="AE662" s="12">
        <f>IF(Table1[[#This Row],[exact_match]]="Yes",1,0)</f>
        <v>0</v>
      </c>
      <c r="AF662" s="12">
        <f>IF(Table1[[#This Row],[unintended_change_present]]="Yes",1,0)</f>
        <v>1</v>
      </c>
      <c r="AG662" s="12">
        <f>IF(Table1[[#This Row],[missed_required_change]]="Yes",1,0)</f>
        <v>0</v>
      </c>
      <c r="AH662" s="12">
        <f>IF(OR(Table1[[#This Row],[severity]]="Medium",Table1[[#This Row],[severity]]="High"),1,0)</f>
        <v>0</v>
      </c>
    </row>
    <row r="663" spans="1:34" ht="106.5">
      <c r="A663" s="1" t="s">
        <v>2617</v>
      </c>
      <c r="B663" s="11" t="s">
        <v>2618</v>
      </c>
      <c r="C663" s="3" t="s">
        <v>149</v>
      </c>
      <c r="D663" s="45"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63" s="11" t="s">
        <v>2644</v>
      </c>
      <c r="F663" s="12" t="s">
        <v>2645</v>
      </c>
      <c r="G663" s="12" t="s">
        <v>2646</v>
      </c>
      <c r="H663" s="12">
        <v>1</v>
      </c>
      <c r="I663" s="12" t="s">
        <v>2647</v>
      </c>
      <c r="J663" s="12" t="s">
        <v>2647</v>
      </c>
      <c r="K663" s="13" t="s">
        <v>56</v>
      </c>
      <c r="L663" s="12" t="s">
        <v>2648</v>
      </c>
      <c r="M663" s="12" t="s">
        <v>2649</v>
      </c>
      <c r="N663" s="1" t="s">
        <v>2642</v>
      </c>
      <c r="O663" s="1" t="s">
        <v>2653</v>
      </c>
      <c r="P663" t="s">
        <v>62</v>
      </c>
      <c r="Q663" t="s">
        <v>61</v>
      </c>
      <c r="R663" t="s">
        <v>62</v>
      </c>
      <c r="S663" s="1" t="s">
        <v>76</v>
      </c>
      <c r="T663" t="s">
        <v>77</v>
      </c>
      <c r="U663" t="s">
        <v>61</v>
      </c>
      <c r="V663" s="1" t="s">
        <v>2157</v>
      </c>
      <c r="W663" s="1" t="s">
        <v>72</v>
      </c>
      <c r="X663" s="1" t="s">
        <v>62</v>
      </c>
      <c r="Y663" s="1" t="s">
        <v>73</v>
      </c>
      <c r="Z663" t="s">
        <v>3192</v>
      </c>
      <c r="AA663" s="12" t="str">
        <f>Table1[[#This Row],[case_id]]&amp;"__"&amp;Table1[[#This Row],[filename]]&amp;"__"&amp;Table1[[#This Row],[Model]]</f>
        <v>repo_77e21a0_56762b5__claude_desc_llm_vs_gt.diff__Claude Opus 4.8</v>
      </c>
      <c r="AB663" s="12">
        <f>IF(Table1[[#This Row],[task_success]]="Yes",1,0)</f>
        <v>1</v>
      </c>
      <c r="AC663" s="12">
        <f>IF(Table1[[#This Row],[task_success]]="Partial",1,0)</f>
        <v>0</v>
      </c>
      <c r="AD663" s="12">
        <f>IF(Table1[[#This Row],[task_success]]="No",1,0)</f>
        <v>0</v>
      </c>
      <c r="AE663" s="12">
        <f>IF(Table1[[#This Row],[exact_match]]="Yes",1,0)</f>
        <v>0</v>
      </c>
      <c r="AF663" s="12">
        <f>IF(Table1[[#This Row],[unintended_change_present]]="Yes",1,0)</f>
        <v>1</v>
      </c>
      <c r="AG663" s="12">
        <f>IF(Table1[[#This Row],[missed_required_change]]="Yes",1,0)</f>
        <v>0</v>
      </c>
      <c r="AH663" s="12">
        <f>IF(OR(Table1[[#This Row],[severity]]="Medium",Table1[[#This Row],[severity]]="High"),1,0)</f>
        <v>0</v>
      </c>
    </row>
    <row r="664" spans="1:34" ht="305.25">
      <c r="A664" s="1" t="s">
        <v>2617</v>
      </c>
      <c r="B664" s="46" t="s">
        <v>2618</v>
      </c>
      <c r="C664" s="47" t="s">
        <v>149</v>
      </c>
      <c r="D664" s="48" t="str">
        <f>IF(ISNUMBER(SEARCH("Rename Variable",Table2[[#This Row],[Task Type]])),"Rename Variable",IF(ISNUMBER(SEARCH("Rename Method",Table2[[#This Row],[Task Type]])),"Rename Method",IF(ISNUMBER(SEARCH("Change Method Signature",Table2[[#This Row],[Task Type]])),"Change Method Signature",IF(ISNUMBER(SEARCH("Extract Method",Table2[[#This Row],[Task Type]])),"Extract Method",IF(ISNUMBER(SEARCH("Extract Variable",Table2[[#This Row],[Task Type]])),"Extract Variable","Other")))))</f>
        <v>Other</v>
      </c>
      <c r="E664" s="46" t="s">
        <v>2654</v>
      </c>
      <c r="F664" s="42" t="s">
        <v>2655</v>
      </c>
      <c r="G664" s="42" t="s">
        <v>2656</v>
      </c>
      <c r="H664" s="42">
        <v>1</v>
      </c>
      <c r="I664" s="42" t="s">
        <v>2657</v>
      </c>
      <c r="J664" s="42" t="s">
        <v>2657</v>
      </c>
      <c r="K664" s="43" t="s">
        <v>56</v>
      </c>
      <c r="L664" s="42" t="s">
        <v>2658</v>
      </c>
      <c r="M664" s="42" t="s">
        <v>2659</v>
      </c>
      <c r="N664" s="1" t="s">
        <v>2667</v>
      </c>
      <c r="O664" s="1" t="s">
        <v>2668</v>
      </c>
      <c r="P664" t="s">
        <v>62</v>
      </c>
      <c r="Q664" t="s">
        <v>61</v>
      </c>
      <c r="R664" t="s">
        <v>62</v>
      </c>
      <c r="S664" s="1" t="s">
        <v>694</v>
      </c>
      <c r="T664" t="s">
        <v>125</v>
      </c>
      <c r="U664" t="s">
        <v>61</v>
      </c>
      <c r="V664" s="1" t="s">
        <v>2662</v>
      </c>
      <c r="W664" s="1" t="s">
        <v>72</v>
      </c>
      <c r="X664" s="1" t="s">
        <v>62</v>
      </c>
      <c r="Y664" s="1" t="s">
        <v>73</v>
      </c>
      <c r="Z664" t="s">
        <v>3192</v>
      </c>
      <c r="AA664" s="42" t="str">
        <f>Table1[[#This Row],[case_id]]&amp;"__"&amp;Table1[[#This Row],[filename]]&amp;"__"&amp;Table1[[#This Row],[Model]]</f>
        <v>repo_8f6e8ee_c3b6802__claude_rec_llm_vs_gt.diff__Claude Opus 4.8</v>
      </c>
      <c r="AB664" s="42">
        <f>IF(Table1[[#This Row],[task_success]]="Yes",1,0)</f>
        <v>1</v>
      </c>
      <c r="AC664" s="42">
        <f>IF(Table1[[#This Row],[task_success]]="Partial",1,0)</f>
        <v>0</v>
      </c>
      <c r="AD664" s="42">
        <f>IF(Table1[[#This Row],[task_success]]="No",1,0)</f>
        <v>0</v>
      </c>
      <c r="AE664" s="42">
        <f>IF(Table1[[#This Row],[exact_match]]="Yes",1,0)</f>
        <v>0</v>
      </c>
      <c r="AF664" s="42">
        <f>IF(Table1[[#This Row],[unintended_change_present]]="Yes",1,0)</f>
        <v>1</v>
      </c>
      <c r="AG664" s="42">
        <f>IF(Table1[[#This Row],[missed_required_change]]="Yes",1,0)</f>
        <v>0</v>
      </c>
      <c r="AH664" s="42">
        <f>IF(OR(Table1[[#This Row],[severity]]="Medium",Table1[[#This Row],[severity]]="High"),1,0)</f>
        <v>1</v>
      </c>
    </row>
  </sheetData>
  <dataValidations count="4">
    <dataValidation type="list" allowBlank="1" showInputMessage="1" showErrorMessage="1" sqref="P1:P664" xr:uid="{587AC1A0-156F-42B1-9E73-545F83CB6E7E}">
      <formula1>"Yes, Partial, No"</formula1>
    </dataValidation>
    <dataValidation type="list" allowBlank="1" showInputMessage="1" showErrorMessage="1" sqref="Q1:R664 U1:U664 X1:X664" xr:uid="{211455C0-CCDC-4412-BDEA-95B2B8731349}">
      <formula1>"Yes, No"</formula1>
    </dataValidation>
    <dataValidation type="list" allowBlank="1" showInputMessage="1" showErrorMessage="1" sqref="T1:T664" xr:uid="{953D7ACC-ADF8-47C0-A762-074B1F0016D0}">
      <formula1>"High, Medium, Low, None"</formula1>
    </dataValidation>
    <dataValidation type="list" allowBlank="1" showInputMessage="1" showErrorMessage="1" sqref="W1:W664" xr:uid="{2F2C06E4-7A84-48DD-9239-ADEC024375B6}">
      <formula1>"Exact Match, Correct - No Unintended Change, Correct - With Unintended Change, Partial - No Unintended Change, Partial - With Unintended Change, Incorrect"</formula1>
    </dataValidation>
  </dataValidations>
  <hyperlinks>
    <hyperlink ref="B112" r:id="rId1" xr:uid="{1BCD701C-D843-4253-909B-5C8A237BAF30}"/>
    <hyperlink ref="B104" r:id="rId2" xr:uid="{F6079E96-ADF4-4CA8-A89C-7A4FEA0670D4}"/>
    <hyperlink ref="E104" r:id="rId3" xr:uid="{9615739A-115F-44AA-826D-67B774B1839E}"/>
    <hyperlink ref="E12" r:id="rId4" xr:uid="{00ACE75D-CF85-41D2-AD04-39010FB276EC}"/>
    <hyperlink ref="E11" r:id="rId5" xr:uid="{EF1258C2-270B-4739-9150-21C3D83584C7}"/>
    <hyperlink ref="B222" r:id="rId6" xr:uid="{EC6B7E95-7BE2-4B70-BE0D-9D6F4B6972C0}"/>
    <hyperlink ref="E222" r:id="rId7" xr:uid="{348941E3-7DD0-43E7-B615-9292F49B4F8F}"/>
    <hyperlink ref="E221" r:id="rId8" xr:uid="{9AB8D2A9-09F2-46C6-8028-ABB70BF63C3A}"/>
    <hyperlink ref="B221" r:id="rId9" xr:uid="{E072ACE4-C9FA-4198-8060-A0CF0A326576}"/>
    <hyperlink ref="B220" r:id="rId10" xr:uid="{65182189-35C3-440A-91A1-B09999F2A61C}"/>
    <hyperlink ref="E220" r:id="rId11" xr:uid="{8286ED61-C593-4178-B11C-696C2810765C}"/>
    <hyperlink ref="B219" r:id="rId12" xr:uid="{4B6C534B-F99A-4B2A-B292-31FEB4F23FB3}"/>
    <hyperlink ref="E219" r:id="rId13" xr:uid="{A573E02D-43EB-4F41-B557-0F679E227799}"/>
    <hyperlink ref="E218" r:id="rId14" xr:uid="{9F7C190B-43F8-4AD1-AAA9-09FE3636C774}"/>
    <hyperlink ref="B218" r:id="rId15" xr:uid="{0C947634-2DEB-4856-8824-F00597BE9CA0}"/>
    <hyperlink ref="E217" r:id="rId16" xr:uid="{4D70B1AA-50BA-4BA7-9A56-B16774686025}"/>
    <hyperlink ref="B217" r:id="rId17" xr:uid="{157A7F9D-9213-4F31-AE04-35B6356A1AFF}"/>
    <hyperlink ref="B118" r:id="rId18" xr:uid="{94395D2E-C45E-4CBD-A554-90A7897FBA9D}"/>
    <hyperlink ref="E118" r:id="rId19" xr:uid="{9847D7CA-C7C3-4FE9-BBFA-BDC2316B3404}"/>
    <hyperlink ref="B216" r:id="rId20" xr:uid="{9F325DFD-937F-46B1-8435-510D1C119DAD}"/>
    <hyperlink ref="E216" r:id="rId21" xr:uid="{1A868B22-A566-4027-AB28-38BB333B9E3B}"/>
    <hyperlink ref="B215" r:id="rId22" xr:uid="{776477F7-4BEA-4419-B35C-955B1C51745F}"/>
    <hyperlink ref="E215" r:id="rId23" xr:uid="{FC3717B2-5B14-40FA-B837-2B48419C23E1}"/>
    <hyperlink ref="B214" r:id="rId24" xr:uid="{9C90CA6B-5160-45FE-9B66-6FBFB73251AD}"/>
    <hyperlink ref="E214" r:id="rId25" xr:uid="{4BA2D168-9FC5-41B5-B569-2AE80EF611E2}"/>
    <hyperlink ref="B213" r:id="rId26" xr:uid="{D4528882-A5C9-4CF2-8441-B86C6063F2BC}"/>
    <hyperlink ref="E213" r:id="rId27" xr:uid="{33EBA10B-10C2-4611-AF08-46631AE9B16E}"/>
    <hyperlink ref="B212" r:id="rId28" xr:uid="{E08476AA-21F7-4DA0-8B8D-37CDC44B76EC}"/>
    <hyperlink ref="E212" r:id="rId29" xr:uid="{5F58D865-0F69-4FA3-B83D-8633CE91D7D7}"/>
    <hyperlink ref="B211" r:id="rId30" xr:uid="{20268C0C-E893-4C85-AB1A-4D05467D79CF}"/>
    <hyperlink ref="E211" r:id="rId31" xr:uid="{44751217-8BD8-4EE1-B1F5-9419912BD332}"/>
    <hyperlink ref="B210" r:id="rId32" xr:uid="{BD6FE983-7DC6-45DF-AA35-B647F9DFC472}"/>
    <hyperlink ref="E210" r:id="rId33" xr:uid="{F6630C35-F9AA-40BC-BF9C-1C60998EECB4}"/>
    <hyperlink ref="E209" r:id="rId34" xr:uid="{945CFBB8-D41B-4E4D-AC51-EB2BEBFF8586}"/>
    <hyperlink ref="B209" r:id="rId35" xr:uid="{E3FC3779-B156-4B58-ADB3-B5B488585F90}"/>
    <hyperlink ref="B208" r:id="rId36" xr:uid="{42CAC247-37BE-4D6A-883D-EEC852F0807A}"/>
    <hyperlink ref="E208" r:id="rId37" xr:uid="{5E588463-7F63-49E8-8051-9A84BF1C0011}"/>
    <hyperlink ref="B207" r:id="rId38" xr:uid="{30F8BABC-9A24-4D37-9E0E-6688381643B0}"/>
    <hyperlink ref="E207" r:id="rId39" xr:uid="{C7F4018D-14E8-4E92-87FA-25669EED4E58}"/>
    <hyperlink ref="B206" r:id="rId40" xr:uid="{9B0110BD-A5E3-41E6-9C38-930345223FE6}"/>
    <hyperlink ref="E206" r:id="rId41" xr:uid="{012A09B2-B321-4657-8AEF-8102F8FB8B31}"/>
    <hyperlink ref="B205" r:id="rId42" xr:uid="{A204E61B-CE64-4A56-88E8-94F10D65D08D}"/>
    <hyperlink ref="E205" r:id="rId43" xr:uid="{31A0DB61-4AE5-4F2E-BFBE-7D47A47E59D0}"/>
    <hyperlink ref="B204" r:id="rId44" xr:uid="{B9296B09-0754-41A2-87D9-ECF24F118C5F}"/>
    <hyperlink ref="E204" r:id="rId45" xr:uid="{EEEB78D5-16F9-41B6-A505-BF268C957F7F}"/>
    <hyperlink ref="B203" r:id="rId46" xr:uid="{0C9679AB-511A-4FD3-8A56-4444E6A0ADFF}"/>
    <hyperlink ref="E203" r:id="rId47" xr:uid="{6BD102A9-D771-4BC6-A395-04B2AFBC1EC3}"/>
    <hyperlink ref="E202" r:id="rId48" xr:uid="{AD4EE086-403C-4E22-B143-DD1089D330B1}"/>
    <hyperlink ref="B202" r:id="rId49" xr:uid="{C19A0FF3-4EE3-49CF-90A2-A27E2644ECEA}"/>
    <hyperlink ref="B201" r:id="rId50" xr:uid="{AC655C40-B2CA-49E2-AB14-B7DDE8DC00E5}"/>
    <hyperlink ref="E201" r:id="rId51" xr:uid="{3E33094F-41B7-47E5-AABF-054CF90E0CCF}"/>
    <hyperlink ref="E200" r:id="rId52" xr:uid="{5FF1EEAA-3EF8-4379-A46A-75E1B4D17BBC}"/>
    <hyperlink ref="B200" r:id="rId53" xr:uid="{F8D4FC15-C697-4A7B-8D8E-FB0193E602AE}"/>
    <hyperlink ref="E199" r:id="rId54" xr:uid="{F38AEAF6-DF64-4CDD-A6C3-4120C5E135E7}"/>
    <hyperlink ref="B199" r:id="rId55" xr:uid="{336BB454-9A5A-4B63-AB9E-EEAA0C42179D}"/>
    <hyperlink ref="B198" r:id="rId56" xr:uid="{7D8CA82B-DC0A-4D8D-AC53-24D3313BDA6A}"/>
    <hyperlink ref="E198" r:id="rId57" xr:uid="{8EAB1B3B-9D58-4D39-AC0F-77B463F04678}"/>
    <hyperlink ref="B197" r:id="rId58" xr:uid="{AD99F708-84F8-4D17-A5B0-FBD9D807D54C}"/>
    <hyperlink ref="E197" r:id="rId59" xr:uid="{E917BA1E-90AF-4ED9-B38B-07B08538FE51}"/>
    <hyperlink ref="B196" r:id="rId60" xr:uid="{8CC015B8-4F72-4E90-B3EA-D5040EC6CCAD}"/>
    <hyperlink ref="E196" r:id="rId61" xr:uid="{7DC9AB26-5D81-4228-9640-F54878A5634F}"/>
    <hyperlink ref="B195" r:id="rId62" xr:uid="{440317F7-3434-4D0C-9730-6A33F346425C}"/>
    <hyperlink ref="E195" r:id="rId63" xr:uid="{92503A6A-20B2-48E8-8DE0-2CC49D5C51DD}"/>
    <hyperlink ref="B194" r:id="rId64" xr:uid="{36E59157-9BCB-4DB6-9E79-41E356DC164E}"/>
    <hyperlink ref="E194" r:id="rId65" xr:uid="{8115DD48-B356-4BF2-B887-04CCF89E2F64}"/>
    <hyperlink ref="B193" r:id="rId66" xr:uid="{8243D1B5-7C5A-4016-8574-C5CE260A33D2}"/>
    <hyperlink ref="E193" r:id="rId67" xr:uid="{E494B6B5-9D46-4FCF-A9F3-E47BF673CD55}"/>
    <hyperlink ref="B192" r:id="rId68" xr:uid="{5B187165-690A-4D88-9037-09B478683582}"/>
    <hyperlink ref="E192" r:id="rId69" xr:uid="{909714A6-C789-4B95-9CA7-6AC230E588BB}"/>
    <hyperlink ref="B191" r:id="rId70" xr:uid="{79415A3B-973B-41BE-ACC6-C88C8F5D080F}"/>
    <hyperlink ref="E191" r:id="rId71" xr:uid="{CBAAD0F6-BB8A-4ADC-8BA5-91F7F6DF3260}"/>
    <hyperlink ref="B190" r:id="rId72" xr:uid="{78D0CB91-C9B6-4FEA-83FC-2DF86566225F}"/>
    <hyperlink ref="E190" r:id="rId73" xr:uid="{C26A390E-A6B0-4373-8955-D231334359B1}"/>
    <hyperlink ref="B189" r:id="rId74" xr:uid="{B49F81C8-9181-4FA4-99EA-CD1CC82B3782}"/>
    <hyperlink ref="E189" r:id="rId75" xr:uid="{6326865A-4271-42EB-93D6-2800171B454C}"/>
    <hyperlink ref="B188" r:id="rId76" xr:uid="{D0944988-5F6F-41A2-BA22-9260D649D7EC}"/>
    <hyperlink ref="E188" r:id="rId77" xr:uid="{938A17E5-261B-4036-9B28-C2DC61D91246}"/>
    <hyperlink ref="B187" r:id="rId78" xr:uid="{D7E8A3BB-5FDF-4653-ACF0-5556BF20727F}"/>
    <hyperlink ref="E187" r:id="rId79" xr:uid="{D8E949E0-8DE0-4921-BC92-42984478A341}"/>
    <hyperlink ref="B186" r:id="rId80" xr:uid="{91ACB777-172A-4A99-AEF9-0DD57394F1B1}"/>
    <hyperlink ref="E186" r:id="rId81" xr:uid="{7C774568-8015-4F67-8D7F-AE30C3B39A64}"/>
    <hyperlink ref="B185" r:id="rId82" xr:uid="{0D46C1CE-2978-49ED-8A58-69E064014BB9}"/>
    <hyperlink ref="E185" r:id="rId83" xr:uid="{3C8ED7FF-6999-4D54-8306-0D7A5BE2580F}"/>
    <hyperlink ref="B184" r:id="rId84" xr:uid="{A687131F-2AB4-4031-BFE0-53783D43AA3B}"/>
    <hyperlink ref="E184" r:id="rId85" xr:uid="{AE5E8CF1-1EF6-486D-8FAB-80C5DE94E03A}"/>
    <hyperlink ref="E183" r:id="rId86" xr:uid="{941FCB47-C426-4DA6-947C-9F6402A80107}"/>
    <hyperlink ref="B183" r:id="rId87" xr:uid="{430454BE-BC38-4C19-A09E-5B6AC0F2B326}"/>
    <hyperlink ref="E182" r:id="rId88" xr:uid="{8B4F9CA6-5739-40C3-930D-15229B85CB3F}"/>
    <hyperlink ref="B182" r:id="rId89" xr:uid="{F927D152-D475-4C32-9555-7A942B426FD8}"/>
    <hyperlink ref="E181" r:id="rId90" xr:uid="{B39ECA51-F380-4FA3-9087-B26AF10FE3C8}"/>
    <hyperlink ref="B181" r:id="rId91" xr:uid="{AC2CD343-4632-4764-9BDF-06AAF5984F51}"/>
    <hyperlink ref="E180" r:id="rId92" xr:uid="{04110B13-D405-4689-910A-4A75A63A5AC9}"/>
    <hyperlink ref="B180" r:id="rId93" xr:uid="{1883A754-7319-4260-8DDA-458BE5658F95}"/>
    <hyperlink ref="E179" r:id="rId94" xr:uid="{39E866CD-F63A-4EF5-BE48-9C48FF2B9BE4}"/>
    <hyperlink ref="B179" r:id="rId95" xr:uid="{71DD339E-3B6D-4CF0-AA76-5AC0805FE0A1}"/>
    <hyperlink ref="B178" r:id="rId96" xr:uid="{23C96B42-E2D9-4946-9950-D3B79EF067CF}"/>
    <hyperlink ref="E178" r:id="rId97" xr:uid="{23AE7846-39B9-453F-820B-5316AD5566D2}"/>
    <hyperlink ref="B177" r:id="rId98" xr:uid="{C3F9578E-C36D-4F2D-BEE1-98749938CD33}"/>
    <hyperlink ref="E177" r:id="rId99" xr:uid="{B5AFAD88-DE87-431C-A264-0AF088CE45C7}"/>
    <hyperlink ref="B176" r:id="rId100" xr:uid="{55BAA25A-D2BB-4B92-9469-8C26E3AE50E4}"/>
    <hyperlink ref="E176" r:id="rId101" xr:uid="{4E624F5A-091D-4D10-B9F5-7F91DFDC07B3}"/>
    <hyperlink ref="B175" r:id="rId102" xr:uid="{77A48FFD-9144-400F-94D9-4FEDE75C4BB4}"/>
    <hyperlink ref="E175" r:id="rId103" xr:uid="{3E5E2B7B-5CEA-496B-8FE9-CE88B5794C45}"/>
    <hyperlink ref="B174" r:id="rId104" xr:uid="{C22C81A3-9E84-4450-99EF-EFC2979EF9D2}"/>
    <hyperlink ref="E174" r:id="rId105" xr:uid="{811B5719-DBBF-4FEB-876F-21BF77C8FB3B}"/>
    <hyperlink ref="B173" r:id="rId106" xr:uid="{47CE41AA-A422-4739-A4FB-0121D056A617}"/>
    <hyperlink ref="E173" r:id="rId107" xr:uid="{B51BFE8D-B622-4FA0-9419-4A6B2F5CD186}"/>
    <hyperlink ref="B172" r:id="rId108" xr:uid="{C136A3EC-4408-48C7-BD47-AF27E5C169B4}"/>
    <hyperlink ref="E172" r:id="rId109" xr:uid="{5E3EF157-2563-4D86-8078-6121AA69A9AF}"/>
    <hyperlink ref="B171" r:id="rId110" xr:uid="{311E1387-682A-4269-BD27-35B4A1F6F7F0}"/>
    <hyperlink ref="E171" r:id="rId111" xr:uid="{A9F7DC4F-F85E-489F-8E7D-72F303C6C528}"/>
    <hyperlink ref="B170" r:id="rId112" xr:uid="{AE3561AC-1F70-432B-8978-3051A45B1BF4}"/>
    <hyperlink ref="E170" r:id="rId113" xr:uid="{6C1205D8-4C11-49E4-94F4-296152B85329}"/>
    <hyperlink ref="B169" r:id="rId114" xr:uid="{D870A9D0-AF9C-400F-9E52-B87E737C3CE8}"/>
    <hyperlink ref="E169" r:id="rId115" xr:uid="{07216CF6-BFDB-4609-8907-4BB3C2F4DB66}"/>
    <hyperlink ref="B168" r:id="rId116" xr:uid="{42C69094-48A7-44EB-A208-D3B12BC90E10}"/>
    <hyperlink ref="E168" r:id="rId117" xr:uid="{760A6CCA-DB32-44D3-92DB-F5893586E530}"/>
    <hyperlink ref="E167" r:id="rId118" xr:uid="{BAD18DB7-C2FB-4A29-A7FE-7CAA049CE751}"/>
    <hyperlink ref="B167" r:id="rId119" xr:uid="{C9DED1A2-7ED5-41E1-8290-036ED4E3494E}"/>
    <hyperlink ref="E166" r:id="rId120" xr:uid="{B9D95B87-921F-4CD5-BC70-C03530FCE3F2}"/>
    <hyperlink ref="B166" r:id="rId121" xr:uid="{C57364C0-7F24-4B71-974D-6D1273775A00}"/>
    <hyperlink ref="E165" r:id="rId122" xr:uid="{3175856A-7691-4599-8DDE-6000B53001C7}"/>
    <hyperlink ref="B165" r:id="rId123" xr:uid="{24035097-D228-4340-997E-14C87FB9D384}"/>
    <hyperlink ref="E164" r:id="rId124" xr:uid="{FA8B442E-161C-4063-A46C-B57DC18BCB86}"/>
    <hyperlink ref="B164" r:id="rId125" xr:uid="{6200D8F0-6F10-4F8B-9204-68780C582DF1}"/>
    <hyperlink ref="B163" r:id="rId126" xr:uid="{D6E6E464-F24A-4B26-914F-EA0FED1EC0DD}"/>
    <hyperlink ref="E163" r:id="rId127" xr:uid="{DD0F3491-39D5-4E45-92DC-0A94E48D1D03}"/>
    <hyperlink ref="B162" r:id="rId128" xr:uid="{EFABD803-D325-4332-B609-AB28C9116717}"/>
    <hyperlink ref="E162" r:id="rId129" xr:uid="{150FECD5-ECB2-43F2-8325-281E5D66FE01}"/>
    <hyperlink ref="E161" r:id="rId130" xr:uid="{34915298-B388-47C8-958D-F61B65FFEE82}"/>
    <hyperlink ref="B161" r:id="rId131" xr:uid="{A6B03819-2C3B-43C7-8009-147B1599BD3F}"/>
    <hyperlink ref="E160" r:id="rId132" xr:uid="{1703ED97-3245-4CB3-98A3-7C46E32AA4DF}"/>
    <hyperlink ref="B160" r:id="rId133" xr:uid="{0A4299A3-5068-4470-AE32-BC59EEE9F279}"/>
    <hyperlink ref="B159" r:id="rId134" xr:uid="{414D963C-4F80-4E74-9137-B0D890F8ED28}"/>
    <hyperlink ref="E159" r:id="rId135" xr:uid="{DD2FD4D8-AA74-4187-828B-D0AD68040631}"/>
    <hyperlink ref="E158" r:id="rId136" xr:uid="{22951B9E-FEEF-4C4A-98D4-800DED8CB511}"/>
    <hyperlink ref="B158" r:id="rId137" xr:uid="{EBA5062F-7CB8-4342-9A3A-DDF92E5D3970}"/>
    <hyperlink ref="E157" r:id="rId138" xr:uid="{8C99C2EB-EEDB-4460-97A3-220EAD2D067D}"/>
    <hyperlink ref="B157" r:id="rId139" xr:uid="{8CBE5B50-BDA3-49E1-BB99-D3A48DC8B63D}"/>
    <hyperlink ref="E156" r:id="rId140" xr:uid="{800D770B-1E78-4D4A-84EA-CC231850AF92}"/>
    <hyperlink ref="B156" r:id="rId141" xr:uid="{30E06E94-C21C-40F9-9827-FF5459CC1FD7}"/>
    <hyperlink ref="E155" r:id="rId142" xr:uid="{AFF93FA8-733E-4E03-B428-F0FAE43661D2}"/>
    <hyperlink ref="B155" r:id="rId143" xr:uid="{421AA7DF-C48C-4D03-A93C-EF2A4B12C414}"/>
    <hyperlink ref="B154" r:id="rId144" xr:uid="{FB9E03CA-67B2-4D9E-BDBC-00A3F9389380}"/>
    <hyperlink ref="E154" r:id="rId145" xr:uid="{BA47D944-DA99-4BD1-9365-67CFBABAEB91}"/>
    <hyperlink ref="B153" r:id="rId146" xr:uid="{1B1828CD-2615-4C8A-9BDF-7D56FC0828F8}"/>
    <hyperlink ref="E153" r:id="rId147" xr:uid="{0EF33954-3B8D-4432-87E1-FD395C4B551E}"/>
    <hyperlink ref="B152" r:id="rId148" xr:uid="{50A8607E-3C6F-45EE-8562-6FC1C3C33D01}"/>
    <hyperlink ref="E152" r:id="rId149" xr:uid="{65D10201-FF03-4E6C-B21E-48D4C62E2A64}"/>
    <hyperlink ref="B151" r:id="rId150" xr:uid="{5558FF3C-CDEF-4483-A98C-AB84AE25D8AB}"/>
    <hyperlink ref="E151" r:id="rId151" xr:uid="{B2E8E3F8-0F71-4885-89FE-B5BA47D033FA}"/>
    <hyperlink ref="B150" r:id="rId152" xr:uid="{5B993116-6E35-4825-AB88-B3EFB498C586}"/>
    <hyperlink ref="E150" r:id="rId153" xr:uid="{54C3D9AB-B583-403D-87A2-3362AAA13F04}"/>
    <hyperlink ref="B149" r:id="rId154" xr:uid="{07772657-70E6-464A-B172-97591874CAA1}"/>
    <hyperlink ref="E149" r:id="rId155" xr:uid="{0E468406-A1FB-4C1F-ACA0-E392CFF400A4}"/>
    <hyperlink ref="B148" r:id="rId156" xr:uid="{1E94FB61-49A3-45E2-9383-233798A49AE0}"/>
    <hyperlink ref="E148" r:id="rId157" xr:uid="{1B410B8A-42BF-40BC-A1A5-A1F253C63868}"/>
    <hyperlink ref="B147" r:id="rId158" xr:uid="{CCF9AD6E-FFB0-419E-ADB9-D14EA9F2A948}"/>
    <hyperlink ref="E147" r:id="rId159" xr:uid="{BE6E0CD0-B6E5-4D91-82D4-8BD8EDB15418}"/>
    <hyperlink ref="B146" r:id="rId160" xr:uid="{ED800D79-C05E-4512-8B73-F2EA01D8E267}"/>
    <hyperlink ref="E146" r:id="rId161" xr:uid="{01427C7B-918C-4C34-9CAC-3D2913936AAF}"/>
    <hyperlink ref="B145" r:id="rId162" xr:uid="{F4D6D7CE-5B38-47DA-88A3-B0BAFCA907F9}"/>
    <hyperlink ref="E145" r:id="rId163" xr:uid="{D27CFEAF-FD0D-494B-8C96-1EB7807659B9}"/>
    <hyperlink ref="B144" r:id="rId164" xr:uid="{41491518-D319-4C50-B67E-D9FF8C1C3C8C}"/>
    <hyperlink ref="E144" r:id="rId165" xr:uid="{279EF35D-66BD-4619-9CCA-1FDCCE43F6C7}"/>
    <hyperlink ref="B143" r:id="rId166" xr:uid="{EF47C7F2-04B6-4622-B7B9-8FA24F37BC66}"/>
    <hyperlink ref="E143" r:id="rId167" xr:uid="{5A089D32-91F4-4FE3-9190-784F5B9AEE87}"/>
    <hyperlink ref="B142" r:id="rId168" xr:uid="{88740621-E849-4B13-8CCA-7251FADDDF61}"/>
    <hyperlink ref="E142" r:id="rId169" xr:uid="{57CE3D5D-EFA5-4E96-9BB7-C72D014AB72E}"/>
    <hyperlink ref="E141" r:id="rId170" xr:uid="{EBCF8395-6A8D-4A4F-AFE5-9848CB6886E3}"/>
    <hyperlink ref="B141" r:id="rId171" xr:uid="{07D20835-E079-4AF9-B356-AEB3C16879D1}"/>
    <hyperlink ref="E140" r:id="rId172" xr:uid="{A15C1EB6-74FC-4A2C-96A9-036322704D25}"/>
    <hyperlink ref="B140" r:id="rId173" xr:uid="{B3E144C7-DC44-421D-BB0C-E486F8DC3CA5}"/>
    <hyperlink ref="B139" r:id="rId174" xr:uid="{A88575E8-B95A-44FF-B5E3-A7369DAE1D29}"/>
    <hyperlink ref="E139" r:id="rId175" xr:uid="{B528A5D8-6A0E-4746-9567-7DEA9FA0ED1C}"/>
    <hyperlink ref="B138" r:id="rId176" xr:uid="{DAEABFFE-C0B6-4975-92D6-574830B48240}"/>
    <hyperlink ref="E138" r:id="rId177" xr:uid="{DF0534F4-EF30-4DC3-AD99-5E5A5FE76BA7}"/>
    <hyperlink ref="E137" r:id="rId178" xr:uid="{EE0E6BBC-15FF-468B-A610-9730A18F8A1F}"/>
    <hyperlink ref="B137" r:id="rId179" xr:uid="{E6ADF810-C09C-48D6-A774-F3E03009CFC5}"/>
    <hyperlink ref="B136" r:id="rId180" xr:uid="{593B1879-04C7-4782-B5D6-DF567A452F38}"/>
    <hyperlink ref="E136" r:id="rId181" xr:uid="{26F7254F-6ECB-4EB5-B054-7F4DF7CD9B70}"/>
    <hyperlink ref="B135" r:id="rId182" xr:uid="{E01D34C4-936C-4455-959C-48FAD13BC41A}"/>
    <hyperlink ref="E135" r:id="rId183" xr:uid="{C671A37A-D973-48B9-9488-AD901714D302}"/>
    <hyperlink ref="B134" r:id="rId184" xr:uid="{65CA26CA-C972-4DFB-93BA-352D0971C96F}"/>
    <hyperlink ref="E134" r:id="rId185" xr:uid="{05BA2004-03C2-4F5A-AD68-58B05EE37E57}"/>
    <hyperlink ref="B133" r:id="rId186" xr:uid="{A6FF73A2-96AD-4E79-87C4-2432CDBAAE07}"/>
    <hyperlink ref="E133" r:id="rId187" xr:uid="{69013024-C1FC-45C1-9926-BD8DB512309A}"/>
    <hyperlink ref="B132" r:id="rId188" xr:uid="{5B635804-7D81-4679-B3F7-B69E6FF33A6E}"/>
    <hyperlink ref="E132" r:id="rId189" xr:uid="{8B34CC61-E765-46B3-9081-2C211CC562F4}"/>
    <hyperlink ref="B131" r:id="rId190" xr:uid="{6382718D-1E0A-4A5D-B950-38951B85D273}"/>
    <hyperlink ref="E131" r:id="rId191" xr:uid="{8C8754E9-CFBE-4A07-B369-7B5B2DDF6C16}"/>
    <hyperlink ref="B130" r:id="rId192" xr:uid="{ED4478B8-7EC1-473A-848E-70CCC824C604}"/>
    <hyperlink ref="E130" r:id="rId193" xr:uid="{A6531E87-ACC9-45E1-98DF-D93D6587FCDA}"/>
    <hyperlink ref="B129" r:id="rId194" xr:uid="{778E0A02-BBA5-4A68-A29E-890871A468DD}"/>
    <hyperlink ref="E129" r:id="rId195" xr:uid="{08E0F394-1DD9-4B9A-8EC3-D728B34CC56E}"/>
    <hyperlink ref="B128" r:id="rId196" xr:uid="{49776209-C744-4179-B877-470579D585F0}"/>
    <hyperlink ref="E128" r:id="rId197" xr:uid="{3BEAC418-9E61-4772-8905-FAC502AFA941}"/>
    <hyperlink ref="B127" r:id="rId198" xr:uid="{883FEC27-CFE1-483A-A791-568D3937F244}"/>
    <hyperlink ref="E127" r:id="rId199" xr:uid="{408B7EC0-7E77-43D0-BDCA-B54F8994E133}"/>
    <hyperlink ref="B126" r:id="rId200" xr:uid="{CAD390F9-2C1B-41C7-B711-1A5E6094C85B}"/>
    <hyperlink ref="E126" r:id="rId201" xr:uid="{3D887E8B-74C7-469C-A630-02E4F3461D83}"/>
    <hyperlink ref="B125" r:id="rId202" xr:uid="{6C1326F6-3FFF-4DF8-B08B-25E98D1AFC66}"/>
    <hyperlink ref="E125" r:id="rId203" xr:uid="{853BD8D1-86D0-482C-A728-9E31120468F2}"/>
    <hyperlink ref="B124" r:id="rId204" xr:uid="{A96D47C9-0C4D-4614-AB43-6225D98E6AAC}"/>
    <hyperlink ref="E124" r:id="rId205" xr:uid="{0F9A7C44-CD81-4C6A-A4F8-1AA1C0968A49}"/>
    <hyperlink ref="B123" r:id="rId206" xr:uid="{1A03F3CF-7BB1-477B-861F-84788B0DC920}"/>
    <hyperlink ref="E123" r:id="rId207" xr:uid="{16CDA892-A3D2-4AD9-AF1B-E33191CEF26F}"/>
    <hyperlink ref="B122" r:id="rId208" xr:uid="{066CB004-63D2-4F4C-8B26-572EB389B2EF}"/>
    <hyperlink ref="E122" r:id="rId209" xr:uid="{E85F2B3B-5F57-46AE-A0D4-2D274E274EF3}"/>
    <hyperlink ref="B121" r:id="rId210" xr:uid="{16CD48DE-243C-48A8-BD5A-BD40FD787660}"/>
    <hyperlink ref="E121" r:id="rId211" xr:uid="{99042BFF-E845-4789-BA42-AFC8CDE80195}"/>
    <hyperlink ref="B120" r:id="rId212" xr:uid="{B12ABFE5-13D2-4331-B387-3C79444988E1}"/>
    <hyperlink ref="E120" r:id="rId213" xr:uid="{24A06EBD-9592-4874-A3EC-B1C284FA3B34}"/>
    <hyperlink ref="B119" r:id="rId214" xr:uid="{7523459F-9C76-4431-8C50-2BD88351EB7F}"/>
    <hyperlink ref="E119" r:id="rId215" xr:uid="{59B6784F-196D-46FA-85FC-28B53E813B2F}"/>
    <hyperlink ref="B117" r:id="rId216" xr:uid="{70EEE4B3-8E12-4B3A-9CF4-8E645E05A6D7}"/>
    <hyperlink ref="E117" r:id="rId217" xr:uid="{E522CB06-A24D-4BFA-911F-8BE323D6C4DE}"/>
    <hyperlink ref="E116" r:id="rId218" xr:uid="{014E563F-01CF-47A9-BE00-59DF58844B5E}"/>
    <hyperlink ref="B116" r:id="rId219" xr:uid="{A7C30E70-C634-4682-BB3C-B42D6DFCBB7F}"/>
    <hyperlink ref="E115" r:id="rId220" xr:uid="{224A1F83-D2EE-46A7-AF8D-9E5477495BE6}"/>
    <hyperlink ref="B115" r:id="rId221" xr:uid="{C0F5F181-6FCE-4D5F-BDE6-33856CDD276C}"/>
    <hyperlink ref="E114" r:id="rId222" xr:uid="{E864946A-DD9E-48B4-934D-E06A7930B116}"/>
    <hyperlink ref="B114" r:id="rId223" xr:uid="{B6EF7EBD-16D2-40BD-A9E7-DE067C23730D}"/>
    <hyperlink ref="E113" r:id="rId224" xr:uid="{3642D3B6-350E-4B20-9F54-7B5FA24DD2EB}"/>
    <hyperlink ref="B113" r:id="rId225" xr:uid="{CAF275BE-F93B-4768-B55D-E18880B959C9}"/>
    <hyperlink ref="E112" r:id="rId226" xr:uid="{6CEF5091-98CB-48CA-9D2F-40D605AEBCBB}"/>
    <hyperlink ref="B111" r:id="rId227" xr:uid="{38709A4A-B71B-49F1-B0F6-8CBC0C55D731}"/>
    <hyperlink ref="E111" r:id="rId228" xr:uid="{0FE0077D-1A0D-4DDC-BC23-CBBB73269F6D}"/>
    <hyperlink ref="B110" r:id="rId229" xr:uid="{DD9C9F5F-E2CD-410F-9492-3E5AA42BF578}"/>
    <hyperlink ref="E110" r:id="rId230" xr:uid="{065211EB-5B6F-4CC7-8DBA-BDCECC8C569F}"/>
    <hyperlink ref="B109" r:id="rId231" xr:uid="{521A1CBE-F7FA-41C8-B8EE-4B0DF2144097}"/>
    <hyperlink ref="E109" r:id="rId232" xr:uid="{318E6239-2C3D-4B74-A729-0333BBA657E6}"/>
    <hyperlink ref="B108" r:id="rId233" xr:uid="{A7FB1C29-EC7B-43B5-907A-1B0538FDFCD3}"/>
    <hyperlink ref="E108" r:id="rId234" xr:uid="{02E3D5AB-ABAB-4FE9-9C8B-E8FD65D49BA5}"/>
    <hyperlink ref="B107" r:id="rId235" xr:uid="{F09FCC6E-97B1-41FB-924C-924B00D2465C}"/>
    <hyperlink ref="E107" r:id="rId236" xr:uid="{3417573A-B24A-4FD8-9605-6D8F00D574C6}"/>
    <hyperlink ref="E106" r:id="rId237" xr:uid="{2A9F8AA2-3DA8-4B86-8DF6-F93C9F4F5820}"/>
    <hyperlink ref="B106" r:id="rId238" xr:uid="{CAA99849-F69B-4233-9916-754756DB654B}"/>
    <hyperlink ref="E105" r:id="rId239" xr:uid="{26032732-29EE-4720-BA65-34BF27A78CEA}"/>
    <hyperlink ref="B105" r:id="rId240" xr:uid="{23F5E6E2-AA62-4685-9732-9E74AC6F6755}"/>
    <hyperlink ref="E103" r:id="rId241" xr:uid="{50F4CBB3-3853-4372-9FCB-6CDC322807E8}"/>
    <hyperlink ref="B103" r:id="rId242" xr:uid="{DB2D13EC-7C07-4BBC-ABD1-B1FDEC690BDD}"/>
    <hyperlink ref="B102" r:id="rId243" xr:uid="{295B4D15-397F-4BF8-BC7B-291E525B751D}"/>
    <hyperlink ref="E102" r:id="rId244" xr:uid="{52EA42A3-F5AB-4D87-A48A-72799076AF64}"/>
    <hyperlink ref="E101" r:id="rId245" xr:uid="{F977DD31-F872-4EF9-B369-E2D2ED7C0FE0}"/>
    <hyperlink ref="B101" r:id="rId246" xr:uid="{A6A4A6F1-18B1-4743-A601-50B225CC4CCD}"/>
    <hyperlink ref="E100" r:id="rId247" xr:uid="{875F6457-6132-4745-BFFC-3B092D8B2B84}"/>
    <hyperlink ref="B100" r:id="rId248" xr:uid="{797A834A-F7F3-4FAD-A690-688FAA841B0C}"/>
    <hyperlink ref="B99" r:id="rId249" xr:uid="{02119F2E-AD54-42CC-869C-020C67E9B4B9}"/>
    <hyperlink ref="E99" r:id="rId250" xr:uid="{3426F1AE-45A0-48BD-94A2-36D6E9CA5ABF}"/>
    <hyperlink ref="E98" r:id="rId251" xr:uid="{E2E20120-36AE-4C14-8198-02E179BB4929}"/>
    <hyperlink ref="B98" r:id="rId252" xr:uid="{2758CB93-DD69-49F4-A43E-7642965431B8}"/>
    <hyperlink ref="E97" r:id="rId253" xr:uid="{AA95CA33-366E-49E2-886E-665E2DF55E7B}"/>
    <hyperlink ref="B97" r:id="rId254" xr:uid="{876BF568-5F79-41AF-A5ED-2D1CBA3F2A94}"/>
    <hyperlink ref="B96" r:id="rId255" xr:uid="{A950489C-2AF8-47E0-8FA7-BC0041E0757A}"/>
    <hyperlink ref="E96" r:id="rId256" xr:uid="{356EE4DE-DB35-489A-9D2F-185CDADB143C}"/>
    <hyperlink ref="B95" r:id="rId257" xr:uid="{6F724F19-0633-44A7-A657-3142BEF0C4E2}"/>
    <hyperlink ref="E95" r:id="rId258" xr:uid="{C9EB2483-5FF2-4D9A-8E3E-80C0B601445F}"/>
    <hyperlink ref="B94" r:id="rId259" xr:uid="{105373ED-3F8B-4496-8C13-D3C7FC6D87B5}"/>
    <hyperlink ref="E94" r:id="rId260" xr:uid="{F90EB5EC-8EDE-45E9-BB1A-330C350A7F12}"/>
    <hyperlink ref="B93" r:id="rId261" xr:uid="{1D9C747B-49AD-41A1-9228-D0DA74FE4CEC}"/>
    <hyperlink ref="E93" r:id="rId262" xr:uid="{A3D4C8AB-D2B7-4522-998A-C0A9BFD93467}"/>
    <hyperlink ref="B92" r:id="rId263" xr:uid="{FDC8C1F8-60D1-4B5B-B492-C0042B977FD2}"/>
    <hyperlink ref="E92" r:id="rId264" xr:uid="{E51A279B-3920-42C7-8D6E-F76453ACBB2F}"/>
    <hyperlink ref="B91" r:id="rId265" xr:uid="{B7B6E629-9C3C-45B1-8927-0F4FB311AE98}"/>
    <hyperlink ref="E91" r:id="rId266" xr:uid="{0CD58A4D-ABCA-4148-AB4E-120890D21DA1}"/>
    <hyperlink ref="B90" r:id="rId267" xr:uid="{23CB41C1-0AB9-4836-98C4-357A2A0FF1D5}"/>
    <hyperlink ref="E90" r:id="rId268" xr:uid="{AA64566E-2536-4102-A037-4E0F276F8D95}"/>
    <hyperlink ref="B89" r:id="rId269" xr:uid="{73E931EA-1EEE-4E85-A31A-431C069DB323}"/>
    <hyperlink ref="E89" r:id="rId270" xr:uid="{DAAD2319-B8B5-4B67-99E0-B53C5AAE9C47}"/>
    <hyperlink ref="E88" r:id="rId271" xr:uid="{CB21D101-3F27-48D3-876B-694D6158736F}"/>
    <hyperlink ref="B88" r:id="rId272" xr:uid="{E543AD14-4E11-491B-9174-74455BF10E4C}"/>
    <hyperlink ref="E87" r:id="rId273" xr:uid="{A0ABBACD-E593-44B4-9A8C-96E8E03F502C}"/>
    <hyperlink ref="B87" r:id="rId274" xr:uid="{59E30A72-F4B8-4DE8-AEE6-055CE6C08EBC}"/>
    <hyperlink ref="E86" r:id="rId275" xr:uid="{A536389A-7D93-42E8-81BE-4E7E9E6E48FB}"/>
    <hyperlink ref="B86" r:id="rId276" xr:uid="{91D69686-F495-4EFF-830F-077EF8D5591B}"/>
    <hyperlink ref="E85" r:id="rId277" xr:uid="{103F6633-B89A-4363-8EFD-F71F5F2ADEE2}"/>
    <hyperlink ref="B85" r:id="rId278" xr:uid="{48817F14-E4EF-47C5-BE57-4C85FC0F7ABA}"/>
    <hyperlink ref="B84" r:id="rId279" xr:uid="{8FD13FDE-6EE6-4546-BCA7-8013E0332651}"/>
    <hyperlink ref="E84" r:id="rId280" xr:uid="{2F93C10D-CB7A-44BB-A062-B3E7E828A700}"/>
    <hyperlink ref="B83" r:id="rId281" xr:uid="{EBCCBA49-F24F-40C5-BC5E-A8021F6F1A45}"/>
    <hyperlink ref="E83" r:id="rId282" xr:uid="{917D957B-1309-4481-A57C-4CF21FDF9A8C}"/>
    <hyperlink ref="E82" r:id="rId283" xr:uid="{DBA903BB-DE6E-4462-B8F5-CDC508F8BE99}"/>
    <hyperlink ref="B82" r:id="rId284" xr:uid="{190AEA34-76A2-4F3A-A369-D6AB06854CB3}"/>
    <hyperlink ref="E81" r:id="rId285" xr:uid="{FAFEA873-8675-4934-9B26-76BC74E99900}"/>
    <hyperlink ref="B81" r:id="rId286" xr:uid="{1A845BCA-40B6-4532-B0C2-FA52D2360ECD}"/>
    <hyperlink ref="E80" r:id="rId287" xr:uid="{1E0526B0-1CC4-4064-A652-3036F225368D}"/>
    <hyperlink ref="B80" r:id="rId288" xr:uid="{9364D84D-98B0-4BEE-BE77-F40437CF2731}"/>
    <hyperlink ref="E79" r:id="rId289" xr:uid="{B18A92BF-33EA-4980-84DD-0816E5FE4B60}"/>
    <hyperlink ref="B79" r:id="rId290" xr:uid="{94E5053D-4489-4A9E-B7A2-7F3823549ECB}"/>
    <hyperlink ref="E78" r:id="rId291" xr:uid="{84C0EAD3-22F4-46EF-B498-1426BF9A2088}"/>
    <hyperlink ref="B78" r:id="rId292" xr:uid="{2898FF96-658C-4880-A98E-D9F40FA2272E}"/>
    <hyperlink ref="B77" r:id="rId293" xr:uid="{FC454B2B-FF75-4FA1-94C5-F01A4AEF94AA}"/>
    <hyperlink ref="E77" r:id="rId294" xr:uid="{ECA3E384-7F6F-46A5-B36A-108E0867F617}"/>
    <hyperlink ref="B76" r:id="rId295" xr:uid="{E6059829-F45A-4D92-992D-0FB6B293FA76}"/>
    <hyperlink ref="E76" r:id="rId296" xr:uid="{D86C677E-2158-46F3-9576-75669BFCEFF7}"/>
    <hyperlink ref="B75" r:id="rId297" xr:uid="{6B9EB211-3B59-4CC2-A6B8-B03AFDDC78A8}"/>
    <hyperlink ref="E75" r:id="rId298" xr:uid="{BF840A4A-9BE1-4913-96BD-C3803F1B91D8}"/>
    <hyperlink ref="B74" r:id="rId299" xr:uid="{2FD9EED1-245D-445F-8704-C39FF2C75325}"/>
    <hyperlink ref="E74" r:id="rId300" xr:uid="{9B21EF20-60D9-4597-B1E4-758824D204C0}"/>
    <hyperlink ref="B73" r:id="rId301" xr:uid="{AE285370-E1C0-49DA-991F-AB667F7D51BA}"/>
    <hyperlink ref="E73" r:id="rId302" xr:uid="{0F3B08FA-4950-49C1-AB9C-3B6EA0CF5546}"/>
    <hyperlink ref="B72" r:id="rId303" xr:uid="{083A51E3-C0D6-490C-A2E0-ECDF0D961772}"/>
    <hyperlink ref="E72" r:id="rId304" xr:uid="{08A6C875-0E86-452C-B3A9-F675B73253DF}"/>
    <hyperlink ref="B71" r:id="rId305" xr:uid="{6453C92E-64CB-4666-94A0-271078ED0969}"/>
    <hyperlink ref="E71" r:id="rId306" xr:uid="{65CDA7E8-14BD-46CD-B6D3-0589A86C30F4}"/>
    <hyperlink ref="B70" r:id="rId307" xr:uid="{3D036E7B-0F0B-4686-BFE9-3229B4D13B7D}"/>
    <hyperlink ref="E70" r:id="rId308" xr:uid="{AFFA98E3-F882-49AF-808F-90276AD0EB70}"/>
    <hyperlink ref="E69" r:id="rId309" xr:uid="{6C844EB4-51C7-4631-BF2B-4B269670C835}"/>
    <hyperlink ref="B69" r:id="rId310" xr:uid="{84F8DFF3-DB42-4381-8D0B-EF42D4FA186D}"/>
    <hyperlink ref="B68" r:id="rId311" xr:uid="{00EB79E7-5E1B-4EDC-9EF8-C249C6725F68}"/>
    <hyperlink ref="E68" r:id="rId312" xr:uid="{9AE2429F-8ECC-4E28-B8D9-BF1DBA93620A}"/>
    <hyperlink ref="B67" r:id="rId313" xr:uid="{56D28DE9-6C03-4164-B40B-B59961574A81}"/>
    <hyperlink ref="E67" r:id="rId314" xr:uid="{7B167ED9-009B-4708-9AB8-DFDEBA3AB075}"/>
    <hyperlink ref="B66" r:id="rId315" xr:uid="{50868C88-FE94-4476-953E-424450FAB886}"/>
    <hyperlink ref="E66" r:id="rId316" xr:uid="{82658F85-B386-4DE4-83DF-B012F366C18C}"/>
    <hyperlink ref="B65" r:id="rId317" xr:uid="{347A18C1-C530-458D-9963-5942E02C39DA}"/>
    <hyperlink ref="E65" r:id="rId318" xr:uid="{65D944A2-1299-4022-9362-E6A4C8589108}"/>
    <hyperlink ref="B64" r:id="rId319" xr:uid="{2780C042-15C9-4EA4-A036-84249B8C6E56}"/>
    <hyperlink ref="E64" r:id="rId320" xr:uid="{B956BD10-7680-46E9-853C-62FBB2AE6674}"/>
    <hyperlink ref="B63" r:id="rId321" xr:uid="{293E7A87-4BAD-4AD5-AC5D-E21E07CA507A}"/>
    <hyperlink ref="E63" r:id="rId322" xr:uid="{878AD64C-B180-408C-B484-EBD64DA4EEEB}"/>
    <hyperlink ref="B62" r:id="rId323" xr:uid="{1D1B9A0C-4EA9-45C1-AE4C-B3F06018ECE4}"/>
    <hyperlink ref="E62" r:id="rId324" xr:uid="{747922AD-21C9-4782-A125-5A944C88B9DB}"/>
    <hyperlink ref="B61" r:id="rId325" xr:uid="{9860F283-BB22-4D99-8B25-E0874D3B9C06}"/>
    <hyperlink ref="E61" r:id="rId326" xr:uid="{89015964-D0B5-4471-A103-F7C4E813FAA9}"/>
    <hyperlink ref="B60" r:id="rId327" xr:uid="{950FB541-2D53-493C-83F9-90688B3414B5}"/>
    <hyperlink ref="E60" r:id="rId328" xr:uid="{51BA8719-4A0A-468E-93D2-490F89A23EA3}"/>
    <hyperlink ref="B59" r:id="rId329" xr:uid="{D56150F9-C06D-4019-9707-F2F5F9CF84C5}"/>
    <hyperlink ref="E59" r:id="rId330" xr:uid="{1001A1B1-BDD3-44AF-8E69-C2C29F55E1B5}"/>
    <hyperlink ref="B58" r:id="rId331" xr:uid="{3618AFF3-BD5F-4FFA-9598-83AE6D776ED5}"/>
    <hyperlink ref="E58" r:id="rId332" xr:uid="{B70AA9B1-4D5A-46FE-A6D1-C9096931BF16}"/>
    <hyperlink ref="B57" r:id="rId333" xr:uid="{D4DF16C7-3411-40F7-AD60-CB6D2ADD0283}"/>
    <hyperlink ref="E57" r:id="rId334" xr:uid="{0C543FFB-48C6-42B7-B800-2EB24629F9CF}"/>
    <hyperlink ref="B56" r:id="rId335" xr:uid="{EA6F6405-92BF-46FF-AF32-2672001D4EE6}"/>
    <hyperlink ref="E56" r:id="rId336" xr:uid="{CCCB9825-869F-4A1F-840B-F6650BC068D3}"/>
    <hyperlink ref="E55" r:id="rId337" xr:uid="{3575290C-DA6B-4EBA-A8B9-D9CB73F38C60}"/>
    <hyperlink ref="B55" r:id="rId338" xr:uid="{46071161-69B4-4812-A6B1-173E44C0842B}"/>
    <hyperlink ref="B54" r:id="rId339" xr:uid="{52AE4574-573C-427B-A46C-AFA7BF8B3901}"/>
    <hyperlink ref="E54" r:id="rId340" xr:uid="{B8F94761-00DE-48A6-98EE-DDEDC4587D89}"/>
    <hyperlink ref="B53" r:id="rId341" xr:uid="{D36FE5E2-F64B-4D68-9727-5B607FBBA0EF}"/>
    <hyperlink ref="E53" r:id="rId342" xr:uid="{327878A4-9539-4472-AC87-B0F6B6E16855}"/>
    <hyperlink ref="E52" r:id="rId343" xr:uid="{A79B4A74-0CAE-46D5-9FEE-DB6754B674EC}"/>
    <hyperlink ref="B52" r:id="rId344" xr:uid="{8A571D4E-010E-43DC-B17A-518CECE0E931}"/>
    <hyperlink ref="B51" r:id="rId345" xr:uid="{D5BD65C9-7BA4-4149-B300-08AA013D4242}"/>
    <hyperlink ref="E51" r:id="rId346" xr:uid="{D303C189-EAB1-4D73-BC9F-77B901AA0ECF}"/>
    <hyperlink ref="B50" r:id="rId347" xr:uid="{8446DC62-B8CF-4C77-A25A-805EC0E44816}"/>
    <hyperlink ref="E50" r:id="rId348" xr:uid="{CDC300F8-699D-420D-9538-3AB5B1C4F1DE}"/>
    <hyperlink ref="E49" r:id="rId349" xr:uid="{2D5A3E95-7533-4C8F-B5A9-C8BC48DCECA6}"/>
    <hyperlink ref="B49" r:id="rId350" xr:uid="{76D41FE1-CDD3-4ECB-9EFB-6785CE7697FC}"/>
    <hyperlink ref="B48" r:id="rId351" xr:uid="{AD3E94B9-1555-4CD9-A90A-E9E85E0BC1F6}"/>
    <hyperlink ref="E48" r:id="rId352" xr:uid="{C7C22043-87FC-4D03-859B-78C583DAF741}"/>
    <hyperlink ref="B47" r:id="rId353" xr:uid="{6622F3CE-08D4-478D-8024-CB6CD7C8E610}"/>
    <hyperlink ref="E47" r:id="rId354" xr:uid="{8560EFD3-8DE9-4041-BA42-971D55DB8D70}"/>
    <hyperlink ref="B46" r:id="rId355" xr:uid="{F3685BBF-1DAA-407E-96F6-C2980CE1236B}"/>
    <hyperlink ref="E46" r:id="rId356" xr:uid="{4FDAD075-8338-42A9-A6E4-F7E2089ADF43}"/>
    <hyperlink ref="B45" r:id="rId357" xr:uid="{D0557AFA-0159-4478-8D93-1BAA47691E1A}"/>
    <hyperlink ref="E45" r:id="rId358" xr:uid="{2BA302C7-5A25-4269-A1F8-7BCA2FB369F8}"/>
    <hyperlink ref="E44" r:id="rId359" xr:uid="{C762EA50-0117-43A9-BEFC-94C1A03B741A}"/>
    <hyperlink ref="B44" r:id="rId360" xr:uid="{B9F84EEF-DBB1-43D8-A3E9-0F342F8C66C7}"/>
    <hyperlink ref="E43" r:id="rId361" xr:uid="{A54378F7-048B-4950-B1DB-92BB7A416094}"/>
    <hyperlink ref="B43" r:id="rId362" xr:uid="{F7BBC468-31E3-4AA1-88AD-3D7B43E672F3}"/>
    <hyperlink ref="E42" r:id="rId363" xr:uid="{5DA17276-8A44-4D8F-88F4-373DE2688166}"/>
    <hyperlink ref="B42" r:id="rId364" xr:uid="{EBF9B460-A5FD-45FE-AA7D-1FFC3D6FACF3}"/>
    <hyperlink ref="E41" r:id="rId365" xr:uid="{3B07FBFB-7C85-4C71-858E-066A18BFED48}"/>
    <hyperlink ref="B41" r:id="rId366" xr:uid="{782DDEFA-61F0-4DB7-9E28-F2B1B324DA48}"/>
    <hyperlink ref="B40" r:id="rId367" xr:uid="{60CD7D03-DCCE-4DD0-8D8E-C48D66E277F1}"/>
    <hyperlink ref="E40" r:id="rId368" xr:uid="{CB2F0A7A-E221-4857-9219-394EE4C5E894}"/>
    <hyperlink ref="B39" r:id="rId369" xr:uid="{8B7C54DC-E263-4146-AE59-5A9D76FCE037}"/>
    <hyperlink ref="E39" r:id="rId370" xr:uid="{E92F495A-43EB-4CDA-9FDA-8BA0182EDA69}"/>
    <hyperlink ref="B38" r:id="rId371" xr:uid="{DE70A008-E377-4FEC-A23E-AD52F35E2231}"/>
    <hyperlink ref="E38" r:id="rId372" xr:uid="{948113E9-A123-4F76-8744-EAC08DBFD820}"/>
    <hyperlink ref="B37" r:id="rId373" xr:uid="{6C351704-8563-42ED-A23D-AFC45A597D37}"/>
    <hyperlink ref="E37" r:id="rId374" xr:uid="{C06B129F-F84D-4F4B-BA05-652F762EE660}"/>
    <hyperlink ref="B36" r:id="rId375" xr:uid="{E60AE724-8E78-45A4-9763-C2E37B0B57C4}"/>
    <hyperlink ref="E36" r:id="rId376" xr:uid="{1291E3A4-20CF-4BE6-A2E8-F460CD956C66}"/>
    <hyperlink ref="B35" r:id="rId377" xr:uid="{E80C4050-50C2-40B6-8103-9F1575859CC9}"/>
    <hyperlink ref="E35" r:id="rId378" xr:uid="{97A37BC5-C8A5-488A-9413-59F67724409C}"/>
    <hyperlink ref="E34" r:id="rId379" xr:uid="{0027578D-BEC1-4542-B331-3CE4F411E2AF}"/>
    <hyperlink ref="B34" r:id="rId380" xr:uid="{44DA50C2-BCFC-4912-852A-E53A06489A78}"/>
    <hyperlink ref="E33" r:id="rId381" xr:uid="{C8A456F8-E17B-4309-B3FF-6BEFF43B9BD3}"/>
    <hyperlink ref="B33" r:id="rId382" xr:uid="{9A99403F-380F-4D98-94FC-06883288DFD2}"/>
    <hyperlink ref="E32" r:id="rId383" xr:uid="{0426B675-88C3-422A-8DF0-87A8E95D3080}"/>
    <hyperlink ref="B32" r:id="rId384" xr:uid="{996C4D09-923D-4504-BD6A-405EC473853A}"/>
    <hyperlink ref="E31" r:id="rId385" xr:uid="{5D21D7FD-4E19-4D1B-9E31-501F2FC2279F}"/>
    <hyperlink ref="B31" r:id="rId386" xr:uid="{CA12C849-8D5F-40EB-BBF8-DF3119A5A8F0}"/>
    <hyperlink ref="E30" r:id="rId387" xr:uid="{60F7A719-A32B-4798-B23E-82AB0D1B522A}"/>
    <hyperlink ref="B30" r:id="rId388" xr:uid="{2F2AB80B-BC86-441E-B122-6AA7741E147E}"/>
    <hyperlink ref="E29" r:id="rId389" xr:uid="{3808468D-37BB-494F-85C8-615432F2DD0E}"/>
    <hyperlink ref="B29" r:id="rId390" xr:uid="{3C84D21D-AEBF-49A8-B474-2F6F6D22EDDE}"/>
    <hyperlink ref="E28" r:id="rId391" xr:uid="{0A67019D-C150-41F2-8D05-E863FE7B21E8}"/>
    <hyperlink ref="B28" r:id="rId392" xr:uid="{87B652F9-00BF-49F9-8A9A-2B2BFB9BA996}"/>
    <hyperlink ref="E27" r:id="rId393" xr:uid="{04037427-0E33-4C14-89F9-D82C27C09898}"/>
    <hyperlink ref="B27" r:id="rId394" xr:uid="{0E88C733-34A2-4C8A-9795-576E7D8F8D05}"/>
    <hyperlink ref="E26" r:id="rId395" xr:uid="{9E4156D4-6832-43F4-8359-EFFE112C5325}"/>
    <hyperlink ref="B26" r:id="rId396" xr:uid="{EAC74D41-DEE9-4BA3-AF24-BC3C027A4611}"/>
    <hyperlink ref="E25" r:id="rId397" xr:uid="{3002741D-B86D-41FC-97E9-715508B27084}"/>
    <hyperlink ref="B25" r:id="rId398" xr:uid="{2BC59EED-2CC8-4FEF-A5D3-BDA8B48FC5E7}"/>
    <hyperlink ref="E24" r:id="rId399" xr:uid="{14BE5AE5-7901-46A7-B6F4-7D1830C8B08D}"/>
    <hyperlink ref="B24" r:id="rId400" xr:uid="{672CE8CE-1EE5-405E-ADA5-C5DE2FD871CE}"/>
    <hyperlink ref="E23" r:id="rId401" xr:uid="{BDB5BEDC-3F75-4309-81E7-071646FE8A33}"/>
    <hyperlink ref="B23" r:id="rId402" xr:uid="{61A0EDE8-3A61-4A4E-B135-39187247D396}"/>
    <hyperlink ref="B22" r:id="rId403" xr:uid="{41683C79-237C-4406-B93B-E5EC6B6BB197}"/>
    <hyperlink ref="E22" r:id="rId404" xr:uid="{4534D14B-00C8-4F00-9DA1-EC0A2D916EF2}"/>
    <hyperlink ref="B21" r:id="rId405" xr:uid="{419D73F0-73B6-48D4-92B4-85050838D91A}"/>
    <hyperlink ref="E21" r:id="rId406" xr:uid="{2E36CCCF-8343-4032-BBFA-99A28E1962AF}"/>
    <hyperlink ref="B20" r:id="rId407" xr:uid="{CFFBDA52-3FE7-4FF5-A171-1EF9182B12BA}"/>
    <hyperlink ref="E20" r:id="rId408" xr:uid="{0B8108C4-262F-4F0E-8FB6-72E4A481B901}"/>
    <hyperlink ref="B19" r:id="rId409" xr:uid="{3B62D77B-C96F-4ABB-A3B0-1C982C497B7A}"/>
    <hyperlink ref="E19" r:id="rId410" xr:uid="{1D59F83E-D561-4779-B1D4-B59E342FAE3D}"/>
    <hyperlink ref="B18" r:id="rId411" xr:uid="{41FCBFEB-FCA2-4FFD-B240-BC25CCD29749}"/>
    <hyperlink ref="E18" r:id="rId412" xr:uid="{89F4EDB2-8884-4812-928B-ECDC31DABB4E}"/>
    <hyperlink ref="B17" r:id="rId413" xr:uid="{9089918F-C5CA-4070-AE3A-7BAE9BAF8387}"/>
    <hyperlink ref="E17" r:id="rId414" xr:uid="{6530F86C-2B62-44C0-AFB6-C03B44F3B232}"/>
    <hyperlink ref="B16" r:id="rId415" xr:uid="{D428F994-2A5C-4923-AD3D-1418A2133BC6}"/>
    <hyperlink ref="E16" r:id="rId416" xr:uid="{A2AFF4CD-25EE-4385-A09C-A18D30F9F844}"/>
    <hyperlink ref="B15" r:id="rId417" xr:uid="{8EF1AB51-D1BB-4324-97E4-A185902A570A}"/>
    <hyperlink ref="E15" r:id="rId418" xr:uid="{B0D2F275-5801-41E6-9F6F-F33AA54F3E7C}"/>
    <hyperlink ref="B14" r:id="rId419" xr:uid="{191CB24C-C682-4FF6-8154-84CBA90ADF6A}"/>
    <hyperlink ref="E14" r:id="rId420" xr:uid="{A03A3F7C-9D4F-4279-9384-95484F65A400}"/>
    <hyperlink ref="E13" r:id="rId421" xr:uid="{787DA368-33E2-4B9E-A154-B4AE00828B10}"/>
    <hyperlink ref="B13" r:id="rId422" xr:uid="{E8334594-3FA8-4009-B3BE-BAFB84ABBA35}"/>
    <hyperlink ref="B12" r:id="rId423" xr:uid="{BB7FB4EE-36E2-4540-AAEA-5E176C5A05A9}"/>
    <hyperlink ref="B11" r:id="rId424" xr:uid="{0C23933B-A28F-4482-B306-DB3E6EA03757}"/>
    <hyperlink ref="E10" r:id="rId425" xr:uid="{20894B8C-6D4B-4672-946C-F1CD60262762}"/>
    <hyperlink ref="B10" r:id="rId426" xr:uid="{60B7FCC8-1494-4617-9A6F-D5DC88B3D5B4}"/>
    <hyperlink ref="B7" r:id="rId427" xr:uid="{75A3114C-43B5-4780-BFA7-89BF8201B7B9}"/>
    <hyperlink ref="E7" r:id="rId428" xr:uid="{DFC99228-8805-47EB-83FF-37675E326FDC}"/>
    <hyperlink ref="B6" r:id="rId429" xr:uid="{9B9B6285-A533-4541-912F-D8076F5B32A1}"/>
    <hyperlink ref="E6" r:id="rId430" xr:uid="{022C11D3-61F9-4507-A698-26661C9FB632}"/>
    <hyperlink ref="E9" r:id="rId431" xr:uid="{475B57FB-96BB-4F1F-85F1-DEA18ECED94E}"/>
    <hyperlink ref="B9" r:id="rId432" xr:uid="{22BC912B-C2DF-4D0F-B6C0-F9FB08FB41C5}"/>
    <hyperlink ref="B8" r:id="rId433" xr:uid="{67B931E1-B7F6-43BF-96EB-ECD96DED617F}"/>
    <hyperlink ref="E8" r:id="rId434" xr:uid="{385DA856-DFBE-4D1C-BC0E-53A82E69FC82}"/>
    <hyperlink ref="B5" r:id="rId435" xr:uid="{9CCC9D77-08CC-4ACD-AD10-41121331AEC7}"/>
    <hyperlink ref="E5" r:id="rId436" xr:uid="{2CC82C28-E5DE-40F5-9314-41E84026CCAE}"/>
    <hyperlink ref="B4" r:id="rId437" xr:uid="{C7531141-52C8-4947-8C60-9A77ABA9875D}"/>
    <hyperlink ref="E4" r:id="rId438" xr:uid="{A1DDC6FC-8973-4A2F-B97E-5CDB364B6F4E}"/>
    <hyperlink ref="B3" r:id="rId439" xr:uid="{7350FAA6-BDEC-4033-8A17-C2B7B11379D5}"/>
    <hyperlink ref="E3" r:id="rId440" xr:uid="{A4B9A2F2-6427-40C5-B5C5-A94A73BB08DA}"/>
    <hyperlink ref="E2" r:id="rId441" xr:uid="{091D83BB-1EBB-46D4-BF53-30E37BBD5CAE}"/>
    <hyperlink ref="B2" r:id="rId442" xr:uid="{25F3420A-110C-433C-B890-F726A52C56C6}"/>
    <hyperlink ref="B333" r:id="rId443" xr:uid="{9ECD028D-2DE1-4101-B1AB-8AF0AC7F046D}"/>
    <hyperlink ref="B325" r:id="rId444" xr:uid="{730D7609-E08B-46F2-B985-C5EDED28AB10}"/>
    <hyperlink ref="E325" r:id="rId445" xr:uid="{E6404E78-AD9C-401F-AD5F-2AF2723538B4}"/>
    <hyperlink ref="E233" r:id="rId446" xr:uid="{7C44AA6C-5BB0-4F3E-BDB1-559D3B5234EF}"/>
    <hyperlink ref="E232" r:id="rId447" xr:uid="{B56D7EE2-B760-415B-ACC9-0F452D7FAD5B}"/>
    <hyperlink ref="B443" r:id="rId448" xr:uid="{740496C2-36CE-44F8-8FFC-EF7B5A4DA21C}"/>
    <hyperlink ref="E443" r:id="rId449" xr:uid="{E3F5A8DB-3536-4329-9C5F-EC5ADA879B6B}"/>
    <hyperlink ref="E442" r:id="rId450" xr:uid="{E1DC4E5D-CE63-4ABF-ACF3-FAD9243C86F5}"/>
    <hyperlink ref="B442" r:id="rId451" xr:uid="{D3EFD49E-97C4-4F80-B347-9536877AF9B3}"/>
    <hyperlink ref="B441" r:id="rId452" xr:uid="{A0C0B05B-C189-414E-B71B-3F3515F81BDF}"/>
    <hyperlink ref="E441" r:id="rId453" xr:uid="{2F92975B-8001-475D-8A67-ED5DE699D40B}"/>
    <hyperlink ref="B440" r:id="rId454" xr:uid="{4F9DB05B-331E-48CE-904B-19EFA6BEE837}"/>
    <hyperlink ref="E440" r:id="rId455" xr:uid="{646419E8-D886-4553-B310-27F8CEC9D7AF}"/>
    <hyperlink ref="E439" r:id="rId456" xr:uid="{46A19873-B8DD-40B2-B6F2-D3142EE0E410}"/>
    <hyperlink ref="B439" r:id="rId457" xr:uid="{13AC17FF-126A-451B-A163-AF1837A0169F}"/>
    <hyperlink ref="E438" r:id="rId458" xr:uid="{31110242-A939-4165-B111-E4C543E01D96}"/>
    <hyperlink ref="B438" r:id="rId459" xr:uid="{9B4DFB95-186C-4A2B-9E92-5945D6659363}"/>
    <hyperlink ref="B339" r:id="rId460" xr:uid="{F45A1A92-1558-483F-80E3-F88D27A103CC}"/>
    <hyperlink ref="E339" r:id="rId461" xr:uid="{D05010A5-DB97-4A5D-B9FB-8D9A79BEE007}"/>
    <hyperlink ref="B437" r:id="rId462" xr:uid="{C0E21DF5-6A9D-4054-80C2-742860A3C0C5}"/>
    <hyperlink ref="E437" r:id="rId463" xr:uid="{AF4008F8-ACA5-445A-96E2-B3102BF0AC9C}"/>
    <hyperlink ref="B436" r:id="rId464" xr:uid="{12004AEB-44CB-4FF9-84E2-F40EB1BD9C85}"/>
    <hyperlink ref="E436" r:id="rId465" xr:uid="{1E0A4515-4209-4904-A042-11A862F32DDC}"/>
    <hyperlink ref="B435" r:id="rId466" xr:uid="{4978EA28-16C4-40A2-8792-C7468BC1E097}"/>
    <hyperlink ref="E435" r:id="rId467" xr:uid="{AA7AFD40-D010-4C40-BD95-B82BAD02CBDC}"/>
    <hyperlink ref="B434" r:id="rId468" xr:uid="{A80A1E1E-BA2B-4E63-8F1B-47F771550AE6}"/>
    <hyperlink ref="E434" r:id="rId469" xr:uid="{4190ACAF-08D9-48D7-9D0A-EEC73F0FC7E1}"/>
    <hyperlink ref="B433" r:id="rId470" xr:uid="{8011EFB8-9A20-43E4-8E3D-304F031A41CA}"/>
    <hyperlink ref="E433" r:id="rId471" xr:uid="{29DDE759-FACF-4A2D-BE6B-C5C96EEA3D25}"/>
    <hyperlink ref="B432" r:id="rId472" xr:uid="{5E3F1076-E775-405C-82F6-07E45CE3F831}"/>
    <hyperlink ref="E432" r:id="rId473" xr:uid="{778642C6-3019-4822-AF50-F6B2A8F8394A}"/>
    <hyperlink ref="B431" r:id="rId474" xr:uid="{26CEC4D1-29FB-43E5-828B-8C6148E75783}"/>
    <hyperlink ref="E431" r:id="rId475" xr:uid="{2FCAB995-6940-4822-8372-948C0CF36229}"/>
    <hyperlink ref="E430" r:id="rId476" xr:uid="{DDC0F1D3-9EBA-4925-BE3F-245C8E856C82}"/>
    <hyperlink ref="B430" r:id="rId477" xr:uid="{B45E5C2E-52F3-4493-B8D8-6F7EA213C87F}"/>
    <hyperlink ref="B429" r:id="rId478" xr:uid="{873A367B-7A20-4F22-9091-5FFC1B612C32}"/>
    <hyperlink ref="E429" r:id="rId479" xr:uid="{2805CDE2-DFBE-47EC-8D74-2FA0D4A05D49}"/>
    <hyperlink ref="B428" r:id="rId480" xr:uid="{BFCD9EC5-71F3-4E58-8A37-F647E8E20AB3}"/>
    <hyperlink ref="E428" r:id="rId481" xr:uid="{69E6345A-0BC4-4EF7-8EE4-11C4FAC29D98}"/>
    <hyperlink ref="B427" r:id="rId482" xr:uid="{AEA51D55-4C1D-445A-A12F-69681F56096D}"/>
    <hyperlink ref="E427" r:id="rId483" xr:uid="{187F9B3F-C679-4E53-BB6C-5607A0A15453}"/>
    <hyperlink ref="B426" r:id="rId484" xr:uid="{6D2F4616-43A6-4F6A-A7A4-11305016F4C5}"/>
    <hyperlink ref="E426" r:id="rId485" xr:uid="{DB5336DF-E575-4070-BBC3-8431D0C67C74}"/>
    <hyperlink ref="B425" r:id="rId486" xr:uid="{41F3394A-8AF5-4B40-B461-A6420627B60F}"/>
    <hyperlink ref="E425" r:id="rId487" xr:uid="{4D9CC2E3-B387-4899-AE86-73B0A140CBB1}"/>
    <hyperlink ref="B424" r:id="rId488" xr:uid="{D3357BDE-9924-4B5F-8453-18621DA0D374}"/>
    <hyperlink ref="E424" r:id="rId489" xr:uid="{A3963EFF-9DA6-40F7-B5E8-F313221C62D5}"/>
    <hyperlink ref="E423" r:id="rId490" xr:uid="{56DFE334-13A2-4CD4-9343-A6E2B9B6CE0D}"/>
    <hyperlink ref="B423" r:id="rId491" xr:uid="{9B3DE89F-1018-4949-9FDB-1D91FE8B2EA1}"/>
    <hyperlink ref="B422" r:id="rId492" xr:uid="{3A66DAAF-33B8-4291-96A1-3D40A4A49760}"/>
    <hyperlink ref="E422" r:id="rId493" xr:uid="{553F537A-1957-4264-98A1-28051BB11060}"/>
    <hyperlink ref="E421" r:id="rId494" xr:uid="{F4C40C3D-6C83-4420-AEE4-230A33217BA9}"/>
    <hyperlink ref="B421" r:id="rId495" xr:uid="{99933D77-EA30-4CD8-B4EB-D3DB3B2983E1}"/>
    <hyperlink ref="E420" r:id="rId496" xr:uid="{5C1EE007-B27F-4510-99C4-17902E6789B5}"/>
    <hyperlink ref="B420" r:id="rId497" xr:uid="{BB81421E-A9DC-4B94-B44B-D9C4E818C852}"/>
    <hyperlink ref="B419" r:id="rId498" xr:uid="{27B17B0E-314E-4C32-8A6F-E78EB89788AF}"/>
    <hyperlink ref="E419" r:id="rId499" xr:uid="{AB2CFF2D-6972-4975-8995-FB6F6EC420EF}"/>
    <hyperlink ref="B418" r:id="rId500" xr:uid="{E0330470-61D5-415B-8692-EAEE00BCF11B}"/>
    <hyperlink ref="E418" r:id="rId501" xr:uid="{CC703BAA-EB5E-46FA-B26C-6709A0E6A046}"/>
    <hyperlink ref="B417" r:id="rId502" xr:uid="{7976180C-EEBB-43CE-8A5C-7724C3AF1032}"/>
    <hyperlink ref="E417" r:id="rId503" xr:uid="{2F8CEC78-CCDB-400B-ABAA-74E21A41692F}"/>
    <hyperlink ref="B416" r:id="rId504" xr:uid="{5E647F4D-0ABE-4EB9-85AD-4685F56C997D}"/>
    <hyperlink ref="E416" r:id="rId505" xr:uid="{2E4F124F-0F89-4406-9E0B-DDB1B0DC7392}"/>
    <hyperlink ref="B415" r:id="rId506" xr:uid="{ACC4C8EF-A032-4F0F-BF0F-7F5D4957F3BF}"/>
    <hyperlink ref="E415" r:id="rId507" xr:uid="{E736CF35-84A3-4007-8F6E-23D504616118}"/>
    <hyperlink ref="B414" r:id="rId508" xr:uid="{36BC5555-0195-4809-A90B-5C98682D2B5C}"/>
    <hyperlink ref="E414" r:id="rId509" xr:uid="{08EB23AF-D36E-46DC-82DA-B7683597F6BB}"/>
    <hyperlink ref="B413" r:id="rId510" xr:uid="{2C7CAAFE-6CE2-488A-8AB8-37ABCEFD2445}"/>
    <hyperlink ref="E413" r:id="rId511" xr:uid="{E7C00390-DA2E-4BBC-8CB9-8D6DB6CC99C8}"/>
    <hyperlink ref="B412" r:id="rId512" xr:uid="{568D1C2D-19AA-459A-BC3C-67026097C97C}"/>
    <hyperlink ref="E412" r:id="rId513" xr:uid="{56193FB8-A8ED-4F8F-9161-FDFF5D83AEC9}"/>
    <hyperlink ref="B411" r:id="rId514" xr:uid="{7EDEA237-8450-48F8-8B04-7552CA9DE2D9}"/>
    <hyperlink ref="E411" r:id="rId515" xr:uid="{9B9F93B9-86AB-4044-B983-2C7ABE236D8C}"/>
    <hyperlink ref="B410" r:id="rId516" xr:uid="{AD15907A-69F0-4D2A-8264-AE96D129A070}"/>
    <hyperlink ref="E410" r:id="rId517" xr:uid="{3DBC7CC4-DFB3-4020-A3D4-4C0EF7CCE3EA}"/>
    <hyperlink ref="B409" r:id="rId518" xr:uid="{36041ABB-C2C4-4A73-A750-201E96D17FCF}"/>
    <hyperlink ref="E409" r:id="rId519" xr:uid="{4182A68D-72C4-42C2-8DAB-F7B9A523F3D6}"/>
    <hyperlink ref="B408" r:id="rId520" xr:uid="{FA0EEF91-4829-4D92-8DD3-A543697E8D57}"/>
    <hyperlink ref="E408" r:id="rId521" xr:uid="{44ECF2C5-631E-49AE-BEC7-DACDAD3CE8B4}"/>
    <hyperlink ref="B407" r:id="rId522" xr:uid="{1F65BEA9-0C48-4D0E-9393-0B304DA9A4FA}"/>
    <hyperlink ref="E407" r:id="rId523" xr:uid="{F7BCCDCD-3984-4E09-9BD6-6C2E84185B04}"/>
    <hyperlink ref="B406" r:id="rId524" xr:uid="{E1EA1EFF-8920-45DD-ABA1-3FFAC7B062A3}"/>
    <hyperlink ref="E406" r:id="rId525" xr:uid="{9F860253-7569-42C0-A018-8365514D97D2}"/>
    <hyperlink ref="B405" r:id="rId526" xr:uid="{5FA9B60D-C351-4963-ADA8-42F45B2862A7}"/>
    <hyperlink ref="E405" r:id="rId527" xr:uid="{93894502-299B-4BC3-82A2-8A34353C96E2}"/>
    <hyperlink ref="E404" r:id="rId528" xr:uid="{85B0D5A2-26A8-4A1E-89DB-920CB9C8C66C}"/>
    <hyperlink ref="B404" r:id="rId529" xr:uid="{BE68BE6B-E5A6-4568-9301-3A4B7F454890}"/>
    <hyperlink ref="E403" r:id="rId530" xr:uid="{BE54ACDB-68FF-4D3E-8EBA-41235A023C75}"/>
    <hyperlink ref="B403" r:id="rId531" xr:uid="{13FC851C-112A-4856-BBD4-495218724360}"/>
    <hyperlink ref="E402" r:id="rId532" xr:uid="{464BE1AF-76B6-4A79-908B-E595F7CE6298}"/>
    <hyperlink ref="B402" r:id="rId533" xr:uid="{61803E2F-60C6-4BFB-87C5-F3133AD793CA}"/>
    <hyperlink ref="E401" r:id="rId534" xr:uid="{5CDEE5FC-210B-4768-8016-663F3AB0A40E}"/>
    <hyperlink ref="B401" r:id="rId535" xr:uid="{4B6B78D1-21DD-49E5-B143-EFDAB3954541}"/>
    <hyperlink ref="E400" r:id="rId536" xr:uid="{10D30047-4549-4CDB-8798-154FC8B469C8}"/>
    <hyperlink ref="B400" r:id="rId537" xr:uid="{CEA56066-0677-414E-8E7C-30FDB7979433}"/>
    <hyperlink ref="B399" r:id="rId538" xr:uid="{239C04A6-D3FF-404F-925C-3ED33AD36B08}"/>
    <hyperlink ref="E399" r:id="rId539" xr:uid="{DE055084-838C-45DE-B2CF-C35937A41087}"/>
    <hyperlink ref="B398" r:id="rId540" xr:uid="{FF5E7A4C-8E06-497B-9464-20EAB286A4C2}"/>
    <hyperlink ref="E398" r:id="rId541" xr:uid="{E9EE4D69-E667-448B-B406-8C6F0718101B}"/>
    <hyperlink ref="B397" r:id="rId542" xr:uid="{3F90B55A-2084-4DEE-B737-3A02E228CAB4}"/>
    <hyperlink ref="E397" r:id="rId543" xr:uid="{AEA17DB7-A390-42CE-8509-6AFC7A620F6F}"/>
    <hyperlink ref="B396" r:id="rId544" xr:uid="{61BDE31F-5ACC-45D3-B752-3456C6D03640}"/>
    <hyperlink ref="E396" r:id="rId545" xr:uid="{2FB4CBFB-8F85-4182-8DE9-8D7E2B557F01}"/>
    <hyperlink ref="B395" r:id="rId546" xr:uid="{D784824A-3F48-432D-B8FC-95A3D9D87633}"/>
    <hyperlink ref="E395" r:id="rId547" xr:uid="{B8ADC28A-94F0-49FD-84DC-C6767957D6A3}"/>
    <hyperlink ref="B394" r:id="rId548" xr:uid="{17A3F665-AE22-4F1C-BBD9-3FD4DD8A80B5}"/>
    <hyperlink ref="E394" r:id="rId549" xr:uid="{0053F6B3-D8FA-4DEA-9CF8-75B5A81E55BA}"/>
    <hyperlink ref="B393" r:id="rId550" xr:uid="{0EB4766C-8B20-493E-B1A7-09775C6E5A36}"/>
    <hyperlink ref="E393" r:id="rId551" xr:uid="{D1425688-89F6-4164-B5E3-32E84EE9943D}"/>
    <hyperlink ref="B392" r:id="rId552" xr:uid="{F22AD76C-2868-4FC5-8F0E-033D25766DED}"/>
    <hyperlink ref="E392" r:id="rId553" xr:uid="{D5D79443-A7DD-4498-B20A-A799B021819A}"/>
    <hyperlink ref="B391" r:id="rId554" xr:uid="{9F6B1C42-279E-403D-92F1-5AAB7B6763B1}"/>
    <hyperlink ref="E391" r:id="rId555" xr:uid="{4CFC6E9E-AE94-4CC0-A3CC-6CEC038D2F04}"/>
    <hyperlink ref="B390" r:id="rId556" xr:uid="{ABD8A2D5-B8F9-4ED6-92F2-AB1AB40DD77B}"/>
    <hyperlink ref="E390" r:id="rId557" xr:uid="{88666884-966C-440F-A9A9-E6B7C66437A7}"/>
    <hyperlink ref="B389" r:id="rId558" xr:uid="{161E6892-C2BB-4AA6-83A2-FAF67B2242AD}"/>
    <hyperlink ref="E389" r:id="rId559" xr:uid="{90DFB287-C481-439E-9BFF-65EDA630A99B}"/>
    <hyperlink ref="E388" r:id="rId560" xr:uid="{09A4058A-2E58-4F72-BB2B-5C3C9D9BDB58}"/>
    <hyperlink ref="B388" r:id="rId561" xr:uid="{CA42906D-59B3-4508-B77F-E87205BE8ED4}"/>
    <hyperlink ref="E387" r:id="rId562" xr:uid="{23DCD631-703F-44AE-BC5C-EE4BBFC2B8BC}"/>
    <hyperlink ref="B387" r:id="rId563" xr:uid="{1ECE1B4D-052A-41C0-8FDE-DEDF34C0BE38}"/>
    <hyperlink ref="E386" r:id="rId564" xr:uid="{0343ACEB-A4CD-49D4-A6A0-72348D5DF067}"/>
    <hyperlink ref="B386" r:id="rId565" xr:uid="{EE35F62E-2BC5-4C26-9931-B55E0301CEF3}"/>
    <hyperlink ref="E385" r:id="rId566" xr:uid="{84032DCA-B8DC-4B08-AEDF-4911E5D0886B}"/>
    <hyperlink ref="B385" r:id="rId567" xr:uid="{C342DFD3-6737-4200-B85B-01F7F790352E}"/>
    <hyperlink ref="B384" r:id="rId568" xr:uid="{12D634E6-A507-42C8-B396-DD82FFA3D4DD}"/>
    <hyperlink ref="E384" r:id="rId569" xr:uid="{9C3FED45-2A54-44BD-8A32-E34E029A35E0}"/>
    <hyperlink ref="B383" r:id="rId570" xr:uid="{22243238-FB69-4C92-9C5D-B62EF5A7A4C9}"/>
    <hyperlink ref="E383" r:id="rId571" xr:uid="{FFEC3B02-32D2-4A68-819D-7C4E8429EF55}"/>
    <hyperlink ref="E382" r:id="rId572" xr:uid="{049FAEA5-9731-43B0-8EC3-50AE8C1FB539}"/>
    <hyperlink ref="B382" r:id="rId573" xr:uid="{3E71FA7A-A058-4AFE-B92C-4FBA568845B2}"/>
    <hyperlink ref="E381" r:id="rId574" xr:uid="{14E4EE24-5E73-4278-ADBD-E7A758EB5F55}"/>
    <hyperlink ref="B381" r:id="rId575" xr:uid="{12A7074A-95D3-4719-BB4C-333CA3A3F47B}"/>
    <hyperlink ref="B380" r:id="rId576" xr:uid="{B878D810-755A-4317-A5C6-9A5423C3CE6B}"/>
    <hyperlink ref="E380" r:id="rId577" xr:uid="{CD85FF42-89E5-46B0-9CE6-614F22957CBB}"/>
    <hyperlink ref="E379" r:id="rId578" xr:uid="{29DD052C-DB06-42E4-9D08-F16B1F4F3652}"/>
    <hyperlink ref="B379" r:id="rId579" xr:uid="{A5049F75-F7F4-4EA1-ACCF-B429AC825AFE}"/>
    <hyperlink ref="E378" r:id="rId580" xr:uid="{A23B3F11-9CD5-435F-BBE6-C0651B31AD8C}"/>
    <hyperlink ref="B378" r:id="rId581" xr:uid="{13F2E14A-31AE-43F6-922F-2229E109CE8D}"/>
    <hyperlink ref="E377" r:id="rId582" xr:uid="{C9D52ADB-E2FA-4C00-B0C0-D736655E0766}"/>
    <hyperlink ref="B377" r:id="rId583" xr:uid="{4DD53700-A5A6-41E2-8F94-050CE508581F}"/>
    <hyperlink ref="E376" r:id="rId584" xr:uid="{BBFBF51B-CF88-4D21-BA10-EC85BAF75444}"/>
    <hyperlink ref="B376" r:id="rId585" xr:uid="{92FEC71B-0C45-4197-B874-986B25E0DB1D}"/>
    <hyperlink ref="B375" r:id="rId586" xr:uid="{480CFCDE-C1E4-44C2-BF1F-1FF792F5F30A}"/>
    <hyperlink ref="E375" r:id="rId587" xr:uid="{06CAAE19-F037-43A1-AA73-7380532D0394}"/>
    <hyperlink ref="B374" r:id="rId588" xr:uid="{2C1D2E56-2409-4126-9512-619D3238D635}"/>
    <hyperlink ref="E374" r:id="rId589" xr:uid="{9EC861AC-6411-47B4-9AE2-E05E573F0968}"/>
    <hyperlink ref="B373" r:id="rId590" xr:uid="{60B06591-CA70-444D-89D1-B21BD5BA0577}"/>
    <hyperlink ref="E373" r:id="rId591" xr:uid="{56E9168F-CFB8-4B3A-B3EF-3EEA826DA29C}"/>
    <hyperlink ref="B372" r:id="rId592" xr:uid="{99295659-4981-4F04-817E-2960E742370E}"/>
    <hyperlink ref="E372" r:id="rId593" xr:uid="{D7B002CC-748E-4565-BD04-DCA00C5F0216}"/>
    <hyperlink ref="B371" r:id="rId594" xr:uid="{4FA3BF41-E47E-46C8-A896-E0764D4C97B0}"/>
    <hyperlink ref="E371" r:id="rId595" xr:uid="{D0AF9EEC-8283-4588-9101-06B192755F8D}"/>
    <hyperlink ref="B370" r:id="rId596" xr:uid="{1B5CD14F-4A6D-4984-937E-E40D8AFBBB02}"/>
    <hyperlink ref="E370" r:id="rId597" xr:uid="{88573B28-D72A-4202-ACB6-7731D8C78839}"/>
    <hyperlink ref="B369" r:id="rId598" xr:uid="{47FBF6E0-D38E-4A41-BD4F-2EC763887762}"/>
    <hyperlink ref="E369" r:id="rId599" xr:uid="{F3C5F1E1-FC90-4649-891C-038E56FAB467}"/>
    <hyperlink ref="B368" r:id="rId600" xr:uid="{567D2853-4337-4AC3-8C85-AD3835B59613}"/>
    <hyperlink ref="E368" r:id="rId601" xr:uid="{07DDAE9C-B6D6-425D-844C-315A85E6D01C}"/>
    <hyperlink ref="B367" r:id="rId602" xr:uid="{925AAABD-0C12-446D-924E-246FAE2A81EF}"/>
    <hyperlink ref="E367" r:id="rId603" xr:uid="{498ECC74-F697-47FF-81C1-6D73D7C9A49E}"/>
    <hyperlink ref="B366" r:id="rId604" xr:uid="{ECABA1A8-49F9-44A4-ACD0-83D5AACCAA2B}"/>
    <hyperlink ref="E366" r:id="rId605" xr:uid="{AC9F826B-89BF-49DC-8A95-05F241898DA7}"/>
    <hyperlink ref="B365" r:id="rId606" xr:uid="{35652C8A-DE91-4770-9A10-8778DB5BFECB}"/>
    <hyperlink ref="E365" r:id="rId607" xr:uid="{947711CA-8242-42C0-B26E-B3649FEB88A4}"/>
    <hyperlink ref="B364" r:id="rId608" xr:uid="{DD937ADE-00F8-403B-A3D3-EF4FE740D657}"/>
    <hyperlink ref="E364" r:id="rId609" xr:uid="{AA0F28A0-0375-4AA4-814F-517EE41AE867}"/>
    <hyperlink ref="B363" r:id="rId610" xr:uid="{22FB372A-CB7F-4FFD-85AB-902F414E81BD}"/>
    <hyperlink ref="E363" r:id="rId611" xr:uid="{91EA426B-798B-480A-9F19-9D311BEC9D84}"/>
    <hyperlink ref="E362" r:id="rId612" xr:uid="{DBEF03AB-E2A9-48FA-8188-DE4CE8BA7542}"/>
    <hyperlink ref="B362" r:id="rId613" xr:uid="{7927760A-F1F9-4CF5-BBB6-668233F142EE}"/>
    <hyperlink ref="E361" r:id="rId614" xr:uid="{B7A048C0-D9E7-4248-9E93-BA7B3CB71B70}"/>
    <hyperlink ref="B361" r:id="rId615" xr:uid="{4B568AD0-702B-47C3-881D-73E84692F4A0}"/>
    <hyperlink ref="B360" r:id="rId616" xr:uid="{E4B4EA1A-94F2-4807-9328-886E5FED7239}"/>
    <hyperlink ref="E360" r:id="rId617" xr:uid="{FDAECD2D-C895-409D-892A-4375E0DE0A86}"/>
    <hyperlink ref="B359" r:id="rId618" xr:uid="{4039B63C-5A9C-46F2-9C9A-34B5A4ED9A73}"/>
    <hyperlink ref="E359" r:id="rId619" xr:uid="{F8FE71F2-6C55-4CAF-965A-779FDA9F3E97}"/>
    <hyperlink ref="E358" r:id="rId620" xr:uid="{210167C0-3FBE-4215-BE50-2B52D7C16FB8}"/>
    <hyperlink ref="B358" r:id="rId621" xr:uid="{DDDBFF41-F0AE-4E59-88F3-FAD80DED7E97}"/>
    <hyperlink ref="B357" r:id="rId622" xr:uid="{768F8BC7-3757-4BA5-BE65-56602366F849}"/>
    <hyperlink ref="E357" r:id="rId623" xr:uid="{26AEBB8D-677F-47C9-A871-CC8277E88457}"/>
    <hyperlink ref="B356" r:id="rId624" xr:uid="{B60742F0-808B-4345-B5BD-866EAAFD8A02}"/>
    <hyperlink ref="E356" r:id="rId625" xr:uid="{08514CFB-4AAE-4878-B0DD-5E21E9F6B109}"/>
    <hyperlink ref="B355" r:id="rId626" xr:uid="{B82DECAC-E82C-469B-A1FD-9BA01CE972AB}"/>
    <hyperlink ref="E355" r:id="rId627" xr:uid="{E3496F55-6229-42ED-8D48-0ED42BD82858}"/>
    <hyperlink ref="B354" r:id="rId628" xr:uid="{FADB5B0C-EAA3-4429-B04E-CA2B2F0EB9FC}"/>
    <hyperlink ref="E354" r:id="rId629" xr:uid="{11F5C407-A235-401A-87AD-3919103B35B8}"/>
    <hyperlink ref="B353" r:id="rId630" xr:uid="{3B2F3F81-A17B-4BB0-8D82-81B0E0CBB4C1}"/>
    <hyperlink ref="E353" r:id="rId631" xr:uid="{220A4125-FFB0-4DD4-B2EA-53960A36E984}"/>
    <hyperlink ref="B352" r:id="rId632" xr:uid="{123C9CEB-CF1C-496B-87F8-DC80D5366352}"/>
    <hyperlink ref="E352" r:id="rId633" xr:uid="{B5132A36-DC78-4169-A2D7-029A31E8ED32}"/>
    <hyperlink ref="B351" r:id="rId634" xr:uid="{914616C7-BA1A-457A-A0D4-4317EA5E84CF}"/>
    <hyperlink ref="E351" r:id="rId635" xr:uid="{DB2E956D-B355-4D66-BD30-C5B8B294B7E8}"/>
    <hyperlink ref="B350" r:id="rId636" xr:uid="{564B3AB7-AEAA-45EC-B928-23E3CE1D42C2}"/>
    <hyperlink ref="E350" r:id="rId637" xr:uid="{FCD91F4F-E179-47C5-8D00-F5C4D8E08018}"/>
    <hyperlink ref="B349" r:id="rId638" xr:uid="{2283C88A-47F6-48D0-9DF3-CDB2389D4FA2}"/>
    <hyperlink ref="E349" r:id="rId639" xr:uid="{1BDEE9F7-1983-4803-B3B9-8094115FA0F1}"/>
    <hyperlink ref="B348" r:id="rId640" xr:uid="{9231924C-CA38-4AC3-9BC2-FC19ECA8C49B}"/>
    <hyperlink ref="E348" r:id="rId641" xr:uid="{6FD97EAD-146F-411D-B4F8-D890419E1F28}"/>
    <hyperlink ref="B347" r:id="rId642" xr:uid="{7E9105EA-1116-48EA-92A1-300BE9E88939}"/>
    <hyperlink ref="E347" r:id="rId643" xr:uid="{72D48B5B-42FF-4B07-B3AF-C4666C425292}"/>
    <hyperlink ref="B346" r:id="rId644" xr:uid="{0A9F6910-5E85-46BB-99F2-505F31BB500B}"/>
    <hyperlink ref="E346" r:id="rId645" xr:uid="{EBCB7DE2-36BA-4CEF-AD70-06A055C27048}"/>
    <hyperlink ref="B345" r:id="rId646" xr:uid="{476251B1-545B-4213-83F9-981C220DAE24}"/>
    <hyperlink ref="E345" r:id="rId647" xr:uid="{E9865E37-7832-47B2-8B5D-CF47426B08C8}"/>
    <hyperlink ref="B344" r:id="rId648" xr:uid="{F3BA6AC9-E901-4A4E-AE87-8AB070AF6AA3}"/>
    <hyperlink ref="E344" r:id="rId649" xr:uid="{47A107E8-49DA-4BF3-9660-CF4D46E953DA}"/>
    <hyperlink ref="B343" r:id="rId650" xr:uid="{86B2083F-D0DB-4FDF-B508-097A4CF7FD16}"/>
    <hyperlink ref="E343" r:id="rId651" xr:uid="{B3368DD2-C1A2-4216-B1D0-75779AFDE107}"/>
    <hyperlink ref="B342" r:id="rId652" xr:uid="{778FC57D-EDCE-4D5F-A85C-4ED2FBB622AE}"/>
    <hyperlink ref="E342" r:id="rId653" xr:uid="{6B17F3AD-3A0B-4702-B72D-1A0C97CE67A1}"/>
    <hyperlink ref="B341" r:id="rId654" xr:uid="{CC27715B-58DA-4400-BF25-50849CBE3EF1}"/>
    <hyperlink ref="E341" r:id="rId655" xr:uid="{E5B6FF7B-14C3-43A8-A657-D9FBD1B07484}"/>
    <hyperlink ref="B340" r:id="rId656" xr:uid="{ECED93D9-E595-429E-A703-DE7E02C7C48C}"/>
    <hyperlink ref="E340" r:id="rId657" xr:uid="{BC297BE8-706B-4114-980D-0C0CEC831552}"/>
    <hyperlink ref="B338" r:id="rId658" xr:uid="{90CFC1F2-BEBF-4404-83B5-476E7A570DA0}"/>
    <hyperlink ref="E338" r:id="rId659" xr:uid="{79857E78-3E94-40BE-9E83-C2ADF1F1DE5B}"/>
    <hyperlink ref="E337" r:id="rId660" xr:uid="{376DA7DB-496C-4BA2-80CA-A8726407FD37}"/>
    <hyperlink ref="B337" r:id="rId661" xr:uid="{13560CFC-6548-44E0-8776-C289936620C9}"/>
    <hyperlink ref="E336" r:id="rId662" xr:uid="{F1199697-532E-40AD-AE78-9BCCA4D57BDB}"/>
    <hyperlink ref="B336" r:id="rId663" xr:uid="{AC529C3F-1491-40AC-8A07-14E5486F6A97}"/>
    <hyperlink ref="E335" r:id="rId664" xr:uid="{1C8E4DB5-4D48-478F-BC68-1F794DF431D9}"/>
    <hyperlink ref="B335" r:id="rId665" xr:uid="{DACA91A8-D9E0-4B2A-82D0-51B292ACB344}"/>
    <hyperlink ref="E334" r:id="rId666" xr:uid="{E120A1CA-3B92-4F35-8983-B9B7A9AA1C66}"/>
    <hyperlink ref="B334" r:id="rId667" xr:uid="{DD64FE07-97DE-42A5-AF12-3431637C176F}"/>
    <hyperlink ref="E333" r:id="rId668" xr:uid="{EECAD40F-5AE3-4E72-911F-5987EEB59EBE}"/>
    <hyperlink ref="B332" r:id="rId669" xr:uid="{6A80A2F9-1D77-4261-BDC1-4E27AEEA217D}"/>
    <hyperlink ref="E332" r:id="rId670" xr:uid="{7CBF351B-6CA1-413A-8927-5136B0830679}"/>
    <hyperlink ref="B331" r:id="rId671" xr:uid="{58F68610-3247-4E45-96D3-F9F425F4C06C}"/>
    <hyperlink ref="E331" r:id="rId672" xr:uid="{2B71B7EB-43CC-452A-9B42-482964D5E082}"/>
    <hyperlink ref="B330" r:id="rId673" xr:uid="{84B5DA4C-719B-4176-88A6-3620BD626531}"/>
    <hyperlink ref="E330" r:id="rId674" xr:uid="{9E117B3F-0700-46DB-8994-BCAC0A40F125}"/>
    <hyperlink ref="B329" r:id="rId675" xr:uid="{7C96FD42-21EA-472E-8C1E-CD259811A999}"/>
    <hyperlink ref="E329" r:id="rId676" xr:uid="{82B6D7F6-EC16-445C-953C-47252196EAD1}"/>
    <hyperlink ref="B328" r:id="rId677" xr:uid="{A18EAC09-33FB-450B-80E5-4FA13FC3F753}"/>
    <hyperlink ref="E328" r:id="rId678" xr:uid="{83E9B9F4-CB93-451F-BBF1-414BA6F16D3B}"/>
    <hyperlink ref="E327" r:id="rId679" xr:uid="{74F5377E-9A42-4042-A6F5-EFFD1C5C223D}"/>
    <hyperlink ref="B327" r:id="rId680" xr:uid="{CC7FF69B-49E3-472D-8647-4381D64796F8}"/>
    <hyperlink ref="E326" r:id="rId681" xr:uid="{89175B52-54B9-4623-AA0F-A555A9F240D0}"/>
    <hyperlink ref="B326" r:id="rId682" xr:uid="{7716EFD2-4623-4B5F-A113-F54A55FF9A7B}"/>
    <hyperlink ref="E324" r:id="rId683" xr:uid="{3F6AF682-C315-4C17-BFC4-F8DB5A0F2A8F}"/>
    <hyperlink ref="B324" r:id="rId684" xr:uid="{F48331BD-F68F-4861-828A-D4E014C49087}"/>
    <hyperlink ref="B323" r:id="rId685" xr:uid="{7EBC3311-457C-4C7F-846E-6D51657D3D84}"/>
    <hyperlink ref="E323" r:id="rId686" xr:uid="{08192F8B-B932-43ED-BD40-9AA064E91D39}"/>
    <hyperlink ref="E322" r:id="rId687" xr:uid="{C572B385-FD40-4B92-8A36-06692AF2C076}"/>
    <hyperlink ref="B322" r:id="rId688" xr:uid="{00462017-2602-4ABE-831C-F72403FAA87E}"/>
    <hyperlink ref="E321" r:id="rId689" xr:uid="{9C0D5D0F-0D09-4E80-97CF-1261204102B6}"/>
    <hyperlink ref="B321" r:id="rId690" xr:uid="{F2F90032-C688-4D4D-A9EF-4CA7091C5974}"/>
    <hyperlink ref="B320" r:id="rId691" xr:uid="{950FCB93-F74F-4246-B169-3161E91A480A}"/>
    <hyperlink ref="E320" r:id="rId692" xr:uid="{285564D7-4EDB-408E-B961-5C4500E30A69}"/>
    <hyperlink ref="E319" r:id="rId693" xr:uid="{18F16F0B-13DC-443D-BDCD-6BEE8C7433DB}"/>
    <hyperlink ref="B319" r:id="rId694" xr:uid="{DB3A7647-5DF5-4157-B778-896452A99FF8}"/>
    <hyperlink ref="E318" r:id="rId695" xr:uid="{B0254E47-21E7-42C3-8937-C13CB6B8F238}"/>
    <hyperlink ref="B318" r:id="rId696" xr:uid="{275722B0-5560-4E0A-A4D7-71CF4A6E6D71}"/>
    <hyperlink ref="B317" r:id="rId697" xr:uid="{994F96C6-36FB-4A89-A4D1-82DD5E94A2E7}"/>
    <hyperlink ref="E317" r:id="rId698" xr:uid="{E0BA54FD-56D0-406C-ACA9-D5CD4C391E6E}"/>
    <hyperlink ref="B316" r:id="rId699" xr:uid="{9F8D1C14-8700-45FA-BF5B-C8FB21B956B0}"/>
    <hyperlink ref="E316" r:id="rId700" xr:uid="{0C73DCBD-88E7-4153-83D4-63C9DBE876AC}"/>
    <hyperlink ref="B315" r:id="rId701" xr:uid="{BBDECE0D-2F81-48F4-96D9-70436CCFD50B}"/>
    <hyperlink ref="E315" r:id="rId702" xr:uid="{1738279A-3DBF-48EA-8DB6-C70B9ADF14AA}"/>
    <hyperlink ref="B314" r:id="rId703" xr:uid="{7EB050BA-7BE7-4BE4-A836-81372416F948}"/>
    <hyperlink ref="E314" r:id="rId704" xr:uid="{16C62FBC-1E1A-4B72-9CDB-7057819E85D1}"/>
    <hyperlink ref="B313" r:id="rId705" xr:uid="{FFC7B3FD-EF78-46ED-85C3-155FD12B9A78}"/>
    <hyperlink ref="E313" r:id="rId706" xr:uid="{AD6AC987-CD74-49B9-A050-248259ED378F}"/>
    <hyperlink ref="B312" r:id="rId707" xr:uid="{343F4D52-1327-43AD-93D2-CBA5EFFFAEEE}"/>
    <hyperlink ref="E312" r:id="rId708" xr:uid="{E8BED438-DA45-4BDC-BE38-A38D509F19F5}"/>
    <hyperlink ref="B311" r:id="rId709" xr:uid="{4E981318-E5C7-40BC-8BDA-5F684C25DD4D}"/>
    <hyperlink ref="E311" r:id="rId710" xr:uid="{4EC8C43B-1B78-4DE6-B789-C0A1ADF6E335}"/>
    <hyperlink ref="B310" r:id="rId711" xr:uid="{9DB820A8-3797-4793-849C-908A38EDFCA7}"/>
    <hyperlink ref="E310" r:id="rId712" xr:uid="{07E6C223-0F08-41A1-91EF-6C59E0059A35}"/>
    <hyperlink ref="E309" r:id="rId713" xr:uid="{42DC862E-0441-4CC2-A720-07F097334C27}"/>
    <hyperlink ref="B309" r:id="rId714" xr:uid="{3DD787D4-FBDA-4B4B-97F6-CE1A1B9546C3}"/>
    <hyperlink ref="E308" r:id="rId715" xr:uid="{4A5319E4-9750-4D53-8CE9-BF93AFD4C7DF}"/>
    <hyperlink ref="B308" r:id="rId716" xr:uid="{9B8CD15D-4DAF-4C3D-9A7E-B2EEDFD29119}"/>
    <hyperlink ref="E307" r:id="rId717" xr:uid="{C3177E8A-8733-4E49-899F-1D28CD8506A1}"/>
    <hyperlink ref="B307" r:id="rId718" xr:uid="{2F794867-1A17-4D45-9539-82C221CA820D}"/>
    <hyperlink ref="E306" r:id="rId719" xr:uid="{3A50683D-2EBC-4885-A1FC-8BE5B30BAA1D}"/>
    <hyperlink ref="B306" r:id="rId720" xr:uid="{DD35EEF1-2BE5-457E-9F06-A9D3757383C7}"/>
    <hyperlink ref="B305" r:id="rId721" xr:uid="{33B43419-EC1A-4957-9641-4D33A9A798CB}"/>
    <hyperlink ref="E305" r:id="rId722" xr:uid="{40E24505-52EC-4205-BE7F-A1ACD48CA0D1}"/>
    <hyperlink ref="B304" r:id="rId723" xr:uid="{57FB77DD-D964-40B9-B719-B8750D25E729}"/>
    <hyperlink ref="E304" r:id="rId724" xr:uid="{65D48DFF-A513-4C80-8B60-2EF4BE48E837}"/>
    <hyperlink ref="E303" r:id="rId725" xr:uid="{5B5E07D6-A117-480C-90B1-785825565151}"/>
    <hyperlink ref="B303" r:id="rId726" xr:uid="{ACAA03E4-FC29-43F8-94D4-1F7B8789FA32}"/>
    <hyperlink ref="E302" r:id="rId727" xr:uid="{74BBB4FB-57CB-4A5A-9B97-E800A2334044}"/>
    <hyperlink ref="B302" r:id="rId728" xr:uid="{DE0ADAAA-FE28-4E47-92C7-4D88D8887141}"/>
    <hyperlink ref="E301" r:id="rId729" xr:uid="{0946ACB3-CDDB-4BCE-9EE3-22C533500A76}"/>
    <hyperlink ref="B301" r:id="rId730" xr:uid="{11996295-E0CB-46E4-ABB9-9C088B790A17}"/>
    <hyperlink ref="E300" r:id="rId731" xr:uid="{3C3A534C-5AEE-4818-8923-9DE18F9114BA}"/>
    <hyperlink ref="B300" r:id="rId732" xr:uid="{D11A7C1B-56E4-4E5E-B3FE-23E0F95749E9}"/>
    <hyperlink ref="E299" r:id="rId733" xr:uid="{AC31B9A1-0541-4C2E-A551-D462C8E45AC2}"/>
    <hyperlink ref="B299" r:id="rId734" xr:uid="{82A5CF1A-6662-4953-A2B3-58747A8CD60C}"/>
    <hyperlink ref="B298" r:id="rId735" xr:uid="{3651617E-7FB7-431A-8870-7562A4D8FFBD}"/>
    <hyperlink ref="E298" r:id="rId736" xr:uid="{CE1A3D07-CCA7-4E1F-9F3F-449AA87F638B}"/>
    <hyperlink ref="B297" r:id="rId737" xr:uid="{7EEEB563-7ABF-4352-9184-CCDF742F6BBA}"/>
    <hyperlink ref="E297" r:id="rId738" xr:uid="{DF2D6BA8-569F-4A9A-A227-8ECC9E8B8AB8}"/>
    <hyperlink ref="B296" r:id="rId739" xr:uid="{582CFD2B-F1C9-4C51-ABFC-AFBC239BB13B}"/>
    <hyperlink ref="E296" r:id="rId740" xr:uid="{BBDECA67-993A-40B5-9DED-C0E23A58A83F}"/>
    <hyperlink ref="B295" r:id="rId741" xr:uid="{3F3D6D08-2739-4F63-A483-350335D955E8}"/>
    <hyperlink ref="E295" r:id="rId742" xr:uid="{063549C0-052B-44AC-BBDE-C01AEF0B0140}"/>
    <hyperlink ref="B294" r:id="rId743" xr:uid="{2CE9F8CC-E4A7-47BC-B0CD-EF8E3278D38C}"/>
    <hyperlink ref="E294" r:id="rId744" xr:uid="{42CEB86B-AC3A-4A3E-A28B-A00FBE43D5A5}"/>
    <hyperlink ref="B293" r:id="rId745" xr:uid="{90F63408-5AF8-47AD-9D4B-4D68937FBF19}"/>
    <hyperlink ref="E293" r:id="rId746" xr:uid="{47F86C09-7EE2-492A-8731-7A40E8C4D0DA}"/>
    <hyperlink ref="B292" r:id="rId747" xr:uid="{89F7772C-CC1F-4535-8C73-4B6A3C7E6535}"/>
    <hyperlink ref="E292" r:id="rId748" xr:uid="{0FE925B7-B490-488D-8481-78F41BDD5273}"/>
    <hyperlink ref="B291" r:id="rId749" xr:uid="{AC0D4B19-EDBD-43B9-A32B-75D4B141CEBC}"/>
    <hyperlink ref="E291" r:id="rId750" xr:uid="{5797014D-C5BC-4109-951C-AC6263945937}"/>
    <hyperlink ref="E290" r:id="rId751" xr:uid="{F07A8648-A592-423D-84A6-23D11B5E756A}"/>
    <hyperlink ref="B290" r:id="rId752" xr:uid="{566CEA52-6BD9-4169-83BC-A734AC4AF761}"/>
    <hyperlink ref="B289" r:id="rId753" xr:uid="{20924CD8-C222-4461-94B2-6BFD7BF564C7}"/>
    <hyperlink ref="E289" r:id="rId754" xr:uid="{66BB861A-4FBA-4117-9F21-973ED00997F7}"/>
    <hyperlink ref="B288" r:id="rId755" xr:uid="{4B1AB602-C025-4799-BDC7-CEC8879C9C39}"/>
    <hyperlink ref="E288" r:id="rId756" xr:uid="{90F435C4-668C-4C4D-9DE0-C82D792FC0EA}"/>
    <hyperlink ref="B287" r:id="rId757" xr:uid="{93936A87-D332-4FC5-B9B7-7F06DBDD2CBD}"/>
    <hyperlink ref="E287" r:id="rId758" xr:uid="{DCE114DA-3473-482E-B10C-7A3A2291F2A5}"/>
    <hyperlink ref="B286" r:id="rId759" xr:uid="{DDA199D3-FEE2-43D5-844D-D380D6BB833E}"/>
    <hyperlink ref="E286" r:id="rId760" xr:uid="{8C2F6ABE-F9B0-4DAA-A5E2-C723A39547C1}"/>
    <hyperlink ref="B285" r:id="rId761" xr:uid="{499C96D4-C5C7-4A22-A6CB-C91F591BB9F6}"/>
    <hyperlink ref="E285" r:id="rId762" xr:uid="{F7AEFC1B-BE89-4F69-8710-5ED97C3C8017}"/>
    <hyperlink ref="B284" r:id="rId763" xr:uid="{5B0190FA-A416-43B6-8709-B164BA103149}"/>
    <hyperlink ref="E284" r:id="rId764" xr:uid="{D67BAA72-C5E4-4A31-9F3D-0C537FC87B78}"/>
    <hyperlink ref="B283" r:id="rId765" xr:uid="{9034702B-D4CB-4688-9F00-EAA570882939}"/>
    <hyperlink ref="E283" r:id="rId766" xr:uid="{7DF79030-45CC-4DB7-B587-670B21313EDE}"/>
    <hyperlink ref="B282" r:id="rId767" xr:uid="{AECF4A67-F847-4CDA-A539-85E4DB5AD8A9}"/>
    <hyperlink ref="E282" r:id="rId768" xr:uid="{7CE4498F-F2DC-4792-A326-1245BC2CA872}"/>
    <hyperlink ref="B281" r:id="rId769" xr:uid="{A1809BF9-C718-4C53-AC7A-8CE13FF35901}"/>
    <hyperlink ref="E281" r:id="rId770" xr:uid="{9A8374DB-E30E-424C-BC20-1B7B2677EAE5}"/>
    <hyperlink ref="B280" r:id="rId771" xr:uid="{3254978B-58C7-4847-BE91-6C42B77327B4}"/>
    <hyperlink ref="E280" r:id="rId772" xr:uid="{57E07EF9-A271-4909-B854-45FD243A257C}"/>
    <hyperlink ref="B279" r:id="rId773" xr:uid="{98779592-5AE9-48A5-9D29-FBD8775867EE}"/>
    <hyperlink ref="E279" r:id="rId774" xr:uid="{01CEBC71-98B5-4FCC-976C-3DFA1A97460C}"/>
    <hyperlink ref="B278" r:id="rId775" xr:uid="{A22DE19E-AEC5-4A0D-A7A3-B6A3E38D0AEB}"/>
    <hyperlink ref="E278" r:id="rId776" xr:uid="{8450762B-3C57-46AB-ADA7-BF7A1868DD75}"/>
    <hyperlink ref="B277" r:id="rId777" xr:uid="{742FDF78-E55B-45BF-87E7-DBACBC6C21AC}"/>
    <hyperlink ref="E277" r:id="rId778" xr:uid="{5BF64157-9F93-442A-AE37-F621164CE791}"/>
    <hyperlink ref="E276" r:id="rId779" xr:uid="{1EFCC940-B2D8-4795-ACB3-E8311FAB173D}"/>
    <hyperlink ref="B276" r:id="rId780" xr:uid="{3987E2E8-DFC4-43F2-A7A5-38F599B50DCE}"/>
    <hyperlink ref="B275" r:id="rId781" xr:uid="{CF96EC49-EBD5-47C8-BD8C-B2496831E951}"/>
    <hyperlink ref="E275" r:id="rId782" xr:uid="{A8AE0D0D-D2E9-4A51-BFB4-BBA6295085AE}"/>
    <hyperlink ref="B274" r:id="rId783" xr:uid="{111F885B-8945-42E0-97E9-96F8667DBD54}"/>
    <hyperlink ref="E274" r:id="rId784" xr:uid="{8B4BD77E-3B89-45E4-B79F-258B1C117230}"/>
    <hyperlink ref="E273" r:id="rId785" xr:uid="{94845595-49A8-488E-AE51-48DE7E546D9E}"/>
    <hyperlink ref="B273" r:id="rId786" xr:uid="{8318161B-EE59-44BC-939D-5B66B5CFD173}"/>
    <hyperlink ref="B272" r:id="rId787" xr:uid="{E6C95D90-3A07-4454-B8DC-DC4E4DD1470C}"/>
    <hyperlink ref="E272" r:id="rId788" xr:uid="{EEEB1226-E763-41E0-B9AF-A642CBE4AD27}"/>
    <hyperlink ref="B271" r:id="rId789" xr:uid="{7DF387FA-280C-47E9-A3D9-DDE1AF3D8708}"/>
    <hyperlink ref="E271" r:id="rId790" xr:uid="{4D9DBA33-4447-4414-854A-FEECA1D71940}"/>
    <hyperlink ref="E270" r:id="rId791" xr:uid="{C5E1E39D-EDB2-4913-A213-8638FB5886F1}"/>
    <hyperlink ref="B270" r:id="rId792" xr:uid="{0F42E1A1-13C7-4179-A857-94B9DC703711}"/>
    <hyperlink ref="B269" r:id="rId793" xr:uid="{8FB3B533-2415-423C-8824-1BF8BEAEA6F0}"/>
    <hyperlink ref="E269" r:id="rId794" xr:uid="{CF2FABB4-2F2E-4382-A220-E9DA6A67276A}"/>
    <hyperlink ref="B268" r:id="rId795" xr:uid="{776CF50B-0A84-4D5A-B8D7-ADABAB2794B6}"/>
    <hyperlink ref="E268" r:id="rId796" xr:uid="{A06EA37C-E558-4D8A-9346-526CF2361265}"/>
    <hyperlink ref="B267" r:id="rId797" xr:uid="{1755D2DE-94CB-4A59-8A15-44A4136595D3}"/>
    <hyperlink ref="E267" r:id="rId798" xr:uid="{9A938B9D-7EE4-43FE-AEC0-B5EF233B432C}"/>
    <hyperlink ref="B266" r:id="rId799" xr:uid="{FBE41A95-2AFC-4AA7-AC32-9B8AE8904C63}"/>
    <hyperlink ref="E266" r:id="rId800" xr:uid="{7A81367C-356D-4948-AD77-0CBCD7C86CB9}"/>
    <hyperlink ref="E265" r:id="rId801" xr:uid="{2B301DDB-893B-4A84-94E9-9E0F6B912822}"/>
    <hyperlink ref="B265" r:id="rId802" xr:uid="{6CCAB0D0-4503-4342-9386-1E03DA23F488}"/>
    <hyperlink ref="E264" r:id="rId803" xr:uid="{FE0F625F-BD86-423E-B6FD-EFFDC5B2462E}"/>
    <hyperlink ref="B264" r:id="rId804" xr:uid="{96C6983D-1636-4789-9340-9F8C8E3372AB}"/>
    <hyperlink ref="E263" r:id="rId805" xr:uid="{56F7ABBB-7C4F-4D2E-8A53-45CBEC1C5333}"/>
    <hyperlink ref="B263" r:id="rId806" xr:uid="{BEEF22FF-5B12-46C4-A0CF-116D96DCD4CA}"/>
    <hyperlink ref="E262" r:id="rId807" xr:uid="{B9045CDA-331B-4D2A-B74F-7509210084B0}"/>
    <hyperlink ref="B262" r:id="rId808" xr:uid="{6A9D0D1D-FC76-486C-8A52-8C19E00F9EDD}"/>
    <hyperlink ref="B261" r:id="rId809" xr:uid="{60402CCA-8EB0-4AA9-AAF8-CF47ED3E19B8}"/>
    <hyperlink ref="E261" r:id="rId810" xr:uid="{DD7C9E2C-AB39-44D5-A3AB-B6C2F9327425}"/>
    <hyperlink ref="B260" r:id="rId811" xr:uid="{C2A73DDB-A3DA-41B1-B0EB-6A7811CA2ED1}"/>
    <hyperlink ref="E260" r:id="rId812" xr:uid="{1283C60E-5103-4ADC-8028-352201D4148B}"/>
    <hyperlink ref="B259" r:id="rId813" xr:uid="{C2A5202D-1702-4E3C-8BE3-59689658EBAE}"/>
    <hyperlink ref="E259" r:id="rId814" xr:uid="{17152327-533D-48AC-8456-B80CB477C108}"/>
    <hyperlink ref="B258" r:id="rId815" xr:uid="{A5F076E2-5FE9-42AA-95C0-FDC9AF42FE7F}"/>
    <hyperlink ref="E258" r:id="rId816" xr:uid="{DC1D5C23-45AD-4D42-B616-FC58A77B325F}"/>
    <hyperlink ref="B257" r:id="rId817" xr:uid="{2A76D7E8-D72F-4C80-BD9F-B035372A014B}"/>
    <hyperlink ref="E257" r:id="rId818" xr:uid="{1331F1DC-60E4-461B-8804-D9F71342E716}"/>
    <hyperlink ref="B256" r:id="rId819" xr:uid="{00DF4F79-D6A3-4C35-8D9D-DB4AEF8D8D0F}"/>
    <hyperlink ref="E256" r:id="rId820" xr:uid="{70011DCC-28C2-4B13-860A-AEC7658C72F3}"/>
    <hyperlink ref="E255" r:id="rId821" xr:uid="{F5FB7F0D-593F-4268-B13A-DC11CABA9417}"/>
    <hyperlink ref="B255" r:id="rId822" xr:uid="{E98789D2-5FC1-49A4-BF9F-C733646C7217}"/>
    <hyperlink ref="E254" r:id="rId823" xr:uid="{59C48F8C-36F0-45B4-A5CF-E2B686BEE618}"/>
    <hyperlink ref="B254" r:id="rId824" xr:uid="{9F63123B-6CA8-48BE-B1DD-6A20400098CC}"/>
    <hyperlink ref="E253" r:id="rId825" xr:uid="{BB378E9F-5989-478B-8318-1C66A8EF7219}"/>
    <hyperlink ref="B253" r:id="rId826" xr:uid="{7F04E743-6E8C-4E3F-BC99-CB10C2A2726F}"/>
    <hyperlink ref="E252" r:id="rId827" xr:uid="{730506E8-744C-4CFF-AB71-50B1C4899E37}"/>
    <hyperlink ref="B252" r:id="rId828" xr:uid="{FA7F87F7-802E-4B6A-A74E-E2F47CEACF26}"/>
    <hyperlink ref="E251" r:id="rId829" xr:uid="{0D67E492-BA1E-4CAD-A166-B1F2412B173B}"/>
    <hyperlink ref="B251" r:id="rId830" xr:uid="{85E1D27A-83D1-45FC-B553-0778A4990CDB}"/>
    <hyperlink ref="E250" r:id="rId831" xr:uid="{ECF6629C-B3AE-403C-B66F-E382EB9CDA0B}"/>
    <hyperlink ref="B250" r:id="rId832" xr:uid="{98D75F32-F13E-4157-ABAA-D135C54A9461}"/>
    <hyperlink ref="E249" r:id="rId833" xr:uid="{89BFCB0A-F48A-4546-9930-20C3322A1284}"/>
    <hyperlink ref="B249" r:id="rId834" xr:uid="{1E5605E4-9852-44D3-97FB-97CF9056B4A6}"/>
    <hyperlink ref="E248" r:id="rId835" xr:uid="{9DDC6193-7DB2-433A-B5C5-8A5693A5ABEF}"/>
    <hyperlink ref="B248" r:id="rId836" xr:uid="{89523706-D1C7-4145-8AB1-332020B93381}"/>
    <hyperlink ref="E247" r:id="rId837" xr:uid="{37BDB4B9-C381-4454-A0A4-93276BF2AC6D}"/>
    <hyperlink ref="B247" r:id="rId838" xr:uid="{E7B1E0F3-BE0F-4935-9D27-2BBE8C6F4012}"/>
    <hyperlink ref="E246" r:id="rId839" xr:uid="{65E56EC2-850E-497D-BC0E-DC0F57BD612B}"/>
    <hyperlink ref="B246" r:id="rId840" xr:uid="{77CF26D2-792E-4339-8781-2F89E39D05B8}"/>
    <hyperlink ref="E245" r:id="rId841" xr:uid="{DDBE1895-08EA-43AD-933B-452EA674BA6A}"/>
    <hyperlink ref="B245" r:id="rId842" xr:uid="{08933611-AFB1-4237-BCBC-B64696298D79}"/>
    <hyperlink ref="E244" r:id="rId843" xr:uid="{999543DB-D98E-40B6-914A-75A5CA0691E0}"/>
    <hyperlink ref="B244" r:id="rId844" xr:uid="{66CDBDA7-996E-4BA5-A29F-DFCA274465B2}"/>
    <hyperlink ref="B243" r:id="rId845" xr:uid="{D048C8F7-6CD9-493B-9EDF-520B320722F7}"/>
    <hyperlink ref="E243" r:id="rId846" xr:uid="{7F67B548-FC2D-407B-B39C-E226064151A2}"/>
    <hyperlink ref="B242" r:id="rId847" xr:uid="{B28992AB-4A9B-4AB3-9710-6191024A5737}"/>
    <hyperlink ref="E242" r:id="rId848" xr:uid="{5563A394-D96B-448F-B10F-F6714445C71E}"/>
    <hyperlink ref="B241" r:id="rId849" xr:uid="{4A26EC8B-0039-4ED6-A327-A05F8141F8A8}"/>
    <hyperlink ref="E241" r:id="rId850" xr:uid="{E74332EC-7427-48BE-A41B-83E6D5795092}"/>
    <hyperlink ref="B240" r:id="rId851" xr:uid="{AFF9EF78-75FC-438D-9445-14AB5856D01B}"/>
    <hyperlink ref="E240" r:id="rId852" xr:uid="{9A06976F-47FF-4A69-8529-1FC87D581A3E}"/>
    <hyperlink ref="B239" r:id="rId853" xr:uid="{BB743841-5A8B-4A66-A9A1-826AFBE17FD3}"/>
    <hyperlink ref="E239" r:id="rId854" xr:uid="{4430D4E4-71CE-4986-8938-719CFC432221}"/>
    <hyperlink ref="B238" r:id="rId855" xr:uid="{7A537A67-AD2F-4613-9778-6C8433B589EC}"/>
    <hyperlink ref="E238" r:id="rId856" xr:uid="{8106D25D-3EB6-49E4-AA5F-4F140383F849}"/>
    <hyperlink ref="B237" r:id="rId857" xr:uid="{65FC68FA-4FE4-49FB-A09D-C30E889C99A3}"/>
    <hyperlink ref="E237" r:id="rId858" xr:uid="{B5C60134-42B9-4953-82E8-4248B707DD24}"/>
    <hyperlink ref="B236" r:id="rId859" xr:uid="{0B428DB9-6EFB-497D-9AC2-BCC75B55B457}"/>
    <hyperlink ref="E236" r:id="rId860" xr:uid="{6D6B9F26-6199-4F70-8439-30F4F59F941F}"/>
    <hyperlink ref="B235" r:id="rId861" xr:uid="{8E6740DC-B70A-4864-B9DD-398AFC64D493}"/>
    <hyperlink ref="E235" r:id="rId862" xr:uid="{95AF719D-4FDB-4A2B-9C2D-BB3AE8B9016C}"/>
    <hyperlink ref="E234" r:id="rId863" xr:uid="{51A4827E-A37C-44D0-AE04-3002E87711D9}"/>
    <hyperlink ref="B234" r:id="rId864" xr:uid="{2B25DDB2-0454-4E89-A31B-067EA17CA53F}"/>
    <hyperlink ref="B233" r:id="rId865" xr:uid="{38A09358-6006-4832-8DA6-C458697190EC}"/>
    <hyperlink ref="B232" r:id="rId866" xr:uid="{9B498C74-9788-479C-90EC-03323A219982}"/>
    <hyperlink ref="E231" r:id="rId867" xr:uid="{4ED11E0E-B962-4E48-A31C-464037787F22}"/>
    <hyperlink ref="B231" r:id="rId868" xr:uid="{E12FD319-DDC7-4FDE-86C1-97621AF9741A}"/>
    <hyperlink ref="B228" r:id="rId869" xr:uid="{FA7A6AAF-592E-4880-A507-4BCA381E958C}"/>
    <hyperlink ref="E228" r:id="rId870" xr:uid="{A8D03818-6C68-4E1A-AACE-E39A544936B8}"/>
    <hyperlink ref="B227" r:id="rId871" xr:uid="{309CC137-0CD7-40D1-9CA8-69EE75B5E802}"/>
    <hyperlink ref="E227" r:id="rId872" xr:uid="{7BBCC4F1-0EB9-417A-AF6A-27B7E71E3992}"/>
    <hyperlink ref="E230" r:id="rId873" xr:uid="{C1EA5300-4DE1-48B8-B54C-A20559D9719C}"/>
    <hyperlink ref="B230" r:id="rId874" xr:uid="{A2971E06-3CBD-4ED8-AE43-DBA37F4A64BA}"/>
    <hyperlink ref="B229" r:id="rId875" xr:uid="{3A251922-2198-415C-AD67-919F58952FA0}"/>
    <hyperlink ref="E229" r:id="rId876" xr:uid="{23A6E2C9-3247-4A1B-B896-2361C58FEE07}"/>
    <hyperlink ref="B226" r:id="rId877" xr:uid="{00A3C82A-331D-42A2-B67C-FB5943662D75}"/>
    <hyperlink ref="E226" r:id="rId878" xr:uid="{35B70CFE-B312-41B8-800A-AF9E81963A2C}"/>
    <hyperlink ref="B225" r:id="rId879" xr:uid="{5C46F44E-EE66-4BA5-AC3F-E4BD95C8BFEC}"/>
    <hyperlink ref="E225" r:id="rId880" xr:uid="{EF022348-2396-4713-8310-036E0152F39E}"/>
    <hyperlink ref="B224" r:id="rId881" xr:uid="{969F81A2-C635-453C-BC97-199B3720D516}"/>
    <hyperlink ref="E224" r:id="rId882" xr:uid="{5CFB7F5E-4BDA-4838-8A4A-3A288E4EF047}"/>
    <hyperlink ref="E223" r:id="rId883" xr:uid="{47BC7DD0-8D01-4BA2-9477-84238831D257}"/>
    <hyperlink ref="B223" r:id="rId884" xr:uid="{B3E19EC4-F68A-40FB-9EE7-0F8D3B0EFB27}"/>
    <hyperlink ref="B554" r:id="rId885" xr:uid="{6F03EECC-045E-4A6E-B40F-0FBDBF771CBA}"/>
    <hyperlink ref="B546" r:id="rId886" xr:uid="{1CA2A475-DC1B-4E67-B6BA-4D23CE81B409}"/>
    <hyperlink ref="E546" r:id="rId887" xr:uid="{F9D75C33-EFE8-4944-AC5E-14ACAEFC9337}"/>
    <hyperlink ref="E454" r:id="rId888" xr:uid="{5A600BD5-041E-4E69-9F4A-6F340B85F37F}"/>
    <hyperlink ref="E453" r:id="rId889" xr:uid="{48B4CF43-8158-486B-A7BC-58BA1F01B066}"/>
    <hyperlink ref="E659" r:id="rId890" xr:uid="{50FD271D-31AF-49D1-8E6A-51D8275EA2A0}"/>
    <hyperlink ref="B659" r:id="rId891" xr:uid="{5BEC5101-E24A-42D8-AF11-7A37DEE6FC22}"/>
    <hyperlink ref="B560" r:id="rId892" xr:uid="{A6860F12-54B3-455F-AAA7-24FD37389A6B}"/>
    <hyperlink ref="E560" r:id="rId893" xr:uid="{4AA972EC-5536-4712-87C0-0DC1A04682CA}"/>
    <hyperlink ref="B658" r:id="rId894" xr:uid="{6CD3CB60-003C-417B-839C-157335B34405}"/>
    <hyperlink ref="E658" r:id="rId895" xr:uid="{8B803226-8305-40CE-9398-E0F7BD6470CE}"/>
    <hyperlink ref="B657" r:id="rId896" xr:uid="{3C311D27-5D20-446E-9389-182ACDF53EBA}"/>
    <hyperlink ref="E657" r:id="rId897" xr:uid="{0B3B2BA2-CEB2-49C6-A6E5-2F5FB4C994F2}"/>
    <hyperlink ref="B656" r:id="rId898" xr:uid="{04B4C90B-C3FA-4CC7-9633-3EEE3F428048}"/>
    <hyperlink ref="E656" r:id="rId899" xr:uid="{DE4F0AFB-D7D6-44B9-AED2-F5C2C29BFB3E}"/>
    <hyperlink ref="B655" r:id="rId900" xr:uid="{9E1841F9-B751-4BCA-927D-B81A41D5D409}"/>
    <hyperlink ref="E655" r:id="rId901" xr:uid="{4404EC5E-396A-497B-A0AD-9D2A20E0A1ED}"/>
    <hyperlink ref="B654" r:id="rId902" xr:uid="{C27DD9B0-08A7-424D-A4DF-F24EB3AB3177}"/>
    <hyperlink ref="E654" r:id="rId903" xr:uid="{ACC0683D-6335-479E-9E6E-00435DB2760B}"/>
    <hyperlink ref="B653" r:id="rId904" xr:uid="{863AE08A-5FF3-40C5-AD64-B2EA6B058E09}"/>
    <hyperlink ref="E653" r:id="rId905" xr:uid="{C57E7E92-3C55-4DCA-9C50-3CAF0396E2D4}"/>
    <hyperlink ref="B652" r:id="rId906" xr:uid="{970F5FD1-E180-41BA-B5E2-A1D2EE6A3120}"/>
    <hyperlink ref="E652" r:id="rId907" xr:uid="{750CCF1D-CAF8-409F-9A1D-60D16361852D}"/>
    <hyperlink ref="E651" r:id="rId908" xr:uid="{EC99D3D0-F7A9-47D5-B128-E7C13C566D87}"/>
    <hyperlink ref="B651" r:id="rId909" xr:uid="{318C6133-F43B-4B2F-AD55-2CC83DB5BEB0}"/>
    <hyperlink ref="B650" r:id="rId910" xr:uid="{47999834-955F-47C3-A1E0-84F8ACBE84A9}"/>
    <hyperlink ref="E650" r:id="rId911" xr:uid="{8EA40502-1EA8-4DC1-B2E5-CFA5C26A1108}"/>
    <hyperlink ref="B649" r:id="rId912" xr:uid="{E4CA168D-DC2F-45DC-9452-59263D8BC4C9}"/>
    <hyperlink ref="E649" r:id="rId913" xr:uid="{45B3582B-7241-4B27-9C8B-84C43BF3B1F4}"/>
    <hyperlink ref="B648" r:id="rId914" xr:uid="{EFDC4032-6602-49CA-AAA7-0F5943AADD76}"/>
    <hyperlink ref="E648" r:id="rId915" xr:uid="{C6CFB8E0-5FB1-48CE-A53C-A0FC5DA92642}"/>
    <hyperlink ref="B647" r:id="rId916" xr:uid="{B2FE9087-4E5A-4C85-9999-A4B84374CEF3}"/>
    <hyperlink ref="E647" r:id="rId917" xr:uid="{FD295230-C8B8-403C-A131-97A05FFA9342}"/>
    <hyperlink ref="B646" r:id="rId918" xr:uid="{A6B24080-8259-4234-912F-9D0C6FDC55FF}"/>
    <hyperlink ref="E646" r:id="rId919" xr:uid="{E7B7A429-4703-4BD6-884E-531776446757}"/>
    <hyperlink ref="B645" r:id="rId920" xr:uid="{A3B26F0E-42AA-415C-885A-6336337BBED3}"/>
    <hyperlink ref="E645" r:id="rId921" xr:uid="{B24A3733-E63F-44F8-BC8C-CF6BBA06BF4F}"/>
    <hyperlink ref="E644" r:id="rId922" xr:uid="{8E0761DF-CBEE-40CF-A1A4-767AF6FF1E56}"/>
    <hyperlink ref="B644" r:id="rId923" xr:uid="{C004951D-F930-4A34-9FBB-F3128E213E32}"/>
    <hyperlink ref="B643" r:id="rId924" xr:uid="{F09010CE-08EC-42E2-A5CB-7A22779D3629}"/>
    <hyperlink ref="E643" r:id="rId925" xr:uid="{88251CCA-D24A-44CC-A152-66A84B32B02B}"/>
    <hyperlink ref="E642" r:id="rId926" xr:uid="{64BC751E-3324-4980-80E1-2EB02EDADBFD}"/>
    <hyperlink ref="B642" r:id="rId927" xr:uid="{4BCB6082-426E-4441-9E80-91E7CD5902F9}"/>
    <hyperlink ref="E641" r:id="rId928" xr:uid="{B15E6965-14E6-4E81-8525-679C61CB7FF1}"/>
    <hyperlink ref="B641" r:id="rId929" xr:uid="{23E20E8A-31EE-496B-98CD-5737BCAD7F47}"/>
    <hyperlink ref="B640" r:id="rId930" xr:uid="{7ECEAA0A-DF3A-4BDD-AC38-8F597A88967E}"/>
    <hyperlink ref="E640" r:id="rId931" xr:uid="{908C3049-27F3-4CC0-BE9F-02865EAB4A96}"/>
    <hyperlink ref="B639" r:id="rId932" xr:uid="{41CCDDE4-93B0-4A8F-A3FA-2C9BB046D854}"/>
    <hyperlink ref="E639" r:id="rId933" xr:uid="{080AE98B-6EAF-400C-A427-E18993B524FF}"/>
    <hyperlink ref="B638" r:id="rId934" xr:uid="{86860377-7FFA-4C4D-B2A2-DB2902071514}"/>
    <hyperlink ref="E638" r:id="rId935" xr:uid="{2B1316B2-D21F-4C60-8753-B2671C1F21BD}"/>
    <hyperlink ref="B637" r:id="rId936" xr:uid="{57C09D81-AA05-4695-B390-6EA5CCE59032}"/>
    <hyperlink ref="E637" r:id="rId937" xr:uid="{C6B71C20-4923-48A3-A44A-4E3111293E12}"/>
    <hyperlink ref="B636" r:id="rId938" xr:uid="{8F32E599-A59A-477E-9E1B-61392EF9A52C}"/>
    <hyperlink ref="E636" r:id="rId939" xr:uid="{C2F22A94-E745-4008-AE53-A7C038E7EF4B}"/>
    <hyperlink ref="B635" r:id="rId940" xr:uid="{E66D6F22-6188-469C-9E49-2E0CE6E6AEE0}"/>
    <hyperlink ref="E635" r:id="rId941" xr:uid="{9D9964F0-8DFF-412C-950B-A468814D0D69}"/>
    <hyperlink ref="B634" r:id="rId942" xr:uid="{48ACD2F8-FFD3-45FA-A6CF-B7FCEEBE3EEB}"/>
    <hyperlink ref="E634" r:id="rId943" xr:uid="{FBE1FE91-CC3D-4C32-88F6-EB045B8CC90D}"/>
    <hyperlink ref="B633" r:id="rId944" xr:uid="{BF1341D9-E66A-4BF5-BF6C-2C187A062EDC}"/>
    <hyperlink ref="E633" r:id="rId945" xr:uid="{FC81F0A9-93B1-4586-B1D6-29143E264A5A}"/>
    <hyperlink ref="B632" r:id="rId946" xr:uid="{A8DC1CE0-1E52-4676-B535-D573E3E7D445}"/>
    <hyperlink ref="E632" r:id="rId947" xr:uid="{E263C06B-2F2A-49CB-A7E6-6673644F0442}"/>
    <hyperlink ref="B631" r:id="rId948" xr:uid="{9ECC4C65-F415-4F81-9A63-E20BE19C2DC1}"/>
    <hyperlink ref="E631" r:id="rId949" xr:uid="{5BC40501-C944-4EB7-94F6-2FCC3CDADBA0}"/>
    <hyperlink ref="B630" r:id="rId950" xr:uid="{2189074F-E76B-4F13-858F-F917425B4B80}"/>
    <hyperlink ref="E630" r:id="rId951" xr:uid="{8DB0D6D9-993E-4B6A-954B-A342D85B3578}"/>
    <hyperlink ref="B629" r:id="rId952" xr:uid="{C2D89508-9004-45C5-9A93-E3256ADABD97}"/>
    <hyperlink ref="E629" r:id="rId953" xr:uid="{050DE01E-F901-4E74-BC48-B560FD9902B9}"/>
    <hyperlink ref="B628" r:id="rId954" xr:uid="{6B996513-990E-4CE1-BA58-B115DD3E0040}"/>
    <hyperlink ref="E628" r:id="rId955" xr:uid="{B2F48868-2F1C-4D35-BCE7-AA8305B65A51}"/>
    <hyperlink ref="B627" r:id="rId956" xr:uid="{8270BF72-8004-4602-8BC9-EAF3A6E8F9D5}"/>
    <hyperlink ref="E627" r:id="rId957" xr:uid="{9EE18502-3BD7-4A29-876D-91B445DF239B}"/>
    <hyperlink ref="B626" r:id="rId958" xr:uid="{D536C786-C641-450E-A701-7FA67B2E29F1}"/>
    <hyperlink ref="E626" r:id="rId959" xr:uid="{5187E08E-0C38-4A08-9DAA-A2C93A7F5368}"/>
    <hyperlink ref="E625" r:id="rId960" xr:uid="{D7A3A638-2252-4BAB-AE36-B24D8B68E6CB}"/>
    <hyperlink ref="B625" r:id="rId961" xr:uid="{F1BD86D4-3DA1-4C64-92BE-4853186022F7}"/>
    <hyperlink ref="E624" r:id="rId962" xr:uid="{8B63FA84-5828-4573-BA0D-1B132E46A23F}"/>
    <hyperlink ref="B624" r:id="rId963" xr:uid="{4914AD60-6468-4886-80BD-4C0D2737A6B8}"/>
    <hyperlink ref="E623" r:id="rId964" xr:uid="{49F97402-6DD9-4FBB-A2F3-226D497241EE}"/>
    <hyperlink ref="B623" r:id="rId965" xr:uid="{5B8FD738-8678-40F5-945D-91E5318FC5EF}"/>
    <hyperlink ref="E622" r:id="rId966" xr:uid="{55E356AF-F552-45EF-8743-E96D447CDC86}"/>
    <hyperlink ref="B622" r:id="rId967" xr:uid="{EA67326A-C29E-44F4-AEBA-281C0B1A1A61}"/>
    <hyperlink ref="E621" r:id="rId968" xr:uid="{E7DC6793-6438-4DAE-BD0E-4BEE08BEA184}"/>
    <hyperlink ref="B621" r:id="rId969" xr:uid="{C4F174EE-766D-4859-B856-6A20B529265F}"/>
    <hyperlink ref="B620" r:id="rId970" xr:uid="{F7B5343B-DB45-4482-8CDE-54CC92E9AF20}"/>
    <hyperlink ref="E620" r:id="rId971" xr:uid="{37923835-E939-4A8D-818E-16DCAF2FD1F9}"/>
    <hyperlink ref="B619" r:id="rId972" xr:uid="{5B72CB68-57C2-46B1-8332-51DFF51B6051}"/>
    <hyperlink ref="E619" r:id="rId973" xr:uid="{EC735319-3ABC-4DAA-B095-06946FCF97ED}"/>
    <hyperlink ref="B618" r:id="rId974" xr:uid="{712F3146-787C-48A8-BBD1-A86200308FF1}"/>
    <hyperlink ref="E618" r:id="rId975" xr:uid="{0F10B891-660D-4E50-8EBA-6EF5617FFE11}"/>
    <hyperlink ref="B617" r:id="rId976" xr:uid="{E629FFC3-B607-45C4-B19C-F96A632E1282}"/>
    <hyperlink ref="E617" r:id="rId977" xr:uid="{932DD70E-121B-46DB-BF4F-40C15F381755}"/>
    <hyperlink ref="B616" r:id="rId978" xr:uid="{A361D9A1-B072-4B27-88B9-C296F3479BAB}"/>
    <hyperlink ref="E616" r:id="rId979" xr:uid="{47D2EF8E-1971-41D2-B18C-3B3FFE90E829}"/>
    <hyperlink ref="B615" r:id="rId980" xr:uid="{F759DE2A-4F6A-400F-ADD4-A4E29F91F494}"/>
    <hyperlink ref="E615" r:id="rId981" xr:uid="{B1BA8436-767E-4865-9EB3-0D9F6410BEF2}"/>
    <hyperlink ref="B614" r:id="rId982" xr:uid="{B231AF3F-9762-4091-AE50-501A382FAF0E}"/>
    <hyperlink ref="E614" r:id="rId983" xr:uid="{334431A0-AECC-4CB5-92A0-B90386F01675}"/>
    <hyperlink ref="B613" r:id="rId984" xr:uid="{7B45E501-1405-4FF7-A1BF-8A9B7ADFE693}"/>
    <hyperlink ref="E613" r:id="rId985" xr:uid="{6F9CE3AD-F038-47DA-A865-E2732B60A8E3}"/>
    <hyperlink ref="B612" r:id="rId986" xr:uid="{6A1A212E-C087-4CE0-82CD-EC4BDF899E71}"/>
    <hyperlink ref="E612" r:id="rId987" xr:uid="{EB66B39F-A1F1-41B6-B22D-792056012084}"/>
    <hyperlink ref="B611" r:id="rId988" xr:uid="{3A12BE2E-BFF4-4DB3-B4DD-00E6B2C0EFF2}"/>
    <hyperlink ref="E611" r:id="rId989" xr:uid="{909238B9-740C-4347-8579-DD03F85F4083}"/>
    <hyperlink ref="B610" r:id="rId990" xr:uid="{99D8F251-A4D2-4A15-BEBB-1C2D10B9B83A}"/>
    <hyperlink ref="E610" r:id="rId991" xr:uid="{206F5DCD-0E98-41DE-B67A-A5C24CCAC9E5}"/>
    <hyperlink ref="E609" r:id="rId992" xr:uid="{68F9E969-4578-464F-B16F-74BCB8891E9B}"/>
    <hyperlink ref="B609" r:id="rId993" xr:uid="{F2DA6C8D-ABD1-49E4-A9AF-3169A4715FDB}"/>
    <hyperlink ref="E608" r:id="rId994" xr:uid="{EFB08C48-6327-403F-946D-F0836D13FEF8}"/>
    <hyperlink ref="B608" r:id="rId995" xr:uid="{51C012D8-7BE0-4A17-8321-8980E2D6FCDE}"/>
    <hyperlink ref="E607" r:id="rId996" xr:uid="{8E6B2C82-6A9B-4E98-B23E-8B2656439FD6}"/>
    <hyperlink ref="B607" r:id="rId997" xr:uid="{A0BB4B08-7C09-466F-ACBD-87182DE7ECB8}"/>
    <hyperlink ref="E606" r:id="rId998" xr:uid="{B7AE8113-7D9E-4E10-891A-7EA85CF49D57}"/>
    <hyperlink ref="B606" r:id="rId999" xr:uid="{B77495B9-D9F7-451D-8080-34B16BBE3E14}"/>
    <hyperlink ref="B605" r:id="rId1000" xr:uid="{A68F3383-170C-483B-BB9A-7A27C17E860A}"/>
    <hyperlink ref="E605" r:id="rId1001" xr:uid="{9D6DE1B6-B3D8-4764-B74A-504FF97D364C}"/>
    <hyperlink ref="B604" r:id="rId1002" xr:uid="{4A20613E-39C8-4C77-91EC-7EE181B68619}"/>
    <hyperlink ref="E604" r:id="rId1003" xr:uid="{66DE5E53-1D8C-4B77-9A02-30DD9FBFF1AF}"/>
    <hyperlink ref="E603" r:id="rId1004" xr:uid="{D8337C35-C1C1-4D1A-A9E6-CB20EE8FB6A4}"/>
    <hyperlink ref="B603" r:id="rId1005" xr:uid="{581C32DC-419C-4212-8C21-D4BDBB70585B}"/>
    <hyperlink ref="E602" r:id="rId1006" xr:uid="{AF899321-884D-402B-9CC2-17A02F038C85}"/>
    <hyperlink ref="B602" r:id="rId1007" xr:uid="{555EB163-D51C-4A73-B903-0EB2B23C39CC}"/>
    <hyperlink ref="B601" r:id="rId1008" xr:uid="{55FC3600-2487-4B09-8281-FCD9FBC7EE1A}"/>
    <hyperlink ref="E601" r:id="rId1009" xr:uid="{48D5DBFF-4F89-4AC8-B5D4-955B3A9FA31E}"/>
    <hyperlink ref="E600" r:id="rId1010" xr:uid="{22CA68A4-A11F-4407-B71F-E76D307341F3}"/>
    <hyperlink ref="B600" r:id="rId1011" xr:uid="{AB065C69-F748-448C-9AEF-BF339DC1E72F}"/>
    <hyperlink ref="E599" r:id="rId1012" xr:uid="{541761D7-030F-47FF-B91F-00ACD42D3571}"/>
    <hyperlink ref="B599" r:id="rId1013" xr:uid="{4D08024F-FC03-4B2C-ABB6-C4496FC9C2D9}"/>
    <hyperlink ref="E598" r:id="rId1014" xr:uid="{FCCA9418-458F-4046-816F-31A752BC14DF}"/>
    <hyperlink ref="B598" r:id="rId1015" xr:uid="{AA09ADD5-675D-4DA6-9759-DFD2679D990E}"/>
    <hyperlink ref="E597" r:id="rId1016" xr:uid="{1CF4DE6F-EE18-414D-953D-4EA952DD220D}"/>
    <hyperlink ref="B597" r:id="rId1017" xr:uid="{7482CA93-2C4F-4C0F-9267-C68F82AC81E8}"/>
    <hyperlink ref="B596" r:id="rId1018" xr:uid="{3A02BC47-510A-4653-82C1-5394F2434817}"/>
    <hyperlink ref="E596" r:id="rId1019" xr:uid="{7E1C7619-C280-47B7-8EFF-6C52D8819D37}"/>
    <hyperlink ref="B595" r:id="rId1020" xr:uid="{258662BB-D765-4702-956C-702A3A081E81}"/>
    <hyperlink ref="E595" r:id="rId1021" xr:uid="{965A8758-AFF9-4E6B-9517-1BA13B97D88E}"/>
    <hyperlink ref="B594" r:id="rId1022" xr:uid="{1AF46C20-BEEA-4070-A97E-6A3035203726}"/>
    <hyperlink ref="E594" r:id="rId1023" xr:uid="{EBAC6881-7A28-4A61-A227-A2C7175D1712}"/>
    <hyperlink ref="B593" r:id="rId1024" xr:uid="{EA02F771-80C9-47C2-BDC4-230B01318EAD}"/>
    <hyperlink ref="E593" r:id="rId1025" xr:uid="{25477935-370C-47EA-9D91-5FF18AADC2AE}"/>
    <hyperlink ref="B592" r:id="rId1026" xr:uid="{A92847CE-A764-463C-9038-D85123F37AB4}"/>
    <hyperlink ref="E592" r:id="rId1027" xr:uid="{ABBA9691-D33F-4F25-970E-79E09B99CFC9}"/>
    <hyperlink ref="B591" r:id="rId1028" xr:uid="{FE6ED927-18AB-41E4-ABD7-59B744635D4E}"/>
    <hyperlink ref="E591" r:id="rId1029" xr:uid="{26336007-B09B-44D9-93C5-C7D6E7EB73B4}"/>
    <hyperlink ref="B590" r:id="rId1030" xr:uid="{7D5B1391-A07F-4B7F-892A-6F6F7BE42F86}"/>
    <hyperlink ref="E590" r:id="rId1031" xr:uid="{A2240DFD-ACFE-4D73-9E49-CAD43284D772}"/>
    <hyperlink ref="B589" r:id="rId1032" xr:uid="{7614A6A6-B6A7-47D0-A9A6-508B9AAAD590}"/>
    <hyperlink ref="E589" r:id="rId1033" xr:uid="{94807492-49D2-4A65-BAAF-ED614620CC96}"/>
    <hyperlink ref="B588" r:id="rId1034" xr:uid="{BEB5DD81-E147-4EF8-9A39-E26372F1A372}"/>
    <hyperlink ref="E588" r:id="rId1035" xr:uid="{3DD23036-25EF-451A-86C3-C15C740058E6}"/>
    <hyperlink ref="B587" r:id="rId1036" xr:uid="{95521D1E-0BBA-4E01-B43F-1122484632AB}"/>
    <hyperlink ref="E587" r:id="rId1037" xr:uid="{ADFEDCEB-87DA-43E0-90E6-7334F2645467}"/>
    <hyperlink ref="B586" r:id="rId1038" xr:uid="{2E4B5124-4B1B-4949-B2B9-41E20E9B506A}"/>
    <hyperlink ref="E586" r:id="rId1039" xr:uid="{7D2D0E8C-402D-44C7-977C-49DAB48FD316}"/>
    <hyperlink ref="B585" r:id="rId1040" xr:uid="{A672764E-F118-4037-9229-D5631AF02154}"/>
    <hyperlink ref="E585" r:id="rId1041" xr:uid="{35D44090-DA05-448D-A84E-4654F067CFDB}"/>
    <hyperlink ref="B584" r:id="rId1042" xr:uid="{C60E9C15-612D-4D6B-BD65-CE59CE41477A}"/>
    <hyperlink ref="E584" r:id="rId1043" xr:uid="{372D21D6-AE41-4772-BE0B-980C0A8AED22}"/>
    <hyperlink ref="E583" r:id="rId1044" xr:uid="{519D1DB1-DEB9-453A-9D0E-A82CFBA081F1}"/>
    <hyperlink ref="B583" r:id="rId1045" xr:uid="{65E1C9C3-442F-41C1-8364-16F61FC1BB62}"/>
    <hyperlink ref="E582" r:id="rId1046" xr:uid="{E510BAEE-8702-41D2-81AE-97A4C8BE429D}"/>
    <hyperlink ref="B582" r:id="rId1047" xr:uid="{A4D611CC-5EE2-48BD-9CD6-D760C25901D7}"/>
    <hyperlink ref="B581" r:id="rId1048" xr:uid="{B4709593-5F67-4C24-AFBC-50B08C6505BA}"/>
    <hyperlink ref="E581" r:id="rId1049" xr:uid="{1B314D22-007D-4236-9A08-7999C17495A6}"/>
    <hyperlink ref="B580" r:id="rId1050" xr:uid="{D516E452-3731-4EEF-9D66-5ADD9C68288B}"/>
    <hyperlink ref="E580" r:id="rId1051" xr:uid="{72BAD008-D834-4C8F-BEFE-8A547E71DF7C}"/>
    <hyperlink ref="E579" r:id="rId1052" xr:uid="{357B11AE-82F6-478F-82F5-1B4AEAC11D44}"/>
    <hyperlink ref="B579" r:id="rId1053" xr:uid="{243005CF-6D24-4851-B302-FD5446DB5AF7}"/>
    <hyperlink ref="B578" r:id="rId1054" xr:uid="{E8E0E1BC-3E09-49BA-8F14-FCFB2710017C}"/>
    <hyperlink ref="E578" r:id="rId1055" xr:uid="{20120689-0408-4E14-8DF3-C63810BF1FBF}"/>
    <hyperlink ref="B577" r:id="rId1056" xr:uid="{1C97D778-CF95-4E41-B031-900780861603}"/>
    <hyperlink ref="E577" r:id="rId1057" xr:uid="{012BCD89-09DD-4C8A-ABDE-955765997BD0}"/>
    <hyperlink ref="B576" r:id="rId1058" xr:uid="{E256D799-4DB2-4407-B669-AD892F55184A}"/>
    <hyperlink ref="E576" r:id="rId1059" xr:uid="{553E5B05-9C93-45F2-BF23-DF23BE9DE9BF}"/>
    <hyperlink ref="B575" r:id="rId1060" xr:uid="{11B4F4E1-B544-49B8-8790-DA6F91C3C6F7}"/>
    <hyperlink ref="E575" r:id="rId1061" xr:uid="{B4B81215-442A-4FD5-96F7-64AD27B84BDB}"/>
    <hyperlink ref="B574" r:id="rId1062" xr:uid="{8BBDCAAD-28E0-489B-9490-20B510F1C34C}"/>
    <hyperlink ref="E574" r:id="rId1063" xr:uid="{AE7CE6B0-54B6-4F48-B9A8-901FA279059A}"/>
    <hyperlink ref="B573" r:id="rId1064" xr:uid="{769FFAB3-1FCF-48F2-A999-36C60EAFB01F}"/>
    <hyperlink ref="E573" r:id="rId1065" xr:uid="{20B12431-95FF-496E-86E6-5094D6426B06}"/>
    <hyperlink ref="B572" r:id="rId1066" xr:uid="{C4C38670-B092-417A-AAE9-BB362738F581}"/>
    <hyperlink ref="E572" r:id="rId1067" xr:uid="{9C7012B4-8490-4B6E-8520-B7A681C6D003}"/>
    <hyperlink ref="B571" r:id="rId1068" xr:uid="{B23D7709-C72C-4C31-9EF7-2DEB1FA283B3}"/>
    <hyperlink ref="E571" r:id="rId1069" xr:uid="{1FF1BE11-C262-4BE1-AFBB-07F22920A724}"/>
    <hyperlink ref="B570" r:id="rId1070" xr:uid="{E13F78C6-4C24-4FE9-9F30-22CDA75E6DA1}"/>
    <hyperlink ref="E570" r:id="rId1071" xr:uid="{E3F3368B-FD4C-4CA0-AD62-86D7AB3F2CFD}"/>
    <hyperlink ref="B569" r:id="rId1072" xr:uid="{A34B1578-9221-4FB3-8BC1-9D0DB4A9B3EA}"/>
    <hyperlink ref="E569" r:id="rId1073" xr:uid="{F2B85F34-4FBA-41EE-B036-21E929ABFBCC}"/>
    <hyperlink ref="B568" r:id="rId1074" xr:uid="{0219D000-AF57-495F-A396-DC07EB48015D}"/>
    <hyperlink ref="E568" r:id="rId1075" xr:uid="{EE4BA5E5-7298-423B-99F9-7424B9A803E3}"/>
    <hyperlink ref="B567" r:id="rId1076" xr:uid="{A5CF9A1A-DA63-449C-9AF8-7EBFD444FE30}"/>
    <hyperlink ref="E567" r:id="rId1077" xr:uid="{EDF47DC7-B5C8-4C36-A6F0-4B7B19F10147}"/>
    <hyperlink ref="B566" r:id="rId1078" xr:uid="{01839979-2FA1-4A72-9069-1E342961F579}"/>
    <hyperlink ref="E566" r:id="rId1079" xr:uid="{CE661121-5576-4275-BB71-A789AB4E1BE1}"/>
    <hyperlink ref="B565" r:id="rId1080" xr:uid="{0D55598F-304F-4171-B447-0152E4F42263}"/>
    <hyperlink ref="E565" r:id="rId1081" xr:uid="{E1AEC7AF-44B4-497F-8CCD-CB50CB2BFB40}"/>
    <hyperlink ref="B564" r:id="rId1082" xr:uid="{E6942F57-F050-4CC7-86E2-61A5B4BBAD3C}"/>
    <hyperlink ref="E564" r:id="rId1083" xr:uid="{A3A33ADD-04B9-49F9-B16A-6BA1B5F00D59}"/>
    <hyperlink ref="B563" r:id="rId1084" xr:uid="{A024FA6A-E3D6-46D6-BE7F-3041AD2FA322}"/>
    <hyperlink ref="E563" r:id="rId1085" xr:uid="{C4A3FF13-5F37-4D02-A9E6-D471E30CA69A}"/>
    <hyperlink ref="B562" r:id="rId1086" xr:uid="{75E99EE9-2038-4192-8A7F-BBF7A88849CB}"/>
    <hyperlink ref="E562" r:id="rId1087" xr:uid="{60C9CD30-4CEB-4314-812A-320C14F3912C}"/>
    <hyperlink ref="B561" r:id="rId1088" xr:uid="{983FACA4-394C-470D-8B51-70E3EC6A69A6}"/>
    <hyperlink ref="E561" r:id="rId1089" xr:uid="{F62D0884-45F2-4A01-B54B-F41773B9AD60}"/>
    <hyperlink ref="B559" r:id="rId1090" xr:uid="{7EFC70BE-C7D2-443A-9525-73FB0B99F10F}"/>
    <hyperlink ref="E559" r:id="rId1091" xr:uid="{45C66116-1629-4197-8054-C4F2C135DE79}"/>
    <hyperlink ref="E558" r:id="rId1092" xr:uid="{B5F9C258-0928-4C0F-A227-C49CD9967A7A}"/>
    <hyperlink ref="B558" r:id="rId1093" xr:uid="{CA2A49C7-E450-40F0-A638-2A929E14581B}"/>
    <hyperlink ref="E557" r:id="rId1094" xr:uid="{1ADBD241-E6C5-43CE-AE3E-FC73C38D9F74}"/>
    <hyperlink ref="B557" r:id="rId1095" xr:uid="{53C2A834-4963-4F79-A3A5-6B3767D18B22}"/>
    <hyperlink ref="E556" r:id="rId1096" xr:uid="{726921A7-1F74-45A1-A5F4-1E706756C48D}"/>
    <hyperlink ref="B556" r:id="rId1097" xr:uid="{EA99B4DB-85B5-48E8-AEFD-E3C8815A5F12}"/>
    <hyperlink ref="E555" r:id="rId1098" xr:uid="{6C809E14-BF52-417D-B5EE-D6945F6BA003}"/>
    <hyperlink ref="B555" r:id="rId1099" xr:uid="{F68AE6E8-65CF-4D5C-BCED-03416C24137D}"/>
    <hyperlink ref="E554" r:id="rId1100" xr:uid="{0D285FBE-D9E7-4F01-B541-ED966625D516}"/>
    <hyperlink ref="B553" r:id="rId1101" xr:uid="{DF6B2AB7-91D5-4610-93A4-2ACDD4D2DAB9}"/>
    <hyperlink ref="E553" r:id="rId1102" xr:uid="{1324CF6F-526E-4515-B32E-021C0F9DCCC2}"/>
    <hyperlink ref="B552" r:id="rId1103" xr:uid="{A14E88F4-EBC7-48AE-BBF6-0704E9B695BB}"/>
    <hyperlink ref="E552" r:id="rId1104" xr:uid="{EAAFB9D4-FA86-45CE-9828-52FA5986A060}"/>
    <hyperlink ref="B551" r:id="rId1105" xr:uid="{A1782E73-FE7D-4409-B311-3BE0BB9B6745}"/>
    <hyperlink ref="E551" r:id="rId1106" xr:uid="{F9488D10-6C37-455C-B877-F54685A37A6E}"/>
    <hyperlink ref="B550" r:id="rId1107" xr:uid="{8F64C658-8D78-4813-9FA5-BE3477E48F9B}"/>
    <hyperlink ref="E550" r:id="rId1108" xr:uid="{AB5EFCAD-A6EC-44FB-9C86-B39B58EA1FA1}"/>
    <hyperlink ref="B549" r:id="rId1109" xr:uid="{7C5D6431-EE81-4B94-9E4F-0E9A4B6998C2}"/>
    <hyperlink ref="E549" r:id="rId1110" xr:uid="{FE6B0E7B-F235-4142-A77C-DB77DE6D15BA}"/>
    <hyperlink ref="E548" r:id="rId1111" xr:uid="{2796B084-8EE5-44B9-94C7-FC4541BDED09}"/>
    <hyperlink ref="B548" r:id="rId1112" xr:uid="{8F0134B2-6C97-4483-84CA-A11381E94AFD}"/>
    <hyperlink ref="E547" r:id="rId1113" xr:uid="{89F0EC0B-3558-419A-BAE9-92174E8A17A5}"/>
    <hyperlink ref="B547" r:id="rId1114" xr:uid="{E434E808-B9D2-4D61-9CB4-3761EE067F67}"/>
    <hyperlink ref="E545" r:id="rId1115" xr:uid="{FD6A6F62-D448-45CC-BBEF-C9B6BBEF0D5B}"/>
    <hyperlink ref="B545" r:id="rId1116" xr:uid="{CB72B733-AFA6-4D6A-A74B-8EFC3733082A}"/>
    <hyperlink ref="B544" r:id="rId1117" xr:uid="{FE1B87A5-265D-4516-9E71-832D4F1B3218}"/>
    <hyperlink ref="E544" r:id="rId1118" xr:uid="{C4EC868B-9A9B-44B9-8E09-E93831481C7F}"/>
    <hyperlink ref="E543" r:id="rId1119" xr:uid="{D7034FA2-B379-4BEF-9827-F2C4A07F00CA}"/>
    <hyperlink ref="B543" r:id="rId1120" xr:uid="{B46A74A6-E460-47D7-B0DB-5D4DECBE6D81}"/>
    <hyperlink ref="E542" r:id="rId1121" xr:uid="{4AF06131-0ACC-4D84-B9B6-E976D99C14C1}"/>
    <hyperlink ref="B542" r:id="rId1122" xr:uid="{F03CDEA1-4E0A-458A-AE30-EFBE7958BA53}"/>
    <hyperlink ref="B541" r:id="rId1123" xr:uid="{DCB6046A-E673-41C7-8A35-98F79BCAAEBE}"/>
    <hyperlink ref="E541" r:id="rId1124" xr:uid="{B4FD2DF2-AFFE-4D5A-BDB5-C0629B84148A}"/>
    <hyperlink ref="E540" r:id="rId1125" xr:uid="{DC043851-9BEB-4064-BCB7-08D9CEB0D08B}"/>
    <hyperlink ref="B540" r:id="rId1126" xr:uid="{DFB340B0-E33A-4198-AA29-BC5208DB7966}"/>
    <hyperlink ref="E539" r:id="rId1127" xr:uid="{F27131AF-F26D-468B-BBD1-019B191942D4}"/>
    <hyperlink ref="B539" r:id="rId1128" xr:uid="{9CE2348B-7D4F-40EB-9739-811620F1B79A}"/>
    <hyperlink ref="B538" r:id="rId1129" xr:uid="{E6D1B163-973E-437E-8EAB-49A445E32AAD}"/>
    <hyperlink ref="E538" r:id="rId1130" xr:uid="{86DAF996-C806-48F7-85D8-24C2E918C176}"/>
    <hyperlink ref="B537" r:id="rId1131" xr:uid="{07686215-839D-4363-93EF-29FF983C118F}"/>
    <hyperlink ref="E537" r:id="rId1132" xr:uid="{AC631A2D-EBA9-4F21-9997-4A0412D0AE6E}"/>
    <hyperlink ref="B536" r:id="rId1133" xr:uid="{6810A51C-7660-4C5B-AF86-D7829CD7A431}"/>
    <hyperlink ref="E536" r:id="rId1134" xr:uid="{6C83D466-6E96-419D-8583-C488416FA80F}"/>
    <hyperlink ref="B535" r:id="rId1135" xr:uid="{10B8F215-1138-44C2-B9B2-52E960271530}"/>
    <hyperlink ref="E535" r:id="rId1136" xr:uid="{0DF7BD02-63AB-4470-BCE6-9FAD894DA218}"/>
    <hyperlink ref="B534" r:id="rId1137" xr:uid="{620AAE13-F47D-4D1E-896E-2BEBD38E2BE5}"/>
    <hyperlink ref="E534" r:id="rId1138" xr:uid="{6A6AF7BA-1334-43E0-8031-AFC1E763C970}"/>
    <hyperlink ref="B533" r:id="rId1139" xr:uid="{8D268AA9-7414-44E9-AD0C-E418839805D6}"/>
    <hyperlink ref="E533" r:id="rId1140" xr:uid="{2FDF09E6-5D84-459A-955E-154D8BCCA3DC}"/>
    <hyperlink ref="B532" r:id="rId1141" xr:uid="{3A87860A-EB2D-4834-9EF0-E4259BF7AFDB}"/>
    <hyperlink ref="E532" r:id="rId1142" xr:uid="{611E1A69-9D66-4BD3-9DAD-8BD0F1F096A4}"/>
    <hyperlink ref="B531" r:id="rId1143" xr:uid="{0D6AE3B8-3133-42DF-9092-E275C2CFB3B1}"/>
    <hyperlink ref="E531" r:id="rId1144" xr:uid="{4AEC4045-543D-4C7E-8DEE-7CA133288EBC}"/>
    <hyperlink ref="E530" r:id="rId1145" xr:uid="{87F3B20A-B359-4D2B-81EB-384A5838E83B}"/>
    <hyperlink ref="B530" r:id="rId1146" xr:uid="{118AFFD3-F1AC-46C4-B1B6-1FA6E621C4F5}"/>
    <hyperlink ref="E529" r:id="rId1147" xr:uid="{8E1E4C93-6F37-4223-AC76-3EBB866CD883}"/>
    <hyperlink ref="B529" r:id="rId1148" xr:uid="{62560610-E74D-4056-945B-C687E3EF4CDF}"/>
    <hyperlink ref="E528" r:id="rId1149" xr:uid="{443DD2D3-A4CA-429D-9909-B9D1E6FB4D65}"/>
    <hyperlink ref="B528" r:id="rId1150" xr:uid="{CD88A0C6-87CB-487B-8515-EBABF34468F8}"/>
    <hyperlink ref="E527" r:id="rId1151" xr:uid="{D98058C5-6AB6-4CB2-BE6E-54A202ABE842}"/>
    <hyperlink ref="B527" r:id="rId1152" xr:uid="{FAEECF0E-A1D4-4BA7-A711-EEAF9A3E5E93}"/>
    <hyperlink ref="B526" r:id="rId1153" xr:uid="{E9613A11-2413-4F17-9201-3230680C11DF}"/>
    <hyperlink ref="E526" r:id="rId1154" xr:uid="{2E5B2248-5FF4-4BD5-9F50-36D200F75EE8}"/>
    <hyperlink ref="B525" r:id="rId1155" xr:uid="{65EA2B7A-F63D-4DFB-8ECD-46DE8CB553AD}"/>
    <hyperlink ref="E525" r:id="rId1156" xr:uid="{C427A985-94B1-4F43-B7EA-BACE81A84770}"/>
    <hyperlink ref="E524" r:id="rId1157" xr:uid="{19444976-1605-4759-B4C9-CBA1EF4B7DE0}"/>
    <hyperlink ref="B524" r:id="rId1158" xr:uid="{83DF5564-6A84-4D98-BD10-FF53D76C122B}"/>
    <hyperlink ref="E523" r:id="rId1159" xr:uid="{AF873A32-343B-4228-9C29-671ED0585A97}"/>
    <hyperlink ref="B523" r:id="rId1160" xr:uid="{2083535D-202A-4D93-96AE-7CCB74DC85FD}"/>
    <hyperlink ref="E522" r:id="rId1161" xr:uid="{182E83D3-BD73-49DB-AA04-7E0DE1FE5329}"/>
    <hyperlink ref="B522" r:id="rId1162" xr:uid="{C8C74BFC-B4F5-437D-ACB1-90F473B835DD}"/>
    <hyperlink ref="E521" r:id="rId1163" xr:uid="{A045158F-7A5C-48D9-AE8D-F1BB31518A61}"/>
    <hyperlink ref="B521" r:id="rId1164" xr:uid="{9EDAFF86-BBF9-4A3D-8059-E6AB54F27937}"/>
    <hyperlink ref="E520" r:id="rId1165" xr:uid="{CC586E9E-939D-474F-963C-AD6DF1B5C752}"/>
    <hyperlink ref="B520" r:id="rId1166" xr:uid="{F78B5CF4-9AE3-4FB6-89F9-C9B39B07E599}"/>
    <hyperlink ref="B519" r:id="rId1167" xr:uid="{A17C5161-C2D1-48D3-A261-061885844826}"/>
    <hyperlink ref="E519" r:id="rId1168" xr:uid="{12228336-033B-4622-A14D-0C393D63E86E}"/>
    <hyperlink ref="B518" r:id="rId1169" xr:uid="{FF56FB4D-50BB-4D96-B4B3-860BC344CD42}"/>
    <hyperlink ref="E518" r:id="rId1170" xr:uid="{CCA0EEFD-C6D9-4426-878F-967C2145BBAB}"/>
    <hyperlink ref="B517" r:id="rId1171" xr:uid="{1E7985C7-B00A-4D8A-A211-A9FCD4DC6F7E}"/>
    <hyperlink ref="E517" r:id="rId1172" xr:uid="{B292CDD3-25FD-4052-B00C-4FB584D23FF4}"/>
    <hyperlink ref="B516" r:id="rId1173" xr:uid="{1DAB05B7-8A06-4DE0-BADE-457B755C2ADB}"/>
    <hyperlink ref="E516" r:id="rId1174" xr:uid="{854CFD22-05D2-4B29-A976-D8D25EC017D7}"/>
    <hyperlink ref="B515" r:id="rId1175" xr:uid="{521A23A6-F62B-4EF1-B985-ED7F9A673D1A}"/>
    <hyperlink ref="E515" r:id="rId1176" xr:uid="{7D46050B-7923-4D89-93B5-EBFFD59A06EF}"/>
    <hyperlink ref="B514" r:id="rId1177" xr:uid="{43B6D0D2-ACAF-4908-A379-97FCCA4145CE}"/>
    <hyperlink ref="E514" r:id="rId1178" xr:uid="{D68A600C-9012-4A3A-8F4C-5D7880602F9D}"/>
    <hyperlink ref="B513" r:id="rId1179" xr:uid="{627EA5E2-5D04-4215-91F2-2BF3409FF5AA}"/>
    <hyperlink ref="E513" r:id="rId1180" xr:uid="{C59D6D0F-CC1F-4741-8DFF-E0C9D41FCD57}"/>
    <hyperlink ref="B512" r:id="rId1181" xr:uid="{CF3A7188-45F6-41AD-A79E-31ADF0DA27BF}"/>
    <hyperlink ref="E512" r:id="rId1182" xr:uid="{540F4A14-0AE6-4243-8F65-4DE28C2DFB9C}"/>
    <hyperlink ref="E511" r:id="rId1183" xr:uid="{4ACF8957-96F9-44B8-9F40-A3087C8A8B8D}"/>
    <hyperlink ref="B511" r:id="rId1184" xr:uid="{9365064D-F515-4500-B5BB-B95C7403A98D}"/>
    <hyperlink ref="B510" r:id="rId1185" xr:uid="{C6D4C31F-5D4F-4ED2-B1E0-3E3E8A89ED1B}"/>
    <hyperlink ref="E510" r:id="rId1186" xr:uid="{98A584EE-DEE4-4D21-BAC0-AD45A5EA4D5D}"/>
    <hyperlink ref="B509" r:id="rId1187" xr:uid="{A313C690-B65D-4DA0-B682-F6FC24528965}"/>
    <hyperlink ref="E509" r:id="rId1188" xr:uid="{E7B8EB9F-00E9-4E48-B9A4-D3E8C84C04CD}"/>
    <hyperlink ref="B508" r:id="rId1189" xr:uid="{F9AC4316-0DD5-4A47-84CA-11A7679DE967}"/>
    <hyperlink ref="E508" r:id="rId1190" xr:uid="{0E0FDF6A-033B-4E9E-AAB5-8C1988BDA87B}"/>
    <hyperlink ref="B507" r:id="rId1191" xr:uid="{4FC3FF22-9B62-43B0-A71F-5BCFFC680026}"/>
    <hyperlink ref="E507" r:id="rId1192" xr:uid="{2FACBAA5-9CA1-4ED2-98F2-3BB64D7CEFD4}"/>
    <hyperlink ref="B506" r:id="rId1193" xr:uid="{8E6F4B38-26C3-48DC-852A-4663CF35CE01}"/>
    <hyperlink ref="E506" r:id="rId1194" xr:uid="{27A59A7F-6289-44E8-9F1B-FCB4D2200662}"/>
    <hyperlink ref="B505" r:id="rId1195" xr:uid="{9292F495-9F74-4BA0-B128-0DF36804DEA2}"/>
    <hyperlink ref="E505" r:id="rId1196" xr:uid="{954411F6-1148-438E-9BDF-0F8A6B1E9B54}"/>
    <hyperlink ref="B504" r:id="rId1197" xr:uid="{21961B82-B661-467C-A3DE-DF5B2619557C}"/>
    <hyperlink ref="E504" r:id="rId1198" xr:uid="{15CED844-B913-4D69-A4C3-7CEAB5EA7FBA}"/>
    <hyperlink ref="B503" r:id="rId1199" xr:uid="{E030D015-9C50-4C86-B5FB-1BD96AD3CD81}"/>
    <hyperlink ref="E503" r:id="rId1200" xr:uid="{043C8ED0-25B7-4DAC-A890-459F6C9B49D4}"/>
    <hyperlink ref="B502" r:id="rId1201" xr:uid="{D63864AF-1846-4FD0-95FB-3B98F9A67291}"/>
    <hyperlink ref="E502" r:id="rId1202" xr:uid="{896DE95B-2323-4C7F-A6F7-383D806A5F8C}"/>
    <hyperlink ref="B501" r:id="rId1203" xr:uid="{AC1B15CD-4773-4868-A487-F0685E6752D2}"/>
    <hyperlink ref="E501" r:id="rId1204" xr:uid="{A5DA021E-6CF2-4089-AC2D-9778446A4756}"/>
    <hyperlink ref="B500" r:id="rId1205" xr:uid="{AD251199-2892-4CC1-83BF-B36FDAC5DF73}"/>
    <hyperlink ref="E500" r:id="rId1206" xr:uid="{56C4912A-6736-4AB6-BAD5-5A7E5957891C}"/>
    <hyperlink ref="B499" r:id="rId1207" xr:uid="{87E68016-2CB2-43D8-A0EF-B83C425B4450}"/>
    <hyperlink ref="E499" r:id="rId1208" xr:uid="{598FEEF3-7AA1-468E-8351-F6B75517B7E1}"/>
    <hyperlink ref="B498" r:id="rId1209" xr:uid="{2F171899-BE57-41CE-AC33-911D5E0FC2C9}"/>
    <hyperlink ref="E498" r:id="rId1210" xr:uid="{E829D7D1-3043-4ACD-9E99-AAC4C8AF2CC2}"/>
    <hyperlink ref="E497" r:id="rId1211" xr:uid="{29D85B98-4F8D-449C-B224-04DEF78A56E2}"/>
    <hyperlink ref="B497" r:id="rId1212" xr:uid="{F33EA859-F0E7-4342-B622-8717C1D41696}"/>
    <hyperlink ref="B496" r:id="rId1213" xr:uid="{52C1C98A-89E0-455A-B5C5-59993BDC4CE0}"/>
    <hyperlink ref="E496" r:id="rId1214" xr:uid="{B0FA4296-3A7A-425A-9A5F-EA25A7409CA7}"/>
    <hyperlink ref="B495" r:id="rId1215" xr:uid="{B3E51DF7-DACD-4CE8-A7BC-07D40C363BDE}"/>
    <hyperlink ref="E495" r:id="rId1216" xr:uid="{4D6D847F-4C5C-4715-9915-B44E2EBF7D5B}"/>
    <hyperlink ref="E494" r:id="rId1217" xr:uid="{DB21B3FE-EEE4-4762-B042-0B97E09A71EE}"/>
    <hyperlink ref="B494" r:id="rId1218" xr:uid="{CBE02C31-1C63-4384-8590-023572CEC9AF}"/>
    <hyperlink ref="B493" r:id="rId1219" xr:uid="{88966D87-9248-4F18-8B5D-666FC0324097}"/>
    <hyperlink ref="E493" r:id="rId1220" xr:uid="{EA45C15F-6B37-48D7-9823-0DE154BFE1A1}"/>
    <hyperlink ref="B492" r:id="rId1221" xr:uid="{63197933-DB6B-4FBC-BA01-0C5B0921FE1E}"/>
    <hyperlink ref="E492" r:id="rId1222" xr:uid="{6EB9670F-9F11-4B67-99BE-49D49F02FE22}"/>
    <hyperlink ref="E491" r:id="rId1223" xr:uid="{97866933-7468-4C5F-8A11-9F73537ED26C}"/>
    <hyperlink ref="B491" r:id="rId1224" xr:uid="{6A86BA95-CFDB-4B0F-9403-DF4B4DD904B6}"/>
    <hyperlink ref="B490" r:id="rId1225" xr:uid="{BAC693BC-B60A-49EA-9439-0B6A6E366090}"/>
    <hyperlink ref="E490" r:id="rId1226" xr:uid="{2C4CEAF5-DD3B-46F6-B861-18CAF54678F7}"/>
    <hyperlink ref="B489" r:id="rId1227" xr:uid="{0384C8EA-D22B-4CFC-A316-F79E18EE9A0D}"/>
    <hyperlink ref="E489" r:id="rId1228" xr:uid="{7C27A216-CED6-44CF-8994-216A4652E979}"/>
    <hyperlink ref="B488" r:id="rId1229" xr:uid="{B19623F4-A538-434E-BC8C-1D2E0AC1D680}"/>
    <hyperlink ref="E488" r:id="rId1230" xr:uid="{FAA9E094-B458-42DC-87B0-88C743E42A60}"/>
    <hyperlink ref="B487" r:id="rId1231" xr:uid="{3C225467-D8B6-47C4-B42F-D9A471B36D20}"/>
    <hyperlink ref="E487" r:id="rId1232" xr:uid="{EA38E7DB-AC5A-4F67-8ACA-07B262A1982A}"/>
    <hyperlink ref="E486" r:id="rId1233" xr:uid="{74353425-D693-4C14-BF0A-4A198EC9B78B}"/>
    <hyperlink ref="B486" r:id="rId1234" xr:uid="{D8810421-59C9-4041-9149-0150D1C8FF1A}"/>
    <hyperlink ref="E485" r:id="rId1235" xr:uid="{EE742533-FAF9-486E-B2F1-D9FE285EE93E}"/>
    <hyperlink ref="B485" r:id="rId1236" xr:uid="{16277857-27F7-4C2D-A3AF-2CBA1DF76258}"/>
    <hyperlink ref="E484" r:id="rId1237" xr:uid="{12132805-7A25-499B-98F9-D6B66B3DEBDC}"/>
    <hyperlink ref="B484" r:id="rId1238" xr:uid="{63E36A9E-8FBB-4684-A9F0-1AB9E1B210D7}"/>
    <hyperlink ref="E483" r:id="rId1239" xr:uid="{9355516C-432A-40EA-AEF0-D11C5E38AF22}"/>
    <hyperlink ref="B483" r:id="rId1240" xr:uid="{C4FDB691-FA9F-4BAA-9D9D-DDE9B604CE37}"/>
    <hyperlink ref="B482" r:id="rId1241" xr:uid="{835C47C7-9EAD-4607-A2D5-D79C5E54CD5B}"/>
    <hyperlink ref="E482" r:id="rId1242" xr:uid="{B14E3C36-8885-4F7E-AADD-196AB378F2B0}"/>
    <hyperlink ref="B481" r:id="rId1243" xr:uid="{F72874B4-95A1-400D-B34F-240FB0B282F0}"/>
    <hyperlink ref="E481" r:id="rId1244" xr:uid="{0F7A2537-95ED-4E0E-AFCB-5C807B5F9984}"/>
    <hyperlink ref="B480" r:id="rId1245" xr:uid="{B9440034-71AE-472D-BB5A-A7F0B7F5992C}"/>
    <hyperlink ref="E480" r:id="rId1246" xr:uid="{E2E19D22-0027-4F85-B310-AADC95130E80}"/>
    <hyperlink ref="B479" r:id="rId1247" xr:uid="{945BC92C-64B8-4590-B417-C4CD98CB5322}"/>
    <hyperlink ref="E479" r:id="rId1248" xr:uid="{E35B94F1-B6AB-4BE2-A0EC-6181581CCC21}"/>
    <hyperlink ref="B478" r:id="rId1249" xr:uid="{1769DFE7-9799-4EDD-B57A-ADC8E371A781}"/>
    <hyperlink ref="E478" r:id="rId1250" xr:uid="{926FC064-D38E-4222-A9A6-DD65B713AA7C}"/>
    <hyperlink ref="B477" r:id="rId1251" xr:uid="{E1B46D78-0764-4170-A0B2-6EBE14D6B494}"/>
    <hyperlink ref="E477" r:id="rId1252" xr:uid="{54B25E05-7F68-4AC2-8D11-804DC6533665}"/>
    <hyperlink ref="E476" r:id="rId1253" xr:uid="{511582DF-0DB4-4431-968F-8265155791AB}"/>
    <hyperlink ref="B476" r:id="rId1254" xr:uid="{82BC7E4F-27F0-408C-830C-3E16D54B08CB}"/>
    <hyperlink ref="E475" r:id="rId1255" xr:uid="{80EBD346-9EDE-4B9E-87E9-FA584E72BD28}"/>
    <hyperlink ref="B475" r:id="rId1256" xr:uid="{C631C34E-6C8D-4659-9C58-F31C55C8929E}"/>
    <hyperlink ref="E474" r:id="rId1257" xr:uid="{8AA2D8CA-55A7-40BE-BE72-2D9A51A31CA4}"/>
    <hyperlink ref="B474" r:id="rId1258" xr:uid="{8D1761C6-EA69-431F-89D8-C148E1D9751A}"/>
    <hyperlink ref="E473" r:id="rId1259" xr:uid="{162F1E76-9F3D-42C7-8F75-743A8BD4C93C}"/>
    <hyperlink ref="B473" r:id="rId1260" xr:uid="{266A8F3E-49A3-44E8-8B91-5D360AF9FE78}"/>
    <hyperlink ref="E472" r:id="rId1261" xr:uid="{3B744C68-28CE-40D1-B7CD-DE6D830DFBCB}"/>
    <hyperlink ref="B472" r:id="rId1262" xr:uid="{74439D37-7F8F-4842-9589-1AD5AC498C5F}"/>
    <hyperlink ref="E471" r:id="rId1263" xr:uid="{86587059-93E5-48AF-B10A-50BD219AB7CC}"/>
    <hyperlink ref="B471" r:id="rId1264" xr:uid="{F56909D3-54BF-4147-88AF-E1F16851F6D9}"/>
    <hyperlink ref="E470" r:id="rId1265" xr:uid="{C9F8B404-7818-498A-BA54-E29531DF0195}"/>
    <hyperlink ref="B470" r:id="rId1266" xr:uid="{B85F82F0-1EE8-434C-9A10-1A2E220C82EE}"/>
    <hyperlink ref="E469" r:id="rId1267" xr:uid="{254C00C1-7C96-4690-BBC6-40147383CAE5}"/>
    <hyperlink ref="B469" r:id="rId1268" xr:uid="{36F75920-06D1-4688-AAB9-C40A634D310D}"/>
    <hyperlink ref="E468" r:id="rId1269" xr:uid="{473C1120-BB0B-40CD-8023-DE47128B4C91}"/>
    <hyperlink ref="B468" r:id="rId1270" xr:uid="{7713FBBE-647B-40E3-BE23-0AEDA417764E}"/>
    <hyperlink ref="E467" r:id="rId1271" xr:uid="{DBA6875F-9D83-4B32-9280-E06476E413CB}"/>
    <hyperlink ref="B467" r:id="rId1272" xr:uid="{7ED543C0-F455-4633-A284-61E7D17732B1}"/>
    <hyperlink ref="E466" r:id="rId1273" xr:uid="{327E3613-9B72-4058-AA10-85AEF91CFA7B}"/>
    <hyperlink ref="B466" r:id="rId1274" xr:uid="{7AC9CEE9-70C6-4233-A400-56584DFBD599}"/>
    <hyperlink ref="E465" r:id="rId1275" xr:uid="{F08CC006-3D9E-4E7A-8968-A557AAA7EF21}"/>
    <hyperlink ref="B465" r:id="rId1276" xr:uid="{DE276C4B-722B-41C6-96FC-58D71F4C903E}"/>
    <hyperlink ref="B464" r:id="rId1277" xr:uid="{87C12C08-D1F0-4E1B-96BD-EA91E122FD5E}"/>
    <hyperlink ref="E464" r:id="rId1278" xr:uid="{BF1C7CFC-4BEA-42F3-9878-EFEF9C0498BD}"/>
    <hyperlink ref="B463" r:id="rId1279" xr:uid="{37052A86-5658-4D32-BFAF-1C7CC67DE862}"/>
    <hyperlink ref="E463" r:id="rId1280" xr:uid="{C574E266-B9C5-4E46-9F67-23A505DD087E}"/>
    <hyperlink ref="B462" r:id="rId1281" xr:uid="{5DA24582-CEDC-4FD7-8409-E88C8B03CE01}"/>
    <hyperlink ref="E462" r:id="rId1282" xr:uid="{12648FC7-D84E-4BDA-AD9E-C079DB397441}"/>
    <hyperlink ref="B461" r:id="rId1283" xr:uid="{009D70DA-245E-4FB5-9260-DA72D5DC1448}"/>
    <hyperlink ref="E461" r:id="rId1284" xr:uid="{09FFDFA6-021A-42AD-A735-9B2FD2C7724B}"/>
    <hyperlink ref="B460" r:id="rId1285" xr:uid="{DF684FBE-9AA8-4A4B-ACD4-070D9A6D6061}"/>
    <hyperlink ref="E460" r:id="rId1286" xr:uid="{0E9B14BA-F1D9-4356-8254-FC1982B5F7EB}"/>
    <hyperlink ref="B459" r:id="rId1287" xr:uid="{F142F0C4-B366-4EFA-8878-192B6639CB30}"/>
    <hyperlink ref="E459" r:id="rId1288" xr:uid="{7625C3E0-A9B3-42F5-BAFF-2EDDC8AEF0DB}"/>
    <hyperlink ref="B458" r:id="rId1289" xr:uid="{6F0BAC97-B873-49D9-9A5C-B8BEB389A992}"/>
    <hyperlink ref="E458" r:id="rId1290" xr:uid="{F089927E-BE27-4A73-B266-C3C8F937CC1B}"/>
    <hyperlink ref="B457" r:id="rId1291" xr:uid="{0A732279-DBCD-4760-9853-1F2515A1ABE2}"/>
    <hyperlink ref="E457" r:id="rId1292" xr:uid="{0F2303A8-061A-4B1F-B40F-C15B60A334EB}"/>
    <hyperlink ref="B456" r:id="rId1293" xr:uid="{09584949-9157-46F8-A0B6-9D34CFA66F4E}"/>
    <hyperlink ref="E456" r:id="rId1294" xr:uid="{23766852-E28A-4005-9527-6E899AA751AB}"/>
    <hyperlink ref="E455" r:id="rId1295" xr:uid="{3887C659-E1C5-4DE6-B0B8-15CDCFA072BF}"/>
    <hyperlink ref="B455" r:id="rId1296" xr:uid="{69018C53-888C-456D-91BB-ED4221A6D936}"/>
    <hyperlink ref="B454" r:id="rId1297" xr:uid="{60166011-FD6F-497D-9607-66CE50C64493}"/>
    <hyperlink ref="B453" r:id="rId1298" xr:uid="{43609845-57DC-43B4-AB6E-BDF771AC02EB}"/>
    <hyperlink ref="E452" r:id="rId1299" xr:uid="{1E153C15-BB40-4645-8899-BE99A419297A}"/>
    <hyperlink ref="B452" r:id="rId1300" xr:uid="{931CC0DE-141C-4C5D-B92E-495F4B155CA4}"/>
    <hyperlink ref="B449" r:id="rId1301" xr:uid="{229DD930-3C23-4F91-B5C6-3412E7E7CB57}"/>
    <hyperlink ref="E449" r:id="rId1302" xr:uid="{945696F6-CA47-41AA-9D37-568788969C38}"/>
    <hyperlink ref="B448" r:id="rId1303" xr:uid="{72C3F472-35C8-4516-B2F1-1859DE1BC501}"/>
    <hyperlink ref="E448" r:id="rId1304" xr:uid="{E368D6AD-2C60-41BD-950E-1DC843FB8A25}"/>
    <hyperlink ref="E451" r:id="rId1305" xr:uid="{068245FA-387B-4EE4-AE3D-99B6680D4BEF}"/>
    <hyperlink ref="B451" r:id="rId1306" xr:uid="{C84F3DFD-D62F-441A-9368-DD797C14079A}"/>
    <hyperlink ref="B450" r:id="rId1307" xr:uid="{1894FDE7-9F7B-4C3B-AD07-FA48C59C251E}"/>
    <hyperlink ref="E450" r:id="rId1308" xr:uid="{9365C74F-17F4-4B73-8D1B-33C69CEE0672}"/>
    <hyperlink ref="B447" r:id="rId1309" xr:uid="{0E842FBE-DBE2-4B1D-AE96-A2A25392ADE3}"/>
    <hyperlink ref="E447" r:id="rId1310" xr:uid="{FB3632AC-B425-42E7-B5EF-142563F58D31}"/>
    <hyperlink ref="B446" r:id="rId1311" xr:uid="{E3E63409-BB11-4F9E-AE9D-B73A31BE663C}"/>
    <hyperlink ref="E446" r:id="rId1312" xr:uid="{F5E373B3-3C8B-46F7-BE7A-352EA81C678F}"/>
    <hyperlink ref="B445" r:id="rId1313" xr:uid="{92097017-8290-431B-AFAC-A1603D90330F}"/>
    <hyperlink ref="E445" r:id="rId1314" xr:uid="{1B087F91-0AD5-4B94-9B93-1AD0D92D11AC}"/>
    <hyperlink ref="E444" r:id="rId1315" xr:uid="{F3CEC67A-237A-4EFE-8D28-374FDECF3190}"/>
    <hyperlink ref="B444" r:id="rId1316" xr:uid="{76AA52E1-2528-4531-AEB7-E7D0D7C0AB30}"/>
    <hyperlink ref="B664" r:id="rId1317" xr:uid="{DD8F97FD-3641-494D-B592-86406FFAEF58}"/>
    <hyperlink ref="E664" r:id="rId1318" xr:uid="{12B91A04-2BA3-437B-941B-8A2CE70A800B}"/>
    <hyperlink ref="E663" r:id="rId1319" xr:uid="{ED612629-9B41-4635-9A93-7572BF32853D}"/>
    <hyperlink ref="B663" r:id="rId1320" xr:uid="{80B81170-224D-4E9B-92CF-E6A64B3C24D0}"/>
    <hyperlink ref="B662" r:id="rId1321" xr:uid="{C36B1C15-FA4A-4534-A6F2-14F1B8B934FA}"/>
    <hyperlink ref="E662" r:id="rId1322" xr:uid="{F8616CE1-7CED-4D3B-A9D9-0B7F6202C825}"/>
    <hyperlink ref="B661" r:id="rId1323" xr:uid="{4EE40F69-F115-4150-A105-B390D1E5F6AD}"/>
    <hyperlink ref="E661" r:id="rId1324" xr:uid="{11910AD0-78B7-4B73-90E0-5CF7FA15E0B0}"/>
    <hyperlink ref="E660" r:id="rId1325" xr:uid="{631A84F3-DC41-4384-B35A-29174C2BABF5}"/>
    <hyperlink ref="B660" r:id="rId1326" xr:uid="{07BA82B2-A965-40D5-8FD3-FC2B8BF27292}"/>
  </hyperlinks>
  <pageMargins left="0.7" right="0.7" top="0.75" bottom="0.75" header="0.3" footer="0.3"/>
  <tableParts count="1">
    <tablePart r:id="rId132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527DF-476E-437E-8755-77685847A7F3}">
  <dimension ref="A1:I5"/>
  <sheetViews>
    <sheetView workbookViewId="0">
      <selection activeCell="D13" sqref="D13"/>
    </sheetView>
  </sheetViews>
  <sheetFormatPr defaultRowHeight="15"/>
  <cols>
    <col min="1" max="1" width="41.85546875" customWidth="1"/>
    <col min="2" max="2" width="24" customWidth="1"/>
    <col min="3" max="3" width="26.28515625" customWidth="1"/>
    <col min="4" max="4" width="24.5703125" customWidth="1"/>
    <col min="5" max="5" width="15.7109375" customWidth="1"/>
    <col min="6" max="6" width="23.5703125" customWidth="1"/>
    <col min="7" max="7" width="21" customWidth="1"/>
    <col min="8" max="8" width="22.7109375" customWidth="1"/>
    <col min="9" max="9" width="24.28515625" bestFit="1" customWidth="1"/>
  </cols>
  <sheetData>
    <row r="1" spans="1:9">
      <c r="A1" t="s">
        <v>3197</v>
      </c>
      <c r="B1" t="s">
        <v>3198</v>
      </c>
      <c r="C1" t="s">
        <v>3199</v>
      </c>
      <c r="D1" t="s">
        <v>3200</v>
      </c>
      <c r="E1" t="s">
        <v>3201</v>
      </c>
      <c r="F1" t="s">
        <v>3202</v>
      </c>
      <c r="G1" t="s">
        <v>3203</v>
      </c>
      <c r="H1" t="s">
        <v>3204</v>
      </c>
      <c r="I1" t="s">
        <v>3205</v>
      </c>
    </row>
    <row r="2" spans="1:9">
      <c r="A2" t="s">
        <v>3206</v>
      </c>
      <c r="B2" t="s">
        <v>3</v>
      </c>
      <c r="C2" t="s">
        <v>17</v>
      </c>
      <c r="D2">
        <v>1.6607000000000001</v>
      </c>
      <c r="E2">
        <v>4</v>
      </c>
      <c r="F2">
        <v>0.79779999999999995</v>
      </c>
      <c r="G2">
        <v>0.83579999999999999</v>
      </c>
      <c r="H2">
        <v>8.6300000000000002E-2</v>
      </c>
      <c r="I2">
        <v>1.0314000000000001</v>
      </c>
    </row>
    <row r="3" spans="1:9">
      <c r="A3" t="s">
        <v>3207</v>
      </c>
      <c r="B3" t="s">
        <v>3</v>
      </c>
      <c r="C3" t="s">
        <v>19</v>
      </c>
      <c r="D3">
        <v>15.462899999999999</v>
      </c>
      <c r="E3">
        <v>8</v>
      </c>
      <c r="F3">
        <v>5.0750000000000003E-2</v>
      </c>
      <c r="G3">
        <v>4.8849999999999998E-2</v>
      </c>
      <c r="H3">
        <v>0.1905</v>
      </c>
      <c r="I3">
        <v>1.5492999999999999</v>
      </c>
    </row>
    <row r="4" spans="1:9">
      <c r="A4" t="s">
        <v>3208</v>
      </c>
      <c r="B4" t="s">
        <v>3</v>
      </c>
      <c r="C4" t="s">
        <v>15</v>
      </c>
      <c r="D4">
        <v>4.3402000000000003</v>
      </c>
      <c r="E4">
        <v>8</v>
      </c>
      <c r="F4">
        <v>0.82520000000000004</v>
      </c>
      <c r="G4">
        <v>0.84160000000000001</v>
      </c>
      <c r="H4">
        <v>9.8599999999999993E-2</v>
      </c>
      <c r="I4">
        <v>0.92830000000000001</v>
      </c>
    </row>
    <row r="5" spans="1:9">
      <c r="A5" t="s">
        <v>3209</v>
      </c>
      <c r="B5" t="s">
        <v>20</v>
      </c>
      <c r="C5" t="s">
        <v>3210</v>
      </c>
      <c r="D5">
        <v>196.9735</v>
      </c>
      <c r="E5">
        <v>3</v>
      </c>
      <c r="F5">
        <v>1.901E-42</v>
      </c>
      <c r="G5">
        <v>5.0000000000000002E-5</v>
      </c>
      <c r="H5">
        <v>0.93979999999999997</v>
      </c>
      <c r="I5">
        <v>0.96860000000000002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F87B3-9CAF-464A-858F-F7686471DF5B}">
  <dimension ref="A1:I22"/>
  <sheetViews>
    <sheetView workbookViewId="0"/>
  </sheetViews>
  <sheetFormatPr defaultRowHeight="15"/>
  <sheetData>
    <row r="1" spans="1:9" ht="50.25">
      <c r="A1" s="67" t="s">
        <v>3177</v>
      </c>
      <c r="B1" s="67" t="s">
        <v>3211</v>
      </c>
      <c r="C1" s="67" t="s">
        <v>3212</v>
      </c>
      <c r="D1" s="67" t="s">
        <v>3213</v>
      </c>
      <c r="E1" s="67" t="s">
        <v>3214</v>
      </c>
      <c r="F1" s="67" t="s">
        <v>3215</v>
      </c>
      <c r="G1" s="67" t="s">
        <v>3216</v>
      </c>
      <c r="H1" s="67" t="s">
        <v>3217</v>
      </c>
      <c r="I1" s="67" t="s">
        <v>3218</v>
      </c>
    </row>
    <row r="2" spans="1:9" ht="33.75">
      <c r="A2" s="65" t="s">
        <v>3186</v>
      </c>
      <c r="B2" s="65" t="s">
        <v>15</v>
      </c>
      <c r="C2" s="65">
        <v>221</v>
      </c>
      <c r="D2" s="65">
        <v>220</v>
      </c>
      <c r="E2" s="65">
        <v>1</v>
      </c>
      <c r="F2" s="65">
        <v>187</v>
      </c>
      <c r="G2" s="65">
        <v>33</v>
      </c>
      <c r="H2" s="65">
        <v>85</v>
      </c>
      <c r="I2" s="65">
        <v>0.13150000000000001</v>
      </c>
    </row>
    <row r="3" spans="1:9" ht="33.75">
      <c r="A3" s="65" t="s">
        <v>3186</v>
      </c>
      <c r="B3" s="65" t="s">
        <v>16</v>
      </c>
      <c r="C3" s="65">
        <v>221</v>
      </c>
      <c r="D3" s="65">
        <v>218</v>
      </c>
      <c r="E3" s="65">
        <v>3</v>
      </c>
      <c r="F3" s="65">
        <v>211</v>
      </c>
      <c r="G3" s="65">
        <v>7</v>
      </c>
      <c r="H3" s="65">
        <v>96.79</v>
      </c>
      <c r="I3" s="65">
        <v>0.44750000000000001</v>
      </c>
    </row>
    <row r="4" spans="1:9" ht="66.75">
      <c r="A4" s="65" t="s">
        <v>3186</v>
      </c>
      <c r="B4" s="65" t="s">
        <v>17</v>
      </c>
      <c r="C4" s="65">
        <v>221</v>
      </c>
      <c r="D4" s="65">
        <v>220</v>
      </c>
      <c r="E4" s="65">
        <v>1</v>
      </c>
      <c r="F4" s="65">
        <v>214</v>
      </c>
      <c r="G4" s="65">
        <v>6</v>
      </c>
      <c r="H4" s="65">
        <v>97.27</v>
      </c>
      <c r="I4" s="65">
        <v>0.5585</v>
      </c>
    </row>
    <row r="5" spans="1:9" ht="66.75">
      <c r="A5" s="65" t="s">
        <v>3186</v>
      </c>
      <c r="B5" s="65" t="s">
        <v>18</v>
      </c>
      <c r="C5" s="65">
        <v>221</v>
      </c>
      <c r="D5" s="65">
        <v>221</v>
      </c>
      <c r="E5" s="65">
        <v>0</v>
      </c>
      <c r="F5" s="65">
        <v>154</v>
      </c>
      <c r="G5" s="65">
        <v>67</v>
      </c>
      <c r="H5" s="65">
        <v>69.680000000000007</v>
      </c>
      <c r="I5" s="65">
        <v>0.35320000000000001</v>
      </c>
    </row>
    <row r="6" spans="1:9" ht="33.75">
      <c r="A6" s="65" t="s">
        <v>3186</v>
      </c>
      <c r="B6" s="65" t="s">
        <v>19</v>
      </c>
      <c r="C6" s="65">
        <v>221</v>
      </c>
      <c r="D6" s="65">
        <v>221</v>
      </c>
      <c r="E6" s="65">
        <v>0</v>
      </c>
      <c r="F6" s="65">
        <v>163</v>
      </c>
      <c r="G6" s="65">
        <v>58</v>
      </c>
      <c r="H6" s="65">
        <v>73.760000000000005</v>
      </c>
      <c r="I6" s="65">
        <v>0.2072</v>
      </c>
    </row>
    <row r="7" spans="1:9" ht="50.25">
      <c r="A7" s="65" t="s">
        <v>3186</v>
      </c>
      <c r="B7" s="65" t="s">
        <v>20</v>
      </c>
      <c r="C7" s="65">
        <v>221</v>
      </c>
      <c r="D7" s="65">
        <v>212</v>
      </c>
      <c r="E7" s="65">
        <v>9</v>
      </c>
      <c r="F7" s="65">
        <v>183</v>
      </c>
      <c r="G7" s="65">
        <v>29</v>
      </c>
      <c r="H7" s="65">
        <v>86.32</v>
      </c>
      <c r="I7" s="65">
        <v>0.21820000000000001</v>
      </c>
    </row>
    <row r="8" spans="1:9" ht="33.75">
      <c r="A8" s="65" t="s">
        <v>3186</v>
      </c>
      <c r="B8" s="65" t="s">
        <v>3210</v>
      </c>
      <c r="C8" s="65">
        <v>221</v>
      </c>
      <c r="D8" s="65">
        <v>221</v>
      </c>
      <c r="E8" s="65">
        <v>0</v>
      </c>
      <c r="F8" s="65">
        <v>185</v>
      </c>
      <c r="G8" s="65">
        <v>36</v>
      </c>
      <c r="H8" s="65">
        <v>83.71</v>
      </c>
      <c r="I8" s="65">
        <v>0.3281</v>
      </c>
    </row>
    <row r="9" spans="1:9" ht="33.75">
      <c r="A9" s="65" t="s">
        <v>3192</v>
      </c>
      <c r="B9" s="65" t="s">
        <v>15</v>
      </c>
      <c r="C9" s="65">
        <v>221</v>
      </c>
      <c r="D9" s="65">
        <v>221</v>
      </c>
      <c r="E9" s="65">
        <v>0</v>
      </c>
      <c r="F9" s="65">
        <v>176</v>
      </c>
      <c r="G9" s="65">
        <v>45</v>
      </c>
      <c r="H9" s="65">
        <v>79.64</v>
      </c>
      <c r="I9" s="65">
        <v>0.2031</v>
      </c>
    </row>
    <row r="10" spans="1:9" ht="33.75">
      <c r="A10" s="65" t="s">
        <v>3192</v>
      </c>
      <c r="B10" s="65" t="s">
        <v>16</v>
      </c>
      <c r="C10" s="65">
        <v>221</v>
      </c>
      <c r="D10" s="65">
        <v>220</v>
      </c>
      <c r="E10" s="65">
        <v>1</v>
      </c>
      <c r="F10" s="65">
        <v>219</v>
      </c>
      <c r="G10" s="65">
        <v>1</v>
      </c>
      <c r="H10" s="65">
        <v>99.55</v>
      </c>
      <c r="I10" s="65">
        <v>0.79779999999999995</v>
      </c>
    </row>
    <row r="11" spans="1:9" ht="66.75">
      <c r="A11" s="65" t="s">
        <v>3192</v>
      </c>
      <c r="B11" s="65" t="s">
        <v>17</v>
      </c>
      <c r="C11" s="65">
        <v>221</v>
      </c>
      <c r="D11" s="65">
        <v>221</v>
      </c>
      <c r="E11" s="65">
        <v>0</v>
      </c>
      <c r="F11" s="65">
        <v>219</v>
      </c>
      <c r="G11" s="65">
        <v>2</v>
      </c>
      <c r="H11" s="65">
        <v>99.1</v>
      </c>
      <c r="I11" s="65">
        <v>0.66259999999999997</v>
      </c>
    </row>
    <row r="12" spans="1:9" ht="66.75">
      <c r="A12" s="65" t="s">
        <v>3192</v>
      </c>
      <c r="B12" s="65" t="s">
        <v>18</v>
      </c>
      <c r="C12" s="65">
        <v>221</v>
      </c>
      <c r="D12" s="65">
        <v>221</v>
      </c>
      <c r="E12" s="65">
        <v>0</v>
      </c>
      <c r="F12" s="65">
        <v>145</v>
      </c>
      <c r="G12" s="65">
        <v>76</v>
      </c>
      <c r="H12" s="65">
        <v>65.61</v>
      </c>
      <c r="I12" s="65">
        <v>0.3196</v>
      </c>
    </row>
    <row r="13" spans="1:9" ht="33.75">
      <c r="A13" s="65" t="s">
        <v>3192</v>
      </c>
      <c r="B13" s="65" t="s">
        <v>19</v>
      </c>
      <c r="C13" s="65">
        <v>221</v>
      </c>
      <c r="D13" s="65">
        <v>221</v>
      </c>
      <c r="E13" s="65">
        <v>0</v>
      </c>
      <c r="F13" s="65">
        <v>157</v>
      </c>
      <c r="G13" s="65">
        <v>64</v>
      </c>
      <c r="H13" s="65">
        <v>71.040000000000006</v>
      </c>
      <c r="I13" s="65">
        <v>0.29870000000000002</v>
      </c>
    </row>
    <row r="14" spans="1:9" ht="50.25">
      <c r="A14" s="65" t="s">
        <v>3192</v>
      </c>
      <c r="B14" s="65" t="s">
        <v>20</v>
      </c>
      <c r="C14" s="65">
        <v>221</v>
      </c>
      <c r="D14" s="65">
        <v>213</v>
      </c>
      <c r="E14" s="65">
        <v>8</v>
      </c>
      <c r="F14" s="65">
        <v>175</v>
      </c>
      <c r="G14" s="65">
        <v>38</v>
      </c>
      <c r="H14" s="65">
        <v>82.16</v>
      </c>
      <c r="I14" s="65">
        <v>0.25290000000000001</v>
      </c>
    </row>
    <row r="15" spans="1:9" ht="33.75">
      <c r="A15" s="65" t="s">
        <v>3192</v>
      </c>
      <c r="B15" s="65" t="s">
        <v>3210</v>
      </c>
      <c r="C15" s="65">
        <v>221</v>
      </c>
      <c r="D15" s="65">
        <v>220</v>
      </c>
      <c r="E15" s="65">
        <v>1</v>
      </c>
      <c r="F15" s="65">
        <v>171</v>
      </c>
      <c r="G15" s="65">
        <v>49</v>
      </c>
      <c r="H15" s="65">
        <v>77.73</v>
      </c>
      <c r="I15" s="65">
        <v>0.13800000000000001</v>
      </c>
    </row>
    <row r="16" spans="1:9" ht="33.75">
      <c r="A16" s="65" t="s">
        <v>3187</v>
      </c>
      <c r="B16" s="65" t="s">
        <v>15</v>
      </c>
      <c r="C16" s="65">
        <v>221</v>
      </c>
      <c r="D16" s="65">
        <v>221</v>
      </c>
      <c r="E16" s="65">
        <v>0</v>
      </c>
      <c r="F16" s="65">
        <v>159</v>
      </c>
      <c r="G16" s="65">
        <v>62</v>
      </c>
      <c r="H16" s="65">
        <v>71.95</v>
      </c>
      <c r="I16" s="65">
        <v>0.1036</v>
      </c>
    </row>
    <row r="17" spans="1:9" ht="33.75">
      <c r="A17" s="65" t="s">
        <v>3187</v>
      </c>
      <c r="B17" s="65" t="s">
        <v>16</v>
      </c>
      <c r="C17" s="65">
        <v>221</v>
      </c>
      <c r="D17" s="65">
        <v>221</v>
      </c>
      <c r="E17" s="65">
        <v>0</v>
      </c>
      <c r="F17" s="65">
        <v>218</v>
      </c>
      <c r="G17" s="65">
        <v>3</v>
      </c>
      <c r="H17" s="65">
        <v>98.64</v>
      </c>
      <c r="I17" s="65">
        <v>0.39560000000000001</v>
      </c>
    </row>
    <row r="18" spans="1:9" ht="66.75">
      <c r="A18" s="65" t="s">
        <v>3187</v>
      </c>
      <c r="B18" s="65" t="s">
        <v>17</v>
      </c>
      <c r="C18" s="65">
        <v>221</v>
      </c>
      <c r="D18" s="65">
        <v>218</v>
      </c>
      <c r="E18" s="65">
        <v>3</v>
      </c>
      <c r="F18" s="65">
        <v>217</v>
      </c>
      <c r="G18" s="65">
        <v>1</v>
      </c>
      <c r="H18" s="65">
        <v>99.54</v>
      </c>
      <c r="I18" s="65">
        <v>0.66459999999999997</v>
      </c>
    </row>
    <row r="19" spans="1:9" ht="66.75">
      <c r="A19" s="65" t="s">
        <v>3187</v>
      </c>
      <c r="B19" s="65" t="s">
        <v>18</v>
      </c>
      <c r="C19" s="65">
        <v>221</v>
      </c>
      <c r="D19" s="65">
        <v>221</v>
      </c>
      <c r="E19" s="65">
        <v>0</v>
      </c>
      <c r="F19" s="65">
        <v>124</v>
      </c>
      <c r="G19" s="65">
        <v>97</v>
      </c>
      <c r="H19" s="65">
        <v>56.11</v>
      </c>
      <c r="I19" s="65">
        <v>0.26219999999999999</v>
      </c>
    </row>
    <row r="20" spans="1:9" ht="33.75">
      <c r="A20" s="65" t="s">
        <v>3187</v>
      </c>
      <c r="B20" s="65" t="s">
        <v>19</v>
      </c>
      <c r="C20" s="65">
        <v>221</v>
      </c>
      <c r="D20" s="65">
        <v>221</v>
      </c>
      <c r="E20" s="65">
        <v>0</v>
      </c>
      <c r="F20" s="65">
        <v>144</v>
      </c>
      <c r="G20" s="65">
        <v>77</v>
      </c>
      <c r="H20" s="65">
        <v>65.16</v>
      </c>
      <c r="I20" s="65">
        <v>0.1186</v>
      </c>
    </row>
    <row r="21" spans="1:9" ht="50.25">
      <c r="A21" s="65" t="s">
        <v>3187</v>
      </c>
      <c r="B21" s="65" t="s">
        <v>20</v>
      </c>
      <c r="C21" s="65">
        <v>221</v>
      </c>
      <c r="D21" s="65">
        <v>200</v>
      </c>
      <c r="E21" s="65">
        <v>21</v>
      </c>
      <c r="F21" s="65">
        <v>149</v>
      </c>
      <c r="G21" s="65">
        <v>51</v>
      </c>
      <c r="H21" s="65">
        <v>74.5</v>
      </c>
      <c r="I21" s="65">
        <v>0.18529999999999999</v>
      </c>
    </row>
    <row r="22" spans="1:9" ht="33.75">
      <c r="A22" s="65" t="s">
        <v>3187</v>
      </c>
      <c r="B22" s="65" t="s">
        <v>3210</v>
      </c>
      <c r="C22" s="65">
        <v>221</v>
      </c>
      <c r="D22" s="65">
        <v>220</v>
      </c>
      <c r="E22" s="65">
        <v>1</v>
      </c>
      <c r="F22" s="65">
        <v>160</v>
      </c>
      <c r="G22" s="65">
        <v>60</v>
      </c>
      <c r="H22" s="65">
        <v>72.73</v>
      </c>
      <c r="I22" s="65">
        <v>0.1515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92D97-8DE0-416C-BEEB-BA2C4A7EB4BD}">
  <dimension ref="A1:K50"/>
  <sheetViews>
    <sheetView topLeftCell="A18" workbookViewId="0">
      <selection activeCell="C19" sqref="C19"/>
    </sheetView>
  </sheetViews>
  <sheetFormatPr defaultRowHeight="15"/>
  <cols>
    <col min="1" max="1" width="26.28515625" customWidth="1"/>
  </cols>
  <sheetData>
    <row r="1" spans="1:11" ht="50.25">
      <c r="A1" s="67" t="s">
        <v>3219</v>
      </c>
      <c r="B1" s="67" t="s">
        <v>3220</v>
      </c>
      <c r="C1" s="67" t="s">
        <v>3178</v>
      </c>
      <c r="D1" s="67" t="s">
        <v>3177</v>
      </c>
      <c r="E1" s="67" t="s">
        <v>12</v>
      </c>
      <c r="F1" s="67" t="s">
        <v>13</v>
      </c>
      <c r="G1" s="67" t="s">
        <v>3211</v>
      </c>
      <c r="H1" s="67" t="s">
        <v>3221</v>
      </c>
      <c r="I1" s="67" t="s">
        <v>3222</v>
      </c>
      <c r="J1" s="67" t="s">
        <v>3223</v>
      </c>
      <c r="K1" s="67" t="s">
        <v>3224</v>
      </c>
    </row>
    <row r="2" spans="1:11" ht="150.75">
      <c r="A2" s="65" t="s">
        <v>2413</v>
      </c>
      <c r="B2" s="65" t="s">
        <v>3225</v>
      </c>
      <c r="C2" s="65" t="s">
        <v>3226</v>
      </c>
      <c r="D2" s="65" t="s">
        <v>3186</v>
      </c>
      <c r="E2" s="65" t="s">
        <v>58</v>
      </c>
      <c r="F2" s="65" t="s">
        <v>59</v>
      </c>
      <c r="G2" s="65" t="s">
        <v>20</v>
      </c>
      <c r="H2" s="65" t="s">
        <v>2675</v>
      </c>
      <c r="I2" s="65" t="s">
        <v>2675</v>
      </c>
      <c r="J2" s="65" t="s">
        <v>3227</v>
      </c>
      <c r="K2" s="65" t="s">
        <v>3228</v>
      </c>
    </row>
    <row r="3" spans="1:11" ht="150.75">
      <c r="A3" s="65" t="s">
        <v>2413</v>
      </c>
      <c r="B3" s="65" t="s">
        <v>3225</v>
      </c>
      <c r="C3" s="65" t="s">
        <v>3229</v>
      </c>
      <c r="D3" s="65" t="s">
        <v>3186</v>
      </c>
      <c r="E3" s="65" t="s">
        <v>372</v>
      </c>
      <c r="F3" s="65" t="s">
        <v>373</v>
      </c>
      <c r="G3" s="65" t="s">
        <v>20</v>
      </c>
      <c r="H3" s="65" t="s">
        <v>2733</v>
      </c>
      <c r="I3" s="65" t="s">
        <v>2733</v>
      </c>
      <c r="J3" s="65" t="s">
        <v>3227</v>
      </c>
      <c r="K3" s="65" t="s">
        <v>3228</v>
      </c>
    </row>
    <row r="4" spans="1:11" ht="150.75">
      <c r="A4" s="65" t="s">
        <v>2413</v>
      </c>
      <c r="B4" s="65" t="s">
        <v>3225</v>
      </c>
      <c r="C4" s="65" t="s">
        <v>3230</v>
      </c>
      <c r="D4" s="65" t="s">
        <v>3186</v>
      </c>
      <c r="E4" s="65" t="s">
        <v>516</v>
      </c>
      <c r="F4" s="65" t="s">
        <v>517</v>
      </c>
      <c r="G4" s="65" t="s">
        <v>16</v>
      </c>
      <c r="H4" s="65" t="s">
        <v>2758</v>
      </c>
      <c r="I4" s="65" t="s">
        <v>2758</v>
      </c>
      <c r="J4" s="65" t="s">
        <v>3227</v>
      </c>
      <c r="K4" s="65" t="s">
        <v>3228</v>
      </c>
    </row>
    <row r="5" spans="1:11" ht="150.75">
      <c r="A5" s="65" t="s">
        <v>2413</v>
      </c>
      <c r="B5" s="65" t="s">
        <v>3225</v>
      </c>
      <c r="C5" s="65" t="s">
        <v>3231</v>
      </c>
      <c r="D5" s="65" t="s">
        <v>3186</v>
      </c>
      <c r="E5" s="65" t="s">
        <v>878</v>
      </c>
      <c r="F5" s="65" t="s">
        <v>893</v>
      </c>
      <c r="G5" s="65" t="s">
        <v>15</v>
      </c>
      <c r="H5" s="65"/>
      <c r="I5" s="65"/>
      <c r="J5" s="65" t="s">
        <v>3232</v>
      </c>
      <c r="K5" s="65" t="s">
        <v>3228</v>
      </c>
    </row>
    <row r="6" spans="1:11" ht="150.75">
      <c r="A6" s="65" t="s">
        <v>2413</v>
      </c>
      <c r="B6" s="65" t="s">
        <v>3225</v>
      </c>
      <c r="C6" s="65" t="s">
        <v>3231</v>
      </c>
      <c r="D6" s="65" t="s">
        <v>3186</v>
      </c>
      <c r="E6" s="65" t="s">
        <v>878</v>
      </c>
      <c r="F6" s="65" t="s">
        <v>893</v>
      </c>
      <c r="G6" s="65" t="s">
        <v>16</v>
      </c>
      <c r="H6" s="65"/>
      <c r="I6" s="65"/>
      <c r="J6" s="65" t="s">
        <v>3227</v>
      </c>
      <c r="K6" s="65" t="s">
        <v>3228</v>
      </c>
    </row>
    <row r="7" spans="1:11" ht="150.75">
      <c r="A7" s="65" t="s">
        <v>2413</v>
      </c>
      <c r="B7" s="65" t="s">
        <v>3225</v>
      </c>
      <c r="C7" s="65" t="s">
        <v>3231</v>
      </c>
      <c r="D7" s="65" t="s">
        <v>3186</v>
      </c>
      <c r="E7" s="65" t="s">
        <v>878</v>
      </c>
      <c r="F7" s="65" t="s">
        <v>893</v>
      </c>
      <c r="G7" s="65" t="s">
        <v>17</v>
      </c>
      <c r="H7" s="65"/>
      <c r="I7" s="65"/>
      <c r="J7" s="65" t="s">
        <v>3227</v>
      </c>
      <c r="K7" s="65" t="s">
        <v>3228</v>
      </c>
    </row>
    <row r="8" spans="1:11" ht="150.75">
      <c r="A8" s="65" t="s">
        <v>2413</v>
      </c>
      <c r="B8" s="65" t="s">
        <v>3225</v>
      </c>
      <c r="C8" s="65" t="s">
        <v>3231</v>
      </c>
      <c r="D8" s="65" t="s">
        <v>3186</v>
      </c>
      <c r="E8" s="65" t="s">
        <v>878</v>
      </c>
      <c r="F8" s="65" t="s">
        <v>893</v>
      </c>
      <c r="G8" s="65" t="s">
        <v>20</v>
      </c>
      <c r="H8" s="65"/>
      <c r="I8" s="65"/>
      <c r="J8" s="65" t="s">
        <v>3227</v>
      </c>
      <c r="K8" s="65" t="s">
        <v>3228</v>
      </c>
    </row>
    <row r="9" spans="1:11" ht="150.75">
      <c r="A9" s="65" t="s">
        <v>2413</v>
      </c>
      <c r="B9" s="65" t="s">
        <v>3225</v>
      </c>
      <c r="C9" s="65" t="s">
        <v>3233</v>
      </c>
      <c r="D9" s="65" t="s">
        <v>3186</v>
      </c>
      <c r="E9" s="65" t="s">
        <v>985</v>
      </c>
      <c r="F9" s="65" t="s">
        <v>994</v>
      </c>
      <c r="G9" s="65" t="s">
        <v>20</v>
      </c>
      <c r="H9" s="65" t="s">
        <v>2681</v>
      </c>
      <c r="I9" s="65" t="s">
        <v>2681</v>
      </c>
      <c r="J9" s="65" t="s">
        <v>3227</v>
      </c>
      <c r="K9" s="65" t="s">
        <v>3228</v>
      </c>
    </row>
    <row r="10" spans="1:11" ht="150.75">
      <c r="A10" s="65" t="s">
        <v>2413</v>
      </c>
      <c r="B10" s="65" t="s">
        <v>3225</v>
      </c>
      <c r="C10" s="65" t="s">
        <v>3234</v>
      </c>
      <c r="D10" s="65" t="s">
        <v>3186</v>
      </c>
      <c r="E10" s="65" t="s">
        <v>1064</v>
      </c>
      <c r="F10" s="65" t="s">
        <v>1050</v>
      </c>
      <c r="G10" s="65" t="s">
        <v>20</v>
      </c>
      <c r="H10" s="65" t="s">
        <v>2828</v>
      </c>
      <c r="I10" s="65" t="s">
        <v>2828</v>
      </c>
      <c r="J10" s="65" t="s">
        <v>3227</v>
      </c>
      <c r="K10" s="65" t="s">
        <v>3228</v>
      </c>
    </row>
    <row r="11" spans="1:11" ht="150.75">
      <c r="A11" s="65" t="s">
        <v>2413</v>
      </c>
      <c r="B11" s="65" t="s">
        <v>3225</v>
      </c>
      <c r="C11" s="65" t="s">
        <v>3235</v>
      </c>
      <c r="D11" s="65" t="s">
        <v>3186</v>
      </c>
      <c r="E11" s="65" t="s">
        <v>1077</v>
      </c>
      <c r="F11" s="65" t="s">
        <v>517</v>
      </c>
      <c r="G11" s="65" t="s">
        <v>16</v>
      </c>
      <c r="H11" s="65" t="s">
        <v>2758</v>
      </c>
      <c r="I11" s="65" t="s">
        <v>2758</v>
      </c>
      <c r="J11" s="65" t="s">
        <v>3227</v>
      </c>
      <c r="K11" s="65" t="s">
        <v>3228</v>
      </c>
    </row>
    <row r="12" spans="1:11" ht="150.75">
      <c r="A12" s="65" t="s">
        <v>2413</v>
      </c>
      <c r="B12" s="65" t="s">
        <v>3225</v>
      </c>
      <c r="C12" s="65" t="s">
        <v>3236</v>
      </c>
      <c r="D12" s="65" t="s">
        <v>3186</v>
      </c>
      <c r="E12" s="65" t="s">
        <v>1120</v>
      </c>
      <c r="F12" s="65" t="s">
        <v>1135</v>
      </c>
      <c r="G12" s="65" t="s">
        <v>20</v>
      </c>
      <c r="H12" s="65" t="s">
        <v>2838</v>
      </c>
      <c r="I12" s="65" t="s">
        <v>2838</v>
      </c>
      <c r="J12" s="65" t="s">
        <v>3227</v>
      </c>
      <c r="K12" s="65" t="s">
        <v>3228</v>
      </c>
    </row>
    <row r="13" spans="1:11" ht="150.75">
      <c r="A13" s="65" t="s">
        <v>2413</v>
      </c>
      <c r="B13" s="65" t="s">
        <v>3225</v>
      </c>
      <c r="C13" s="65" t="s">
        <v>3237</v>
      </c>
      <c r="D13" s="65" t="s">
        <v>3186</v>
      </c>
      <c r="E13" s="65" t="s">
        <v>1489</v>
      </c>
      <c r="F13" s="65" t="s">
        <v>1513</v>
      </c>
      <c r="G13" s="65" t="s">
        <v>20</v>
      </c>
      <c r="H13" s="65" t="s">
        <v>2903</v>
      </c>
      <c r="I13" s="65" t="s">
        <v>2903</v>
      </c>
      <c r="J13" s="65" t="s">
        <v>3227</v>
      </c>
      <c r="K13" s="65" t="s">
        <v>3228</v>
      </c>
    </row>
    <row r="14" spans="1:11" ht="150.75">
      <c r="A14" s="65" t="s">
        <v>2413</v>
      </c>
      <c r="B14" s="65" t="s">
        <v>3225</v>
      </c>
      <c r="C14" s="65" t="s">
        <v>3238</v>
      </c>
      <c r="D14" s="65" t="s">
        <v>3186</v>
      </c>
      <c r="E14" s="65" t="s">
        <v>1969</v>
      </c>
      <c r="F14" s="65" t="s">
        <v>1970</v>
      </c>
      <c r="G14" s="65" t="s">
        <v>20</v>
      </c>
      <c r="H14" s="65" t="s">
        <v>2962</v>
      </c>
      <c r="I14" s="65" t="s">
        <v>2962</v>
      </c>
      <c r="J14" s="65" t="s">
        <v>3227</v>
      </c>
      <c r="K14" s="65" t="s">
        <v>3228</v>
      </c>
    </row>
    <row r="15" spans="1:11" ht="150.75">
      <c r="A15" s="65" t="s">
        <v>2413</v>
      </c>
      <c r="B15" s="65" t="s">
        <v>3225</v>
      </c>
      <c r="C15" s="65" t="s">
        <v>3239</v>
      </c>
      <c r="D15" s="65" t="s">
        <v>3186</v>
      </c>
      <c r="E15" s="65" t="s">
        <v>2314</v>
      </c>
      <c r="F15" s="65" t="s">
        <v>2343</v>
      </c>
      <c r="G15" s="65" t="s">
        <v>20</v>
      </c>
      <c r="H15" s="65" t="s">
        <v>3059</v>
      </c>
      <c r="I15" s="65" t="s">
        <v>3059</v>
      </c>
      <c r="J15" s="65" t="s">
        <v>3227</v>
      </c>
      <c r="K15" s="65" t="s">
        <v>3228</v>
      </c>
    </row>
    <row r="16" spans="1:11" ht="150.75">
      <c r="A16" s="65" t="s">
        <v>2413</v>
      </c>
      <c r="B16" s="65" t="s">
        <v>3225</v>
      </c>
      <c r="C16" s="65" t="s">
        <v>3240</v>
      </c>
      <c r="D16" s="65" t="s">
        <v>3187</v>
      </c>
      <c r="E16" s="65" t="s">
        <v>337</v>
      </c>
      <c r="F16" s="65" t="s">
        <v>355</v>
      </c>
      <c r="G16" s="65" t="s">
        <v>20</v>
      </c>
      <c r="H16" s="65" t="s">
        <v>2730</v>
      </c>
      <c r="I16" s="65" t="s">
        <v>2730</v>
      </c>
      <c r="J16" s="65" t="s">
        <v>3227</v>
      </c>
      <c r="K16" s="65" t="s">
        <v>3228</v>
      </c>
    </row>
    <row r="17" spans="1:11" ht="150.75">
      <c r="A17" s="65" t="s">
        <v>2413</v>
      </c>
      <c r="B17" s="65" t="s">
        <v>3225</v>
      </c>
      <c r="C17" s="65" t="s">
        <v>3241</v>
      </c>
      <c r="D17" s="65" t="s">
        <v>3187</v>
      </c>
      <c r="E17" s="65" t="s">
        <v>473</v>
      </c>
      <c r="F17" s="65" t="s">
        <v>355</v>
      </c>
      <c r="G17" s="65" t="s">
        <v>20</v>
      </c>
      <c r="H17" s="65" t="s">
        <v>2730</v>
      </c>
      <c r="I17" s="65" t="s">
        <v>2730</v>
      </c>
      <c r="J17" s="65" t="s">
        <v>3227</v>
      </c>
      <c r="K17" s="65" t="s">
        <v>3228</v>
      </c>
    </row>
    <row r="18" spans="1:11" ht="150.75">
      <c r="A18" s="65" t="s">
        <v>2413</v>
      </c>
      <c r="B18" s="65" t="s">
        <v>3225</v>
      </c>
      <c r="C18" s="65" t="s">
        <v>3242</v>
      </c>
      <c r="D18" s="65" t="s">
        <v>3187</v>
      </c>
      <c r="E18" s="65" t="s">
        <v>607</v>
      </c>
      <c r="F18" s="65" t="s">
        <v>355</v>
      </c>
      <c r="G18" s="65" t="s">
        <v>20</v>
      </c>
      <c r="H18" s="65" t="s">
        <v>2730</v>
      </c>
      <c r="I18" s="65" t="s">
        <v>2730</v>
      </c>
      <c r="J18" s="65" t="s">
        <v>3227</v>
      </c>
      <c r="K18" s="65" t="s">
        <v>3228</v>
      </c>
    </row>
    <row r="19" spans="1:11" ht="150.75">
      <c r="A19" s="65" t="s">
        <v>2413</v>
      </c>
      <c r="B19" s="65" t="s">
        <v>3225</v>
      </c>
      <c r="C19" s="65" t="s">
        <v>3243</v>
      </c>
      <c r="D19" s="65" t="s">
        <v>3187</v>
      </c>
      <c r="E19" s="65" t="s">
        <v>677</v>
      </c>
      <c r="F19" s="65" t="s">
        <v>682</v>
      </c>
      <c r="G19" s="65" t="s">
        <v>17</v>
      </c>
      <c r="H19" s="65">
        <v>2</v>
      </c>
      <c r="I19" s="65">
        <v>2</v>
      </c>
      <c r="J19" s="65" t="s">
        <v>3227</v>
      </c>
      <c r="K19" s="65" t="s">
        <v>3228</v>
      </c>
    </row>
    <row r="20" spans="1:11" ht="150.75">
      <c r="A20" s="65" t="s">
        <v>2413</v>
      </c>
      <c r="B20" s="65" t="s">
        <v>3225</v>
      </c>
      <c r="C20" s="65" t="s">
        <v>3244</v>
      </c>
      <c r="D20" s="65" t="s">
        <v>3187</v>
      </c>
      <c r="E20" s="65" t="s">
        <v>719</v>
      </c>
      <c r="F20" s="65" t="s">
        <v>724</v>
      </c>
      <c r="G20" s="65" t="s">
        <v>20</v>
      </c>
      <c r="H20" s="65" t="s">
        <v>2788</v>
      </c>
      <c r="I20" s="65" t="s">
        <v>2788</v>
      </c>
      <c r="J20" s="65" t="s">
        <v>3227</v>
      </c>
      <c r="K20" s="65" t="s">
        <v>3228</v>
      </c>
    </row>
    <row r="21" spans="1:11" ht="150.75">
      <c r="A21" s="65" t="s">
        <v>2413</v>
      </c>
      <c r="B21" s="65" t="s">
        <v>3225</v>
      </c>
      <c r="C21" s="65" t="s">
        <v>3245</v>
      </c>
      <c r="D21" s="65" t="s">
        <v>3187</v>
      </c>
      <c r="E21" s="65" t="s">
        <v>734</v>
      </c>
      <c r="F21" s="65" t="s">
        <v>724</v>
      </c>
      <c r="G21" s="65" t="s">
        <v>20</v>
      </c>
      <c r="H21" s="65" t="s">
        <v>2788</v>
      </c>
      <c r="I21" s="65" t="s">
        <v>2788</v>
      </c>
      <c r="J21" s="65" t="s">
        <v>3227</v>
      </c>
      <c r="K21" s="65" t="s">
        <v>3228</v>
      </c>
    </row>
    <row r="22" spans="1:11" ht="150.75">
      <c r="A22" s="65" t="s">
        <v>2413</v>
      </c>
      <c r="B22" s="65" t="s">
        <v>3225</v>
      </c>
      <c r="C22" s="65" t="s">
        <v>3246</v>
      </c>
      <c r="D22" s="65" t="s">
        <v>3187</v>
      </c>
      <c r="E22" s="65" t="s">
        <v>783</v>
      </c>
      <c r="F22" s="65" t="s">
        <v>682</v>
      </c>
      <c r="G22" s="65" t="s">
        <v>17</v>
      </c>
      <c r="H22" s="65">
        <v>2</v>
      </c>
      <c r="I22" s="65">
        <v>2</v>
      </c>
      <c r="J22" s="65" t="s">
        <v>3227</v>
      </c>
      <c r="K22" s="65" t="s">
        <v>3228</v>
      </c>
    </row>
    <row r="23" spans="1:11" ht="150.75">
      <c r="A23" s="65" t="s">
        <v>2413</v>
      </c>
      <c r="B23" s="65" t="s">
        <v>3225</v>
      </c>
      <c r="C23" s="65" t="s">
        <v>3247</v>
      </c>
      <c r="D23" s="65" t="s">
        <v>3187</v>
      </c>
      <c r="E23" s="65" t="s">
        <v>798</v>
      </c>
      <c r="F23" s="65" t="s">
        <v>682</v>
      </c>
      <c r="G23" s="65" t="s">
        <v>17</v>
      </c>
      <c r="H23" s="65">
        <v>2</v>
      </c>
      <c r="I23" s="65">
        <v>2</v>
      </c>
      <c r="J23" s="65" t="s">
        <v>3227</v>
      </c>
      <c r="K23" s="65" t="s">
        <v>3228</v>
      </c>
    </row>
    <row r="24" spans="1:11" ht="150.75">
      <c r="A24" s="65" t="s">
        <v>2413</v>
      </c>
      <c r="B24" s="65" t="s">
        <v>3225</v>
      </c>
      <c r="C24" s="65" t="s">
        <v>3248</v>
      </c>
      <c r="D24" s="65" t="s">
        <v>3187</v>
      </c>
      <c r="E24" s="65" t="s">
        <v>808</v>
      </c>
      <c r="F24" s="65" t="s">
        <v>813</v>
      </c>
      <c r="G24" s="65" t="s">
        <v>20</v>
      </c>
      <c r="H24" s="65" t="s">
        <v>2800</v>
      </c>
      <c r="I24" s="65" t="s">
        <v>2800</v>
      </c>
      <c r="J24" s="65" t="s">
        <v>3227</v>
      </c>
      <c r="K24" s="65" t="s">
        <v>3228</v>
      </c>
    </row>
    <row r="25" spans="1:11" ht="150.75">
      <c r="A25" s="65" t="s">
        <v>2413</v>
      </c>
      <c r="B25" s="65" t="s">
        <v>3225</v>
      </c>
      <c r="C25" s="65" t="s">
        <v>3249</v>
      </c>
      <c r="D25" s="65" t="s">
        <v>3187</v>
      </c>
      <c r="E25" s="65" t="s">
        <v>919</v>
      </c>
      <c r="F25" s="65" t="s">
        <v>922</v>
      </c>
      <c r="G25" s="65" t="s">
        <v>20</v>
      </c>
      <c r="H25" s="65" t="s">
        <v>2681</v>
      </c>
      <c r="I25" s="65" t="s">
        <v>2681</v>
      </c>
      <c r="J25" s="65" t="s">
        <v>3227</v>
      </c>
      <c r="K25" s="65" t="s">
        <v>3228</v>
      </c>
    </row>
    <row r="26" spans="1:11" ht="150.75">
      <c r="A26" s="65" t="s">
        <v>2413</v>
      </c>
      <c r="B26" s="65" t="s">
        <v>3225</v>
      </c>
      <c r="C26" s="65" t="s">
        <v>3250</v>
      </c>
      <c r="D26" s="65" t="s">
        <v>3187</v>
      </c>
      <c r="E26" s="65" t="s">
        <v>1049</v>
      </c>
      <c r="F26" s="65" t="s">
        <v>1053</v>
      </c>
      <c r="G26" s="65" t="s">
        <v>20</v>
      </c>
      <c r="H26" s="65" t="s">
        <v>2829</v>
      </c>
      <c r="I26" s="65" t="s">
        <v>2829</v>
      </c>
      <c r="J26" s="65" t="s">
        <v>3227</v>
      </c>
      <c r="K26" s="65" t="s">
        <v>3228</v>
      </c>
    </row>
    <row r="27" spans="1:11" ht="150.75">
      <c r="A27" s="65" t="s">
        <v>2413</v>
      </c>
      <c r="B27" s="65" t="s">
        <v>3225</v>
      </c>
      <c r="C27" s="65" t="s">
        <v>3251</v>
      </c>
      <c r="D27" s="65" t="s">
        <v>3187</v>
      </c>
      <c r="E27" s="65" t="s">
        <v>1064</v>
      </c>
      <c r="F27" s="65" t="s">
        <v>1053</v>
      </c>
      <c r="G27" s="65" t="s">
        <v>20</v>
      </c>
      <c r="H27" s="65" t="s">
        <v>2829</v>
      </c>
      <c r="I27" s="65" t="s">
        <v>2829</v>
      </c>
      <c r="J27" s="65" t="s">
        <v>3227</v>
      </c>
      <c r="K27" s="65" t="s">
        <v>3228</v>
      </c>
    </row>
    <row r="28" spans="1:11" ht="150.75">
      <c r="A28" s="65" t="s">
        <v>2413</v>
      </c>
      <c r="B28" s="65" t="s">
        <v>3225</v>
      </c>
      <c r="C28" s="65" t="s">
        <v>3252</v>
      </c>
      <c r="D28" s="65" t="s">
        <v>3187</v>
      </c>
      <c r="E28" s="65" t="s">
        <v>1120</v>
      </c>
      <c r="F28" s="65" t="s">
        <v>355</v>
      </c>
      <c r="G28" s="65" t="s">
        <v>20</v>
      </c>
      <c r="H28" s="65" t="s">
        <v>2730</v>
      </c>
      <c r="I28" s="65" t="s">
        <v>2730</v>
      </c>
      <c r="J28" s="65" t="s">
        <v>3227</v>
      </c>
      <c r="K28" s="65" t="s">
        <v>3228</v>
      </c>
    </row>
    <row r="29" spans="1:11" ht="150.75">
      <c r="A29" s="65" t="s">
        <v>2413</v>
      </c>
      <c r="B29" s="65" t="s">
        <v>3225</v>
      </c>
      <c r="C29" s="65" t="s">
        <v>3253</v>
      </c>
      <c r="D29" s="65" t="s">
        <v>3187</v>
      </c>
      <c r="E29" s="65" t="s">
        <v>1191</v>
      </c>
      <c r="F29" s="65" t="s">
        <v>1194</v>
      </c>
      <c r="G29" s="65" t="s">
        <v>20</v>
      </c>
      <c r="H29" s="65" t="s">
        <v>2849</v>
      </c>
      <c r="I29" s="65" t="s">
        <v>2849</v>
      </c>
      <c r="J29" s="65" t="s">
        <v>3227</v>
      </c>
      <c r="K29" s="65" t="s">
        <v>3228</v>
      </c>
    </row>
    <row r="30" spans="1:11" ht="150.75">
      <c r="A30" s="65" t="s">
        <v>2413</v>
      </c>
      <c r="B30" s="65" t="s">
        <v>3225</v>
      </c>
      <c r="C30" s="65" t="s">
        <v>3254</v>
      </c>
      <c r="D30" s="65" t="s">
        <v>3187</v>
      </c>
      <c r="E30" s="65" t="s">
        <v>1226</v>
      </c>
      <c r="F30" s="65" t="s">
        <v>1194</v>
      </c>
      <c r="G30" s="65" t="s">
        <v>20</v>
      </c>
      <c r="H30" s="65" t="s">
        <v>2849</v>
      </c>
      <c r="I30" s="65" t="s">
        <v>2849</v>
      </c>
      <c r="J30" s="65" t="s">
        <v>3227</v>
      </c>
      <c r="K30" s="65" t="s">
        <v>3228</v>
      </c>
    </row>
    <row r="31" spans="1:11" ht="150.75">
      <c r="A31" s="65" t="s">
        <v>2413</v>
      </c>
      <c r="B31" s="65" t="s">
        <v>3225</v>
      </c>
      <c r="C31" s="65" t="s">
        <v>3255</v>
      </c>
      <c r="D31" s="65" t="s">
        <v>3187</v>
      </c>
      <c r="E31" s="65" t="s">
        <v>1322</v>
      </c>
      <c r="F31" s="65" t="s">
        <v>1326</v>
      </c>
      <c r="G31" s="65" t="s">
        <v>20</v>
      </c>
      <c r="H31" s="65" t="s">
        <v>2681</v>
      </c>
      <c r="I31" s="65" t="s">
        <v>2681</v>
      </c>
      <c r="J31" s="65" t="s">
        <v>3227</v>
      </c>
      <c r="K31" s="65" t="s">
        <v>3228</v>
      </c>
    </row>
    <row r="32" spans="1:11" ht="150.75">
      <c r="A32" s="65" t="s">
        <v>2413</v>
      </c>
      <c r="B32" s="65" t="s">
        <v>3225</v>
      </c>
      <c r="C32" s="65" t="s">
        <v>3256</v>
      </c>
      <c r="D32" s="65" t="s">
        <v>3187</v>
      </c>
      <c r="E32" s="65" t="s">
        <v>1359</v>
      </c>
      <c r="F32" s="65" t="s">
        <v>1194</v>
      </c>
      <c r="G32" s="65" t="s">
        <v>20</v>
      </c>
      <c r="H32" s="65" t="s">
        <v>2849</v>
      </c>
      <c r="I32" s="65" t="s">
        <v>2849</v>
      </c>
      <c r="J32" s="65" t="s">
        <v>3227</v>
      </c>
      <c r="K32" s="65" t="s">
        <v>3228</v>
      </c>
    </row>
    <row r="33" spans="1:11" ht="150.75">
      <c r="A33" s="65" t="s">
        <v>2413</v>
      </c>
      <c r="B33" s="65" t="s">
        <v>3225</v>
      </c>
      <c r="C33" s="65" t="s">
        <v>3257</v>
      </c>
      <c r="D33" s="65" t="s">
        <v>3187</v>
      </c>
      <c r="E33" s="65" t="s">
        <v>1408</v>
      </c>
      <c r="F33" s="65" t="s">
        <v>1418</v>
      </c>
      <c r="G33" s="65" t="s">
        <v>20</v>
      </c>
      <c r="H33" s="65" t="s">
        <v>2681</v>
      </c>
      <c r="I33" s="65" t="s">
        <v>2681</v>
      </c>
      <c r="J33" s="65" t="s">
        <v>3227</v>
      </c>
      <c r="K33" s="65" t="s">
        <v>3228</v>
      </c>
    </row>
    <row r="34" spans="1:11" ht="150.75">
      <c r="A34" s="65" t="s">
        <v>2413</v>
      </c>
      <c r="B34" s="65" t="s">
        <v>3225</v>
      </c>
      <c r="C34" s="65" t="s">
        <v>3258</v>
      </c>
      <c r="D34" s="65" t="s">
        <v>3187</v>
      </c>
      <c r="E34" s="65" t="s">
        <v>1462</v>
      </c>
      <c r="F34" s="65" t="s">
        <v>922</v>
      </c>
      <c r="G34" s="65" t="s">
        <v>20</v>
      </c>
      <c r="H34" s="65" t="s">
        <v>2681</v>
      </c>
      <c r="I34" s="65" t="s">
        <v>2681</v>
      </c>
      <c r="J34" s="65" t="s">
        <v>3227</v>
      </c>
      <c r="K34" s="65" t="s">
        <v>3228</v>
      </c>
    </row>
    <row r="35" spans="1:11" ht="150.75">
      <c r="A35" s="65" t="s">
        <v>2413</v>
      </c>
      <c r="B35" s="65" t="s">
        <v>3225</v>
      </c>
      <c r="C35" s="65" t="s">
        <v>3259</v>
      </c>
      <c r="D35" s="65" t="s">
        <v>3187</v>
      </c>
      <c r="E35" s="65" t="s">
        <v>1792</v>
      </c>
      <c r="F35" s="65" t="s">
        <v>1796</v>
      </c>
      <c r="G35" s="65" t="s">
        <v>20</v>
      </c>
      <c r="H35" s="65" t="s">
        <v>2681</v>
      </c>
      <c r="I35" s="65" t="s">
        <v>2681</v>
      </c>
      <c r="J35" s="65" t="s">
        <v>3227</v>
      </c>
      <c r="K35" s="65" t="s">
        <v>3228</v>
      </c>
    </row>
    <row r="36" spans="1:11" ht="216.75">
      <c r="A36" s="65" t="s">
        <v>2413</v>
      </c>
      <c r="B36" s="65" t="s">
        <v>3225</v>
      </c>
      <c r="C36" s="65" t="s">
        <v>3260</v>
      </c>
      <c r="D36" s="65" t="s">
        <v>3187</v>
      </c>
      <c r="E36" s="65" t="s">
        <v>1891</v>
      </c>
      <c r="F36" s="65" t="s">
        <v>1892</v>
      </c>
      <c r="G36" s="65" t="s">
        <v>3210</v>
      </c>
      <c r="H36" s="65"/>
      <c r="I36" s="65"/>
      <c r="J36" s="65" t="s">
        <v>3261</v>
      </c>
      <c r="K36" s="65" t="s">
        <v>3228</v>
      </c>
    </row>
    <row r="37" spans="1:11" ht="150.75">
      <c r="A37" s="65" t="s">
        <v>2413</v>
      </c>
      <c r="B37" s="65" t="s">
        <v>3225</v>
      </c>
      <c r="C37" s="65" t="s">
        <v>3262</v>
      </c>
      <c r="D37" s="65" t="s">
        <v>3187</v>
      </c>
      <c r="E37" s="65" t="s">
        <v>2428</v>
      </c>
      <c r="F37" s="65" t="s">
        <v>355</v>
      </c>
      <c r="G37" s="65" t="s">
        <v>20</v>
      </c>
      <c r="H37" s="65" t="s">
        <v>2730</v>
      </c>
      <c r="I37" s="65" t="s">
        <v>2730</v>
      </c>
      <c r="J37" s="65" t="s">
        <v>3227</v>
      </c>
      <c r="K37" s="65" t="s">
        <v>3228</v>
      </c>
    </row>
    <row r="38" spans="1:11" ht="150.75">
      <c r="A38" s="65" t="s">
        <v>2413</v>
      </c>
      <c r="B38" s="65" t="s">
        <v>3225</v>
      </c>
      <c r="C38" s="65" t="s">
        <v>3263</v>
      </c>
      <c r="D38" s="65" t="s">
        <v>3187</v>
      </c>
      <c r="E38" s="65" t="s">
        <v>2449</v>
      </c>
      <c r="F38" s="65" t="s">
        <v>355</v>
      </c>
      <c r="G38" s="65" t="s">
        <v>20</v>
      </c>
      <c r="H38" s="65" t="s">
        <v>2730</v>
      </c>
      <c r="I38" s="65" t="s">
        <v>2730</v>
      </c>
      <c r="J38" s="65" t="s">
        <v>3227</v>
      </c>
      <c r="K38" s="65" t="s">
        <v>3228</v>
      </c>
    </row>
    <row r="39" spans="1:11" ht="150.75">
      <c r="A39" s="65" t="s">
        <v>2413</v>
      </c>
      <c r="B39" s="65" t="s">
        <v>3225</v>
      </c>
      <c r="C39" s="65" t="s">
        <v>3264</v>
      </c>
      <c r="D39" s="65" t="s">
        <v>3187</v>
      </c>
      <c r="E39" s="65" t="s">
        <v>2475</v>
      </c>
      <c r="F39" s="65" t="s">
        <v>355</v>
      </c>
      <c r="G39" s="65" t="s">
        <v>20</v>
      </c>
      <c r="H39" s="65" t="s">
        <v>2730</v>
      </c>
      <c r="I39" s="65" t="s">
        <v>2730</v>
      </c>
      <c r="J39" s="65" t="s">
        <v>3227</v>
      </c>
      <c r="K39" s="65" t="s">
        <v>3228</v>
      </c>
    </row>
    <row r="40" spans="1:11" ht="150.75">
      <c r="A40" s="65" t="s">
        <v>2413</v>
      </c>
      <c r="B40" s="65" t="s">
        <v>3225</v>
      </c>
      <c r="C40" s="65" t="s">
        <v>3265</v>
      </c>
      <c r="D40" s="65" t="s">
        <v>3187</v>
      </c>
      <c r="E40" s="65" t="s">
        <v>2486</v>
      </c>
      <c r="F40" s="65" t="s">
        <v>2491</v>
      </c>
      <c r="G40" s="65" t="s">
        <v>20</v>
      </c>
      <c r="H40" s="65" t="s">
        <v>3116</v>
      </c>
      <c r="I40" s="65" t="s">
        <v>3116</v>
      </c>
      <c r="J40" s="65" t="s">
        <v>3227</v>
      </c>
      <c r="K40" s="65" t="s">
        <v>3228</v>
      </c>
    </row>
    <row r="41" spans="1:11" ht="150.75">
      <c r="A41" s="65" t="s">
        <v>2413</v>
      </c>
      <c r="B41" s="65" t="s">
        <v>3225</v>
      </c>
      <c r="C41" s="65" t="s">
        <v>3266</v>
      </c>
      <c r="D41" s="65" t="s">
        <v>3192</v>
      </c>
      <c r="E41" s="65" t="s">
        <v>1155</v>
      </c>
      <c r="F41" s="65" t="s">
        <v>1176</v>
      </c>
      <c r="G41" s="65" t="s">
        <v>20</v>
      </c>
      <c r="H41" s="65"/>
      <c r="I41" s="65"/>
      <c r="J41" s="65" t="s">
        <v>3227</v>
      </c>
      <c r="K41" s="65" t="s">
        <v>3228</v>
      </c>
    </row>
    <row r="42" spans="1:11" ht="150.75">
      <c r="A42" s="65" t="s">
        <v>2413</v>
      </c>
      <c r="B42" s="65" t="s">
        <v>3225</v>
      </c>
      <c r="C42" s="65" t="s">
        <v>3267</v>
      </c>
      <c r="D42" s="65" t="s">
        <v>3192</v>
      </c>
      <c r="E42" s="65" t="s">
        <v>1191</v>
      </c>
      <c r="F42" s="65" t="s">
        <v>1198</v>
      </c>
      <c r="G42" s="65" t="s">
        <v>20</v>
      </c>
      <c r="H42" s="65" t="s">
        <v>2681</v>
      </c>
      <c r="I42" s="65" t="s">
        <v>2681</v>
      </c>
      <c r="J42" s="65" t="s">
        <v>3227</v>
      </c>
      <c r="K42" s="65" t="s">
        <v>3228</v>
      </c>
    </row>
    <row r="43" spans="1:11" ht="150.75">
      <c r="A43" s="65" t="s">
        <v>2413</v>
      </c>
      <c r="B43" s="65" t="s">
        <v>3225</v>
      </c>
      <c r="C43" s="65" t="s">
        <v>3268</v>
      </c>
      <c r="D43" s="65" t="s">
        <v>3192</v>
      </c>
      <c r="E43" s="65" t="s">
        <v>1226</v>
      </c>
      <c r="F43" s="65" t="s">
        <v>1198</v>
      </c>
      <c r="G43" s="65" t="s">
        <v>20</v>
      </c>
      <c r="H43" s="65" t="s">
        <v>2681</v>
      </c>
      <c r="I43" s="65" t="s">
        <v>2681</v>
      </c>
      <c r="J43" s="65" t="s">
        <v>3227</v>
      </c>
      <c r="K43" s="65" t="s">
        <v>3228</v>
      </c>
    </row>
    <row r="44" spans="1:11" ht="150.75">
      <c r="A44" s="65" t="s">
        <v>2413</v>
      </c>
      <c r="B44" s="65" t="s">
        <v>3225</v>
      </c>
      <c r="C44" s="65" t="s">
        <v>3269</v>
      </c>
      <c r="D44" s="65" t="s">
        <v>3192</v>
      </c>
      <c r="E44" s="65" t="s">
        <v>1359</v>
      </c>
      <c r="F44" s="65" t="s">
        <v>1198</v>
      </c>
      <c r="G44" s="65" t="s">
        <v>20</v>
      </c>
      <c r="H44" s="65" t="s">
        <v>2681</v>
      </c>
      <c r="I44" s="65" t="s">
        <v>2681</v>
      </c>
      <c r="J44" s="65" t="s">
        <v>3227</v>
      </c>
      <c r="K44" s="65" t="s">
        <v>3228</v>
      </c>
    </row>
    <row r="45" spans="1:11" ht="200.25">
      <c r="A45" s="65" t="s">
        <v>2413</v>
      </c>
      <c r="B45" s="65" t="s">
        <v>3225</v>
      </c>
      <c r="C45" s="65" t="s">
        <v>3270</v>
      </c>
      <c r="D45" s="65" t="s">
        <v>3192</v>
      </c>
      <c r="E45" s="65" t="s">
        <v>1501</v>
      </c>
      <c r="F45" s="65" t="s">
        <v>1509</v>
      </c>
      <c r="G45" s="65" t="s">
        <v>20</v>
      </c>
      <c r="H45" s="65" t="s">
        <v>2902</v>
      </c>
      <c r="I45" s="65" t="s">
        <v>2902</v>
      </c>
      <c r="J45" s="65" t="s">
        <v>3227</v>
      </c>
      <c r="K45" s="65" t="s">
        <v>3228</v>
      </c>
    </row>
    <row r="46" spans="1:11" ht="216.75">
      <c r="A46" s="65" t="s">
        <v>2413</v>
      </c>
      <c r="B46" s="65" t="s">
        <v>3225</v>
      </c>
      <c r="C46" s="65" t="s">
        <v>3271</v>
      </c>
      <c r="D46" s="65" t="s">
        <v>3192</v>
      </c>
      <c r="E46" s="65" t="s">
        <v>1661</v>
      </c>
      <c r="F46" s="65" t="s">
        <v>1675</v>
      </c>
      <c r="G46" s="65" t="s">
        <v>3210</v>
      </c>
      <c r="H46" s="65"/>
      <c r="I46" s="65"/>
      <c r="J46" s="65" t="s">
        <v>3261</v>
      </c>
      <c r="K46" s="65" t="s">
        <v>3228</v>
      </c>
    </row>
    <row r="47" spans="1:11" ht="318">
      <c r="A47" s="65" t="s">
        <v>2413</v>
      </c>
      <c r="B47" s="65" t="s">
        <v>3225</v>
      </c>
      <c r="C47" s="65" t="s">
        <v>3272</v>
      </c>
      <c r="D47" s="65" t="s">
        <v>3192</v>
      </c>
      <c r="E47" s="65" t="s">
        <v>2185</v>
      </c>
      <c r="F47" s="65" t="s">
        <v>2212</v>
      </c>
      <c r="G47" s="65" t="s">
        <v>20</v>
      </c>
      <c r="H47" s="65" t="s">
        <v>3006</v>
      </c>
      <c r="I47" s="65" t="s">
        <v>3006</v>
      </c>
      <c r="J47" s="65" t="s">
        <v>3227</v>
      </c>
      <c r="K47" s="65" t="s">
        <v>3228</v>
      </c>
    </row>
    <row r="48" spans="1:11" ht="318">
      <c r="A48" s="65" t="s">
        <v>2413</v>
      </c>
      <c r="B48" s="65" t="s">
        <v>3225</v>
      </c>
      <c r="C48" s="65" t="s">
        <v>3273</v>
      </c>
      <c r="D48" s="65" t="s">
        <v>3192</v>
      </c>
      <c r="E48" s="65" t="s">
        <v>2185</v>
      </c>
      <c r="F48" s="65" t="s">
        <v>2220</v>
      </c>
      <c r="G48" s="65" t="s">
        <v>20</v>
      </c>
      <c r="H48" s="65" t="s">
        <v>3006</v>
      </c>
      <c r="I48" s="65" t="s">
        <v>3006</v>
      </c>
      <c r="J48" s="65" t="s">
        <v>3227</v>
      </c>
      <c r="K48" s="65" t="s">
        <v>3228</v>
      </c>
    </row>
    <row r="49" spans="1:11" ht="150.75">
      <c r="A49" s="65" t="s">
        <v>2413</v>
      </c>
      <c r="B49" s="65" t="s">
        <v>3225</v>
      </c>
      <c r="C49" s="65" t="s">
        <v>3274</v>
      </c>
      <c r="D49" s="65" t="s">
        <v>3192</v>
      </c>
      <c r="E49" s="65" t="s">
        <v>2265</v>
      </c>
      <c r="F49" s="65" t="s">
        <v>2270</v>
      </c>
      <c r="G49" s="65" t="s">
        <v>16</v>
      </c>
      <c r="H49" s="65"/>
      <c r="I49" s="65"/>
      <c r="J49" s="65" t="s">
        <v>3227</v>
      </c>
      <c r="K49" s="65" t="s">
        <v>3228</v>
      </c>
    </row>
    <row r="50" spans="1:11" ht="250.5">
      <c r="A50" s="65" t="s">
        <v>2413</v>
      </c>
      <c r="B50" s="65" t="s">
        <v>3225</v>
      </c>
      <c r="C50" s="65" t="s">
        <v>3275</v>
      </c>
      <c r="D50" s="65" t="s">
        <v>3192</v>
      </c>
      <c r="E50" s="65" t="s">
        <v>2486</v>
      </c>
      <c r="F50" s="65" t="s">
        <v>2493</v>
      </c>
      <c r="G50" s="65" t="s">
        <v>20</v>
      </c>
      <c r="H50" s="65" t="s">
        <v>3119</v>
      </c>
      <c r="I50" s="65" t="s">
        <v>3119</v>
      </c>
      <c r="J50" s="65" t="s">
        <v>3227</v>
      </c>
      <c r="K50" s="65" t="s">
        <v>3228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EA5AB-3676-43D4-92F3-6E4E69EDD6B0}">
  <dimension ref="A1:P664"/>
  <sheetViews>
    <sheetView topLeftCell="A2" workbookViewId="0">
      <selection activeCell="I1" sqref="I1:P1"/>
    </sheetView>
  </sheetViews>
  <sheetFormatPr defaultRowHeight="15"/>
  <sheetData>
    <row r="1" spans="1:16" ht="66.75">
      <c r="A1" s="67" t="s">
        <v>3178</v>
      </c>
      <c r="B1" s="67" t="s">
        <v>3177</v>
      </c>
      <c r="C1" s="67" t="s">
        <v>12</v>
      </c>
      <c r="D1" s="67" t="s">
        <v>13</v>
      </c>
      <c r="E1" s="67" t="s">
        <v>0</v>
      </c>
      <c r="F1" s="67" t="s">
        <v>2</v>
      </c>
      <c r="G1" s="67" t="s">
        <v>3</v>
      </c>
      <c r="H1" s="67" t="s">
        <v>4</v>
      </c>
      <c r="I1" s="67" t="s">
        <v>14</v>
      </c>
      <c r="J1" s="67" t="s">
        <v>15</v>
      </c>
      <c r="K1" s="67" t="s">
        <v>16</v>
      </c>
      <c r="L1" s="67" t="s">
        <v>17</v>
      </c>
      <c r="M1" s="67" t="s">
        <v>18</v>
      </c>
      <c r="N1" s="67" t="s">
        <v>19</v>
      </c>
      <c r="O1" s="67" t="s">
        <v>20</v>
      </c>
      <c r="P1" s="67" t="s">
        <v>3276</v>
      </c>
    </row>
    <row r="2" spans="1:16" s="66" customFormat="1" ht="168">
      <c r="A2" s="69" t="s">
        <v>3277</v>
      </c>
      <c r="B2" s="69" t="s">
        <v>3186</v>
      </c>
      <c r="C2" s="69" t="s">
        <v>2314</v>
      </c>
      <c r="D2" s="69" t="s">
        <v>2315</v>
      </c>
      <c r="E2" s="69" t="s">
        <v>2282</v>
      </c>
      <c r="F2" s="69" t="s">
        <v>149</v>
      </c>
      <c r="G2" s="69" t="str">
        <f>TRIM(IFERROR(LEFT(F2,FIND("(",F2)-1),F2))</f>
        <v>Change Method Signature</v>
      </c>
      <c r="H2" s="69" t="s">
        <v>2308</v>
      </c>
      <c r="I2" s="69" t="s">
        <v>3041</v>
      </c>
      <c r="J2" s="69" t="s">
        <v>62</v>
      </c>
      <c r="K2" s="69" t="s">
        <v>61</v>
      </c>
      <c r="L2" s="69" t="s">
        <v>62</v>
      </c>
      <c r="M2" s="69" t="s">
        <v>76</v>
      </c>
      <c r="N2" s="69" t="s">
        <v>77</v>
      </c>
      <c r="O2" s="69" t="s">
        <v>61</v>
      </c>
      <c r="P2" s="69" t="s">
        <v>72</v>
      </c>
    </row>
    <row r="3" spans="1:16" s="66" customFormat="1" ht="168">
      <c r="A3" s="69" t="s">
        <v>3278</v>
      </c>
      <c r="B3" s="69" t="s">
        <v>3192</v>
      </c>
      <c r="C3" s="69" t="s">
        <v>2314</v>
      </c>
      <c r="D3" s="69" t="s">
        <v>2321</v>
      </c>
      <c r="E3" s="69" t="s">
        <v>2282</v>
      </c>
      <c r="F3" s="69" t="s">
        <v>149</v>
      </c>
      <c r="G3" s="69" t="str">
        <f t="shared" ref="G3:G66" si="0">TRIM(IFERROR(LEFT(F3,FIND("(",F3)-1),F3))</f>
        <v>Change Method Signature</v>
      </c>
      <c r="H3" s="69" t="s">
        <v>2308</v>
      </c>
      <c r="I3" s="69" t="s">
        <v>3045</v>
      </c>
      <c r="J3" s="69" t="s">
        <v>62</v>
      </c>
      <c r="K3" s="69" t="s">
        <v>61</v>
      </c>
      <c r="L3" s="69" t="s">
        <v>62</v>
      </c>
      <c r="M3" s="69" t="s">
        <v>76</v>
      </c>
      <c r="N3" s="69" t="s">
        <v>77</v>
      </c>
      <c r="O3" s="69" t="s">
        <v>61</v>
      </c>
      <c r="P3" s="69" t="s">
        <v>72</v>
      </c>
    </row>
    <row r="4" spans="1:16" ht="168">
      <c r="A4" s="65" t="s">
        <v>3279</v>
      </c>
      <c r="B4" s="65" t="s">
        <v>3192</v>
      </c>
      <c r="C4" s="65" t="s">
        <v>2314</v>
      </c>
      <c r="D4" s="65" t="s">
        <v>2331</v>
      </c>
      <c r="E4" s="65" t="s">
        <v>2282</v>
      </c>
      <c r="F4" s="65" t="s">
        <v>149</v>
      </c>
      <c r="G4" s="69" t="str">
        <f t="shared" si="0"/>
        <v>Change Method Signature</v>
      </c>
      <c r="H4" s="65" t="s">
        <v>2308</v>
      </c>
      <c r="I4" s="65" t="s">
        <v>3050</v>
      </c>
      <c r="J4" s="68" t="s">
        <v>62</v>
      </c>
      <c r="K4" s="65" t="s">
        <v>61</v>
      </c>
      <c r="L4" s="65" t="s">
        <v>62</v>
      </c>
      <c r="M4" s="68" t="s">
        <v>3280</v>
      </c>
      <c r="N4" s="65" t="s">
        <v>125</v>
      </c>
      <c r="O4" s="65" t="s">
        <v>61</v>
      </c>
      <c r="P4" s="65" t="s">
        <v>72</v>
      </c>
    </row>
    <row r="5" spans="1:16" ht="168">
      <c r="A5" s="65" t="s">
        <v>3281</v>
      </c>
      <c r="B5" s="65" t="s">
        <v>3192</v>
      </c>
      <c r="C5" s="65" t="s">
        <v>2314</v>
      </c>
      <c r="D5" s="65" t="s">
        <v>2339</v>
      </c>
      <c r="E5" s="65" t="s">
        <v>2282</v>
      </c>
      <c r="F5" s="65" t="s">
        <v>149</v>
      </c>
      <c r="G5" s="69" t="str">
        <f t="shared" si="0"/>
        <v>Change Method Signature</v>
      </c>
      <c r="H5" s="65" t="s">
        <v>2308</v>
      </c>
      <c r="I5" s="65" t="s">
        <v>3056</v>
      </c>
      <c r="J5" s="65" t="s">
        <v>62</v>
      </c>
      <c r="K5" s="65" t="s">
        <v>61</v>
      </c>
      <c r="L5" s="65" t="s">
        <v>62</v>
      </c>
      <c r="M5" s="65" t="s">
        <v>76</v>
      </c>
      <c r="N5" s="65" t="s">
        <v>77</v>
      </c>
      <c r="O5" s="65" t="s">
        <v>61</v>
      </c>
      <c r="P5" s="65" t="s">
        <v>72</v>
      </c>
    </row>
    <row r="6" spans="1:16" ht="168">
      <c r="A6" s="65" t="s">
        <v>3282</v>
      </c>
      <c r="B6" s="65" t="s">
        <v>3192</v>
      </c>
      <c r="C6" s="65" t="s">
        <v>2314</v>
      </c>
      <c r="D6" s="65" t="s">
        <v>2348</v>
      </c>
      <c r="E6" s="65" t="s">
        <v>2282</v>
      </c>
      <c r="F6" s="65" t="s">
        <v>149</v>
      </c>
      <c r="G6" s="69" t="str">
        <f t="shared" si="0"/>
        <v>Change Method Signature</v>
      </c>
      <c r="H6" s="65" t="s">
        <v>2308</v>
      </c>
      <c r="I6" s="65" t="s">
        <v>3061</v>
      </c>
      <c r="J6" s="65" t="s">
        <v>62</v>
      </c>
      <c r="K6" s="65" t="s">
        <v>61</v>
      </c>
      <c r="L6" s="65" t="s">
        <v>62</v>
      </c>
      <c r="M6" s="65" t="s">
        <v>76</v>
      </c>
      <c r="N6" s="65" t="s">
        <v>77</v>
      </c>
      <c r="O6" s="65" t="s">
        <v>61</v>
      </c>
      <c r="P6" s="65" t="s">
        <v>72</v>
      </c>
    </row>
    <row r="7" spans="1:16" ht="168">
      <c r="A7" s="65" t="s">
        <v>3283</v>
      </c>
      <c r="B7" s="65" t="s">
        <v>3192</v>
      </c>
      <c r="C7" s="65" t="s">
        <v>2314</v>
      </c>
      <c r="D7" s="65" t="s">
        <v>2355</v>
      </c>
      <c r="E7" s="65" t="s">
        <v>2282</v>
      </c>
      <c r="F7" s="65" t="s">
        <v>149</v>
      </c>
      <c r="G7" s="69" t="str">
        <f t="shared" si="0"/>
        <v>Change Method Signature</v>
      </c>
      <c r="H7" s="65" t="s">
        <v>2308</v>
      </c>
      <c r="I7" s="65" t="s">
        <v>3065</v>
      </c>
      <c r="J7" s="65" t="s">
        <v>62</v>
      </c>
      <c r="K7" s="65" t="s">
        <v>61</v>
      </c>
      <c r="L7" s="65" t="s">
        <v>62</v>
      </c>
      <c r="M7" s="65" t="s">
        <v>76</v>
      </c>
      <c r="N7" s="65" t="s">
        <v>77</v>
      </c>
      <c r="O7" s="65" t="s">
        <v>61</v>
      </c>
      <c r="P7" s="65" t="s">
        <v>72</v>
      </c>
    </row>
    <row r="8" spans="1:16" ht="168">
      <c r="A8" s="65" t="s">
        <v>3284</v>
      </c>
      <c r="B8" s="65" t="s">
        <v>3192</v>
      </c>
      <c r="C8" s="65" t="s">
        <v>2314</v>
      </c>
      <c r="D8" s="65" t="s">
        <v>2364</v>
      </c>
      <c r="E8" s="65" t="s">
        <v>2282</v>
      </c>
      <c r="F8" s="65" t="s">
        <v>149</v>
      </c>
      <c r="G8" s="69" t="str">
        <f t="shared" si="0"/>
        <v>Change Method Signature</v>
      </c>
      <c r="H8" s="65" t="s">
        <v>2308</v>
      </c>
      <c r="I8" s="65" t="s">
        <v>3069</v>
      </c>
      <c r="J8" s="65" t="s">
        <v>62</v>
      </c>
      <c r="K8" s="65" t="s">
        <v>61</v>
      </c>
      <c r="L8" s="65" t="s">
        <v>62</v>
      </c>
      <c r="M8" s="65" t="s">
        <v>76</v>
      </c>
      <c r="N8" s="65" t="s">
        <v>77</v>
      </c>
      <c r="O8" s="65" t="s">
        <v>61</v>
      </c>
      <c r="P8" s="65" t="s">
        <v>72</v>
      </c>
    </row>
    <row r="9" spans="1:16" ht="168">
      <c r="A9" s="65" t="s">
        <v>3285</v>
      </c>
      <c r="B9" s="65" t="s">
        <v>3186</v>
      </c>
      <c r="C9" s="65" t="s">
        <v>2314</v>
      </c>
      <c r="D9" s="65" t="s">
        <v>2325</v>
      </c>
      <c r="E9" s="65" t="s">
        <v>2282</v>
      </c>
      <c r="F9" s="65" t="s">
        <v>149</v>
      </c>
      <c r="G9" s="69" t="str">
        <f t="shared" si="0"/>
        <v>Change Method Signature</v>
      </c>
      <c r="H9" s="55" t="s">
        <v>2308</v>
      </c>
      <c r="I9" s="65" t="s">
        <v>3046</v>
      </c>
      <c r="J9" s="65" t="s">
        <v>62</v>
      </c>
      <c r="K9" s="65" t="s">
        <v>61</v>
      </c>
      <c r="L9" s="65" t="s">
        <v>62</v>
      </c>
      <c r="M9" s="65" t="s">
        <v>3280</v>
      </c>
      <c r="N9" s="65" t="s">
        <v>125</v>
      </c>
      <c r="O9" s="65" t="s">
        <v>61</v>
      </c>
      <c r="P9" s="65" t="s">
        <v>72</v>
      </c>
    </row>
    <row r="10" spans="1:16" ht="168">
      <c r="A10" s="65" t="s">
        <v>3286</v>
      </c>
      <c r="B10" s="65" t="s">
        <v>3186</v>
      </c>
      <c r="C10" s="65" t="s">
        <v>2314</v>
      </c>
      <c r="D10" s="65" t="s">
        <v>2334</v>
      </c>
      <c r="E10" s="65" t="s">
        <v>2282</v>
      </c>
      <c r="F10" s="65" t="s">
        <v>149</v>
      </c>
      <c r="G10" s="69" t="str">
        <f t="shared" si="0"/>
        <v>Change Method Signature</v>
      </c>
      <c r="H10" s="65" t="s">
        <v>2308</v>
      </c>
      <c r="I10" s="65" t="s">
        <v>3052</v>
      </c>
      <c r="J10" s="65" t="s">
        <v>62</v>
      </c>
      <c r="K10" s="65" t="s">
        <v>61</v>
      </c>
      <c r="L10" s="65" t="s">
        <v>62</v>
      </c>
      <c r="M10" s="65" t="s">
        <v>76</v>
      </c>
      <c r="N10" s="65" t="s">
        <v>77</v>
      </c>
      <c r="O10" s="65" t="s">
        <v>61</v>
      </c>
      <c r="P10" s="65" t="s">
        <v>72</v>
      </c>
    </row>
    <row r="11" spans="1:16" ht="168">
      <c r="A11" s="65" t="s">
        <v>3239</v>
      </c>
      <c r="B11" s="65" t="s">
        <v>3186</v>
      </c>
      <c r="C11" s="65" t="s">
        <v>2314</v>
      </c>
      <c r="D11" s="65" t="s">
        <v>2343</v>
      </c>
      <c r="E11" s="65" t="s">
        <v>2282</v>
      </c>
      <c r="F11" s="65" t="s">
        <v>149</v>
      </c>
      <c r="G11" s="69" t="str">
        <f t="shared" si="0"/>
        <v>Change Method Signature</v>
      </c>
      <c r="H11" s="65" t="s">
        <v>2308</v>
      </c>
      <c r="I11" s="65" t="s">
        <v>3058</v>
      </c>
      <c r="J11" s="65" t="s">
        <v>62</v>
      </c>
      <c r="K11" s="65" t="s">
        <v>61</v>
      </c>
      <c r="L11" s="65" t="s">
        <v>62</v>
      </c>
      <c r="M11" s="65" t="s">
        <v>76</v>
      </c>
      <c r="N11" s="65" t="s">
        <v>77</v>
      </c>
      <c r="O11" s="65" t="s">
        <v>61</v>
      </c>
      <c r="P11" s="65" t="s">
        <v>72</v>
      </c>
    </row>
    <row r="12" spans="1:16" ht="168">
      <c r="A12" s="65" t="s">
        <v>3287</v>
      </c>
      <c r="B12" s="65" t="s">
        <v>3186</v>
      </c>
      <c r="C12" s="65" t="s">
        <v>2314</v>
      </c>
      <c r="D12" s="65" t="s">
        <v>2350</v>
      </c>
      <c r="E12" s="65" t="s">
        <v>2282</v>
      </c>
      <c r="F12" s="65" t="s">
        <v>149</v>
      </c>
      <c r="G12" s="69" t="str">
        <f t="shared" si="0"/>
        <v>Change Method Signature</v>
      </c>
      <c r="H12" s="65" t="s">
        <v>2308</v>
      </c>
      <c r="I12" s="65" t="s">
        <v>3062</v>
      </c>
      <c r="J12" s="65" t="s">
        <v>62</v>
      </c>
      <c r="K12" s="65" t="s">
        <v>61</v>
      </c>
      <c r="L12" s="65" t="s">
        <v>62</v>
      </c>
      <c r="M12" s="65" t="s">
        <v>76</v>
      </c>
      <c r="N12" s="65" t="s">
        <v>77</v>
      </c>
      <c r="O12" s="65" t="s">
        <v>61</v>
      </c>
      <c r="P12" s="65" t="s">
        <v>72</v>
      </c>
    </row>
    <row r="13" spans="1:16" ht="168">
      <c r="A13" s="65" t="s">
        <v>3288</v>
      </c>
      <c r="B13" s="65" t="s">
        <v>3187</v>
      </c>
      <c r="C13" s="65" t="s">
        <v>2314</v>
      </c>
      <c r="D13" s="65" t="s">
        <v>2318</v>
      </c>
      <c r="E13" s="65" t="s">
        <v>2282</v>
      </c>
      <c r="F13" s="65" t="s">
        <v>149</v>
      </c>
      <c r="G13" s="69" t="str">
        <f t="shared" si="0"/>
        <v>Change Method Signature</v>
      </c>
      <c r="H13" s="65" t="s">
        <v>2308</v>
      </c>
      <c r="I13" s="65" t="s">
        <v>3043</v>
      </c>
      <c r="J13" s="65" t="s">
        <v>62</v>
      </c>
      <c r="K13" s="65" t="s">
        <v>61</v>
      </c>
      <c r="L13" s="65" t="s">
        <v>62</v>
      </c>
      <c r="M13" s="65" t="s">
        <v>76</v>
      </c>
      <c r="N13" s="65" t="s">
        <v>77</v>
      </c>
      <c r="O13" s="65" t="s">
        <v>61</v>
      </c>
      <c r="P13" s="65" t="s">
        <v>72</v>
      </c>
    </row>
    <row r="14" spans="1:16" ht="168">
      <c r="A14" s="65" t="s">
        <v>3289</v>
      </c>
      <c r="B14" s="65" t="s">
        <v>3187</v>
      </c>
      <c r="C14" s="65" t="s">
        <v>2314</v>
      </c>
      <c r="D14" s="65" t="s">
        <v>2328</v>
      </c>
      <c r="E14" s="65" t="s">
        <v>2282</v>
      </c>
      <c r="F14" s="65" t="s">
        <v>149</v>
      </c>
      <c r="G14" s="69" t="str">
        <f t="shared" si="0"/>
        <v>Change Method Signature</v>
      </c>
      <c r="H14" s="65" t="s">
        <v>2308</v>
      </c>
      <c r="I14" s="65" t="s">
        <v>3048</v>
      </c>
      <c r="J14" s="65" t="s">
        <v>62</v>
      </c>
      <c r="K14" s="65" t="s">
        <v>61</v>
      </c>
      <c r="L14" s="65" t="s">
        <v>62</v>
      </c>
      <c r="M14" s="65" t="s">
        <v>76</v>
      </c>
      <c r="N14" s="65" t="s">
        <v>77</v>
      </c>
      <c r="O14" s="65" t="s">
        <v>61</v>
      </c>
      <c r="P14" s="65" t="s">
        <v>72</v>
      </c>
    </row>
    <row r="15" spans="1:16" ht="168">
      <c r="A15" s="65" t="s">
        <v>3290</v>
      </c>
      <c r="B15" s="65" t="s">
        <v>3187</v>
      </c>
      <c r="C15" s="65" t="s">
        <v>2314</v>
      </c>
      <c r="D15" s="65" t="s">
        <v>2337</v>
      </c>
      <c r="E15" s="65" t="s">
        <v>2282</v>
      </c>
      <c r="F15" s="65" t="s">
        <v>149</v>
      </c>
      <c r="G15" s="69" t="str">
        <f t="shared" si="0"/>
        <v>Change Method Signature</v>
      </c>
      <c r="H15" s="65" t="s">
        <v>2308</v>
      </c>
      <c r="I15" s="65" t="s">
        <v>3054</v>
      </c>
      <c r="J15" s="65" t="s">
        <v>62</v>
      </c>
      <c r="K15" s="65" t="s">
        <v>61</v>
      </c>
      <c r="L15" s="65" t="s">
        <v>62</v>
      </c>
      <c r="M15" s="65" t="s">
        <v>76</v>
      </c>
      <c r="N15" s="65" t="s">
        <v>77</v>
      </c>
      <c r="O15" s="65" t="s">
        <v>61</v>
      </c>
      <c r="P15" s="65" t="s">
        <v>72</v>
      </c>
    </row>
    <row r="16" spans="1:16" s="66" customFormat="1" ht="168">
      <c r="A16" s="69" t="s">
        <v>3291</v>
      </c>
      <c r="B16" s="69" t="s">
        <v>3187</v>
      </c>
      <c r="C16" s="69" t="s">
        <v>2314</v>
      </c>
      <c r="D16" s="69" t="s">
        <v>2346</v>
      </c>
      <c r="E16" s="69" t="s">
        <v>2282</v>
      </c>
      <c r="F16" s="69" t="s">
        <v>149</v>
      </c>
      <c r="G16" s="69" t="str">
        <f t="shared" si="0"/>
        <v>Change Method Signature</v>
      </c>
      <c r="H16" s="69" t="s">
        <v>2308</v>
      </c>
      <c r="I16" s="69" t="s">
        <v>3060</v>
      </c>
      <c r="J16" s="69" t="s">
        <v>62</v>
      </c>
      <c r="K16" s="69" t="s">
        <v>61</v>
      </c>
      <c r="L16" s="69" t="s">
        <v>62</v>
      </c>
      <c r="M16" s="69" t="s">
        <v>76</v>
      </c>
      <c r="N16" s="69" t="s">
        <v>77</v>
      </c>
      <c r="O16" s="69" t="s">
        <v>61</v>
      </c>
      <c r="P16" s="69" t="s">
        <v>72</v>
      </c>
    </row>
    <row r="17" spans="1:16" ht="168">
      <c r="A17" s="65" t="s">
        <v>3292</v>
      </c>
      <c r="B17" s="65" t="s">
        <v>3187</v>
      </c>
      <c r="C17" s="65" t="s">
        <v>2314</v>
      </c>
      <c r="D17" s="65" t="s">
        <v>2353</v>
      </c>
      <c r="E17" s="65" t="s">
        <v>2282</v>
      </c>
      <c r="F17" s="65" t="s">
        <v>149</v>
      </c>
      <c r="G17" s="69" t="str">
        <f t="shared" si="0"/>
        <v>Change Method Signature</v>
      </c>
      <c r="H17" s="65" t="s">
        <v>2308</v>
      </c>
      <c r="I17" s="65" t="s">
        <v>3064</v>
      </c>
      <c r="J17" s="65" t="s">
        <v>62</v>
      </c>
      <c r="K17" s="65" t="s">
        <v>61</v>
      </c>
      <c r="L17" s="65" t="s">
        <v>62</v>
      </c>
      <c r="M17" s="65" t="s">
        <v>76</v>
      </c>
      <c r="N17" s="65" t="s">
        <v>77</v>
      </c>
      <c r="O17" s="65" t="s">
        <v>61</v>
      </c>
      <c r="P17" s="65" t="s">
        <v>72</v>
      </c>
    </row>
    <row r="18" spans="1:16" ht="168">
      <c r="A18" s="65" t="s">
        <v>3293</v>
      </c>
      <c r="B18" s="65" t="s">
        <v>3187</v>
      </c>
      <c r="C18" s="65" t="s">
        <v>2314</v>
      </c>
      <c r="D18" s="65" t="s">
        <v>2361</v>
      </c>
      <c r="E18" s="65" t="s">
        <v>2282</v>
      </c>
      <c r="F18" s="65" t="s">
        <v>149</v>
      </c>
      <c r="G18" s="69" t="str">
        <f t="shared" si="0"/>
        <v>Change Method Signature</v>
      </c>
      <c r="H18" s="65" t="s">
        <v>2308</v>
      </c>
      <c r="I18" s="65" t="s">
        <v>3067</v>
      </c>
      <c r="J18" s="65" t="s">
        <v>62</v>
      </c>
      <c r="K18" s="65" t="s">
        <v>61</v>
      </c>
      <c r="L18" s="65" t="s">
        <v>62</v>
      </c>
      <c r="M18" s="65" t="s">
        <v>76</v>
      </c>
      <c r="N18" s="65" t="s">
        <v>77</v>
      </c>
      <c r="O18" s="65" t="s">
        <v>61</v>
      </c>
      <c r="P18" s="65" t="s">
        <v>72</v>
      </c>
    </row>
    <row r="19" spans="1:16" ht="168">
      <c r="A19" s="65" t="s">
        <v>3294</v>
      </c>
      <c r="B19" s="65" t="s">
        <v>3186</v>
      </c>
      <c r="C19" s="65" t="s">
        <v>2314</v>
      </c>
      <c r="D19" s="65" t="s">
        <v>2358</v>
      </c>
      <c r="E19" s="65" t="s">
        <v>2282</v>
      </c>
      <c r="F19" s="65" t="s">
        <v>149</v>
      </c>
      <c r="G19" s="69" t="str">
        <f t="shared" si="0"/>
        <v>Change Method Signature</v>
      </c>
      <c r="H19" s="65" t="s">
        <v>2308</v>
      </c>
      <c r="I19" s="65" t="s">
        <v>3066</v>
      </c>
      <c r="J19" s="65" t="s">
        <v>62</v>
      </c>
      <c r="K19" s="65" t="s">
        <v>61</v>
      </c>
      <c r="L19" s="65" t="s">
        <v>62</v>
      </c>
      <c r="M19" s="65" t="s">
        <v>76</v>
      </c>
      <c r="N19" s="65" t="s">
        <v>77</v>
      </c>
      <c r="O19" s="65" t="s">
        <v>61</v>
      </c>
      <c r="P19" s="65" t="s">
        <v>72</v>
      </c>
    </row>
    <row r="20" spans="1:16" ht="150.75">
      <c r="A20" s="65" t="s">
        <v>3295</v>
      </c>
      <c r="B20" s="65" t="s">
        <v>3186</v>
      </c>
      <c r="C20" s="65" t="s">
        <v>2227</v>
      </c>
      <c r="D20" s="65" t="s">
        <v>2186</v>
      </c>
      <c r="E20" s="65" t="s">
        <v>2178</v>
      </c>
      <c r="F20" s="65" t="s">
        <v>51</v>
      </c>
      <c r="G20" s="69" t="str">
        <f t="shared" si="0"/>
        <v>Rename Variable</v>
      </c>
      <c r="H20" s="65" t="s">
        <v>2223</v>
      </c>
      <c r="I20" s="65" t="s">
        <v>3011</v>
      </c>
      <c r="J20" s="65" t="s">
        <v>62</v>
      </c>
      <c r="K20" s="65" t="s">
        <v>61</v>
      </c>
      <c r="L20" s="65" t="s">
        <v>62</v>
      </c>
      <c r="M20" s="65" t="s">
        <v>76</v>
      </c>
      <c r="N20" s="65" t="s">
        <v>77</v>
      </c>
      <c r="O20" s="65" t="s">
        <v>61</v>
      </c>
      <c r="P20" s="65" t="s">
        <v>72</v>
      </c>
    </row>
    <row r="21" spans="1:16" ht="168">
      <c r="A21" s="65" t="s">
        <v>3296</v>
      </c>
      <c r="B21" s="65" t="s">
        <v>3192</v>
      </c>
      <c r="C21" s="65" t="s">
        <v>2227</v>
      </c>
      <c r="D21" s="65" t="s">
        <v>2190</v>
      </c>
      <c r="E21" s="65" t="s">
        <v>2178</v>
      </c>
      <c r="F21" s="65" t="s">
        <v>51</v>
      </c>
      <c r="G21" s="69" t="str">
        <f t="shared" si="0"/>
        <v>Rename Variable</v>
      </c>
      <c r="H21" s="65" t="s">
        <v>2223</v>
      </c>
      <c r="I21" s="65" t="s">
        <v>3013</v>
      </c>
      <c r="J21" s="65" t="s">
        <v>62</v>
      </c>
      <c r="K21" s="65" t="s">
        <v>61</v>
      </c>
      <c r="L21" s="65" t="s">
        <v>62</v>
      </c>
      <c r="M21" s="65" t="s">
        <v>76</v>
      </c>
      <c r="N21" s="65" t="s">
        <v>77</v>
      </c>
      <c r="O21" s="65" t="s">
        <v>61</v>
      </c>
      <c r="P21" s="65" t="s">
        <v>72</v>
      </c>
    </row>
    <row r="22" spans="1:16" ht="168">
      <c r="A22" s="65" t="s">
        <v>3297</v>
      </c>
      <c r="B22" s="65" t="s">
        <v>3187</v>
      </c>
      <c r="C22" s="65" t="s">
        <v>2227</v>
      </c>
      <c r="D22" s="65" t="s">
        <v>2188</v>
      </c>
      <c r="E22" s="65" t="s">
        <v>2178</v>
      </c>
      <c r="F22" s="65" t="s">
        <v>51</v>
      </c>
      <c r="G22" s="69" t="str">
        <f t="shared" si="0"/>
        <v>Rename Variable</v>
      </c>
      <c r="H22" s="65" t="s">
        <v>2223</v>
      </c>
      <c r="I22" s="65" t="s">
        <v>3012</v>
      </c>
      <c r="J22" s="65" t="s">
        <v>62</v>
      </c>
      <c r="K22" s="65" t="s">
        <v>61</v>
      </c>
      <c r="L22" s="65" t="s">
        <v>62</v>
      </c>
      <c r="M22" s="65" t="s">
        <v>76</v>
      </c>
      <c r="N22" s="65" t="s">
        <v>77</v>
      </c>
      <c r="O22" s="65" t="s">
        <v>61</v>
      </c>
      <c r="P22" s="65" t="s">
        <v>72</v>
      </c>
    </row>
    <row r="23" spans="1:16" ht="150.75">
      <c r="A23" s="65" t="s">
        <v>3298</v>
      </c>
      <c r="B23" s="65" t="s">
        <v>3192</v>
      </c>
      <c r="C23" s="65" t="s">
        <v>634</v>
      </c>
      <c r="D23" s="65" t="s">
        <v>641</v>
      </c>
      <c r="E23" s="65" t="s">
        <v>600</v>
      </c>
      <c r="F23" s="65" t="s">
        <v>80</v>
      </c>
      <c r="G23" s="69" t="str">
        <f t="shared" si="0"/>
        <v>Rename Method</v>
      </c>
      <c r="H23" s="65" t="s">
        <v>628</v>
      </c>
      <c r="I23" s="65" t="s">
        <v>642</v>
      </c>
      <c r="J23" s="65" t="s">
        <v>62</v>
      </c>
      <c r="K23" s="65" t="s">
        <v>61</v>
      </c>
      <c r="L23" s="65" t="s">
        <v>62</v>
      </c>
      <c r="M23" s="65" t="s">
        <v>76</v>
      </c>
      <c r="N23" s="65" t="s">
        <v>77</v>
      </c>
      <c r="O23" s="65" t="s">
        <v>61</v>
      </c>
      <c r="P23" s="65" t="s">
        <v>72</v>
      </c>
    </row>
    <row r="24" spans="1:16" ht="150.75">
      <c r="A24" s="65" t="s">
        <v>3299</v>
      </c>
      <c r="B24" s="65" t="s">
        <v>3192</v>
      </c>
      <c r="C24" s="65" t="s">
        <v>634</v>
      </c>
      <c r="D24" s="65" t="s">
        <v>648</v>
      </c>
      <c r="E24" s="65" t="s">
        <v>600</v>
      </c>
      <c r="F24" s="65" t="s">
        <v>80</v>
      </c>
      <c r="G24" s="69" t="str">
        <f t="shared" si="0"/>
        <v>Rename Method</v>
      </c>
      <c r="H24" s="65" t="s">
        <v>628</v>
      </c>
      <c r="I24" s="65" t="s">
        <v>649</v>
      </c>
      <c r="J24" s="65" t="s">
        <v>62</v>
      </c>
      <c r="K24" s="65" t="s">
        <v>61</v>
      </c>
      <c r="L24" s="65" t="s">
        <v>62</v>
      </c>
      <c r="M24" s="65" t="s">
        <v>76</v>
      </c>
      <c r="N24" s="65" t="s">
        <v>77</v>
      </c>
      <c r="O24" s="65" t="s">
        <v>61</v>
      </c>
      <c r="P24" s="65" t="s">
        <v>72</v>
      </c>
    </row>
    <row r="25" spans="1:16" ht="150.75">
      <c r="A25" s="65" t="s">
        <v>3300</v>
      </c>
      <c r="B25" s="65" t="s">
        <v>3186</v>
      </c>
      <c r="C25" s="65" t="s">
        <v>634</v>
      </c>
      <c r="D25" s="65" t="s">
        <v>635</v>
      </c>
      <c r="E25" s="65" t="s">
        <v>600</v>
      </c>
      <c r="F25" s="65" t="s">
        <v>80</v>
      </c>
      <c r="G25" s="69" t="str">
        <f t="shared" si="0"/>
        <v>Rename Method</v>
      </c>
      <c r="H25" s="65" t="s">
        <v>628</v>
      </c>
      <c r="I25" s="65" t="s">
        <v>636</v>
      </c>
      <c r="J25" s="65" t="s">
        <v>62</v>
      </c>
      <c r="K25" s="65" t="s">
        <v>61</v>
      </c>
      <c r="L25" s="65" t="s">
        <v>62</v>
      </c>
      <c r="M25" s="65" t="s">
        <v>76</v>
      </c>
      <c r="N25" s="65" t="s">
        <v>77</v>
      </c>
      <c r="O25" s="65" t="s">
        <v>61</v>
      </c>
      <c r="P25" s="65" t="s">
        <v>72</v>
      </c>
    </row>
    <row r="26" spans="1:16" ht="168">
      <c r="A26" s="65" t="s">
        <v>3301</v>
      </c>
      <c r="B26" s="65" t="s">
        <v>3187</v>
      </c>
      <c r="C26" s="65" t="s">
        <v>634</v>
      </c>
      <c r="D26" s="65" t="s">
        <v>638</v>
      </c>
      <c r="E26" s="65" t="s">
        <v>600</v>
      </c>
      <c r="F26" s="65" t="s">
        <v>80</v>
      </c>
      <c r="G26" s="69" t="str">
        <f t="shared" si="0"/>
        <v>Rename Method</v>
      </c>
      <c r="H26" s="65" t="s">
        <v>628</v>
      </c>
      <c r="I26" s="65" t="s">
        <v>639</v>
      </c>
      <c r="J26" s="65" t="s">
        <v>62</v>
      </c>
      <c r="K26" s="65" t="s">
        <v>61</v>
      </c>
      <c r="L26" s="65" t="s">
        <v>62</v>
      </c>
      <c r="M26" s="65" t="s">
        <v>76</v>
      </c>
      <c r="N26" s="65" t="s">
        <v>77</v>
      </c>
      <c r="O26" s="65" t="s">
        <v>61</v>
      </c>
      <c r="P26" s="65" t="s">
        <v>72</v>
      </c>
    </row>
    <row r="27" spans="1:16" ht="150.75">
      <c r="A27" s="65" t="s">
        <v>3302</v>
      </c>
      <c r="B27" s="65" t="s">
        <v>3187</v>
      </c>
      <c r="C27" s="65" t="s">
        <v>634</v>
      </c>
      <c r="D27" s="65" t="s">
        <v>646</v>
      </c>
      <c r="E27" s="65" t="s">
        <v>600</v>
      </c>
      <c r="F27" s="65" t="s">
        <v>80</v>
      </c>
      <c r="G27" s="69" t="str">
        <f t="shared" si="0"/>
        <v>Rename Method</v>
      </c>
      <c r="H27" s="65" t="s">
        <v>628</v>
      </c>
      <c r="I27" s="65" t="s">
        <v>647</v>
      </c>
      <c r="J27" s="65" t="s">
        <v>62</v>
      </c>
      <c r="K27" s="65" t="s">
        <v>61</v>
      </c>
      <c r="L27" s="65" t="s">
        <v>62</v>
      </c>
      <c r="M27" s="65" t="s">
        <v>76</v>
      </c>
      <c r="N27" s="65" t="s">
        <v>77</v>
      </c>
      <c r="O27" s="65" t="s">
        <v>61</v>
      </c>
      <c r="P27" s="65" t="s">
        <v>72</v>
      </c>
    </row>
    <row r="28" spans="1:16" ht="150.75">
      <c r="A28" s="65" t="s">
        <v>3303</v>
      </c>
      <c r="B28" s="65" t="s">
        <v>3186</v>
      </c>
      <c r="C28" s="65" t="s">
        <v>634</v>
      </c>
      <c r="D28" s="65" t="s">
        <v>644</v>
      </c>
      <c r="E28" s="65" t="s">
        <v>600</v>
      </c>
      <c r="F28" s="65" t="s">
        <v>80</v>
      </c>
      <c r="G28" s="69" t="str">
        <f t="shared" si="0"/>
        <v>Rename Method</v>
      </c>
      <c r="H28" s="65" t="s">
        <v>628</v>
      </c>
      <c r="I28" s="65" t="s">
        <v>645</v>
      </c>
      <c r="J28" s="65" t="s">
        <v>62</v>
      </c>
      <c r="K28" s="65" t="s">
        <v>61</v>
      </c>
      <c r="L28" s="65" t="s">
        <v>62</v>
      </c>
      <c r="M28" s="65" t="s">
        <v>76</v>
      </c>
      <c r="N28" s="65" t="s">
        <v>77</v>
      </c>
      <c r="O28" s="65" t="s">
        <v>61</v>
      </c>
      <c r="P28" s="65" t="s">
        <v>72</v>
      </c>
    </row>
    <row r="29" spans="1:16" ht="150.75">
      <c r="A29" s="65" t="s">
        <v>3304</v>
      </c>
      <c r="B29" s="65" t="s">
        <v>3192</v>
      </c>
      <c r="C29" s="65" t="s">
        <v>1743</v>
      </c>
      <c r="D29" s="65" t="s">
        <v>1734</v>
      </c>
      <c r="E29" s="65" t="s">
        <v>1721</v>
      </c>
      <c r="F29" s="65" t="s">
        <v>51</v>
      </c>
      <c r="G29" s="69" t="str">
        <f t="shared" si="0"/>
        <v>Rename Variable</v>
      </c>
      <c r="H29" s="65" t="s">
        <v>1740</v>
      </c>
      <c r="I29" s="65" t="s">
        <v>1746</v>
      </c>
      <c r="J29" s="65" t="s">
        <v>62</v>
      </c>
      <c r="K29" s="65" t="s">
        <v>61</v>
      </c>
      <c r="L29" s="65" t="s">
        <v>62</v>
      </c>
      <c r="M29" s="65" t="s">
        <v>76</v>
      </c>
      <c r="N29" s="65" t="s">
        <v>77</v>
      </c>
      <c r="O29" s="65" t="s">
        <v>61</v>
      </c>
      <c r="P29" s="65" t="s">
        <v>72</v>
      </c>
    </row>
    <row r="30" spans="1:16" ht="150.75">
      <c r="A30" s="65" t="s">
        <v>3305</v>
      </c>
      <c r="B30" s="65" t="s">
        <v>3192</v>
      </c>
      <c r="C30" s="65" t="s">
        <v>1743</v>
      </c>
      <c r="D30" s="65" t="s">
        <v>625</v>
      </c>
      <c r="E30" s="65" t="s">
        <v>1721</v>
      </c>
      <c r="F30" s="65" t="s">
        <v>51</v>
      </c>
      <c r="G30" s="69" t="str">
        <f t="shared" si="0"/>
        <v>Rename Variable</v>
      </c>
      <c r="H30" s="65" t="s">
        <v>1740</v>
      </c>
      <c r="I30" s="65" t="s">
        <v>1749</v>
      </c>
      <c r="J30" s="65" t="s">
        <v>62</v>
      </c>
      <c r="K30" s="65" t="s">
        <v>61</v>
      </c>
      <c r="L30" s="65" t="s">
        <v>62</v>
      </c>
      <c r="M30" s="65" t="s">
        <v>76</v>
      </c>
      <c r="N30" s="65" t="s">
        <v>77</v>
      </c>
      <c r="O30" s="65" t="s">
        <v>61</v>
      </c>
      <c r="P30" s="65" t="s">
        <v>72</v>
      </c>
    </row>
    <row r="31" spans="1:16" ht="150.75">
      <c r="A31" s="65" t="s">
        <v>3306</v>
      </c>
      <c r="B31" s="65" t="s">
        <v>3187</v>
      </c>
      <c r="C31" s="65" t="s">
        <v>1743</v>
      </c>
      <c r="D31" s="65" t="s">
        <v>1732</v>
      </c>
      <c r="E31" s="65" t="s">
        <v>1721</v>
      </c>
      <c r="F31" s="65" t="s">
        <v>51</v>
      </c>
      <c r="G31" s="69" t="str">
        <f t="shared" si="0"/>
        <v>Rename Variable</v>
      </c>
      <c r="H31" s="65" t="s">
        <v>1740</v>
      </c>
      <c r="I31" s="65" t="s">
        <v>1745</v>
      </c>
      <c r="J31" s="65" t="s">
        <v>62</v>
      </c>
      <c r="K31" s="65" t="s">
        <v>61</v>
      </c>
      <c r="L31" s="65" t="s">
        <v>62</v>
      </c>
      <c r="M31" s="65" t="s">
        <v>76</v>
      </c>
      <c r="N31" s="65" t="s">
        <v>77</v>
      </c>
      <c r="O31" s="65" t="s">
        <v>61</v>
      </c>
      <c r="P31" s="65" t="s">
        <v>72</v>
      </c>
    </row>
    <row r="32" spans="1:16" ht="150.75">
      <c r="A32" s="65" t="s">
        <v>3307</v>
      </c>
      <c r="B32" s="65" t="s">
        <v>3187</v>
      </c>
      <c r="C32" s="65" t="s">
        <v>1743</v>
      </c>
      <c r="D32" s="65" t="s">
        <v>622</v>
      </c>
      <c r="E32" s="65" t="s">
        <v>1721</v>
      </c>
      <c r="F32" s="65" t="s">
        <v>51</v>
      </c>
      <c r="G32" s="69" t="str">
        <f t="shared" si="0"/>
        <v>Rename Variable</v>
      </c>
      <c r="H32" s="65" t="s">
        <v>1740</v>
      </c>
      <c r="I32" s="65" t="s">
        <v>1748</v>
      </c>
      <c r="J32" s="65" t="s">
        <v>62</v>
      </c>
      <c r="K32" s="65" t="s">
        <v>61</v>
      </c>
      <c r="L32" s="65" t="s">
        <v>62</v>
      </c>
      <c r="M32" s="65" t="s">
        <v>76</v>
      </c>
      <c r="N32" s="65" t="s">
        <v>77</v>
      </c>
      <c r="O32" s="65" t="s">
        <v>61</v>
      </c>
      <c r="P32" s="65" t="s">
        <v>72</v>
      </c>
    </row>
    <row r="33" spans="1:16" ht="150.75">
      <c r="A33" s="65" t="s">
        <v>3308</v>
      </c>
      <c r="B33" s="65" t="s">
        <v>3186</v>
      </c>
      <c r="C33" s="65" t="s">
        <v>1743</v>
      </c>
      <c r="D33" s="65" t="s">
        <v>1730</v>
      </c>
      <c r="E33" s="65" t="s">
        <v>1721</v>
      </c>
      <c r="F33" s="65" t="s">
        <v>51</v>
      </c>
      <c r="G33" s="69" t="str">
        <f t="shared" si="0"/>
        <v>Rename Variable</v>
      </c>
      <c r="H33" s="65" t="s">
        <v>1740</v>
      </c>
      <c r="I33" s="65" t="s">
        <v>1744</v>
      </c>
      <c r="J33" s="65" t="s">
        <v>62</v>
      </c>
      <c r="K33" s="65" t="s">
        <v>61</v>
      </c>
      <c r="L33" s="65" t="s">
        <v>62</v>
      </c>
      <c r="M33" s="65" t="s">
        <v>76</v>
      </c>
      <c r="N33" s="65" t="s">
        <v>77</v>
      </c>
      <c r="O33" s="65" t="s">
        <v>61</v>
      </c>
      <c r="P33" s="65" t="s">
        <v>72</v>
      </c>
    </row>
    <row r="34" spans="1:16" ht="150.75">
      <c r="A34" s="65" t="s">
        <v>3309</v>
      </c>
      <c r="B34" s="65" t="s">
        <v>3186</v>
      </c>
      <c r="C34" s="65" t="s">
        <v>1743</v>
      </c>
      <c r="D34" s="65" t="s">
        <v>619</v>
      </c>
      <c r="E34" s="65" t="s">
        <v>1721</v>
      </c>
      <c r="F34" s="65" t="s">
        <v>51</v>
      </c>
      <c r="G34" s="69" t="str">
        <f t="shared" si="0"/>
        <v>Rename Variable</v>
      </c>
      <c r="H34" s="65" t="s">
        <v>1740</v>
      </c>
      <c r="I34" s="65" t="s">
        <v>1747</v>
      </c>
      <c r="J34" s="65" t="s">
        <v>62</v>
      </c>
      <c r="K34" s="65" t="s">
        <v>61</v>
      </c>
      <c r="L34" s="65" t="s">
        <v>62</v>
      </c>
      <c r="M34" s="65" t="s">
        <v>76</v>
      </c>
      <c r="N34" s="65" t="s">
        <v>77</v>
      </c>
      <c r="O34" s="65" t="s">
        <v>61</v>
      </c>
      <c r="P34" s="65" t="s">
        <v>72</v>
      </c>
    </row>
    <row r="35" spans="1:16" s="66" customFormat="1" ht="150.75">
      <c r="A35" s="69" t="s">
        <v>3310</v>
      </c>
      <c r="B35" s="69" t="s">
        <v>3186</v>
      </c>
      <c r="C35" s="69" t="s">
        <v>2185</v>
      </c>
      <c r="D35" s="69" t="s">
        <v>2186</v>
      </c>
      <c r="E35" s="69" t="s">
        <v>2178</v>
      </c>
      <c r="F35" s="69" t="s">
        <v>51</v>
      </c>
      <c r="G35" s="69" t="str">
        <f t="shared" si="0"/>
        <v>Rename Variable</v>
      </c>
      <c r="H35" s="69" t="s">
        <v>2180</v>
      </c>
      <c r="I35" s="69" t="s">
        <v>2994</v>
      </c>
      <c r="J35" s="69" t="s">
        <v>62</v>
      </c>
      <c r="K35" s="69" t="s">
        <v>61</v>
      </c>
      <c r="L35" s="69" t="s">
        <v>62</v>
      </c>
      <c r="M35" s="69" t="s">
        <v>76</v>
      </c>
      <c r="N35" s="69" t="s">
        <v>77</v>
      </c>
      <c r="O35" s="69" t="s">
        <v>61</v>
      </c>
      <c r="P35" s="69" t="s">
        <v>72</v>
      </c>
    </row>
    <row r="36" spans="1:16" ht="168">
      <c r="A36" s="65" t="s">
        <v>3311</v>
      </c>
      <c r="B36" s="65" t="s">
        <v>3192</v>
      </c>
      <c r="C36" s="65" t="s">
        <v>2185</v>
      </c>
      <c r="D36" s="65" t="s">
        <v>2190</v>
      </c>
      <c r="E36" s="65" t="s">
        <v>2178</v>
      </c>
      <c r="F36" s="65" t="s">
        <v>51</v>
      </c>
      <c r="G36" s="69" t="str">
        <f t="shared" si="0"/>
        <v>Rename Variable</v>
      </c>
      <c r="H36" s="65" t="s">
        <v>2180</v>
      </c>
      <c r="I36" s="65" t="s">
        <v>2996</v>
      </c>
      <c r="J36" s="65" t="s">
        <v>61</v>
      </c>
      <c r="K36" s="65" t="s">
        <v>61</v>
      </c>
      <c r="L36" s="65" t="s">
        <v>62</v>
      </c>
      <c r="M36" s="65" t="s">
        <v>138</v>
      </c>
      <c r="N36" s="65" t="s">
        <v>64</v>
      </c>
      <c r="O36" s="65" t="s">
        <v>62</v>
      </c>
      <c r="P36" s="65" t="s">
        <v>66</v>
      </c>
    </row>
    <row r="37" spans="1:16" ht="168">
      <c r="A37" s="65" t="s">
        <v>3312</v>
      </c>
      <c r="B37" s="65" t="s">
        <v>3192</v>
      </c>
      <c r="C37" s="65" t="s">
        <v>2185</v>
      </c>
      <c r="D37" s="65" t="s">
        <v>597</v>
      </c>
      <c r="E37" s="65" t="s">
        <v>2178</v>
      </c>
      <c r="F37" s="65" t="s">
        <v>51</v>
      </c>
      <c r="G37" s="69" t="str">
        <f t="shared" si="0"/>
        <v>Rename Variable</v>
      </c>
      <c r="H37" s="65" t="s">
        <v>2180</v>
      </c>
      <c r="I37" s="65" t="s">
        <v>3002</v>
      </c>
      <c r="J37" s="65" t="s">
        <v>61</v>
      </c>
      <c r="K37" s="65" t="s">
        <v>61</v>
      </c>
      <c r="L37" s="65" t="s">
        <v>62</v>
      </c>
      <c r="M37" s="65" t="s">
        <v>138</v>
      </c>
      <c r="N37" s="65" t="s">
        <v>64</v>
      </c>
      <c r="O37" s="65" t="s">
        <v>62</v>
      </c>
      <c r="P37" s="65" t="s">
        <v>66</v>
      </c>
    </row>
    <row r="38" spans="1:16" s="66" customFormat="1" ht="168">
      <c r="A38" s="69" t="s">
        <v>3272</v>
      </c>
      <c r="B38" s="69" t="s">
        <v>3192</v>
      </c>
      <c r="C38" s="69" t="s">
        <v>2185</v>
      </c>
      <c r="D38" s="69" t="s">
        <v>2212</v>
      </c>
      <c r="E38" s="69" t="s">
        <v>2178</v>
      </c>
      <c r="F38" s="69" t="s">
        <v>51</v>
      </c>
      <c r="G38" s="69" t="str">
        <f t="shared" si="0"/>
        <v>Rename Variable</v>
      </c>
      <c r="H38" s="69" t="s">
        <v>2180</v>
      </c>
      <c r="I38" s="69" t="s">
        <v>3005</v>
      </c>
      <c r="J38" s="69" t="s">
        <v>61</v>
      </c>
      <c r="K38" s="69" t="s">
        <v>61</v>
      </c>
      <c r="L38" s="69" t="s">
        <v>62</v>
      </c>
      <c r="M38" s="69" t="s">
        <v>138</v>
      </c>
      <c r="N38" s="69" t="s">
        <v>64</v>
      </c>
      <c r="O38" s="69" t="s">
        <v>62</v>
      </c>
      <c r="P38" s="69" t="s">
        <v>66</v>
      </c>
    </row>
    <row r="39" spans="1:16" ht="168">
      <c r="A39" s="65" t="s">
        <v>3273</v>
      </c>
      <c r="B39" s="65" t="s">
        <v>3192</v>
      </c>
      <c r="C39" s="65" t="s">
        <v>2185</v>
      </c>
      <c r="D39" s="65" t="s">
        <v>2220</v>
      </c>
      <c r="E39" s="65" t="s">
        <v>2178</v>
      </c>
      <c r="F39" s="65" t="s">
        <v>51</v>
      </c>
      <c r="G39" s="69" t="str">
        <f t="shared" si="0"/>
        <v>Rename Variable</v>
      </c>
      <c r="H39" s="65" t="s">
        <v>2180</v>
      </c>
      <c r="I39" s="65" t="s">
        <v>3009</v>
      </c>
      <c r="J39" s="65" t="s">
        <v>61</v>
      </c>
      <c r="K39" s="65" t="s">
        <v>61</v>
      </c>
      <c r="L39" s="65" t="s">
        <v>62</v>
      </c>
      <c r="M39" s="65" t="s">
        <v>138</v>
      </c>
      <c r="N39" s="65" t="s">
        <v>64</v>
      </c>
      <c r="O39" s="65" t="s">
        <v>62</v>
      </c>
      <c r="P39" s="65" t="s">
        <v>66</v>
      </c>
    </row>
    <row r="40" spans="1:16" ht="168">
      <c r="A40" s="65" t="s">
        <v>3313</v>
      </c>
      <c r="B40" s="65" t="s">
        <v>3192</v>
      </c>
      <c r="C40" s="65" t="s">
        <v>2185</v>
      </c>
      <c r="D40" s="65" t="s">
        <v>2199</v>
      </c>
      <c r="E40" s="65" t="s">
        <v>2178</v>
      </c>
      <c r="F40" s="65" t="s">
        <v>51</v>
      </c>
      <c r="G40" s="69" t="str">
        <f t="shared" si="0"/>
        <v>Rename Variable</v>
      </c>
      <c r="H40" s="65" t="s">
        <v>2180</v>
      </c>
      <c r="I40" s="65" t="s">
        <v>2999</v>
      </c>
      <c r="J40" s="65" t="s">
        <v>61</v>
      </c>
      <c r="K40" s="65" t="s">
        <v>61</v>
      </c>
      <c r="L40" s="65" t="s">
        <v>62</v>
      </c>
      <c r="M40" s="65" t="s">
        <v>138</v>
      </c>
      <c r="N40" s="65" t="s">
        <v>64</v>
      </c>
      <c r="O40" s="65" t="s">
        <v>62</v>
      </c>
      <c r="P40" s="65" t="s">
        <v>66</v>
      </c>
    </row>
    <row r="41" spans="1:16" ht="168">
      <c r="A41" s="65" t="s">
        <v>3314</v>
      </c>
      <c r="B41" s="65" t="s">
        <v>3187</v>
      </c>
      <c r="C41" s="65" t="s">
        <v>2185</v>
      </c>
      <c r="D41" s="65" t="s">
        <v>2188</v>
      </c>
      <c r="E41" s="65" t="s">
        <v>2178</v>
      </c>
      <c r="F41" s="65" t="s">
        <v>51</v>
      </c>
      <c r="G41" s="69" t="str">
        <f t="shared" si="0"/>
        <v>Rename Variable</v>
      </c>
      <c r="H41" s="65" t="s">
        <v>2180</v>
      </c>
      <c r="I41" s="65" t="s">
        <v>2995</v>
      </c>
      <c r="J41" s="65" t="s">
        <v>62</v>
      </c>
      <c r="K41" s="65" t="s">
        <v>61</v>
      </c>
      <c r="L41" s="65" t="s">
        <v>62</v>
      </c>
      <c r="M41" s="65" t="s">
        <v>76</v>
      </c>
      <c r="N41" s="65" t="s">
        <v>77</v>
      </c>
      <c r="O41" s="65" t="s">
        <v>61</v>
      </c>
      <c r="P41" s="65" t="s">
        <v>72</v>
      </c>
    </row>
    <row r="42" spans="1:16" ht="168">
      <c r="A42" s="65" t="s">
        <v>3315</v>
      </c>
      <c r="B42" s="65" t="s">
        <v>3187</v>
      </c>
      <c r="C42" s="65" t="s">
        <v>2185</v>
      </c>
      <c r="D42" s="65" t="s">
        <v>2197</v>
      </c>
      <c r="E42" s="65" t="s">
        <v>2178</v>
      </c>
      <c r="F42" s="65" t="s">
        <v>51</v>
      </c>
      <c r="G42" s="69" t="str">
        <f t="shared" si="0"/>
        <v>Rename Variable</v>
      </c>
      <c r="H42" s="65" t="s">
        <v>2180</v>
      </c>
      <c r="I42" s="65" t="s">
        <v>2998</v>
      </c>
      <c r="J42" s="65" t="s">
        <v>62</v>
      </c>
      <c r="K42" s="65" t="s">
        <v>61</v>
      </c>
      <c r="L42" s="65" t="s">
        <v>62</v>
      </c>
      <c r="M42" s="65" t="s">
        <v>76</v>
      </c>
      <c r="N42" s="65" t="s">
        <v>77</v>
      </c>
      <c r="O42" s="65" t="s">
        <v>61</v>
      </c>
      <c r="P42" s="65" t="s">
        <v>72</v>
      </c>
    </row>
    <row r="43" spans="1:16" ht="168">
      <c r="A43" s="65" t="s">
        <v>3316</v>
      </c>
      <c r="B43" s="65" t="s">
        <v>3187</v>
      </c>
      <c r="C43" s="65" t="s">
        <v>2185</v>
      </c>
      <c r="D43" s="65" t="s">
        <v>594</v>
      </c>
      <c r="E43" s="65" t="s">
        <v>2178</v>
      </c>
      <c r="F43" s="65" t="s">
        <v>51</v>
      </c>
      <c r="G43" s="69" t="str">
        <f t="shared" si="0"/>
        <v>Rename Variable</v>
      </c>
      <c r="H43" s="65" t="s">
        <v>2180</v>
      </c>
      <c r="I43" s="65" t="s">
        <v>3001</v>
      </c>
      <c r="J43" s="65" t="s">
        <v>62</v>
      </c>
      <c r="K43" s="65" t="s">
        <v>61</v>
      </c>
      <c r="L43" s="65" t="s">
        <v>62</v>
      </c>
      <c r="M43" s="65" t="s">
        <v>76</v>
      </c>
      <c r="N43" s="65" t="s">
        <v>77</v>
      </c>
      <c r="O43" s="65" t="s">
        <v>61</v>
      </c>
      <c r="P43" s="65" t="s">
        <v>72</v>
      </c>
    </row>
    <row r="44" spans="1:16" ht="168">
      <c r="A44" s="65" t="s">
        <v>3317</v>
      </c>
      <c r="B44" s="65" t="s">
        <v>3187</v>
      </c>
      <c r="C44" s="65" t="s">
        <v>2185</v>
      </c>
      <c r="D44" s="65" t="s">
        <v>2210</v>
      </c>
      <c r="E44" s="65" t="s">
        <v>2178</v>
      </c>
      <c r="F44" s="65" t="s">
        <v>51</v>
      </c>
      <c r="G44" s="69" t="str">
        <f t="shared" si="0"/>
        <v>Rename Variable</v>
      </c>
      <c r="H44" s="65" t="s">
        <v>2180</v>
      </c>
      <c r="I44" s="65" t="s">
        <v>3004</v>
      </c>
      <c r="J44" s="65" t="s">
        <v>62</v>
      </c>
      <c r="K44" s="65" t="s">
        <v>61</v>
      </c>
      <c r="L44" s="65" t="s">
        <v>62</v>
      </c>
      <c r="M44" s="65" t="s">
        <v>76</v>
      </c>
      <c r="N44" s="65" t="s">
        <v>77</v>
      </c>
      <c r="O44" s="65" t="s">
        <v>61</v>
      </c>
      <c r="P44" s="65" t="s">
        <v>72</v>
      </c>
    </row>
    <row r="45" spans="1:16" ht="168">
      <c r="A45" s="65" t="s">
        <v>3318</v>
      </c>
      <c r="B45" s="65" t="s">
        <v>3187</v>
      </c>
      <c r="C45" s="65" t="s">
        <v>2185</v>
      </c>
      <c r="D45" s="65" t="s">
        <v>2218</v>
      </c>
      <c r="E45" s="65" t="s">
        <v>2178</v>
      </c>
      <c r="F45" s="65" t="s">
        <v>51</v>
      </c>
      <c r="G45" s="69" t="str">
        <f t="shared" si="0"/>
        <v>Rename Variable</v>
      </c>
      <c r="H45" s="65" t="s">
        <v>2180</v>
      </c>
      <c r="I45" s="65" t="s">
        <v>3008</v>
      </c>
      <c r="J45" s="65" t="s">
        <v>62</v>
      </c>
      <c r="K45" s="65" t="s">
        <v>61</v>
      </c>
      <c r="L45" s="65" t="s">
        <v>62</v>
      </c>
      <c r="M45" s="65" t="s">
        <v>76</v>
      </c>
      <c r="N45" s="65" t="s">
        <v>77</v>
      </c>
      <c r="O45" s="65" t="s">
        <v>61</v>
      </c>
      <c r="P45" s="65" t="s">
        <v>72</v>
      </c>
    </row>
    <row r="46" spans="1:16" ht="150.75">
      <c r="A46" s="65" t="s">
        <v>3319</v>
      </c>
      <c r="B46" s="65" t="s">
        <v>3186</v>
      </c>
      <c r="C46" s="65" t="s">
        <v>2185</v>
      </c>
      <c r="D46" s="65" t="s">
        <v>2195</v>
      </c>
      <c r="E46" s="65" t="s">
        <v>2178</v>
      </c>
      <c r="F46" s="65" t="s">
        <v>51</v>
      </c>
      <c r="G46" s="69" t="str">
        <f t="shared" si="0"/>
        <v>Rename Variable</v>
      </c>
      <c r="H46" s="65" t="s">
        <v>2180</v>
      </c>
      <c r="I46" s="65" t="s">
        <v>2997</v>
      </c>
      <c r="J46" s="65" t="s">
        <v>62</v>
      </c>
      <c r="K46" s="65" t="s">
        <v>61</v>
      </c>
      <c r="L46" s="65" t="s">
        <v>62</v>
      </c>
      <c r="M46" s="65" t="s">
        <v>76</v>
      </c>
      <c r="N46" s="65" t="s">
        <v>77</v>
      </c>
      <c r="O46" s="65" t="s">
        <v>61</v>
      </c>
      <c r="P46" s="65" t="s">
        <v>72</v>
      </c>
    </row>
    <row r="47" spans="1:16" ht="150.75">
      <c r="A47" s="65" t="s">
        <v>3320</v>
      </c>
      <c r="B47" s="65" t="s">
        <v>3186</v>
      </c>
      <c r="C47" s="65" t="s">
        <v>2185</v>
      </c>
      <c r="D47" s="65" t="s">
        <v>591</v>
      </c>
      <c r="E47" s="65" t="s">
        <v>2178</v>
      </c>
      <c r="F47" s="65" t="s">
        <v>51</v>
      </c>
      <c r="G47" s="69" t="str">
        <f t="shared" si="0"/>
        <v>Rename Variable</v>
      </c>
      <c r="H47" s="65" t="s">
        <v>2180</v>
      </c>
      <c r="I47" s="65" t="s">
        <v>3000</v>
      </c>
      <c r="J47" s="65" t="s">
        <v>61</v>
      </c>
      <c r="K47" s="65" t="s">
        <v>61</v>
      </c>
      <c r="L47" s="65" t="s">
        <v>62</v>
      </c>
      <c r="M47" s="65" t="s">
        <v>138</v>
      </c>
      <c r="N47" s="65" t="s">
        <v>64</v>
      </c>
      <c r="O47" s="65" t="s">
        <v>62</v>
      </c>
      <c r="P47" s="65" t="s">
        <v>66</v>
      </c>
    </row>
    <row r="48" spans="1:16" ht="150.75">
      <c r="A48" s="65" t="s">
        <v>3321</v>
      </c>
      <c r="B48" s="65" t="s">
        <v>3186</v>
      </c>
      <c r="C48" s="65" t="s">
        <v>2185</v>
      </c>
      <c r="D48" s="65" t="s">
        <v>2208</v>
      </c>
      <c r="E48" s="65" t="s">
        <v>2178</v>
      </c>
      <c r="F48" s="65" t="s">
        <v>51</v>
      </c>
      <c r="G48" s="69" t="str">
        <f t="shared" si="0"/>
        <v>Rename Variable</v>
      </c>
      <c r="H48" s="65" t="s">
        <v>2180</v>
      </c>
      <c r="I48" s="65" t="s">
        <v>3003</v>
      </c>
      <c r="J48" s="65" t="s">
        <v>62</v>
      </c>
      <c r="K48" s="65" t="s">
        <v>61</v>
      </c>
      <c r="L48" s="65" t="s">
        <v>62</v>
      </c>
      <c r="M48" s="65" t="s">
        <v>76</v>
      </c>
      <c r="N48" s="65" t="s">
        <v>77</v>
      </c>
      <c r="O48" s="65" t="s">
        <v>61</v>
      </c>
      <c r="P48" s="65" t="s">
        <v>72</v>
      </c>
    </row>
    <row r="49" spans="1:16" ht="150.75">
      <c r="A49" s="65" t="s">
        <v>3322</v>
      </c>
      <c r="B49" s="65" t="s">
        <v>3186</v>
      </c>
      <c r="C49" s="65" t="s">
        <v>2185</v>
      </c>
      <c r="D49" s="65" t="s">
        <v>2216</v>
      </c>
      <c r="E49" s="65" t="s">
        <v>2178</v>
      </c>
      <c r="F49" s="65" t="s">
        <v>51</v>
      </c>
      <c r="G49" s="69" t="str">
        <f t="shared" si="0"/>
        <v>Rename Variable</v>
      </c>
      <c r="H49" s="65" t="s">
        <v>2180</v>
      </c>
      <c r="I49" s="65" t="s">
        <v>3007</v>
      </c>
      <c r="J49" s="65" t="s">
        <v>62</v>
      </c>
      <c r="K49" s="65" t="s">
        <v>61</v>
      </c>
      <c r="L49" s="65" t="s">
        <v>62</v>
      </c>
      <c r="M49" s="65" t="s">
        <v>76</v>
      </c>
      <c r="N49" s="65" t="s">
        <v>77</v>
      </c>
      <c r="O49" s="65" t="s">
        <v>61</v>
      </c>
      <c r="P49" s="65" t="s">
        <v>72</v>
      </c>
    </row>
    <row r="50" spans="1:16" s="71" customFormat="1" ht="150.75">
      <c r="A50" s="70" t="s">
        <v>3323</v>
      </c>
      <c r="B50" s="70" t="s">
        <v>3192</v>
      </c>
      <c r="C50" s="70" t="s">
        <v>1489</v>
      </c>
      <c r="D50" s="70" t="s">
        <v>1469</v>
      </c>
      <c r="E50" s="70" t="s">
        <v>1454</v>
      </c>
      <c r="F50" s="70" t="s">
        <v>51</v>
      </c>
      <c r="G50" s="70" t="str">
        <f t="shared" si="0"/>
        <v>Rename Variable</v>
      </c>
      <c r="H50" s="70" t="s">
        <v>1484</v>
      </c>
      <c r="I50" s="70" t="s">
        <v>1494</v>
      </c>
      <c r="J50" s="70" t="s">
        <v>62</v>
      </c>
      <c r="K50" s="70" t="s">
        <v>61</v>
      </c>
      <c r="L50" s="70" t="s">
        <v>62</v>
      </c>
      <c r="M50" s="70" t="s">
        <v>76</v>
      </c>
      <c r="N50" s="70" t="s">
        <v>2674</v>
      </c>
      <c r="O50" s="70" t="s">
        <v>61</v>
      </c>
      <c r="P50" s="70" t="s">
        <v>72</v>
      </c>
    </row>
    <row r="51" spans="1:16" ht="168">
      <c r="A51" s="65" t="s">
        <v>3324</v>
      </c>
      <c r="B51" s="65" t="s">
        <v>3192</v>
      </c>
      <c r="C51" s="65" t="s">
        <v>1489</v>
      </c>
      <c r="D51" s="65" t="s">
        <v>1520</v>
      </c>
      <c r="E51" s="65" t="s">
        <v>1454</v>
      </c>
      <c r="F51" s="65" t="s">
        <v>51</v>
      </c>
      <c r="G51" s="69" t="str">
        <f t="shared" si="0"/>
        <v>Rename Variable</v>
      </c>
      <c r="H51" s="65" t="s">
        <v>1484</v>
      </c>
      <c r="I51" s="65" t="s">
        <v>1521</v>
      </c>
      <c r="J51" s="65" t="s">
        <v>62</v>
      </c>
      <c r="K51" s="65" t="s">
        <v>61</v>
      </c>
      <c r="L51" s="65" t="s">
        <v>62</v>
      </c>
      <c r="M51" s="65" t="s">
        <v>222</v>
      </c>
      <c r="N51" s="65" t="s">
        <v>77</v>
      </c>
      <c r="O51" s="65" t="s">
        <v>61</v>
      </c>
      <c r="P51" s="65" t="s">
        <v>72</v>
      </c>
    </row>
    <row r="52" spans="1:16" s="71" customFormat="1" ht="134.25">
      <c r="A52" s="70" t="s">
        <v>3325</v>
      </c>
      <c r="B52" s="70" t="s">
        <v>3186</v>
      </c>
      <c r="C52" s="70" t="s">
        <v>1489</v>
      </c>
      <c r="D52" s="70" t="s">
        <v>1463</v>
      </c>
      <c r="E52" s="70" t="s">
        <v>1454</v>
      </c>
      <c r="F52" s="70" t="s">
        <v>51</v>
      </c>
      <c r="G52" s="70" t="str">
        <f t="shared" si="0"/>
        <v>Rename Variable</v>
      </c>
      <c r="H52" s="70" t="s">
        <v>1484</v>
      </c>
      <c r="I52" s="70" t="s">
        <v>1490</v>
      </c>
      <c r="J52" s="70" t="s">
        <v>62</v>
      </c>
      <c r="K52" s="70" t="s">
        <v>61</v>
      </c>
      <c r="L52" s="70" t="s">
        <v>62</v>
      </c>
      <c r="M52" s="70" t="s">
        <v>76</v>
      </c>
      <c r="N52" s="70" t="s">
        <v>77</v>
      </c>
      <c r="O52" s="70" t="s">
        <v>61</v>
      </c>
      <c r="P52" s="70" t="s">
        <v>72</v>
      </c>
    </row>
    <row r="53" spans="1:16" ht="150.75">
      <c r="A53" s="65" t="s">
        <v>3237</v>
      </c>
      <c r="B53" s="65" t="s">
        <v>3186</v>
      </c>
      <c r="C53" s="65" t="s">
        <v>1489</v>
      </c>
      <c r="D53" s="65" t="s">
        <v>1513</v>
      </c>
      <c r="E53" s="65" t="s">
        <v>1454</v>
      </c>
      <c r="F53" s="65" t="s">
        <v>51</v>
      </c>
      <c r="G53" s="69" t="str">
        <f t="shared" si="0"/>
        <v>Rename Variable</v>
      </c>
      <c r="H53" s="65" t="s">
        <v>1484</v>
      </c>
      <c r="I53" s="65" t="s">
        <v>1514</v>
      </c>
      <c r="J53" s="65" t="s">
        <v>62</v>
      </c>
      <c r="K53" s="65" t="s">
        <v>61</v>
      </c>
      <c r="L53" s="65" t="s">
        <v>62</v>
      </c>
      <c r="M53" s="65" t="s">
        <v>222</v>
      </c>
      <c r="N53" s="65" t="s">
        <v>77</v>
      </c>
      <c r="O53" s="65" t="s">
        <v>61</v>
      </c>
      <c r="P53" s="65" t="s">
        <v>72</v>
      </c>
    </row>
    <row r="54" spans="1:16" ht="150.75">
      <c r="A54" s="65" t="s">
        <v>3326</v>
      </c>
      <c r="B54" s="65" t="s">
        <v>3187</v>
      </c>
      <c r="C54" s="65" t="s">
        <v>1489</v>
      </c>
      <c r="D54" s="65" t="s">
        <v>1466</v>
      </c>
      <c r="E54" s="65" t="s">
        <v>1454</v>
      </c>
      <c r="F54" s="65" t="s">
        <v>51</v>
      </c>
      <c r="G54" s="69" t="str">
        <f t="shared" si="0"/>
        <v>Rename Variable</v>
      </c>
      <c r="H54" s="65" t="s">
        <v>1484</v>
      </c>
      <c r="I54" s="65" t="s">
        <v>1492</v>
      </c>
      <c r="J54" s="65" t="s">
        <v>62</v>
      </c>
      <c r="K54" s="65" t="s">
        <v>61</v>
      </c>
      <c r="L54" s="65" t="s">
        <v>62</v>
      </c>
      <c r="M54" s="65" t="s">
        <v>76</v>
      </c>
      <c r="N54" s="65" t="s">
        <v>77</v>
      </c>
      <c r="O54" s="65" t="s">
        <v>61</v>
      </c>
      <c r="P54" s="65" t="s">
        <v>72</v>
      </c>
    </row>
    <row r="55" spans="1:16" ht="250.5">
      <c r="A55" s="65" t="s">
        <v>3327</v>
      </c>
      <c r="B55" s="65" t="s">
        <v>3187</v>
      </c>
      <c r="C55" s="65" t="s">
        <v>1489</v>
      </c>
      <c r="D55" s="65" t="s">
        <v>1516</v>
      </c>
      <c r="E55" s="65" t="s">
        <v>1454</v>
      </c>
      <c r="F55" s="65" t="s">
        <v>51</v>
      </c>
      <c r="G55" s="69" t="str">
        <f t="shared" si="0"/>
        <v>Rename Variable</v>
      </c>
      <c r="H55" s="65" t="s">
        <v>1484</v>
      </c>
      <c r="I55" s="65" t="s">
        <v>1517</v>
      </c>
      <c r="J55" s="65" t="s">
        <v>61</v>
      </c>
      <c r="K55" s="65" t="s">
        <v>61</v>
      </c>
      <c r="L55" s="65" t="s">
        <v>62</v>
      </c>
      <c r="M55" s="65" t="s">
        <v>3328</v>
      </c>
      <c r="N55" s="65" t="s">
        <v>64</v>
      </c>
      <c r="O55" s="65" t="s">
        <v>62</v>
      </c>
      <c r="P55" s="65" t="s">
        <v>66</v>
      </c>
    </row>
    <row r="56" spans="1:16" ht="168">
      <c r="A56" s="65" t="s">
        <v>3329</v>
      </c>
      <c r="B56" s="65" t="s">
        <v>3192</v>
      </c>
      <c r="C56" s="65" t="s">
        <v>908</v>
      </c>
      <c r="D56" s="65" t="s">
        <v>235</v>
      </c>
      <c r="E56" s="65" t="s">
        <v>870</v>
      </c>
      <c r="F56" s="65" t="s">
        <v>149</v>
      </c>
      <c r="G56" s="69" t="str">
        <f t="shared" si="0"/>
        <v>Change Method Signature</v>
      </c>
      <c r="H56" s="65" t="s">
        <v>903</v>
      </c>
      <c r="I56" s="65" t="s">
        <v>911</v>
      </c>
      <c r="J56" s="65" t="s">
        <v>62</v>
      </c>
      <c r="K56" s="65" t="s">
        <v>61</v>
      </c>
      <c r="L56" s="65" t="s">
        <v>62</v>
      </c>
      <c r="M56" s="65" t="s">
        <v>76</v>
      </c>
      <c r="N56" s="65" t="s">
        <v>77</v>
      </c>
      <c r="O56" s="65" t="s">
        <v>61</v>
      </c>
      <c r="P56" s="65" t="s">
        <v>72</v>
      </c>
    </row>
    <row r="57" spans="1:16" ht="168">
      <c r="A57" s="65" t="s">
        <v>3330</v>
      </c>
      <c r="B57" s="65" t="s">
        <v>3187</v>
      </c>
      <c r="C57" s="65" t="s">
        <v>908</v>
      </c>
      <c r="D57" s="65" t="s">
        <v>233</v>
      </c>
      <c r="E57" s="65" t="s">
        <v>870</v>
      </c>
      <c r="F57" s="65" t="s">
        <v>149</v>
      </c>
      <c r="G57" s="69" t="str">
        <f t="shared" si="0"/>
        <v>Change Method Signature</v>
      </c>
      <c r="H57" s="65" t="s">
        <v>903</v>
      </c>
      <c r="I57" s="65" t="s">
        <v>910</v>
      </c>
      <c r="J57" s="65" t="s">
        <v>62</v>
      </c>
      <c r="K57" s="65" t="s">
        <v>61</v>
      </c>
      <c r="L57" s="65" t="s">
        <v>62</v>
      </c>
      <c r="M57" s="65" t="s">
        <v>76</v>
      </c>
      <c r="N57" s="65" t="s">
        <v>77</v>
      </c>
      <c r="O57" s="65" t="s">
        <v>61</v>
      </c>
      <c r="P57" s="65" t="s">
        <v>72</v>
      </c>
    </row>
    <row r="58" spans="1:16" ht="168">
      <c r="A58" s="65" t="s">
        <v>3331</v>
      </c>
      <c r="B58" s="65" t="s">
        <v>3186</v>
      </c>
      <c r="C58" s="65" t="s">
        <v>908</v>
      </c>
      <c r="D58" s="65" t="s">
        <v>230</v>
      </c>
      <c r="E58" s="65" t="s">
        <v>870</v>
      </c>
      <c r="F58" s="65" t="s">
        <v>149</v>
      </c>
      <c r="G58" s="69" t="str">
        <f t="shared" si="0"/>
        <v>Change Method Signature</v>
      </c>
      <c r="H58" s="65" t="s">
        <v>903</v>
      </c>
      <c r="I58" s="65" t="s">
        <v>909</v>
      </c>
      <c r="J58" s="65" t="s">
        <v>62</v>
      </c>
      <c r="K58" s="65" t="s">
        <v>61</v>
      </c>
      <c r="L58" s="65" t="s">
        <v>62</v>
      </c>
      <c r="M58" s="65" t="s">
        <v>76</v>
      </c>
      <c r="N58" s="65" t="s">
        <v>77</v>
      </c>
      <c r="O58" s="65" t="s">
        <v>61</v>
      </c>
      <c r="P58" s="65" t="s">
        <v>72</v>
      </c>
    </row>
    <row r="59" spans="1:16" ht="150.75">
      <c r="A59" s="65" t="s">
        <v>3332</v>
      </c>
      <c r="B59" s="65" t="s">
        <v>3192</v>
      </c>
      <c r="C59" s="65" t="s">
        <v>1634</v>
      </c>
      <c r="D59" s="65" t="s">
        <v>1639</v>
      </c>
      <c r="E59" s="65" t="s">
        <v>1454</v>
      </c>
      <c r="F59" s="65" t="s">
        <v>180</v>
      </c>
      <c r="G59" s="69" t="str">
        <f t="shared" si="0"/>
        <v>Extract Variable</v>
      </c>
      <c r="H59" s="65" t="s">
        <v>1628</v>
      </c>
      <c r="I59" s="65" t="s">
        <v>1640</v>
      </c>
      <c r="J59" s="65" t="s">
        <v>62</v>
      </c>
      <c r="K59" s="65" t="s">
        <v>61</v>
      </c>
      <c r="L59" s="65" t="s">
        <v>62</v>
      </c>
      <c r="M59" s="65" t="s">
        <v>76</v>
      </c>
      <c r="N59" s="65" t="s">
        <v>77</v>
      </c>
      <c r="O59" s="65" t="s">
        <v>61</v>
      </c>
      <c r="P59" s="65" t="s">
        <v>72</v>
      </c>
    </row>
    <row r="60" spans="1:16" ht="168">
      <c r="A60" s="65" t="s">
        <v>3333</v>
      </c>
      <c r="B60" s="65" t="s">
        <v>3192</v>
      </c>
      <c r="C60" s="65" t="s">
        <v>1634</v>
      </c>
      <c r="D60" s="65" t="s">
        <v>1646</v>
      </c>
      <c r="E60" s="65" t="s">
        <v>1454</v>
      </c>
      <c r="F60" s="65" t="s">
        <v>180</v>
      </c>
      <c r="G60" s="69" t="str">
        <f t="shared" si="0"/>
        <v>Extract Variable</v>
      </c>
      <c r="H60" s="65" t="s">
        <v>1628</v>
      </c>
      <c r="I60" s="65" t="s">
        <v>1647</v>
      </c>
      <c r="J60" s="65" t="s">
        <v>62</v>
      </c>
      <c r="K60" s="65" t="s">
        <v>61</v>
      </c>
      <c r="L60" s="65" t="s">
        <v>62</v>
      </c>
      <c r="M60" s="65" t="s">
        <v>76</v>
      </c>
      <c r="N60" s="65" t="s">
        <v>77</v>
      </c>
      <c r="O60" s="65" t="s">
        <v>61</v>
      </c>
      <c r="P60" s="65" t="s">
        <v>72</v>
      </c>
    </row>
    <row r="61" spans="1:16" ht="168">
      <c r="A61" s="65" t="s">
        <v>3334</v>
      </c>
      <c r="B61" s="65" t="s">
        <v>3192</v>
      </c>
      <c r="C61" s="65" t="s">
        <v>1634</v>
      </c>
      <c r="D61" s="65" t="s">
        <v>1653</v>
      </c>
      <c r="E61" s="65" t="s">
        <v>1454</v>
      </c>
      <c r="F61" s="65" t="s">
        <v>180</v>
      </c>
      <c r="G61" s="69" t="str">
        <f t="shared" si="0"/>
        <v>Extract Variable</v>
      </c>
      <c r="H61" s="65" t="s">
        <v>1628</v>
      </c>
      <c r="I61" s="65" t="s">
        <v>1654</v>
      </c>
      <c r="J61" s="65" t="s">
        <v>62</v>
      </c>
      <c r="K61" s="65" t="s">
        <v>61</v>
      </c>
      <c r="L61" s="65" t="s">
        <v>62</v>
      </c>
      <c r="M61" s="65" t="s">
        <v>76</v>
      </c>
      <c r="N61" s="65" t="s">
        <v>77</v>
      </c>
      <c r="O61" s="65" t="s">
        <v>61</v>
      </c>
      <c r="P61" s="65" t="s">
        <v>72</v>
      </c>
    </row>
    <row r="62" spans="1:16" ht="134.25">
      <c r="A62" s="65" t="s">
        <v>3335</v>
      </c>
      <c r="B62" s="65" t="s">
        <v>3186</v>
      </c>
      <c r="C62" s="65" t="s">
        <v>1634</v>
      </c>
      <c r="D62" s="65" t="s">
        <v>1635</v>
      </c>
      <c r="E62" s="65" t="s">
        <v>1454</v>
      </c>
      <c r="F62" s="65" t="s">
        <v>180</v>
      </c>
      <c r="G62" s="69" t="str">
        <f t="shared" si="0"/>
        <v>Extract Variable</v>
      </c>
      <c r="H62" s="65" t="s">
        <v>1628</v>
      </c>
      <c r="I62" s="65" t="s">
        <v>1636</v>
      </c>
      <c r="J62" s="65" t="s">
        <v>62</v>
      </c>
      <c r="K62" s="65" t="s">
        <v>61</v>
      </c>
      <c r="L62" s="65" t="s">
        <v>62</v>
      </c>
      <c r="M62" s="65" t="s">
        <v>76</v>
      </c>
      <c r="N62" s="65" t="s">
        <v>77</v>
      </c>
      <c r="O62" s="65" t="s">
        <v>61</v>
      </c>
      <c r="P62" s="65" t="s">
        <v>72</v>
      </c>
    </row>
    <row r="63" spans="1:16" ht="150.75">
      <c r="A63" s="65" t="s">
        <v>3336</v>
      </c>
      <c r="B63" s="65" t="s">
        <v>3187</v>
      </c>
      <c r="C63" s="65" t="s">
        <v>1634</v>
      </c>
      <c r="D63" s="65" t="s">
        <v>1637</v>
      </c>
      <c r="E63" s="65" t="s">
        <v>1454</v>
      </c>
      <c r="F63" s="65" t="s">
        <v>180</v>
      </c>
      <c r="G63" s="69" t="str">
        <f t="shared" si="0"/>
        <v>Extract Variable</v>
      </c>
      <c r="H63" s="65" t="s">
        <v>1628</v>
      </c>
      <c r="I63" s="65" t="s">
        <v>1638</v>
      </c>
      <c r="J63" s="65" t="s">
        <v>62</v>
      </c>
      <c r="K63" s="65" t="s">
        <v>61</v>
      </c>
      <c r="L63" s="65" t="s">
        <v>62</v>
      </c>
      <c r="M63" s="65" t="s">
        <v>76</v>
      </c>
      <c r="N63" s="65" t="s">
        <v>77</v>
      </c>
      <c r="O63" s="65" t="s">
        <v>61</v>
      </c>
      <c r="P63" s="65" t="s">
        <v>72</v>
      </c>
    </row>
    <row r="64" spans="1:16" ht="168">
      <c r="A64" s="65" t="s">
        <v>3337</v>
      </c>
      <c r="B64" s="65" t="s">
        <v>3187</v>
      </c>
      <c r="C64" s="65" t="s">
        <v>1634</v>
      </c>
      <c r="D64" s="65" t="s">
        <v>1644</v>
      </c>
      <c r="E64" s="65" t="s">
        <v>1454</v>
      </c>
      <c r="F64" s="65" t="s">
        <v>180</v>
      </c>
      <c r="G64" s="69" t="str">
        <f t="shared" si="0"/>
        <v>Extract Variable</v>
      </c>
      <c r="H64" s="65" t="s">
        <v>1628</v>
      </c>
      <c r="I64" s="65" t="s">
        <v>1645</v>
      </c>
      <c r="J64" s="65" t="s">
        <v>62</v>
      </c>
      <c r="K64" s="65" t="s">
        <v>61</v>
      </c>
      <c r="L64" s="65" t="s">
        <v>62</v>
      </c>
      <c r="M64" s="65" t="s">
        <v>76</v>
      </c>
      <c r="N64" s="65" t="s">
        <v>77</v>
      </c>
      <c r="O64" s="65" t="s">
        <v>61</v>
      </c>
      <c r="P64" s="65" t="s">
        <v>72</v>
      </c>
    </row>
    <row r="65" spans="1:16" ht="168">
      <c r="A65" s="65" t="s">
        <v>3338</v>
      </c>
      <c r="B65" s="65" t="s">
        <v>3187</v>
      </c>
      <c r="C65" s="65" t="s">
        <v>1634</v>
      </c>
      <c r="D65" s="65" t="s">
        <v>1651</v>
      </c>
      <c r="E65" s="65" t="s">
        <v>1454</v>
      </c>
      <c r="F65" s="65" t="s">
        <v>180</v>
      </c>
      <c r="G65" s="69" t="str">
        <f t="shared" si="0"/>
        <v>Extract Variable</v>
      </c>
      <c r="H65" s="65" t="s">
        <v>1628</v>
      </c>
      <c r="I65" s="65" t="s">
        <v>1652</v>
      </c>
      <c r="J65" s="65" t="s">
        <v>62</v>
      </c>
      <c r="K65" s="65" t="s">
        <v>61</v>
      </c>
      <c r="L65" s="65" t="s">
        <v>62</v>
      </c>
      <c r="M65" s="65" t="s">
        <v>76</v>
      </c>
      <c r="N65" s="65" t="s">
        <v>77</v>
      </c>
      <c r="O65" s="65" t="s">
        <v>61</v>
      </c>
      <c r="P65" s="65" t="s">
        <v>72</v>
      </c>
    </row>
    <row r="66" spans="1:16" ht="150.75">
      <c r="A66" s="65" t="s">
        <v>3339</v>
      </c>
      <c r="B66" s="65" t="s">
        <v>3186</v>
      </c>
      <c r="C66" s="65" t="s">
        <v>1634</v>
      </c>
      <c r="D66" s="65" t="s">
        <v>1642</v>
      </c>
      <c r="E66" s="65" t="s">
        <v>1454</v>
      </c>
      <c r="F66" s="65" t="s">
        <v>180</v>
      </c>
      <c r="G66" s="69" t="str">
        <f t="shared" si="0"/>
        <v>Extract Variable</v>
      </c>
      <c r="H66" s="65" t="s">
        <v>1628</v>
      </c>
      <c r="I66" s="65" t="s">
        <v>1643</v>
      </c>
      <c r="J66" s="65" t="s">
        <v>62</v>
      </c>
      <c r="K66" s="65" t="s">
        <v>61</v>
      </c>
      <c r="L66" s="65" t="s">
        <v>62</v>
      </c>
      <c r="M66" s="65" t="s">
        <v>76</v>
      </c>
      <c r="N66" s="65" t="s">
        <v>77</v>
      </c>
      <c r="O66" s="65" t="s">
        <v>61</v>
      </c>
      <c r="P66" s="65" t="s">
        <v>72</v>
      </c>
    </row>
    <row r="67" spans="1:16" ht="150.75">
      <c r="A67" s="65" t="s">
        <v>3340</v>
      </c>
      <c r="B67" s="65" t="s">
        <v>3186</v>
      </c>
      <c r="C67" s="65" t="s">
        <v>1634</v>
      </c>
      <c r="D67" s="65" t="s">
        <v>1649</v>
      </c>
      <c r="E67" s="65" t="s">
        <v>1454</v>
      </c>
      <c r="F67" s="65" t="s">
        <v>180</v>
      </c>
      <c r="G67" s="69" t="str">
        <f t="shared" ref="G67:G130" si="1">TRIM(IFERROR(LEFT(F67,FIND("(",F67)-1),F67))</f>
        <v>Extract Variable</v>
      </c>
      <c r="H67" s="65" t="s">
        <v>1628</v>
      </c>
      <c r="I67" s="65" t="s">
        <v>1650</v>
      </c>
      <c r="J67" s="65" t="s">
        <v>62</v>
      </c>
      <c r="K67" s="65" t="s">
        <v>61</v>
      </c>
      <c r="L67" s="65" t="s">
        <v>62</v>
      </c>
      <c r="M67" s="65" t="s">
        <v>76</v>
      </c>
      <c r="N67" s="65" t="s">
        <v>77</v>
      </c>
      <c r="O67" s="65" t="s">
        <v>61</v>
      </c>
      <c r="P67" s="65" t="s">
        <v>72</v>
      </c>
    </row>
    <row r="68" spans="1:16" ht="168">
      <c r="A68" s="65" t="s">
        <v>3341</v>
      </c>
      <c r="B68" s="65" t="s">
        <v>3192</v>
      </c>
      <c r="C68" s="65" t="s">
        <v>2172</v>
      </c>
      <c r="D68" s="65" t="s">
        <v>2137</v>
      </c>
      <c r="E68" s="65" t="s">
        <v>2120</v>
      </c>
      <c r="F68" s="65" t="s">
        <v>149</v>
      </c>
      <c r="G68" s="69" t="str">
        <f t="shared" si="1"/>
        <v>Change Method Signature</v>
      </c>
      <c r="H68" s="65" t="s">
        <v>2168</v>
      </c>
      <c r="I68" s="65" t="s">
        <v>2177</v>
      </c>
      <c r="J68" s="65" t="s">
        <v>61</v>
      </c>
      <c r="K68" s="65" t="s">
        <v>61</v>
      </c>
      <c r="L68" s="65" t="s">
        <v>62</v>
      </c>
      <c r="M68" s="68" t="e">
        <f>#REF!</f>
        <v>#REF!</v>
      </c>
      <c r="N68" s="65" t="s">
        <v>64</v>
      </c>
      <c r="O68" s="65" t="s">
        <v>62</v>
      </c>
      <c r="P68" s="65" t="s">
        <v>66</v>
      </c>
    </row>
    <row r="69" spans="1:16" ht="168">
      <c r="A69" s="65" t="s">
        <v>3342</v>
      </c>
      <c r="B69" s="65" t="s">
        <v>3187</v>
      </c>
      <c r="C69" s="65" t="s">
        <v>2172</v>
      </c>
      <c r="D69" s="65" t="s">
        <v>2133</v>
      </c>
      <c r="E69" s="65" t="s">
        <v>2120</v>
      </c>
      <c r="F69" s="65" t="s">
        <v>149</v>
      </c>
      <c r="G69" s="69" t="str">
        <f t="shared" si="1"/>
        <v>Change Method Signature</v>
      </c>
      <c r="H69" s="65" t="s">
        <v>2168</v>
      </c>
      <c r="I69" s="65" t="s">
        <v>2174</v>
      </c>
      <c r="J69" s="65" t="s">
        <v>61</v>
      </c>
      <c r="K69" s="65" t="s">
        <v>61</v>
      </c>
      <c r="L69" s="65" t="s">
        <v>62</v>
      </c>
      <c r="M69" s="68" t="s">
        <v>3343</v>
      </c>
      <c r="N69" s="65" t="s">
        <v>77</v>
      </c>
      <c r="O69" s="65" t="s">
        <v>61</v>
      </c>
      <c r="P69" s="65" t="s">
        <v>72</v>
      </c>
    </row>
    <row r="70" spans="1:16" ht="168">
      <c r="A70" s="65" t="s">
        <v>3344</v>
      </c>
      <c r="B70" s="65" t="s">
        <v>3186</v>
      </c>
      <c r="C70" s="65" t="s">
        <v>2172</v>
      </c>
      <c r="D70" s="65" t="s">
        <v>2129</v>
      </c>
      <c r="E70" s="65" t="s">
        <v>2120</v>
      </c>
      <c r="F70" s="65" t="s">
        <v>149</v>
      </c>
      <c r="G70" s="69" t="str">
        <f t="shared" si="1"/>
        <v>Change Method Signature</v>
      </c>
      <c r="H70" s="65" t="s">
        <v>2168</v>
      </c>
      <c r="I70" s="65" t="s">
        <v>2173</v>
      </c>
      <c r="J70" s="65" t="s">
        <v>62</v>
      </c>
      <c r="K70" s="65" t="s">
        <v>61</v>
      </c>
      <c r="L70" s="65" t="s">
        <v>62</v>
      </c>
      <c r="M70" s="65" t="s">
        <v>76</v>
      </c>
      <c r="N70" s="65" t="s">
        <v>77</v>
      </c>
      <c r="O70" s="65" t="s">
        <v>61</v>
      </c>
      <c r="P70" s="65" t="s">
        <v>72</v>
      </c>
    </row>
    <row r="71" spans="1:16" ht="150.75">
      <c r="A71" s="65" t="s">
        <v>3345</v>
      </c>
      <c r="B71" s="65" t="s">
        <v>3192</v>
      </c>
      <c r="C71" s="65" t="s">
        <v>473</v>
      </c>
      <c r="D71" s="65" t="s">
        <v>357</v>
      </c>
      <c r="E71" s="65" t="s">
        <v>436</v>
      </c>
      <c r="F71" s="65" t="s">
        <v>80</v>
      </c>
      <c r="G71" s="69" t="str">
        <f t="shared" si="1"/>
        <v>Rename Method</v>
      </c>
      <c r="H71" s="65" t="s">
        <v>469</v>
      </c>
      <c r="I71" s="65" t="s">
        <v>479</v>
      </c>
      <c r="J71" s="65" t="s">
        <v>62</v>
      </c>
      <c r="K71" s="65" t="s">
        <v>61</v>
      </c>
      <c r="L71" s="65" t="s">
        <v>62</v>
      </c>
      <c r="M71" s="65" t="s">
        <v>76</v>
      </c>
      <c r="N71" s="65" t="s">
        <v>77</v>
      </c>
      <c r="O71" s="65" t="s">
        <v>61</v>
      </c>
      <c r="P71" s="65" t="s">
        <v>72</v>
      </c>
    </row>
    <row r="72" spans="1:16" ht="150.75">
      <c r="A72" s="65" t="s">
        <v>3241</v>
      </c>
      <c r="B72" s="65" t="s">
        <v>3187</v>
      </c>
      <c r="C72" s="65" t="s">
        <v>473</v>
      </c>
      <c r="D72" s="65" t="s">
        <v>355</v>
      </c>
      <c r="E72" s="65" t="s">
        <v>436</v>
      </c>
      <c r="F72" s="65" t="s">
        <v>80</v>
      </c>
      <c r="G72" s="69" t="str">
        <f t="shared" si="1"/>
        <v>Rename Method</v>
      </c>
      <c r="H72" s="65" t="s">
        <v>469</v>
      </c>
      <c r="I72" s="65" t="s">
        <v>476</v>
      </c>
      <c r="J72" s="65" t="s">
        <v>62</v>
      </c>
      <c r="K72" s="65" t="s">
        <v>61</v>
      </c>
      <c r="L72" s="65" t="s">
        <v>62</v>
      </c>
      <c r="M72" s="65" t="s">
        <v>76</v>
      </c>
      <c r="N72" s="65" t="s">
        <v>77</v>
      </c>
      <c r="O72" s="65" t="s">
        <v>61</v>
      </c>
      <c r="P72" s="65" t="s">
        <v>72</v>
      </c>
    </row>
    <row r="73" spans="1:16" ht="150.75">
      <c r="A73" s="65" t="s">
        <v>3346</v>
      </c>
      <c r="B73" s="65" t="s">
        <v>3186</v>
      </c>
      <c r="C73" s="65" t="s">
        <v>473</v>
      </c>
      <c r="D73" s="65" t="s">
        <v>352</v>
      </c>
      <c r="E73" s="65" t="s">
        <v>436</v>
      </c>
      <c r="F73" s="65" t="s">
        <v>80</v>
      </c>
      <c r="G73" s="69" t="str">
        <f t="shared" si="1"/>
        <v>Rename Method</v>
      </c>
      <c r="H73" s="65" t="s">
        <v>469</v>
      </c>
      <c r="I73" s="65" t="s">
        <v>474</v>
      </c>
      <c r="J73" s="65" t="s">
        <v>62</v>
      </c>
      <c r="K73" s="65" t="s">
        <v>61</v>
      </c>
      <c r="L73" s="65" t="s">
        <v>62</v>
      </c>
      <c r="M73" s="65" t="s">
        <v>76</v>
      </c>
      <c r="N73" s="65" t="s">
        <v>77</v>
      </c>
      <c r="O73" s="65" t="s">
        <v>61</v>
      </c>
      <c r="P73" s="65" t="s">
        <v>72</v>
      </c>
    </row>
    <row r="74" spans="1:16" ht="168">
      <c r="A74" s="65" t="s">
        <v>3347</v>
      </c>
      <c r="B74" s="65" t="s">
        <v>3192</v>
      </c>
      <c r="C74" s="65" t="s">
        <v>1955</v>
      </c>
      <c r="D74" s="65" t="s">
        <v>1960</v>
      </c>
      <c r="E74" s="65" t="s">
        <v>1949</v>
      </c>
      <c r="F74" s="65" t="s">
        <v>149</v>
      </c>
      <c r="G74" s="69" t="str">
        <f t="shared" si="1"/>
        <v>Change Method Signature</v>
      </c>
      <c r="H74" s="65" t="s">
        <v>1951</v>
      </c>
      <c r="I74" s="65" t="s">
        <v>1961</v>
      </c>
      <c r="J74" s="65" t="s">
        <v>62</v>
      </c>
      <c r="K74" s="65" t="s">
        <v>61</v>
      </c>
      <c r="L74" s="65" t="s">
        <v>62</v>
      </c>
      <c r="M74" s="65" t="s">
        <v>76</v>
      </c>
      <c r="N74" s="65" t="s">
        <v>77</v>
      </c>
      <c r="O74" s="65" t="s">
        <v>61</v>
      </c>
      <c r="P74" s="65" t="s">
        <v>72</v>
      </c>
    </row>
    <row r="75" spans="1:16" ht="168">
      <c r="A75" s="65" t="s">
        <v>3348</v>
      </c>
      <c r="B75" s="65" t="s">
        <v>3187</v>
      </c>
      <c r="C75" s="65" t="s">
        <v>1955</v>
      </c>
      <c r="D75" s="65" t="s">
        <v>1958</v>
      </c>
      <c r="E75" s="65" t="s">
        <v>1949</v>
      </c>
      <c r="F75" s="65" t="s">
        <v>149</v>
      </c>
      <c r="G75" s="69" t="str">
        <f t="shared" si="1"/>
        <v>Change Method Signature</v>
      </c>
      <c r="H75" s="65" t="s">
        <v>1951</v>
      </c>
      <c r="I75" s="65" t="s">
        <v>1959</v>
      </c>
      <c r="J75" s="65" t="s">
        <v>62</v>
      </c>
      <c r="K75" s="65" t="s">
        <v>61</v>
      </c>
      <c r="L75" s="65" t="s">
        <v>62</v>
      </c>
      <c r="M75" s="65" t="s">
        <v>76</v>
      </c>
      <c r="N75" s="65" t="s">
        <v>77</v>
      </c>
      <c r="O75" s="65" t="s">
        <v>61</v>
      </c>
      <c r="P75" s="65" t="s">
        <v>72</v>
      </c>
    </row>
    <row r="76" spans="1:16" ht="168">
      <c r="A76" s="65" t="s">
        <v>3349</v>
      </c>
      <c r="B76" s="65" t="s">
        <v>3186</v>
      </c>
      <c r="C76" s="65" t="s">
        <v>1955</v>
      </c>
      <c r="D76" s="65" t="s">
        <v>1956</v>
      </c>
      <c r="E76" s="65" t="s">
        <v>1949</v>
      </c>
      <c r="F76" s="65" t="s">
        <v>149</v>
      </c>
      <c r="G76" s="69" t="str">
        <f t="shared" si="1"/>
        <v>Change Method Signature</v>
      </c>
      <c r="H76" s="65" t="s">
        <v>1951</v>
      </c>
      <c r="I76" s="65" t="s">
        <v>1957</v>
      </c>
      <c r="J76" s="65" t="s">
        <v>62</v>
      </c>
      <c r="K76" s="65" t="s">
        <v>61</v>
      </c>
      <c r="L76" s="65" t="s">
        <v>62</v>
      </c>
      <c r="M76" s="65" t="s">
        <v>76</v>
      </c>
      <c r="N76" s="65" t="s">
        <v>77</v>
      </c>
      <c r="O76" s="65" t="s">
        <v>61</v>
      </c>
      <c r="P76" s="65" t="s">
        <v>72</v>
      </c>
    </row>
    <row r="77" spans="1:16" ht="150.75">
      <c r="A77" s="65" t="s">
        <v>3350</v>
      </c>
      <c r="B77" s="65" t="s">
        <v>3192</v>
      </c>
      <c r="C77" s="65" t="s">
        <v>855</v>
      </c>
      <c r="D77" s="65" t="s">
        <v>235</v>
      </c>
      <c r="E77" s="65" t="s">
        <v>743</v>
      </c>
      <c r="F77" s="65" t="s">
        <v>305</v>
      </c>
      <c r="G77" s="69" t="str">
        <f t="shared" si="1"/>
        <v>Extract Variable</v>
      </c>
      <c r="H77" s="65" t="s">
        <v>851</v>
      </c>
      <c r="I77" s="65" t="s">
        <v>858</v>
      </c>
      <c r="J77" s="65" t="s">
        <v>62</v>
      </c>
      <c r="K77" s="65" t="s">
        <v>61</v>
      </c>
      <c r="L77" s="65" t="s">
        <v>62</v>
      </c>
      <c r="M77" s="65" t="s">
        <v>76</v>
      </c>
      <c r="N77" s="65" t="s">
        <v>77</v>
      </c>
      <c r="O77" s="65" t="s">
        <v>61</v>
      </c>
      <c r="P77" s="65" t="s">
        <v>72</v>
      </c>
    </row>
    <row r="78" spans="1:16" ht="150.75">
      <c r="A78" s="65" t="s">
        <v>3351</v>
      </c>
      <c r="B78" s="65" t="s">
        <v>3187</v>
      </c>
      <c r="C78" s="65" t="s">
        <v>855</v>
      </c>
      <c r="D78" s="65" t="s">
        <v>233</v>
      </c>
      <c r="E78" s="65" t="s">
        <v>743</v>
      </c>
      <c r="F78" s="65" t="s">
        <v>305</v>
      </c>
      <c r="G78" s="69" t="str">
        <f t="shared" si="1"/>
        <v>Extract Variable</v>
      </c>
      <c r="H78" s="65" t="s">
        <v>851</v>
      </c>
      <c r="I78" s="65" t="s">
        <v>857</v>
      </c>
      <c r="J78" s="65" t="s">
        <v>62</v>
      </c>
      <c r="K78" s="65" t="s">
        <v>61</v>
      </c>
      <c r="L78" s="65" t="s">
        <v>62</v>
      </c>
      <c r="M78" s="65" t="s">
        <v>76</v>
      </c>
      <c r="N78" s="65" t="s">
        <v>77</v>
      </c>
      <c r="O78" s="65" t="s">
        <v>61</v>
      </c>
      <c r="P78" s="65" t="s">
        <v>72</v>
      </c>
    </row>
    <row r="79" spans="1:16" ht="134.25">
      <c r="A79" s="65" t="s">
        <v>3352</v>
      </c>
      <c r="B79" s="65" t="s">
        <v>3186</v>
      </c>
      <c r="C79" s="65" t="s">
        <v>855</v>
      </c>
      <c r="D79" s="65" t="s">
        <v>230</v>
      </c>
      <c r="E79" s="65" t="s">
        <v>743</v>
      </c>
      <c r="F79" s="65" t="s">
        <v>305</v>
      </c>
      <c r="G79" s="69" t="str">
        <f t="shared" si="1"/>
        <v>Extract Variable</v>
      </c>
      <c r="H79" s="65" t="s">
        <v>851</v>
      </c>
      <c r="I79" s="65" t="s">
        <v>856</v>
      </c>
      <c r="J79" s="65" t="s">
        <v>62</v>
      </c>
      <c r="K79" s="65" t="s">
        <v>61</v>
      </c>
      <c r="L79" s="65" t="s">
        <v>62</v>
      </c>
      <c r="M79" s="65" t="s">
        <v>76</v>
      </c>
      <c r="N79" s="65" t="s">
        <v>77</v>
      </c>
      <c r="O79" s="65" t="s">
        <v>61</v>
      </c>
      <c r="P79" s="65" t="s">
        <v>72</v>
      </c>
    </row>
    <row r="80" spans="1:16" ht="150.75">
      <c r="A80" s="65" t="s">
        <v>3353</v>
      </c>
      <c r="B80" s="65" t="s">
        <v>3192</v>
      </c>
      <c r="C80" s="65" t="s">
        <v>1462</v>
      </c>
      <c r="D80" s="65" t="s">
        <v>1469</v>
      </c>
      <c r="E80" s="65" t="s">
        <v>1454</v>
      </c>
      <c r="F80" s="65" t="s">
        <v>51</v>
      </c>
      <c r="G80" s="69" t="str">
        <f t="shared" si="1"/>
        <v>Rename Variable</v>
      </c>
      <c r="H80" s="65" t="s">
        <v>1456</v>
      </c>
      <c r="I80" s="65" t="s">
        <v>1470</v>
      </c>
      <c r="J80" s="65" t="s">
        <v>102</v>
      </c>
      <c r="K80" s="65" t="s">
        <v>61</v>
      </c>
      <c r="L80" s="65" t="s">
        <v>62</v>
      </c>
      <c r="M80" s="65" t="s">
        <v>3354</v>
      </c>
      <c r="N80" s="65" t="s">
        <v>125</v>
      </c>
      <c r="O80" s="65" t="s">
        <v>62</v>
      </c>
      <c r="P80" s="65" t="s">
        <v>162</v>
      </c>
    </row>
    <row r="81" spans="1:16" ht="168">
      <c r="A81" s="65" t="s">
        <v>3355</v>
      </c>
      <c r="B81" s="65" t="s">
        <v>3192</v>
      </c>
      <c r="C81" s="65" t="s">
        <v>1462</v>
      </c>
      <c r="D81" s="65" t="s">
        <v>1477</v>
      </c>
      <c r="E81" s="65" t="s">
        <v>1454</v>
      </c>
      <c r="F81" s="65" t="s">
        <v>51</v>
      </c>
      <c r="G81" s="69" t="str">
        <f t="shared" si="1"/>
        <v>Rename Variable</v>
      </c>
      <c r="H81" s="65" t="s">
        <v>1456</v>
      </c>
      <c r="I81" s="65" t="s">
        <v>1478</v>
      </c>
      <c r="J81" s="65" t="s">
        <v>62</v>
      </c>
      <c r="K81" s="65" t="s">
        <v>61</v>
      </c>
      <c r="L81" s="65" t="s">
        <v>62</v>
      </c>
      <c r="M81" s="65" t="s">
        <v>76</v>
      </c>
      <c r="N81" s="65" t="s">
        <v>77</v>
      </c>
      <c r="O81" s="65" t="s">
        <v>61</v>
      </c>
      <c r="P81" s="65" t="s">
        <v>72</v>
      </c>
    </row>
    <row r="82" spans="1:16" ht="150.75">
      <c r="A82" s="65" t="s">
        <v>3356</v>
      </c>
      <c r="B82" s="65" t="s">
        <v>3192</v>
      </c>
      <c r="C82" s="65" t="s">
        <v>1462</v>
      </c>
      <c r="D82" s="65" t="s">
        <v>925</v>
      </c>
      <c r="E82" s="65" t="s">
        <v>1454</v>
      </c>
      <c r="F82" s="65" t="s">
        <v>51</v>
      </c>
      <c r="G82" s="69" t="str">
        <f t="shared" si="1"/>
        <v>Rename Variable</v>
      </c>
      <c r="H82" s="65" t="s">
        <v>1456</v>
      </c>
      <c r="I82" s="65" t="s">
        <v>1483</v>
      </c>
      <c r="J82" s="65" t="s">
        <v>62</v>
      </c>
      <c r="K82" s="65" t="s">
        <v>61</v>
      </c>
      <c r="L82" s="65" t="s">
        <v>62</v>
      </c>
      <c r="M82" s="65" t="s">
        <v>76</v>
      </c>
      <c r="N82" s="65" t="s">
        <v>77</v>
      </c>
      <c r="O82" s="65" t="s">
        <v>61</v>
      </c>
      <c r="P82" s="65" t="s">
        <v>72</v>
      </c>
    </row>
    <row r="83" spans="1:16" ht="134.25">
      <c r="A83" s="65" t="s">
        <v>3357</v>
      </c>
      <c r="B83" s="65" t="s">
        <v>3186</v>
      </c>
      <c r="C83" s="65" t="s">
        <v>1462</v>
      </c>
      <c r="D83" s="65" t="s">
        <v>1463</v>
      </c>
      <c r="E83" s="65" t="s">
        <v>1454</v>
      </c>
      <c r="F83" s="65" t="s">
        <v>51</v>
      </c>
      <c r="G83" s="69" t="str">
        <f t="shared" si="1"/>
        <v>Rename Variable</v>
      </c>
      <c r="H83" s="65" t="s">
        <v>1456</v>
      </c>
      <c r="I83" s="65" t="s">
        <v>1464</v>
      </c>
      <c r="J83" s="65" t="s">
        <v>102</v>
      </c>
      <c r="K83" s="65" t="s">
        <v>61</v>
      </c>
      <c r="L83" s="65" t="s">
        <v>62</v>
      </c>
      <c r="M83" s="65" t="s">
        <v>3354</v>
      </c>
      <c r="N83" s="65" t="s">
        <v>125</v>
      </c>
      <c r="O83" s="65" t="s">
        <v>62</v>
      </c>
      <c r="P83" s="65" t="s">
        <v>162</v>
      </c>
    </row>
    <row r="84" spans="1:16" ht="168">
      <c r="A84" s="65" t="s">
        <v>3358</v>
      </c>
      <c r="B84" s="65" t="s">
        <v>3187</v>
      </c>
      <c r="C84" s="65" t="s">
        <v>1462</v>
      </c>
      <c r="D84" s="65" t="s">
        <v>1466</v>
      </c>
      <c r="E84" s="65" t="s">
        <v>1454</v>
      </c>
      <c r="F84" s="65" t="s">
        <v>51</v>
      </c>
      <c r="G84" s="69" t="str">
        <f t="shared" si="1"/>
        <v>Rename Variable</v>
      </c>
      <c r="H84" s="65" t="s">
        <v>1456</v>
      </c>
      <c r="I84" s="65" t="s">
        <v>1467</v>
      </c>
      <c r="J84" s="65" t="s">
        <v>102</v>
      </c>
      <c r="K84" s="65" t="s">
        <v>61</v>
      </c>
      <c r="L84" s="65" t="s">
        <v>62</v>
      </c>
      <c r="M84" s="65" t="s">
        <v>3359</v>
      </c>
      <c r="N84" s="65" t="s">
        <v>77</v>
      </c>
      <c r="O84" s="65" t="s">
        <v>62</v>
      </c>
      <c r="P84" s="65" t="s">
        <v>162</v>
      </c>
    </row>
    <row r="85" spans="1:16" ht="168">
      <c r="A85" s="65" t="s">
        <v>3360</v>
      </c>
      <c r="B85" s="65" t="s">
        <v>3187</v>
      </c>
      <c r="C85" s="65" t="s">
        <v>1462</v>
      </c>
      <c r="D85" s="65" t="s">
        <v>1474</v>
      </c>
      <c r="E85" s="65" t="s">
        <v>1454</v>
      </c>
      <c r="F85" s="65" t="s">
        <v>51</v>
      </c>
      <c r="G85" s="69" t="str">
        <f t="shared" si="1"/>
        <v>Rename Variable</v>
      </c>
      <c r="H85" s="65" t="s">
        <v>1456</v>
      </c>
      <c r="I85" s="65" t="s">
        <v>1475</v>
      </c>
      <c r="J85" s="65" t="s">
        <v>62</v>
      </c>
      <c r="K85" s="65" t="s">
        <v>61</v>
      </c>
      <c r="L85" s="65" t="s">
        <v>62</v>
      </c>
      <c r="M85" s="65" t="s">
        <v>76</v>
      </c>
      <c r="N85" s="65" t="s">
        <v>77</v>
      </c>
      <c r="O85" s="65" t="s">
        <v>61</v>
      </c>
      <c r="P85" s="65" t="s">
        <v>72</v>
      </c>
    </row>
    <row r="86" spans="1:16" ht="150.75">
      <c r="A86" s="65" t="s">
        <v>3258</v>
      </c>
      <c r="B86" s="65" t="s">
        <v>3187</v>
      </c>
      <c r="C86" s="65" t="s">
        <v>1462</v>
      </c>
      <c r="D86" s="65" t="s">
        <v>922</v>
      </c>
      <c r="E86" s="65" t="s">
        <v>1454</v>
      </c>
      <c r="F86" s="65" t="s">
        <v>51</v>
      </c>
      <c r="G86" s="69" t="str">
        <f t="shared" si="1"/>
        <v>Rename Variable</v>
      </c>
      <c r="H86" s="65" t="s">
        <v>1456</v>
      </c>
      <c r="I86" s="65" t="s">
        <v>1481</v>
      </c>
      <c r="J86" s="65" t="s">
        <v>62</v>
      </c>
      <c r="K86" s="65" t="s">
        <v>61</v>
      </c>
      <c r="L86" s="65" t="s">
        <v>62</v>
      </c>
      <c r="M86" s="65" t="s">
        <v>76</v>
      </c>
      <c r="N86" s="65" t="s">
        <v>77</v>
      </c>
      <c r="O86" s="65" t="s">
        <v>61</v>
      </c>
      <c r="P86" s="65" t="s">
        <v>72</v>
      </c>
    </row>
    <row r="87" spans="1:16" ht="150.75">
      <c r="A87" s="65" t="s">
        <v>3361</v>
      </c>
      <c r="B87" s="65" t="s">
        <v>3186</v>
      </c>
      <c r="C87" s="65" t="s">
        <v>1462</v>
      </c>
      <c r="D87" s="65" t="s">
        <v>1472</v>
      </c>
      <c r="E87" s="65" t="s">
        <v>1454</v>
      </c>
      <c r="F87" s="65" t="s">
        <v>51</v>
      </c>
      <c r="G87" s="69" t="str">
        <f t="shared" si="1"/>
        <v>Rename Variable</v>
      </c>
      <c r="H87" s="65" t="s">
        <v>1456</v>
      </c>
      <c r="I87" s="65" t="s">
        <v>1473</v>
      </c>
      <c r="J87" s="65" t="s">
        <v>62</v>
      </c>
      <c r="K87" s="65" t="s">
        <v>61</v>
      </c>
      <c r="L87" s="65" t="s">
        <v>62</v>
      </c>
      <c r="M87" s="65" t="s">
        <v>76</v>
      </c>
      <c r="N87" s="65" t="s">
        <v>77</v>
      </c>
      <c r="O87" s="65" t="s">
        <v>61</v>
      </c>
      <c r="P87" s="65" t="s">
        <v>72</v>
      </c>
    </row>
    <row r="88" spans="1:16" ht="134.25">
      <c r="A88" s="65" t="s">
        <v>3362</v>
      </c>
      <c r="B88" s="65" t="s">
        <v>3186</v>
      </c>
      <c r="C88" s="65" t="s">
        <v>1462</v>
      </c>
      <c r="D88" s="65" t="s">
        <v>920</v>
      </c>
      <c r="E88" s="65" t="s">
        <v>1454</v>
      </c>
      <c r="F88" s="65" t="s">
        <v>51</v>
      </c>
      <c r="G88" s="69" t="str">
        <f t="shared" si="1"/>
        <v>Rename Variable</v>
      </c>
      <c r="H88" s="65" t="s">
        <v>1456</v>
      </c>
      <c r="I88" s="65" t="s">
        <v>1480</v>
      </c>
      <c r="J88" s="65" t="s">
        <v>62</v>
      </c>
      <c r="K88" s="65" t="s">
        <v>61</v>
      </c>
      <c r="L88" s="65" t="s">
        <v>62</v>
      </c>
      <c r="M88" s="65" t="s">
        <v>76</v>
      </c>
      <c r="N88" s="65" t="s">
        <v>77</v>
      </c>
      <c r="O88" s="65" t="s">
        <v>61</v>
      </c>
      <c r="P88" s="65" t="s">
        <v>72</v>
      </c>
    </row>
    <row r="89" spans="1:16" ht="250.5">
      <c r="A89" s="65" t="s">
        <v>3363</v>
      </c>
      <c r="B89" s="65" t="s">
        <v>3192</v>
      </c>
      <c r="C89" s="65" t="s">
        <v>1077</v>
      </c>
      <c r="D89" s="65" t="s">
        <v>523</v>
      </c>
      <c r="E89" s="65" t="s">
        <v>1070</v>
      </c>
      <c r="F89" s="65" t="s">
        <v>51</v>
      </c>
      <c r="G89" s="69" t="str">
        <f t="shared" si="1"/>
        <v>Rename Variable</v>
      </c>
      <c r="H89" s="65" t="s">
        <v>1072</v>
      </c>
      <c r="I89" s="65" t="s">
        <v>1081</v>
      </c>
      <c r="J89" s="65" t="s">
        <v>62</v>
      </c>
      <c r="K89" s="65" t="s">
        <v>61</v>
      </c>
      <c r="L89" s="65" t="s">
        <v>62</v>
      </c>
      <c r="M89" s="65" t="s">
        <v>76</v>
      </c>
      <c r="N89" s="65" t="s">
        <v>77</v>
      </c>
      <c r="O89" s="65" t="s">
        <v>61</v>
      </c>
      <c r="P89" s="65" t="s">
        <v>72</v>
      </c>
    </row>
    <row r="90" spans="1:16" ht="250.5">
      <c r="A90" s="65" t="s">
        <v>3364</v>
      </c>
      <c r="B90" s="65" t="s">
        <v>3187</v>
      </c>
      <c r="C90" s="65" t="s">
        <v>1077</v>
      </c>
      <c r="D90" s="65" t="s">
        <v>1079</v>
      </c>
      <c r="E90" s="65" t="s">
        <v>1070</v>
      </c>
      <c r="F90" s="65" t="s">
        <v>51</v>
      </c>
      <c r="G90" s="69" t="str">
        <f t="shared" si="1"/>
        <v>Rename Variable</v>
      </c>
      <c r="H90" s="65" t="s">
        <v>1072</v>
      </c>
      <c r="I90" s="65" t="s">
        <v>1080</v>
      </c>
      <c r="J90" s="65" t="s">
        <v>62</v>
      </c>
      <c r="K90" s="65" t="s">
        <v>61</v>
      </c>
      <c r="L90" s="65" t="s">
        <v>62</v>
      </c>
      <c r="M90" s="65" t="s">
        <v>76</v>
      </c>
      <c r="N90" s="65" t="s">
        <v>77</v>
      </c>
      <c r="O90" s="65" t="s">
        <v>61</v>
      </c>
      <c r="P90" s="65" t="s">
        <v>72</v>
      </c>
    </row>
    <row r="91" spans="1:16" s="66" customFormat="1" ht="250.5">
      <c r="A91" s="69" t="s">
        <v>3235</v>
      </c>
      <c r="B91" s="69" t="s">
        <v>3186</v>
      </c>
      <c r="C91" s="69" t="s">
        <v>1077</v>
      </c>
      <c r="D91" s="69" t="s">
        <v>517</v>
      </c>
      <c r="E91" s="69" t="s">
        <v>1070</v>
      </c>
      <c r="F91" s="69" t="s">
        <v>51</v>
      </c>
      <c r="G91" s="69" t="str">
        <f t="shared" si="1"/>
        <v>Rename Variable</v>
      </c>
      <c r="H91" s="69" t="s">
        <v>1072</v>
      </c>
      <c r="I91" s="69" t="s">
        <v>1078</v>
      </c>
      <c r="J91" s="69" t="s">
        <v>62</v>
      </c>
      <c r="K91" s="69" t="s">
        <v>61</v>
      </c>
      <c r="L91" s="69" t="s">
        <v>62</v>
      </c>
      <c r="M91" s="69" t="s">
        <v>76</v>
      </c>
      <c r="N91" s="69" t="s">
        <v>77</v>
      </c>
      <c r="O91" s="69" t="s">
        <v>61</v>
      </c>
      <c r="P91" s="69" t="s">
        <v>72</v>
      </c>
    </row>
    <row r="92" spans="1:16" ht="168">
      <c r="A92" s="65" t="s">
        <v>3365</v>
      </c>
      <c r="B92" s="65" t="s">
        <v>3192</v>
      </c>
      <c r="C92" s="65" t="s">
        <v>547</v>
      </c>
      <c r="D92" s="65" t="s">
        <v>552</v>
      </c>
      <c r="E92" s="65" t="s">
        <v>540</v>
      </c>
      <c r="F92" s="65" t="s">
        <v>149</v>
      </c>
      <c r="G92" s="69" t="str">
        <f t="shared" si="1"/>
        <v>Change Method Signature</v>
      </c>
      <c r="H92" s="65" t="s">
        <v>542</v>
      </c>
      <c r="I92" s="65" t="s">
        <v>553</v>
      </c>
      <c r="J92" s="65" t="s">
        <v>62</v>
      </c>
      <c r="K92" s="65" t="s">
        <v>61</v>
      </c>
      <c r="L92" s="65" t="s">
        <v>62</v>
      </c>
      <c r="M92" s="65" t="s">
        <v>3280</v>
      </c>
      <c r="N92" s="65" t="s">
        <v>77</v>
      </c>
      <c r="O92" s="65" t="s">
        <v>61</v>
      </c>
      <c r="P92" s="65" t="s">
        <v>72</v>
      </c>
    </row>
    <row r="93" spans="1:16" ht="168">
      <c r="A93" s="65" t="s">
        <v>3366</v>
      </c>
      <c r="B93" s="65" t="s">
        <v>3186</v>
      </c>
      <c r="C93" s="65" t="s">
        <v>547</v>
      </c>
      <c r="D93" s="65" t="s">
        <v>548</v>
      </c>
      <c r="E93" s="65" t="s">
        <v>540</v>
      </c>
      <c r="F93" s="65" t="s">
        <v>149</v>
      </c>
      <c r="G93" s="69" t="str">
        <f t="shared" si="1"/>
        <v>Change Method Signature</v>
      </c>
      <c r="H93" s="65" t="s">
        <v>542</v>
      </c>
      <c r="I93" s="65" t="s">
        <v>549</v>
      </c>
      <c r="J93" s="65" t="s">
        <v>62</v>
      </c>
      <c r="K93" s="65" t="s">
        <v>61</v>
      </c>
      <c r="L93" s="65" t="s">
        <v>62</v>
      </c>
      <c r="M93" s="65" t="s">
        <v>76</v>
      </c>
      <c r="N93" s="65" t="s">
        <v>77</v>
      </c>
      <c r="O93" s="65" t="s">
        <v>61</v>
      </c>
      <c r="P93" s="65" t="s">
        <v>72</v>
      </c>
    </row>
    <row r="94" spans="1:16" ht="168">
      <c r="A94" s="65" t="s">
        <v>3367</v>
      </c>
      <c r="B94" s="65" t="s">
        <v>3187</v>
      </c>
      <c r="C94" s="65" t="s">
        <v>547</v>
      </c>
      <c r="D94" s="65" t="s">
        <v>550</v>
      </c>
      <c r="E94" s="65" t="s">
        <v>540</v>
      </c>
      <c r="F94" s="65" t="s">
        <v>149</v>
      </c>
      <c r="G94" s="69" t="str">
        <f t="shared" si="1"/>
        <v>Change Method Signature</v>
      </c>
      <c r="H94" s="65" t="s">
        <v>542</v>
      </c>
      <c r="I94" s="65" t="s">
        <v>551</v>
      </c>
      <c r="J94" s="65" t="s">
        <v>62</v>
      </c>
      <c r="K94" s="65" t="s">
        <v>61</v>
      </c>
      <c r="L94" s="65" t="s">
        <v>62</v>
      </c>
      <c r="M94" s="65" t="s">
        <v>76</v>
      </c>
      <c r="N94" s="65" t="s">
        <v>77</v>
      </c>
      <c r="O94" s="65" t="s">
        <v>61</v>
      </c>
      <c r="P94" s="65" t="s">
        <v>72</v>
      </c>
    </row>
    <row r="95" spans="1:16" ht="168">
      <c r="A95" s="65" t="s">
        <v>3368</v>
      </c>
      <c r="B95" s="65" t="s">
        <v>3186</v>
      </c>
      <c r="C95" s="65" t="s">
        <v>2034</v>
      </c>
      <c r="D95" s="65" t="s">
        <v>445</v>
      </c>
      <c r="E95" s="65" t="s">
        <v>2004</v>
      </c>
      <c r="F95" s="65" t="s">
        <v>149</v>
      </c>
      <c r="G95" s="69" t="str">
        <f t="shared" si="1"/>
        <v>Change Method Signature</v>
      </c>
      <c r="H95" s="65" t="s">
        <v>2028</v>
      </c>
      <c r="I95" s="65" t="s">
        <v>2035</v>
      </c>
      <c r="J95" s="65" t="s">
        <v>62</v>
      </c>
      <c r="K95" s="65" t="s">
        <v>61</v>
      </c>
      <c r="L95" s="65" t="s">
        <v>62</v>
      </c>
      <c r="M95" s="65" t="s">
        <v>76</v>
      </c>
      <c r="N95" s="65" t="s">
        <v>77</v>
      </c>
      <c r="O95" s="65" t="s">
        <v>61</v>
      </c>
      <c r="P95" s="65" t="s">
        <v>72</v>
      </c>
    </row>
    <row r="96" spans="1:16" ht="168">
      <c r="A96" s="65" t="s">
        <v>3369</v>
      </c>
      <c r="B96" s="65" t="s">
        <v>3192</v>
      </c>
      <c r="C96" s="65" t="s">
        <v>2034</v>
      </c>
      <c r="D96" s="65" t="s">
        <v>452</v>
      </c>
      <c r="E96" s="65" t="s">
        <v>2004</v>
      </c>
      <c r="F96" s="65" t="s">
        <v>149</v>
      </c>
      <c r="G96" s="69" t="str">
        <f t="shared" si="1"/>
        <v>Change Method Signature</v>
      </c>
      <c r="H96" s="65" t="s">
        <v>2028</v>
      </c>
      <c r="I96" s="65" t="s">
        <v>2038</v>
      </c>
      <c r="J96" s="65" t="s">
        <v>62</v>
      </c>
      <c r="K96" s="65" t="s">
        <v>61</v>
      </c>
      <c r="L96" s="65" t="s">
        <v>62</v>
      </c>
      <c r="M96" s="65" t="s">
        <v>76</v>
      </c>
      <c r="N96" s="65" t="s">
        <v>77</v>
      </c>
      <c r="O96" s="65" t="s">
        <v>61</v>
      </c>
      <c r="P96" s="65" t="s">
        <v>72</v>
      </c>
    </row>
    <row r="97" spans="1:16" ht="168">
      <c r="A97" s="65" t="s">
        <v>3370</v>
      </c>
      <c r="B97" s="65" t="s">
        <v>3192</v>
      </c>
      <c r="C97" s="65" t="s">
        <v>2034</v>
      </c>
      <c r="D97" s="65" t="s">
        <v>2044</v>
      </c>
      <c r="E97" s="65" t="s">
        <v>2004</v>
      </c>
      <c r="F97" s="65" t="s">
        <v>149</v>
      </c>
      <c r="G97" s="69" t="str">
        <f t="shared" si="1"/>
        <v>Change Method Signature</v>
      </c>
      <c r="H97" s="65" t="s">
        <v>2028</v>
      </c>
      <c r="I97" s="65" t="s">
        <v>2045</v>
      </c>
      <c r="J97" s="65" t="s">
        <v>62</v>
      </c>
      <c r="K97" s="65" t="s">
        <v>61</v>
      </c>
      <c r="L97" s="65" t="s">
        <v>62</v>
      </c>
      <c r="M97" s="65" t="s">
        <v>76</v>
      </c>
      <c r="N97" s="65" t="s">
        <v>77</v>
      </c>
      <c r="O97" s="65" t="s">
        <v>61</v>
      </c>
      <c r="P97" s="65" t="s">
        <v>72</v>
      </c>
    </row>
    <row r="98" spans="1:16" ht="168">
      <c r="A98" s="65" t="s">
        <v>3371</v>
      </c>
      <c r="B98" s="65" t="s">
        <v>3187</v>
      </c>
      <c r="C98" s="65" t="s">
        <v>2034</v>
      </c>
      <c r="D98" s="65" t="s">
        <v>447</v>
      </c>
      <c r="E98" s="65" t="s">
        <v>2004</v>
      </c>
      <c r="F98" s="65" t="s">
        <v>149</v>
      </c>
      <c r="G98" s="69" t="str">
        <f t="shared" si="1"/>
        <v>Change Method Signature</v>
      </c>
      <c r="H98" s="65" t="s">
        <v>2028</v>
      </c>
      <c r="I98" s="65" t="s">
        <v>2037</v>
      </c>
      <c r="J98" s="65" t="s">
        <v>62</v>
      </c>
      <c r="K98" s="65" t="s">
        <v>61</v>
      </c>
      <c r="L98" s="65" t="s">
        <v>62</v>
      </c>
      <c r="M98" s="65" t="s">
        <v>76</v>
      </c>
      <c r="N98" s="65" t="s">
        <v>77</v>
      </c>
      <c r="O98" s="65" t="s">
        <v>61</v>
      </c>
      <c r="P98" s="65" t="s">
        <v>72</v>
      </c>
    </row>
    <row r="99" spans="1:16" ht="168">
      <c r="A99" s="65" t="s">
        <v>3372</v>
      </c>
      <c r="B99" s="65" t="s">
        <v>3187</v>
      </c>
      <c r="C99" s="65" t="s">
        <v>2034</v>
      </c>
      <c r="D99" s="65" t="s">
        <v>2042</v>
      </c>
      <c r="E99" s="65" t="s">
        <v>2004</v>
      </c>
      <c r="F99" s="65" t="s">
        <v>149</v>
      </c>
      <c r="G99" s="69" t="str">
        <f t="shared" si="1"/>
        <v>Change Method Signature</v>
      </c>
      <c r="H99" s="65" t="s">
        <v>2028</v>
      </c>
      <c r="I99" s="65" t="s">
        <v>2043</v>
      </c>
      <c r="J99" s="65" t="s">
        <v>62</v>
      </c>
      <c r="K99" s="65" t="s">
        <v>61</v>
      </c>
      <c r="L99" s="65" t="s">
        <v>62</v>
      </c>
      <c r="M99" s="65" t="s">
        <v>76</v>
      </c>
      <c r="N99" s="65" t="s">
        <v>77</v>
      </c>
      <c r="O99" s="65" t="s">
        <v>61</v>
      </c>
      <c r="P99" s="65" t="s">
        <v>72</v>
      </c>
    </row>
    <row r="100" spans="1:16" ht="168">
      <c r="A100" s="65" t="s">
        <v>3373</v>
      </c>
      <c r="B100" s="65" t="s">
        <v>3186</v>
      </c>
      <c r="C100" s="65" t="s">
        <v>2034</v>
      </c>
      <c r="D100" s="65" t="s">
        <v>2040</v>
      </c>
      <c r="E100" s="65" t="s">
        <v>2004</v>
      </c>
      <c r="F100" s="65" t="s">
        <v>149</v>
      </c>
      <c r="G100" s="69" t="str">
        <f t="shared" si="1"/>
        <v>Change Method Signature</v>
      </c>
      <c r="H100" s="65" t="s">
        <v>2028</v>
      </c>
      <c r="I100" s="65" t="s">
        <v>2041</v>
      </c>
      <c r="J100" s="65" t="s">
        <v>62</v>
      </c>
      <c r="K100" s="65" t="s">
        <v>61</v>
      </c>
      <c r="L100" s="65" t="s">
        <v>62</v>
      </c>
      <c r="M100" s="65" t="s">
        <v>76</v>
      </c>
      <c r="N100" s="65" t="s">
        <v>77</v>
      </c>
      <c r="O100" s="65" t="s">
        <v>61</v>
      </c>
      <c r="P100" s="65" t="s">
        <v>72</v>
      </c>
    </row>
    <row r="101" spans="1:16" ht="168">
      <c r="A101" s="65" t="s">
        <v>3374</v>
      </c>
      <c r="B101" s="65" t="s">
        <v>3192</v>
      </c>
      <c r="C101" s="65" t="s">
        <v>761</v>
      </c>
      <c r="D101" s="65" t="s">
        <v>775</v>
      </c>
      <c r="E101" s="65" t="s">
        <v>743</v>
      </c>
      <c r="F101" s="65" t="s">
        <v>51</v>
      </c>
      <c r="G101" s="69" t="str">
        <f t="shared" si="1"/>
        <v>Rename Variable</v>
      </c>
      <c r="H101" s="65" t="s">
        <v>755</v>
      </c>
      <c r="I101" s="65" t="s">
        <v>776</v>
      </c>
      <c r="J101" s="65" t="s">
        <v>62</v>
      </c>
      <c r="K101" s="65" t="s">
        <v>61</v>
      </c>
      <c r="L101" s="65" t="s">
        <v>62</v>
      </c>
      <c r="M101" s="65" t="s">
        <v>76</v>
      </c>
      <c r="N101" s="65" t="s">
        <v>77</v>
      </c>
      <c r="O101" s="65" t="s">
        <v>61</v>
      </c>
      <c r="P101" s="65" t="s">
        <v>72</v>
      </c>
    </row>
    <row r="102" spans="1:16" ht="168">
      <c r="A102" s="65" t="s">
        <v>3375</v>
      </c>
      <c r="B102" s="65" t="s">
        <v>3192</v>
      </c>
      <c r="C102" s="65" t="s">
        <v>761</v>
      </c>
      <c r="D102" s="65" t="s">
        <v>767</v>
      </c>
      <c r="E102" s="65" t="s">
        <v>743</v>
      </c>
      <c r="F102" s="65" t="s">
        <v>51</v>
      </c>
      <c r="G102" s="69" t="str">
        <f t="shared" si="1"/>
        <v>Rename Variable</v>
      </c>
      <c r="H102" s="65" t="s">
        <v>755</v>
      </c>
      <c r="I102" s="65" t="s">
        <v>768</v>
      </c>
      <c r="J102" s="65" t="s">
        <v>62</v>
      </c>
      <c r="K102" s="65" t="s">
        <v>61</v>
      </c>
      <c r="L102" s="65" t="s">
        <v>62</v>
      </c>
      <c r="M102" s="65" t="s">
        <v>76</v>
      </c>
      <c r="N102" s="65" t="s">
        <v>77</v>
      </c>
      <c r="O102" s="65" t="s">
        <v>61</v>
      </c>
      <c r="P102" s="65" t="s">
        <v>72</v>
      </c>
    </row>
    <row r="103" spans="1:16" ht="168">
      <c r="A103" s="65" t="s">
        <v>3376</v>
      </c>
      <c r="B103" s="65" t="s">
        <v>3187</v>
      </c>
      <c r="C103" s="65" t="s">
        <v>761</v>
      </c>
      <c r="D103" s="65" t="s">
        <v>773</v>
      </c>
      <c r="E103" s="65" t="s">
        <v>743</v>
      </c>
      <c r="F103" s="65" t="s">
        <v>51</v>
      </c>
      <c r="G103" s="69" t="str">
        <f t="shared" si="1"/>
        <v>Rename Variable</v>
      </c>
      <c r="H103" s="65" t="s">
        <v>755</v>
      </c>
      <c r="I103" s="65" t="s">
        <v>774</v>
      </c>
      <c r="J103" s="65" t="s">
        <v>62</v>
      </c>
      <c r="K103" s="65" t="s">
        <v>61</v>
      </c>
      <c r="L103" s="65" t="s">
        <v>62</v>
      </c>
      <c r="M103" s="65" t="s">
        <v>76</v>
      </c>
      <c r="N103" s="65" t="s">
        <v>77</v>
      </c>
      <c r="O103" s="65" t="s">
        <v>61</v>
      </c>
      <c r="P103" s="65" t="s">
        <v>72</v>
      </c>
    </row>
    <row r="104" spans="1:16" ht="168">
      <c r="A104" s="65" t="s">
        <v>3377</v>
      </c>
      <c r="B104" s="65" t="s">
        <v>3187</v>
      </c>
      <c r="C104" s="65" t="s">
        <v>761</v>
      </c>
      <c r="D104" s="65" t="s">
        <v>765</v>
      </c>
      <c r="E104" s="65" t="s">
        <v>743</v>
      </c>
      <c r="F104" s="65" t="s">
        <v>51</v>
      </c>
      <c r="G104" s="69" t="str">
        <f t="shared" si="1"/>
        <v>Rename Variable</v>
      </c>
      <c r="H104" s="65" t="s">
        <v>755</v>
      </c>
      <c r="I104" s="65" t="s">
        <v>766</v>
      </c>
      <c r="J104" s="65" t="s">
        <v>62</v>
      </c>
      <c r="K104" s="65" t="s">
        <v>61</v>
      </c>
      <c r="L104" s="65" t="s">
        <v>62</v>
      </c>
      <c r="M104" s="65" t="s">
        <v>76</v>
      </c>
      <c r="N104" s="65" t="s">
        <v>77</v>
      </c>
      <c r="O104" s="65" t="s">
        <v>61</v>
      </c>
      <c r="P104" s="65" t="s">
        <v>72</v>
      </c>
    </row>
    <row r="105" spans="1:16" ht="150.75">
      <c r="A105" s="65" t="s">
        <v>3378</v>
      </c>
      <c r="B105" s="65" t="s">
        <v>3186</v>
      </c>
      <c r="C105" s="65" t="s">
        <v>761</v>
      </c>
      <c r="D105" s="65" t="s">
        <v>770</v>
      </c>
      <c r="E105" s="65" t="s">
        <v>743</v>
      </c>
      <c r="F105" s="65" t="s">
        <v>51</v>
      </c>
      <c r="G105" s="69" t="str">
        <f t="shared" si="1"/>
        <v>Rename Variable</v>
      </c>
      <c r="H105" s="65" t="s">
        <v>755</v>
      </c>
      <c r="I105" s="65" t="s">
        <v>771</v>
      </c>
      <c r="J105" s="65" t="s">
        <v>62</v>
      </c>
      <c r="K105" s="65" t="s">
        <v>61</v>
      </c>
      <c r="L105" s="65" t="s">
        <v>62</v>
      </c>
      <c r="M105" s="65" t="s">
        <v>76</v>
      </c>
      <c r="N105" s="65" t="s">
        <v>77</v>
      </c>
      <c r="O105" s="65" t="s">
        <v>61</v>
      </c>
      <c r="P105" s="65" t="s">
        <v>72</v>
      </c>
    </row>
    <row r="106" spans="1:16" ht="150.75">
      <c r="A106" s="65" t="s">
        <v>3379</v>
      </c>
      <c r="B106" s="65" t="s">
        <v>3186</v>
      </c>
      <c r="C106" s="65" t="s">
        <v>761</v>
      </c>
      <c r="D106" s="65" t="s">
        <v>762</v>
      </c>
      <c r="E106" s="65" t="s">
        <v>743</v>
      </c>
      <c r="F106" s="65" t="s">
        <v>51</v>
      </c>
      <c r="G106" s="69" t="str">
        <f t="shared" si="1"/>
        <v>Rename Variable</v>
      </c>
      <c r="H106" s="65" t="s">
        <v>755</v>
      </c>
      <c r="I106" s="65" t="s">
        <v>763</v>
      </c>
      <c r="J106" s="65" t="s">
        <v>62</v>
      </c>
      <c r="K106" s="65" t="s">
        <v>61</v>
      </c>
      <c r="L106" s="65" t="s">
        <v>62</v>
      </c>
      <c r="M106" s="65" t="s">
        <v>76</v>
      </c>
      <c r="N106" s="65" t="s">
        <v>77</v>
      </c>
      <c r="O106" s="65" t="s">
        <v>61</v>
      </c>
      <c r="P106" s="65" t="s">
        <v>72</v>
      </c>
    </row>
    <row r="107" spans="1:16" ht="284.25">
      <c r="A107" s="65" t="s">
        <v>3267</v>
      </c>
      <c r="B107" s="65" t="s">
        <v>3192</v>
      </c>
      <c r="C107" s="65" t="s">
        <v>1191</v>
      </c>
      <c r="D107" s="65" t="s">
        <v>1198</v>
      </c>
      <c r="E107" s="65" t="s">
        <v>1112</v>
      </c>
      <c r="F107" s="65" t="s">
        <v>114</v>
      </c>
      <c r="G107" s="69" t="str">
        <f t="shared" si="1"/>
        <v>Extract Method</v>
      </c>
      <c r="H107" s="65" t="s">
        <v>1186</v>
      </c>
      <c r="I107" s="65" t="s">
        <v>1199</v>
      </c>
      <c r="J107" s="65" t="s">
        <v>62</v>
      </c>
      <c r="K107" s="65" t="s">
        <v>61</v>
      </c>
      <c r="L107" s="65" t="s">
        <v>62</v>
      </c>
      <c r="M107" s="65" t="s">
        <v>76</v>
      </c>
      <c r="N107" s="65" t="s">
        <v>77</v>
      </c>
      <c r="O107" s="65" t="s">
        <v>61</v>
      </c>
      <c r="P107" s="65" t="s">
        <v>72</v>
      </c>
    </row>
    <row r="108" spans="1:16" ht="284.25">
      <c r="A108" s="65" t="s">
        <v>3380</v>
      </c>
      <c r="B108" s="65" t="s">
        <v>3192</v>
      </c>
      <c r="C108" s="65" t="s">
        <v>1191</v>
      </c>
      <c r="D108" s="65" t="s">
        <v>1207</v>
      </c>
      <c r="E108" s="65" t="s">
        <v>1112</v>
      </c>
      <c r="F108" s="65" t="s">
        <v>114</v>
      </c>
      <c r="G108" s="69" t="str">
        <f t="shared" si="1"/>
        <v>Extract Method</v>
      </c>
      <c r="H108" s="65" t="s">
        <v>1186</v>
      </c>
      <c r="I108" s="65" t="s">
        <v>1208</v>
      </c>
      <c r="J108" s="65" t="s">
        <v>62</v>
      </c>
      <c r="K108" s="65" t="s">
        <v>61</v>
      </c>
      <c r="L108" s="65" t="s">
        <v>62</v>
      </c>
      <c r="M108" s="65" t="s">
        <v>76</v>
      </c>
      <c r="N108" s="65" t="s">
        <v>77</v>
      </c>
      <c r="O108" s="65" t="s">
        <v>61</v>
      </c>
      <c r="P108" s="65" t="s">
        <v>72</v>
      </c>
    </row>
    <row r="109" spans="1:16" ht="284.25">
      <c r="A109" s="65" t="s">
        <v>3253</v>
      </c>
      <c r="B109" s="65" t="s">
        <v>3187</v>
      </c>
      <c r="C109" s="65" t="s">
        <v>1191</v>
      </c>
      <c r="D109" s="65" t="s">
        <v>1194</v>
      </c>
      <c r="E109" s="65" t="s">
        <v>1112</v>
      </c>
      <c r="F109" s="65" t="s">
        <v>114</v>
      </c>
      <c r="G109" s="69" t="str">
        <f t="shared" si="1"/>
        <v>Extract Method</v>
      </c>
      <c r="H109" s="65" t="s">
        <v>1186</v>
      </c>
      <c r="I109" s="65" t="s">
        <v>1195</v>
      </c>
      <c r="J109" s="65" t="s">
        <v>61</v>
      </c>
      <c r="K109" s="65" t="s">
        <v>61</v>
      </c>
      <c r="L109" s="65" t="s">
        <v>62</v>
      </c>
      <c r="M109" s="65" t="s">
        <v>3381</v>
      </c>
      <c r="N109" s="65" t="s">
        <v>64</v>
      </c>
      <c r="O109" s="65" t="s">
        <v>62</v>
      </c>
      <c r="P109" s="65" t="s">
        <v>66</v>
      </c>
    </row>
    <row r="110" spans="1:16" ht="284.25">
      <c r="A110" s="65" t="s">
        <v>3382</v>
      </c>
      <c r="B110" s="65" t="s">
        <v>3187</v>
      </c>
      <c r="C110" s="65" t="s">
        <v>1191</v>
      </c>
      <c r="D110" s="65" t="s">
        <v>1202</v>
      </c>
      <c r="E110" s="65" t="s">
        <v>1112</v>
      </c>
      <c r="F110" s="65" t="s">
        <v>114</v>
      </c>
      <c r="G110" s="69" t="str">
        <f t="shared" si="1"/>
        <v>Extract Method</v>
      </c>
      <c r="H110" s="65" t="s">
        <v>1186</v>
      </c>
      <c r="I110" s="65" t="s">
        <v>1203</v>
      </c>
      <c r="J110" s="65" t="s">
        <v>62</v>
      </c>
      <c r="K110" s="65" t="s">
        <v>61</v>
      </c>
      <c r="L110" s="65" t="s">
        <v>62</v>
      </c>
      <c r="M110" s="65" t="s">
        <v>3383</v>
      </c>
      <c r="N110" s="65" t="s">
        <v>64</v>
      </c>
      <c r="O110" s="65" t="s">
        <v>61</v>
      </c>
      <c r="P110" s="65" t="s">
        <v>72</v>
      </c>
    </row>
    <row r="111" spans="1:16" ht="284.25">
      <c r="A111" s="65" t="s">
        <v>3384</v>
      </c>
      <c r="B111" s="65" t="s">
        <v>3186</v>
      </c>
      <c r="C111" s="65" t="s">
        <v>1191</v>
      </c>
      <c r="D111" s="65" t="s">
        <v>1192</v>
      </c>
      <c r="E111" s="65" t="s">
        <v>1112</v>
      </c>
      <c r="F111" s="65" t="s">
        <v>114</v>
      </c>
      <c r="G111" s="69" t="str">
        <f t="shared" si="1"/>
        <v>Extract Method</v>
      </c>
      <c r="H111" s="65" t="s">
        <v>1186</v>
      </c>
      <c r="I111" s="65" t="s">
        <v>1193</v>
      </c>
      <c r="J111" s="65" t="s">
        <v>62</v>
      </c>
      <c r="K111" s="65" t="s">
        <v>61</v>
      </c>
      <c r="L111" s="65" t="s">
        <v>62</v>
      </c>
      <c r="M111" s="65" t="s">
        <v>76</v>
      </c>
      <c r="N111" s="65" t="s">
        <v>77</v>
      </c>
      <c r="O111" s="65" t="s">
        <v>61</v>
      </c>
      <c r="P111" s="65" t="s">
        <v>72</v>
      </c>
    </row>
    <row r="112" spans="1:16" ht="284.25">
      <c r="A112" s="65" t="s">
        <v>3385</v>
      </c>
      <c r="B112" s="65" t="s">
        <v>3186</v>
      </c>
      <c r="C112" s="65" t="s">
        <v>1191</v>
      </c>
      <c r="D112" s="65" t="s">
        <v>1200</v>
      </c>
      <c r="E112" s="65" t="s">
        <v>1112</v>
      </c>
      <c r="F112" s="65" t="s">
        <v>114</v>
      </c>
      <c r="G112" s="69" t="str">
        <f t="shared" si="1"/>
        <v>Extract Method</v>
      </c>
      <c r="H112" s="65" t="s">
        <v>1186</v>
      </c>
      <c r="I112" s="65" t="s">
        <v>1201</v>
      </c>
      <c r="J112" s="65" t="s">
        <v>62</v>
      </c>
      <c r="K112" s="65" t="s">
        <v>61</v>
      </c>
      <c r="L112" s="65" t="s">
        <v>62</v>
      </c>
      <c r="M112" s="65" t="s">
        <v>76</v>
      </c>
      <c r="N112" s="65" t="s">
        <v>77</v>
      </c>
      <c r="O112" s="65" t="s">
        <v>61</v>
      </c>
      <c r="P112" s="65" t="s">
        <v>72</v>
      </c>
    </row>
    <row r="113" spans="1:16" ht="168">
      <c r="A113" s="65" t="s">
        <v>3386</v>
      </c>
      <c r="B113" s="65" t="s">
        <v>3192</v>
      </c>
      <c r="C113" s="65" t="s">
        <v>798</v>
      </c>
      <c r="D113" s="65" t="s">
        <v>684</v>
      </c>
      <c r="E113" s="65" t="s">
        <v>743</v>
      </c>
      <c r="F113" s="65" t="s">
        <v>114</v>
      </c>
      <c r="G113" s="69" t="str">
        <f t="shared" si="1"/>
        <v>Extract Method</v>
      </c>
      <c r="H113" s="65" t="s">
        <v>793</v>
      </c>
      <c r="I113" s="65" t="s">
        <v>802</v>
      </c>
      <c r="J113" s="65" t="s">
        <v>62</v>
      </c>
      <c r="K113" s="65" t="s">
        <v>61</v>
      </c>
      <c r="L113" s="65" t="s">
        <v>62</v>
      </c>
      <c r="M113" s="65" t="s">
        <v>76</v>
      </c>
      <c r="N113" s="65" t="s">
        <v>77</v>
      </c>
      <c r="O113" s="65" t="s">
        <v>61</v>
      </c>
      <c r="P113" s="65" t="s">
        <v>72</v>
      </c>
    </row>
    <row r="114" spans="1:16" ht="168">
      <c r="A114" s="65" t="s">
        <v>3247</v>
      </c>
      <c r="B114" s="65" t="s">
        <v>3187</v>
      </c>
      <c r="C114" s="65" t="s">
        <v>798</v>
      </c>
      <c r="D114" s="65" t="s">
        <v>682</v>
      </c>
      <c r="E114" s="65" t="s">
        <v>743</v>
      </c>
      <c r="F114" s="65" t="s">
        <v>114</v>
      </c>
      <c r="G114" s="69" t="str">
        <f t="shared" si="1"/>
        <v>Extract Method</v>
      </c>
      <c r="H114" s="65" t="s">
        <v>793</v>
      </c>
      <c r="I114" s="65" t="s">
        <v>801</v>
      </c>
      <c r="J114" s="65" t="s">
        <v>62</v>
      </c>
      <c r="K114" s="65" t="s">
        <v>61</v>
      </c>
      <c r="L114" s="65" t="s">
        <v>62</v>
      </c>
      <c r="M114" s="65" t="s">
        <v>76</v>
      </c>
      <c r="N114" s="65" t="s">
        <v>77</v>
      </c>
      <c r="O114" s="65" t="s">
        <v>61</v>
      </c>
      <c r="P114" s="65" t="s">
        <v>72</v>
      </c>
    </row>
    <row r="115" spans="1:16" ht="150.75">
      <c r="A115" s="65" t="s">
        <v>3387</v>
      </c>
      <c r="B115" s="65" t="s">
        <v>3186</v>
      </c>
      <c r="C115" s="65" t="s">
        <v>798</v>
      </c>
      <c r="D115" s="65" t="s">
        <v>678</v>
      </c>
      <c r="E115" s="65" t="s">
        <v>743</v>
      </c>
      <c r="F115" s="65" t="s">
        <v>114</v>
      </c>
      <c r="G115" s="69" t="str">
        <f t="shared" si="1"/>
        <v>Extract Method</v>
      </c>
      <c r="H115" s="65" t="s">
        <v>793</v>
      </c>
      <c r="I115" s="65" t="s">
        <v>799</v>
      </c>
      <c r="J115" s="65" t="s">
        <v>62</v>
      </c>
      <c r="K115" s="65" t="s">
        <v>61</v>
      </c>
      <c r="L115" s="65" t="s">
        <v>62</v>
      </c>
      <c r="M115" s="65" t="s">
        <v>76</v>
      </c>
      <c r="N115" s="65" t="s">
        <v>77</v>
      </c>
      <c r="O115" s="65" t="s">
        <v>61</v>
      </c>
      <c r="P115" s="65" t="s">
        <v>72</v>
      </c>
    </row>
    <row r="116" spans="1:16" ht="284.25">
      <c r="A116" s="65" t="s">
        <v>3388</v>
      </c>
      <c r="B116" s="65" t="s">
        <v>3192</v>
      </c>
      <c r="C116" s="65" t="s">
        <v>1087</v>
      </c>
      <c r="D116" s="65" t="s">
        <v>1092</v>
      </c>
      <c r="E116" s="65" t="s">
        <v>1070</v>
      </c>
      <c r="F116" s="65" t="s">
        <v>51</v>
      </c>
      <c r="G116" s="69" t="str">
        <f t="shared" si="1"/>
        <v>Rename Variable</v>
      </c>
      <c r="H116" s="65" t="s">
        <v>1082</v>
      </c>
      <c r="I116" s="65" t="s">
        <v>1093</v>
      </c>
      <c r="J116" s="65" t="s">
        <v>62</v>
      </c>
      <c r="K116" s="65" t="s">
        <v>61</v>
      </c>
      <c r="L116" s="65" t="s">
        <v>62</v>
      </c>
      <c r="M116" s="65" t="s">
        <v>536</v>
      </c>
      <c r="N116" s="65" t="s">
        <v>64</v>
      </c>
      <c r="O116" s="65" t="s">
        <v>61</v>
      </c>
      <c r="P116" s="65" t="s">
        <v>66</v>
      </c>
    </row>
    <row r="117" spans="1:16" ht="284.25">
      <c r="A117" s="65" t="s">
        <v>3389</v>
      </c>
      <c r="B117" s="65" t="s">
        <v>3187</v>
      </c>
      <c r="C117" s="65" t="s">
        <v>1087</v>
      </c>
      <c r="D117" s="65" t="s">
        <v>1090</v>
      </c>
      <c r="E117" s="65" t="s">
        <v>1070</v>
      </c>
      <c r="F117" s="65" t="s">
        <v>51</v>
      </c>
      <c r="G117" s="69" t="str">
        <f t="shared" si="1"/>
        <v>Rename Variable</v>
      </c>
      <c r="H117" s="65" t="s">
        <v>1082</v>
      </c>
      <c r="I117" s="65" t="s">
        <v>1091</v>
      </c>
      <c r="J117" s="65" t="s">
        <v>62</v>
      </c>
      <c r="K117" s="65" t="s">
        <v>61</v>
      </c>
      <c r="L117" s="65" t="s">
        <v>62</v>
      </c>
      <c r="M117" s="65" t="s">
        <v>76</v>
      </c>
      <c r="N117" s="65" t="s">
        <v>77</v>
      </c>
      <c r="O117" s="65" t="s">
        <v>61</v>
      </c>
      <c r="P117" s="65" t="s">
        <v>72</v>
      </c>
    </row>
    <row r="118" spans="1:16" ht="284.25">
      <c r="A118" s="65" t="s">
        <v>3390</v>
      </c>
      <c r="B118" s="65" t="s">
        <v>3186</v>
      </c>
      <c r="C118" s="65" t="s">
        <v>1087</v>
      </c>
      <c r="D118" s="65" t="s">
        <v>1088</v>
      </c>
      <c r="E118" s="65" t="s">
        <v>1070</v>
      </c>
      <c r="F118" s="65" t="s">
        <v>51</v>
      </c>
      <c r="G118" s="69" t="str">
        <f t="shared" si="1"/>
        <v>Rename Variable</v>
      </c>
      <c r="H118" s="65" t="s">
        <v>1082</v>
      </c>
      <c r="I118" s="65" t="s">
        <v>1089</v>
      </c>
      <c r="J118" s="65" t="s">
        <v>62</v>
      </c>
      <c r="K118" s="65" t="s">
        <v>61</v>
      </c>
      <c r="L118" s="65" t="s">
        <v>62</v>
      </c>
      <c r="M118" s="65" t="s">
        <v>76</v>
      </c>
      <c r="N118" s="65" t="s">
        <v>77</v>
      </c>
      <c r="O118" s="65" t="s">
        <v>61</v>
      </c>
      <c r="P118" s="65" t="s">
        <v>72</v>
      </c>
    </row>
    <row r="119" spans="1:16" ht="134.25">
      <c r="A119" s="65" t="s">
        <v>3391</v>
      </c>
      <c r="B119" s="65" t="s">
        <v>3186</v>
      </c>
      <c r="C119" s="65" t="s">
        <v>2249</v>
      </c>
      <c r="D119" s="65" t="s">
        <v>2250</v>
      </c>
      <c r="E119" s="65" t="s">
        <v>2178</v>
      </c>
      <c r="F119" s="65" t="s">
        <v>80</v>
      </c>
      <c r="G119" s="69" t="str">
        <f t="shared" si="1"/>
        <v>Rename Method</v>
      </c>
      <c r="H119" s="65" t="s">
        <v>2243</v>
      </c>
      <c r="I119" s="65" t="s">
        <v>3020</v>
      </c>
      <c r="J119" s="65" t="s">
        <v>62</v>
      </c>
      <c r="K119" s="65" t="s">
        <v>61</v>
      </c>
      <c r="L119" s="65" t="s">
        <v>62</v>
      </c>
      <c r="M119" s="65" t="s">
        <v>76</v>
      </c>
      <c r="N119" s="65" t="s">
        <v>77</v>
      </c>
      <c r="O119" s="65" t="s">
        <v>61</v>
      </c>
      <c r="P119" s="65" t="s">
        <v>72</v>
      </c>
    </row>
    <row r="120" spans="1:16" ht="150.75">
      <c r="A120" s="65" t="s">
        <v>3392</v>
      </c>
      <c r="B120" s="65" t="s">
        <v>3192</v>
      </c>
      <c r="C120" s="65" t="s">
        <v>2249</v>
      </c>
      <c r="D120" s="65" t="s">
        <v>2254</v>
      </c>
      <c r="E120" s="65" t="s">
        <v>2178</v>
      </c>
      <c r="F120" s="65" t="s">
        <v>80</v>
      </c>
      <c r="G120" s="69" t="str">
        <f t="shared" si="1"/>
        <v>Rename Method</v>
      </c>
      <c r="H120" s="65" t="s">
        <v>2243</v>
      </c>
      <c r="I120" s="65" t="s">
        <v>3022</v>
      </c>
      <c r="J120" s="65" t="s">
        <v>62</v>
      </c>
      <c r="K120" s="65" t="s">
        <v>61</v>
      </c>
      <c r="L120" s="65" t="s">
        <v>62</v>
      </c>
      <c r="M120" s="65" t="s">
        <v>76</v>
      </c>
      <c r="N120" s="65" t="s">
        <v>77</v>
      </c>
      <c r="O120" s="65" t="s">
        <v>61</v>
      </c>
      <c r="P120" s="65" t="s">
        <v>72</v>
      </c>
    </row>
    <row r="121" spans="1:16" ht="150.75">
      <c r="A121" s="65" t="s">
        <v>3393</v>
      </c>
      <c r="B121" s="65" t="s">
        <v>3192</v>
      </c>
      <c r="C121" s="65" t="s">
        <v>2249</v>
      </c>
      <c r="D121" s="65" t="s">
        <v>235</v>
      </c>
      <c r="E121" s="65" t="s">
        <v>2178</v>
      </c>
      <c r="F121" s="65" t="s">
        <v>80</v>
      </c>
      <c r="G121" s="69" t="str">
        <f t="shared" si="1"/>
        <v>Rename Method</v>
      </c>
      <c r="H121" s="65" t="s">
        <v>2243</v>
      </c>
      <c r="I121" s="65" t="s">
        <v>3025</v>
      </c>
      <c r="J121" s="65" t="s">
        <v>62</v>
      </c>
      <c r="K121" s="65" t="s">
        <v>61</v>
      </c>
      <c r="L121" s="65" t="s">
        <v>62</v>
      </c>
      <c r="M121" s="65" t="s">
        <v>76</v>
      </c>
      <c r="N121" s="65" t="s">
        <v>77</v>
      </c>
      <c r="O121" s="65" t="s">
        <v>61</v>
      </c>
      <c r="P121" s="65" t="s">
        <v>72</v>
      </c>
    </row>
    <row r="122" spans="1:16" ht="150.75">
      <c r="A122" s="65" t="s">
        <v>3394</v>
      </c>
      <c r="B122" s="65" t="s">
        <v>3187</v>
      </c>
      <c r="C122" s="65" t="s">
        <v>2249</v>
      </c>
      <c r="D122" s="65" t="s">
        <v>2252</v>
      </c>
      <c r="E122" s="65" t="s">
        <v>2178</v>
      </c>
      <c r="F122" s="65" t="s">
        <v>80</v>
      </c>
      <c r="G122" s="69" t="str">
        <f t="shared" si="1"/>
        <v>Rename Method</v>
      </c>
      <c r="H122" s="65" t="s">
        <v>2243</v>
      </c>
      <c r="I122" s="65" t="s">
        <v>3021</v>
      </c>
      <c r="J122" s="65" t="s">
        <v>62</v>
      </c>
      <c r="K122" s="65" t="s">
        <v>61</v>
      </c>
      <c r="L122" s="65" t="s">
        <v>62</v>
      </c>
      <c r="M122" s="65" t="s">
        <v>76</v>
      </c>
      <c r="N122" s="65" t="s">
        <v>77</v>
      </c>
      <c r="O122" s="65" t="s">
        <v>61</v>
      </c>
      <c r="P122" s="65" t="s">
        <v>72</v>
      </c>
    </row>
    <row r="123" spans="1:16" ht="150.75">
      <c r="A123" s="65" t="s">
        <v>3395</v>
      </c>
      <c r="B123" s="65" t="s">
        <v>3187</v>
      </c>
      <c r="C123" s="65" t="s">
        <v>2249</v>
      </c>
      <c r="D123" s="65" t="s">
        <v>233</v>
      </c>
      <c r="E123" s="65" t="s">
        <v>2178</v>
      </c>
      <c r="F123" s="65" t="s">
        <v>80</v>
      </c>
      <c r="G123" s="69" t="str">
        <f t="shared" si="1"/>
        <v>Rename Method</v>
      </c>
      <c r="H123" s="65" t="s">
        <v>2243</v>
      </c>
      <c r="I123" s="65" t="s">
        <v>3024</v>
      </c>
      <c r="J123" s="65" t="s">
        <v>62</v>
      </c>
      <c r="K123" s="65" t="s">
        <v>61</v>
      </c>
      <c r="L123" s="65" t="s">
        <v>62</v>
      </c>
      <c r="M123" s="65" t="s">
        <v>76</v>
      </c>
      <c r="N123" s="65" t="s">
        <v>77</v>
      </c>
      <c r="O123" s="65" t="s">
        <v>61</v>
      </c>
      <c r="P123" s="65" t="s">
        <v>72</v>
      </c>
    </row>
    <row r="124" spans="1:16" ht="134.25">
      <c r="A124" s="65" t="s">
        <v>3396</v>
      </c>
      <c r="B124" s="65" t="s">
        <v>3186</v>
      </c>
      <c r="C124" s="65" t="s">
        <v>2249</v>
      </c>
      <c r="D124" s="65" t="s">
        <v>230</v>
      </c>
      <c r="E124" s="65" t="s">
        <v>2178</v>
      </c>
      <c r="F124" s="65" t="s">
        <v>80</v>
      </c>
      <c r="G124" s="69" t="str">
        <f t="shared" si="1"/>
        <v>Rename Method</v>
      </c>
      <c r="H124" s="65" t="s">
        <v>2243</v>
      </c>
      <c r="I124" s="65" t="s">
        <v>3023</v>
      </c>
      <c r="J124" s="65" t="s">
        <v>62</v>
      </c>
      <c r="K124" s="65" t="s">
        <v>61</v>
      </c>
      <c r="L124" s="65" t="s">
        <v>62</v>
      </c>
      <c r="M124" s="65" t="s">
        <v>76</v>
      </c>
      <c r="N124" s="65" t="s">
        <v>77</v>
      </c>
      <c r="O124" s="65" t="s">
        <v>61</v>
      </c>
      <c r="P124" s="65" t="s">
        <v>72</v>
      </c>
    </row>
    <row r="125" spans="1:16" ht="150.75">
      <c r="A125" s="65" t="s">
        <v>3397</v>
      </c>
      <c r="B125" s="65" t="s">
        <v>3186</v>
      </c>
      <c r="C125" s="65" t="s">
        <v>750</v>
      </c>
      <c r="D125" s="65" t="s">
        <v>445</v>
      </c>
      <c r="E125" s="65" t="s">
        <v>743</v>
      </c>
      <c r="F125" s="65" t="s">
        <v>51</v>
      </c>
      <c r="G125" s="69" t="str">
        <f t="shared" si="1"/>
        <v>Rename Variable</v>
      </c>
      <c r="H125" s="65" t="s">
        <v>745</v>
      </c>
      <c r="I125" s="65" t="s">
        <v>751</v>
      </c>
      <c r="J125" s="65" t="s">
        <v>62</v>
      </c>
      <c r="K125" s="65" t="s">
        <v>61</v>
      </c>
      <c r="L125" s="65" t="s">
        <v>62</v>
      </c>
      <c r="M125" s="65" t="s">
        <v>76</v>
      </c>
      <c r="N125" s="65" t="s">
        <v>77</v>
      </c>
      <c r="O125" s="65" t="s">
        <v>61</v>
      </c>
      <c r="P125" s="65" t="s">
        <v>72</v>
      </c>
    </row>
    <row r="126" spans="1:16" ht="150.75">
      <c r="A126" s="65" t="s">
        <v>3398</v>
      </c>
      <c r="B126" s="65" t="s">
        <v>3192</v>
      </c>
      <c r="C126" s="65" t="s">
        <v>750</v>
      </c>
      <c r="D126" s="65" t="s">
        <v>452</v>
      </c>
      <c r="E126" s="65" t="s">
        <v>743</v>
      </c>
      <c r="F126" s="65" t="s">
        <v>51</v>
      </c>
      <c r="G126" s="69" t="str">
        <f t="shared" si="1"/>
        <v>Rename Variable</v>
      </c>
      <c r="H126" s="65" t="s">
        <v>745</v>
      </c>
      <c r="I126" s="65" t="s">
        <v>753</v>
      </c>
      <c r="J126" s="65" t="s">
        <v>62</v>
      </c>
      <c r="K126" s="65" t="s">
        <v>61</v>
      </c>
      <c r="L126" s="65" t="s">
        <v>62</v>
      </c>
      <c r="M126" s="65" t="s">
        <v>76</v>
      </c>
      <c r="N126" s="65" t="s">
        <v>77</v>
      </c>
      <c r="O126" s="65" t="s">
        <v>61</v>
      </c>
      <c r="P126" s="65" t="s">
        <v>72</v>
      </c>
    </row>
    <row r="127" spans="1:16" ht="168">
      <c r="A127" s="65" t="s">
        <v>3399</v>
      </c>
      <c r="B127" s="65" t="s">
        <v>3187</v>
      </c>
      <c r="C127" s="65" t="s">
        <v>750</v>
      </c>
      <c r="D127" s="65" t="s">
        <v>447</v>
      </c>
      <c r="E127" s="65" t="s">
        <v>743</v>
      </c>
      <c r="F127" s="65" t="s">
        <v>51</v>
      </c>
      <c r="G127" s="69" t="str">
        <f t="shared" si="1"/>
        <v>Rename Variable</v>
      </c>
      <c r="H127" s="65" t="s">
        <v>745</v>
      </c>
      <c r="I127" s="65" t="s">
        <v>752</v>
      </c>
      <c r="J127" s="65" t="s">
        <v>62</v>
      </c>
      <c r="K127" s="65" t="s">
        <v>61</v>
      </c>
      <c r="L127" s="65" t="s">
        <v>62</v>
      </c>
      <c r="M127" s="65" t="s">
        <v>76</v>
      </c>
      <c r="N127" s="65" t="s">
        <v>77</v>
      </c>
      <c r="O127" s="65" t="s">
        <v>61</v>
      </c>
      <c r="P127" s="65" t="s">
        <v>72</v>
      </c>
    </row>
    <row r="128" spans="1:16" ht="168">
      <c r="A128" s="65" t="s">
        <v>3400</v>
      </c>
      <c r="B128" s="65" t="s">
        <v>3186</v>
      </c>
      <c r="C128" s="65" t="s">
        <v>244</v>
      </c>
      <c r="D128" s="65" t="s">
        <v>252</v>
      </c>
      <c r="E128" s="65" t="s">
        <v>195</v>
      </c>
      <c r="F128" s="65" t="s">
        <v>149</v>
      </c>
      <c r="G128" s="69" t="str">
        <f t="shared" si="1"/>
        <v>Change Method Signature</v>
      </c>
      <c r="H128" s="65" t="s">
        <v>238</v>
      </c>
      <c r="I128" s="65" t="s">
        <v>253</v>
      </c>
      <c r="J128" s="65" t="s">
        <v>62</v>
      </c>
      <c r="K128" s="65" t="s">
        <v>61</v>
      </c>
      <c r="L128" s="65" t="s">
        <v>62</v>
      </c>
      <c r="M128" s="65" t="s">
        <v>76</v>
      </c>
      <c r="N128" s="65" t="s">
        <v>77</v>
      </c>
      <c r="O128" s="65" t="s">
        <v>61</v>
      </c>
      <c r="P128" s="65" t="s">
        <v>72</v>
      </c>
    </row>
    <row r="129" spans="1:16" ht="234">
      <c r="A129" s="65" t="s">
        <v>3401</v>
      </c>
      <c r="B129" s="65" t="s">
        <v>3192</v>
      </c>
      <c r="C129" s="65" t="s">
        <v>244</v>
      </c>
      <c r="D129" s="65" t="s">
        <v>266</v>
      </c>
      <c r="E129" s="65" t="s">
        <v>195</v>
      </c>
      <c r="F129" s="65" t="s">
        <v>149</v>
      </c>
      <c r="G129" s="69" t="str">
        <f t="shared" si="1"/>
        <v>Change Method Signature</v>
      </c>
      <c r="H129" s="65" t="s">
        <v>238</v>
      </c>
      <c r="I129" s="65" t="s">
        <v>267</v>
      </c>
      <c r="J129" s="65" t="s">
        <v>61</v>
      </c>
      <c r="K129" s="65" t="s">
        <v>61</v>
      </c>
      <c r="L129" s="65" t="s">
        <v>62</v>
      </c>
      <c r="M129" s="65" t="s">
        <v>3402</v>
      </c>
      <c r="N129" s="65" t="s">
        <v>64</v>
      </c>
      <c r="O129" s="65" t="s">
        <v>62</v>
      </c>
      <c r="P129" s="65" t="s">
        <v>66</v>
      </c>
    </row>
    <row r="130" spans="1:16" ht="168">
      <c r="A130" s="65" t="s">
        <v>3403</v>
      </c>
      <c r="B130" s="65" t="s">
        <v>3192</v>
      </c>
      <c r="C130" s="65" t="s">
        <v>244</v>
      </c>
      <c r="D130" s="65" t="s">
        <v>256</v>
      </c>
      <c r="E130" s="65" t="s">
        <v>195</v>
      </c>
      <c r="F130" s="65" t="s">
        <v>149</v>
      </c>
      <c r="G130" s="69" t="str">
        <f t="shared" si="1"/>
        <v>Change Method Signature</v>
      </c>
      <c r="H130" s="65" t="s">
        <v>238</v>
      </c>
      <c r="I130" s="65" t="s">
        <v>257</v>
      </c>
      <c r="J130" s="65" t="s">
        <v>62</v>
      </c>
      <c r="K130" s="65" t="s">
        <v>61</v>
      </c>
      <c r="L130" s="65" t="s">
        <v>62</v>
      </c>
      <c r="M130" s="65" t="s">
        <v>76</v>
      </c>
      <c r="N130" s="65" t="s">
        <v>77</v>
      </c>
      <c r="O130" s="65" t="s">
        <v>61</v>
      </c>
      <c r="P130" s="65" t="s">
        <v>72</v>
      </c>
    </row>
    <row r="131" spans="1:16" ht="168">
      <c r="A131" s="65" t="s">
        <v>3404</v>
      </c>
      <c r="B131" s="65" t="s">
        <v>3192</v>
      </c>
      <c r="C131" s="65" t="s">
        <v>244</v>
      </c>
      <c r="D131" s="65" t="s">
        <v>289</v>
      </c>
      <c r="E131" s="65" t="s">
        <v>195</v>
      </c>
      <c r="F131" s="65" t="s">
        <v>149</v>
      </c>
      <c r="G131" s="69" t="str">
        <f t="shared" ref="G131:G194" si="2">TRIM(IFERROR(LEFT(F131,FIND("(",F131)-1),F131))</f>
        <v>Change Method Signature</v>
      </c>
      <c r="H131" s="65" t="s">
        <v>238</v>
      </c>
      <c r="I131" s="65" t="s">
        <v>290</v>
      </c>
      <c r="J131" s="65" t="s">
        <v>62</v>
      </c>
      <c r="K131" s="65" t="s">
        <v>61</v>
      </c>
      <c r="L131" s="65" t="s">
        <v>62</v>
      </c>
      <c r="M131" s="65" t="s">
        <v>76</v>
      </c>
      <c r="N131" s="65" t="s">
        <v>77</v>
      </c>
      <c r="O131" s="65" t="s">
        <v>61</v>
      </c>
      <c r="P131" s="65" t="s">
        <v>72</v>
      </c>
    </row>
    <row r="132" spans="1:16" ht="168">
      <c r="A132" s="65" t="s">
        <v>3405</v>
      </c>
      <c r="B132" s="65" t="s">
        <v>3192</v>
      </c>
      <c r="C132" s="65" t="s">
        <v>244</v>
      </c>
      <c r="D132" s="65" t="s">
        <v>275</v>
      </c>
      <c r="E132" s="65" t="s">
        <v>195</v>
      </c>
      <c r="F132" s="65" t="s">
        <v>149</v>
      </c>
      <c r="G132" s="69" t="str">
        <f t="shared" si="2"/>
        <v>Change Method Signature</v>
      </c>
      <c r="H132" s="65" t="s">
        <v>238</v>
      </c>
      <c r="I132" s="65" t="s">
        <v>276</v>
      </c>
      <c r="J132" s="65" t="s">
        <v>62</v>
      </c>
      <c r="K132" s="65" t="s">
        <v>61</v>
      </c>
      <c r="L132" s="65" t="s">
        <v>62</v>
      </c>
      <c r="M132" s="65" t="s">
        <v>76</v>
      </c>
      <c r="N132" s="65" t="s">
        <v>77</v>
      </c>
      <c r="O132" s="65" t="s">
        <v>61</v>
      </c>
      <c r="P132" s="65" t="s">
        <v>72</v>
      </c>
    </row>
    <row r="133" spans="1:16" ht="168">
      <c r="A133" s="65" t="s">
        <v>3406</v>
      </c>
      <c r="B133" s="65" t="s">
        <v>3192</v>
      </c>
      <c r="C133" s="65" t="s">
        <v>244</v>
      </c>
      <c r="D133" s="65" t="s">
        <v>249</v>
      </c>
      <c r="E133" s="65" t="s">
        <v>195</v>
      </c>
      <c r="F133" s="65" t="s">
        <v>149</v>
      </c>
      <c r="G133" s="69" t="str">
        <f t="shared" si="2"/>
        <v>Change Method Signature</v>
      </c>
      <c r="H133" s="65" t="s">
        <v>238</v>
      </c>
      <c r="I133" s="65" t="s">
        <v>250</v>
      </c>
      <c r="J133" s="65" t="s">
        <v>62</v>
      </c>
      <c r="K133" s="65" t="s">
        <v>61</v>
      </c>
      <c r="L133" s="65" t="s">
        <v>62</v>
      </c>
      <c r="M133" s="65" t="s">
        <v>76</v>
      </c>
      <c r="N133" s="65" t="s">
        <v>77</v>
      </c>
      <c r="O133" s="65" t="s">
        <v>61</v>
      </c>
      <c r="P133" s="65" t="s">
        <v>72</v>
      </c>
    </row>
    <row r="134" spans="1:16" ht="168">
      <c r="A134" s="65" t="s">
        <v>3407</v>
      </c>
      <c r="B134" s="65" t="s">
        <v>3192</v>
      </c>
      <c r="C134" s="65" t="s">
        <v>244</v>
      </c>
      <c r="D134" s="65" t="s">
        <v>282</v>
      </c>
      <c r="E134" s="65" t="s">
        <v>195</v>
      </c>
      <c r="F134" s="65" t="s">
        <v>149</v>
      </c>
      <c r="G134" s="69" t="str">
        <f t="shared" si="2"/>
        <v>Change Method Signature</v>
      </c>
      <c r="H134" s="65" t="s">
        <v>238</v>
      </c>
      <c r="I134" s="65" t="s">
        <v>283</v>
      </c>
      <c r="J134" s="65" t="s">
        <v>62</v>
      </c>
      <c r="K134" s="65" t="s">
        <v>61</v>
      </c>
      <c r="L134" s="65" t="s">
        <v>62</v>
      </c>
      <c r="M134" s="65" t="s">
        <v>76</v>
      </c>
      <c r="N134" s="65" t="s">
        <v>77</v>
      </c>
      <c r="O134" s="65" t="s">
        <v>61</v>
      </c>
      <c r="P134" s="65" t="s">
        <v>72</v>
      </c>
    </row>
    <row r="135" spans="1:16" ht="216.75">
      <c r="A135" s="65" t="s">
        <v>3408</v>
      </c>
      <c r="B135" s="65" t="s">
        <v>3186</v>
      </c>
      <c r="C135" s="65" t="s">
        <v>244</v>
      </c>
      <c r="D135" s="65" t="s">
        <v>260</v>
      </c>
      <c r="E135" s="65" t="s">
        <v>195</v>
      </c>
      <c r="F135" s="65" t="s">
        <v>149</v>
      </c>
      <c r="G135" s="69" t="str">
        <f t="shared" si="2"/>
        <v>Change Method Signature</v>
      </c>
      <c r="H135" s="65" t="s">
        <v>238</v>
      </c>
      <c r="I135" s="65" t="s">
        <v>261</v>
      </c>
      <c r="J135" s="65" t="s">
        <v>61</v>
      </c>
      <c r="K135" s="65" t="s">
        <v>61</v>
      </c>
      <c r="L135" s="65" t="s">
        <v>62</v>
      </c>
      <c r="M135" s="65" t="s">
        <v>3409</v>
      </c>
      <c r="N135" s="65" t="s">
        <v>64</v>
      </c>
      <c r="O135" s="65" t="s">
        <v>62</v>
      </c>
      <c r="P135" s="65" t="s">
        <v>66</v>
      </c>
    </row>
    <row r="136" spans="1:16" ht="168">
      <c r="A136" s="65" t="s">
        <v>3410</v>
      </c>
      <c r="B136" s="65" t="s">
        <v>3187</v>
      </c>
      <c r="C136" s="65" t="s">
        <v>244</v>
      </c>
      <c r="D136" s="65" t="s">
        <v>254</v>
      </c>
      <c r="E136" s="65" t="s">
        <v>195</v>
      </c>
      <c r="F136" s="65" t="s">
        <v>149</v>
      </c>
      <c r="G136" s="69" t="str">
        <f t="shared" si="2"/>
        <v>Change Method Signature</v>
      </c>
      <c r="H136" s="65" t="s">
        <v>238</v>
      </c>
      <c r="I136" s="65" t="s">
        <v>255</v>
      </c>
      <c r="J136" s="65" t="s">
        <v>62</v>
      </c>
      <c r="K136" s="65" t="s">
        <v>61</v>
      </c>
      <c r="L136" s="65" t="s">
        <v>62</v>
      </c>
      <c r="M136" s="65" t="s">
        <v>76</v>
      </c>
      <c r="N136" s="65" t="s">
        <v>77</v>
      </c>
      <c r="O136" s="65" t="s">
        <v>61</v>
      </c>
      <c r="P136" s="65" t="s">
        <v>72</v>
      </c>
    </row>
    <row r="137" spans="1:16" ht="300.75">
      <c r="A137" s="65" t="s">
        <v>3411</v>
      </c>
      <c r="B137" s="65" t="s">
        <v>3187</v>
      </c>
      <c r="C137" s="65" t="s">
        <v>244</v>
      </c>
      <c r="D137" s="65" t="s">
        <v>262</v>
      </c>
      <c r="E137" s="65" t="s">
        <v>195</v>
      </c>
      <c r="F137" s="65" t="s">
        <v>149</v>
      </c>
      <c r="G137" s="69" t="str">
        <f t="shared" si="2"/>
        <v>Change Method Signature</v>
      </c>
      <c r="H137" s="65" t="s">
        <v>238</v>
      </c>
      <c r="I137" s="65" t="s">
        <v>263</v>
      </c>
      <c r="J137" s="65" t="s">
        <v>61</v>
      </c>
      <c r="K137" s="65" t="s">
        <v>61</v>
      </c>
      <c r="L137" s="65" t="s">
        <v>62</v>
      </c>
      <c r="M137" s="65" t="s">
        <v>3412</v>
      </c>
      <c r="N137" s="65" t="s">
        <v>64</v>
      </c>
      <c r="O137" s="65" t="s">
        <v>62</v>
      </c>
      <c r="P137" s="65" t="s">
        <v>66</v>
      </c>
    </row>
    <row r="138" spans="1:16" ht="168">
      <c r="A138" s="65" t="s">
        <v>3413</v>
      </c>
      <c r="B138" s="65" t="s">
        <v>3187</v>
      </c>
      <c r="C138" s="65" t="s">
        <v>244</v>
      </c>
      <c r="D138" s="65" t="s">
        <v>287</v>
      </c>
      <c r="E138" s="65" t="s">
        <v>195</v>
      </c>
      <c r="F138" s="65" t="s">
        <v>149</v>
      </c>
      <c r="G138" s="69" t="str">
        <f t="shared" si="2"/>
        <v>Change Method Signature</v>
      </c>
      <c r="H138" s="65" t="s">
        <v>238</v>
      </c>
      <c r="I138" s="65" t="s">
        <v>288</v>
      </c>
      <c r="J138" s="65" t="s">
        <v>62</v>
      </c>
      <c r="K138" s="65" t="s">
        <v>61</v>
      </c>
      <c r="L138" s="65" t="s">
        <v>62</v>
      </c>
      <c r="M138" s="65" t="s">
        <v>76</v>
      </c>
      <c r="N138" s="65" t="s">
        <v>77</v>
      </c>
      <c r="O138" s="65" t="s">
        <v>61</v>
      </c>
      <c r="P138" s="65" t="s">
        <v>72</v>
      </c>
    </row>
    <row r="139" spans="1:16" ht="168">
      <c r="A139" s="65" t="s">
        <v>3414</v>
      </c>
      <c r="B139" s="65" t="s">
        <v>3187</v>
      </c>
      <c r="C139" s="65" t="s">
        <v>244</v>
      </c>
      <c r="D139" s="65" t="s">
        <v>273</v>
      </c>
      <c r="E139" s="65" t="s">
        <v>195</v>
      </c>
      <c r="F139" s="65" t="s">
        <v>149</v>
      </c>
      <c r="G139" s="69" t="str">
        <f t="shared" si="2"/>
        <v>Change Method Signature</v>
      </c>
      <c r="H139" s="65" t="s">
        <v>238</v>
      </c>
      <c r="I139" s="65" t="s">
        <v>274</v>
      </c>
      <c r="J139" s="65" t="s">
        <v>62</v>
      </c>
      <c r="K139" s="65" t="s">
        <v>61</v>
      </c>
      <c r="L139" s="65" t="s">
        <v>62</v>
      </c>
      <c r="M139" s="65" t="s">
        <v>76</v>
      </c>
      <c r="N139" s="65" t="s">
        <v>77</v>
      </c>
      <c r="O139" s="65" t="s">
        <v>61</v>
      </c>
      <c r="P139" s="65" t="s">
        <v>72</v>
      </c>
    </row>
    <row r="140" spans="1:16" ht="168">
      <c r="A140" s="65" t="s">
        <v>3415</v>
      </c>
      <c r="B140" s="65" t="s">
        <v>3187</v>
      </c>
      <c r="C140" s="65" t="s">
        <v>244</v>
      </c>
      <c r="D140" s="65" t="s">
        <v>247</v>
      </c>
      <c r="E140" s="65" t="s">
        <v>195</v>
      </c>
      <c r="F140" s="65" t="s">
        <v>149</v>
      </c>
      <c r="G140" s="69" t="str">
        <f t="shared" si="2"/>
        <v>Change Method Signature</v>
      </c>
      <c r="H140" s="65" t="s">
        <v>238</v>
      </c>
      <c r="I140" s="65" t="s">
        <v>248</v>
      </c>
      <c r="J140" s="65" t="s">
        <v>62</v>
      </c>
      <c r="K140" s="65" t="s">
        <v>61</v>
      </c>
      <c r="L140" s="65" t="s">
        <v>62</v>
      </c>
      <c r="M140" s="65" t="s">
        <v>76</v>
      </c>
      <c r="N140" s="65" t="s">
        <v>77</v>
      </c>
      <c r="O140" s="65" t="s">
        <v>61</v>
      </c>
      <c r="P140" s="65" t="s">
        <v>72</v>
      </c>
    </row>
    <row r="141" spans="1:16" ht="168">
      <c r="A141" s="65" t="s">
        <v>3416</v>
      </c>
      <c r="B141" s="65" t="s">
        <v>3187</v>
      </c>
      <c r="C141" s="65" t="s">
        <v>244</v>
      </c>
      <c r="D141" s="65" t="s">
        <v>280</v>
      </c>
      <c r="E141" s="65" t="s">
        <v>195</v>
      </c>
      <c r="F141" s="65" t="s">
        <v>149</v>
      </c>
      <c r="G141" s="69" t="str">
        <f t="shared" si="2"/>
        <v>Change Method Signature</v>
      </c>
      <c r="H141" s="65" t="s">
        <v>238</v>
      </c>
      <c r="I141" s="65" t="s">
        <v>281</v>
      </c>
      <c r="J141" s="65" t="s">
        <v>62</v>
      </c>
      <c r="K141" s="65" t="s">
        <v>61</v>
      </c>
      <c r="L141" s="65" t="s">
        <v>62</v>
      </c>
      <c r="M141" s="65" t="s">
        <v>76</v>
      </c>
      <c r="N141" s="65" t="s">
        <v>77</v>
      </c>
      <c r="O141" s="65" t="s">
        <v>61</v>
      </c>
      <c r="P141" s="65" t="s">
        <v>72</v>
      </c>
    </row>
    <row r="142" spans="1:16" ht="168">
      <c r="A142" s="65" t="s">
        <v>3417</v>
      </c>
      <c r="B142" s="65" t="s">
        <v>3186</v>
      </c>
      <c r="C142" s="65" t="s">
        <v>244</v>
      </c>
      <c r="D142" s="65" t="s">
        <v>285</v>
      </c>
      <c r="E142" s="65" t="s">
        <v>195</v>
      </c>
      <c r="F142" s="65" t="s">
        <v>149</v>
      </c>
      <c r="G142" s="69" t="str">
        <f t="shared" si="2"/>
        <v>Change Method Signature</v>
      </c>
      <c r="H142" s="65" t="s">
        <v>238</v>
      </c>
      <c r="I142" s="65" t="s">
        <v>286</v>
      </c>
      <c r="J142" s="65" t="s">
        <v>62</v>
      </c>
      <c r="K142" s="65" t="s">
        <v>61</v>
      </c>
      <c r="L142" s="65" t="s">
        <v>62</v>
      </c>
      <c r="M142" s="65" t="s">
        <v>76</v>
      </c>
      <c r="N142" s="65" t="s">
        <v>77</v>
      </c>
      <c r="O142" s="65" t="s">
        <v>61</v>
      </c>
      <c r="P142" s="65" t="s">
        <v>72</v>
      </c>
    </row>
    <row r="143" spans="1:16" ht="168">
      <c r="A143" s="65" t="s">
        <v>3418</v>
      </c>
      <c r="B143" s="65" t="s">
        <v>3186</v>
      </c>
      <c r="C143" s="65" t="s">
        <v>244</v>
      </c>
      <c r="D143" s="65" t="s">
        <v>271</v>
      </c>
      <c r="E143" s="65" t="s">
        <v>195</v>
      </c>
      <c r="F143" s="65" t="s">
        <v>149</v>
      </c>
      <c r="G143" s="69" t="str">
        <f t="shared" si="2"/>
        <v>Change Method Signature</v>
      </c>
      <c r="H143" s="65" t="s">
        <v>238</v>
      </c>
      <c r="I143" s="65" t="s">
        <v>272</v>
      </c>
      <c r="J143" s="65" t="s">
        <v>62</v>
      </c>
      <c r="K143" s="65" t="s">
        <v>61</v>
      </c>
      <c r="L143" s="65" t="s">
        <v>62</v>
      </c>
      <c r="M143" s="65" t="s">
        <v>76</v>
      </c>
      <c r="N143" s="65" t="s">
        <v>77</v>
      </c>
      <c r="O143" s="65" t="s">
        <v>61</v>
      </c>
      <c r="P143" s="65" t="s">
        <v>72</v>
      </c>
    </row>
    <row r="144" spans="1:16" ht="168">
      <c r="A144" s="65" t="s">
        <v>3419</v>
      </c>
      <c r="B144" s="65" t="s">
        <v>3186</v>
      </c>
      <c r="C144" s="65" t="s">
        <v>244</v>
      </c>
      <c r="D144" s="65" t="s">
        <v>245</v>
      </c>
      <c r="E144" s="65" t="s">
        <v>195</v>
      </c>
      <c r="F144" s="65" t="s">
        <v>149</v>
      </c>
      <c r="G144" s="69" t="str">
        <f t="shared" si="2"/>
        <v>Change Method Signature</v>
      </c>
      <c r="H144" s="65" t="s">
        <v>238</v>
      </c>
      <c r="I144" s="65" t="s">
        <v>246</v>
      </c>
      <c r="J144" s="65" t="s">
        <v>62</v>
      </c>
      <c r="K144" s="65" t="s">
        <v>61</v>
      </c>
      <c r="L144" s="65" t="s">
        <v>62</v>
      </c>
      <c r="M144" s="65" t="s">
        <v>76</v>
      </c>
      <c r="N144" s="65" t="s">
        <v>77</v>
      </c>
      <c r="O144" s="65" t="s">
        <v>61</v>
      </c>
      <c r="P144" s="65" t="s">
        <v>72</v>
      </c>
    </row>
    <row r="145" spans="1:16" ht="168">
      <c r="A145" s="65" t="s">
        <v>3420</v>
      </c>
      <c r="B145" s="65" t="s">
        <v>3186</v>
      </c>
      <c r="C145" s="65" t="s">
        <v>244</v>
      </c>
      <c r="D145" s="65" t="s">
        <v>278</v>
      </c>
      <c r="E145" s="65" t="s">
        <v>195</v>
      </c>
      <c r="F145" s="65" t="s">
        <v>149</v>
      </c>
      <c r="G145" s="69" t="str">
        <f t="shared" si="2"/>
        <v>Change Method Signature</v>
      </c>
      <c r="H145" s="65" t="s">
        <v>238</v>
      </c>
      <c r="I145" s="65" t="s">
        <v>279</v>
      </c>
      <c r="J145" s="65" t="s">
        <v>62</v>
      </c>
      <c r="K145" s="65" t="s">
        <v>61</v>
      </c>
      <c r="L145" s="65" t="s">
        <v>62</v>
      </c>
      <c r="M145" s="65" t="s">
        <v>76</v>
      </c>
      <c r="N145" s="65" t="s">
        <v>77</v>
      </c>
      <c r="O145" s="65" t="s">
        <v>61</v>
      </c>
      <c r="P145" s="65" t="s">
        <v>72</v>
      </c>
    </row>
    <row r="146" spans="1:16" ht="168">
      <c r="A146" s="65" t="s">
        <v>3421</v>
      </c>
      <c r="B146" s="65" t="s">
        <v>3186</v>
      </c>
      <c r="C146" s="65" t="s">
        <v>1792</v>
      </c>
      <c r="D146" s="65" t="s">
        <v>1793</v>
      </c>
      <c r="E146" s="65" t="s">
        <v>1785</v>
      </c>
      <c r="F146" s="65" t="s">
        <v>149</v>
      </c>
      <c r="G146" s="69" t="str">
        <f t="shared" si="2"/>
        <v>Change Method Signature</v>
      </c>
      <c r="H146" s="65" t="s">
        <v>1787</v>
      </c>
      <c r="I146" s="65" t="s">
        <v>1794</v>
      </c>
      <c r="J146" s="65" t="s">
        <v>62</v>
      </c>
      <c r="K146" s="65" t="s">
        <v>61</v>
      </c>
      <c r="L146" s="65" t="s">
        <v>62</v>
      </c>
      <c r="M146" s="65" t="s">
        <v>76</v>
      </c>
      <c r="N146" s="65" t="s">
        <v>77</v>
      </c>
      <c r="O146" s="65" t="s">
        <v>61</v>
      </c>
      <c r="P146" s="65" t="s">
        <v>72</v>
      </c>
    </row>
    <row r="147" spans="1:16" ht="168">
      <c r="A147" s="65" t="s">
        <v>3422</v>
      </c>
      <c r="B147" s="65" t="s">
        <v>3192</v>
      </c>
      <c r="C147" s="65" t="s">
        <v>1792</v>
      </c>
      <c r="D147" s="65" t="s">
        <v>1798</v>
      </c>
      <c r="E147" s="65" t="s">
        <v>1785</v>
      </c>
      <c r="F147" s="65" t="s">
        <v>149</v>
      </c>
      <c r="G147" s="69" t="str">
        <f t="shared" si="2"/>
        <v>Change Method Signature</v>
      </c>
      <c r="H147" s="65" t="s">
        <v>1787</v>
      </c>
      <c r="I147" s="65" t="s">
        <v>1799</v>
      </c>
      <c r="J147" s="65" t="s">
        <v>62</v>
      </c>
      <c r="K147" s="65" t="s">
        <v>61</v>
      </c>
      <c r="L147" s="65" t="s">
        <v>62</v>
      </c>
      <c r="M147" s="65" t="s">
        <v>76</v>
      </c>
      <c r="N147" s="65" t="s">
        <v>77</v>
      </c>
      <c r="O147" s="65" t="s">
        <v>61</v>
      </c>
      <c r="P147" s="65" t="s">
        <v>72</v>
      </c>
    </row>
    <row r="148" spans="1:16" ht="168">
      <c r="A148" s="65" t="s">
        <v>3259</v>
      </c>
      <c r="B148" s="65" t="s">
        <v>3187</v>
      </c>
      <c r="C148" s="65" t="s">
        <v>1792</v>
      </c>
      <c r="D148" s="65" t="s">
        <v>1796</v>
      </c>
      <c r="E148" s="65" t="s">
        <v>1785</v>
      </c>
      <c r="F148" s="65" t="s">
        <v>149</v>
      </c>
      <c r="G148" s="69" t="str">
        <f t="shared" si="2"/>
        <v>Change Method Signature</v>
      </c>
      <c r="H148" s="65" t="s">
        <v>1787</v>
      </c>
      <c r="I148" s="65" t="s">
        <v>1797</v>
      </c>
      <c r="J148" s="65" t="s">
        <v>62</v>
      </c>
      <c r="K148" s="65" t="s">
        <v>61</v>
      </c>
      <c r="L148" s="65" t="s">
        <v>62</v>
      </c>
      <c r="M148" s="65" t="s">
        <v>76</v>
      </c>
      <c r="N148" s="65" t="s">
        <v>77</v>
      </c>
      <c r="O148" s="65" t="s">
        <v>61</v>
      </c>
      <c r="P148" s="65" t="s">
        <v>72</v>
      </c>
    </row>
    <row r="149" spans="1:16" ht="168">
      <c r="A149" s="65" t="s">
        <v>3423</v>
      </c>
      <c r="B149" s="65" t="s">
        <v>3192</v>
      </c>
      <c r="C149" s="65" t="s">
        <v>1032</v>
      </c>
      <c r="D149" s="65" t="s">
        <v>1040</v>
      </c>
      <c r="E149" s="65" t="s">
        <v>1014</v>
      </c>
      <c r="F149" s="65" t="s">
        <v>80</v>
      </c>
      <c r="G149" s="69" t="str">
        <f t="shared" si="2"/>
        <v>Rename Method</v>
      </c>
      <c r="H149" s="65" t="s">
        <v>1028</v>
      </c>
      <c r="I149" s="65" t="s">
        <v>1041</v>
      </c>
      <c r="J149" s="65" t="s">
        <v>62</v>
      </c>
      <c r="K149" s="65" t="s">
        <v>61</v>
      </c>
      <c r="L149" s="65" t="s">
        <v>62</v>
      </c>
      <c r="M149" s="65" t="s">
        <v>3424</v>
      </c>
      <c r="N149" s="65" t="s">
        <v>125</v>
      </c>
      <c r="O149" s="65" t="s">
        <v>61</v>
      </c>
      <c r="P149" s="65" t="s">
        <v>72</v>
      </c>
    </row>
    <row r="150" spans="1:16" ht="150.75">
      <c r="A150" s="65" t="s">
        <v>3425</v>
      </c>
      <c r="B150" s="65" t="s">
        <v>3186</v>
      </c>
      <c r="C150" s="65" t="s">
        <v>1032</v>
      </c>
      <c r="D150" s="65" t="s">
        <v>1033</v>
      </c>
      <c r="E150" s="65" t="s">
        <v>1014</v>
      </c>
      <c r="F150" s="65" t="s">
        <v>80</v>
      </c>
      <c r="G150" s="69" t="str">
        <f t="shared" si="2"/>
        <v>Rename Method</v>
      </c>
      <c r="H150" s="65" t="s">
        <v>1028</v>
      </c>
      <c r="I150" s="65" t="s">
        <v>1034</v>
      </c>
      <c r="J150" s="65" t="s">
        <v>62</v>
      </c>
      <c r="K150" s="65" t="s">
        <v>61</v>
      </c>
      <c r="L150" s="65" t="s">
        <v>62</v>
      </c>
      <c r="M150" s="65" t="s">
        <v>3426</v>
      </c>
      <c r="N150" s="65" t="s">
        <v>64</v>
      </c>
      <c r="O150" s="65" t="s">
        <v>61</v>
      </c>
      <c r="P150" s="65" t="s">
        <v>72</v>
      </c>
    </row>
    <row r="151" spans="1:16" ht="168">
      <c r="A151" s="65" t="s">
        <v>3427</v>
      </c>
      <c r="B151" s="65" t="s">
        <v>3187</v>
      </c>
      <c r="C151" s="65" t="s">
        <v>1032</v>
      </c>
      <c r="D151" s="65" t="s">
        <v>1037</v>
      </c>
      <c r="E151" s="65" t="s">
        <v>1014</v>
      </c>
      <c r="F151" s="65" t="s">
        <v>80</v>
      </c>
      <c r="G151" s="69" t="str">
        <f t="shared" si="2"/>
        <v>Rename Method</v>
      </c>
      <c r="H151" s="65" t="s">
        <v>1028</v>
      </c>
      <c r="I151" s="65" t="s">
        <v>1038</v>
      </c>
      <c r="J151" s="65" t="s">
        <v>102</v>
      </c>
      <c r="K151" s="65" t="s">
        <v>61</v>
      </c>
      <c r="L151" s="65" t="s">
        <v>62</v>
      </c>
      <c r="M151" s="65" t="s">
        <v>63</v>
      </c>
      <c r="N151" s="65" t="s">
        <v>64</v>
      </c>
      <c r="O151" s="65" t="s">
        <v>62</v>
      </c>
      <c r="P151" s="65" t="s">
        <v>162</v>
      </c>
    </row>
    <row r="152" spans="1:16" ht="250.5">
      <c r="A152" s="65" t="s">
        <v>3428</v>
      </c>
      <c r="B152" s="65" t="s">
        <v>3192</v>
      </c>
      <c r="C152" s="65" t="s">
        <v>2528</v>
      </c>
      <c r="D152" s="65" t="s">
        <v>2533</v>
      </c>
      <c r="E152" s="65" t="s">
        <v>2495</v>
      </c>
      <c r="F152" s="65" t="s">
        <v>114</v>
      </c>
      <c r="G152" s="69" t="str">
        <f t="shared" si="2"/>
        <v>Extract Method</v>
      </c>
      <c r="H152" s="65" t="s">
        <v>2523</v>
      </c>
      <c r="I152" s="65" t="s">
        <v>3129</v>
      </c>
      <c r="J152" s="65" t="s">
        <v>62</v>
      </c>
      <c r="K152" s="65" t="s">
        <v>61</v>
      </c>
      <c r="L152" s="65" t="s">
        <v>62</v>
      </c>
      <c r="M152" s="65" t="s">
        <v>76</v>
      </c>
      <c r="N152" s="65" t="s">
        <v>77</v>
      </c>
      <c r="O152" s="65" t="s">
        <v>61</v>
      </c>
      <c r="P152" s="65" t="s">
        <v>72</v>
      </c>
    </row>
    <row r="153" spans="1:16" ht="250.5">
      <c r="A153" s="65" t="s">
        <v>3429</v>
      </c>
      <c r="B153" s="65" t="s">
        <v>3187</v>
      </c>
      <c r="C153" s="65" t="s">
        <v>2528</v>
      </c>
      <c r="D153" s="65" t="s">
        <v>2531</v>
      </c>
      <c r="E153" s="65" t="s">
        <v>2495</v>
      </c>
      <c r="F153" s="65" t="s">
        <v>114</v>
      </c>
      <c r="G153" s="69" t="str">
        <f t="shared" si="2"/>
        <v>Extract Method</v>
      </c>
      <c r="H153" s="65" t="s">
        <v>2523</v>
      </c>
      <c r="I153" s="65" t="s">
        <v>3128</v>
      </c>
      <c r="J153" s="65" t="s">
        <v>62</v>
      </c>
      <c r="K153" s="65" t="s">
        <v>61</v>
      </c>
      <c r="L153" s="65" t="s">
        <v>62</v>
      </c>
      <c r="M153" s="65" t="s">
        <v>76</v>
      </c>
      <c r="N153" s="65" t="s">
        <v>77</v>
      </c>
      <c r="O153" s="65" t="s">
        <v>61</v>
      </c>
      <c r="P153" s="65" t="s">
        <v>72</v>
      </c>
    </row>
    <row r="154" spans="1:16" ht="250.5">
      <c r="A154" s="65" t="s">
        <v>3430</v>
      </c>
      <c r="B154" s="65" t="s">
        <v>3186</v>
      </c>
      <c r="C154" s="65" t="s">
        <v>2528</v>
      </c>
      <c r="D154" s="65" t="s">
        <v>2529</v>
      </c>
      <c r="E154" s="65" t="s">
        <v>2495</v>
      </c>
      <c r="F154" s="65" t="s">
        <v>114</v>
      </c>
      <c r="G154" s="69" t="str">
        <f t="shared" si="2"/>
        <v>Extract Method</v>
      </c>
      <c r="H154" s="65" t="s">
        <v>2523</v>
      </c>
      <c r="I154" s="65" t="s">
        <v>3127</v>
      </c>
      <c r="J154" s="65" t="s">
        <v>62</v>
      </c>
      <c r="K154" s="68" t="s">
        <v>3343</v>
      </c>
      <c r="L154" s="68" t="s">
        <v>3343</v>
      </c>
      <c r="M154" s="68" t="s">
        <v>3343</v>
      </c>
      <c r="N154" s="65" t="s">
        <v>73</v>
      </c>
      <c r="O154" s="65" t="s">
        <v>61</v>
      </c>
      <c r="P154" s="65" t="s">
        <v>850</v>
      </c>
    </row>
    <row r="155" spans="1:16" ht="168">
      <c r="A155" s="65" t="s">
        <v>3431</v>
      </c>
      <c r="B155" s="65" t="s">
        <v>3192</v>
      </c>
      <c r="C155" s="65" t="s">
        <v>2276</v>
      </c>
      <c r="D155" s="65" t="s">
        <v>597</v>
      </c>
      <c r="E155" s="65" t="s">
        <v>2178</v>
      </c>
      <c r="F155" s="65" t="s">
        <v>149</v>
      </c>
      <c r="G155" s="69" t="str">
        <f t="shared" si="2"/>
        <v>Change Method Signature</v>
      </c>
      <c r="H155" s="65" t="s">
        <v>2272</v>
      </c>
      <c r="I155" s="65" t="s">
        <v>3032</v>
      </c>
      <c r="J155" s="65" t="s">
        <v>62</v>
      </c>
      <c r="K155" s="65" t="s">
        <v>61</v>
      </c>
      <c r="L155" s="65" t="s">
        <v>62</v>
      </c>
      <c r="M155" s="65" t="s">
        <v>76</v>
      </c>
      <c r="N155" s="65" t="s">
        <v>77</v>
      </c>
      <c r="O155" s="65" t="s">
        <v>61</v>
      </c>
      <c r="P155" s="65" t="s">
        <v>72</v>
      </c>
    </row>
    <row r="156" spans="1:16" ht="168">
      <c r="A156" s="65" t="s">
        <v>3432</v>
      </c>
      <c r="B156" s="65" t="s">
        <v>3187</v>
      </c>
      <c r="C156" s="65" t="s">
        <v>2276</v>
      </c>
      <c r="D156" s="65" t="s">
        <v>594</v>
      </c>
      <c r="E156" s="65" t="s">
        <v>2178</v>
      </c>
      <c r="F156" s="65" t="s">
        <v>149</v>
      </c>
      <c r="G156" s="69" t="str">
        <f t="shared" si="2"/>
        <v>Change Method Signature</v>
      </c>
      <c r="H156" s="65" t="s">
        <v>2272</v>
      </c>
      <c r="I156" s="65" t="s">
        <v>3031</v>
      </c>
      <c r="J156" s="68" t="s">
        <v>3343</v>
      </c>
      <c r="K156" s="65" t="s">
        <v>61</v>
      </c>
      <c r="L156" s="65" t="s">
        <v>62</v>
      </c>
      <c r="M156" s="65" t="s">
        <v>76</v>
      </c>
      <c r="N156" s="65" t="s">
        <v>77</v>
      </c>
      <c r="O156" s="65" t="s">
        <v>61</v>
      </c>
      <c r="P156" s="65" t="s">
        <v>72</v>
      </c>
    </row>
    <row r="157" spans="1:16" ht="168">
      <c r="A157" s="65" t="s">
        <v>3433</v>
      </c>
      <c r="B157" s="65" t="s">
        <v>3186</v>
      </c>
      <c r="C157" s="65" t="s">
        <v>2276</v>
      </c>
      <c r="D157" s="65" t="s">
        <v>591</v>
      </c>
      <c r="E157" s="65" t="s">
        <v>2178</v>
      </c>
      <c r="F157" s="65" t="s">
        <v>149</v>
      </c>
      <c r="G157" s="69" t="str">
        <f t="shared" si="2"/>
        <v>Change Method Signature</v>
      </c>
      <c r="H157" s="65" t="s">
        <v>2272</v>
      </c>
      <c r="I157" s="65" t="s">
        <v>3030</v>
      </c>
      <c r="J157" s="65" t="s">
        <v>61</v>
      </c>
      <c r="K157" s="65" t="s">
        <v>61</v>
      </c>
      <c r="L157" s="65" t="s">
        <v>62</v>
      </c>
      <c r="M157" s="65" t="s">
        <v>3434</v>
      </c>
      <c r="N157" s="65" t="s">
        <v>64</v>
      </c>
      <c r="O157" s="65" t="s">
        <v>62</v>
      </c>
      <c r="P157" s="65" t="s">
        <v>66</v>
      </c>
    </row>
    <row r="158" spans="1:16" ht="168">
      <c r="A158" s="65" t="s">
        <v>3435</v>
      </c>
      <c r="B158" s="65" t="s">
        <v>3192</v>
      </c>
      <c r="C158" s="65" t="s">
        <v>2011</v>
      </c>
      <c r="D158" s="65" t="s">
        <v>2017</v>
      </c>
      <c r="E158" s="65" t="s">
        <v>2004</v>
      </c>
      <c r="F158" s="65" t="s">
        <v>149</v>
      </c>
      <c r="G158" s="69" t="str">
        <f t="shared" si="2"/>
        <v>Change Method Signature</v>
      </c>
      <c r="H158" s="65" t="s">
        <v>2006</v>
      </c>
      <c r="I158" s="65" t="s">
        <v>2018</v>
      </c>
      <c r="J158" s="65" t="s">
        <v>62</v>
      </c>
      <c r="K158" s="65" t="s">
        <v>61</v>
      </c>
      <c r="L158" s="65" t="s">
        <v>62</v>
      </c>
      <c r="M158" s="65" t="s">
        <v>76</v>
      </c>
      <c r="N158" s="65" t="s">
        <v>77</v>
      </c>
      <c r="O158" s="65" t="s">
        <v>61</v>
      </c>
      <c r="P158" s="65" t="s">
        <v>72</v>
      </c>
    </row>
    <row r="159" spans="1:16" ht="168">
      <c r="A159" s="65" t="s">
        <v>3436</v>
      </c>
      <c r="B159" s="65" t="s">
        <v>3192</v>
      </c>
      <c r="C159" s="65" t="s">
        <v>2011</v>
      </c>
      <c r="D159" s="65" t="s">
        <v>2026</v>
      </c>
      <c r="E159" s="65" t="s">
        <v>2004</v>
      </c>
      <c r="F159" s="65" t="s">
        <v>149</v>
      </c>
      <c r="G159" s="69" t="str">
        <f t="shared" si="2"/>
        <v>Change Method Signature</v>
      </c>
      <c r="H159" s="65" t="s">
        <v>2006</v>
      </c>
      <c r="I159" s="65" t="s">
        <v>2027</v>
      </c>
      <c r="J159" s="65" t="s">
        <v>62</v>
      </c>
      <c r="K159" s="65" t="s">
        <v>61</v>
      </c>
      <c r="L159" s="65" t="s">
        <v>62</v>
      </c>
      <c r="M159" s="65" t="s">
        <v>76</v>
      </c>
      <c r="N159" s="65" t="s">
        <v>77</v>
      </c>
      <c r="O159" s="65" t="s">
        <v>61</v>
      </c>
      <c r="P159" s="65" t="s">
        <v>72</v>
      </c>
    </row>
    <row r="160" spans="1:16" ht="168">
      <c r="A160" s="65" t="s">
        <v>3437</v>
      </c>
      <c r="B160" s="65" t="s">
        <v>3186</v>
      </c>
      <c r="C160" s="65" t="s">
        <v>2011</v>
      </c>
      <c r="D160" s="65" t="s">
        <v>2012</v>
      </c>
      <c r="E160" s="65" t="s">
        <v>2004</v>
      </c>
      <c r="F160" s="65" t="s">
        <v>149</v>
      </c>
      <c r="G160" s="69" t="str">
        <f t="shared" si="2"/>
        <v>Change Method Signature</v>
      </c>
      <c r="H160" s="65" t="s">
        <v>2006</v>
      </c>
      <c r="I160" s="65" t="s">
        <v>2013</v>
      </c>
      <c r="J160" s="65" t="s">
        <v>62</v>
      </c>
      <c r="K160" s="65" t="s">
        <v>61</v>
      </c>
      <c r="L160" s="65" t="s">
        <v>62</v>
      </c>
      <c r="M160" s="65" t="s">
        <v>76</v>
      </c>
      <c r="N160" s="65" t="s">
        <v>77</v>
      </c>
      <c r="O160" s="65" t="s">
        <v>61</v>
      </c>
      <c r="P160" s="65" t="s">
        <v>72</v>
      </c>
    </row>
    <row r="161" spans="1:16" ht="168">
      <c r="A161" s="65" t="s">
        <v>3438</v>
      </c>
      <c r="B161" s="65" t="s">
        <v>3186</v>
      </c>
      <c r="C161" s="65" t="s">
        <v>2011</v>
      </c>
      <c r="D161" s="65" t="s">
        <v>2021</v>
      </c>
      <c r="E161" s="65" t="s">
        <v>2004</v>
      </c>
      <c r="F161" s="65" t="s">
        <v>149</v>
      </c>
      <c r="G161" s="69" t="str">
        <f t="shared" si="2"/>
        <v>Change Method Signature</v>
      </c>
      <c r="H161" s="65" t="s">
        <v>2006</v>
      </c>
      <c r="I161" s="65" t="s">
        <v>2022</v>
      </c>
      <c r="J161" s="65" t="s">
        <v>62</v>
      </c>
      <c r="K161" s="65" t="s">
        <v>61</v>
      </c>
      <c r="L161" s="65" t="s">
        <v>62</v>
      </c>
      <c r="M161" s="65" t="s">
        <v>76</v>
      </c>
      <c r="N161" s="65" t="s">
        <v>77</v>
      </c>
      <c r="O161" s="65" t="s">
        <v>61</v>
      </c>
      <c r="P161" s="65" t="s">
        <v>72</v>
      </c>
    </row>
    <row r="162" spans="1:16" ht="168">
      <c r="A162" s="65" t="s">
        <v>3439</v>
      </c>
      <c r="B162" s="65" t="s">
        <v>3187</v>
      </c>
      <c r="C162" s="65" t="s">
        <v>2011</v>
      </c>
      <c r="D162" s="65" t="s">
        <v>2015</v>
      </c>
      <c r="E162" s="65" t="s">
        <v>2004</v>
      </c>
      <c r="F162" s="65" t="s">
        <v>149</v>
      </c>
      <c r="G162" s="69" t="str">
        <f t="shared" si="2"/>
        <v>Change Method Signature</v>
      </c>
      <c r="H162" s="65" t="s">
        <v>2006</v>
      </c>
      <c r="I162" s="65" t="s">
        <v>2016</v>
      </c>
      <c r="J162" s="65" t="s">
        <v>62</v>
      </c>
      <c r="K162" s="65" t="s">
        <v>61</v>
      </c>
      <c r="L162" s="65" t="s">
        <v>62</v>
      </c>
      <c r="M162" s="65" t="s">
        <v>76</v>
      </c>
      <c r="N162" s="65" t="s">
        <v>77</v>
      </c>
      <c r="O162" s="65" t="s">
        <v>61</v>
      </c>
      <c r="P162" s="65" t="s">
        <v>72</v>
      </c>
    </row>
    <row r="163" spans="1:16" ht="168">
      <c r="A163" s="65" t="s">
        <v>3440</v>
      </c>
      <c r="B163" s="65" t="s">
        <v>3187</v>
      </c>
      <c r="C163" s="65" t="s">
        <v>2011</v>
      </c>
      <c r="D163" s="65" t="s">
        <v>2024</v>
      </c>
      <c r="E163" s="65" t="s">
        <v>2004</v>
      </c>
      <c r="F163" s="65" t="s">
        <v>149</v>
      </c>
      <c r="G163" s="69" t="str">
        <f t="shared" si="2"/>
        <v>Change Method Signature</v>
      </c>
      <c r="H163" s="65" t="s">
        <v>2006</v>
      </c>
      <c r="I163" s="65" t="s">
        <v>2025</v>
      </c>
      <c r="J163" s="65" t="s">
        <v>62</v>
      </c>
      <c r="K163" s="65" t="s">
        <v>61</v>
      </c>
      <c r="L163" s="65" t="s">
        <v>62</v>
      </c>
      <c r="M163" s="65" t="s">
        <v>76</v>
      </c>
      <c r="N163" s="65" t="s">
        <v>77</v>
      </c>
      <c r="O163" s="65" t="s">
        <v>61</v>
      </c>
      <c r="P163" s="65" t="s">
        <v>72</v>
      </c>
    </row>
    <row r="164" spans="1:16" ht="150.75">
      <c r="A164" s="65" t="s">
        <v>3441</v>
      </c>
      <c r="B164" s="65" t="s">
        <v>3186</v>
      </c>
      <c r="C164" s="65" t="s">
        <v>655</v>
      </c>
      <c r="D164" s="65" t="s">
        <v>656</v>
      </c>
      <c r="E164" s="65" t="s">
        <v>600</v>
      </c>
      <c r="F164" s="65" t="s">
        <v>114</v>
      </c>
      <c r="G164" s="69" t="str">
        <f t="shared" si="2"/>
        <v>Extract Method</v>
      </c>
      <c r="H164" s="65" t="s">
        <v>650</v>
      </c>
      <c r="I164" s="65" t="s">
        <v>657</v>
      </c>
      <c r="J164" s="65" t="s">
        <v>62</v>
      </c>
      <c r="K164" s="65" t="s">
        <v>61</v>
      </c>
      <c r="L164" s="65" t="s">
        <v>62</v>
      </c>
      <c r="M164" s="65" t="s">
        <v>76</v>
      </c>
      <c r="N164" s="65" t="s">
        <v>77</v>
      </c>
      <c r="O164" s="65" t="s">
        <v>61</v>
      </c>
      <c r="P164" s="65" t="s">
        <v>72</v>
      </c>
    </row>
    <row r="165" spans="1:16" ht="168">
      <c r="A165" s="65" t="s">
        <v>3442</v>
      </c>
      <c r="B165" s="65" t="s">
        <v>3192</v>
      </c>
      <c r="C165" s="65" t="s">
        <v>655</v>
      </c>
      <c r="D165" s="65" t="s">
        <v>661</v>
      </c>
      <c r="E165" s="65" t="s">
        <v>600</v>
      </c>
      <c r="F165" s="65" t="s">
        <v>114</v>
      </c>
      <c r="G165" s="69" t="str">
        <f t="shared" si="2"/>
        <v>Extract Method</v>
      </c>
      <c r="H165" s="65" t="s">
        <v>650</v>
      </c>
      <c r="I165" s="65" t="s">
        <v>662</v>
      </c>
      <c r="J165" s="65" t="s">
        <v>62</v>
      </c>
      <c r="K165" s="65" t="s">
        <v>61</v>
      </c>
      <c r="L165" s="65" t="s">
        <v>62</v>
      </c>
      <c r="M165" s="65" t="s">
        <v>76</v>
      </c>
      <c r="N165" s="65" t="s">
        <v>77</v>
      </c>
      <c r="O165" s="65" t="s">
        <v>61</v>
      </c>
      <c r="P165" s="65" t="s">
        <v>72</v>
      </c>
    </row>
    <row r="166" spans="1:16" ht="168">
      <c r="A166" s="65" t="s">
        <v>3443</v>
      </c>
      <c r="B166" s="65" t="s">
        <v>3187</v>
      </c>
      <c r="C166" s="65" t="s">
        <v>655</v>
      </c>
      <c r="D166" s="65" t="s">
        <v>659</v>
      </c>
      <c r="E166" s="65" t="s">
        <v>600</v>
      </c>
      <c r="F166" s="65" t="s">
        <v>114</v>
      </c>
      <c r="G166" s="69" t="str">
        <f t="shared" si="2"/>
        <v>Extract Method</v>
      </c>
      <c r="H166" s="65" t="s">
        <v>650</v>
      </c>
      <c r="I166" s="65" t="s">
        <v>660</v>
      </c>
      <c r="J166" s="65" t="s">
        <v>62</v>
      </c>
      <c r="K166" s="65" t="s">
        <v>61</v>
      </c>
      <c r="L166" s="65" t="s">
        <v>62</v>
      </c>
      <c r="M166" s="65" t="s">
        <v>76</v>
      </c>
      <c r="N166" s="65" t="s">
        <v>77</v>
      </c>
      <c r="O166" s="65" t="s">
        <v>61</v>
      </c>
      <c r="P166" s="65" t="s">
        <v>72</v>
      </c>
    </row>
    <row r="167" spans="1:16" ht="168">
      <c r="A167" s="65" t="s">
        <v>3444</v>
      </c>
      <c r="B167" s="65" t="s">
        <v>3192</v>
      </c>
      <c r="C167" s="65" t="s">
        <v>1995</v>
      </c>
      <c r="D167" s="65" t="s">
        <v>2002</v>
      </c>
      <c r="E167" s="65" t="s">
        <v>1962</v>
      </c>
      <c r="F167" s="65" t="s">
        <v>149</v>
      </c>
      <c r="G167" s="69" t="str">
        <f t="shared" si="2"/>
        <v>Change Method Signature</v>
      </c>
      <c r="H167" s="65" t="s">
        <v>1990</v>
      </c>
      <c r="I167" s="65" t="s">
        <v>2003</v>
      </c>
      <c r="J167" s="65" t="s">
        <v>62</v>
      </c>
      <c r="K167" s="65" t="s">
        <v>61</v>
      </c>
      <c r="L167" s="65" t="s">
        <v>62</v>
      </c>
      <c r="M167" s="65" t="s">
        <v>222</v>
      </c>
      <c r="N167" s="65" t="s">
        <v>77</v>
      </c>
      <c r="O167" s="65" t="s">
        <v>61</v>
      </c>
      <c r="P167" s="65" t="s">
        <v>72</v>
      </c>
    </row>
    <row r="168" spans="1:16" ht="168">
      <c r="A168" s="65" t="s">
        <v>3445</v>
      </c>
      <c r="B168" s="65" t="s">
        <v>3186</v>
      </c>
      <c r="C168" s="65" t="s">
        <v>1995</v>
      </c>
      <c r="D168" s="65" t="s">
        <v>1996</v>
      </c>
      <c r="E168" s="65" t="s">
        <v>1962</v>
      </c>
      <c r="F168" s="65" t="s">
        <v>149</v>
      </c>
      <c r="G168" s="69" t="str">
        <f t="shared" si="2"/>
        <v>Change Method Signature</v>
      </c>
      <c r="H168" s="65" t="s">
        <v>1990</v>
      </c>
      <c r="I168" s="65" t="s">
        <v>1997</v>
      </c>
      <c r="J168" s="65" t="s">
        <v>62</v>
      </c>
      <c r="K168" s="65" t="s">
        <v>61</v>
      </c>
      <c r="L168" s="65" t="s">
        <v>62</v>
      </c>
      <c r="M168" s="65" t="s">
        <v>222</v>
      </c>
      <c r="N168" s="65" t="s">
        <v>77</v>
      </c>
      <c r="O168" s="65" t="s">
        <v>61</v>
      </c>
      <c r="P168" s="65" t="s">
        <v>72</v>
      </c>
    </row>
    <row r="169" spans="1:16" ht="168">
      <c r="A169" s="65" t="s">
        <v>3446</v>
      </c>
      <c r="B169" s="65" t="s">
        <v>3187</v>
      </c>
      <c r="C169" s="65" t="s">
        <v>1995</v>
      </c>
      <c r="D169" s="65" t="s">
        <v>1999</v>
      </c>
      <c r="E169" s="65" t="s">
        <v>1962</v>
      </c>
      <c r="F169" s="65" t="s">
        <v>149</v>
      </c>
      <c r="G169" s="69" t="str">
        <f t="shared" si="2"/>
        <v>Change Method Signature</v>
      </c>
      <c r="H169" s="65" t="s">
        <v>1990</v>
      </c>
      <c r="I169" s="65" t="s">
        <v>2000</v>
      </c>
      <c r="J169" s="65" t="s">
        <v>62</v>
      </c>
      <c r="K169" s="65" t="s">
        <v>61</v>
      </c>
      <c r="L169" s="65" t="s">
        <v>62</v>
      </c>
      <c r="M169" s="65" t="s">
        <v>222</v>
      </c>
      <c r="N169" s="65" t="s">
        <v>77</v>
      </c>
      <c r="O169" s="65" t="s">
        <v>61</v>
      </c>
      <c r="P169" s="65" t="s">
        <v>72</v>
      </c>
    </row>
    <row r="170" spans="1:16" ht="250.5">
      <c r="A170" s="65" t="s">
        <v>3447</v>
      </c>
      <c r="B170" s="65" t="s">
        <v>3192</v>
      </c>
      <c r="C170" s="65" t="s">
        <v>2502</v>
      </c>
      <c r="D170" s="65" t="s">
        <v>2508</v>
      </c>
      <c r="E170" s="65" t="s">
        <v>2495</v>
      </c>
      <c r="F170" s="65" t="s">
        <v>51</v>
      </c>
      <c r="G170" s="69" t="str">
        <f t="shared" si="2"/>
        <v>Rename Variable</v>
      </c>
      <c r="H170" s="65" t="s">
        <v>2497</v>
      </c>
      <c r="I170" s="65" t="s">
        <v>3122</v>
      </c>
      <c r="J170" s="65" t="s">
        <v>62</v>
      </c>
      <c r="K170" s="65" t="s">
        <v>61</v>
      </c>
      <c r="L170" s="65" t="s">
        <v>62</v>
      </c>
      <c r="M170" s="65" t="s">
        <v>76</v>
      </c>
      <c r="N170" s="65" t="s">
        <v>77</v>
      </c>
      <c r="O170" s="65" t="s">
        <v>61</v>
      </c>
      <c r="P170" s="65" t="s">
        <v>72</v>
      </c>
    </row>
    <row r="171" spans="1:16" ht="250.5">
      <c r="A171" s="65" t="s">
        <v>3448</v>
      </c>
      <c r="B171" s="65" t="s">
        <v>3187</v>
      </c>
      <c r="C171" s="65" t="s">
        <v>2502</v>
      </c>
      <c r="D171" s="65" t="s">
        <v>2505</v>
      </c>
      <c r="E171" s="65" t="s">
        <v>2495</v>
      </c>
      <c r="F171" s="65" t="s">
        <v>51</v>
      </c>
      <c r="G171" s="69" t="str">
        <f t="shared" si="2"/>
        <v>Rename Variable</v>
      </c>
      <c r="H171" s="65" t="s">
        <v>2497</v>
      </c>
      <c r="I171" s="65" t="s">
        <v>3121</v>
      </c>
      <c r="J171" s="65" t="s">
        <v>62</v>
      </c>
      <c r="K171" s="65" t="s">
        <v>61</v>
      </c>
      <c r="L171" s="65" t="s">
        <v>62</v>
      </c>
      <c r="M171" s="65" t="s">
        <v>3449</v>
      </c>
      <c r="N171" s="65" t="s">
        <v>125</v>
      </c>
      <c r="O171" s="65" t="s">
        <v>61</v>
      </c>
      <c r="P171" s="65" t="s">
        <v>72</v>
      </c>
    </row>
    <row r="172" spans="1:16" ht="250.5">
      <c r="A172" s="65" t="s">
        <v>3450</v>
      </c>
      <c r="B172" s="65" t="s">
        <v>3186</v>
      </c>
      <c r="C172" s="65" t="s">
        <v>2502</v>
      </c>
      <c r="D172" s="65" t="s">
        <v>2503</v>
      </c>
      <c r="E172" s="65" t="s">
        <v>2495</v>
      </c>
      <c r="F172" s="65" t="s">
        <v>51</v>
      </c>
      <c r="G172" s="69" t="str">
        <f t="shared" si="2"/>
        <v>Rename Variable</v>
      </c>
      <c r="H172" s="65" t="s">
        <v>2497</v>
      </c>
      <c r="I172" s="65" t="s">
        <v>3120</v>
      </c>
      <c r="J172" s="65" t="s">
        <v>62</v>
      </c>
      <c r="K172" s="65" t="s">
        <v>62</v>
      </c>
      <c r="L172" s="65" t="s">
        <v>61</v>
      </c>
      <c r="M172" s="68" t="s">
        <v>3343</v>
      </c>
      <c r="N172" s="65" t="s">
        <v>73</v>
      </c>
      <c r="O172" s="65" t="s">
        <v>61</v>
      </c>
      <c r="P172" s="65" t="s">
        <v>850</v>
      </c>
    </row>
    <row r="173" spans="1:16" ht="150.75">
      <c r="A173" s="65" t="s">
        <v>3451</v>
      </c>
      <c r="B173" s="65" t="s">
        <v>3186</v>
      </c>
      <c r="C173" s="65" t="s">
        <v>578</v>
      </c>
      <c r="D173" s="65" t="s">
        <v>252</v>
      </c>
      <c r="E173" s="65" t="s">
        <v>556</v>
      </c>
      <c r="F173" s="65" t="s">
        <v>51</v>
      </c>
      <c r="G173" s="69" t="str">
        <f t="shared" si="2"/>
        <v>Rename Variable</v>
      </c>
      <c r="H173" s="65" t="s">
        <v>573</v>
      </c>
      <c r="I173" s="65" t="s">
        <v>579</v>
      </c>
      <c r="J173" s="65" t="s">
        <v>62</v>
      </c>
      <c r="K173" s="65" t="s">
        <v>61</v>
      </c>
      <c r="L173" s="65" t="s">
        <v>62</v>
      </c>
      <c r="M173" s="65" t="s">
        <v>76</v>
      </c>
      <c r="N173" s="65" t="s">
        <v>77</v>
      </c>
      <c r="O173" s="65" t="s">
        <v>61</v>
      </c>
      <c r="P173" s="65" t="s">
        <v>72</v>
      </c>
    </row>
    <row r="174" spans="1:16" ht="168">
      <c r="A174" s="65" t="s">
        <v>3452</v>
      </c>
      <c r="B174" s="65" t="s">
        <v>3192</v>
      </c>
      <c r="C174" s="65" t="s">
        <v>578</v>
      </c>
      <c r="D174" s="65" t="s">
        <v>256</v>
      </c>
      <c r="E174" s="65" t="s">
        <v>556</v>
      </c>
      <c r="F174" s="65" t="s">
        <v>51</v>
      </c>
      <c r="G174" s="69" t="str">
        <f t="shared" si="2"/>
        <v>Rename Variable</v>
      </c>
      <c r="H174" s="65" t="s">
        <v>573</v>
      </c>
      <c r="I174" s="65" t="s">
        <v>583</v>
      </c>
      <c r="J174" s="65" t="s">
        <v>102</v>
      </c>
      <c r="K174" s="65" t="s">
        <v>61</v>
      </c>
      <c r="L174" s="65" t="s">
        <v>62</v>
      </c>
      <c r="M174" s="65" t="s">
        <v>63</v>
      </c>
      <c r="N174" s="65" t="s">
        <v>64</v>
      </c>
      <c r="O174" s="65" t="s">
        <v>62</v>
      </c>
      <c r="P174" s="65" t="s">
        <v>162</v>
      </c>
    </row>
    <row r="175" spans="1:16" ht="168">
      <c r="A175" s="65" t="s">
        <v>3453</v>
      </c>
      <c r="B175" s="65" t="s">
        <v>3187</v>
      </c>
      <c r="C175" s="65" t="s">
        <v>578</v>
      </c>
      <c r="D175" s="65" t="s">
        <v>254</v>
      </c>
      <c r="E175" s="65" t="s">
        <v>556</v>
      </c>
      <c r="F175" s="65" t="s">
        <v>51</v>
      </c>
      <c r="G175" s="69" t="str">
        <f t="shared" si="2"/>
        <v>Rename Variable</v>
      </c>
      <c r="H175" s="65" t="s">
        <v>573</v>
      </c>
      <c r="I175" s="65" t="s">
        <v>581</v>
      </c>
      <c r="J175" s="65" t="s">
        <v>62</v>
      </c>
      <c r="K175" s="65" t="s">
        <v>61</v>
      </c>
      <c r="L175" s="65" t="s">
        <v>62</v>
      </c>
      <c r="M175" s="65" t="s">
        <v>76</v>
      </c>
      <c r="N175" s="65" t="s">
        <v>77</v>
      </c>
      <c r="O175" s="65" t="s">
        <v>61</v>
      </c>
      <c r="P175" s="65" t="s">
        <v>72</v>
      </c>
    </row>
    <row r="176" spans="1:16" ht="334.5">
      <c r="A176" s="65" t="s">
        <v>3454</v>
      </c>
      <c r="B176" s="65" t="s">
        <v>3192</v>
      </c>
      <c r="C176" s="65" t="s">
        <v>2515</v>
      </c>
      <c r="D176" s="65" t="s">
        <v>2521</v>
      </c>
      <c r="E176" s="65" t="s">
        <v>2495</v>
      </c>
      <c r="F176" s="65" t="s">
        <v>51</v>
      </c>
      <c r="G176" s="69" t="str">
        <f t="shared" si="2"/>
        <v>Rename Variable</v>
      </c>
      <c r="H176" s="65" t="s">
        <v>2510</v>
      </c>
      <c r="I176" s="65" t="s">
        <v>3126</v>
      </c>
      <c r="J176" s="65" t="s">
        <v>62</v>
      </c>
      <c r="K176" s="65" t="s">
        <v>61</v>
      </c>
      <c r="L176" s="65" t="s">
        <v>62</v>
      </c>
      <c r="M176" s="65" t="s">
        <v>76</v>
      </c>
      <c r="N176" s="65" t="s">
        <v>77</v>
      </c>
      <c r="O176" s="65" t="s">
        <v>61</v>
      </c>
      <c r="P176" s="65" t="s">
        <v>72</v>
      </c>
    </row>
    <row r="177" spans="1:16" ht="334.5">
      <c r="A177" s="65" t="s">
        <v>3455</v>
      </c>
      <c r="B177" s="65" t="s">
        <v>3186</v>
      </c>
      <c r="C177" s="65" t="s">
        <v>2515</v>
      </c>
      <c r="D177" s="65" t="s">
        <v>2516</v>
      </c>
      <c r="E177" s="65" t="s">
        <v>2495</v>
      </c>
      <c r="F177" s="65" t="s">
        <v>51</v>
      </c>
      <c r="G177" s="69" t="str">
        <f t="shared" si="2"/>
        <v>Rename Variable</v>
      </c>
      <c r="H177" s="65" t="s">
        <v>2510</v>
      </c>
      <c r="I177" s="65" t="s">
        <v>3123</v>
      </c>
      <c r="J177" s="65" t="s">
        <v>62</v>
      </c>
      <c r="K177" s="65" t="s">
        <v>61</v>
      </c>
      <c r="L177" s="65" t="s">
        <v>62</v>
      </c>
      <c r="M177" s="65" t="s">
        <v>222</v>
      </c>
      <c r="N177" s="65" t="s">
        <v>77</v>
      </c>
      <c r="O177" s="65" t="s">
        <v>61</v>
      </c>
      <c r="P177" s="65" t="s">
        <v>72</v>
      </c>
    </row>
    <row r="178" spans="1:16" ht="334.5">
      <c r="A178" s="65" t="s">
        <v>3456</v>
      </c>
      <c r="B178" s="65" t="s">
        <v>3187</v>
      </c>
      <c r="C178" s="65" t="s">
        <v>2515</v>
      </c>
      <c r="D178" s="65" t="s">
        <v>2519</v>
      </c>
      <c r="E178" s="65" t="s">
        <v>2495</v>
      </c>
      <c r="F178" s="65" t="s">
        <v>51</v>
      </c>
      <c r="G178" s="69" t="str">
        <f t="shared" si="2"/>
        <v>Rename Variable</v>
      </c>
      <c r="H178" s="65" t="s">
        <v>2510</v>
      </c>
      <c r="I178" s="65" t="s">
        <v>3125</v>
      </c>
      <c r="J178" s="65" t="s">
        <v>62</v>
      </c>
      <c r="K178" s="65" t="s">
        <v>61</v>
      </c>
      <c r="L178" s="65" t="s">
        <v>62</v>
      </c>
      <c r="M178" s="65" t="s">
        <v>76</v>
      </c>
      <c r="N178" s="65" t="s">
        <v>77</v>
      </c>
      <c r="O178" s="65" t="s">
        <v>61</v>
      </c>
      <c r="P178" s="65" t="s">
        <v>72</v>
      </c>
    </row>
    <row r="179" spans="1:16" ht="150.75">
      <c r="A179" s="65" t="s">
        <v>3457</v>
      </c>
      <c r="B179" s="65" t="s">
        <v>3192</v>
      </c>
      <c r="C179" s="65" t="s">
        <v>864</v>
      </c>
      <c r="D179" s="65" t="s">
        <v>235</v>
      </c>
      <c r="E179" s="65" t="s">
        <v>743</v>
      </c>
      <c r="F179" s="65" t="s">
        <v>305</v>
      </c>
      <c r="G179" s="69" t="str">
        <f t="shared" si="2"/>
        <v>Extract Variable</v>
      </c>
      <c r="H179" s="65" t="s">
        <v>859</v>
      </c>
      <c r="I179" s="65" t="s">
        <v>867</v>
      </c>
      <c r="J179" s="65" t="s">
        <v>62</v>
      </c>
      <c r="K179" s="65" t="s">
        <v>61</v>
      </c>
      <c r="L179" s="65" t="s">
        <v>62</v>
      </c>
      <c r="M179" s="65" t="s">
        <v>76</v>
      </c>
      <c r="N179" s="65" t="s">
        <v>77</v>
      </c>
      <c r="O179" s="65" t="s">
        <v>61</v>
      </c>
      <c r="P179" s="65" t="s">
        <v>72</v>
      </c>
    </row>
    <row r="180" spans="1:16" ht="150.75">
      <c r="A180" s="65" t="s">
        <v>3458</v>
      </c>
      <c r="B180" s="65" t="s">
        <v>3187</v>
      </c>
      <c r="C180" s="65" t="s">
        <v>864</v>
      </c>
      <c r="D180" s="65" t="s">
        <v>233</v>
      </c>
      <c r="E180" s="65" t="s">
        <v>743</v>
      </c>
      <c r="F180" s="65" t="s">
        <v>305</v>
      </c>
      <c r="G180" s="69" t="str">
        <f t="shared" si="2"/>
        <v>Extract Variable</v>
      </c>
      <c r="H180" s="65" t="s">
        <v>859</v>
      </c>
      <c r="I180" s="65" t="s">
        <v>866</v>
      </c>
      <c r="J180" s="65" t="s">
        <v>62</v>
      </c>
      <c r="K180" s="65" t="s">
        <v>61</v>
      </c>
      <c r="L180" s="65" t="s">
        <v>62</v>
      </c>
      <c r="M180" s="65" t="s">
        <v>76</v>
      </c>
      <c r="N180" s="65" t="s">
        <v>77</v>
      </c>
      <c r="O180" s="65" t="s">
        <v>61</v>
      </c>
      <c r="P180" s="65" t="s">
        <v>72</v>
      </c>
    </row>
    <row r="181" spans="1:16" ht="134.25">
      <c r="A181" s="65" t="s">
        <v>3459</v>
      </c>
      <c r="B181" s="65" t="s">
        <v>3186</v>
      </c>
      <c r="C181" s="65" t="s">
        <v>864</v>
      </c>
      <c r="D181" s="65" t="s">
        <v>230</v>
      </c>
      <c r="E181" s="65" t="s">
        <v>743</v>
      </c>
      <c r="F181" s="65" t="s">
        <v>305</v>
      </c>
      <c r="G181" s="69" t="str">
        <f t="shared" si="2"/>
        <v>Extract Variable</v>
      </c>
      <c r="H181" s="65" t="s">
        <v>859</v>
      </c>
      <c r="I181" s="65" t="s">
        <v>865</v>
      </c>
      <c r="J181" s="65" t="s">
        <v>62</v>
      </c>
      <c r="K181" s="65" t="s">
        <v>61</v>
      </c>
      <c r="L181" s="65" t="s">
        <v>62</v>
      </c>
      <c r="M181" s="65" t="s">
        <v>76</v>
      </c>
      <c r="N181" s="65" t="s">
        <v>77</v>
      </c>
      <c r="O181" s="65" t="s">
        <v>61</v>
      </c>
      <c r="P181" s="65" t="s">
        <v>72</v>
      </c>
    </row>
    <row r="182" spans="1:16" ht="168">
      <c r="A182" s="65" t="s">
        <v>3460</v>
      </c>
      <c r="B182" s="65" t="s">
        <v>3192</v>
      </c>
      <c r="C182" s="65" t="s">
        <v>1528</v>
      </c>
      <c r="D182" s="65" t="s">
        <v>1533</v>
      </c>
      <c r="E182" s="65" t="s">
        <v>1454</v>
      </c>
      <c r="F182" s="65" t="s">
        <v>80</v>
      </c>
      <c r="G182" s="69" t="str">
        <f t="shared" si="2"/>
        <v>Rename Method</v>
      </c>
      <c r="H182" s="65" t="s">
        <v>1522</v>
      </c>
      <c r="I182" s="65" t="s">
        <v>1534</v>
      </c>
      <c r="J182" s="68" t="s">
        <v>3343</v>
      </c>
      <c r="K182" s="65" t="s">
        <v>61</v>
      </c>
      <c r="L182" s="65" t="s">
        <v>62</v>
      </c>
      <c r="M182" s="65" t="s">
        <v>76</v>
      </c>
      <c r="N182" s="65" t="s">
        <v>77</v>
      </c>
      <c r="O182" s="65" t="s">
        <v>61</v>
      </c>
      <c r="P182" s="65" t="s">
        <v>72</v>
      </c>
    </row>
    <row r="183" spans="1:16" ht="168">
      <c r="A183" s="65" t="s">
        <v>3461</v>
      </c>
      <c r="B183" s="65" t="s">
        <v>3192</v>
      </c>
      <c r="C183" s="65" t="s">
        <v>1528</v>
      </c>
      <c r="D183" s="65" t="s">
        <v>1543</v>
      </c>
      <c r="E183" s="65" t="s">
        <v>1454</v>
      </c>
      <c r="F183" s="65" t="s">
        <v>80</v>
      </c>
      <c r="G183" s="69" t="str">
        <f t="shared" si="2"/>
        <v>Rename Method</v>
      </c>
      <c r="H183" s="65" t="s">
        <v>1522</v>
      </c>
      <c r="I183" s="65" t="s">
        <v>1544</v>
      </c>
      <c r="J183" s="65" t="s">
        <v>62</v>
      </c>
      <c r="K183" s="65" t="s">
        <v>61</v>
      </c>
      <c r="L183" s="65" t="s">
        <v>62</v>
      </c>
      <c r="M183" s="65" t="s">
        <v>3462</v>
      </c>
      <c r="N183" s="65" t="s">
        <v>77</v>
      </c>
      <c r="O183" s="65" t="s">
        <v>61</v>
      </c>
      <c r="P183" s="65" t="s">
        <v>72</v>
      </c>
    </row>
    <row r="184" spans="1:16" ht="150.75">
      <c r="A184" s="65" t="s">
        <v>3463</v>
      </c>
      <c r="B184" s="65" t="s">
        <v>3192</v>
      </c>
      <c r="C184" s="65" t="s">
        <v>1528</v>
      </c>
      <c r="D184" s="65" t="s">
        <v>1551</v>
      </c>
      <c r="E184" s="65" t="s">
        <v>1454</v>
      </c>
      <c r="F184" s="65" t="s">
        <v>80</v>
      </c>
      <c r="G184" s="69" t="str">
        <f t="shared" si="2"/>
        <v>Rename Method</v>
      </c>
      <c r="H184" s="65" t="s">
        <v>1522</v>
      </c>
      <c r="I184" s="65" t="s">
        <v>1552</v>
      </c>
      <c r="J184" s="65" t="s">
        <v>62</v>
      </c>
      <c r="K184" s="65" t="s">
        <v>61</v>
      </c>
      <c r="L184" s="65" t="s">
        <v>62</v>
      </c>
      <c r="M184" s="65" t="s">
        <v>76</v>
      </c>
      <c r="N184" s="65" t="s">
        <v>77</v>
      </c>
      <c r="O184" s="65" t="s">
        <v>61</v>
      </c>
      <c r="P184" s="65" t="s">
        <v>72</v>
      </c>
    </row>
    <row r="185" spans="1:16" ht="168">
      <c r="A185" s="65" t="s">
        <v>3464</v>
      </c>
      <c r="B185" s="65" t="s">
        <v>3192</v>
      </c>
      <c r="C185" s="65" t="s">
        <v>1528</v>
      </c>
      <c r="D185" s="65" t="s">
        <v>249</v>
      </c>
      <c r="E185" s="65" t="s">
        <v>1454</v>
      </c>
      <c r="F185" s="65" t="s">
        <v>80</v>
      </c>
      <c r="G185" s="69" t="str">
        <f t="shared" si="2"/>
        <v>Rename Method</v>
      </c>
      <c r="H185" s="65" t="s">
        <v>1522</v>
      </c>
      <c r="I185" s="65" t="s">
        <v>1556</v>
      </c>
      <c r="J185" s="65" t="s">
        <v>62</v>
      </c>
      <c r="K185" s="65" t="s">
        <v>61</v>
      </c>
      <c r="L185" s="65" t="s">
        <v>62</v>
      </c>
      <c r="M185" s="65" t="s">
        <v>76</v>
      </c>
      <c r="N185" s="65" t="s">
        <v>77</v>
      </c>
      <c r="O185" s="65" t="s">
        <v>61</v>
      </c>
      <c r="P185" s="65" t="s">
        <v>72</v>
      </c>
    </row>
    <row r="186" spans="1:16" ht="150.75">
      <c r="A186" s="65" t="s">
        <v>3465</v>
      </c>
      <c r="B186" s="65" t="s">
        <v>3186</v>
      </c>
      <c r="C186" s="65" t="s">
        <v>1528</v>
      </c>
      <c r="D186" s="65" t="s">
        <v>1529</v>
      </c>
      <c r="E186" s="65" t="s">
        <v>1454</v>
      </c>
      <c r="F186" s="65" t="s">
        <v>80</v>
      </c>
      <c r="G186" s="69" t="str">
        <f t="shared" si="2"/>
        <v>Rename Method</v>
      </c>
      <c r="H186" s="65" t="s">
        <v>1522</v>
      </c>
      <c r="I186" s="65" t="s">
        <v>1530</v>
      </c>
      <c r="J186" s="65" t="s">
        <v>62</v>
      </c>
      <c r="K186" s="65" t="s">
        <v>61</v>
      </c>
      <c r="L186" s="65" t="s">
        <v>62</v>
      </c>
      <c r="M186" s="65" t="s">
        <v>76</v>
      </c>
      <c r="N186" s="65" t="s">
        <v>77</v>
      </c>
      <c r="O186" s="65" t="s">
        <v>61</v>
      </c>
      <c r="P186" s="65" t="s">
        <v>72</v>
      </c>
    </row>
    <row r="187" spans="1:16" ht="168">
      <c r="A187" s="65" t="s">
        <v>3466</v>
      </c>
      <c r="B187" s="65" t="s">
        <v>3187</v>
      </c>
      <c r="C187" s="65" t="s">
        <v>1528</v>
      </c>
      <c r="D187" s="65" t="s">
        <v>1531</v>
      </c>
      <c r="E187" s="65" t="s">
        <v>1454</v>
      </c>
      <c r="F187" s="65" t="s">
        <v>80</v>
      </c>
      <c r="G187" s="69" t="str">
        <f t="shared" si="2"/>
        <v>Rename Method</v>
      </c>
      <c r="H187" s="65" t="s">
        <v>1522</v>
      </c>
      <c r="I187" s="65" t="s">
        <v>1532</v>
      </c>
      <c r="J187" s="65" t="s">
        <v>62</v>
      </c>
      <c r="K187" s="65" t="s">
        <v>61</v>
      </c>
      <c r="L187" s="65" t="s">
        <v>62</v>
      </c>
      <c r="M187" s="65" t="s">
        <v>76</v>
      </c>
      <c r="N187" s="65" t="s">
        <v>77</v>
      </c>
      <c r="O187" s="65" t="s">
        <v>61</v>
      </c>
      <c r="P187" s="65" t="s">
        <v>72</v>
      </c>
    </row>
    <row r="188" spans="1:16" ht="150.75">
      <c r="A188" s="65" t="s">
        <v>3467</v>
      </c>
      <c r="B188" s="65" t="s">
        <v>3187</v>
      </c>
      <c r="C188" s="65" t="s">
        <v>1528</v>
      </c>
      <c r="D188" s="65" t="s">
        <v>1548</v>
      </c>
      <c r="E188" s="65" t="s">
        <v>1454</v>
      </c>
      <c r="F188" s="65" t="s">
        <v>80</v>
      </c>
      <c r="G188" s="69" t="str">
        <f t="shared" si="2"/>
        <v>Rename Method</v>
      </c>
      <c r="H188" s="65" t="s">
        <v>1522</v>
      </c>
      <c r="I188" s="65" t="s">
        <v>1549</v>
      </c>
      <c r="J188" s="65" t="s">
        <v>62</v>
      </c>
      <c r="K188" s="65" t="s">
        <v>61</v>
      </c>
      <c r="L188" s="65" t="s">
        <v>62</v>
      </c>
      <c r="M188" s="65" t="s">
        <v>3449</v>
      </c>
      <c r="N188" s="65" t="s">
        <v>77</v>
      </c>
      <c r="O188" s="65" t="s">
        <v>61</v>
      </c>
      <c r="P188" s="65" t="s">
        <v>72</v>
      </c>
    </row>
    <row r="189" spans="1:16" ht="168">
      <c r="A189" s="65" t="s">
        <v>3468</v>
      </c>
      <c r="B189" s="65" t="s">
        <v>3187</v>
      </c>
      <c r="C189" s="65" t="s">
        <v>1528</v>
      </c>
      <c r="D189" s="65" t="s">
        <v>247</v>
      </c>
      <c r="E189" s="65" t="s">
        <v>1454</v>
      </c>
      <c r="F189" s="65" t="s">
        <v>80</v>
      </c>
      <c r="G189" s="69" t="str">
        <f t="shared" si="2"/>
        <v>Rename Method</v>
      </c>
      <c r="H189" s="65" t="s">
        <v>1522</v>
      </c>
      <c r="I189" s="65" t="s">
        <v>1555</v>
      </c>
      <c r="J189" s="65" t="s">
        <v>62</v>
      </c>
      <c r="K189" s="65" t="s">
        <v>61</v>
      </c>
      <c r="L189" s="65" t="s">
        <v>62</v>
      </c>
      <c r="M189" s="65" t="s">
        <v>76</v>
      </c>
      <c r="N189" s="65" t="s">
        <v>77</v>
      </c>
      <c r="O189" s="65" t="s">
        <v>61</v>
      </c>
      <c r="P189" s="65" t="s">
        <v>72</v>
      </c>
    </row>
    <row r="190" spans="1:16" ht="150.75">
      <c r="A190" s="65" t="s">
        <v>3469</v>
      </c>
      <c r="B190" s="65" t="s">
        <v>3186</v>
      </c>
      <c r="C190" s="65" t="s">
        <v>1528</v>
      </c>
      <c r="D190" s="65" t="s">
        <v>1538</v>
      </c>
      <c r="E190" s="65" t="s">
        <v>1454</v>
      </c>
      <c r="F190" s="65" t="s">
        <v>80</v>
      </c>
      <c r="G190" s="69" t="str">
        <f t="shared" si="2"/>
        <v>Rename Method</v>
      </c>
      <c r="H190" s="65" t="s">
        <v>1522</v>
      </c>
      <c r="I190" s="65" t="s">
        <v>1539</v>
      </c>
      <c r="J190" s="65" t="s">
        <v>62</v>
      </c>
      <c r="K190" s="65" t="s">
        <v>61</v>
      </c>
      <c r="L190" s="65" t="s">
        <v>62</v>
      </c>
      <c r="M190" s="65" t="s">
        <v>3462</v>
      </c>
      <c r="N190" s="65" t="s">
        <v>77</v>
      </c>
      <c r="O190" s="65" t="s">
        <v>61</v>
      </c>
      <c r="P190" s="65" t="s">
        <v>72</v>
      </c>
    </row>
    <row r="191" spans="1:16" ht="150.75">
      <c r="A191" s="65" t="s">
        <v>3470</v>
      </c>
      <c r="B191" s="65" t="s">
        <v>3187</v>
      </c>
      <c r="C191" s="65" t="s">
        <v>1528</v>
      </c>
      <c r="D191" s="65" t="s">
        <v>1538</v>
      </c>
      <c r="E191" s="65" t="s">
        <v>1454</v>
      </c>
      <c r="F191" s="65" t="s">
        <v>80</v>
      </c>
      <c r="G191" s="69" t="str">
        <f t="shared" si="2"/>
        <v>Rename Method</v>
      </c>
      <c r="H191" s="65" t="s">
        <v>1522</v>
      </c>
      <c r="I191" s="65" t="s">
        <v>1539</v>
      </c>
      <c r="J191" s="65" t="s">
        <v>62</v>
      </c>
      <c r="K191" s="65" t="s">
        <v>61</v>
      </c>
      <c r="L191" s="65" t="s">
        <v>62</v>
      </c>
      <c r="M191" s="65" t="s">
        <v>76</v>
      </c>
      <c r="N191" s="65" t="s">
        <v>77</v>
      </c>
      <c r="O191" s="65" t="s">
        <v>61</v>
      </c>
      <c r="P191" s="65" t="s">
        <v>72</v>
      </c>
    </row>
    <row r="192" spans="1:16" ht="134.25">
      <c r="A192" s="65" t="s">
        <v>3471</v>
      </c>
      <c r="B192" s="65" t="s">
        <v>3186</v>
      </c>
      <c r="C192" s="65" t="s">
        <v>1528</v>
      </c>
      <c r="D192" s="65" t="s">
        <v>1546</v>
      </c>
      <c r="E192" s="65" t="s">
        <v>1454</v>
      </c>
      <c r="F192" s="65" t="s">
        <v>80</v>
      </c>
      <c r="G192" s="69" t="str">
        <f t="shared" si="2"/>
        <v>Rename Method</v>
      </c>
      <c r="H192" s="65" t="s">
        <v>1522</v>
      </c>
      <c r="I192" s="65" t="s">
        <v>1547</v>
      </c>
      <c r="J192" s="65" t="s">
        <v>62</v>
      </c>
      <c r="K192" s="65" t="s">
        <v>61</v>
      </c>
      <c r="L192" s="65" t="s">
        <v>62</v>
      </c>
      <c r="M192" s="65" t="s">
        <v>76</v>
      </c>
      <c r="N192" s="65" t="s">
        <v>77</v>
      </c>
      <c r="O192" s="65" t="s">
        <v>61</v>
      </c>
      <c r="P192" s="65" t="s">
        <v>72</v>
      </c>
    </row>
    <row r="193" spans="1:16" ht="150.75">
      <c r="A193" s="65" t="s">
        <v>3472</v>
      </c>
      <c r="B193" s="65" t="s">
        <v>3186</v>
      </c>
      <c r="C193" s="65" t="s">
        <v>1528</v>
      </c>
      <c r="D193" s="65" t="s">
        <v>245</v>
      </c>
      <c r="E193" s="65" t="s">
        <v>1454</v>
      </c>
      <c r="F193" s="65" t="s">
        <v>80</v>
      </c>
      <c r="G193" s="69" t="str">
        <f t="shared" si="2"/>
        <v>Rename Method</v>
      </c>
      <c r="H193" s="65" t="s">
        <v>1522</v>
      </c>
      <c r="I193" s="65" t="s">
        <v>1554</v>
      </c>
      <c r="J193" s="65" t="s">
        <v>62</v>
      </c>
      <c r="K193" s="65" t="s">
        <v>61</v>
      </c>
      <c r="L193" s="65" t="s">
        <v>62</v>
      </c>
      <c r="M193" s="65" t="s">
        <v>76</v>
      </c>
      <c r="N193" s="65" t="s">
        <v>77</v>
      </c>
      <c r="O193" s="65" t="s">
        <v>61</v>
      </c>
      <c r="P193" s="65" t="s">
        <v>72</v>
      </c>
    </row>
    <row r="194" spans="1:16" ht="168">
      <c r="A194" s="65" t="s">
        <v>3473</v>
      </c>
      <c r="B194" s="65" t="s">
        <v>3186</v>
      </c>
      <c r="C194" s="65" t="s">
        <v>2486</v>
      </c>
      <c r="D194" s="65" t="s">
        <v>2487</v>
      </c>
      <c r="E194" s="65" t="s">
        <v>2479</v>
      </c>
      <c r="F194" s="65" t="s">
        <v>149</v>
      </c>
      <c r="G194" s="69" t="str">
        <f t="shared" si="2"/>
        <v>Change Method Signature</v>
      </c>
      <c r="H194" s="65" t="s">
        <v>2481</v>
      </c>
      <c r="I194" s="65" t="s">
        <v>3114</v>
      </c>
      <c r="J194" s="65" t="s">
        <v>62</v>
      </c>
      <c r="K194" s="65" t="s">
        <v>61</v>
      </c>
      <c r="L194" s="65" t="s">
        <v>62</v>
      </c>
      <c r="M194" s="65" t="s">
        <v>3474</v>
      </c>
      <c r="N194" s="65" t="s">
        <v>125</v>
      </c>
      <c r="O194" s="65" t="s">
        <v>61</v>
      </c>
      <c r="P194" s="65" t="s">
        <v>72</v>
      </c>
    </row>
    <row r="195" spans="1:16" ht="168">
      <c r="A195" s="65" t="s">
        <v>3275</v>
      </c>
      <c r="B195" s="65" t="s">
        <v>3192</v>
      </c>
      <c r="C195" s="65" t="s">
        <v>2486</v>
      </c>
      <c r="D195" s="65" t="s">
        <v>2493</v>
      </c>
      <c r="E195" s="65" t="s">
        <v>2479</v>
      </c>
      <c r="F195" s="65" t="s">
        <v>149</v>
      </c>
      <c r="G195" s="69" t="str">
        <f t="shared" ref="G195:G258" si="3">TRIM(IFERROR(LEFT(F195,FIND("(",F195)-1),F195))</f>
        <v>Change Method Signature</v>
      </c>
      <c r="H195" s="65" t="s">
        <v>2481</v>
      </c>
      <c r="I195" s="65" t="s">
        <v>3117</v>
      </c>
      <c r="J195" s="65" t="s">
        <v>62</v>
      </c>
      <c r="K195" s="65" t="s">
        <v>61</v>
      </c>
      <c r="L195" s="65" t="s">
        <v>62</v>
      </c>
      <c r="M195" s="65" t="s">
        <v>3474</v>
      </c>
      <c r="N195" s="65" t="s">
        <v>125</v>
      </c>
      <c r="O195" s="65" t="s">
        <v>61</v>
      </c>
      <c r="P195" s="65" t="s">
        <v>72</v>
      </c>
    </row>
    <row r="196" spans="1:16" ht="168">
      <c r="A196" s="65" t="s">
        <v>3265</v>
      </c>
      <c r="B196" s="65" t="s">
        <v>3187</v>
      </c>
      <c r="C196" s="65" t="s">
        <v>2486</v>
      </c>
      <c r="D196" s="65" t="s">
        <v>2491</v>
      </c>
      <c r="E196" s="65" t="s">
        <v>2479</v>
      </c>
      <c r="F196" s="65" t="s">
        <v>149</v>
      </c>
      <c r="G196" s="69" t="str">
        <f t="shared" si="3"/>
        <v>Change Method Signature</v>
      </c>
      <c r="H196" s="65" t="s">
        <v>2481</v>
      </c>
      <c r="I196" s="65" t="s">
        <v>3115</v>
      </c>
      <c r="J196" s="65" t="s">
        <v>62</v>
      </c>
      <c r="K196" s="65" t="s">
        <v>61</v>
      </c>
      <c r="L196" s="65" t="s">
        <v>62</v>
      </c>
      <c r="M196" s="65" t="s">
        <v>3474</v>
      </c>
      <c r="N196" s="65" t="s">
        <v>125</v>
      </c>
      <c r="O196" s="65" t="s">
        <v>61</v>
      </c>
      <c r="P196" s="65" t="s">
        <v>72</v>
      </c>
    </row>
    <row r="197" spans="1:16" ht="300.75">
      <c r="A197" s="65" t="s">
        <v>3475</v>
      </c>
      <c r="B197" s="65" t="s">
        <v>3192</v>
      </c>
      <c r="C197" s="65" t="s">
        <v>808</v>
      </c>
      <c r="D197" s="65" t="s">
        <v>817</v>
      </c>
      <c r="E197" s="65" t="s">
        <v>743</v>
      </c>
      <c r="F197" s="65" t="s">
        <v>149</v>
      </c>
      <c r="G197" s="69" t="str">
        <f t="shared" si="3"/>
        <v>Change Method Signature</v>
      </c>
      <c r="H197" s="65" t="s">
        <v>803</v>
      </c>
      <c r="I197" s="65" t="s">
        <v>818</v>
      </c>
      <c r="J197" s="65" t="s">
        <v>61</v>
      </c>
      <c r="K197" s="65" t="s">
        <v>61</v>
      </c>
      <c r="L197" s="65" t="s">
        <v>62</v>
      </c>
      <c r="M197" s="65" t="s">
        <v>3476</v>
      </c>
      <c r="N197" s="65" t="s">
        <v>64</v>
      </c>
      <c r="O197" s="65" t="s">
        <v>62</v>
      </c>
      <c r="P197" s="65" t="s">
        <v>66</v>
      </c>
    </row>
    <row r="198" spans="1:16" ht="168">
      <c r="A198" s="65" t="s">
        <v>3477</v>
      </c>
      <c r="B198" s="65" t="s">
        <v>3192</v>
      </c>
      <c r="C198" s="65" t="s">
        <v>808</v>
      </c>
      <c r="D198" s="65" t="s">
        <v>831</v>
      </c>
      <c r="E198" s="65" t="s">
        <v>743</v>
      </c>
      <c r="F198" s="65" t="s">
        <v>149</v>
      </c>
      <c r="G198" s="69" t="str">
        <f t="shared" si="3"/>
        <v>Change Method Signature</v>
      </c>
      <c r="H198" s="65" t="s">
        <v>803</v>
      </c>
      <c r="I198" s="65" t="s">
        <v>832</v>
      </c>
      <c r="J198" s="65" t="s">
        <v>61</v>
      </c>
      <c r="K198" s="65" t="s">
        <v>61</v>
      </c>
      <c r="L198" s="65" t="s">
        <v>62</v>
      </c>
      <c r="M198" s="65" t="s">
        <v>3359</v>
      </c>
      <c r="N198" s="65" t="s">
        <v>77</v>
      </c>
      <c r="O198" s="65" t="s">
        <v>62</v>
      </c>
      <c r="P198" s="65" t="s">
        <v>66</v>
      </c>
    </row>
    <row r="199" spans="1:16" ht="168">
      <c r="A199" s="65" t="s">
        <v>3248</v>
      </c>
      <c r="B199" s="65" t="s">
        <v>3187</v>
      </c>
      <c r="C199" s="65" t="s">
        <v>808</v>
      </c>
      <c r="D199" s="65" t="s">
        <v>813</v>
      </c>
      <c r="E199" s="65" t="s">
        <v>743</v>
      </c>
      <c r="F199" s="65" t="s">
        <v>149</v>
      </c>
      <c r="G199" s="69" t="str">
        <f t="shared" si="3"/>
        <v>Change Method Signature</v>
      </c>
      <c r="H199" s="65" t="s">
        <v>803</v>
      </c>
      <c r="I199" s="65" t="s">
        <v>814</v>
      </c>
      <c r="J199" s="65" t="s">
        <v>62</v>
      </c>
      <c r="K199" s="65" t="s">
        <v>61</v>
      </c>
      <c r="L199" s="65" t="s">
        <v>62</v>
      </c>
      <c r="M199" s="65" t="s">
        <v>222</v>
      </c>
      <c r="N199" s="65" t="s">
        <v>77</v>
      </c>
      <c r="O199" s="65" t="s">
        <v>61</v>
      </c>
      <c r="P199" s="65" t="s">
        <v>72</v>
      </c>
    </row>
    <row r="200" spans="1:16" ht="250.5">
      <c r="A200" s="65" t="s">
        <v>3478</v>
      </c>
      <c r="B200" s="65" t="s">
        <v>3187</v>
      </c>
      <c r="C200" s="65" t="s">
        <v>808</v>
      </c>
      <c r="D200" s="65" t="s">
        <v>827</v>
      </c>
      <c r="E200" s="65" t="s">
        <v>743</v>
      </c>
      <c r="F200" s="65" t="s">
        <v>149</v>
      </c>
      <c r="G200" s="69" t="str">
        <f t="shared" si="3"/>
        <v>Change Method Signature</v>
      </c>
      <c r="H200" s="65" t="s">
        <v>803</v>
      </c>
      <c r="I200" s="65" t="s">
        <v>828</v>
      </c>
      <c r="J200" s="65" t="s">
        <v>61</v>
      </c>
      <c r="K200" s="65" t="s">
        <v>61</v>
      </c>
      <c r="L200" s="65" t="s">
        <v>62</v>
      </c>
      <c r="M200" s="65" t="s">
        <v>3479</v>
      </c>
      <c r="N200" s="65" t="s">
        <v>125</v>
      </c>
      <c r="O200" s="65" t="s">
        <v>62</v>
      </c>
      <c r="P200" s="65" t="s">
        <v>66</v>
      </c>
    </row>
    <row r="201" spans="1:16" ht="168">
      <c r="A201" s="65" t="s">
        <v>3480</v>
      </c>
      <c r="B201" s="65" t="s">
        <v>3186</v>
      </c>
      <c r="C201" s="65" t="s">
        <v>808</v>
      </c>
      <c r="D201" s="65" t="s">
        <v>809</v>
      </c>
      <c r="E201" s="65" t="s">
        <v>743</v>
      </c>
      <c r="F201" s="65" t="s">
        <v>149</v>
      </c>
      <c r="G201" s="69" t="str">
        <f t="shared" si="3"/>
        <v>Change Method Signature</v>
      </c>
      <c r="H201" s="65" t="s">
        <v>803</v>
      </c>
      <c r="I201" s="65" t="s">
        <v>810</v>
      </c>
      <c r="J201" s="65" t="s">
        <v>62</v>
      </c>
      <c r="K201" s="65" t="s">
        <v>61</v>
      </c>
      <c r="L201" s="65" t="s">
        <v>62</v>
      </c>
      <c r="M201" s="65" t="s">
        <v>222</v>
      </c>
      <c r="N201" s="65" t="s">
        <v>77</v>
      </c>
      <c r="O201" s="65" t="s">
        <v>61</v>
      </c>
      <c r="P201" s="65" t="s">
        <v>72</v>
      </c>
    </row>
    <row r="202" spans="1:16" ht="168">
      <c r="A202" s="65" t="s">
        <v>3481</v>
      </c>
      <c r="B202" s="65" t="s">
        <v>3186</v>
      </c>
      <c r="C202" s="65" t="s">
        <v>808</v>
      </c>
      <c r="D202" s="65" t="s">
        <v>823</v>
      </c>
      <c r="E202" s="65" t="s">
        <v>743</v>
      </c>
      <c r="F202" s="65" t="s">
        <v>149</v>
      </c>
      <c r="G202" s="69" t="str">
        <f t="shared" si="3"/>
        <v>Change Method Signature</v>
      </c>
      <c r="H202" s="65" t="s">
        <v>803</v>
      </c>
      <c r="I202" s="65" t="s">
        <v>824</v>
      </c>
      <c r="J202" s="65" t="s">
        <v>62</v>
      </c>
      <c r="K202" s="65" t="s">
        <v>61</v>
      </c>
      <c r="L202" s="65" t="s">
        <v>62</v>
      </c>
      <c r="M202" s="65" t="s">
        <v>76</v>
      </c>
      <c r="N202" s="65" t="s">
        <v>77</v>
      </c>
      <c r="O202" s="65" t="s">
        <v>61</v>
      </c>
      <c r="P202" s="65" t="s">
        <v>72</v>
      </c>
    </row>
    <row r="203" spans="1:16" ht="150.75">
      <c r="A203" s="65" t="s">
        <v>3482</v>
      </c>
      <c r="B203" s="65" t="s">
        <v>3192</v>
      </c>
      <c r="C203" s="65" t="s">
        <v>1969</v>
      </c>
      <c r="D203" s="65" t="s">
        <v>1976</v>
      </c>
      <c r="E203" s="65" t="s">
        <v>1962</v>
      </c>
      <c r="F203" s="65" t="s">
        <v>51</v>
      </c>
      <c r="G203" s="69" t="str">
        <f t="shared" si="3"/>
        <v>Rename Variable</v>
      </c>
      <c r="H203" s="65" t="s">
        <v>1964</v>
      </c>
      <c r="I203" s="65" t="s">
        <v>1977</v>
      </c>
      <c r="J203" s="65" t="s">
        <v>62</v>
      </c>
      <c r="K203" s="65" t="s">
        <v>61</v>
      </c>
      <c r="L203" s="65" t="s">
        <v>62</v>
      </c>
      <c r="M203" s="65" t="s">
        <v>3449</v>
      </c>
      <c r="N203" s="65" t="s">
        <v>125</v>
      </c>
      <c r="O203" s="65" t="s">
        <v>61</v>
      </c>
      <c r="P203" s="65" t="s">
        <v>72</v>
      </c>
    </row>
    <row r="204" spans="1:16" ht="150.75">
      <c r="A204" s="65" t="s">
        <v>3483</v>
      </c>
      <c r="B204" s="65" t="s">
        <v>3187</v>
      </c>
      <c r="C204" s="65" t="s">
        <v>1969</v>
      </c>
      <c r="D204" s="65" t="s">
        <v>1974</v>
      </c>
      <c r="E204" s="65" t="s">
        <v>1962</v>
      </c>
      <c r="F204" s="65" t="s">
        <v>51</v>
      </c>
      <c r="G204" s="69" t="str">
        <f t="shared" si="3"/>
        <v>Rename Variable</v>
      </c>
      <c r="H204" s="65" t="s">
        <v>1964</v>
      </c>
      <c r="I204" s="65" t="s">
        <v>1975</v>
      </c>
      <c r="J204" s="65" t="s">
        <v>62</v>
      </c>
      <c r="K204" s="65" t="s">
        <v>61</v>
      </c>
      <c r="L204" s="65" t="s">
        <v>62</v>
      </c>
      <c r="M204" s="65" t="s">
        <v>76</v>
      </c>
      <c r="N204" s="65" t="s">
        <v>77</v>
      </c>
      <c r="O204" s="65" t="s">
        <v>61</v>
      </c>
      <c r="P204" s="65" t="s">
        <v>72</v>
      </c>
    </row>
    <row r="205" spans="1:16" ht="150.75">
      <c r="A205" s="65" t="s">
        <v>3238</v>
      </c>
      <c r="B205" s="65" t="s">
        <v>3186</v>
      </c>
      <c r="C205" s="65" t="s">
        <v>1969</v>
      </c>
      <c r="D205" s="65" t="s">
        <v>1970</v>
      </c>
      <c r="E205" s="65" t="s">
        <v>1962</v>
      </c>
      <c r="F205" s="65" t="s">
        <v>51</v>
      </c>
      <c r="G205" s="69" t="str">
        <f t="shared" si="3"/>
        <v>Rename Variable</v>
      </c>
      <c r="H205" s="65" t="s">
        <v>1964</v>
      </c>
      <c r="I205" s="65" t="s">
        <v>1971</v>
      </c>
      <c r="J205" s="65" t="s">
        <v>62</v>
      </c>
      <c r="K205" s="65" t="s">
        <v>61</v>
      </c>
      <c r="L205" s="65" t="s">
        <v>62</v>
      </c>
      <c r="M205" s="65" t="s">
        <v>3434</v>
      </c>
      <c r="N205" s="65" t="s">
        <v>64</v>
      </c>
      <c r="O205" s="65" t="s">
        <v>61</v>
      </c>
      <c r="P205" s="65" t="s">
        <v>72</v>
      </c>
    </row>
    <row r="206" spans="1:16" ht="300.75">
      <c r="A206" s="65" t="s">
        <v>3484</v>
      </c>
      <c r="B206" s="65" t="s">
        <v>3192</v>
      </c>
      <c r="C206" s="65" t="s">
        <v>2383</v>
      </c>
      <c r="D206" s="65" t="s">
        <v>2388</v>
      </c>
      <c r="E206" s="65" t="s">
        <v>2375</v>
      </c>
      <c r="F206" s="65" t="s">
        <v>51</v>
      </c>
      <c r="G206" s="69" t="str">
        <f t="shared" si="3"/>
        <v>Rename Variable</v>
      </c>
      <c r="H206" s="65" t="s">
        <v>2377</v>
      </c>
      <c r="I206" s="65" t="s">
        <v>3078</v>
      </c>
      <c r="J206" s="65" t="s">
        <v>62</v>
      </c>
      <c r="K206" s="65" t="s">
        <v>61</v>
      </c>
      <c r="L206" s="65" t="s">
        <v>62</v>
      </c>
      <c r="M206" s="65" t="s">
        <v>2431</v>
      </c>
      <c r="N206" s="65" t="s">
        <v>64</v>
      </c>
      <c r="O206" s="65" t="s">
        <v>61</v>
      </c>
      <c r="P206" s="65" t="s">
        <v>72</v>
      </c>
    </row>
    <row r="207" spans="1:16" ht="150.75">
      <c r="A207" s="65" t="s">
        <v>3485</v>
      </c>
      <c r="B207" s="65" t="s">
        <v>3192</v>
      </c>
      <c r="C207" s="65" t="s">
        <v>2383</v>
      </c>
      <c r="D207" s="65" t="s">
        <v>2397</v>
      </c>
      <c r="E207" s="65" t="s">
        <v>2375</v>
      </c>
      <c r="F207" s="65" t="s">
        <v>51</v>
      </c>
      <c r="G207" s="69" t="str">
        <f t="shared" si="3"/>
        <v>Rename Variable</v>
      </c>
      <c r="H207" s="65" t="s">
        <v>2377</v>
      </c>
      <c r="I207" s="65" t="s">
        <v>3082</v>
      </c>
      <c r="J207" s="65" t="s">
        <v>62</v>
      </c>
      <c r="K207" s="65" t="s">
        <v>61</v>
      </c>
      <c r="L207" s="65" t="s">
        <v>62</v>
      </c>
      <c r="M207" s="65" t="s">
        <v>76</v>
      </c>
      <c r="N207" s="65" t="s">
        <v>77</v>
      </c>
      <c r="O207" s="65" t="s">
        <v>61</v>
      </c>
      <c r="P207" s="65" t="s">
        <v>72</v>
      </c>
    </row>
    <row r="208" spans="1:16" ht="150.75">
      <c r="A208" s="65" t="s">
        <v>3486</v>
      </c>
      <c r="B208" s="65" t="s">
        <v>3186</v>
      </c>
      <c r="C208" s="65" t="s">
        <v>2383</v>
      </c>
      <c r="D208" s="65" t="s">
        <v>2384</v>
      </c>
      <c r="E208" s="65" t="s">
        <v>2375</v>
      </c>
      <c r="F208" s="65" t="s">
        <v>51</v>
      </c>
      <c r="G208" s="69" t="str">
        <f t="shared" si="3"/>
        <v>Rename Variable</v>
      </c>
      <c r="H208" s="65" t="s">
        <v>2377</v>
      </c>
      <c r="I208" s="65" t="s">
        <v>3076</v>
      </c>
      <c r="J208" s="65" t="s">
        <v>62</v>
      </c>
      <c r="K208" s="65" t="s">
        <v>61</v>
      </c>
      <c r="L208" s="65" t="s">
        <v>62</v>
      </c>
      <c r="M208" s="65" t="s">
        <v>76</v>
      </c>
      <c r="N208" s="65" t="s">
        <v>77</v>
      </c>
      <c r="O208" s="65" t="s">
        <v>61</v>
      </c>
      <c r="P208" s="65" t="s">
        <v>72</v>
      </c>
    </row>
    <row r="209" spans="1:16" ht="134.25">
      <c r="A209" s="65" t="s">
        <v>3487</v>
      </c>
      <c r="B209" s="65" t="s">
        <v>3186</v>
      </c>
      <c r="C209" s="65" t="s">
        <v>2383</v>
      </c>
      <c r="D209" s="65" t="s">
        <v>2393</v>
      </c>
      <c r="E209" s="65" t="s">
        <v>2375</v>
      </c>
      <c r="F209" s="65" t="s">
        <v>51</v>
      </c>
      <c r="G209" s="69" t="str">
        <f t="shared" si="3"/>
        <v>Rename Variable</v>
      </c>
      <c r="H209" s="65" t="s">
        <v>2377</v>
      </c>
      <c r="I209" s="65" t="s">
        <v>3080</v>
      </c>
      <c r="J209" s="65" t="s">
        <v>62</v>
      </c>
      <c r="K209" s="65" t="s">
        <v>61</v>
      </c>
      <c r="L209" s="65" t="s">
        <v>62</v>
      </c>
      <c r="M209" s="65" t="s">
        <v>76</v>
      </c>
      <c r="N209" s="65" t="s">
        <v>77</v>
      </c>
      <c r="O209" s="65" t="s">
        <v>61</v>
      </c>
      <c r="P209" s="65" t="s">
        <v>72</v>
      </c>
    </row>
    <row r="210" spans="1:16" ht="168">
      <c r="A210" s="65" t="s">
        <v>3488</v>
      </c>
      <c r="B210" s="65" t="s">
        <v>3187</v>
      </c>
      <c r="C210" s="65" t="s">
        <v>2383</v>
      </c>
      <c r="D210" s="65" t="s">
        <v>2386</v>
      </c>
      <c r="E210" s="65" t="s">
        <v>2375</v>
      </c>
      <c r="F210" s="65" t="s">
        <v>51</v>
      </c>
      <c r="G210" s="69" t="str">
        <f t="shared" si="3"/>
        <v>Rename Variable</v>
      </c>
      <c r="H210" s="65" t="s">
        <v>2377</v>
      </c>
      <c r="I210" s="65" t="s">
        <v>3077</v>
      </c>
      <c r="J210" s="65" t="s">
        <v>62</v>
      </c>
      <c r="K210" s="65" t="s">
        <v>61</v>
      </c>
      <c r="L210" s="65" t="s">
        <v>62</v>
      </c>
      <c r="M210" s="65" t="s">
        <v>76</v>
      </c>
      <c r="N210" s="65" t="s">
        <v>77</v>
      </c>
      <c r="O210" s="65" t="s">
        <v>61</v>
      </c>
      <c r="P210" s="65" t="s">
        <v>72</v>
      </c>
    </row>
    <row r="211" spans="1:16" ht="150.75">
      <c r="A211" s="65" t="s">
        <v>3489</v>
      </c>
      <c r="B211" s="65" t="s">
        <v>3187</v>
      </c>
      <c r="C211" s="65" t="s">
        <v>2383</v>
      </c>
      <c r="D211" s="65" t="s">
        <v>2395</v>
      </c>
      <c r="E211" s="65" t="s">
        <v>2375</v>
      </c>
      <c r="F211" s="65" t="s">
        <v>51</v>
      </c>
      <c r="G211" s="69" t="str">
        <f t="shared" si="3"/>
        <v>Rename Variable</v>
      </c>
      <c r="H211" s="65" t="s">
        <v>2377</v>
      </c>
      <c r="I211" s="65" t="s">
        <v>3081</v>
      </c>
      <c r="J211" s="65" t="s">
        <v>62</v>
      </c>
      <c r="K211" s="65" t="s">
        <v>61</v>
      </c>
      <c r="L211" s="65" t="s">
        <v>62</v>
      </c>
      <c r="M211" s="65" t="s">
        <v>76</v>
      </c>
      <c r="N211" s="65" t="s">
        <v>77</v>
      </c>
      <c r="O211" s="65" t="s">
        <v>61</v>
      </c>
      <c r="P211" s="65" t="s">
        <v>72</v>
      </c>
    </row>
    <row r="212" spans="1:16" ht="168">
      <c r="A212" s="65" t="s">
        <v>3490</v>
      </c>
      <c r="B212" s="65" t="s">
        <v>3192</v>
      </c>
      <c r="C212" s="65" t="s">
        <v>932</v>
      </c>
      <c r="D212" s="65" t="s">
        <v>939</v>
      </c>
      <c r="E212" s="65" t="s">
        <v>912</v>
      </c>
      <c r="F212" s="65" t="s">
        <v>149</v>
      </c>
      <c r="G212" s="69" t="str">
        <f t="shared" si="3"/>
        <v>Change Method Signature</v>
      </c>
      <c r="H212" s="65" t="s">
        <v>927</v>
      </c>
      <c r="I212" s="65" t="s">
        <v>940</v>
      </c>
      <c r="J212" s="65" t="s">
        <v>62</v>
      </c>
      <c r="K212" s="65" t="s">
        <v>61</v>
      </c>
      <c r="L212" s="65" t="s">
        <v>62</v>
      </c>
      <c r="M212" s="65" t="s">
        <v>76</v>
      </c>
      <c r="N212" s="65" t="s">
        <v>77</v>
      </c>
      <c r="O212" s="65" t="s">
        <v>61</v>
      </c>
      <c r="P212" s="65" t="s">
        <v>72</v>
      </c>
    </row>
    <row r="213" spans="1:16" ht="168">
      <c r="A213" s="65" t="s">
        <v>3491</v>
      </c>
      <c r="B213" s="65" t="s">
        <v>3187</v>
      </c>
      <c r="C213" s="65" t="s">
        <v>932</v>
      </c>
      <c r="D213" s="65" t="s">
        <v>935</v>
      </c>
      <c r="E213" s="65" t="s">
        <v>912</v>
      </c>
      <c r="F213" s="65" t="s">
        <v>149</v>
      </c>
      <c r="G213" s="69" t="str">
        <f t="shared" si="3"/>
        <v>Change Method Signature</v>
      </c>
      <c r="H213" s="65" t="s">
        <v>927</v>
      </c>
      <c r="I213" s="65" t="s">
        <v>936</v>
      </c>
      <c r="J213" s="65" t="s">
        <v>62</v>
      </c>
      <c r="K213" s="65" t="s">
        <v>61</v>
      </c>
      <c r="L213" s="65" t="s">
        <v>62</v>
      </c>
      <c r="M213" s="65" t="s">
        <v>76</v>
      </c>
      <c r="N213" s="65" t="s">
        <v>77</v>
      </c>
      <c r="O213" s="65" t="s">
        <v>61</v>
      </c>
      <c r="P213" s="65" t="s">
        <v>72</v>
      </c>
    </row>
    <row r="214" spans="1:16" ht="168">
      <c r="A214" s="65" t="s">
        <v>3492</v>
      </c>
      <c r="B214" s="65" t="s">
        <v>3186</v>
      </c>
      <c r="C214" s="65" t="s">
        <v>932</v>
      </c>
      <c r="D214" s="65" t="s">
        <v>933</v>
      </c>
      <c r="E214" s="65" t="s">
        <v>912</v>
      </c>
      <c r="F214" s="65" t="s">
        <v>149</v>
      </c>
      <c r="G214" s="69" t="str">
        <f t="shared" si="3"/>
        <v>Change Method Signature</v>
      </c>
      <c r="H214" s="65" t="s">
        <v>927</v>
      </c>
      <c r="I214" s="65" t="s">
        <v>934</v>
      </c>
      <c r="J214" s="65" t="s">
        <v>62</v>
      </c>
      <c r="K214" s="65" t="s">
        <v>61</v>
      </c>
      <c r="L214" s="65" t="s">
        <v>62</v>
      </c>
      <c r="M214" s="65" t="s">
        <v>76</v>
      </c>
      <c r="N214" s="65" t="s">
        <v>77</v>
      </c>
      <c r="O214" s="65" t="s">
        <v>61</v>
      </c>
      <c r="P214" s="65" t="s">
        <v>72</v>
      </c>
    </row>
    <row r="215" spans="1:16" ht="200.25">
      <c r="A215" s="65" t="s">
        <v>3493</v>
      </c>
      <c r="B215" s="65" t="s">
        <v>3192</v>
      </c>
      <c r="C215" s="65" t="s">
        <v>2540</v>
      </c>
      <c r="D215" s="65" t="s">
        <v>2547</v>
      </c>
      <c r="E215" s="65" t="s">
        <v>2495</v>
      </c>
      <c r="F215" s="65" t="s">
        <v>114</v>
      </c>
      <c r="G215" s="69" t="str">
        <f t="shared" si="3"/>
        <v>Extract Method</v>
      </c>
      <c r="H215" s="65" t="s">
        <v>2535</v>
      </c>
      <c r="I215" s="65" t="s">
        <v>3133</v>
      </c>
      <c r="J215" s="65" t="s">
        <v>62</v>
      </c>
      <c r="K215" s="65" t="s">
        <v>61</v>
      </c>
      <c r="L215" s="65" t="s">
        <v>62</v>
      </c>
      <c r="M215" s="65" t="s">
        <v>76</v>
      </c>
      <c r="N215" s="65" t="s">
        <v>77</v>
      </c>
      <c r="O215" s="65" t="s">
        <v>61</v>
      </c>
      <c r="P215" s="65" t="s">
        <v>72</v>
      </c>
    </row>
    <row r="216" spans="1:16" ht="200.25">
      <c r="A216" s="65" t="s">
        <v>3494</v>
      </c>
      <c r="B216" s="65" t="s">
        <v>3187</v>
      </c>
      <c r="C216" s="65" t="s">
        <v>2540</v>
      </c>
      <c r="D216" s="65" t="s">
        <v>2544</v>
      </c>
      <c r="E216" s="65" t="s">
        <v>2495</v>
      </c>
      <c r="F216" s="65" t="s">
        <v>114</v>
      </c>
      <c r="G216" s="69" t="str">
        <f t="shared" si="3"/>
        <v>Extract Method</v>
      </c>
      <c r="H216" s="65" t="s">
        <v>2535</v>
      </c>
      <c r="I216" s="65" t="s">
        <v>3132</v>
      </c>
      <c r="J216" s="65" t="s">
        <v>62</v>
      </c>
      <c r="K216" s="65" t="s">
        <v>61</v>
      </c>
      <c r="L216" s="65" t="s">
        <v>62</v>
      </c>
      <c r="M216" s="65" t="s">
        <v>76</v>
      </c>
      <c r="N216" s="65" t="s">
        <v>77</v>
      </c>
      <c r="O216" s="65" t="s">
        <v>61</v>
      </c>
      <c r="P216" s="65" t="s">
        <v>72</v>
      </c>
    </row>
    <row r="217" spans="1:16" ht="200.25">
      <c r="A217" s="65" t="s">
        <v>3495</v>
      </c>
      <c r="B217" s="65" t="s">
        <v>3186</v>
      </c>
      <c r="C217" s="65" t="s">
        <v>2540</v>
      </c>
      <c r="D217" s="65" t="s">
        <v>2541</v>
      </c>
      <c r="E217" s="65" t="s">
        <v>2495</v>
      </c>
      <c r="F217" s="65" t="s">
        <v>114</v>
      </c>
      <c r="G217" s="69" t="str">
        <f t="shared" si="3"/>
        <v>Extract Method</v>
      </c>
      <c r="H217" s="65" t="s">
        <v>2535</v>
      </c>
      <c r="I217" s="65" t="s">
        <v>3130</v>
      </c>
      <c r="J217" s="65" t="s">
        <v>62</v>
      </c>
      <c r="K217" s="65" t="s">
        <v>61</v>
      </c>
      <c r="L217" s="65" t="s">
        <v>62</v>
      </c>
      <c r="M217" s="65" t="s">
        <v>76</v>
      </c>
      <c r="N217" s="65" t="s">
        <v>77</v>
      </c>
      <c r="O217" s="65" t="s">
        <v>61</v>
      </c>
      <c r="P217" s="65" t="s">
        <v>72</v>
      </c>
    </row>
    <row r="218" spans="1:16" ht="168">
      <c r="A218" s="65" t="s">
        <v>3496</v>
      </c>
      <c r="B218" s="65" t="s">
        <v>3186</v>
      </c>
      <c r="C218" s="65" t="s">
        <v>1442</v>
      </c>
      <c r="D218" s="65" t="s">
        <v>1443</v>
      </c>
      <c r="E218" s="65" t="s">
        <v>1351</v>
      </c>
      <c r="F218" s="65" t="s">
        <v>149</v>
      </c>
      <c r="G218" s="69" t="str">
        <f t="shared" si="3"/>
        <v>Change Method Signature</v>
      </c>
      <c r="H218" s="65" t="s">
        <v>1437</v>
      </c>
      <c r="I218" s="65" t="s">
        <v>1444</v>
      </c>
      <c r="J218" s="65" t="s">
        <v>62</v>
      </c>
      <c r="K218" s="65" t="s">
        <v>61</v>
      </c>
      <c r="L218" s="65" t="s">
        <v>62</v>
      </c>
      <c r="M218" s="65" t="s">
        <v>76</v>
      </c>
      <c r="N218" s="65" t="s">
        <v>77</v>
      </c>
      <c r="O218" s="65" t="s">
        <v>61</v>
      </c>
      <c r="P218" s="65" t="s">
        <v>72</v>
      </c>
    </row>
    <row r="219" spans="1:16" ht="168">
      <c r="A219" s="65" t="s">
        <v>3497</v>
      </c>
      <c r="B219" s="65" t="s">
        <v>3192</v>
      </c>
      <c r="C219" s="65" t="s">
        <v>1442</v>
      </c>
      <c r="D219" s="65" t="s">
        <v>1449</v>
      </c>
      <c r="E219" s="65" t="s">
        <v>1351</v>
      </c>
      <c r="F219" s="65" t="s">
        <v>149</v>
      </c>
      <c r="G219" s="69" t="str">
        <f t="shared" si="3"/>
        <v>Change Method Signature</v>
      </c>
      <c r="H219" s="65" t="s">
        <v>1437</v>
      </c>
      <c r="I219" s="65" t="s">
        <v>1450</v>
      </c>
      <c r="J219" s="65" t="s">
        <v>62</v>
      </c>
      <c r="K219" s="65" t="s">
        <v>61</v>
      </c>
      <c r="L219" s="65" t="s">
        <v>62</v>
      </c>
      <c r="M219" s="65" t="s">
        <v>3498</v>
      </c>
      <c r="N219" s="65" t="s">
        <v>64</v>
      </c>
      <c r="O219" s="65" t="s">
        <v>61</v>
      </c>
      <c r="P219" s="65" t="s">
        <v>72</v>
      </c>
    </row>
    <row r="220" spans="1:16" ht="168">
      <c r="A220" s="65" t="s">
        <v>3499</v>
      </c>
      <c r="B220" s="65" t="s">
        <v>3187</v>
      </c>
      <c r="C220" s="65" t="s">
        <v>1442</v>
      </c>
      <c r="D220" s="65" t="s">
        <v>1446</v>
      </c>
      <c r="E220" s="65" t="s">
        <v>1351</v>
      </c>
      <c r="F220" s="65" t="s">
        <v>149</v>
      </c>
      <c r="G220" s="69" t="str">
        <f t="shared" si="3"/>
        <v>Change Method Signature</v>
      </c>
      <c r="H220" s="65" t="s">
        <v>1437</v>
      </c>
      <c r="I220" s="65" t="s">
        <v>1447</v>
      </c>
      <c r="J220" s="65" t="s">
        <v>62</v>
      </c>
      <c r="K220" s="65" t="s">
        <v>61</v>
      </c>
      <c r="L220" s="65" t="s">
        <v>62</v>
      </c>
      <c r="M220" s="65" t="s">
        <v>76</v>
      </c>
      <c r="N220" s="65" t="s">
        <v>77</v>
      </c>
      <c r="O220" s="65" t="s">
        <v>61</v>
      </c>
      <c r="P220" s="65" t="s">
        <v>72</v>
      </c>
    </row>
    <row r="221" spans="1:16" ht="168">
      <c r="A221" s="65" t="s">
        <v>3500</v>
      </c>
      <c r="B221" s="65" t="s">
        <v>3192</v>
      </c>
      <c r="C221" s="65" t="s">
        <v>2573</v>
      </c>
      <c r="D221" s="65" t="s">
        <v>1653</v>
      </c>
      <c r="E221" s="65" t="s">
        <v>2495</v>
      </c>
      <c r="F221" s="65" t="s">
        <v>149</v>
      </c>
      <c r="G221" s="69" t="str">
        <f t="shared" si="3"/>
        <v>Change Method Signature</v>
      </c>
      <c r="H221" s="65" t="s">
        <v>2568</v>
      </c>
      <c r="I221" s="65" t="s">
        <v>3145</v>
      </c>
      <c r="J221" s="65" t="s">
        <v>62</v>
      </c>
      <c r="K221" s="65" t="s">
        <v>61</v>
      </c>
      <c r="L221" s="65" t="s">
        <v>62</v>
      </c>
      <c r="M221" s="65" t="s">
        <v>76</v>
      </c>
      <c r="N221" s="65" t="s">
        <v>77</v>
      </c>
      <c r="O221" s="65" t="s">
        <v>61</v>
      </c>
      <c r="P221" s="65" t="s">
        <v>72</v>
      </c>
    </row>
    <row r="222" spans="1:16" ht="168">
      <c r="A222" s="65" t="s">
        <v>3501</v>
      </c>
      <c r="B222" s="65" t="s">
        <v>3187</v>
      </c>
      <c r="C222" s="65" t="s">
        <v>2573</v>
      </c>
      <c r="D222" s="65" t="s">
        <v>1651</v>
      </c>
      <c r="E222" s="65" t="s">
        <v>2495</v>
      </c>
      <c r="F222" s="65" t="s">
        <v>149</v>
      </c>
      <c r="G222" s="69" t="str">
        <f t="shared" si="3"/>
        <v>Change Method Signature</v>
      </c>
      <c r="H222" s="65" t="s">
        <v>2568</v>
      </c>
      <c r="I222" s="65" t="s">
        <v>3144</v>
      </c>
      <c r="J222" s="65" t="s">
        <v>62</v>
      </c>
      <c r="K222" s="65" t="s">
        <v>61</v>
      </c>
      <c r="L222" s="65" t="s">
        <v>62</v>
      </c>
      <c r="M222" s="65" t="s">
        <v>76</v>
      </c>
      <c r="N222" s="65" t="s">
        <v>77</v>
      </c>
      <c r="O222" s="65" t="s">
        <v>61</v>
      </c>
      <c r="P222" s="65" t="s">
        <v>72</v>
      </c>
    </row>
    <row r="223" spans="1:16" ht="168">
      <c r="A223" s="65" t="s">
        <v>3502</v>
      </c>
      <c r="B223" s="65" t="s">
        <v>3186</v>
      </c>
      <c r="C223" s="65" t="s">
        <v>2573</v>
      </c>
      <c r="D223" s="65" t="s">
        <v>1649</v>
      </c>
      <c r="E223" s="65" t="s">
        <v>2495</v>
      </c>
      <c r="F223" s="65" t="s">
        <v>149</v>
      </c>
      <c r="G223" s="69" t="str">
        <f t="shared" si="3"/>
        <v>Change Method Signature</v>
      </c>
      <c r="H223" s="65" t="s">
        <v>2568</v>
      </c>
      <c r="I223" s="65" t="s">
        <v>3143</v>
      </c>
      <c r="J223" s="65" t="s">
        <v>61</v>
      </c>
      <c r="K223" s="65" t="s">
        <v>61</v>
      </c>
      <c r="L223" s="65" t="s">
        <v>62</v>
      </c>
      <c r="M223" s="65" t="s">
        <v>3449</v>
      </c>
      <c r="N223" s="65" t="s">
        <v>64</v>
      </c>
      <c r="O223" s="65" t="s">
        <v>62</v>
      </c>
      <c r="P223" s="65" t="s">
        <v>66</v>
      </c>
    </row>
    <row r="224" spans="1:16" ht="168">
      <c r="A224" s="65" t="s">
        <v>3503</v>
      </c>
      <c r="B224" s="65" t="s">
        <v>3192</v>
      </c>
      <c r="C224" s="65" t="s">
        <v>171</v>
      </c>
      <c r="D224" s="65" t="s">
        <v>178</v>
      </c>
      <c r="E224" s="65" t="s">
        <v>49</v>
      </c>
      <c r="F224" s="65" t="s">
        <v>149</v>
      </c>
      <c r="G224" s="69" t="str">
        <f t="shared" si="3"/>
        <v>Change Method Signature</v>
      </c>
      <c r="H224" s="65" t="s">
        <v>167</v>
      </c>
      <c r="I224" s="65" t="s">
        <v>179</v>
      </c>
      <c r="J224" s="65" t="s">
        <v>62</v>
      </c>
      <c r="K224" s="65" t="s">
        <v>61</v>
      </c>
      <c r="L224" s="65" t="s">
        <v>62</v>
      </c>
      <c r="M224" s="65" t="s">
        <v>76</v>
      </c>
      <c r="N224" s="65" t="s">
        <v>77</v>
      </c>
      <c r="O224" s="65" t="s">
        <v>61</v>
      </c>
      <c r="P224" s="65" t="s">
        <v>72</v>
      </c>
    </row>
    <row r="225" spans="1:16" ht="216.75">
      <c r="A225" s="65" t="s">
        <v>3504</v>
      </c>
      <c r="B225" s="65" t="s">
        <v>3187</v>
      </c>
      <c r="C225" s="65" t="s">
        <v>171</v>
      </c>
      <c r="D225" s="65" t="s">
        <v>174</v>
      </c>
      <c r="E225" s="65" t="s">
        <v>49</v>
      </c>
      <c r="F225" s="65" t="s">
        <v>149</v>
      </c>
      <c r="G225" s="69" t="str">
        <f t="shared" si="3"/>
        <v>Change Method Signature</v>
      </c>
      <c r="H225" s="65" t="s">
        <v>167</v>
      </c>
      <c r="I225" s="65" t="s">
        <v>175</v>
      </c>
      <c r="J225" s="65" t="s">
        <v>102</v>
      </c>
      <c r="K225" s="65" t="s">
        <v>61</v>
      </c>
      <c r="L225" s="65" t="s">
        <v>62</v>
      </c>
      <c r="M225" s="65" t="s">
        <v>3505</v>
      </c>
      <c r="N225" s="65" t="s">
        <v>64</v>
      </c>
      <c r="O225" s="65" t="s">
        <v>62</v>
      </c>
      <c r="P225" s="65" t="s">
        <v>162</v>
      </c>
    </row>
    <row r="226" spans="1:16" ht="168">
      <c r="A226" s="65" t="s">
        <v>3506</v>
      </c>
      <c r="B226" s="65" t="s">
        <v>3186</v>
      </c>
      <c r="C226" s="65" t="s">
        <v>171</v>
      </c>
      <c r="D226" s="65" t="s">
        <v>172</v>
      </c>
      <c r="E226" s="65" t="s">
        <v>49</v>
      </c>
      <c r="F226" s="65" t="s">
        <v>149</v>
      </c>
      <c r="G226" s="69" t="str">
        <f t="shared" si="3"/>
        <v>Change Method Signature</v>
      </c>
      <c r="H226" s="65" t="s">
        <v>167</v>
      </c>
      <c r="I226" s="65" t="s">
        <v>173</v>
      </c>
      <c r="J226" s="65" t="s">
        <v>62</v>
      </c>
      <c r="K226" s="65" t="s">
        <v>61</v>
      </c>
      <c r="L226" s="65" t="s">
        <v>62</v>
      </c>
      <c r="M226" s="65" t="s">
        <v>76</v>
      </c>
      <c r="N226" s="65" t="s">
        <v>77</v>
      </c>
      <c r="O226" s="65" t="s">
        <v>61</v>
      </c>
      <c r="P226" s="65" t="s">
        <v>72</v>
      </c>
    </row>
    <row r="227" spans="1:16" ht="168">
      <c r="A227" s="65" t="s">
        <v>3507</v>
      </c>
      <c r="B227" s="65" t="s">
        <v>3192</v>
      </c>
      <c r="C227" s="65" t="s">
        <v>946</v>
      </c>
      <c r="D227" s="65" t="s">
        <v>939</v>
      </c>
      <c r="E227" s="65" t="s">
        <v>912</v>
      </c>
      <c r="F227" s="65" t="s">
        <v>149</v>
      </c>
      <c r="G227" s="69" t="str">
        <f t="shared" si="3"/>
        <v>Change Method Signature</v>
      </c>
      <c r="H227" s="65" t="s">
        <v>941</v>
      </c>
      <c r="I227" s="65" t="s">
        <v>949</v>
      </c>
      <c r="J227" s="65" t="s">
        <v>62</v>
      </c>
      <c r="K227" s="65" t="s">
        <v>61</v>
      </c>
      <c r="L227" s="65" t="s">
        <v>62</v>
      </c>
      <c r="M227" s="65" t="s">
        <v>76</v>
      </c>
      <c r="N227" s="65" t="s">
        <v>77</v>
      </c>
      <c r="O227" s="65" t="s">
        <v>61</v>
      </c>
      <c r="P227" s="65" t="s">
        <v>72</v>
      </c>
    </row>
    <row r="228" spans="1:16" ht="168">
      <c r="A228" s="65" t="s">
        <v>3508</v>
      </c>
      <c r="B228" s="65" t="s">
        <v>3187</v>
      </c>
      <c r="C228" s="65" t="s">
        <v>946</v>
      </c>
      <c r="D228" s="65" t="s">
        <v>935</v>
      </c>
      <c r="E228" s="65" t="s">
        <v>912</v>
      </c>
      <c r="F228" s="65" t="s">
        <v>149</v>
      </c>
      <c r="G228" s="69" t="str">
        <f t="shared" si="3"/>
        <v>Change Method Signature</v>
      </c>
      <c r="H228" s="65" t="s">
        <v>941</v>
      </c>
      <c r="I228" s="65" t="s">
        <v>948</v>
      </c>
      <c r="J228" s="65" t="s">
        <v>62</v>
      </c>
      <c r="K228" s="65" t="s">
        <v>61</v>
      </c>
      <c r="L228" s="65" t="s">
        <v>62</v>
      </c>
      <c r="M228" s="65" t="s">
        <v>76</v>
      </c>
      <c r="N228" s="65" t="s">
        <v>77</v>
      </c>
      <c r="O228" s="65" t="s">
        <v>61</v>
      </c>
      <c r="P228" s="65" t="s">
        <v>72</v>
      </c>
    </row>
    <row r="229" spans="1:16" ht="168">
      <c r="A229" s="65" t="s">
        <v>3509</v>
      </c>
      <c r="B229" s="65" t="s">
        <v>3186</v>
      </c>
      <c r="C229" s="65" t="s">
        <v>946</v>
      </c>
      <c r="D229" s="65" t="s">
        <v>933</v>
      </c>
      <c r="E229" s="65" t="s">
        <v>912</v>
      </c>
      <c r="F229" s="65" t="s">
        <v>149</v>
      </c>
      <c r="G229" s="69" t="str">
        <f t="shared" si="3"/>
        <v>Change Method Signature</v>
      </c>
      <c r="H229" s="65" t="s">
        <v>941</v>
      </c>
      <c r="I229" s="65" t="s">
        <v>947</v>
      </c>
      <c r="J229" s="65" t="s">
        <v>62</v>
      </c>
      <c r="K229" s="65" t="s">
        <v>61</v>
      </c>
      <c r="L229" s="65" t="s">
        <v>62</v>
      </c>
      <c r="M229" s="65" t="s">
        <v>76</v>
      </c>
      <c r="N229" s="65" t="s">
        <v>77</v>
      </c>
      <c r="O229" s="65" t="s">
        <v>61</v>
      </c>
      <c r="P229" s="65" t="s">
        <v>72</v>
      </c>
    </row>
    <row r="230" spans="1:16" ht="168">
      <c r="A230" s="65" t="s">
        <v>3510</v>
      </c>
      <c r="B230" s="65" t="s">
        <v>3192</v>
      </c>
      <c r="C230" s="65" t="s">
        <v>1322</v>
      </c>
      <c r="D230" s="65" t="s">
        <v>1329</v>
      </c>
      <c r="E230" s="65" t="s">
        <v>1316</v>
      </c>
      <c r="F230" s="65" t="s">
        <v>51</v>
      </c>
      <c r="G230" s="69" t="str">
        <f t="shared" si="3"/>
        <v>Rename Variable</v>
      </c>
      <c r="H230" s="65" t="s">
        <v>1318</v>
      </c>
      <c r="I230" s="65" t="s">
        <v>1330</v>
      </c>
      <c r="J230" s="65" t="s">
        <v>61</v>
      </c>
      <c r="K230" s="65" t="s">
        <v>61</v>
      </c>
      <c r="L230" s="65" t="s">
        <v>62</v>
      </c>
      <c r="M230" s="65" t="s">
        <v>3511</v>
      </c>
      <c r="N230" s="65" t="s">
        <v>64</v>
      </c>
      <c r="O230" s="65" t="s">
        <v>62</v>
      </c>
      <c r="P230" s="65" t="s">
        <v>162</v>
      </c>
    </row>
    <row r="231" spans="1:16" ht="150.75">
      <c r="A231" s="65" t="s">
        <v>3512</v>
      </c>
      <c r="B231" s="65" t="s">
        <v>3186</v>
      </c>
      <c r="C231" s="65" t="s">
        <v>1322</v>
      </c>
      <c r="D231" s="65" t="s">
        <v>1323</v>
      </c>
      <c r="E231" s="65" t="s">
        <v>1316</v>
      </c>
      <c r="F231" s="65" t="s">
        <v>51</v>
      </c>
      <c r="G231" s="69" t="str">
        <f t="shared" si="3"/>
        <v>Rename Variable</v>
      </c>
      <c r="H231" s="65" t="s">
        <v>1318</v>
      </c>
      <c r="I231" s="65" t="s">
        <v>1324</v>
      </c>
      <c r="J231" s="65" t="s">
        <v>62</v>
      </c>
      <c r="K231" s="65" t="s">
        <v>61</v>
      </c>
      <c r="L231" s="65" t="s">
        <v>62</v>
      </c>
      <c r="M231" s="65" t="s">
        <v>536</v>
      </c>
      <c r="N231" s="65" t="s">
        <v>64</v>
      </c>
      <c r="O231" s="65" t="s">
        <v>61</v>
      </c>
      <c r="P231" s="65" t="s">
        <v>72</v>
      </c>
    </row>
    <row r="232" spans="1:16" ht="168">
      <c r="A232" s="65" t="s">
        <v>3255</v>
      </c>
      <c r="B232" s="65" t="s">
        <v>3187</v>
      </c>
      <c r="C232" s="65" t="s">
        <v>1322</v>
      </c>
      <c r="D232" s="65" t="s">
        <v>1326</v>
      </c>
      <c r="E232" s="65" t="s">
        <v>1316</v>
      </c>
      <c r="F232" s="65" t="s">
        <v>51</v>
      </c>
      <c r="G232" s="69" t="str">
        <f t="shared" si="3"/>
        <v>Rename Variable</v>
      </c>
      <c r="H232" s="65" t="s">
        <v>1318</v>
      </c>
      <c r="I232" s="65" t="s">
        <v>1327</v>
      </c>
      <c r="J232" s="65" t="s">
        <v>62</v>
      </c>
      <c r="K232" s="65" t="s">
        <v>61</v>
      </c>
      <c r="L232" s="65" t="s">
        <v>62</v>
      </c>
      <c r="M232" s="65" t="s">
        <v>76</v>
      </c>
      <c r="N232" s="65" t="s">
        <v>77</v>
      </c>
      <c r="O232" s="65" t="s">
        <v>61</v>
      </c>
      <c r="P232" s="65" t="s">
        <v>72</v>
      </c>
    </row>
    <row r="233" spans="1:16" ht="168">
      <c r="A233" s="65" t="s">
        <v>3513</v>
      </c>
      <c r="B233" s="65" t="s">
        <v>3192</v>
      </c>
      <c r="C233" s="65" t="s">
        <v>590</v>
      </c>
      <c r="D233" s="65" t="s">
        <v>597</v>
      </c>
      <c r="E233" s="65" t="s">
        <v>556</v>
      </c>
      <c r="F233" s="65" t="s">
        <v>80</v>
      </c>
      <c r="G233" s="69" t="str">
        <f t="shared" si="3"/>
        <v>Rename Method</v>
      </c>
      <c r="H233" s="65" t="s">
        <v>585</v>
      </c>
      <c r="I233" s="65" t="s">
        <v>598</v>
      </c>
      <c r="J233" s="65" t="s">
        <v>61</v>
      </c>
      <c r="K233" s="65" t="s">
        <v>61</v>
      </c>
      <c r="L233" s="65" t="s">
        <v>62</v>
      </c>
      <c r="M233" s="65" t="s">
        <v>138</v>
      </c>
      <c r="N233" s="65" t="s">
        <v>64</v>
      </c>
      <c r="O233" s="65" t="s">
        <v>62</v>
      </c>
      <c r="P233" s="65" t="s">
        <v>66</v>
      </c>
    </row>
    <row r="234" spans="1:16" ht="168">
      <c r="A234" s="65" t="s">
        <v>3514</v>
      </c>
      <c r="B234" s="65" t="s">
        <v>3187</v>
      </c>
      <c r="C234" s="65" t="s">
        <v>590</v>
      </c>
      <c r="D234" s="65" t="s">
        <v>594</v>
      </c>
      <c r="E234" s="65" t="s">
        <v>556</v>
      </c>
      <c r="F234" s="65" t="s">
        <v>80</v>
      </c>
      <c r="G234" s="69" t="str">
        <f t="shared" si="3"/>
        <v>Rename Method</v>
      </c>
      <c r="H234" s="65" t="s">
        <v>585</v>
      </c>
      <c r="I234" s="65" t="s">
        <v>595</v>
      </c>
      <c r="J234" s="65" t="s">
        <v>61</v>
      </c>
      <c r="K234" s="65" t="s">
        <v>61</v>
      </c>
      <c r="L234" s="65" t="s">
        <v>62</v>
      </c>
      <c r="M234" s="65" t="s">
        <v>63</v>
      </c>
      <c r="N234" s="65" t="s">
        <v>64</v>
      </c>
      <c r="O234" s="65" t="s">
        <v>62</v>
      </c>
      <c r="P234" s="65" t="s">
        <v>66</v>
      </c>
    </row>
    <row r="235" spans="1:16" ht="150.75">
      <c r="A235" s="65" t="s">
        <v>3515</v>
      </c>
      <c r="B235" s="65" t="s">
        <v>3186</v>
      </c>
      <c r="C235" s="65" t="s">
        <v>590</v>
      </c>
      <c r="D235" s="65" t="s">
        <v>591</v>
      </c>
      <c r="E235" s="65" t="s">
        <v>556</v>
      </c>
      <c r="F235" s="65" t="s">
        <v>80</v>
      </c>
      <c r="G235" s="69" t="str">
        <f t="shared" si="3"/>
        <v>Rename Method</v>
      </c>
      <c r="H235" s="65" t="s">
        <v>585</v>
      </c>
      <c r="I235" s="65" t="s">
        <v>592</v>
      </c>
      <c r="J235" s="65" t="s">
        <v>62</v>
      </c>
      <c r="K235" s="65" t="s">
        <v>61</v>
      </c>
      <c r="L235" s="65" t="s">
        <v>62</v>
      </c>
      <c r="M235" s="65" t="s">
        <v>76</v>
      </c>
      <c r="N235" s="65" t="s">
        <v>77</v>
      </c>
      <c r="O235" s="65" t="s">
        <v>61</v>
      </c>
      <c r="P235" s="65" t="s">
        <v>72</v>
      </c>
    </row>
    <row r="236" spans="1:16" ht="183.75">
      <c r="A236" s="65" t="s">
        <v>3516</v>
      </c>
      <c r="B236" s="65" t="s">
        <v>3192</v>
      </c>
      <c r="C236" s="65" t="s">
        <v>389</v>
      </c>
      <c r="D236" s="65" t="s">
        <v>235</v>
      </c>
      <c r="E236" s="65" t="s">
        <v>329</v>
      </c>
      <c r="F236" s="65" t="s">
        <v>114</v>
      </c>
      <c r="G236" s="69" t="str">
        <f t="shared" si="3"/>
        <v>Extract Method</v>
      </c>
      <c r="H236" s="65" t="s">
        <v>384</v>
      </c>
      <c r="I236" s="65" t="s">
        <v>396</v>
      </c>
      <c r="J236" s="65" t="s">
        <v>61</v>
      </c>
      <c r="K236" s="65" t="s">
        <v>61</v>
      </c>
      <c r="L236" s="65" t="s">
        <v>62</v>
      </c>
      <c r="M236" s="65" t="s">
        <v>397</v>
      </c>
      <c r="N236" s="65" t="s">
        <v>64</v>
      </c>
      <c r="O236" s="65" t="s">
        <v>62</v>
      </c>
      <c r="P236" s="65" t="s">
        <v>66</v>
      </c>
    </row>
    <row r="237" spans="1:16" ht="250.5">
      <c r="A237" s="65" t="s">
        <v>3517</v>
      </c>
      <c r="B237" s="65" t="s">
        <v>3187</v>
      </c>
      <c r="C237" s="65" t="s">
        <v>389</v>
      </c>
      <c r="D237" s="65" t="s">
        <v>233</v>
      </c>
      <c r="E237" s="65" t="s">
        <v>329</v>
      </c>
      <c r="F237" s="65" t="s">
        <v>114</v>
      </c>
      <c r="G237" s="69" t="str">
        <f t="shared" si="3"/>
        <v>Extract Method</v>
      </c>
      <c r="H237" s="65" t="s">
        <v>384</v>
      </c>
      <c r="I237" s="65" t="s">
        <v>393</v>
      </c>
      <c r="J237" s="65" t="s">
        <v>61</v>
      </c>
      <c r="K237" s="65" t="s">
        <v>61</v>
      </c>
      <c r="L237" s="65" t="s">
        <v>62</v>
      </c>
      <c r="M237" s="65" t="s">
        <v>3518</v>
      </c>
      <c r="N237" s="65" t="s">
        <v>64</v>
      </c>
      <c r="O237" s="65" t="s">
        <v>62</v>
      </c>
      <c r="P237" s="65" t="s">
        <v>66</v>
      </c>
    </row>
    <row r="238" spans="1:16" ht="150.75">
      <c r="A238" s="65" t="s">
        <v>3519</v>
      </c>
      <c r="B238" s="65" t="s">
        <v>3186</v>
      </c>
      <c r="C238" s="65" t="s">
        <v>389</v>
      </c>
      <c r="D238" s="65" t="s">
        <v>230</v>
      </c>
      <c r="E238" s="65" t="s">
        <v>329</v>
      </c>
      <c r="F238" s="65" t="s">
        <v>114</v>
      </c>
      <c r="G238" s="69" t="str">
        <f t="shared" si="3"/>
        <v>Extract Method</v>
      </c>
      <c r="H238" s="65" t="s">
        <v>384</v>
      </c>
      <c r="I238" s="65" t="s">
        <v>390</v>
      </c>
      <c r="J238" s="65" t="s">
        <v>62</v>
      </c>
      <c r="K238" s="65" t="s">
        <v>61</v>
      </c>
      <c r="L238" s="65" t="s">
        <v>62</v>
      </c>
      <c r="M238" s="65" t="s">
        <v>3520</v>
      </c>
      <c r="N238" s="65" t="s">
        <v>125</v>
      </c>
      <c r="O238" s="65" t="s">
        <v>61</v>
      </c>
      <c r="P238" s="65" t="s">
        <v>72</v>
      </c>
    </row>
    <row r="239" spans="1:16" ht="168">
      <c r="A239" s="65" t="s">
        <v>3521</v>
      </c>
      <c r="B239" s="65" t="s">
        <v>3192</v>
      </c>
      <c r="C239" s="65" t="s">
        <v>202</v>
      </c>
      <c r="D239" s="65" t="s">
        <v>210</v>
      </c>
      <c r="E239" s="65" t="s">
        <v>195</v>
      </c>
      <c r="F239" s="65" t="s">
        <v>80</v>
      </c>
      <c r="G239" s="69" t="str">
        <f t="shared" si="3"/>
        <v>Rename Method</v>
      </c>
      <c r="H239" s="65" t="s">
        <v>197</v>
      </c>
      <c r="I239" s="65" t="s">
        <v>211</v>
      </c>
      <c r="J239" s="65" t="s">
        <v>62</v>
      </c>
      <c r="K239" s="65" t="s">
        <v>61</v>
      </c>
      <c r="L239" s="65" t="s">
        <v>62</v>
      </c>
      <c r="M239" s="65" t="s">
        <v>3354</v>
      </c>
      <c r="N239" s="65" t="s">
        <v>125</v>
      </c>
      <c r="O239" s="65" t="s">
        <v>61</v>
      </c>
      <c r="P239" s="65" t="s">
        <v>72</v>
      </c>
    </row>
    <row r="240" spans="1:16" ht="168">
      <c r="A240" s="65" t="s">
        <v>3522</v>
      </c>
      <c r="B240" s="65" t="s">
        <v>3192</v>
      </c>
      <c r="C240" s="65" t="s">
        <v>202</v>
      </c>
      <c r="D240" s="65" t="s">
        <v>220</v>
      </c>
      <c r="E240" s="65" t="s">
        <v>195</v>
      </c>
      <c r="F240" s="65" t="s">
        <v>80</v>
      </c>
      <c r="G240" s="69" t="str">
        <f t="shared" si="3"/>
        <v>Rename Method</v>
      </c>
      <c r="H240" s="65" t="s">
        <v>197</v>
      </c>
      <c r="I240" s="65" t="s">
        <v>221</v>
      </c>
      <c r="J240" s="65" t="s">
        <v>62</v>
      </c>
      <c r="K240" s="65" t="s">
        <v>61</v>
      </c>
      <c r="L240" s="65" t="s">
        <v>62</v>
      </c>
      <c r="M240" s="65" t="s">
        <v>222</v>
      </c>
      <c r="N240" s="65" t="s">
        <v>77</v>
      </c>
      <c r="O240" s="65" t="s">
        <v>61</v>
      </c>
      <c r="P240" s="65" t="s">
        <v>72</v>
      </c>
    </row>
    <row r="241" spans="1:16" ht="183.75">
      <c r="A241" s="65" t="s">
        <v>3523</v>
      </c>
      <c r="B241" s="65" t="s">
        <v>3187</v>
      </c>
      <c r="C241" s="65" t="s">
        <v>202</v>
      </c>
      <c r="D241" s="65" t="s">
        <v>207</v>
      </c>
      <c r="E241" s="65" t="s">
        <v>195</v>
      </c>
      <c r="F241" s="65" t="s">
        <v>80</v>
      </c>
      <c r="G241" s="69" t="str">
        <f t="shared" si="3"/>
        <v>Rename Method</v>
      </c>
      <c r="H241" s="65" t="s">
        <v>197</v>
      </c>
      <c r="I241" s="65" t="s">
        <v>208</v>
      </c>
      <c r="J241" s="65" t="s">
        <v>62</v>
      </c>
      <c r="K241" s="65" t="s">
        <v>61</v>
      </c>
      <c r="L241" s="65" t="s">
        <v>62</v>
      </c>
      <c r="M241" s="65" t="s">
        <v>3354</v>
      </c>
      <c r="N241" s="65" t="s">
        <v>125</v>
      </c>
      <c r="O241" s="65" t="s">
        <v>61</v>
      </c>
      <c r="P241" s="65" t="s">
        <v>72</v>
      </c>
    </row>
    <row r="242" spans="1:16" ht="168">
      <c r="A242" s="65" t="s">
        <v>3524</v>
      </c>
      <c r="B242" s="65" t="s">
        <v>3187</v>
      </c>
      <c r="C242" s="65" t="s">
        <v>202</v>
      </c>
      <c r="D242" s="65" t="s">
        <v>217</v>
      </c>
      <c r="E242" s="65" t="s">
        <v>195</v>
      </c>
      <c r="F242" s="65" t="s">
        <v>80</v>
      </c>
      <c r="G242" s="69" t="str">
        <f t="shared" si="3"/>
        <v>Rename Method</v>
      </c>
      <c r="H242" s="65" t="s">
        <v>197</v>
      </c>
      <c r="I242" s="65" t="s">
        <v>218</v>
      </c>
      <c r="J242" s="65" t="s">
        <v>62</v>
      </c>
      <c r="K242" s="65" t="s">
        <v>61</v>
      </c>
      <c r="L242" s="65" t="s">
        <v>62</v>
      </c>
      <c r="M242" s="65" t="s">
        <v>222</v>
      </c>
      <c r="N242" s="65" t="s">
        <v>77</v>
      </c>
      <c r="O242" s="65" t="s">
        <v>61</v>
      </c>
      <c r="P242" s="65" t="s">
        <v>72</v>
      </c>
    </row>
    <row r="243" spans="1:16" ht="216.75">
      <c r="A243" s="65" t="s">
        <v>3525</v>
      </c>
      <c r="B243" s="65" t="s">
        <v>3186</v>
      </c>
      <c r="C243" s="65" t="s">
        <v>202</v>
      </c>
      <c r="D243" s="65" t="s">
        <v>203</v>
      </c>
      <c r="E243" s="65" t="s">
        <v>195</v>
      </c>
      <c r="F243" s="65" t="s">
        <v>80</v>
      </c>
      <c r="G243" s="69" t="str">
        <f t="shared" si="3"/>
        <v>Rename Method</v>
      </c>
      <c r="H243" s="65" t="s">
        <v>197</v>
      </c>
      <c r="I243" s="65" t="s">
        <v>204</v>
      </c>
      <c r="J243" s="65" t="s">
        <v>102</v>
      </c>
      <c r="K243" s="65" t="s">
        <v>61</v>
      </c>
      <c r="L243" s="65" t="s">
        <v>62</v>
      </c>
      <c r="M243" s="65" t="s">
        <v>3526</v>
      </c>
      <c r="N243" s="65" t="s">
        <v>125</v>
      </c>
      <c r="O243" s="65" t="s">
        <v>62</v>
      </c>
      <c r="P243" s="65" t="s">
        <v>162</v>
      </c>
    </row>
    <row r="244" spans="1:16" ht="150.75">
      <c r="A244" s="65" t="s">
        <v>3527</v>
      </c>
      <c r="B244" s="65" t="s">
        <v>3186</v>
      </c>
      <c r="C244" s="65" t="s">
        <v>202</v>
      </c>
      <c r="D244" s="65" t="s">
        <v>213</v>
      </c>
      <c r="E244" s="65" t="s">
        <v>195</v>
      </c>
      <c r="F244" s="65" t="s">
        <v>80</v>
      </c>
      <c r="G244" s="69" t="str">
        <f t="shared" si="3"/>
        <v>Rename Method</v>
      </c>
      <c r="H244" s="65" t="s">
        <v>197</v>
      </c>
      <c r="I244" s="65" t="s">
        <v>214</v>
      </c>
      <c r="J244" s="65" t="s">
        <v>62</v>
      </c>
      <c r="K244" s="65" t="s">
        <v>61</v>
      </c>
      <c r="L244" s="65" t="s">
        <v>62</v>
      </c>
      <c r="M244" s="65" t="s">
        <v>222</v>
      </c>
      <c r="N244" s="65" t="s">
        <v>77</v>
      </c>
      <c r="O244" s="65" t="s">
        <v>61</v>
      </c>
      <c r="P244" s="65" t="s">
        <v>72</v>
      </c>
    </row>
    <row r="245" spans="1:16" ht="168">
      <c r="A245" s="65" t="s">
        <v>3528</v>
      </c>
      <c r="B245" s="65" t="s">
        <v>3192</v>
      </c>
      <c r="C245" s="65" t="s">
        <v>1901</v>
      </c>
      <c r="D245" s="65" t="s">
        <v>1908</v>
      </c>
      <c r="E245" s="65" t="s">
        <v>1884</v>
      </c>
      <c r="F245" s="65" t="s">
        <v>114</v>
      </c>
      <c r="G245" s="69" t="str">
        <f t="shared" si="3"/>
        <v>Extract Method</v>
      </c>
      <c r="H245" s="65" t="s">
        <v>1896</v>
      </c>
      <c r="I245" s="65" t="s">
        <v>1909</v>
      </c>
      <c r="J245" s="65" t="s">
        <v>62</v>
      </c>
      <c r="K245" s="65" t="s">
        <v>61</v>
      </c>
      <c r="L245" s="65" t="s">
        <v>62</v>
      </c>
      <c r="M245" s="65" t="s">
        <v>76</v>
      </c>
      <c r="N245" s="65" t="s">
        <v>77</v>
      </c>
      <c r="O245" s="65" t="s">
        <v>61</v>
      </c>
      <c r="P245" s="65" t="s">
        <v>72</v>
      </c>
    </row>
    <row r="246" spans="1:16" ht="168">
      <c r="A246" s="65" t="s">
        <v>3529</v>
      </c>
      <c r="B246" s="65" t="s">
        <v>3187</v>
      </c>
      <c r="C246" s="65" t="s">
        <v>1901</v>
      </c>
      <c r="D246" s="65" t="s">
        <v>1904</v>
      </c>
      <c r="E246" s="65" t="s">
        <v>1884</v>
      </c>
      <c r="F246" s="65" t="s">
        <v>114</v>
      </c>
      <c r="G246" s="69" t="str">
        <f t="shared" si="3"/>
        <v>Extract Method</v>
      </c>
      <c r="H246" s="65" t="s">
        <v>1896</v>
      </c>
      <c r="I246" s="65" t="s">
        <v>1905</v>
      </c>
      <c r="J246" s="65" t="s">
        <v>62</v>
      </c>
      <c r="K246" s="65" t="s">
        <v>61</v>
      </c>
      <c r="L246" s="65" t="s">
        <v>62</v>
      </c>
      <c r="M246" s="65" t="s">
        <v>3530</v>
      </c>
      <c r="N246" s="65" t="s">
        <v>77</v>
      </c>
      <c r="O246" s="65" t="s">
        <v>61</v>
      </c>
      <c r="P246" s="65" t="s">
        <v>72</v>
      </c>
    </row>
    <row r="247" spans="1:16" ht="150.75">
      <c r="A247" s="65" t="s">
        <v>3531</v>
      </c>
      <c r="B247" s="65" t="s">
        <v>3186</v>
      </c>
      <c r="C247" s="65" t="s">
        <v>1901</v>
      </c>
      <c r="D247" s="65" t="s">
        <v>1902</v>
      </c>
      <c r="E247" s="65" t="s">
        <v>1884</v>
      </c>
      <c r="F247" s="65" t="s">
        <v>114</v>
      </c>
      <c r="G247" s="69" t="str">
        <f t="shared" si="3"/>
        <v>Extract Method</v>
      </c>
      <c r="H247" s="65" t="s">
        <v>1896</v>
      </c>
      <c r="I247" s="65" t="s">
        <v>1903</v>
      </c>
      <c r="J247" s="65" t="s">
        <v>62</v>
      </c>
      <c r="K247" s="65" t="s">
        <v>61</v>
      </c>
      <c r="L247" s="65" t="s">
        <v>62</v>
      </c>
      <c r="M247" s="65" t="s">
        <v>76</v>
      </c>
      <c r="N247" s="65" t="s">
        <v>77</v>
      </c>
      <c r="O247" s="65" t="s">
        <v>61</v>
      </c>
      <c r="P247" s="65" t="s">
        <v>72</v>
      </c>
    </row>
    <row r="248" spans="1:16" ht="150.75">
      <c r="A248" s="65" t="s">
        <v>3532</v>
      </c>
      <c r="B248" s="65" t="s">
        <v>3192</v>
      </c>
      <c r="C248" s="65" t="s">
        <v>229</v>
      </c>
      <c r="D248" s="65" t="s">
        <v>235</v>
      </c>
      <c r="E248" s="65" t="s">
        <v>195</v>
      </c>
      <c r="F248" s="65" t="s">
        <v>80</v>
      </c>
      <c r="G248" s="69" t="str">
        <f t="shared" si="3"/>
        <v>Rename Method</v>
      </c>
      <c r="H248" s="65" t="s">
        <v>224</v>
      </c>
      <c r="I248" s="65" t="s">
        <v>236</v>
      </c>
      <c r="J248" s="65" t="s">
        <v>62</v>
      </c>
      <c r="K248" s="65" t="s">
        <v>61</v>
      </c>
      <c r="L248" s="65" t="s">
        <v>62</v>
      </c>
      <c r="M248" s="65" t="s">
        <v>76</v>
      </c>
      <c r="N248" s="65" t="s">
        <v>77</v>
      </c>
      <c r="O248" s="65" t="s">
        <v>61</v>
      </c>
      <c r="P248" s="65" t="s">
        <v>72</v>
      </c>
    </row>
    <row r="249" spans="1:16" ht="150.75">
      <c r="A249" s="65" t="s">
        <v>3533</v>
      </c>
      <c r="B249" s="65" t="s">
        <v>3187</v>
      </c>
      <c r="C249" s="65" t="s">
        <v>229</v>
      </c>
      <c r="D249" s="65" t="s">
        <v>233</v>
      </c>
      <c r="E249" s="65" t="s">
        <v>195</v>
      </c>
      <c r="F249" s="65" t="s">
        <v>80</v>
      </c>
      <c r="G249" s="69" t="str">
        <f t="shared" si="3"/>
        <v>Rename Method</v>
      </c>
      <c r="H249" s="65" t="s">
        <v>224</v>
      </c>
      <c r="I249" s="65" t="s">
        <v>234</v>
      </c>
      <c r="J249" s="65" t="s">
        <v>62</v>
      </c>
      <c r="K249" s="65" t="s">
        <v>61</v>
      </c>
      <c r="L249" s="65" t="s">
        <v>62</v>
      </c>
      <c r="M249" s="65" t="s">
        <v>76</v>
      </c>
      <c r="N249" s="65" t="s">
        <v>77</v>
      </c>
      <c r="O249" s="65" t="s">
        <v>61</v>
      </c>
      <c r="P249" s="65" t="s">
        <v>72</v>
      </c>
    </row>
    <row r="250" spans="1:16" ht="134.25">
      <c r="A250" s="65" t="s">
        <v>3534</v>
      </c>
      <c r="B250" s="65" t="s">
        <v>3186</v>
      </c>
      <c r="C250" s="65" t="s">
        <v>229</v>
      </c>
      <c r="D250" s="65" t="s">
        <v>230</v>
      </c>
      <c r="E250" s="65" t="s">
        <v>195</v>
      </c>
      <c r="F250" s="65" t="s">
        <v>80</v>
      </c>
      <c r="G250" s="69" t="str">
        <f t="shared" si="3"/>
        <v>Rename Method</v>
      </c>
      <c r="H250" s="65" t="s">
        <v>224</v>
      </c>
      <c r="I250" s="65" t="s">
        <v>231</v>
      </c>
      <c r="J250" s="65" t="s">
        <v>62</v>
      </c>
      <c r="K250" s="65" t="s">
        <v>61</v>
      </c>
      <c r="L250" s="65" t="s">
        <v>62</v>
      </c>
      <c r="M250" s="65" t="s">
        <v>76</v>
      </c>
      <c r="N250" s="65" t="s">
        <v>77</v>
      </c>
      <c r="O250" s="65" t="s">
        <v>61</v>
      </c>
      <c r="P250" s="65" t="s">
        <v>72</v>
      </c>
    </row>
    <row r="251" spans="1:16" ht="150.75">
      <c r="A251" s="65" t="s">
        <v>3535</v>
      </c>
      <c r="B251" s="65" t="s">
        <v>3192</v>
      </c>
      <c r="C251" s="65" t="s">
        <v>86</v>
      </c>
      <c r="D251" s="65" t="s">
        <v>92</v>
      </c>
      <c r="E251" s="65" t="s">
        <v>49</v>
      </c>
      <c r="F251" s="65" t="s">
        <v>80</v>
      </c>
      <c r="G251" s="69" t="str">
        <f t="shared" si="3"/>
        <v>Rename Method</v>
      </c>
      <c r="H251" s="65" t="s">
        <v>81</v>
      </c>
      <c r="I251" s="65" t="s">
        <v>93</v>
      </c>
      <c r="J251" s="65" t="s">
        <v>62</v>
      </c>
      <c r="K251" s="65" t="s">
        <v>61</v>
      </c>
      <c r="L251" s="65" t="s">
        <v>62</v>
      </c>
      <c r="M251" s="65" t="s">
        <v>76</v>
      </c>
      <c r="N251" s="65" t="s">
        <v>77</v>
      </c>
      <c r="O251" s="65" t="s">
        <v>61</v>
      </c>
      <c r="P251" s="65" t="s">
        <v>72</v>
      </c>
    </row>
    <row r="252" spans="1:16" ht="150.75">
      <c r="A252" s="65" t="s">
        <v>3536</v>
      </c>
      <c r="B252" s="65" t="s">
        <v>3187</v>
      </c>
      <c r="C252" s="65" t="s">
        <v>86</v>
      </c>
      <c r="D252" s="65" t="s">
        <v>90</v>
      </c>
      <c r="E252" s="65" t="s">
        <v>49</v>
      </c>
      <c r="F252" s="65" t="s">
        <v>80</v>
      </c>
      <c r="G252" s="69" t="str">
        <f t="shared" si="3"/>
        <v>Rename Method</v>
      </c>
      <c r="H252" s="65" t="s">
        <v>81</v>
      </c>
      <c r="I252" s="65" t="s">
        <v>91</v>
      </c>
      <c r="J252" s="65" t="s">
        <v>62</v>
      </c>
      <c r="K252" s="65" t="s">
        <v>61</v>
      </c>
      <c r="L252" s="65" t="s">
        <v>62</v>
      </c>
      <c r="M252" s="65" t="s">
        <v>76</v>
      </c>
      <c r="N252" s="65" t="s">
        <v>77</v>
      </c>
      <c r="O252" s="65" t="s">
        <v>61</v>
      </c>
      <c r="P252" s="65" t="s">
        <v>72</v>
      </c>
    </row>
    <row r="253" spans="1:16" ht="134.25">
      <c r="A253" s="65" t="s">
        <v>3537</v>
      </c>
      <c r="B253" s="65" t="s">
        <v>3186</v>
      </c>
      <c r="C253" s="65" t="s">
        <v>86</v>
      </c>
      <c r="D253" s="65" t="s">
        <v>87</v>
      </c>
      <c r="E253" s="65" t="s">
        <v>49</v>
      </c>
      <c r="F253" s="65" t="s">
        <v>80</v>
      </c>
      <c r="G253" s="69" t="str">
        <f t="shared" si="3"/>
        <v>Rename Method</v>
      </c>
      <c r="H253" s="65" t="s">
        <v>81</v>
      </c>
      <c r="I253" s="65" t="s">
        <v>88</v>
      </c>
      <c r="J253" s="65" t="s">
        <v>62</v>
      </c>
      <c r="K253" s="65" t="s">
        <v>61</v>
      </c>
      <c r="L253" s="65" t="s">
        <v>62</v>
      </c>
      <c r="M253" s="65" t="s">
        <v>76</v>
      </c>
      <c r="N253" s="65" t="s">
        <v>77</v>
      </c>
      <c r="O253" s="65" t="s">
        <v>61</v>
      </c>
      <c r="P253" s="65" t="s">
        <v>72</v>
      </c>
    </row>
    <row r="254" spans="1:16" ht="150.75">
      <c r="A254" s="65" t="s">
        <v>3538</v>
      </c>
      <c r="B254" s="65" t="s">
        <v>3192</v>
      </c>
      <c r="C254" s="65" t="s">
        <v>337</v>
      </c>
      <c r="D254" s="65" t="s">
        <v>342</v>
      </c>
      <c r="E254" s="65" t="s">
        <v>329</v>
      </c>
      <c r="F254" s="65" t="s">
        <v>51</v>
      </c>
      <c r="G254" s="69" t="str">
        <f t="shared" si="3"/>
        <v>Rename Variable</v>
      </c>
      <c r="H254" s="65" t="s">
        <v>331</v>
      </c>
      <c r="I254" s="65" t="s">
        <v>343</v>
      </c>
      <c r="J254" s="65" t="s">
        <v>62</v>
      </c>
      <c r="K254" s="65" t="s">
        <v>61</v>
      </c>
      <c r="L254" s="65" t="s">
        <v>62</v>
      </c>
      <c r="M254" s="65" t="s">
        <v>76</v>
      </c>
      <c r="N254" s="65" t="s">
        <v>77</v>
      </c>
      <c r="O254" s="65" t="s">
        <v>61</v>
      </c>
      <c r="P254" s="65" t="s">
        <v>72</v>
      </c>
    </row>
    <row r="255" spans="1:16" ht="168">
      <c r="A255" s="65" t="s">
        <v>3539</v>
      </c>
      <c r="B255" s="65" t="s">
        <v>3192</v>
      </c>
      <c r="C255" s="65" t="s">
        <v>337</v>
      </c>
      <c r="D255" s="65" t="s">
        <v>349</v>
      </c>
      <c r="E255" s="65" t="s">
        <v>329</v>
      </c>
      <c r="F255" s="65" t="s">
        <v>51</v>
      </c>
      <c r="G255" s="69" t="str">
        <f t="shared" si="3"/>
        <v>Rename Variable</v>
      </c>
      <c r="H255" s="65" t="s">
        <v>331</v>
      </c>
      <c r="I255" s="65" t="s">
        <v>350</v>
      </c>
      <c r="J255" s="65" t="s">
        <v>62</v>
      </c>
      <c r="K255" s="65" t="s">
        <v>61</v>
      </c>
      <c r="L255" s="65" t="s">
        <v>62</v>
      </c>
      <c r="M255" s="65" t="s">
        <v>76</v>
      </c>
      <c r="N255" s="65" t="s">
        <v>77</v>
      </c>
      <c r="O255" s="65" t="s">
        <v>61</v>
      </c>
      <c r="P255" s="65" t="s">
        <v>72</v>
      </c>
    </row>
    <row r="256" spans="1:16" ht="150.75">
      <c r="A256" s="65" t="s">
        <v>3540</v>
      </c>
      <c r="B256" s="65" t="s">
        <v>3192</v>
      </c>
      <c r="C256" s="65" t="s">
        <v>337</v>
      </c>
      <c r="D256" s="65" t="s">
        <v>357</v>
      </c>
      <c r="E256" s="65" t="s">
        <v>329</v>
      </c>
      <c r="F256" s="65" t="s">
        <v>51</v>
      </c>
      <c r="G256" s="69" t="str">
        <f t="shared" si="3"/>
        <v>Rename Variable</v>
      </c>
      <c r="H256" s="65" t="s">
        <v>331</v>
      </c>
      <c r="I256" s="65" t="s">
        <v>358</v>
      </c>
      <c r="J256" s="65" t="s">
        <v>62</v>
      </c>
      <c r="K256" s="65" t="s">
        <v>61</v>
      </c>
      <c r="L256" s="65" t="s">
        <v>62</v>
      </c>
      <c r="M256" s="65" t="s">
        <v>3424</v>
      </c>
      <c r="N256" s="65" t="s">
        <v>125</v>
      </c>
      <c r="O256" s="65" t="s">
        <v>61</v>
      </c>
      <c r="P256" s="65" t="s">
        <v>72</v>
      </c>
    </row>
    <row r="257" spans="1:16" ht="168">
      <c r="A257" s="65" t="s">
        <v>3541</v>
      </c>
      <c r="B257" s="65" t="s">
        <v>3192</v>
      </c>
      <c r="C257" s="65" t="s">
        <v>337</v>
      </c>
      <c r="D257" s="65" t="s">
        <v>364</v>
      </c>
      <c r="E257" s="65" t="s">
        <v>329</v>
      </c>
      <c r="F257" s="65" t="s">
        <v>51</v>
      </c>
      <c r="G257" s="69" t="str">
        <f t="shared" si="3"/>
        <v>Rename Variable</v>
      </c>
      <c r="H257" s="65" t="s">
        <v>331</v>
      </c>
      <c r="I257" s="65" t="s">
        <v>365</v>
      </c>
      <c r="J257" s="65" t="s">
        <v>62</v>
      </c>
      <c r="K257" s="65" t="s">
        <v>61</v>
      </c>
      <c r="L257" s="65" t="s">
        <v>62</v>
      </c>
      <c r="M257" s="65" t="s">
        <v>76</v>
      </c>
      <c r="N257" s="65" t="s">
        <v>77</v>
      </c>
      <c r="O257" s="65" t="s">
        <v>61</v>
      </c>
      <c r="P257" s="65" t="s">
        <v>72</v>
      </c>
    </row>
    <row r="258" spans="1:16" ht="150.75">
      <c r="A258" s="65" t="s">
        <v>3542</v>
      </c>
      <c r="B258" s="65" t="s">
        <v>3187</v>
      </c>
      <c r="C258" s="65" t="s">
        <v>337</v>
      </c>
      <c r="D258" s="65" t="s">
        <v>340</v>
      </c>
      <c r="E258" s="65" t="s">
        <v>329</v>
      </c>
      <c r="F258" s="65" t="s">
        <v>51</v>
      </c>
      <c r="G258" s="69" t="str">
        <f t="shared" si="3"/>
        <v>Rename Variable</v>
      </c>
      <c r="H258" s="65" t="s">
        <v>331</v>
      </c>
      <c r="I258" s="65" t="s">
        <v>341</v>
      </c>
      <c r="J258" s="65" t="s">
        <v>62</v>
      </c>
      <c r="K258" s="65" t="s">
        <v>61</v>
      </c>
      <c r="L258" s="65" t="s">
        <v>62</v>
      </c>
      <c r="M258" s="65" t="s">
        <v>76</v>
      </c>
      <c r="N258" s="65" t="s">
        <v>77</v>
      </c>
      <c r="O258" s="65" t="s">
        <v>61</v>
      </c>
      <c r="P258" s="65" t="s">
        <v>72</v>
      </c>
    </row>
    <row r="259" spans="1:16" ht="168">
      <c r="A259" s="65" t="s">
        <v>3543</v>
      </c>
      <c r="B259" s="65" t="s">
        <v>3187</v>
      </c>
      <c r="C259" s="65" t="s">
        <v>337</v>
      </c>
      <c r="D259" s="65" t="s">
        <v>347</v>
      </c>
      <c r="E259" s="65" t="s">
        <v>329</v>
      </c>
      <c r="F259" s="65" t="s">
        <v>51</v>
      </c>
      <c r="G259" s="69" t="str">
        <f t="shared" ref="G259:G322" si="4">TRIM(IFERROR(LEFT(F259,FIND("(",F259)-1),F259))</f>
        <v>Rename Variable</v>
      </c>
      <c r="H259" s="65" t="s">
        <v>331</v>
      </c>
      <c r="I259" s="65" t="s">
        <v>348</v>
      </c>
      <c r="J259" s="65" t="s">
        <v>62</v>
      </c>
      <c r="K259" s="65" t="s">
        <v>61</v>
      </c>
      <c r="L259" s="65" t="s">
        <v>62</v>
      </c>
      <c r="M259" s="65" t="s">
        <v>76</v>
      </c>
      <c r="N259" s="65" t="s">
        <v>77</v>
      </c>
      <c r="O259" s="65" t="s">
        <v>61</v>
      </c>
      <c r="P259" s="65" t="s">
        <v>72</v>
      </c>
    </row>
    <row r="260" spans="1:16" ht="150.75">
      <c r="A260" s="65" t="s">
        <v>3240</v>
      </c>
      <c r="B260" s="65" t="s">
        <v>3187</v>
      </c>
      <c r="C260" s="65" t="s">
        <v>337</v>
      </c>
      <c r="D260" s="65" t="s">
        <v>355</v>
      </c>
      <c r="E260" s="65" t="s">
        <v>329</v>
      </c>
      <c r="F260" s="65" t="s">
        <v>51</v>
      </c>
      <c r="G260" s="69" t="str">
        <f t="shared" si="4"/>
        <v>Rename Variable</v>
      </c>
      <c r="H260" s="65" t="s">
        <v>331</v>
      </c>
      <c r="I260" s="65" t="s">
        <v>356</v>
      </c>
      <c r="J260" s="65" t="s">
        <v>62</v>
      </c>
      <c r="K260" s="65" t="s">
        <v>61</v>
      </c>
      <c r="L260" s="65" t="s">
        <v>62</v>
      </c>
      <c r="M260" s="65" t="s">
        <v>3424</v>
      </c>
      <c r="N260" s="65" t="s">
        <v>125</v>
      </c>
      <c r="O260" s="65" t="s">
        <v>61</v>
      </c>
      <c r="P260" s="65" t="s">
        <v>72</v>
      </c>
    </row>
    <row r="261" spans="1:16" ht="168">
      <c r="A261" s="65" t="s">
        <v>3544</v>
      </c>
      <c r="B261" s="65" t="s">
        <v>3187</v>
      </c>
      <c r="C261" s="65" t="s">
        <v>337</v>
      </c>
      <c r="D261" s="65" t="s">
        <v>362</v>
      </c>
      <c r="E261" s="65" t="s">
        <v>329</v>
      </c>
      <c r="F261" s="65" t="s">
        <v>51</v>
      </c>
      <c r="G261" s="69" t="str">
        <f t="shared" si="4"/>
        <v>Rename Variable</v>
      </c>
      <c r="H261" s="65" t="s">
        <v>331</v>
      </c>
      <c r="I261" s="65" t="s">
        <v>363</v>
      </c>
      <c r="J261" s="65" t="s">
        <v>62</v>
      </c>
      <c r="K261" s="65" t="s">
        <v>61</v>
      </c>
      <c r="L261" s="65" t="s">
        <v>62</v>
      </c>
      <c r="M261" s="65" t="s">
        <v>76</v>
      </c>
      <c r="N261" s="65" t="s">
        <v>77</v>
      </c>
      <c r="O261" s="65" t="s">
        <v>61</v>
      </c>
      <c r="P261" s="65" t="s">
        <v>72</v>
      </c>
    </row>
    <row r="262" spans="1:16" ht="134.25">
      <c r="A262" s="65" t="s">
        <v>3545</v>
      </c>
      <c r="B262" s="65" t="s">
        <v>3186</v>
      </c>
      <c r="C262" s="65" t="s">
        <v>337</v>
      </c>
      <c r="D262" s="65" t="s">
        <v>338</v>
      </c>
      <c r="E262" s="65" t="s">
        <v>329</v>
      </c>
      <c r="F262" s="65" t="s">
        <v>51</v>
      </c>
      <c r="G262" s="69" t="str">
        <f t="shared" si="4"/>
        <v>Rename Variable</v>
      </c>
      <c r="H262" s="65" t="s">
        <v>331</v>
      </c>
      <c r="I262" s="65" t="s">
        <v>339</v>
      </c>
      <c r="J262" s="65" t="s">
        <v>62</v>
      </c>
      <c r="K262" s="65" t="s">
        <v>61</v>
      </c>
      <c r="L262" s="65" t="s">
        <v>62</v>
      </c>
      <c r="M262" s="65" t="s">
        <v>76</v>
      </c>
      <c r="N262" s="65" t="s">
        <v>77</v>
      </c>
      <c r="O262" s="65" t="s">
        <v>61</v>
      </c>
      <c r="P262" s="65" t="s">
        <v>72</v>
      </c>
    </row>
    <row r="263" spans="1:16" ht="150.75">
      <c r="A263" s="65" t="s">
        <v>3546</v>
      </c>
      <c r="B263" s="65" t="s">
        <v>3186</v>
      </c>
      <c r="C263" s="65" t="s">
        <v>337</v>
      </c>
      <c r="D263" s="65" t="s">
        <v>345</v>
      </c>
      <c r="E263" s="65" t="s">
        <v>329</v>
      </c>
      <c r="F263" s="65" t="s">
        <v>51</v>
      </c>
      <c r="G263" s="69" t="str">
        <f t="shared" si="4"/>
        <v>Rename Variable</v>
      </c>
      <c r="H263" s="65" t="s">
        <v>331</v>
      </c>
      <c r="I263" s="65" t="s">
        <v>346</v>
      </c>
      <c r="J263" s="65" t="s">
        <v>62</v>
      </c>
      <c r="K263" s="65" t="s">
        <v>61</v>
      </c>
      <c r="L263" s="65" t="s">
        <v>62</v>
      </c>
      <c r="M263" s="65" t="s">
        <v>76</v>
      </c>
      <c r="N263" s="65" t="s">
        <v>77</v>
      </c>
      <c r="O263" s="65" t="s">
        <v>61</v>
      </c>
      <c r="P263" s="65" t="s">
        <v>72</v>
      </c>
    </row>
    <row r="264" spans="1:16" ht="134.25">
      <c r="A264" s="65" t="s">
        <v>3547</v>
      </c>
      <c r="B264" s="65" t="s">
        <v>3186</v>
      </c>
      <c r="C264" s="65" t="s">
        <v>337</v>
      </c>
      <c r="D264" s="65" t="s">
        <v>352</v>
      </c>
      <c r="E264" s="65" t="s">
        <v>329</v>
      </c>
      <c r="F264" s="65" t="s">
        <v>51</v>
      </c>
      <c r="G264" s="69" t="str">
        <f t="shared" si="4"/>
        <v>Rename Variable</v>
      </c>
      <c r="H264" s="65" t="s">
        <v>331</v>
      </c>
      <c r="I264" s="65" t="s">
        <v>353</v>
      </c>
      <c r="J264" s="65" t="s">
        <v>62</v>
      </c>
      <c r="K264" s="65" t="s">
        <v>61</v>
      </c>
      <c r="L264" s="65" t="s">
        <v>62</v>
      </c>
      <c r="M264" s="65" t="s">
        <v>3424</v>
      </c>
      <c r="N264" s="65" t="s">
        <v>125</v>
      </c>
      <c r="O264" s="65" t="s">
        <v>61</v>
      </c>
      <c r="P264" s="65" t="s">
        <v>72</v>
      </c>
    </row>
    <row r="265" spans="1:16" ht="150.75">
      <c r="A265" s="65" t="s">
        <v>3548</v>
      </c>
      <c r="B265" s="65" t="s">
        <v>3186</v>
      </c>
      <c r="C265" s="65" t="s">
        <v>337</v>
      </c>
      <c r="D265" s="65" t="s">
        <v>360</v>
      </c>
      <c r="E265" s="65" t="s">
        <v>329</v>
      </c>
      <c r="F265" s="65" t="s">
        <v>51</v>
      </c>
      <c r="G265" s="69" t="str">
        <f t="shared" si="4"/>
        <v>Rename Variable</v>
      </c>
      <c r="H265" s="65" t="s">
        <v>331</v>
      </c>
      <c r="I265" s="65" t="s">
        <v>361</v>
      </c>
      <c r="J265" s="65" t="s">
        <v>62</v>
      </c>
      <c r="K265" s="65" t="s">
        <v>61</v>
      </c>
      <c r="L265" s="65" t="s">
        <v>62</v>
      </c>
      <c r="M265" s="65" t="s">
        <v>76</v>
      </c>
      <c r="N265" s="65" t="s">
        <v>77</v>
      </c>
      <c r="O265" s="65" t="s">
        <v>61</v>
      </c>
      <c r="P265" s="65" t="s">
        <v>72</v>
      </c>
    </row>
    <row r="266" spans="1:16" ht="150.75">
      <c r="A266" s="65" t="s">
        <v>3549</v>
      </c>
      <c r="B266" s="65" t="s">
        <v>3192</v>
      </c>
      <c r="C266" s="65" t="s">
        <v>1021</v>
      </c>
      <c r="D266" s="65" t="s">
        <v>1026</v>
      </c>
      <c r="E266" s="65" t="s">
        <v>1014</v>
      </c>
      <c r="F266" s="65" t="s">
        <v>51</v>
      </c>
      <c r="G266" s="69" t="str">
        <f t="shared" si="4"/>
        <v>Rename Variable</v>
      </c>
      <c r="H266" s="65" t="s">
        <v>1016</v>
      </c>
      <c r="I266" s="65" t="s">
        <v>1027</v>
      </c>
      <c r="J266" s="65" t="s">
        <v>62</v>
      </c>
      <c r="K266" s="65" t="s">
        <v>61</v>
      </c>
      <c r="L266" s="65" t="s">
        <v>62</v>
      </c>
      <c r="M266" s="65" t="s">
        <v>76</v>
      </c>
      <c r="N266" s="65" t="s">
        <v>77</v>
      </c>
      <c r="O266" s="65" t="s">
        <v>61</v>
      </c>
      <c r="P266" s="65" t="s">
        <v>72</v>
      </c>
    </row>
    <row r="267" spans="1:16" ht="150.75">
      <c r="A267" s="65" t="s">
        <v>3550</v>
      </c>
      <c r="B267" s="65" t="s">
        <v>3187</v>
      </c>
      <c r="C267" s="65" t="s">
        <v>1021</v>
      </c>
      <c r="D267" s="65" t="s">
        <v>1024</v>
      </c>
      <c r="E267" s="65" t="s">
        <v>1014</v>
      </c>
      <c r="F267" s="65" t="s">
        <v>51</v>
      </c>
      <c r="G267" s="69" t="str">
        <f t="shared" si="4"/>
        <v>Rename Variable</v>
      </c>
      <c r="H267" s="65" t="s">
        <v>1016</v>
      </c>
      <c r="I267" s="65" t="s">
        <v>1025</v>
      </c>
      <c r="J267" s="65" t="s">
        <v>62</v>
      </c>
      <c r="K267" s="65" t="s">
        <v>61</v>
      </c>
      <c r="L267" s="65" t="s">
        <v>62</v>
      </c>
      <c r="M267" s="65" t="s">
        <v>76</v>
      </c>
      <c r="N267" s="65" t="s">
        <v>77</v>
      </c>
      <c r="O267" s="65" t="s">
        <v>61</v>
      </c>
      <c r="P267" s="65" t="s">
        <v>72</v>
      </c>
    </row>
    <row r="268" spans="1:16" ht="134.25">
      <c r="A268" s="65" t="s">
        <v>3551</v>
      </c>
      <c r="B268" s="65" t="s">
        <v>3186</v>
      </c>
      <c r="C268" s="65" t="s">
        <v>1021</v>
      </c>
      <c r="D268" s="65" t="s">
        <v>1022</v>
      </c>
      <c r="E268" s="65" t="s">
        <v>1014</v>
      </c>
      <c r="F268" s="65" t="s">
        <v>51</v>
      </c>
      <c r="G268" s="69" t="str">
        <f t="shared" si="4"/>
        <v>Rename Variable</v>
      </c>
      <c r="H268" s="65" t="s">
        <v>1016</v>
      </c>
      <c r="I268" s="65" t="s">
        <v>1023</v>
      </c>
      <c r="J268" s="65" t="s">
        <v>62</v>
      </c>
      <c r="K268" s="65" t="s">
        <v>61</v>
      </c>
      <c r="L268" s="65" t="s">
        <v>62</v>
      </c>
      <c r="M268" s="65" t="s">
        <v>76</v>
      </c>
      <c r="N268" s="65" t="s">
        <v>77</v>
      </c>
      <c r="O268" s="65" t="s">
        <v>61</v>
      </c>
      <c r="P268" s="65" t="s">
        <v>72</v>
      </c>
    </row>
    <row r="269" spans="1:16" ht="234">
      <c r="A269" s="65" t="s">
        <v>3552</v>
      </c>
      <c r="B269" s="65" t="s">
        <v>3192</v>
      </c>
      <c r="C269" s="65" t="s">
        <v>2449</v>
      </c>
      <c r="D269" s="65" t="s">
        <v>357</v>
      </c>
      <c r="E269" s="65" t="s">
        <v>2408</v>
      </c>
      <c r="F269" s="65" t="s">
        <v>114</v>
      </c>
      <c r="G269" s="69" t="str">
        <f t="shared" si="4"/>
        <v>Extract Method</v>
      </c>
      <c r="H269" s="65" t="s">
        <v>2444</v>
      </c>
      <c r="I269" s="65" t="s">
        <v>3105</v>
      </c>
      <c r="J269" s="65" t="s">
        <v>62</v>
      </c>
      <c r="K269" s="65" t="s">
        <v>61</v>
      </c>
      <c r="L269" s="65" t="s">
        <v>62</v>
      </c>
      <c r="M269" s="65" t="s">
        <v>76</v>
      </c>
      <c r="N269" s="65" t="s">
        <v>77</v>
      </c>
      <c r="O269" s="65" t="s">
        <v>61</v>
      </c>
      <c r="P269" s="65" t="s">
        <v>72</v>
      </c>
    </row>
    <row r="270" spans="1:16" ht="234">
      <c r="A270" s="65" t="s">
        <v>3263</v>
      </c>
      <c r="B270" s="65" t="s">
        <v>3187</v>
      </c>
      <c r="C270" s="65" t="s">
        <v>2449</v>
      </c>
      <c r="D270" s="65" t="s">
        <v>355</v>
      </c>
      <c r="E270" s="65" t="s">
        <v>2408</v>
      </c>
      <c r="F270" s="65" t="s">
        <v>114</v>
      </c>
      <c r="G270" s="69" t="str">
        <f t="shared" si="4"/>
        <v>Extract Method</v>
      </c>
      <c r="H270" s="65" t="s">
        <v>2444</v>
      </c>
      <c r="I270" s="65" t="s">
        <v>3104</v>
      </c>
      <c r="J270" s="65" t="s">
        <v>62</v>
      </c>
      <c r="K270" s="65" t="s">
        <v>61</v>
      </c>
      <c r="L270" s="65" t="s">
        <v>62</v>
      </c>
      <c r="M270" s="65" t="s">
        <v>76</v>
      </c>
      <c r="N270" s="65" t="s">
        <v>77</v>
      </c>
      <c r="O270" s="65" t="s">
        <v>61</v>
      </c>
      <c r="P270" s="65" t="s">
        <v>72</v>
      </c>
    </row>
    <row r="271" spans="1:16" ht="234">
      <c r="A271" s="65" t="s">
        <v>3553</v>
      </c>
      <c r="B271" s="65" t="s">
        <v>3186</v>
      </c>
      <c r="C271" s="65" t="s">
        <v>2449</v>
      </c>
      <c r="D271" s="65" t="s">
        <v>352</v>
      </c>
      <c r="E271" s="65" t="s">
        <v>2408</v>
      </c>
      <c r="F271" s="65" t="s">
        <v>114</v>
      </c>
      <c r="G271" s="69" t="str">
        <f t="shared" si="4"/>
        <v>Extract Method</v>
      </c>
      <c r="H271" s="65" t="s">
        <v>2444</v>
      </c>
      <c r="I271" s="65" t="s">
        <v>3103</v>
      </c>
      <c r="J271" s="65" t="s">
        <v>62</v>
      </c>
      <c r="K271" s="65" t="s">
        <v>62</v>
      </c>
      <c r="L271" s="65" t="s">
        <v>61</v>
      </c>
      <c r="M271" s="65" t="s">
        <v>73</v>
      </c>
      <c r="N271" s="65" t="s">
        <v>73</v>
      </c>
      <c r="O271" s="65" t="s">
        <v>61</v>
      </c>
      <c r="P271" s="65" t="s">
        <v>850</v>
      </c>
    </row>
    <row r="272" spans="1:16" ht="150.75">
      <c r="A272" s="65" t="s">
        <v>3554</v>
      </c>
      <c r="B272" s="65" t="s">
        <v>3192</v>
      </c>
      <c r="C272" s="65" t="s">
        <v>919</v>
      </c>
      <c r="D272" s="65" t="s">
        <v>925</v>
      </c>
      <c r="E272" s="65" t="s">
        <v>912</v>
      </c>
      <c r="F272" s="65" t="s">
        <v>51</v>
      </c>
      <c r="G272" s="69" t="str">
        <f t="shared" si="4"/>
        <v>Rename Variable</v>
      </c>
      <c r="H272" s="65" t="s">
        <v>914</v>
      </c>
      <c r="I272" s="65" t="s">
        <v>926</v>
      </c>
      <c r="J272" s="65" t="s">
        <v>102</v>
      </c>
      <c r="K272" s="65" t="s">
        <v>61</v>
      </c>
      <c r="L272" s="65" t="s">
        <v>62</v>
      </c>
      <c r="M272" s="65" t="s">
        <v>138</v>
      </c>
      <c r="N272" s="65" t="s">
        <v>125</v>
      </c>
      <c r="O272" s="65" t="s">
        <v>62</v>
      </c>
      <c r="P272" s="65" t="s">
        <v>162</v>
      </c>
    </row>
    <row r="273" spans="1:16" ht="150.75">
      <c r="A273" s="65" t="s">
        <v>3249</v>
      </c>
      <c r="B273" s="65" t="s">
        <v>3187</v>
      </c>
      <c r="C273" s="65" t="s">
        <v>919</v>
      </c>
      <c r="D273" s="65" t="s">
        <v>922</v>
      </c>
      <c r="E273" s="65" t="s">
        <v>912</v>
      </c>
      <c r="F273" s="65" t="s">
        <v>51</v>
      </c>
      <c r="G273" s="69" t="str">
        <f t="shared" si="4"/>
        <v>Rename Variable</v>
      </c>
      <c r="H273" s="65" t="s">
        <v>914</v>
      </c>
      <c r="I273" s="65" t="s">
        <v>923</v>
      </c>
      <c r="J273" s="65" t="s">
        <v>62</v>
      </c>
      <c r="K273" s="65" t="s">
        <v>61</v>
      </c>
      <c r="L273" s="65" t="s">
        <v>62</v>
      </c>
      <c r="M273" s="65" t="s">
        <v>76</v>
      </c>
      <c r="N273" s="65" t="s">
        <v>77</v>
      </c>
      <c r="O273" s="65" t="s">
        <v>61</v>
      </c>
      <c r="P273" s="65" t="s">
        <v>72</v>
      </c>
    </row>
    <row r="274" spans="1:16" ht="134.25">
      <c r="A274" s="65" t="s">
        <v>3555</v>
      </c>
      <c r="B274" s="65" t="s">
        <v>3186</v>
      </c>
      <c r="C274" s="65" t="s">
        <v>919</v>
      </c>
      <c r="D274" s="65" t="s">
        <v>920</v>
      </c>
      <c r="E274" s="65" t="s">
        <v>912</v>
      </c>
      <c r="F274" s="65" t="s">
        <v>51</v>
      </c>
      <c r="G274" s="69" t="str">
        <f t="shared" si="4"/>
        <v>Rename Variable</v>
      </c>
      <c r="H274" s="65" t="s">
        <v>914</v>
      </c>
      <c r="I274" s="65" t="s">
        <v>921</v>
      </c>
      <c r="J274" s="65" t="s">
        <v>62</v>
      </c>
      <c r="K274" s="65" t="s">
        <v>61</v>
      </c>
      <c r="L274" s="65" t="s">
        <v>62</v>
      </c>
      <c r="M274" s="65" t="s">
        <v>76</v>
      </c>
      <c r="N274" s="65" t="s">
        <v>77</v>
      </c>
      <c r="O274" s="65" t="s">
        <v>61</v>
      </c>
      <c r="P274" s="65" t="s">
        <v>72</v>
      </c>
    </row>
    <row r="275" spans="1:16" ht="150.75">
      <c r="A275" s="65" t="s">
        <v>3556</v>
      </c>
      <c r="B275" s="65" t="s">
        <v>3192</v>
      </c>
      <c r="C275" s="65" t="s">
        <v>1820</v>
      </c>
      <c r="D275" s="65" t="s">
        <v>1828</v>
      </c>
      <c r="E275" s="65" t="s">
        <v>1813</v>
      </c>
      <c r="F275" s="65" t="s">
        <v>180</v>
      </c>
      <c r="G275" s="69" t="str">
        <f t="shared" si="4"/>
        <v>Extract Variable</v>
      </c>
      <c r="H275" s="65" t="s">
        <v>1815</v>
      </c>
      <c r="I275" s="65" t="s">
        <v>1829</v>
      </c>
      <c r="J275" s="65" t="s">
        <v>62</v>
      </c>
      <c r="K275" s="65" t="s">
        <v>61</v>
      </c>
      <c r="L275" s="65" t="s">
        <v>62</v>
      </c>
      <c r="M275" s="65" t="s">
        <v>76</v>
      </c>
      <c r="N275" s="65" t="s">
        <v>77</v>
      </c>
      <c r="O275" s="65" t="s">
        <v>61</v>
      </c>
      <c r="P275" s="65" t="s">
        <v>72</v>
      </c>
    </row>
    <row r="276" spans="1:16" ht="168">
      <c r="A276" s="65" t="s">
        <v>3557</v>
      </c>
      <c r="B276" s="65" t="s">
        <v>3187</v>
      </c>
      <c r="C276" s="65" t="s">
        <v>1820</v>
      </c>
      <c r="D276" s="65" t="s">
        <v>1824</v>
      </c>
      <c r="E276" s="65" t="s">
        <v>1813</v>
      </c>
      <c r="F276" s="65" t="s">
        <v>180</v>
      </c>
      <c r="G276" s="69" t="str">
        <f t="shared" si="4"/>
        <v>Extract Variable</v>
      </c>
      <c r="H276" s="65" t="s">
        <v>1815</v>
      </c>
      <c r="I276" s="65" t="s">
        <v>1825</v>
      </c>
      <c r="J276" s="65" t="s">
        <v>62</v>
      </c>
      <c r="K276" s="65" t="s">
        <v>61</v>
      </c>
      <c r="L276" s="65" t="s">
        <v>62</v>
      </c>
      <c r="M276" s="65" t="s">
        <v>3558</v>
      </c>
      <c r="N276" s="65" t="s">
        <v>64</v>
      </c>
      <c r="O276" s="65" t="s">
        <v>61</v>
      </c>
      <c r="P276" s="65" t="s">
        <v>72</v>
      </c>
    </row>
    <row r="277" spans="1:16" ht="134.25">
      <c r="A277" s="65" t="s">
        <v>3559</v>
      </c>
      <c r="B277" s="65" t="s">
        <v>3186</v>
      </c>
      <c r="C277" s="65" t="s">
        <v>1820</v>
      </c>
      <c r="D277" s="65" t="s">
        <v>1821</v>
      </c>
      <c r="E277" s="65" t="s">
        <v>1813</v>
      </c>
      <c r="F277" s="65" t="s">
        <v>180</v>
      </c>
      <c r="G277" s="69" t="str">
        <f t="shared" si="4"/>
        <v>Extract Variable</v>
      </c>
      <c r="H277" s="65" t="s">
        <v>1815</v>
      </c>
      <c r="I277" s="65" t="s">
        <v>1822</v>
      </c>
      <c r="J277" s="65" t="s">
        <v>62</v>
      </c>
      <c r="K277" s="65" t="s">
        <v>61</v>
      </c>
      <c r="L277" s="65" t="s">
        <v>62</v>
      </c>
      <c r="M277" s="65" t="s">
        <v>76</v>
      </c>
      <c r="N277" s="65" t="s">
        <v>77</v>
      </c>
      <c r="O277" s="65" t="s">
        <v>61</v>
      </c>
      <c r="P277" s="65" t="s">
        <v>72</v>
      </c>
    </row>
    <row r="278" spans="1:16" ht="150.75">
      <c r="A278" s="65" t="s">
        <v>3560</v>
      </c>
      <c r="B278" s="65" t="s">
        <v>3186</v>
      </c>
      <c r="C278" s="65" t="s">
        <v>668</v>
      </c>
      <c r="D278" s="65" t="s">
        <v>445</v>
      </c>
      <c r="E278" s="65" t="s">
        <v>600</v>
      </c>
      <c r="F278" s="65" t="s">
        <v>114</v>
      </c>
      <c r="G278" s="69" t="str">
        <f t="shared" si="4"/>
        <v>Extract Method</v>
      </c>
      <c r="H278" s="65" t="s">
        <v>663</v>
      </c>
      <c r="I278" s="65" t="s">
        <v>669</v>
      </c>
      <c r="J278" s="65" t="s">
        <v>62</v>
      </c>
      <c r="K278" s="65" t="s">
        <v>61</v>
      </c>
      <c r="L278" s="65" t="s">
        <v>62</v>
      </c>
      <c r="M278" s="65" t="s">
        <v>76</v>
      </c>
      <c r="N278" s="65" t="s">
        <v>77</v>
      </c>
      <c r="O278" s="65" t="s">
        <v>61</v>
      </c>
      <c r="P278" s="65" t="s">
        <v>72</v>
      </c>
    </row>
    <row r="279" spans="1:16" ht="150.75">
      <c r="A279" s="65" t="s">
        <v>3561</v>
      </c>
      <c r="B279" s="65" t="s">
        <v>3192</v>
      </c>
      <c r="C279" s="65" t="s">
        <v>668</v>
      </c>
      <c r="D279" s="65" t="s">
        <v>452</v>
      </c>
      <c r="E279" s="65" t="s">
        <v>600</v>
      </c>
      <c r="F279" s="65" t="s">
        <v>114</v>
      </c>
      <c r="G279" s="69" t="str">
        <f t="shared" si="4"/>
        <v>Extract Method</v>
      </c>
      <c r="H279" s="65" t="s">
        <v>663</v>
      </c>
      <c r="I279" s="65" t="s">
        <v>671</v>
      </c>
      <c r="J279" s="65" t="s">
        <v>62</v>
      </c>
      <c r="K279" s="65" t="s">
        <v>61</v>
      </c>
      <c r="L279" s="65" t="s">
        <v>62</v>
      </c>
      <c r="M279" s="65" t="s">
        <v>76</v>
      </c>
      <c r="N279" s="65" t="s">
        <v>77</v>
      </c>
      <c r="O279" s="65" t="s">
        <v>61</v>
      </c>
      <c r="P279" s="65" t="s">
        <v>72</v>
      </c>
    </row>
    <row r="280" spans="1:16" ht="168">
      <c r="A280" s="65" t="s">
        <v>3562</v>
      </c>
      <c r="B280" s="65" t="s">
        <v>3187</v>
      </c>
      <c r="C280" s="65" t="s">
        <v>668</v>
      </c>
      <c r="D280" s="65" t="s">
        <v>447</v>
      </c>
      <c r="E280" s="65" t="s">
        <v>600</v>
      </c>
      <c r="F280" s="65" t="s">
        <v>114</v>
      </c>
      <c r="G280" s="69" t="str">
        <f t="shared" si="4"/>
        <v>Extract Method</v>
      </c>
      <c r="H280" s="65" t="s">
        <v>663</v>
      </c>
      <c r="I280" s="65" t="s">
        <v>670</v>
      </c>
      <c r="J280" s="65" t="s">
        <v>62</v>
      </c>
      <c r="K280" s="65" t="s">
        <v>61</v>
      </c>
      <c r="L280" s="65" t="s">
        <v>62</v>
      </c>
      <c r="M280" s="65" t="s">
        <v>76</v>
      </c>
      <c r="N280" s="65" t="s">
        <v>77</v>
      </c>
      <c r="O280" s="65" t="s">
        <v>61</v>
      </c>
      <c r="P280" s="65" t="s">
        <v>72</v>
      </c>
    </row>
    <row r="281" spans="1:16" ht="168">
      <c r="A281" s="65" t="s">
        <v>3563</v>
      </c>
      <c r="B281" s="65" t="s">
        <v>3192</v>
      </c>
      <c r="C281" s="65" t="s">
        <v>2584</v>
      </c>
      <c r="D281" s="65" t="s">
        <v>2589</v>
      </c>
      <c r="E281" s="65" t="s">
        <v>2495</v>
      </c>
      <c r="F281" s="65" t="s">
        <v>305</v>
      </c>
      <c r="G281" s="69" t="str">
        <f t="shared" si="4"/>
        <v>Extract Variable</v>
      </c>
      <c r="H281" s="65" t="s">
        <v>2579</v>
      </c>
      <c r="I281" s="65" t="s">
        <v>3148</v>
      </c>
      <c r="J281" s="65" t="s">
        <v>62</v>
      </c>
      <c r="K281" s="65" t="s">
        <v>61</v>
      </c>
      <c r="L281" s="65" t="s">
        <v>62</v>
      </c>
      <c r="M281" s="65" t="s">
        <v>76</v>
      </c>
      <c r="N281" s="65" t="s">
        <v>77</v>
      </c>
      <c r="O281" s="65" t="s">
        <v>61</v>
      </c>
      <c r="P281" s="65" t="s">
        <v>72</v>
      </c>
    </row>
    <row r="282" spans="1:16" ht="168">
      <c r="A282" s="65" t="s">
        <v>3564</v>
      </c>
      <c r="B282" s="65" t="s">
        <v>3187</v>
      </c>
      <c r="C282" s="65" t="s">
        <v>2584</v>
      </c>
      <c r="D282" s="65" t="s">
        <v>2587</v>
      </c>
      <c r="E282" s="65" t="s">
        <v>2495</v>
      </c>
      <c r="F282" s="65" t="s">
        <v>305</v>
      </c>
      <c r="G282" s="69" t="str">
        <f t="shared" si="4"/>
        <v>Extract Variable</v>
      </c>
      <c r="H282" s="65" t="s">
        <v>2579</v>
      </c>
      <c r="I282" s="65" t="s">
        <v>3147</v>
      </c>
      <c r="J282" s="65" t="s">
        <v>62</v>
      </c>
      <c r="K282" s="65" t="s">
        <v>61</v>
      </c>
      <c r="L282" s="65" t="s">
        <v>62</v>
      </c>
      <c r="M282" s="65" t="s">
        <v>76</v>
      </c>
      <c r="N282" s="65" t="s">
        <v>77</v>
      </c>
      <c r="O282" s="65" t="s">
        <v>61</v>
      </c>
      <c r="P282" s="65" t="s">
        <v>72</v>
      </c>
    </row>
    <row r="283" spans="1:16" ht="168">
      <c r="A283" s="65" t="s">
        <v>3565</v>
      </c>
      <c r="B283" s="65" t="s">
        <v>3186</v>
      </c>
      <c r="C283" s="65" t="s">
        <v>2584</v>
      </c>
      <c r="D283" s="65" t="s">
        <v>2585</v>
      </c>
      <c r="E283" s="65" t="s">
        <v>2495</v>
      </c>
      <c r="F283" s="65" t="s">
        <v>305</v>
      </c>
      <c r="G283" s="69" t="str">
        <f t="shared" si="4"/>
        <v>Extract Variable</v>
      </c>
      <c r="H283" s="65" t="s">
        <v>2579</v>
      </c>
      <c r="I283" s="65" t="s">
        <v>3146</v>
      </c>
      <c r="J283" s="65" t="s">
        <v>62</v>
      </c>
      <c r="K283" s="65" t="s">
        <v>61</v>
      </c>
      <c r="L283" s="65" t="s">
        <v>62</v>
      </c>
      <c r="M283" s="65" t="s">
        <v>76</v>
      </c>
      <c r="N283" s="65" t="s">
        <v>77</v>
      </c>
      <c r="O283" s="65" t="s">
        <v>61</v>
      </c>
      <c r="P283" s="65" t="s">
        <v>72</v>
      </c>
    </row>
    <row r="284" spans="1:16" ht="150.75">
      <c r="A284" s="65" t="s">
        <v>3566</v>
      </c>
      <c r="B284" s="65" t="s">
        <v>3192</v>
      </c>
      <c r="C284" s="65" t="s">
        <v>618</v>
      </c>
      <c r="D284" s="65" t="s">
        <v>625</v>
      </c>
      <c r="E284" s="65" t="s">
        <v>600</v>
      </c>
      <c r="F284" s="65" t="s">
        <v>51</v>
      </c>
      <c r="G284" s="69" t="str">
        <f t="shared" si="4"/>
        <v>Rename Variable</v>
      </c>
      <c r="H284" s="65" t="s">
        <v>613</v>
      </c>
      <c r="I284" s="65" t="s">
        <v>626</v>
      </c>
      <c r="J284" s="65" t="s">
        <v>62</v>
      </c>
      <c r="K284" s="65" t="s">
        <v>61</v>
      </c>
      <c r="L284" s="65" t="s">
        <v>62</v>
      </c>
      <c r="M284" s="65" t="s">
        <v>76</v>
      </c>
      <c r="N284" s="65" t="s">
        <v>77</v>
      </c>
      <c r="O284" s="65" t="s">
        <v>61</v>
      </c>
      <c r="P284" s="65" t="s">
        <v>72</v>
      </c>
    </row>
    <row r="285" spans="1:16" ht="150.75">
      <c r="A285" s="65" t="s">
        <v>3567</v>
      </c>
      <c r="B285" s="65" t="s">
        <v>3187</v>
      </c>
      <c r="C285" s="65" t="s">
        <v>618</v>
      </c>
      <c r="D285" s="65" t="s">
        <v>622</v>
      </c>
      <c r="E285" s="65" t="s">
        <v>600</v>
      </c>
      <c r="F285" s="65" t="s">
        <v>51</v>
      </c>
      <c r="G285" s="69" t="str">
        <f t="shared" si="4"/>
        <v>Rename Variable</v>
      </c>
      <c r="H285" s="65" t="s">
        <v>613</v>
      </c>
      <c r="I285" s="65" t="s">
        <v>623</v>
      </c>
      <c r="J285" s="65" t="s">
        <v>62</v>
      </c>
      <c r="K285" s="65" t="s">
        <v>61</v>
      </c>
      <c r="L285" s="65" t="s">
        <v>62</v>
      </c>
      <c r="M285" s="65" t="s">
        <v>536</v>
      </c>
      <c r="N285" s="65" t="s">
        <v>64</v>
      </c>
      <c r="O285" s="65" t="s">
        <v>61</v>
      </c>
      <c r="P285" s="65" t="s">
        <v>72</v>
      </c>
    </row>
    <row r="286" spans="1:16" ht="150.75">
      <c r="A286" s="65" t="s">
        <v>3568</v>
      </c>
      <c r="B286" s="65" t="s">
        <v>3186</v>
      </c>
      <c r="C286" s="65" t="s">
        <v>618</v>
      </c>
      <c r="D286" s="65" t="s">
        <v>619</v>
      </c>
      <c r="E286" s="65" t="s">
        <v>600</v>
      </c>
      <c r="F286" s="65" t="s">
        <v>51</v>
      </c>
      <c r="G286" s="69" t="str">
        <f t="shared" si="4"/>
        <v>Rename Variable</v>
      </c>
      <c r="H286" s="65" t="s">
        <v>613</v>
      </c>
      <c r="I286" s="65" t="s">
        <v>620</v>
      </c>
      <c r="J286" s="65" t="s">
        <v>62</v>
      </c>
      <c r="K286" s="65" t="s">
        <v>61</v>
      </c>
      <c r="L286" s="65" t="s">
        <v>62</v>
      </c>
      <c r="M286" s="65" t="s">
        <v>76</v>
      </c>
      <c r="N286" s="65" t="s">
        <v>77</v>
      </c>
      <c r="O286" s="65" t="s">
        <v>61</v>
      </c>
      <c r="P286" s="65" t="s">
        <v>72</v>
      </c>
    </row>
    <row r="287" spans="1:16" ht="168">
      <c r="A287" s="65" t="s">
        <v>3569</v>
      </c>
      <c r="B287" s="65" t="s">
        <v>3192</v>
      </c>
      <c r="C287" s="65" t="s">
        <v>2094</v>
      </c>
      <c r="D287" s="65" t="s">
        <v>2103</v>
      </c>
      <c r="E287" s="65" t="s">
        <v>2088</v>
      </c>
      <c r="F287" s="65" t="s">
        <v>149</v>
      </c>
      <c r="G287" s="69" t="str">
        <f t="shared" si="4"/>
        <v>Change Method Signature</v>
      </c>
      <c r="H287" s="65" t="s">
        <v>2090</v>
      </c>
      <c r="I287" s="65" t="s">
        <v>2104</v>
      </c>
      <c r="J287" s="65" t="s">
        <v>62</v>
      </c>
      <c r="K287" s="65" t="s">
        <v>61</v>
      </c>
      <c r="L287" s="65" t="s">
        <v>62</v>
      </c>
      <c r="M287" s="65" t="s">
        <v>3570</v>
      </c>
      <c r="N287" s="65" t="s">
        <v>77</v>
      </c>
      <c r="O287" s="65" t="s">
        <v>61</v>
      </c>
      <c r="P287" s="65" t="s">
        <v>72</v>
      </c>
    </row>
    <row r="288" spans="1:16" ht="168">
      <c r="A288" s="65" t="s">
        <v>3571</v>
      </c>
      <c r="B288" s="65" t="s">
        <v>3187</v>
      </c>
      <c r="C288" s="65" t="s">
        <v>2094</v>
      </c>
      <c r="D288" s="65" t="s">
        <v>2099</v>
      </c>
      <c r="E288" s="65" t="s">
        <v>2088</v>
      </c>
      <c r="F288" s="65" t="s">
        <v>149</v>
      </c>
      <c r="G288" s="69" t="str">
        <f t="shared" si="4"/>
        <v>Change Method Signature</v>
      </c>
      <c r="H288" s="65" t="s">
        <v>2090</v>
      </c>
      <c r="I288" s="65" t="s">
        <v>2100</v>
      </c>
      <c r="J288" s="65" t="s">
        <v>62</v>
      </c>
      <c r="K288" s="65" t="s">
        <v>61</v>
      </c>
      <c r="L288" s="65" t="s">
        <v>62</v>
      </c>
      <c r="M288" s="65" t="s">
        <v>3570</v>
      </c>
      <c r="N288" s="65" t="s">
        <v>3343</v>
      </c>
      <c r="O288" s="65" t="s">
        <v>61</v>
      </c>
      <c r="P288" s="65" t="s">
        <v>72</v>
      </c>
    </row>
    <row r="289" spans="1:16" ht="168">
      <c r="A289" s="65" t="s">
        <v>3572</v>
      </c>
      <c r="B289" s="65" t="s">
        <v>3186</v>
      </c>
      <c r="C289" s="65" t="s">
        <v>2094</v>
      </c>
      <c r="D289" s="65" t="s">
        <v>2095</v>
      </c>
      <c r="E289" s="65" t="s">
        <v>2088</v>
      </c>
      <c r="F289" s="65" t="s">
        <v>149</v>
      </c>
      <c r="G289" s="69" t="str">
        <f t="shared" si="4"/>
        <v>Change Method Signature</v>
      </c>
      <c r="H289" s="65" t="s">
        <v>2090</v>
      </c>
      <c r="I289" s="65" t="s">
        <v>2096</v>
      </c>
      <c r="J289" s="65" t="s">
        <v>62</v>
      </c>
      <c r="K289" s="65" t="s">
        <v>61</v>
      </c>
      <c r="L289" s="65" t="s">
        <v>62</v>
      </c>
      <c r="M289" s="65" t="s">
        <v>1295</v>
      </c>
      <c r="N289" s="65" t="s">
        <v>125</v>
      </c>
      <c r="O289" s="65" t="s">
        <v>61</v>
      </c>
      <c r="P289" s="65" t="s">
        <v>72</v>
      </c>
    </row>
    <row r="290" spans="1:16" ht="168">
      <c r="A290" s="65" t="s">
        <v>3573</v>
      </c>
      <c r="B290" s="65" t="s">
        <v>3192</v>
      </c>
      <c r="C290" s="65" t="s">
        <v>2649</v>
      </c>
      <c r="D290" s="65" t="s">
        <v>2642</v>
      </c>
      <c r="E290" s="65" t="s">
        <v>2617</v>
      </c>
      <c r="F290" s="65" t="s">
        <v>149</v>
      </c>
      <c r="G290" s="69" t="str">
        <f t="shared" si="4"/>
        <v>Change Method Signature</v>
      </c>
      <c r="H290" s="65" t="s">
        <v>2644</v>
      </c>
      <c r="I290" s="65" t="s">
        <v>3169</v>
      </c>
      <c r="J290" s="65" t="s">
        <v>62</v>
      </c>
      <c r="K290" s="65" t="s">
        <v>61</v>
      </c>
      <c r="L290" s="65" t="s">
        <v>62</v>
      </c>
      <c r="M290" s="65" t="s">
        <v>76</v>
      </c>
      <c r="N290" s="65" t="s">
        <v>77</v>
      </c>
      <c r="O290" s="65" t="s">
        <v>61</v>
      </c>
      <c r="P290" s="65" t="s">
        <v>72</v>
      </c>
    </row>
    <row r="291" spans="1:16" ht="168">
      <c r="A291" s="65" t="s">
        <v>3574</v>
      </c>
      <c r="B291" s="65" t="s">
        <v>3186</v>
      </c>
      <c r="C291" s="65" t="s">
        <v>2649</v>
      </c>
      <c r="D291" s="65" t="s">
        <v>2637</v>
      </c>
      <c r="E291" s="65" t="s">
        <v>2617</v>
      </c>
      <c r="F291" s="65" t="s">
        <v>149</v>
      </c>
      <c r="G291" s="69" t="str">
        <f t="shared" si="4"/>
        <v>Change Method Signature</v>
      </c>
      <c r="H291" s="65" t="s">
        <v>2644</v>
      </c>
      <c r="I291" s="65" t="s">
        <v>3167</v>
      </c>
      <c r="J291" s="65" t="s">
        <v>62</v>
      </c>
      <c r="K291" s="65" t="s">
        <v>61</v>
      </c>
      <c r="L291" s="65" t="s">
        <v>62</v>
      </c>
      <c r="M291" s="65" t="s">
        <v>76</v>
      </c>
      <c r="N291" s="65" t="s">
        <v>77</v>
      </c>
      <c r="O291" s="65" t="s">
        <v>61</v>
      </c>
      <c r="P291" s="65" t="s">
        <v>72</v>
      </c>
    </row>
    <row r="292" spans="1:16" ht="168">
      <c r="A292" s="65" t="s">
        <v>3575</v>
      </c>
      <c r="B292" s="65" t="s">
        <v>3187</v>
      </c>
      <c r="C292" s="65" t="s">
        <v>2649</v>
      </c>
      <c r="D292" s="65" t="s">
        <v>2639</v>
      </c>
      <c r="E292" s="65" t="s">
        <v>2617</v>
      </c>
      <c r="F292" s="65" t="s">
        <v>149</v>
      </c>
      <c r="G292" s="69" t="str">
        <f t="shared" si="4"/>
        <v>Change Method Signature</v>
      </c>
      <c r="H292" s="65" t="s">
        <v>2644</v>
      </c>
      <c r="I292" s="65" t="s">
        <v>3168</v>
      </c>
      <c r="J292" s="65" t="s">
        <v>62</v>
      </c>
      <c r="K292" s="65" t="s">
        <v>61</v>
      </c>
      <c r="L292" s="65" t="s">
        <v>62</v>
      </c>
      <c r="M292" s="65" t="s">
        <v>76</v>
      </c>
      <c r="N292" s="65" t="s">
        <v>77</v>
      </c>
      <c r="O292" s="65" t="s">
        <v>61</v>
      </c>
      <c r="P292" s="65" t="s">
        <v>72</v>
      </c>
    </row>
    <row r="293" spans="1:16" ht="150.75">
      <c r="A293" s="65" t="s">
        <v>3576</v>
      </c>
      <c r="B293" s="65" t="s">
        <v>3192</v>
      </c>
      <c r="C293" s="65" t="s">
        <v>607</v>
      </c>
      <c r="D293" s="65" t="s">
        <v>357</v>
      </c>
      <c r="E293" s="65" t="s">
        <v>600</v>
      </c>
      <c r="F293" s="65" t="s">
        <v>51</v>
      </c>
      <c r="G293" s="69" t="str">
        <f t="shared" si="4"/>
        <v>Rename Variable</v>
      </c>
      <c r="H293" s="65" t="s">
        <v>602</v>
      </c>
      <c r="I293" s="65" t="s">
        <v>610</v>
      </c>
      <c r="J293" s="65" t="s">
        <v>62</v>
      </c>
      <c r="K293" s="65" t="s">
        <v>61</v>
      </c>
      <c r="L293" s="65" t="s">
        <v>62</v>
      </c>
      <c r="M293" s="65" t="s">
        <v>76</v>
      </c>
      <c r="N293" s="65" t="s">
        <v>77</v>
      </c>
      <c r="O293" s="65" t="s">
        <v>61</v>
      </c>
      <c r="P293" s="65" t="s">
        <v>72</v>
      </c>
    </row>
    <row r="294" spans="1:16" ht="150.75">
      <c r="A294" s="65" t="s">
        <v>3242</v>
      </c>
      <c r="B294" s="65" t="s">
        <v>3187</v>
      </c>
      <c r="C294" s="65" t="s">
        <v>607</v>
      </c>
      <c r="D294" s="65" t="s">
        <v>355</v>
      </c>
      <c r="E294" s="65" t="s">
        <v>600</v>
      </c>
      <c r="F294" s="65" t="s">
        <v>51</v>
      </c>
      <c r="G294" s="69" t="str">
        <f t="shared" si="4"/>
        <v>Rename Variable</v>
      </c>
      <c r="H294" s="65" t="s">
        <v>602</v>
      </c>
      <c r="I294" s="65" t="s">
        <v>609</v>
      </c>
      <c r="J294" s="65" t="s">
        <v>62</v>
      </c>
      <c r="K294" s="65" t="s">
        <v>61</v>
      </c>
      <c r="L294" s="65" t="s">
        <v>62</v>
      </c>
      <c r="M294" s="65" t="s">
        <v>76</v>
      </c>
      <c r="N294" s="65" t="s">
        <v>77</v>
      </c>
      <c r="O294" s="65" t="s">
        <v>61</v>
      </c>
      <c r="P294" s="65" t="s">
        <v>72</v>
      </c>
    </row>
    <row r="295" spans="1:16" ht="134.25">
      <c r="A295" s="65" t="s">
        <v>3577</v>
      </c>
      <c r="B295" s="65" t="s">
        <v>3186</v>
      </c>
      <c r="C295" s="65" t="s">
        <v>607</v>
      </c>
      <c r="D295" s="65" t="s">
        <v>352</v>
      </c>
      <c r="E295" s="65" t="s">
        <v>600</v>
      </c>
      <c r="F295" s="65" t="s">
        <v>51</v>
      </c>
      <c r="G295" s="69" t="str">
        <f t="shared" si="4"/>
        <v>Rename Variable</v>
      </c>
      <c r="H295" s="65" t="s">
        <v>602</v>
      </c>
      <c r="I295" s="65" t="s">
        <v>608</v>
      </c>
      <c r="J295" s="65" t="s">
        <v>62</v>
      </c>
      <c r="K295" s="65" t="s">
        <v>61</v>
      </c>
      <c r="L295" s="65" t="s">
        <v>62</v>
      </c>
      <c r="M295" s="65" t="s">
        <v>76</v>
      </c>
      <c r="N295" s="65" t="s">
        <v>77</v>
      </c>
      <c r="O295" s="65" t="s">
        <v>61</v>
      </c>
      <c r="P295" s="65" t="s">
        <v>72</v>
      </c>
    </row>
    <row r="296" spans="1:16" ht="168">
      <c r="A296" s="65" t="s">
        <v>3578</v>
      </c>
      <c r="B296" s="65" t="s">
        <v>3192</v>
      </c>
      <c r="C296" s="65" t="s">
        <v>2084</v>
      </c>
      <c r="D296" s="65" t="s">
        <v>1270</v>
      </c>
      <c r="E296" s="65" t="s">
        <v>2046</v>
      </c>
      <c r="F296" s="65" t="s">
        <v>180</v>
      </c>
      <c r="G296" s="69" t="str">
        <f t="shared" si="4"/>
        <v>Extract Variable</v>
      </c>
      <c r="H296" s="65" t="s">
        <v>2080</v>
      </c>
      <c r="I296" s="65" t="s">
        <v>2087</v>
      </c>
      <c r="J296" s="65" t="s">
        <v>62</v>
      </c>
      <c r="K296" s="65" t="s">
        <v>61</v>
      </c>
      <c r="L296" s="65" t="s">
        <v>62</v>
      </c>
      <c r="M296" s="65" t="s">
        <v>76</v>
      </c>
      <c r="N296" s="65" t="s">
        <v>77</v>
      </c>
      <c r="O296" s="65" t="s">
        <v>61</v>
      </c>
      <c r="P296" s="65" t="s">
        <v>72</v>
      </c>
    </row>
    <row r="297" spans="1:16" ht="168">
      <c r="A297" s="65" t="s">
        <v>3579</v>
      </c>
      <c r="B297" s="65" t="s">
        <v>3187</v>
      </c>
      <c r="C297" s="65" t="s">
        <v>2084</v>
      </c>
      <c r="D297" s="65" t="s">
        <v>1268</v>
      </c>
      <c r="E297" s="65" t="s">
        <v>2046</v>
      </c>
      <c r="F297" s="65" t="s">
        <v>180</v>
      </c>
      <c r="G297" s="69" t="str">
        <f t="shared" si="4"/>
        <v>Extract Variable</v>
      </c>
      <c r="H297" s="65" t="s">
        <v>2080</v>
      </c>
      <c r="I297" s="65" t="s">
        <v>2086</v>
      </c>
      <c r="J297" s="65" t="s">
        <v>62</v>
      </c>
      <c r="K297" s="65" t="s">
        <v>61</v>
      </c>
      <c r="L297" s="65" t="s">
        <v>62</v>
      </c>
      <c r="M297" s="65" t="s">
        <v>76</v>
      </c>
      <c r="N297" s="65" t="s">
        <v>77</v>
      </c>
      <c r="O297" s="65" t="s">
        <v>61</v>
      </c>
      <c r="P297" s="65" t="s">
        <v>72</v>
      </c>
    </row>
    <row r="298" spans="1:16" ht="150.75">
      <c r="A298" s="65" t="s">
        <v>3580</v>
      </c>
      <c r="B298" s="65" t="s">
        <v>3186</v>
      </c>
      <c r="C298" s="65" t="s">
        <v>2084</v>
      </c>
      <c r="D298" s="65" t="s">
        <v>1266</v>
      </c>
      <c r="E298" s="65" t="s">
        <v>2046</v>
      </c>
      <c r="F298" s="65" t="s">
        <v>180</v>
      </c>
      <c r="G298" s="69" t="str">
        <f t="shared" si="4"/>
        <v>Extract Variable</v>
      </c>
      <c r="H298" s="65" t="s">
        <v>2080</v>
      </c>
      <c r="I298" s="65" t="s">
        <v>2085</v>
      </c>
      <c r="J298" s="65" t="s">
        <v>62</v>
      </c>
      <c r="K298" s="65" t="s">
        <v>61</v>
      </c>
      <c r="L298" s="65" t="s">
        <v>62</v>
      </c>
      <c r="M298" s="65" t="s">
        <v>76</v>
      </c>
      <c r="N298" s="65" t="s">
        <v>77</v>
      </c>
      <c r="O298" s="65" t="s">
        <v>61</v>
      </c>
      <c r="P298" s="65" t="s">
        <v>72</v>
      </c>
    </row>
    <row r="299" spans="1:16" ht="150.75">
      <c r="A299" s="65" t="s">
        <v>3581</v>
      </c>
      <c r="B299" s="65" t="s">
        <v>3186</v>
      </c>
      <c r="C299" s="65" t="s">
        <v>1596</v>
      </c>
      <c r="D299" s="65" t="s">
        <v>1597</v>
      </c>
      <c r="E299" s="65" t="s">
        <v>1454</v>
      </c>
      <c r="F299" s="65" t="s">
        <v>114</v>
      </c>
      <c r="G299" s="69" t="str">
        <f t="shared" si="4"/>
        <v>Extract Method</v>
      </c>
      <c r="H299" s="65" t="s">
        <v>1591</v>
      </c>
      <c r="I299" s="65" t="s">
        <v>1598</v>
      </c>
      <c r="J299" s="65" t="s">
        <v>62</v>
      </c>
      <c r="K299" s="65" t="s">
        <v>61</v>
      </c>
      <c r="L299" s="65" t="s">
        <v>62</v>
      </c>
      <c r="M299" s="65" t="s">
        <v>76</v>
      </c>
      <c r="N299" s="65" t="s">
        <v>77</v>
      </c>
      <c r="O299" s="65" t="s">
        <v>61</v>
      </c>
      <c r="P299" s="65" t="s">
        <v>72</v>
      </c>
    </row>
    <row r="300" spans="1:16" ht="150.75">
      <c r="A300" s="65" t="s">
        <v>3582</v>
      </c>
      <c r="B300" s="65" t="s">
        <v>3192</v>
      </c>
      <c r="C300" s="65" t="s">
        <v>1596</v>
      </c>
      <c r="D300" s="65" t="s">
        <v>1601</v>
      </c>
      <c r="E300" s="65" t="s">
        <v>1454</v>
      </c>
      <c r="F300" s="65" t="s">
        <v>114</v>
      </c>
      <c r="G300" s="69" t="str">
        <f t="shared" si="4"/>
        <v>Extract Method</v>
      </c>
      <c r="H300" s="65" t="s">
        <v>1591</v>
      </c>
      <c r="I300" s="65" t="s">
        <v>1602</v>
      </c>
      <c r="J300" s="65" t="s">
        <v>62</v>
      </c>
      <c r="K300" s="65" t="s">
        <v>61</v>
      </c>
      <c r="L300" s="65" t="s">
        <v>62</v>
      </c>
      <c r="M300" s="65" t="s">
        <v>76</v>
      </c>
      <c r="N300" s="65" t="s">
        <v>77</v>
      </c>
      <c r="O300" s="65" t="s">
        <v>61</v>
      </c>
      <c r="P300" s="65" t="s">
        <v>72</v>
      </c>
    </row>
    <row r="301" spans="1:16" ht="168">
      <c r="A301" s="65" t="s">
        <v>3583</v>
      </c>
      <c r="B301" s="65" t="s">
        <v>3187</v>
      </c>
      <c r="C301" s="65" t="s">
        <v>1596</v>
      </c>
      <c r="D301" s="65" t="s">
        <v>1599</v>
      </c>
      <c r="E301" s="65" t="s">
        <v>1454</v>
      </c>
      <c r="F301" s="65" t="s">
        <v>114</v>
      </c>
      <c r="G301" s="69" t="str">
        <f t="shared" si="4"/>
        <v>Extract Method</v>
      </c>
      <c r="H301" s="65" t="s">
        <v>1591</v>
      </c>
      <c r="I301" s="65" t="s">
        <v>1600</v>
      </c>
      <c r="J301" s="65" t="s">
        <v>62</v>
      </c>
      <c r="K301" s="65" t="s">
        <v>61</v>
      </c>
      <c r="L301" s="65" t="s">
        <v>62</v>
      </c>
      <c r="M301" s="65" t="s">
        <v>76</v>
      </c>
      <c r="N301" s="65" t="s">
        <v>77</v>
      </c>
      <c r="O301" s="65" t="s">
        <v>61</v>
      </c>
      <c r="P301" s="65" t="s">
        <v>72</v>
      </c>
    </row>
    <row r="302" spans="1:16" ht="168">
      <c r="A302" s="65" t="s">
        <v>3584</v>
      </c>
      <c r="B302" s="65" t="s">
        <v>3192</v>
      </c>
      <c r="C302" s="65" t="s">
        <v>691</v>
      </c>
      <c r="D302" s="65" t="s">
        <v>698</v>
      </c>
      <c r="E302" s="65" t="s">
        <v>600</v>
      </c>
      <c r="F302" s="65" t="s">
        <v>149</v>
      </c>
      <c r="G302" s="69" t="str">
        <f t="shared" si="4"/>
        <v>Change Method Signature</v>
      </c>
      <c r="H302" s="65" t="s">
        <v>686</v>
      </c>
      <c r="I302" s="65" t="s">
        <v>699</v>
      </c>
      <c r="J302" s="65" t="s">
        <v>62</v>
      </c>
      <c r="K302" s="65" t="s">
        <v>61</v>
      </c>
      <c r="L302" s="65" t="s">
        <v>62</v>
      </c>
      <c r="M302" s="65" t="s">
        <v>76</v>
      </c>
      <c r="N302" s="65" t="s">
        <v>77</v>
      </c>
      <c r="O302" s="65" t="s">
        <v>61</v>
      </c>
      <c r="P302" s="65" t="s">
        <v>72</v>
      </c>
    </row>
    <row r="303" spans="1:16" ht="168">
      <c r="A303" s="65" t="s">
        <v>3585</v>
      </c>
      <c r="B303" s="65" t="s">
        <v>3186</v>
      </c>
      <c r="C303" s="65" t="s">
        <v>691</v>
      </c>
      <c r="D303" s="65" t="s">
        <v>692</v>
      </c>
      <c r="E303" s="65" t="s">
        <v>600</v>
      </c>
      <c r="F303" s="65" t="s">
        <v>149</v>
      </c>
      <c r="G303" s="69" t="str">
        <f t="shared" si="4"/>
        <v>Change Method Signature</v>
      </c>
      <c r="H303" s="65" t="s">
        <v>686</v>
      </c>
      <c r="I303" s="65" t="s">
        <v>693</v>
      </c>
      <c r="J303" s="65" t="s">
        <v>62</v>
      </c>
      <c r="K303" s="65" t="s">
        <v>61</v>
      </c>
      <c r="L303" s="65" t="s">
        <v>62</v>
      </c>
      <c r="M303" s="65" t="s">
        <v>1295</v>
      </c>
      <c r="N303" s="65" t="s">
        <v>77</v>
      </c>
      <c r="O303" s="65" t="s">
        <v>3343</v>
      </c>
      <c r="P303" s="65" t="s">
        <v>72</v>
      </c>
    </row>
    <row r="304" spans="1:16" ht="168">
      <c r="A304" s="65" t="s">
        <v>3586</v>
      </c>
      <c r="B304" s="65" t="s">
        <v>3187</v>
      </c>
      <c r="C304" s="65" t="s">
        <v>691</v>
      </c>
      <c r="D304" s="65" t="s">
        <v>696</v>
      </c>
      <c r="E304" s="65" t="s">
        <v>600</v>
      </c>
      <c r="F304" s="65" t="s">
        <v>149</v>
      </c>
      <c r="G304" s="69" t="str">
        <f t="shared" si="4"/>
        <v>Change Method Signature</v>
      </c>
      <c r="H304" s="65" t="s">
        <v>686</v>
      </c>
      <c r="I304" s="65" t="s">
        <v>697</v>
      </c>
      <c r="J304" s="65" t="s">
        <v>62</v>
      </c>
      <c r="K304" s="65" t="s">
        <v>61</v>
      </c>
      <c r="L304" s="65" t="s">
        <v>62</v>
      </c>
      <c r="M304" s="65" t="s">
        <v>76</v>
      </c>
      <c r="N304" s="65" t="s">
        <v>77</v>
      </c>
      <c r="O304" s="65" t="s">
        <v>61</v>
      </c>
      <c r="P304" s="65" t="s">
        <v>72</v>
      </c>
    </row>
    <row r="305" spans="1:16" ht="150.75">
      <c r="A305" s="65" t="s">
        <v>3274</v>
      </c>
      <c r="B305" s="65" t="s">
        <v>3192</v>
      </c>
      <c r="C305" s="65" t="s">
        <v>2265</v>
      </c>
      <c r="D305" s="65" t="s">
        <v>2270</v>
      </c>
      <c r="E305" s="65" t="s">
        <v>2178</v>
      </c>
      <c r="F305" s="65" t="s">
        <v>114</v>
      </c>
      <c r="G305" s="69" t="str">
        <f t="shared" si="4"/>
        <v>Extract Method</v>
      </c>
      <c r="H305" s="65" t="s">
        <v>2260</v>
      </c>
      <c r="I305" s="65" t="s">
        <v>3029</v>
      </c>
      <c r="J305" s="65" t="s">
        <v>62</v>
      </c>
      <c r="K305" s="65" t="s">
        <v>61</v>
      </c>
      <c r="L305" s="65" t="s">
        <v>62</v>
      </c>
      <c r="M305" s="65" t="s">
        <v>76</v>
      </c>
      <c r="N305" s="65" t="s">
        <v>77</v>
      </c>
      <c r="O305" s="65" t="s">
        <v>61</v>
      </c>
      <c r="P305" s="65" t="s">
        <v>72</v>
      </c>
    </row>
    <row r="306" spans="1:16" ht="150.75">
      <c r="A306" s="65" t="s">
        <v>3587</v>
      </c>
      <c r="B306" s="65" t="s">
        <v>3187</v>
      </c>
      <c r="C306" s="65" t="s">
        <v>2265</v>
      </c>
      <c r="D306" s="65" t="s">
        <v>2268</v>
      </c>
      <c r="E306" s="65" t="s">
        <v>2178</v>
      </c>
      <c r="F306" s="65" t="s">
        <v>114</v>
      </c>
      <c r="G306" s="69" t="str">
        <f t="shared" si="4"/>
        <v>Extract Method</v>
      </c>
      <c r="H306" s="65" t="s">
        <v>2260</v>
      </c>
      <c r="I306" s="65" t="s">
        <v>3028</v>
      </c>
      <c r="J306" s="65" t="s">
        <v>62</v>
      </c>
      <c r="K306" s="65" t="s">
        <v>61</v>
      </c>
      <c r="L306" s="65" t="s">
        <v>62</v>
      </c>
      <c r="M306" s="65" t="s">
        <v>76</v>
      </c>
      <c r="N306" s="65" t="s">
        <v>77</v>
      </c>
      <c r="O306" s="65" t="s">
        <v>61</v>
      </c>
      <c r="P306" s="65" t="s">
        <v>72</v>
      </c>
    </row>
    <row r="307" spans="1:16" ht="134.25">
      <c r="A307" s="65" t="s">
        <v>3588</v>
      </c>
      <c r="B307" s="65" t="s">
        <v>3186</v>
      </c>
      <c r="C307" s="65" t="s">
        <v>2265</v>
      </c>
      <c r="D307" s="65" t="s">
        <v>2266</v>
      </c>
      <c r="E307" s="65" t="s">
        <v>2178</v>
      </c>
      <c r="F307" s="65" t="s">
        <v>114</v>
      </c>
      <c r="G307" s="69" t="str">
        <f t="shared" si="4"/>
        <v>Extract Method</v>
      </c>
      <c r="H307" s="65" t="s">
        <v>2260</v>
      </c>
      <c r="I307" s="65" t="s">
        <v>3027</v>
      </c>
      <c r="J307" s="65" t="s">
        <v>62</v>
      </c>
      <c r="K307" s="65" t="s">
        <v>61</v>
      </c>
      <c r="L307" s="65" t="s">
        <v>62</v>
      </c>
      <c r="M307" s="65" t="s">
        <v>76</v>
      </c>
      <c r="N307" s="65" t="s">
        <v>77</v>
      </c>
      <c r="O307" s="65" t="s">
        <v>61</v>
      </c>
      <c r="P307" s="65" t="s">
        <v>72</v>
      </c>
    </row>
    <row r="308" spans="1:16" ht="200.25">
      <c r="A308" s="65" t="s">
        <v>3589</v>
      </c>
      <c r="B308" s="65" t="s">
        <v>3192</v>
      </c>
      <c r="C308" s="65" t="s">
        <v>1930</v>
      </c>
      <c r="D308" s="65" t="s">
        <v>1935</v>
      </c>
      <c r="E308" s="65" t="s">
        <v>1923</v>
      </c>
      <c r="F308" s="65" t="s">
        <v>51</v>
      </c>
      <c r="G308" s="69" t="str">
        <f t="shared" si="4"/>
        <v>Rename Variable</v>
      </c>
      <c r="H308" s="65" t="s">
        <v>1925</v>
      </c>
      <c r="I308" s="65" t="s">
        <v>1936</v>
      </c>
      <c r="J308" s="65" t="s">
        <v>62</v>
      </c>
      <c r="K308" s="65" t="s">
        <v>61</v>
      </c>
      <c r="L308" s="65" t="s">
        <v>62</v>
      </c>
      <c r="M308" s="65" t="s">
        <v>76</v>
      </c>
      <c r="N308" s="65" t="s">
        <v>77</v>
      </c>
      <c r="O308" s="65" t="s">
        <v>61</v>
      </c>
      <c r="P308" s="65" t="s">
        <v>72</v>
      </c>
    </row>
    <row r="309" spans="1:16" ht="200.25">
      <c r="A309" s="65" t="s">
        <v>3590</v>
      </c>
      <c r="B309" s="65" t="s">
        <v>3187</v>
      </c>
      <c r="C309" s="65" t="s">
        <v>1930</v>
      </c>
      <c r="D309" s="65" t="s">
        <v>1933</v>
      </c>
      <c r="E309" s="65" t="s">
        <v>1923</v>
      </c>
      <c r="F309" s="65" t="s">
        <v>51</v>
      </c>
      <c r="G309" s="69" t="str">
        <f t="shared" si="4"/>
        <v>Rename Variable</v>
      </c>
      <c r="H309" s="65" t="s">
        <v>1925</v>
      </c>
      <c r="I309" s="65" t="s">
        <v>1934</v>
      </c>
      <c r="J309" s="65" t="s">
        <v>62</v>
      </c>
      <c r="K309" s="65" t="s">
        <v>61</v>
      </c>
      <c r="L309" s="65" t="s">
        <v>62</v>
      </c>
      <c r="M309" s="65" t="s">
        <v>76</v>
      </c>
      <c r="N309" s="65" t="s">
        <v>77</v>
      </c>
      <c r="O309" s="65" t="s">
        <v>61</v>
      </c>
      <c r="P309" s="65" t="s">
        <v>72</v>
      </c>
    </row>
    <row r="310" spans="1:16" ht="200.25">
      <c r="A310" s="65" t="s">
        <v>3591</v>
      </c>
      <c r="B310" s="65" t="s">
        <v>3186</v>
      </c>
      <c r="C310" s="65" t="s">
        <v>1930</v>
      </c>
      <c r="D310" s="65" t="s">
        <v>1931</v>
      </c>
      <c r="E310" s="65" t="s">
        <v>1923</v>
      </c>
      <c r="F310" s="65" t="s">
        <v>51</v>
      </c>
      <c r="G310" s="69" t="str">
        <f t="shared" si="4"/>
        <v>Rename Variable</v>
      </c>
      <c r="H310" s="65" t="s">
        <v>1925</v>
      </c>
      <c r="I310" s="65" t="s">
        <v>1932</v>
      </c>
      <c r="J310" s="65" t="s">
        <v>62</v>
      </c>
      <c r="K310" s="65" t="s">
        <v>61</v>
      </c>
      <c r="L310" s="65" t="s">
        <v>62</v>
      </c>
      <c r="M310" s="65" t="s">
        <v>76</v>
      </c>
      <c r="N310" s="65" t="s">
        <v>77</v>
      </c>
      <c r="O310" s="65" t="s">
        <v>61</v>
      </c>
      <c r="P310" s="65" t="s">
        <v>72</v>
      </c>
    </row>
    <row r="311" spans="1:16" ht="150.75">
      <c r="A311" s="65" t="s">
        <v>3592</v>
      </c>
      <c r="B311" s="65" t="s">
        <v>3192</v>
      </c>
      <c r="C311" s="65" t="s">
        <v>1805</v>
      </c>
      <c r="D311" s="65" t="s">
        <v>1811</v>
      </c>
      <c r="E311" s="65" t="s">
        <v>1785</v>
      </c>
      <c r="F311" s="65" t="s">
        <v>180</v>
      </c>
      <c r="G311" s="69" t="str">
        <f t="shared" si="4"/>
        <v>Extract Variable</v>
      </c>
      <c r="H311" s="65" t="s">
        <v>1800</v>
      </c>
      <c r="I311" s="65" t="s">
        <v>1812</v>
      </c>
      <c r="J311" s="65" t="s">
        <v>62</v>
      </c>
      <c r="K311" s="65" t="s">
        <v>61</v>
      </c>
      <c r="L311" s="65" t="s">
        <v>62</v>
      </c>
      <c r="M311" s="65" t="s">
        <v>76</v>
      </c>
      <c r="N311" s="65" t="s">
        <v>77</v>
      </c>
      <c r="O311" s="65" t="s">
        <v>61</v>
      </c>
      <c r="P311" s="65" t="s">
        <v>72</v>
      </c>
    </row>
    <row r="312" spans="1:16" ht="150.75">
      <c r="A312" s="65" t="s">
        <v>3593</v>
      </c>
      <c r="B312" s="65" t="s">
        <v>3187</v>
      </c>
      <c r="C312" s="65" t="s">
        <v>1805</v>
      </c>
      <c r="D312" s="65" t="s">
        <v>1809</v>
      </c>
      <c r="E312" s="65" t="s">
        <v>1785</v>
      </c>
      <c r="F312" s="65" t="s">
        <v>180</v>
      </c>
      <c r="G312" s="69" t="str">
        <f t="shared" si="4"/>
        <v>Extract Variable</v>
      </c>
      <c r="H312" s="65" t="s">
        <v>1800</v>
      </c>
      <c r="I312" s="65" t="s">
        <v>1810</v>
      </c>
      <c r="J312" s="65" t="s">
        <v>62</v>
      </c>
      <c r="K312" s="65" t="s">
        <v>61</v>
      </c>
      <c r="L312" s="65" t="s">
        <v>62</v>
      </c>
      <c r="M312" s="65" t="s">
        <v>76</v>
      </c>
      <c r="N312" s="65" t="s">
        <v>77</v>
      </c>
      <c r="O312" s="65" t="s">
        <v>61</v>
      </c>
      <c r="P312" s="65" t="s">
        <v>72</v>
      </c>
    </row>
    <row r="313" spans="1:16" ht="150.75">
      <c r="A313" s="65" t="s">
        <v>3594</v>
      </c>
      <c r="B313" s="65" t="s">
        <v>3186</v>
      </c>
      <c r="C313" s="65" t="s">
        <v>1805</v>
      </c>
      <c r="D313" s="65" t="s">
        <v>1806</v>
      </c>
      <c r="E313" s="65" t="s">
        <v>1785</v>
      </c>
      <c r="F313" s="65" t="s">
        <v>180</v>
      </c>
      <c r="G313" s="69" t="str">
        <f t="shared" si="4"/>
        <v>Extract Variable</v>
      </c>
      <c r="H313" s="65" t="s">
        <v>1800</v>
      </c>
      <c r="I313" s="65" t="s">
        <v>1807</v>
      </c>
      <c r="J313" s="65" t="s">
        <v>62</v>
      </c>
      <c r="K313" s="65" t="s">
        <v>61</v>
      </c>
      <c r="L313" s="65" t="s">
        <v>62</v>
      </c>
      <c r="M313" s="65" t="s">
        <v>76</v>
      </c>
      <c r="N313" s="65" t="s">
        <v>77</v>
      </c>
      <c r="O313" s="65" t="s">
        <v>61</v>
      </c>
      <c r="P313" s="65" t="s">
        <v>72</v>
      </c>
    </row>
    <row r="314" spans="1:16" ht="168">
      <c r="A314" s="65" t="s">
        <v>3595</v>
      </c>
      <c r="B314" s="65" t="s">
        <v>3192</v>
      </c>
      <c r="C314" s="65" t="s">
        <v>1768</v>
      </c>
      <c r="D314" s="65" t="s">
        <v>1762</v>
      </c>
      <c r="E314" s="65" t="s">
        <v>1721</v>
      </c>
      <c r="F314" s="65" t="s">
        <v>149</v>
      </c>
      <c r="G314" s="69" t="str">
        <f t="shared" si="4"/>
        <v>Change Method Signature</v>
      </c>
      <c r="H314" s="65" t="s">
        <v>1764</v>
      </c>
      <c r="I314" s="65" t="s">
        <v>1772</v>
      </c>
      <c r="J314" s="65" t="s">
        <v>62</v>
      </c>
      <c r="K314" s="65" t="s">
        <v>61</v>
      </c>
      <c r="L314" s="65" t="s">
        <v>62</v>
      </c>
      <c r="M314" s="65" t="s">
        <v>76</v>
      </c>
      <c r="N314" s="65" t="s">
        <v>77</v>
      </c>
      <c r="O314" s="65" t="s">
        <v>61</v>
      </c>
      <c r="P314" s="65" t="s">
        <v>72</v>
      </c>
    </row>
    <row r="315" spans="1:16" ht="168">
      <c r="A315" s="65" t="s">
        <v>3596</v>
      </c>
      <c r="B315" s="65" t="s">
        <v>3187</v>
      </c>
      <c r="C315" s="65" t="s">
        <v>1768</v>
      </c>
      <c r="D315" s="65" t="s">
        <v>1758</v>
      </c>
      <c r="E315" s="65" t="s">
        <v>1721</v>
      </c>
      <c r="F315" s="65" t="s">
        <v>149</v>
      </c>
      <c r="G315" s="69" t="str">
        <f t="shared" si="4"/>
        <v>Change Method Signature</v>
      </c>
      <c r="H315" s="65" t="s">
        <v>1764</v>
      </c>
      <c r="I315" s="65" t="s">
        <v>1771</v>
      </c>
      <c r="J315" s="65" t="s">
        <v>62</v>
      </c>
      <c r="K315" s="65" t="s">
        <v>61</v>
      </c>
      <c r="L315" s="65" t="s">
        <v>62</v>
      </c>
      <c r="M315" s="65" t="s">
        <v>222</v>
      </c>
      <c r="N315" s="65" t="s">
        <v>77</v>
      </c>
      <c r="O315" s="65" t="s">
        <v>61</v>
      </c>
      <c r="P315" s="65" t="s">
        <v>72</v>
      </c>
    </row>
    <row r="316" spans="1:16" ht="168">
      <c r="A316" s="65" t="s">
        <v>3597</v>
      </c>
      <c r="B316" s="65" t="s">
        <v>3186</v>
      </c>
      <c r="C316" s="65" t="s">
        <v>1768</v>
      </c>
      <c r="D316" s="65" t="s">
        <v>1756</v>
      </c>
      <c r="E316" s="65" t="s">
        <v>1721</v>
      </c>
      <c r="F316" s="65" t="s">
        <v>149</v>
      </c>
      <c r="G316" s="69" t="str">
        <f t="shared" si="4"/>
        <v>Change Method Signature</v>
      </c>
      <c r="H316" s="65" t="s">
        <v>1764</v>
      </c>
      <c r="I316" s="65" t="s">
        <v>1769</v>
      </c>
      <c r="J316" s="65" t="s">
        <v>62</v>
      </c>
      <c r="K316" s="65" t="s">
        <v>61</v>
      </c>
      <c r="L316" s="65" t="s">
        <v>62</v>
      </c>
      <c r="M316" s="65" t="s">
        <v>76</v>
      </c>
      <c r="N316" s="65" t="s">
        <v>77</v>
      </c>
      <c r="O316" s="65" t="s">
        <v>61</v>
      </c>
      <c r="P316" s="65" t="s">
        <v>72</v>
      </c>
    </row>
    <row r="317" spans="1:16" ht="168">
      <c r="A317" s="65" t="s">
        <v>3598</v>
      </c>
      <c r="B317" s="65" t="s">
        <v>3192</v>
      </c>
      <c r="C317" s="65" t="s">
        <v>2609</v>
      </c>
      <c r="D317" s="65" t="s">
        <v>2615</v>
      </c>
      <c r="E317" s="65" t="s">
        <v>2591</v>
      </c>
      <c r="F317" s="65" t="s">
        <v>305</v>
      </c>
      <c r="G317" s="69" t="str">
        <f t="shared" si="4"/>
        <v>Extract Variable</v>
      </c>
      <c r="H317" s="65" t="s">
        <v>2604</v>
      </c>
      <c r="I317" s="65" t="s">
        <v>3156</v>
      </c>
      <c r="J317" s="65" t="s">
        <v>62</v>
      </c>
      <c r="K317" s="65" t="s">
        <v>61</v>
      </c>
      <c r="L317" s="65" t="s">
        <v>62</v>
      </c>
      <c r="M317" s="65" t="s">
        <v>76</v>
      </c>
      <c r="N317" s="65" t="s">
        <v>77</v>
      </c>
      <c r="O317" s="65" t="s">
        <v>61</v>
      </c>
      <c r="P317" s="65" t="s">
        <v>72</v>
      </c>
    </row>
    <row r="318" spans="1:16" ht="168">
      <c r="A318" s="65" t="s">
        <v>3599</v>
      </c>
      <c r="B318" s="65" t="s">
        <v>3187</v>
      </c>
      <c r="C318" s="65" t="s">
        <v>2609</v>
      </c>
      <c r="D318" s="65" t="s">
        <v>2612</v>
      </c>
      <c r="E318" s="65" t="s">
        <v>2591</v>
      </c>
      <c r="F318" s="65" t="s">
        <v>305</v>
      </c>
      <c r="G318" s="69" t="str">
        <f t="shared" si="4"/>
        <v>Extract Variable</v>
      </c>
      <c r="H318" s="65" t="s">
        <v>2604</v>
      </c>
      <c r="I318" s="65" t="s">
        <v>3600</v>
      </c>
      <c r="J318" s="65" t="s">
        <v>62</v>
      </c>
      <c r="K318" s="65" t="s">
        <v>61</v>
      </c>
      <c r="L318" s="65" t="s">
        <v>62</v>
      </c>
      <c r="M318" s="65" t="s">
        <v>76</v>
      </c>
      <c r="N318" s="65" t="s">
        <v>77</v>
      </c>
      <c r="O318" s="65" t="s">
        <v>61</v>
      </c>
      <c r="P318" s="65" t="s">
        <v>72</v>
      </c>
    </row>
    <row r="319" spans="1:16" ht="150.75">
      <c r="A319" s="65" t="s">
        <v>3601</v>
      </c>
      <c r="B319" s="65" t="s">
        <v>3186</v>
      </c>
      <c r="C319" s="65" t="s">
        <v>2609</v>
      </c>
      <c r="D319" s="65" t="s">
        <v>2610</v>
      </c>
      <c r="E319" s="65" t="s">
        <v>2591</v>
      </c>
      <c r="F319" s="65" t="s">
        <v>305</v>
      </c>
      <c r="G319" s="69" t="str">
        <f t="shared" si="4"/>
        <v>Extract Variable</v>
      </c>
      <c r="H319" s="65" t="s">
        <v>2604</v>
      </c>
      <c r="I319" s="65" t="s">
        <v>3153</v>
      </c>
      <c r="J319" s="65" t="s">
        <v>62</v>
      </c>
      <c r="K319" s="65" t="s">
        <v>62</v>
      </c>
      <c r="L319" s="65" t="s">
        <v>61</v>
      </c>
      <c r="M319" s="65" t="s">
        <v>73</v>
      </c>
      <c r="N319" s="65" t="s">
        <v>73</v>
      </c>
      <c r="O319" s="65" t="s">
        <v>61</v>
      </c>
      <c r="P319" s="65" t="s">
        <v>850</v>
      </c>
    </row>
    <row r="320" spans="1:16" ht="168">
      <c r="A320" s="65" t="s">
        <v>3602</v>
      </c>
      <c r="B320" s="65" t="s">
        <v>3192</v>
      </c>
      <c r="C320" s="65" t="s">
        <v>705</v>
      </c>
      <c r="D320" s="65" t="s">
        <v>710</v>
      </c>
      <c r="E320" s="65" t="s">
        <v>600</v>
      </c>
      <c r="F320" s="65" t="s">
        <v>305</v>
      </c>
      <c r="G320" s="69" t="str">
        <f t="shared" si="4"/>
        <v>Extract Variable</v>
      </c>
      <c r="H320" s="65" t="s">
        <v>700</v>
      </c>
      <c r="I320" s="65" t="s">
        <v>711</v>
      </c>
      <c r="J320" s="65" t="s">
        <v>62</v>
      </c>
      <c r="K320" s="65" t="s">
        <v>61</v>
      </c>
      <c r="L320" s="65" t="s">
        <v>62</v>
      </c>
      <c r="M320" s="65" t="s">
        <v>76</v>
      </c>
      <c r="N320" s="65" t="s">
        <v>77</v>
      </c>
      <c r="O320" s="65" t="s">
        <v>61</v>
      </c>
      <c r="P320" s="65" t="s">
        <v>72</v>
      </c>
    </row>
    <row r="321" spans="1:16" ht="150.75">
      <c r="A321" s="65" t="s">
        <v>3603</v>
      </c>
      <c r="B321" s="65" t="s">
        <v>3186</v>
      </c>
      <c r="C321" s="65" t="s">
        <v>705</v>
      </c>
      <c r="D321" s="65" t="s">
        <v>706</v>
      </c>
      <c r="E321" s="65" t="s">
        <v>600</v>
      </c>
      <c r="F321" s="65" t="s">
        <v>305</v>
      </c>
      <c r="G321" s="69" t="str">
        <f t="shared" si="4"/>
        <v>Extract Variable</v>
      </c>
      <c r="H321" s="65" t="s">
        <v>700</v>
      </c>
      <c r="I321" s="65" t="s">
        <v>707</v>
      </c>
      <c r="J321" s="65" t="s">
        <v>62</v>
      </c>
      <c r="K321" s="65" t="s">
        <v>61</v>
      </c>
      <c r="L321" s="65" t="s">
        <v>62</v>
      </c>
      <c r="M321" s="65" t="s">
        <v>76</v>
      </c>
      <c r="N321" s="65" t="s">
        <v>77</v>
      </c>
      <c r="O321" s="65" t="s">
        <v>61</v>
      </c>
      <c r="P321" s="65" t="s">
        <v>72</v>
      </c>
    </row>
    <row r="322" spans="1:16" ht="168">
      <c r="A322" s="65" t="s">
        <v>3604</v>
      </c>
      <c r="B322" s="65" t="s">
        <v>3187</v>
      </c>
      <c r="C322" s="65" t="s">
        <v>705</v>
      </c>
      <c r="D322" s="65" t="s">
        <v>708</v>
      </c>
      <c r="E322" s="65" t="s">
        <v>600</v>
      </c>
      <c r="F322" s="65" t="s">
        <v>305</v>
      </c>
      <c r="G322" s="69" t="str">
        <f t="shared" si="4"/>
        <v>Extract Variable</v>
      </c>
      <c r="H322" s="65" t="s">
        <v>700</v>
      </c>
      <c r="I322" s="65" t="s">
        <v>709</v>
      </c>
      <c r="J322" s="65" t="s">
        <v>62</v>
      </c>
      <c r="K322" s="65" t="s">
        <v>61</v>
      </c>
      <c r="L322" s="65" t="s">
        <v>62</v>
      </c>
      <c r="M322" s="65" t="s">
        <v>76</v>
      </c>
      <c r="N322" s="65" t="s">
        <v>77</v>
      </c>
      <c r="O322" s="65" t="s">
        <v>61</v>
      </c>
      <c r="P322" s="65" t="s">
        <v>72</v>
      </c>
    </row>
    <row r="323" spans="1:16" ht="168">
      <c r="A323" s="65" t="s">
        <v>3605</v>
      </c>
      <c r="B323" s="65" t="s">
        <v>3192</v>
      </c>
      <c r="C323" s="65" t="s">
        <v>719</v>
      </c>
      <c r="D323" s="65" t="s">
        <v>727</v>
      </c>
      <c r="E323" s="65" t="s">
        <v>712</v>
      </c>
      <c r="F323" s="65" t="s">
        <v>80</v>
      </c>
      <c r="G323" s="69" t="str">
        <f t="shared" ref="G323:G386" si="5">TRIM(IFERROR(LEFT(F323,FIND("(",F323)-1),F323))</f>
        <v>Rename Method</v>
      </c>
      <c r="H323" s="65" t="s">
        <v>714</v>
      </c>
      <c r="I323" s="65" t="s">
        <v>728</v>
      </c>
      <c r="J323" s="65" t="s">
        <v>62</v>
      </c>
      <c r="K323" s="65" t="s">
        <v>61</v>
      </c>
      <c r="L323" s="65" t="s">
        <v>62</v>
      </c>
      <c r="M323" s="65" t="s">
        <v>76</v>
      </c>
      <c r="N323" s="65" t="s">
        <v>77</v>
      </c>
      <c r="O323" s="65" t="s">
        <v>61</v>
      </c>
      <c r="P323" s="65" t="s">
        <v>72</v>
      </c>
    </row>
    <row r="324" spans="1:16" ht="168">
      <c r="A324" s="65" t="s">
        <v>3244</v>
      </c>
      <c r="B324" s="65" t="s">
        <v>3187</v>
      </c>
      <c r="C324" s="65" t="s">
        <v>719</v>
      </c>
      <c r="D324" s="65" t="s">
        <v>724</v>
      </c>
      <c r="E324" s="65" t="s">
        <v>712</v>
      </c>
      <c r="F324" s="65" t="s">
        <v>80</v>
      </c>
      <c r="G324" s="69" t="str">
        <f t="shared" si="5"/>
        <v>Rename Method</v>
      </c>
      <c r="H324" s="65" t="s">
        <v>714</v>
      </c>
      <c r="I324" s="65" t="s">
        <v>725</v>
      </c>
      <c r="J324" s="65" t="s">
        <v>62</v>
      </c>
      <c r="K324" s="65" t="s">
        <v>61</v>
      </c>
      <c r="L324" s="65" t="s">
        <v>62</v>
      </c>
      <c r="M324" s="65" t="s">
        <v>3449</v>
      </c>
      <c r="N324" s="65" t="s">
        <v>125</v>
      </c>
      <c r="O324" s="65" t="s">
        <v>61</v>
      </c>
      <c r="P324" s="65" t="s">
        <v>72</v>
      </c>
    </row>
    <row r="325" spans="1:16" ht="150.75">
      <c r="A325" s="65" t="s">
        <v>3606</v>
      </c>
      <c r="B325" s="65" t="s">
        <v>3186</v>
      </c>
      <c r="C325" s="65" t="s">
        <v>719</v>
      </c>
      <c r="D325" s="65" t="s">
        <v>720</v>
      </c>
      <c r="E325" s="65" t="s">
        <v>712</v>
      </c>
      <c r="F325" s="65" t="s">
        <v>80</v>
      </c>
      <c r="G325" s="69" t="str">
        <f t="shared" si="5"/>
        <v>Rename Method</v>
      </c>
      <c r="H325" s="65" t="s">
        <v>714</v>
      </c>
      <c r="I325" s="65" t="s">
        <v>721</v>
      </c>
      <c r="J325" s="65" t="s">
        <v>102</v>
      </c>
      <c r="K325" s="65" t="s">
        <v>61</v>
      </c>
      <c r="L325" s="65" t="s">
        <v>62</v>
      </c>
      <c r="M325" s="65" t="s">
        <v>3607</v>
      </c>
      <c r="N325" s="65" t="s">
        <v>64</v>
      </c>
      <c r="O325" s="65" t="s">
        <v>61</v>
      </c>
      <c r="P325" s="65" t="s">
        <v>162</v>
      </c>
    </row>
    <row r="326" spans="1:16" ht="150.75">
      <c r="A326" s="65" t="s">
        <v>3608</v>
      </c>
      <c r="B326" s="65" t="s">
        <v>3192</v>
      </c>
      <c r="C326" s="65" t="s">
        <v>121</v>
      </c>
      <c r="D326" s="65" t="s">
        <v>129</v>
      </c>
      <c r="E326" s="65" t="s">
        <v>49</v>
      </c>
      <c r="F326" s="65" t="s">
        <v>114</v>
      </c>
      <c r="G326" s="69" t="str">
        <f t="shared" si="5"/>
        <v>Extract Method</v>
      </c>
      <c r="H326" s="65" t="s">
        <v>115</v>
      </c>
      <c r="I326" s="65" t="s">
        <v>130</v>
      </c>
      <c r="J326" s="65" t="s">
        <v>62</v>
      </c>
      <c r="K326" s="65" t="s">
        <v>61</v>
      </c>
      <c r="L326" s="65" t="s">
        <v>62</v>
      </c>
      <c r="M326" s="65" t="s">
        <v>76</v>
      </c>
      <c r="N326" s="65" t="s">
        <v>77</v>
      </c>
      <c r="O326" s="65" t="s">
        <v>61</v>
      </c>
      <c r="P326" s="65" t="s">
        <v>72</v>
      </c>
    </row>
    <row r="327" spans="1:16" ht="168">
      <c r="A327" s="65" t="s">
        <v>3609</v>
      </c>
      <c r="B327" s="65" t="s">
        <v>3192</v>
      </c>
      <c r="C327" s="65" t="s">
        <v>121</v>
      </c>
      <c r="D327" s="65" t="s">
        <v>136</v>
      </c>
      <c r="E327" s="65" t="s">
        <v>49</v>
      </c>
      <c r="F327" s="65" t="s">
        <v>114</v>
      </c>
      <c r="G327" s="69" t="str">
        <f t="shared" si="5"/>
        <v>Extract Method</v>
      </c>
      <c r="H327" s="65" t="s">
        <v>115</v>
      </c>
      <c r="I327" s="65" t="s">
        <v>137</v>
      </c>
      <c r="J327" s="65" t="s">
        <v>62</v>
      </c>
      <c r="K327" s="65" t="s">
        <v>61</v>
      </c>
      <c r="L327" s="65" t="s">
        <v>62</v>
      </c>
      <c r="M327" s="65" t="s">
        <v>76</v>
      </c>
      <c r="N327" s="65" t="s">
        <v>77</v>
      </c>
      <c r="O327" s="65" t="s">
        <v>61</v>
      </c>
      <c r="P327" s="65" t="s">
        <v>72</v>
      </c>
    </row>
    <row r="328" spans="1:16" ht="150.75">
      <c r="A328" s="65" t="s">
        <v>3610</v>
      </c>
      <c r="B328" s="65" t="s">
        <v>3192</v>
      </c>
      <c r="C328" s="65" t="s">
        <v>121</v>
      </c>
      <c r="D328" s="65" t="s">
        <v>147</v>
      </c>
      <c r="E328" s="65" t="s">
        <v>49</v>
      </c>
      <c r="F328" s="65" t="s">
        <v>114</v>
      </c>
      <c r="G328" s="69" t="str">
        <f t="shared" si="5"/>
        <v>Extract Method</v>
      </c>
      <c r="H328" s="65" t="s">
        <v>115</v>
      </c>
      <c r="I328" s="65" t="s">
        <v>148</v>
      </c>
      <c r="J328" s="65" t="s">
        <v>62</v>
      </c>
      <c r="K328" s="65" t="s">
        <v>61</v>
      </c>
      <c r="L328" s="65" t="s">
        <v>62</v>
      </c>
      <c r="M328" s="65" t="s">
        <v>76</v>
      </c>
      <c r="N328" s="65" t="s">
        <v>77</v>
      </c>
      <c r="O328" s="65" t="s">
        <v>61</v>
      </c>
      <c r="P328" s="65" t="s">
        <v>72</v>
      </c>
    </row>
    <row r="329" spans="1:16" ht="134.25">
      <c r="A329" s="65" t="s">
        <v>3611</v>
      </c>
      <c r="B329" s="65" t="s">
        <v>3186</v>
      </c>
      <c r="C329" s="65" t="s">
        <v>121</v>
      </c>
      <c r="D329" s="65" t="s">
        <v>122</v>
      </c>
      <c r="E329" s="65" t="s">
        <v>49</v>
      </c>
      <c r="F329" s="65" t="s">
        <v>114</v>
      </c>
      <c r="G329" s="69" t="str">
        <f t="shared" si="5"/>
        <v>Extract Method</v>
      </c>
      <c r="H329" s="65" t="s">
        <v>115</v>
      </c>
      <c r="I329" s="65" t="s">
        <v>123</v>
      </c>
      <c r="J329" s="65" t="s">
        <v>62</v>
      </c>
      <c r="K329" s="65" t="s">
        <v>61</v>
      </c>
      <c r="L329" s="65" t="s">
        <v>62</v>
      </c>
      <c r="M329" s="65" t="s">
        <v>3424</v>
      </c>
      <c r="N329" s="65" t="s">
        <v>125</v>
      </c>
      <c r="O329" s="65" t="s">
        <v>61</v>
      </c>
      <c r="P329" s="65" t="s">
        <v>72</v>
      </c>
    </row>
    <row r="330" spans="1:16" ht="150.75">
      <c r="A330" s="65" t="s">
        <v>3612</v>
      </c>
      <c r="B330" s="65" t="s">
        <v>3187</v>
      </c>
      <c r="C330" s="65" t="s">
        <v>121</v>
      </c>
      <c r="D330" s="65" t="s">
        <v>127</v>
      </c>
      <c r="E330" s="65" t="s">
        <v>49</v>
      </c>
      <c r="F330" s="65" t="s">
        <v>114</v>
      </c>
      <c r="G330" s="69" t="str">
        <f t="shared" si="5"/>
        <v>Extract Method</v>
      </c>
      <c r="H330" s="65" t="s">
        <v>115</v>
      </c>
      <c r="I330" s="65" t="s">
        <v>128</v>
      </c>
      <c r="J330" s="65" t="s">
        <v>62</v>
      </c>
      <c r="K330" s="65" t="s">
        <v>61</v>
      </c>
      <c r="L330" s="65" t="s">
        <v>62</v>
      </c>
      <c r="M330" s="65" t="s">
        <v>76</v>
      </c>
      <c r="N330" s="65" t="s">
        <v>77</v>
      </c>
      <c r="O330" s="65" t="s">
        <v>61</v>
      </c>
      <c r="P330" s="65" t="s">
        <v>72</v>
      </c>
    </row>
    <row r="331" spans="1:16" ht="168">
      <c r="A331" s="65" t="s">
        <v>3613</v>
      </c>
      <c r="B331" s="65" t="s">
        <v>3187</v>
      </c>
      <c r="C331" s="65" t="s">
        <v>121</v>
      </c>
      <c r="D331" s="65" t="s">
        <v>134</v>
      </c>
      <c r="E331" s="65" t="s">
        <v>49</v>
      </c>
      <c r="F331" s="65" t="s">
        <v>114</v>
      </c>
      <c r="G331" s="69" t="str">
        <f t="shared" si="5"/>
        <v>Extract Method</v>
      </c>
      <c r="H331" s="65" t="s">
        <v>115</v>
      </c>
      <c r="I331" s="65" t="s">
        <v>135</v>
      </c>
      <c r="J331" s="65" t="s">
        <v>62</v>
      </c>
      <c r="K331" s="65" t="s">
        <v>61</v>
      </c>
      <c r="L331" s="65" t="s">
        <v>62</v>
      </c>
      <c r="M331" s="65" t="s">
        <v>76</v>
      </c>
      <c r="N331" s="65" t="s">
        <v>77</v>
      </c>
      <c r="O331" s="65" t="s">
        <v>61</v>
      </c>
      <c r="P331" s="65" t="s">
        <v>72</v>
      </c>
    </row>
    <row r="332" spans="1:16" ht="150.75">
      <c r="A332" s="65" t="s">
        <v>3614</v>
      </c>
      <c r="B332" s="65" t="s">
        <v>3187</v>
      </c>
      <c r="C332" s="65" t="s">
        <v>121</v>
      </c>
      <c r="D332" s="65" t="s">
        <v>143</v>
      </c>
      <c r="E332" s="65" t="s">
        <v>49</v>
      </c>
      <c r="F332" s="65" t="s">
        <v>114</v>
      </c>
      <c r="G332" s="69" t="str">
        <f t="shared" si="5"/>
        <v>Extract Method</v>
      </c>
      <c r="H332" s="65" t="s">
        <v>115</v>
      </c>
      <c r="I332" s="65" t="s">
        <v>144</v>
      </c>
      <c r="J332" s="65" t="s">
        <v>62</v>
      </c>
      <c r="K332" s="65" t="s">
        <v>61</v>
      </c>
      <c r="L332" s="65" t="s">
        <v>62</v>
      </c>
      <c r="M332" s="65" t="s">
        <v>3511</v>
      </c>
      <c r="N332" s="65" t="s">
        <v>64</v>
      </c>
      <c r="O332" s="65" t="s">
        <v>61</v>
      </c>
      <c r="P332" s="65" t="s">
        <v>72</v>
      </c>
    </row>
    <row r="333" spans="1:16" ht="150.75">
      <c r="A333" s="65" t="s">
        <v>3615</v>
      </c>
      <c r="B333" s="65" t="s">
        <v>3186</v>
      </c>
      <c r="C333" s="65" t="s">
        <v>121</v>
      </c>
      <c r="D333" s="65" t="s">
        <v>132</v>
      </c>
      <c r="E333" s="65" t="s">
        <v>49</v>
      </c>
      <c r="F333" s="65" t="s">
        <v>114</v>
      </c>
      <c r="G333" s="69" t="str">
        <f t="shared" si="5"/>
        <v>Extract Method</v>
      </c>
      <c r="H333" s="65" t="s">
        <v>115</v>
      </c>
      <c r="I333" s="65" t="s">
        <v>133</v>
      </c>
      <c r="J333" s="65" t="s">
        <v>62</v>
      </c>
      <c r="K333" s="65" t="s">
        <v>61</v>
      </c>
      <c r="L333" s="65" t="s">
        <v>62</v>
      </c>
      <c r="M333" s="65" t="s">
        <v>3424</v>
      </c>
      <c r="N333" s="65" t="s">
        <v>125</v>
      </c>
      <c r="O333" s="65" t="s">
        <v>61</v>
      </c>
      <c r="P333" s="65" t="s">
        <v>72</v>
      </c>
    </row>
    <row r="334" spans="1:16" ht="134.25">
      <c r="A334" s="65" t="s">
        <v>3616</v>
      </c>
      <c r="B334" s="65" t="s">
        <v>3186</v>
      </c>
      <c r="C334" s="65" t="s">
        <v>121</v>
      </c>
      <c r="D334" s="65" t="s">
        <v>141</v>
      </c>
      <c r="E334" s="65" t="s">
        <v>49</v>
      </c>
      <c r="F334" s="65" t="s">
        <v>114</v>
      </c>
      <c r="G334" s="69" t="str">
        <f t="shared" si="5"/>
        <v>Extract Method</v>
      </c>
      <c r="H334" s="65" t="s">
        <v>115</v>
      </c>
      <c r="I334" s="65" t="s">
        <v>142</v>
      </c>
      <c r="J334" s="65" t="s">
        <v>62</v>
      </c>
      <c r="K334" s="65" t="s">
        <v>61</v>
      </c>
      <c r="L334" s="65" t="s">
        <v>62</v>
      </c>
      <c r="M334" s="65" t="s">
        <v>3424</v>
      </c>
      <c r="N334" s="65" t="s">
        <v>125</v>
      </c>
      <c r="O334" s="65" t="s">
        <v>61</v>
      </c>
      <c r="P334" s="65" t="s">
        <v>72</v>
      </c>
    </row>
    <row r="335" spans="1:16" ht="150.75">
      <c r="A335" s="65" t="s">
        <v>3617</v>
      </c>
      <c r="B335" s="65" t="s">
        <v>3192</v>
      </c>
      <c r="C335" s="65" t="s">
        <v>2404</v>
      </c>
      <c r="D335" s="65" t="s">
        <v>2397</v>
      </c>
      <c r="E335" s="65" t="s">
        <v>2375</v>
      </c>
      <c r="F335" s="65" t="s">
        <v>180</v>
      </c>
      <c r="G335" s="69" t="str">
        <f t="shared" si="5"/>
        <v>Extract Variable</v>
      </c>
      <c r="H335" s="65" t="s">
        <v>2399</v>
      </c>
      <c r="I335" s="65" t="s">
        <v>3086</v>
      </c>
      <c r="J335" s="65" t="s">
        <v>62</v>
      </c>
      <c r="K335" s="65" t="s">
        <v>61</v>
      </c>
      <c r="L335" s="65" t="s">
        <v>62</v>
      </c>
      <c r="M335" s="65" t="s">
        <v>76</v>
      </c>
      <c r="N335" s="65" t="s">
        <v>77</v>
      </c>
      <c r="O335" s="65" t="s">
        <v>61</v>
      </c>
      <c r="P335" s="65" t="s">
        <v>72</v>
      </c>
    </row>
    <row r="336" spans="1:16" ht="134.25">
      <c r="A336" s="65" t="s">
        <v>3618</v>
      </c>
      <c r="B336" s="65" t="s">
        <v>3186</v>
      </c>
      <c r="C336" s="65" t="s">
        <v>2404</v>
      </c>
      <c r="D336" s="65" t="s">
        <v>2393</v>
      </c>
      <c r="E336" s="65" t="s">
        <v>2375</v>
      </c>
      <c r="F336" s="65" t="s">
        <v>180</v>
      </c>
      <c r="G336" s="69" t="str">
        <f t="shared" si="5"/>
        <v>Extract Variable</v>
      </c>
      <c r="H336" s="65" t="s">
        <v>2399</v>
      </c>
      <c r="I336" s="65" t="s">
        <v>3084</v>
      </c>
      <c r="J336" s="65" t="s">
        <v>62</v>
      </c>
      <c r="K336" s="65" t="s">
        <v>61</v>
      </c>
      <c r="L336" s="65" t="s">
        <v>62</v>
      </c>
      <c r="M336" s="65" t="s">
        <v>76</v>
      </c>
      <c r="N336" s="65" t="s">
        <v>77</v>
      </c>
      <c r="O336" s="65" t="s">
        <v>61</v>
      </c>
      <c r="P336" s="65" t="s">
        <v>72</v>
      </c>
    </row>
    <row r="337" spans="1:16" ht="150.75">
      <c r="A337" s="65" t="s">
        <v>3619</v>
      </c>
      <c r="B337" s="65" t="s">
        <v>3187</v>
      </c>
      <c r="C337" s="65" t="s">
        <v>2404</v>
      </c>
      <c r="D337" s="65" t="s">
        <v>2395</v>
      </c>
      <c r="E337" s="65" t="s">
        <v>2375</v>
      </c>
      <c r="F337" s="65" t="s">
        <v>180</v>
      </c>
      <c r="G337" s="69" t="str">
        <f t="shared" si="5"/>
        <v>Extract Variable</v>
      </c>
      <c r="H337" s="65" t="s">
        <v>2399</v>
      </c>
      <c r="I337" s="65" t="s">
        <v>3085</v>
      </c>
      <c r="J337" s="65" t="s">
        <v>62</v>
      </c>
      <c r="K337" s="65" t="s">
        <v>61</v>
      </c>
      <c r="L337" s="65" t="s">
        <v>62</v>
      </c>
      <c r="M337" s="65" t="s">
        <v>76</v>
      </c>
      <c r="N337" s="65" t="s">
        <v>77</v>
      </c>
      <c r="O337" s="65" t="s">
        <v>61</v>
      </c>
      <c r="P337" s="65" t="s">
        <v>72</v>
      </c>
    </row>
    <row r="338" spans="1:16" ht="168">
      <c r="A338" s="65" t="s">
        <v>3620</v>
      </c>
      <c r="B338" s="65" t="s">
        <v>3192</v>
      </c>
      <c r="C338" s="65" t="s">
        <v>2289</v>
      </c>
      <c r="D338" s="65" t="s">
        <v>2294</v>
      </c>
      <c r="E338" s="65" t="s">
        <v>2282</v>
      </c>
      <c r="F338" s="65" t="s">
        <v>80</v>
      </c>
      <c r="G338" s="69" t="str">
        <f t="shared" si="5"/>
        <v>Rename Method</v>
      </c>
      <c r="H338" s="65" t="s">
        <v>2284</v>
      </c>
      <c r="I338" s="65" t="s">
        <v>3035</v>
      </c>
      <c r="J338" s="65" t="s">
        <v>62</v>
      </c>
      <c r="K338" s="65" t="s">
        <v>61</v>
      </c>
      <c r="L338" s="65" t="s">
        <v>62</v>
      </c>
      <c r="M338" s="65" t="s">
        <v>76</v>
      </c>
      <c r="N338" s="65" t="s">
        <v>77</v>
      </c>
      <c r="O338" s="65" t="s">
        <v>61</v>
      </c>
      <c r="P338" s="65" t="s">
        <v>72</v>
      </c>
    </row>
    <row r="339" spans="1:16" ht="168">
      <c r="A339" s="65" t="s">
        <v>3621</v>
      </c>
      <c r="B339" s="65" t="s">
        <v>3187</v>
      </c>
      <c r="C339" s="65" t="s">
        <v>2289</v>
      </c>
      <c r="D339" s="65" t="s">
        <v>2292</v>
      </c>
      <c r="E339" s="65" t="s">
        <v>2282</v>
      </c>
      <c r="F339" s="65" t="s">
        <v>80</v>
      </c>
      <c r="G339" s="69" t="str">
        <f t="shared" si="5"/>
        <v>Rename Method</v>
      </c>
      <c r="H339" s="65" t="s">
        <v>2284</v>
      </c>
      <c r="I339" s="65" t="s">
        <v>3034</v>
      </c>
      <c r="J339" s="65" t="s">
        <v>62</v>
      </c>
      <c r="K339" s="65" t="s">
        <v>61</v>
      </c>
      <c r="L339" s="65" t="s">
        <v>62</v>
      </c>
      <c r="M339" s="65" t="s">
        <v>76</v>
      </c>
      <c r="N339" s="65" t="s">
        <v>77</v>
      </c>
      <c r="O339" s="65" t="s">
        <v>61</v>
      </c>
      <c r="P339" s="65" t="s">
        <v>72</v>
      </c>
    </row>
    <row r="340" spans="1:16" ht="150.75">
      <c r="A340" s="65" t="s">
        <v>3622</v>
      </c>
      <c r="B340" s="65" t="s">
        <v>3186</v>
      </c>
      <c r="C340" s="65" t="s">
        <v>2289</v>
      </c>
      <c r="D340" s="65" t="s">
        <v>2290</v>
      </c>
      <c r="E340" s="65" t="s">
        <v>2282</v>
      </c>
      <c r="F340" s="65" t="s">
        <v>80</v>
      </c>
      <c r="G340" s="69" t="str">
        <f t="shared" si="5"/>
        <v>Rename Method</v>
      </c>
      <c r="H340" s="65" t="s">
        <v>2284</v>
      </c>
      <c r="I340" s="65" t="s">
        <v>3033</v>
      </c>
      <c r="J340" s="65" t="s">
        <v>62</v>
      </c>
      <c r="K340" s="65" t="s">
        <v>61</v>
      </c>
      <c r="L340" s="65" t="s">
        <v>62</v>
      </c>
      <c r="M340" s="65" t="s">
        <v>76</v>
      </c>
      <c r="N340" s="65" t="s">
        <v>77</v>
      </c>
      <c r="O340" s="65" t="s">
        <v>61</v>
      </c>
      <c r="P340" s="65" t="s">
        <v>72</v>
      </c>
    </row>
    <row r="341" spans="1:16" ht="168">
      <c r="A341" s="65" t="s">
        <v>3623</v>
      </c>
      <c r="B341" s="65" t="s">
        <v>3192</v>
      </c>
      <c r="C341" s="65" t="s">
        <v>1379</v>
      </c>
      <c r="D341" s="65" t="s">
        <v>1401</v>
      </c>
      <c r="E341" s="65" t="s">
        <v>1351</v>
      </c>
      <c r="F341" s="65" t="s">
        <v>51</v>
      </c>
      <c r="G341" s="69" t="str">
        <f t="shared" si="5"/>
        <v>Rename Variable</v>
      </c>
      <c r="H341" s="65" t="s">
        <v>1373</v>
      </c>
      <c r="I341" s="65" t="s">
        <v>1402</v>
      </c>
      <c r="J341" s="65" t="s">
        <v>62</v>
      </c>
      <c r="K341" s="65" t="s">
        <v>61</v>
      </c>
      <c r="L341" s="65" t="s">
        <v>62</v>
      </c>
      <c r="M341" s="65" t="s">
        <v>76</v>
      </c>
      <c r="N341" s="65" t="s">
        <v>77</v>
      </c>
      <c r="O341" s="65" t="s">
        <v>61</v>
      </c>
      <c r="P341" s="65" t="s">
        <v>72</v>
      </c>
    </row>
    <row r="342" spans="1:16" ht="168">
      <c r="A342" s="65" t="s">
        <v>3624</v>
      </c>
      <c r="B342" s="65" t="s">
        <v>3192</v>
      </c>
      <c r="C342" s="65" t="s">
        <v>1379</v>
      </c>
      <c r="D342" s="65" t="s">
        <v>1394</v>
      </c>
      <c r="E342" s="65" t="s">
        <v>1351</v>
      </c>
      <c r="F342" s="65" t="s">
        <v>51</v>
      </c>
      <c r="G342" s="69" t="str">
        <f t="shared" si="5"/>
        <v>Rename Variable</v>
      </c>
      <c r="H342" s="65" t="s">
        <v>1373</v>
      </c>
      <c r="I342" s="65" t="s">
        <v>1395</v>
      </c>
      <c r="J342" s="65" t="s">
        <v>62</v>
      </c>
      <c r="K342" s="65" t="s">
        <v>61</v>
      </c>
      <c r="L342" s="65" t="s">
        <v>62</v>
      </c>
      <c r="M342" s="65" t="s">
        <v>76</v>
      </c>
      <c r="N342" s="65" t="s">
        <v>77</v>
      </c>
      <c r="O342" s="65" t="s">
        <v>61</v>
      </c>
      <c r="P342" s="65" t="s">
        <v>72</v>
      </c>
    </row>
    <row r="343" spans="1:16" ht="150.75">
      <c r="A343" s="65" t="s">
        <v>3625</v>
      </c>
      <c r="B343" s="65" t="s">
        <v>3192</v>
      </c>
      <c r="C343" s="65" t="s">
        <v>1379</v>
      </c>
      <c r="D343" s="65" t="s">
        <v>1385</v>
      </c>
      <c r="E343" s="65" t="s">
        <v>1351</v>
      </c>
      <c r="F343" s="65" t="s">
        <v>51</v>
      </c>
      <c r="G343" s="69" t="str">
        <f t="shared" si="5"/>
        <v>Rename Variable</v>
      </c>
      <c r="H343" s="65" t="s">
        <v>1373</v>
      </c>
      <c r="I343" s="65" t="s">
        <v>1386</v>
      </c>
      <c r="J343" s="65" t="s">
        <v>61</v>
      </c>
      <c r="K343" s="65" t="s">
        <v>61</v>
      </c>
      <c r="L343" s="65" t="s">
        <v>62</v>
      </c>
      <c r="M343" s="65" t="s">
        <v>63</v>
      </c>
      <c r="N343" s="65" t="s">
        <v>64</v>
      </c>
      <c r="O343" s="65" t="s">
        <v>62</v>
      </c>
      <c r="P343" s="65" t="s">
        <v>66</v>
      </c>
    </row>
    <row r="344" spans="1:16" ht="168">
      <c r="A344" s="65" t="s">
        <v>3626</v>
      </c>
      <c r="B344" s="65" t="s">
        <v>3187</v>
      </c>
      <c r="C344" s="65" t="s">
        <v>1379</v>
      </c>
      <c r="D344" s="65" t="s">
        <v>1399</v>
      </c>
      <c r="E344" s="65" t="s">
        <v>1351</v>
      </c>
      <c r="F344" s="65" t="s">
        <v>51</v>
      </c>
      <c r="G344" s="69" t="str">
        <f t="shared" si="5"/>
        <v>Rename Variable</v>
      </c>
      <c r="H344" s="65" t="s">
        <v>1373</v>
      </c>
      <c r="I344" s="65" t="s">
        <v>1400</v>
      </c>
      <c r="J344" s="65" t="s">
        <v>62</v>
      </c>
      <c r="K344" s="65" t="s">
        <v>61</v>
      </c>
      <c r="L344" s="65" t="s">
        <v>62</v>
      </c>
      <c r="M344" s="65" t="s">
        <v>76</v>
      </c>
      <c r="N344" s="65" t="s">
        <v>77</v>
      </c>
      <c r="O344" s="65" t="s">
        <v>61</v>
      </c>
      <c r="P344" s="65" t="s">
        <v>72</v>
      </c>
    </row>
    <row r="345" spans="1:16" ht="168">
      <c r="A345" s="65" t="s">
        <v>3627</v>
      </c>
      <c r="B345" s="65" t="s">
        <v>3187</v>
      </c>
      <c r="C345" s="65" t="s">
        <v>1379</v>
      </c>
      <c r="D345" s="65" t="s">
        <v>1390</v>
      </c>
      <c r="E345" s="65" t="s">
        <v>1351</v>
      </c>
      <c r="F345" s="65" t="s">
        <v>51</v>
      </c>
      <c r="G345" s="69" t="str">
        <f t="shared" si="5"/>
        <v>Rename Variable</v>
      </c>
      <c r="H345" s="65" t="s">
        <v>1373</v>
      </c>
      <c r="I345" s="65" t="s">
        <v>1391</v>
      </c>
      <c r="J345" s="65" t="s">
        <v>102</v>
      </c>
      <c r="K345" s="65" t="s">
        <v>61</v>
      </c>
      <c r="L345" s="65" t="s">
        <v>62</v>
      </c>
      <c r="M345" s="65" t="s">
        <v>138</v>
      </c>
      <c r="N345" s="65" t="s">
        <v>125</v>
      </c>
      <c r="O345" s="65" t="s">
        <v>62</v>
      </c>
      <c r="P345" s="65" t="s">
        <v>162</v>
      </c>
    </row>
    <row r="346" spans="1:16" ht="168">
      <c r="A346" s="65" t="s">
        <v>3628</v>
      </c>
      <c r="B346" s="65" t="s">
        <v>3187</v>
      </c>
      <c r="C346" s="65" t="s">
        <v>1379</v>
      </c>
      <c r="D346" s="65" t="s">
        <v>1382</v>
      </c>
      <c r="E346" s="65" t="s">
        <v>1351</v>
      </c>
      <c r="F346" s="65" t="s">
        <v>51</v>
      </c>
      <c r="G346" s="69" t="str">
        <f t="shared" si="5"/>
        <v>Rename Variable</v>
      </c>
      <c r="H346" s="65" t="s">
        <v>1373</v>
      </c>
      <c r="I346" s="65" t="s">
        <v>1383</v>
      </c>
      <c r="J346" s="65" t="s">
        <v>61</v>
      </c>
      <c r="K346" s="65" t="s">
        <v>61</v>
      </c>
      <c r="L346" s="65" t="s">
        <v>62</v>
      </c>
      <c r="M346" s="65" t="s">
        <v>63</v>
      </c>
      <c r="N346" s="65" t="s">
        <v>64</v>
      </c>
      <c r="O346" s="65" t="s">
        <v>62</v>
      </c>
      <c r="P346" s="65" t="s">
        <v>66</v>
      </c>
    </row>
    <row r="347" spans="1:16" ht="150.75">
      <c r="A347" s="65" t="s">
        <v>3629</v>
      </c>
      <c r="B347" s="65" t="s">
        <v>3186</v>
      </c>
      <c r="C347" s="65" t="s">
        <v>1379</v>
      </c>
      <c r="D347" s="65" t="s">
        <v>1397</v>
      </c>
      <c r="E347" s="65" t="s">
        <v>1351</v>
      </c>
      <c r="F347" s="65" t="s">
        <v>51</v>
      </c>
      <c r="G347" s="69" t="str">
        <f t="shared" si="5"/>
        <v>Rename Variable</v>
      </c>
      <c r="H347" s="65" t="s">
        <v>1373</v>
      </c>
      <c r="I347" s="65" t="s">
        <v>1398</v>
      </c>
      <c r="J347" s="65" t="s">
        <v>62</v>
      </c>
      <c r="K347" s="65" t="s">
        <v>61</v>
      </c>
      <c r="L347" s="65" t="s">
        <v>62</v>
      </c>
      <c r="M347" s="65" t="s">
        <v>76</v>
      </c>
      <c r="N347" s="65" t="s">
        <v>77</v>
      </c>
      <c r="O347" s="65" t="s">
        <v>61</v>
      </c>
      <c r="P347" s="65" t="s">
        <v>72</v>
      </c>
    </row>
    <row r="348" spans="1:16" ht="150.75">
      <c r="A348" s="65" t="s">
        <v>3630</v>
      </c>
      <c r="B348" s="65" t="s">
        <v>3186</v>
      </c>
      <c r="C348" s="65" t="s">
        <v>1379</v>
      </c>
      <c r="D348" s="65" t="s">
        <v>1388</v>
      </c>
      <c r="E348" s="65" t="s">
        <v>1351</v>
      </c>
      <c r="F348" s="65" t="s">
        <v>51</v>
      </c>
      <c r="G348" s="69" t="str">
        <f t="shared" si="5"/>
        <v>Rename Variable</v>
      </c>
      <c r="H348" s="65" t="s">
        <v>1373</v>
      </c>
      <c r="I348" s="65" t="s">
        <v>1389</v>
      </c>
      <c r="J348" s="65" t="s">
        <v>62</v>
      </c>
      <c r="K348" s="65" t="s">
        <v>61</v>
      </c>
      <c r="L348" s="65" t="s">
        <v>62</v>
      </c>
      <c r="M348" s="65" t="s">
        <v>76</v>
      </c>
      <c r="N348" s="65" t="s">
        <v>77</v>
      </c>
      <c r="O348" s="65" t="s">
        <v>61</v>
      </c>
      <c r="P348" s="65" t="s">
        <v>72</v>
      </c>
    </row>
    <row r="349" spans="1:16" ht="150.75">
      <c r="A349" s="65" t="s">
        <v>3631</v>
      </c>
      <c r="B349" s="65" t="s">
        <v>3186</v>
      </c>
      <c r="C349" s="65" t="s">
        <v>1379</v>
      </c>
      <c r="D349" s="65" t="s">
        <v>1380</v>
      </c>
      <c r="E349" s="65" t="s">
        <v>1351</v>
      </c>
      <c r="F349" s="65" t="s">
        <v>51</v>
      </c>
      <c r="G349" s="69" t="str">
        <f t="shared" si="5"/>
        <v>Rename Variable</v>
      </c>
      <c r="H349" s="65" t="s">
        <v>1373</v>
      </c>
      <c r="I349" s="65" t="s">
        <v>1381</v>
      </c>
      <c r="J349" s="65" t="s">
        <v>62</v>
      </c>
      <c r="K349" s="65" t="s">
        <v>61</v>
      </c>
      <c r="L349" s="65" t="s">
        <v>62</v>
      </c>
      <c r="M349" s="65" t="s">
        <v>76</v>
      </c>
      <c r="N349" s="65" t="s">
        <v>77</v>
      </c>
      <c r="O349" s="65" t="s">
        <v>61</v>
      </c>
      <c r="P349" s="65" t="s">
        <v>72</v>
      </c>
    </row>
    <row r="350" spans="1:16" ht="168">
      <c r="A350" s="65" t="s">
        <v>3632</v>
      </c>
      <c r="B350" s="65" t="s">
        <v>3192</v>
      </c>
      <c r="C350" s="65" t="s">
        <v>2659</v>
      </c>
      <c r="D350" s="65" t="s">
        <v>2667</v>
      </c>
      <c r="E350" s="65" t="s">
        <v>2617</v>
      </c>
      <c r="F350" s="65" t="s">
        <v>149</v>
      </c>
      <c r="G350" s="69" t="str">
        <f t="shared" si="5"/>
        <v>Change Method Signature</v>
      </c>
      <c r="H350" s="65" t="s">
        <v>2654</v>
      </c>
      <c r="I350" s="65" t="s">
        <v>3175</v>
      </c>
      <c r="J350" s="65" t="s">
        <v>62</v>
      </c>
      <c r="K350" s="65" t="s">
        <v>61</v>
      </c>
      <c r="L350" s="65" t="s">
        <v>62</v>
      </c>
      <c r="M350" s="65" t="s">
        <v>76</v>
      </c>
      <c r="N350" s="65" t="s">
        <v>77</v>
      </c>
      <c r="O350" s="65" t="s">
        <v>61</v>
      </c>
      <c r="P350" s="65" t="s">
        <v>72</v>
      </c>
    </row>
    <row r="351" spans="1:16" ht="168">
      <c r="A351" s="65" t="s">
        <v>3633</v>
      </c>
      <c r="B351" s="65" t="s">
        <v>3187</v>
      </c>
      <c r="C351" s="65" t="s">
        <v>2659</v>
      </c>
      <c r="D351" s="65" t="s">
        <v>2663</v>
      </c>
      <c r="E351" s="65" t="s">
        <v>2617</v>
      </c>
      <c r="F351" s="65" t="s">
        <v>149</v>
      </c>
      <c r="G351" s="69" t="str">
        <f t="shared" si="5"/>
        <v>Change Method Signature</v>
      </c>
      <c r="H351" s="65" t="s">
        <v>2654</v>
      </c>
      <c r="I351" s="65" t="s">
        <v>3173</v>
      </c>
      <c r="J351" s="65" t="s">
        <v>62</v>
      </c>
      <c r="K351" s="65" t="s">
        <v>61</v>
      </c>
      <c r="L351" s="65" t="s">
        <v>62</v>
      </c>
      <c r="M351" s="68" t="s">
        <v>3343</v>
      </c>
      <c r="N351" s="65" t="s">
        <v>3343</v>
      </c>
      <c r="O351" s="65" t="s">
        <v>61</v>
      </c>
      <c r="P351" s="65" t="s">
        <v>72</v>
      </c>
    </row>
    <row r="352" spans="1:16" ht="168">
      <c r="A352" s="65" t="s">
        <v>3634</v>
      </c>
      <c r="B352" s="65" t="s">
        <v>3186</v>
      </c>
      <c r="C352" s="65" t="s">
        <v>2659</v>
      </c>
      <c r="D352" s="65" t="s">
        <v>2660</v>
      </c>
      <c r="E352" s="65" t="s">
        <v>2617</v>
      </c>
      <c r="F352" s="65" t="s">
        <v>149</v>
      </c>
      <c r="G352" s="69" t="str">
        <f t="shared" si="5"/>
        <v>Change Method Signature</v>
      </c>
      <c r="H352" s="65" t="s">
        <v>2654</v>
      </c>
      <c r="I352" s="65" t="s">
        <v>3171</v>
      </c>
      <c r="J352" s="65" t="s">
        <v>62</v>
      </c>
      <c r="K352" s="65" t="s">
        <v>61</v>
      </c>
      <c r="L352" s="65" t="s">
        <v>62</v>
      </c>
      <c r="M352" s="65" t="s">
        <v>76</v>
      </c>
      <c r="N352" s="65" t="s">
        <v>77</v>
      </c>
      <c r="O352" s="65" t="s">
        <v>61</v>
      </c>
      <c r="P352" s="65" t="s">
        <v>72</v>
      </c>
    </row>
    <row r="353" spans="1:16" ht="168">
      <c r="A353" s="65" t="s">
        <v>3635</v>
      </c>
      <c r="B353" s="65" t="s">
        <v>3192</v>
      </c>
      <c r="C353" s="65" t="s">
        <v>502</v>
      </c>
      <c r="D353" s="65" t="s">
        <v>509</v>
      </c>
      <c r="E353" s="65" t="s">
        <v>436</v>
      </c>
      <c r="F353" s="65" t="s">
        <v>114</v>
      </c>
      <c r="G353" s="69" t="str">
        <f t="shared" si="5"/>
        <v>Extract Method</v>
      </c>
      <c r="H353" s="65" t="s">
        <v>497</v>
      </c>
      <c r="I353" s="65" t="s">
        <v>510</v>
      </c>
      <c r="J353" s="65" t="s">
        <v>62</v>
      </c>
      <c r="K353" s="65" t="s">
        <v>61</v>
      </c>
      <c r="L353" s="65" t="s">
        <v>62</v>
      </c>
      <c r="M353" s="65" t="s">
        <v>76</v>
      </c>
      <c r="N353" s="65" t="s">
        <v>77</v>
      </c>
      <c r="O353" s="65" t="s">
        <v>61</v>
      </c>
      <c r="P353" s="65" t="s">
        <v>72</v>
      </c>
    </row>
    <row r="354" spans="1:16" ht="168">
      <c r="A354" s="65" t="s">
        <v>3636</v>
      </c>
      <c r="B354" s="65" t="s">
        <v>3187</v>
      </c>
      <c r="C354" s="65" t="s">
        <v>502</v>
      </c>
      <c r="D354" s="65" t="s">
        <v>507</v>
      </c>
      <c r="E354" s="65" t="s">
        <v>436</v>
      </c>
      <c r="F354" s="65" t="s">
        <v>114</v>
      </c>
      <c r="G354" s="69" t="str">
        <f t="shared" si="5"/>
        <v>Extract Method</v>
      </c>
      <c r="H354" s="65" t="s">
        <v>497</v>
      </c>
      <c r="I354" s="65" t="s">
        <v>508</v>
      </c>
      <c r="J354" s="65" t="s">
        <v>62</v>
      </c>
      <c r="K354" s="65" t="s">
        <v>61</v>
      </c>
      <c r="L354" s="65" t="s">
        <v>62</v>
      </c>
      <c r="M354" s="65" t="s">
        <v>3424</v>
      </c>
      <c r="N354" s="65" t="s">
        <v>77</v>
      </c>
      <c r="O354" s="65" t="s">
        <v>61</v>
      </c>
      <c r="P354" s="65" t="s">
        <v>72</v>
      </c>
    </row>
    <row r="355" spans="1:16" ht="150.75">
      <c r="A355" s="65" t="s">
        <v>3637</v>
      </c>
      <c r="B355" s="65" t="s">
        <v>3186</v>
      </c>
      <c r="C355" s="65" t="s">
        <v>502</v>
      </c>
      <c r="D355" s="65" t="s">
        <v>503</v>
      </c>
      <c r="E355" s="65" t="s">
        <v>436</v>
      </c>
      <c r="F355" s="65" t="s">
        <v>114</v>
      </c>
      <c r="G355" s="69" t="str">
        <f t="shared" si="5"/>
        <v>Extract Method</v>
      </c>
      <c r="H355" s="65" t="s">
        <v>497</v>
      </c>
      <c r="I355" s="65" t="s">
        <v>504</v>
      </c>
      <c r="J355" s="65" t="s">
        <v>62</v>
      </c>
      <c r="K355" s="65" t="s">
        <v>61</v>
      </c>
      <c r="L355" s="65" t="s">
        <v>62</v>
      </c>
      <c r="M355" s="65" t="s">
        <v>3424</v>
      </c>
      <c r="N355" s="65" t="s">
        <v>77</v>
      </c>
      <c r="O355" s="65" t="s">
        <v>61</v>
      </c>
      <c r="P355" s="65" t="s">
        <v>72</v>
      </c>
    </row>
    <row r="356" spans="1:16" ht="334.5">
      <c r="A356" s="65" t="s">
        <v>3234</v>
      </c>
      <c r="B356" s="65" t="s">
        <v>3186</v>
      </c>
      <c r="C356" s="65" t="s">
        <v>1064</v>
      </c>
      <c r="D356" s="65" t="s">
        <v>1050</v>
      </c>
      <c r="E356" s="65" t="s">
        <v>1014</v>
      </c>
      <c r="F356" s="65" t="s">
        <v>149</v>
      </c>
      <c r="G356" s="69" t="str">
        <f t="shared" si="5"/>
        <v>Change Method Signature</v>
      </c>
      <c r="H356" s="65" t="s">
        <v>1060</v>
      </c>
      <c r="I356" s="65" t="s">
        <v>1065</v>
      </c>
      <c r="J356" s="65" t="s">
        <v>61</v>
      </c>
      <c r="K356" s="65" t="s">
        <v>61</v>
      </c>
      <c r="L356" s="65" t="s">
        <v>62</v>
      </c>
      <c r="M356" s="65" t="s">
        <v>3638</v>
      </c>
      <c r="N356" s="65" t="s">
        <v>64</v>
      </c>
      <c r="O356" s="65" t="s">
        <v>62</v>
      </c>
      <c r="P356" s="65" t="s">
        <v>66</v>
      </c>
    </row>
    <row r="357" spans="1:16" ht="168">
      <c r="A357" s="65" t="s">
        <v>3639</v>
      </c>
      <c r="B357" s="65" t="s">
        <v>3192</v>
      </c>
      <c r="C357" s="65" t="s">
        <v>1064</v>
      </c>
      <c r="D357" s="65" t="s">
        <v>1057</v>
      </c>
      <c r="E357" s="65" t="s">
        <v>1014</v>
      </c>
      <c r="F357" s="65" t="s">
        <v>149</v>
      </c>
      <c r="G357" s="69" t="str">
        <f t="shared" si="5"/>
        <v>Change Method Signature</v>
      </c>
      <c r="H357" s="65" t="s">
        <v>1060</v>
      </c>
      <c r="I357" s="65" t="s">
        <v>1069</v>
      </c>
      <c r="J357" s="65" t="s">
        <v>62</v>
      </c>
      <c r="K357" s="65" t="s">
        <v>61</v>
      </c>
      <c r="L357" s="65" t="s">
        <v>62</v>
      </c>
      <c r="M357" s="65" t="s">
        <v>76</v>
      </c>
      <c r="N357" s="65" t="s">
        <v>77</v>
      </c>
      <c r="O357" s="65" t="s">
        <v>61</v>
      </c>
      <c r="P357" s="65" t="s">
        <v>72</v>
      </c>
    </row>
    <row r="358" spans="1:16" ht="168">
      <c r="A358" s="65" t="s">
        <v>3251</v>
      </c>
      <c r="B358" s="65" t="s">
        <v>3187</v>
      </c>
      <c r="C358" s="65" t="s">
        <v>1064</v>
      </c>
      <c r="D358" s="65" t="s">
        <v>1053</v>
      </c>
      <c r="E358" s="65" t="s">
        <v>1014</v>
      </c>
      <c r="F358" s="65" t="s">
        <v>149</v>
      </c>
      <c r="G358" s="69" t="str">
        <f t="shared" si="5"/>
        <v>Change Method Signature</v>
      </c>
      <c r="H358" s="65" t="s">
        <v>1060</v>
      </c>
      <c r="I358" s="65" t="s">
        <v>1068</v>
      </c>
      <c r="J358" s="65" t="s">
        <v>62</v>
      </c>
      <c r="K358" s="65" t="s">
        <v>61</v>
      </c>
      <c r="L358" s="65" t="s">
        <v>62</v>
      </c>
      <c r="M358" s="65" t="s">
        <v>76</v>
      </c>
      <c r="N358" s="65" t="s">
        <v>77</v>
      </c>
      <c r="O358" s="65" t="s">
        <v>61</v>
      </c>
      <c r="P358" s="65" t="s">
        <v>72</v>
      </c>
    </row>
    <row r="359" spans="1:16" ht="150.75">
      <c r="A359" s="65" t="s">
        <v>3640</v>
      </c>
      <c r="B359" s="65" t="s">
        <v>3186</v>
      </c>
      <c r="C359" s="65" t="s">
        <v>2236</v>
      </c>
      <c r="D359" s="65" t="s">
        <v>2237</v>
      </c>
      <c r="E359" s="65" t="s">
        <v>2178</v>
      </c>
      <c r="F359" s="65" t="s">
        <v>80</v>
      </c>
      <c r="G359" s="69" t="str">
        <f t="shared" si="5"/>
        <v>Rename Method</v>
      </c>
      <c r="H359" s="65" t="s">
        <v>2231</v>
      </c>
      <c r="I359" s="65" t="s">
        <v>3015</v>
      </c>
      <c r="J359" s="65" t="s">
        <v>62</v>
      </c>
      <c r="K359" s="65" t="s">
        <v>61</v>
      </c>
      <c r="L359" s="65" t="s">
        <v>62</v>
      </c>
      <c r="M359" s="65" t="s">
        <v>76</v>
      </c>
      <c r="N359" s="65" t="s">
        <v>77</v>
      </c>
      <c r="O359" s="65" t="s">
        <v>61</v>
      </c>
      <c r="P359" s="65" t="s">
        <v>72</v>
      </c>
    </row>
    <row r="360" spans="1:16" ht="168">
      <c r="A360" s="65" t="s">
        <v>3641</v>
      </c>
      <c r="B360" s="65" t="s">
        <v>3192</v>
      </c>
      <c r="C360" s="65" t="s">
        <v>2236</v>
      </c>
      <c r="D360" s="65" t="s">
        <v>2241</v>
      </c>
      <c r="E360" s="65" t="s">
        <v>2178</v>
      </c>
      <c r="F360" s="65" t="s">
        <v>80</v>
      </c>
      <c r="G360" s="69" t="str">
        <f t="shared" si="5"/>
        <v>Rename Method</v>
      </c>
      <c r="H360" s="65" t="s">
        <v>2231</v>
      </c>
      <c r="I360" s="65" t="s">
        <v>3017</v>
      </c>
      <c r="J360" s="65" t="s">
        <v>62</v>
      </c>
      <c r="K360" s="65" t="s">
        <v>61</v>
      </c>
      <c r="L360" s="65" t="s">
        <v>62</v>
      </c>
      <c r="M360" s="65" t="s">
        <v>76</v>
      </c>
      <c r="N360" s="65" t="s">
        <v>77</v>
      </c>
      <c r="O360" s="65" t="s">
        <v>61</v>
      </c>
      <c r="P360" s="65" t="s">
        <v>72</v>
      </c>
    </row>
    <row r="361" spans="1:16" ht="168">
      <c r="A361" s="65" t="s">
        <v>3642</v>
      </c>
      <c r="B361" s="65" t="s">
        <v>3187</v>
      </c>
      <c r="C361" s="65" t="s">
        <v>2236</v>
      </c>
      <c r="D361" s="65" t="s">
        <v>2239</v>
      </c>
      <c r="E361" s="65" t="s">
        <v>2178</v>
      </c>
      <c r="F361" s="65" t="s">
        <v>80</v>
      </c>
      <c r="G361" s="69" t="str">
        <f t="shared" si="5"/>
        <v>Rename Method</v>
      </c>
      <c r="H361" s="65" t="s">
        <v>2231</v>
      </c>
      <c r="I361" s="65" t="s">
        <v>3016</v>
      </c>
      <c r="J361" s="65" t="s">
        <v>62</v>
      </c>
      <c r="K361" s="65" t="s">
        <v>61</v>
      </c>
      <c r="L361" s="65" t="s">
        <v>62</v>
      </c>
      <c r="M361" s="65" t="s">
        <v>76</v>
      </c>
      <c r="N361" s="65" t="s">
        <v>77</v>
      </c>
      <c r="O361" s="65" t="s">
        <v>61</v>
      </c>
      <c r="P361" s="65" t="s">
        <v>72</v>
      </c>
    </row>
    <row r="362" spans="1:16" ht="150.75">
      <c r="A362" s="65" t="s">
        <v>3643</v>
      </c>
      <c r="B362" s="65" t="s">
        <v>3192</v>
      </c>
      <c r="C362" s="65" t="s">
        <v>186</v>
      </c>
      <c r="D362" s="65" t="s">
        <v>193</v>
      </c>
      <c r="E362" s="65" t="s">
        <v>49</v>
      </c>
      <c r="F362" s="65" t="s">
        <v>180</v>
      </c>
      <c r="G362" s="69" t="str">
        <f t="shared" si="5"/>
        <v>Extract Variable</v>
      </c>
      <c r="H362" s="65" t="s">
        <v>181</v>
      </c>
      <c r="I362" s="65" t="s">
        <v>194</v>
      </c>
      <c r="J362" s="65" t="s">
        <v>62</v>
      </c>
      <c r="K362" s="65" t="s">
        <v>61</v>
      </c>
      <c r="L362" s="65" t="s">
        <v>62</v>
      </c>
      <c r="M362" s="65" t="s">
        <v>76</v>
      </c>
      <c r="N362" s="65" t="s">
        <v>77</v>
      </c>
      <c r="O362" s="65" t="s">
        <v>61</v>
      </c>
      <c r="P362" s="65" t="s">
        <v>72</v>
      </c>
    </row>
    <row r="363" spans="1:16" ht="168">
      <c r="A363" s="65" t="s">
        <v>3644</v>
      </c>
      <c r="B363" s="65" t="s">
        <v>3187</v>
      </c>
      <c r="C363" s="65" t="s">
        <v>186</v>
      </c>
      <c r="D363" s="65" t="s">
        <v>189</v>
      </c>
      <c r="E363" s="65" t="s">
        <v>49</v>
      </c>
      <c r="F363" s="65" t="s">
        <v>180</v>
      </c>
      <c r="G363" s="69" t="str">
        <f t="shared" si="5"/>
        <v>Extract Variable</v>
      </c>
      <c r="H363" s="65" t="s">
        <v>181</v>
      </c>
      <c r="I363" s="65" t="s">
        <v>190</v>
      </c>
      <c r="J363" s="65" t="s">
        <v>62</v>
      </c>
      <c r="K363" s="65" t="s">
        <v>61</v>
      </c>
      <c r="L363" s="65" t="s">
        <v>62</v>
      </c>
      <c r="M363" s="65" t="s">
        <v>3645</v>
      </c>
      <c r="N363" s="65" t="s">
        <v>77</v>
      </c>
      <c r="O363" s="65" t="s">
        <v>61</v>
      </c>
      <c r="P363" s="65" t="s">
        <v>72</v>
      </c>
    </row>
    <row r="364" spans="1:16" ht="150.75">
      <c r="A364" s="65" t="s">
        <v>3646</v>
      </c>
      <c r="B364" s="65" t="s">
        <v>3186</v>
      </c>
      <c r="C364" s="65" t="s">
        <v>186</v>
      </c>
      <c r="D364" s="65" t="s">
        <v>187</v>
      </c>
      <c r="E364" s="65" t="s">
        <v>49</v>
      </c>
      <c r="F364" s="65" t="s">
        <v>180</v>
      </c>
      <c r="G364" s="69" t="str">
        <f t="shared" si="5"/>
        <v>Extract Variable</v>
      </c>
      <c r="H364" s="65" t="s">
        <v>181</v>
      </c>
      <c r="I364" s="65" t="s">
        <v>188</v>
      </c>
      <c r="J364" s="65" t="s">
        <v>62</v>
      </c>
      <c r="K364" s="65" t="s">
        <v>61</v>
      </c>
      <c r="L364" s="65" t="s">
        <v>62</v>
      </c>
      <c r="M364" s="65" t="s">
        <v>76</v>
      </c>
      <c r="N364" s="65" t="s">
        <v>77</v>
      </c>
      <c r="O364" s="65" t="s">
        <v>61</v>
      </c>
      <c r="P364" s="65" t="s">
        <v>72</v>
      </c>
    </row>
    <row r="365" spans="1:16" ht="150.75">
      <c r="A365" s="65" t="s">
        <v>3647</v>
      </c>
      <c r="B365" s="65" t="s">
        <v>3192</v>
      </c>
      <c r="C365" s="65" t="s">
        <v>311</v>
      </c>
      <c r="D365" s="65" t="s">
        <v>316</v>
      </c>
      <c r="E365" s="65" t="s">
        <v>195</v>
      </c>
      <c r="F365" s="65" t="s">
        <v>305</v>
      </c>
      <c r="G365" s="69" t="str">
        <f t="shared" si="5"/>
        <v>Extract Variable</v>
      </c>
      <c r="H365" s="65" t="s">
        <v>306</v>
      </c>
      <c r="I365" s="65" t="s">
        <v>317</v>
      </c>
      <c r="J365" s="65" t="s">
        <v>62</v>
      </c>
      <c r="K365" s="65" t="s">
        <v>61</v>
      </c>
      <c r="L365" s="65" t="s">
        <v>62</v>
      </c>
      <c r="M365" s="65" t="s">
        <v>76</v>
      </c>
      <c r="N365" s="65" t="s">
        <v>77</v>
      </c>
      <c r="O365" s="65" t="s">
        <v>61</v>
      </c>
      <c r="P365" s="65" t="s">
        <v>72</v>
      </c>
    </row>
    <row r="366" spans="1:16" ht="150.75">
      <c r="A366" s="65" t="s">
        <v>3648</v>
      </c>
      <c r="B366" s="65" t="s">
        <v>3187</v>
      </c>
      <c r="C366" s="65" t="s">
        <v>311</v>
      </c>
      <c r="D366" s="65" t="s">
        <v>314</v>
      </c>
      <c r="E366" s="65" t="s">
        <v>195</v>
      </c>
      <c r="F366" s="65" t="s">
        <v>305</v>
      </c>
      <c r="G366" s="69" t="str">
        <f t="shared" si="5"/>
        <v>Extract Variable</v>
      </c>
      <c r="H366" s="65" t="s">
        <v>306</v>
      </c>
      <c r="I366" s="65" t="s">
        <v>315</v>
      </c>
      <c r="J366" s="65" t="s">
        <v>62</v>
      </c>
      <c r="K366" s="65" t="s">
        <v>61</v>
      </c>
      <c r="L366" s="65" t="s">
        <v>62</v>
      </c>
      <c r="M366" s="65" t="s">
        <v>76</v>
      </c>
      <c r="N366" s="65" t="s">
        <v>77</v>
      </c>
      <c r="O366" s="65" t="s">
        <v>61</v>
      </c>
      <c r="P366" s="65" t="s">
        <v>72</v>
      </c>
    </row>
    <row r="367" spans="1:16" ht="150.75">
      <c r="A367" s="65" t="s">
        <v>3649</v>
      </c>
      <c r="B367" s="65" t="s">
        <v>3186</v>
      </c>
      <c r="C367" s="65" t="s">
        <v>311</v>
      </c>
      <c r="D367" s="65" t="s">
        <v>312</v>
      </c>
      <c r="E367" s="65" t="s">
        <v>195</v>
      </c>
      <c r="F367" s="65" t="s">
        <v>305</v>
      </c>
      <c r="G367" s="69" t="str">
        <f t="shared" si="5"/>
        <v>Extract Variable</v>
      </c>
      <c r="H367" s="65" t="s">
        <v>306</v>
      </c>
      <c r="I367" s="65" t="s">
        <v>313</v>
      </c>
      <c r="J367" s="65" t="s">
        <v>62</v>
      </c>
      <c r="K367" s="65" t="s">
        <v>61</v>
      </c>
      <c r="L367" s="65" t="s">
        <v>62</v>
      </c>
      <c r="M367" s="65" t="s">
        <v>76</v>
      </c>
      <c r="N367" s="65" t="s">
        <v>77</v>
      </c>
      <c r="O367" s="65" t="s">
        <v>61</v>
      </c>
      <c r="P367" s="65" t="s">
        <v>72</v>
      </c>
    </row>
    <row r="368" spans="1:16" ht="168">
      <c r="A368" s="65" t="s">
        <v>3650</v>
      </c>
      <c r="B368" s="65" t="s">
        <v>3192</v>
      </c>
      <c r="C368" s="65" t="s">
        <v>734</v>
      </c>
      <c r="D368" s="65" t="s">
        <v>727</v>
      </c>
      <c r="E368" s="65" t="s">
        <v>712</v>
      </c>
      <c r="F368" s="65" t="s">
        <v>149</v>
      </c>
      <c r="G368" s="69" t="str">
        <f t="shared" si="5"/>
        <v>Change Method Signature</v>
      </c>
      <c r="H368" s="65" t="s">
        <v>730</v>
      </c>
      <c r="I368" s="65" t="s">
        <v>740</v>
      </c>
      <c r="J368" s="68" t="s">
        <v>3343</v>
      </c>
      <c r="K368" s="65" t="s">
        <v>61</v>
      </c>
      <c r="L368" s="65" t="s">
        <v>62</v>
      </c>
      <c r="M368" s="65" t="s">
        <v>76</v>
      </c>
      <c r="N368" s="65" t="s">
        <v>77</v>
      </c>
      <c r="O368" s="65" t="s">
        <v>61</v>
      </c>
      <c r="P368" s="65" t="s">
        <v>72</v>
      </c>
    </row>
    <row r="369" spans="1:16" ht="168">
      <c r="A369" s="65" t="s">
        <v>3245</v>
      </c>
      <c r="B369" s="65" t="s">
        <v>3187</v>
      </c>
      <c r="C369" s="65" t="s">
        <v>734</v>
      </c>
      <c r="D369" s="65" t="s">
        <v>724</v>
      </c>
      <c r="E369" s="65" t="s">
        <v>712</v>
      </c>
      <c r="F369" s="65" t="s">
        <v>149</v>
      </c>
      <c r="G369" s="69" t="str">
        <f t="shared" si="5"/>
        <v>Change Method Signature</v>
      </c>
      <c r="H369" s="65" t="s">
        <v>730</v>
      </c>
      <c r="I369" s="65" t="s">
        <v>738</v>
      </c>
      <c r="J369" s="65" t="s">
        <v>62</v>
      </c>
      <c r="K369" s="65" t="s">
        <v>61</v>
      </c>
      <c r="L369" s="65" t="s">
        <v>62</v>
      </c>
      <c r="M369" s="65" t="s">
        <v>3424</v>
      </c>
      <c r="N369" s="65" t="s">
        <v>77</v>
      </c>
      <c r="O369" s="65" t="s">
        <v>61</v>
      </c>
      <c r="P369" s="65" t="s">
        <v>72</v>
      </c>
    </row>
    <row r="370" spans="1:16" ht="168">
      <c r="A370" s="65" t="s">
        <v>3651</v>
      </c>
      <c r="B370" s="65" t="s">
        <v>3186</v>
      </c>
      <c r="C370" s="65" t="s">
        <v>734</v>
      </c>
      <c r="D370" s="65" t="s">
        <v>720</v>
      </c>
      <c r="E370" s="65" t="s">
        <v>712</v>
      </c>
      <c r="F370" s="65" t="s">
        <v>149</v>
      </c>
      <c r="G370" s="69" t="str">
        <f t="shared" si="5"/>
        <v>Change Method Signature</v>
      </c>
      <c r="H370" s="65" t="s">
        <v>730</v>
      </c>
      <c r="I370" s="65" t="s">
        <v>735</v>
      </c>
      <c r="J370" s="65" t="s">
        <v>102</v>
      </c>
      <c r="K370" s="65" t="s">
        <v>61</v>
      </c>
      <c r="L370" s="65" t="s">
        <v>62</v>
      </c>
      <c r="M370" s="65" t="s">
        <v>3652</v>
      </c>
      <c r="N370" s="65" t="s">
        <v>64</v>
      </c>
      <c r="O370" s="65" t="s">
        <v>62</v>
      </c>
      <c r="P370" s="65" t="s">
        <v>162</v>
      </c>
    </row>
    <row r="371" spans="1:16" ht="150.75">
      <c r="A371" s="65" t="s">
        <v>3269</v>
      </c>
      <c r="B371" s="65" t="s">
        <v>3192</v>
      </c>
      <c r="C371" s="65" t="s">
        <v>1359</v>
      </c>
      <c r="D371" s="65" t="s">
        <v>1198</v>
      </c>
      <c r="E371" s="65" t="s">
        <v>1351</v>
      </c>
      <c r="F371" s="65" t="s">
        <v>51</v>
      </c>
      <c r="G371" s="69" t="str">
        <f t="shared" si="5"/>
        <v>Rename Variable</v>
      </c>
      <c r="H371" s="65" t="s">
        <v>1353</v>
      </c>
      <c r="I371" s="65" t="s">
        <v>1364</v>
      </c>
      <c r="J371" s="65" t="s">
        <v>61</v>
      </c>
      <c r="K371" s="65" t="s">
        <v>61</v>
      </c>
      <c r="L371" s="65" t="s">
        <v>62</v>
      </c>
      <c r="M371" s="65" t="s">
        <v>3434</v>
      </c>
      <c r="N371" s="65" t="s">
        <v>64</v>
      </c>
      <c r="O371" s="65" t="s">
        <v>62</v>
      </c>
      <c r="P371" s="65" t="s">
        <v>66</v>
      </c>
    </row>
    <row r="372" spans="1:16" ht="168">
      <c r="A372" s="65" t="s">
        <v>3653</v>
      </c>
      <c r="B372" s="65" t="s">
        <v>3192</v>
      </c>
      <c r="C372" s="65" t="s">
        <v>1359</v>
      </c>
      <c r="D372" s="65" t="s">
        <v>1371</v>
      </c>
      <c r="E372" s="65" t="s">
        <v>1351</v>
      </c>
      <c r="F372" s="65" t="s">
        <v>51</v>
      </c>
      <c r="G372" s="69" t="str">
        <f t="shared" si="5"/>
        <v>Rename Variable</v>
      </c>
      <c r="H372" s="65" t="s">
        <v>1353</v>
      </c>
      <c r="I372" s="65" t="s">
        <v>1372</v>
      </c>
      <c r="J372" s="65" t="s">
        <v>62</v>
      </c>
      <c r="K372" s="65" t="s">
        <v>61</v>
      </c>
      <c r="L372" s="65" t="s">
        <v>62</v>
      </c>
      <c r="M372" s="65" t="s">
        <v>76</v>
      </c>
      <c r="N372" s="65" t="s">
        <v>77</v>
      </c>
      <c r="O372" s="65" t="s">
        <v>61</v>
      </c>
      <c r="P372" s="65" t="s">
        <v>72</v>
      </c>
    </row>
    <row r="373" spans="1:16" ht="150.75">
      <c r="A373" s="65" t="s">
        <v>3256</v>
      </c>
      <c r="B373" s="65" t="s">
        <v>3187</v>
      </c>
      <c r="C373" s="65" t="s">
        <v>1359</v>
      </c>
      <c r="D373" s="65" t="s">
        <v>1194</v>
      </c>
      <c r="E373" s="65" t="s">
        <v>1351</v>
      </c>
      <c r="F373" s="65" t="s">
        <v>51</v>
      </c>
      <c r="G373" s="69" t="str">
        <f t="shared" si="5"/>
        <v>Rename Variable</v>
      </c>
      <c r="H373" s="65" t="s">
        <v>1353</v>
      </c>
      <c r="I373" s="65" t="s">
        <v>1363</v>
      </c>
      <c r="J373" s="65" t="s">
        <v>61</v>
      </c>
      <c r="K373" s="65" t="s">
        <v>61</v>
      </c>
      <c r="L373" s="65" t="s">
        <v>62</v>
      </c>
      <c r="M373" s="65" t="s">
        <v>3434</v>
      </c>
      <c r="N373" s="65" t="s">
        <v>64</v>
      </c>
      <c r="O373" s="65" t="s">
        <v>62</v>
      </c>
      <c r="P373" s="65" t="s">
        <v>66</v>
      </c>
    </row>
    <row r="374" spans="1:16" ht="168">
      <c r="A374" s="65" t="s">
        <v>3654</v>
      </c>
      <c r="B374" s="65" t="s">
        <v>3187</v>
      </c>
      <c r="C374" s="65" t="s">
        <v>1359</v>
      </c>
      <c r="D374" s="65" t="s">
        <v>1369</v>
      </c>
      <c r="E374" s="65" t="s">
        <v>1351</v>
      </c>
      <c r="F374" s="65" t="s">
        <v>51</v>
      </c>
      <c r="G374" s="69" t="str">
        <f t="shared" si="5"/>
        <v>Rename Variable</v>
      </c>
      <c r="H374" s="65" t="s">
        <v>1353</v>
      </c>
      <c r="I374" s="65" t="s">
        <v>1370</v>
      </c>
      <c r="J374" s="65" t="s">
        <v>62</v>
      </c>
      <c r="K374" s="65" t="s">
        <v>61</v>
      </c>
      <c r="L374" s="65" t="s">
        <v>62</v>
      </c>
      <c r="M374" s="65" t="s">
        <v>76</v>
      </c>
      <c r="N374" s="65" t="s">
        <v>77</v>
      </c>
      <c r="O374" s="65" t="s">
        <v>61</v>
      </c>
      <c r="P374" s="65" t="s">
        <v>72</v>
      </c>
    </row>
    <row r="375" spans="1:16" ht="134.25">
      <c r="A375" s="65" t="s">
        <v>3655</v>
      </c>
      <c r="B375" s="65" t="s">
        <v>3186</v>
      </c>
      <c r="C375" s="65" t="s">
        <v>1359</v>
      </c>
      <c r="D375" s="65" t="s">
        <v>1192</v>
      </c>
      <c r="E375" s="65" t="s">
        <v>1351</v>
      </c>
      <c r="F375" s="65" t="s">
        <v>51</v>
      </c>
      <c r="G375" s="69" t="str">
        <f t="shared" si="5"/>
        <v>Rename Variable</v>
      </c>
      <c r="H375" s="65" t="s">
        <v>1353</v>
      </c>
      <c r="I375" s="65" t="s">
        <v>1360</v>
      </c>
      <c r="J375" s="65" t="s">
        <v>61</v>
      </c>
      <c r="K375" s="65" t="s">
        <v>61</v>
      </c>
      <c r="L375" s="65" t="s">
        <v>62</v>
      </c>
      <c r="M375" s="65" t="s">
        <v>3434</v>
      </c>
      <c r="N375" s="65" t="s">
        <v>64</v>
      </c>
      <c r="O375" s="65" t="s">
        <v>62</v>
      </c>
      <c r="P375" s="65" t="s">
        <v>66</v>
      </c>
    </row>
    <row r="376" spans="1:16" ht="150.75">
      <c r="A376" s="65" t="s">
        <v>3656</v>
      </c>
      <c r="B376" s="65" t="s">
        <v>3186</v>
      </c>
      <c r="C376" s="65" t="s">
        <v>1359</v>
      </c>
      <c r="D376" s="65" t="s">
        <v>1366</v>
      </c>
      <c r="E376" s="65" t="s">
        <v>1351</v>
      </c>
      <c r="F376" s="65" t="s">
        <v>51</v>
      </c>
      <c r="G376" s="69" t="str">
        <f t="shared" si="5"/>
        <v>Rename Variable</v>
      </c>
      <c r="H376" s="65" t="s">
        <v>1353</v>
      </c>
      <c r="I376" s="65" t="s">
        <v>1367</v>
      </c>
      <c r="J376" s="65" t="s">
        <v>62</v>
      </c>
      <c r="K376" s="65" t="s">
        <v>61</v>
      </c>
      <c r="L376" s="65" t="s">
        <v>62</v>
      </c>
      <c r="M376" s="65" t="s">
        <v>76</v>
      </c>
      <c r="N376" s="65" t="s">
        <v>77</v>
      </c>
      <c r="O376" s="65" t="s">
        <v>61</v>
      </c>
      <c r="P376" s="65" t="s">
        <v>72</v>
      </c>
    </row>
    <row r="377" spans="1:16" ht="216.75">
      <c r="A377" s="65" t="s">
        <v>3657</v>
      </c>
      <c r="B377" s="65" t="s">
        <v>3192</v>
      </c>
      <c r="C377" s="65" t="s">
        <v>1942</v>
      </c>
      <c r="D377" s="65" t="s">
        <v>1947</v>
      </c>
      <c r="E377" s="65" t="s">
        <v>1923</v>
      </c>
      <c r="F377" s="65" t="s">
        <v>80</v>
      </c>
      <c r="G377" s="69" t="str">
        <f t="shared" si="5"/>
        <v>Rename Method</v>
      </c>
      <c r="H377" s="65" t="s">
        <v>1937</v>
      </c>
      <c r="I377" s="65" t="s">
        <v>1948</v>
      </c>
      <c r="J377" s="65" t="s">
        <v>62</v>
      </c>
      <c r="K377" s="65" t="s">
        <v>61</v>
      </c>
      <c r="L377" s="65" t="s">
        <v>62</v>
      </c>
      <c r="M377" s="65" t="s">
        <v>76</v>
      </c>
      <c r="N377" s="65" t="s">
        <v>77</v>
      </c>
      <c r="O377" s="65" t="s">
        <v>61</v>
      </c>
      <c r="P377" s="65" t="s">
        <v>72</v>
      </c>
    </row>
    <row r="378" spans="1:16" ht="216.75">
      <c r="A378" s="65" t="s">
        <v>3658</v>
      </c>
      <c r="B378" s="65" t="s">
        <v>3187</v>
      </c>
      <c r="C378" s="65" t="s">
        <v>1942</v>
      </c>
      <c r="D378" s="65" t="s">
        <v>1945</v>
      </c>
      <c r="E378" s="65" t="s">
        <v>1923</v>
      </c>
      <c r="F378" s="65" t="s">
        <v>80</v>
      </c>
      <c r="G378" s="69" t="str">
        <f t="shared" si="5"/>
        <v>Rename Method</v>
      </c>
      <c r="H378" s="65" t="s">
        <v>1937</v>
      </c>
      <c r="I378" s="65" t="s">
        <v>1946</v>
      </c>
      <c r="J378" s="65" t="s">
        <v>62</v>
      </c>
      <c r="K378" s="65" t="s">
        <v>61</v>
      </c>
      <c r="L378" s="65" t="s">
        <v>62</v>
      </c>
      <c r="M378" s="65" t="s">
        <v>76</v>
      </c>
      <c r="N378" s="65" t="s">
        <v>77</v>
      </c>
      <c r="O378" s="65" t="s">
        <v>61</v>
      </c>
      <c r="P378" s="65" t="s">
        <v>72</v>
      </c>
    </row>
    <row r="379" spans="1:16" ht="216.75">
      <c r="A379" s="65" t="s">
        <v>3659</v>
      </c>
      <c r="B379" s="65" t="s">
        <v>3186</v>
      </c>
      <c r="C379" s="65" t="s">
        <v>1942</v>
      </c>
      <c r="D379" s="65" t="s">
        <v>1943</v>
      </c>
      <c r="E379" s="65" t="s">
        <v>1923</v>
      </c>
      <c r="F379" s="65" t="s">
        <v>80</v>
      </c>
      <c r="G379" s="69" t="str">
        <f t="shared" si="5"/>
        <v>Rename Method</v>
      </c>
      <c r="H379" s="65" t="s">
        <v>1937</v>
      </c>
      <c r="I379" s="65" t="s">
        <v>1944</v>
      </c>
      <c r="J379" s="65" t="s">
        <v>62</v>
      </c>
      <c r="K379" s="65" t="s">
        <v>61</v>
      </c>
      <c r="L379" s="65" t="s">
        <v>62</v>
      </c>
      <c r="M379" s="65" t="s">
        <v>76</v>
      </c>
      <c r="N379" s="65" t="s">
        <v>77</v>
      </c>
      <c r="O379" s="65" t="s">
        <v>61</v>
      </c>
      <c r="P379" s="65" t="s">
        <v>72</v>
      </c>
    </row>
    <row r="380" spans="1:16" ht="351">
      <c r="A380" s="65" t="s">
        <v>3660</v>
      </c>
      <c r="B380" s="65" t="s">
        <v>3192</v>
      </c>
      <c r="C380" s="65" t="s">
        <v>1155</v>
      </c>
      <c r="D380" s="65" t="s">
        <v>1160</v>
      </c>
      <c r="E380" s="65" t="s">
        <v>1112</v>
      </c>
      <c r="F380" s="65" t="s">
        <v>80</v>
      </c>
      <c r="G380" s="69" t="str">
        <f t="shared" si="5"/>
        <v>Rename Method</v>
      </c>
      <c r="H380" s="65" t="s">
        <v>1149</v>
      </c>
      <c r="I380" s="65" t="s">
        <v>1161</v>
      </c>
      <c r="J380" s="65" t="s">
        <v>62</v>
      </c>
      <c r="K380" s="65" t="s">
        <v>61</v>
      </c>
      <c r="L380" s="65" t="s">
        <v>62</v>
      </c>
      <c r="M380" s="65" t="s">
        <v>76</v>
      </c>
      <c r="N380" s="65" t="s">
        <v>77</v>
      </c>
      <c r="O380" s="65" t="s">
        <v>61</v>
      </c>
      <c r="P380" s="65" t="s">
        <v>72</v>
      </c>
    </row>
    <row r="381" spans="1:16" ht="351">
      <c r="A381" s="65" t="s">
        <v>3661</v>
      </c>
      <c r="B381" s="65" t="s">
        <v>3192</v>
      </c>
      <c r="C381" s="65" t="s">
        <v>1155</v>
      </c>
      <c r="D381" s="65" t="s">
        <v>1169</v>
      </c>
      <c r="E381" s="65" t="s">
        <v>1112</v>
      </c>
      <c r="F381" s="65" t="s">
        <v>80</v>
      </c>
      <c r="G381" s="69" t="str">
        <f t="shared" si="5"/>
        <v>Rename Method</v>
      </c>
      <c r="H381" s="65" t="s">
        <v>1149</v>
      </c>
      <c r="I381" s="65" t="s">
        <v>1170</v>
      </c>
      <c r="J381" s="65" t="s">
        <v>62</v>
      </c>
      <c r="K381" s="65" t="s">
        <v>61</v>
      </c>
      <c r="L381" s="65" t="s">
        <v>62</v>
      </c>
      <c r="M381" s="65" t="s">
        <v>76</v>
      </c>
      <c r="N381" s="65" t="s">
        <v>77</v>
      </c>
      <c r="O381" s="65" t="s">
        <v>61</v>
      </c>
      <c r="P381" s="65" t="s">
        <v>72</v>
      </c>
    </row>
    <row r="382" spans="1:16" ht="351">
      <c r="A382" s="65" t="s">
        <v>3266</v>
      </c>
      <c r="B382" s="65" t="s">
        <v>3192</v>
      </c>
      <c r="C382" s="65" t="s">
        <v>1155</v>
      </c>
      <c r="D382" s="65" t="s">
        <v>1176</v>
      </c>
      <c r="E382" s="65" t="s">
        <v>1112</v>
      </c>
      <c r="F382" s="65" t="s">
        <v>80</v>
      </c>
      <c r="G382" s="69" t="str">
        <f t="shared" si="5"/>
        <v>Rename Method</v>
      </c>
      <c r="H382" s="65" t="s">
        <v>1149</v>
      </c>
      <c r="I382" s="65" t="s">
        <v>1177</v>
      </c>
      <c r="J382" s="65" t="s">
        <v>62</v>
      </c>
      <c r="K382" s="65" t="s">
        <v>61</v>
      </c>
      <c r="L382" s="65" t="s">
        <v>62</v>
      </c>
      <c r="M382" s="65" t="s">
        <v>76</v>
      </c>
      <c r="N382" s="65" t="s">
        <v>77</v>
      </c>
      <c r="O382" s="65" t="s">
        <v>61</v>
      </c>
      <c r="P382" s="65" t="s">
        <v>72</v>
      </c>
    </row>
    <row r="383" spans="1:16" ht="351">
      <c r="A383" s="65" t="s">
        <v>3662</v>
      </c>
      <c r="B383" s="65" t="s">
        <v>3192</v>
      </c>
      <c r="C383" s="65" t="s">
        <v>1155</v>
      </c>
      <c r="D383" s="65" t="s">
        <v>1184</v>
      </c>
      <c r="E383" s="65" t="s">
        <v>1112</v>
      </c>
      <c r="F383" s="65" t="s">
        <v>80</v>
      </c>
      <c r="G383" s="69" t="str">
        <f t="shared" si="5"/>
        <v>Rename Method</v>
      </c>
      <c r="H383" s="65" t="s">
        <v>1149</v>
      </c>
      <c r="I383" s="65" t="s">
        <v>1185</v>
      </c>
      <c r="J383" s="65" t="s">
        <v>62</v>
      </c>
      <c r="K383" s="65" t="s">
        <v>61</v>
      </c>
      <c r="L383" s="65" t="s">
        <v>62</v>
      </c>
      <c r="M383" s="65" t="s">
        <v>76</v>
      </c>
      <c r="N383" s="65" t="s">
        <v>77</v>
      </c>
      <c r="O383" s="65" t="s">
        <v>61</v>
      </c>
      <c r="P383" s="65" t="s">
        <v>72</v>
      </c>
    </row>
    <row r="384" spans="1:16" ht="351">
      <c r="A384" s="65" t="s">
        <v>3663</v>
      </c>
      <c r="B384" s="65" t="s">
        <v>3186</v>
      </c>
      <c r="C384" s="65" t="s">
        <v>1155</v>
      </c>
      <c r="D384" s="65" t="s">
        <v>1156</v>
      </c>
      <c r="E384" s="65" t="s">
        <v>1112</v>
      </c>
      <c r="F384" s="65" t="s">
        <v>80</v>
      </c>
      <c r="G384" s="69" t="str">
        <f t="shared" si="5"/>
        <v>Rename Method</v>
      </c>
      <c r="H384" s="65" t="s">
        <v>1149</v>
      </c>
      <c r="I384" s="65" t="s">
        <v>1157</v>
      </c>
      <c r="J384" s="65" t="s">
        <v>62</v>
      </c>
      <c r="K384" s="68" t="s">
        <v>3343</v>
      </c>
      <c r="L384" s="65" t="s">
        <v>61</v>
      </c>
      <c r="M384" s="65" t="s">
        <v>73</v>
      </c>
      <c r="N384" s="65" t="s">
        <v>73</v>
      </c>
      <c r="O384" s="65" t="s">
        <v>61</v>
      </c>
      <c r="P384" s="65" t="s">
        <v>850</v>
      </c>
    </row>
    <row r="385" spans="1:16" ht="351">
      <c r="A385" s="65" t="s">
        <v>3664</v>
      </c>
      <c r="B385" s="65" t="s">
        <v>3187</v>
      </c>
      <c r="C385" s="65" t="s">
        <v>1155</v>
      </c>
      <c r="D385" s="65" t="s">
        <v>1158</v>
      </c>
      <c r="E385" s="65" t="s">
        <v>1112</v>
      </c>
      <c r="F385" s="65" t="s">
        <v>80</v>
      </c>
      <c r="G385" s="69" t="str">
        <f t="shared" si="5"/>
        <v>Rename Method</v>
      </c>
      <c r="H385" s="65" t="s">
        <v>1149</v>
      </c>
      <c r="I385" s="65" t="s">
        <v>1159</v>
      </c>
      <c r="J385" s="65" t="s">
        <v>62</v>
      </c>
      <c r="K385" s="65" t="s">
        <v>61</v>
      </c>
      <c r="L385" s="65" t="s">
        <v>62</v>
      </c>
      <c r="M385" s="65" t="s">
        <v>76</v>
      </c>
      <c r="N385" s="65" t="s">
        <v>77</v>
      </c>
      <c r="O385" s="65" t="s">
        <v>61</v>
      </c>
      <c r="P385" s="65" t="s">
        <v>72</v>
      </c>
    </row>
    <row r="386" spans="1:16" ht="351">
      <c r="A386" s="65" t="s">
        <v>3665</v>
      </c>
      <c r="B386" s="65" t="s">
        <v>3187</v>
      </c>
      <c r="C386" s="65" t="s">
        <v>1155</v>
      </c>
      <c r="D386" s="65" t="s">
        <v>1165</v>
      </c>
      <c r="E386" s="65" t="s">
        <v>1112</v>
      </c>
      <c r="F386" s="65" t="s">
        <v>80</v>
      </c>
      <c r="G386" s="69" t="str">
        <f t="shared" si="5"/>
        <v>Rename Method</v>
      </c>
      <c r="H386" s="65" t="s">
        <v>1149</v>
      </c>
      <c r="I386" s="65" t="s">
        <v>1166</v>
      </c>
      <c r="J386" s="65" t="s">
        <v>62</v>
      </c>
      <c r="K386" s="65" t="s">
        <v>61</v>
      </c>
      <c r="L386" s="65" t="s">
        <v>62</v>
      </c>
      <c r="M386" s="65" t="s">
        <v>1295</v>
      </c>
      <c r="N386" s="65" t="s">
        <v>77</v>
      </c>
      <c r="O386" s="65" t="s">
        <v>61</v>
      </c>
      <c r="P386" s="65" t="s">
        <v>72</v>
      </c>
    </row>
    <row r="387" spans="1:16" ht="351">
      <c r="A387" s="65" t="s">
        <v>3666</v>
      </c>
      <c r="B387" s="65" t="s">
        <v>3187</v>
      </c>
      <c r="C387" s="65" t="s">
        <v>1155</v>
      </c>
      <c r="D387" s="65" t="s">
        <v>1174</v>
      </c>
      <c r="E387" s="65" t="s">
        <v>1112</v>
      </c>
      <c r="F387" s="65" t="s">
        <v>80</v>
      </c>
      <c r="G387" s="69" t="str">
        <f t="shared" ref="G387:G450" si="6">TRIM(IFERROR(LEFT(F387,FIND("(",F387)-1),F387))</f>
        <v>Rename Method</v>
      </c>
      <c r="H387" s="65" t="s">
        <v>1149</v>
      </c>
      <c r="I387" s="65" t="s">
        <v>1175</v>
      </c>
      <c r="J387" s="65" t="s">
        <v>62</v>
      </c>
      <c r="K387" s="65" t="s">
        <v>61</v>
      </c>
      <c r="L387" s="65" t="s">
        <v>62</v>
      </c>
      <c r="M387" s="65" t="s">
        <v>76</v>
      </c>
      <c r="N387" s="65" t="s">
        <v>77</v>
      </c>
      <c r="O387" s="65" t="s">
        <v>61</v>
      </c>
      <c r="P387" s="65" t="s">
        <v>72</v>
      </c>
    </row>
    <row r="388" spans="1:16" ht="351">
      <c r="A388" s="65" t="s">
        <v>3667</v>
      </c>
      <c r="B388" s="65" t="s">
        <v>3187</v>
      </c>
      <c r="C388" s="65" t="s">
        <v>1155</v>
      </c>
      <c r="D388" s="65" t="s">
        <v>1181</v>
      </c>
      <c r="E388" s="65" t="s">
        <v>1112</v>
      </c>
      <c r="F388" s="65" t="s">
        <v>80</v>
      </c>
      <c r="G388" s="69" t="str">
        <f t="shared" si="6"/>
        <v>Rename Method</v>
      </c>
      <c r="H388" s="65" t="s">
        <v>1149</v>
      </c>
      <c r="I388" s="65" t="s">
        <v>1182</v>
      </c>
      <c r="J388" s="65" t="s">
        <v>61</v>
      </c>
      <c r="K388" s="65" t="s">
        <v>61</v>
      </c>
      <c r="L388" s="65" t="s">
        <v>62</v>
      </c>
      <c r="M388" s="65" t="s">
        <v>63</v>
      </c>
      <c r="N388" s="65" t="s">
        <v>64</v>
      </c>
      <c r="O388" s="65" t="s">
        <v>62</v>
      </c>
      <c r="P388" s="65" t="s">
        <v>66</v>
      </c>
    </row>
    <row r="389" spans="1:16" ht="351">
      <c r="A389" s="65" t="s">
        <v>3668</v>
      </c>
      <c r="B389" s="65" t="s">
        <v>3186</v>
      </c>
      <c r="C389" s="65" t="s">
        <v>1155</v>
      </c>
      <c r="D389" s="65" t="s">
        <v>1163</v>
      </c>
      <c r="E389" s="65" t="s">
        <v>1112</v>
      </c>
      <c r="F389" s="65" t="s">
        <v>80</v>
      </c>
      <c r="G389" s="69" t="str">
        <f t="shared" si="6"/>
        <v>Rename Method</v>
      </c>
      <c r="H389" s="65" t="s">
        <v>1149</v>
      </c>
      <c r="I389" s="65" t="s">
        <v>1164</v>
      </c>
      <c r="J389" s="65" t="s">
        <v>62</v>
      </c>
      <c r="K389" s="65" t="s">
        <v>61</v>
      </c>
      <c r="L389" s="65" t="s">
        <v>62</v>
      </c>
      <c r="M389" s="65" t="s">
        <v>76</v>
      </c>
      <c r="N389" s="65" t="s">
        <v>77</v>
      </c>
      <c r="O389" s="65" t="s">
        <v>61</v>
      </c>
      <c r="P389" s="65" t="s">
        <v>72</v>
      </c>
    </row>
    <row r="390" spans="1:16" ht="351">
      <c r="A390" s="65" t="s">
        <v>3669</v>
      </c>
      <c r="B390" s="65" t="s">
        <v>3186</v>
      </c>
      <c r="C390" s="65" t="s">
        <v>1155</v>
      </c>
      <c r="D390" s="65" t="s">
        <v>1172</v>
      </c>
      <c r="E390" s="65" t="s">
        <v>1112</v>
      </c>
      <c r="F390" s="65" t="s">
        <v>80</v>
      </c>
      <c r="G390" s="69" t="str">
        <f t="shared" si="6"/>
        <v>Rename Method</v>
      </c>
      <c r="H390" s="65" t="s">
        <v>1149</v>
      </c>
      <c r="I390" s="65" t="s">
        <v>1173</v>
      </c>
      <c r="J390" s="65" t="s">
        <v>62</v>
      </c>
      <c r="K390" s="65" t="s">
        <v>61</v>
      </c>
      <c r="L390" s="65" t="s">
        <v>62</v>
      </c>
      <c r="M390" s="65" t="s">
        <v>76</v>
      </c>
      <c r="N390" s="65" t="s">
        <v>77</v>
      </c>
      <c r="O390" s="65" t="s">
        <v>61</v>
      </c>
      <c r="P390" s="65" t="s">
        <v>72</v>
      </c>
    </row>
    <row r="391" spans="1:16" ht="351">
      <c r="A391" s="65" t="s">
        <v>3670</v>
      </c>
      <c r="B391" s="65" t="s">
        <v>3186</v>
      </c>
      <c r="C391" s="65" t="s">
        <v>1155</v>
      </c>
      <c r="D391" s="65" t="s">
        <v>1179</v>
      </c>
      <c r="E391" s="65" t="s">
        <v>1112</v>
      </c>
      <c r="F391" s="65" t="s">
        <v>80</v>
      </c>
      <c r="G391" s="69" t="str">
        <f t="shared" si="6"/>
        <v>Rename Method</v>
      </c>
      <c r="H391" s="65" t="s">
        <v>1149</v>
      </c>
      <c r="I391" s="65" t="s">
        <v>1180</v>
      </c>
      <c r="J391" s="65" t="s">
        <v>62</v>
      </c>
      <c r="K391" s="65" t="s">
        <v>61</v>
      </c>
      <c r="L391" s="65" t="s">
        <v>62</v>
      </c>
      <c r="M391" s="65" t="s">
        <v>76</v>
      </c>
      <c r="N391" s="65" t="s">
        <v>77</v>
      </c>
      <c r="O391" s="65" t="s">
        <v>61</v>
      </c>
      <c r="P391" s="65" t="s">
        <v>72</v>
      </c>
    </row>
    <row r="392" spans="1:16" ht="216.75">
      <c r="A392" s="65" t="s">
        <v>3671</v>
      </c>
      <c r="B392" s="65" t="s">
        <v>3192</v>
      </c>
      <c r="C392" s="65" t="s">
        <v>1847</v>
      </c>
      <c r="D392" s="65" t="s">
        <v>1734</v>
      </c>
      <c r="E392" s="65" t="s">
        <v>1830</v>
      </c>
      <c r="F392" s="65" t="s">
        <v>149</v>
      </c>
      <c r="G392" s="69" t="str">
        <f t="shared" si="6"/>
        <v>Change Method Signature</v>
      </c>
      <c r="H392" s="65" t="s">
        <v>1843</v>
      </c>
      <c r="I392" s="65" t="s">
        <v>1853</v>
      </c>
      <c r="J392" s="65" t="s">
        <v>102</v>
      </c>
      <c r="K392" s="65" t="s">
        <v>61</v>
      </c>
      <c r="L392" s="65" t="s">
        <v>62</v>
      </c>
      <c r="M392" s="65" t="s">
        <v>3505</v>
      </c>
      <c r="N392" s="65" t="s">
        <v>64</v>
      </c>
      <c r="O392" s="65" t="s">
        <v>62</v>
      </c>
      <c r="P392" s="65" t="s">
        <v>162</v>
      </c>
    </row>
    <row r="393" spans="1:16" ht="168">
      <c r="A393" s="65" t="s">
        <v>3672</v>
      </c>
      <c r="B393" s="65" t="s">
        <v>3187</v>
      </c>
      <c r="C393" s="65" t="s">
        <v>1847</v>
      </c>
      <c r="D393" s="65" t="s">
        <v>1732</v>
      </c>
      <c r="E393" s="65" t="s">
        <v>1830</v>
      </c>
      <c r="F393" s="65" t="s">
        <v>149</v>
      </c>
      <c r="G393" s="69" t="str">
        <f t="shared" si="6"/>
        <v>Change Method Signature</v>
      </c>
      <c r="H393" s="65" t="s">
        <v>1843</v>
      </c>
      <c r="I393" s="65" t="s">
        <v>1851</v>
      </c>
      <c r="J393" s="65" t="s">
        <v>62</v>
      </c>
      <c r="K393" s="65" t="s">
        <v>61</v>
      </c>
      <c r="L393" s="65" t="s">
        <v>62</v>
      </c>
      <c r="M393" s="65" t="s">
        <v>222</v>
      </c>
      <c r="N393" s="65" t="s">
        <v>77</v>
      </c>
      <c r="O393" s="65" t="s">
        <v>61</v>
      </c>
      <c r="P393" s="65" t="s">
        <v>72</v>
      </c>
    </row>
    <row r="394" spans="1:16" ht="168">
      <c r="A394" s="65" t="s">
        <v>3673</v>
      </c>
      <c r="B394" s="65" t="s">
        <v>3186</v>
      </c>
      <c r="C394" s="65" t="s">
        <v>1847</v>
      </c>
      <c r="D394" s="65" t="s">
        <v>1730</v>
      </c>
      <c r="E394" s="65" t="s">
        <v>1830</v>
      </c>
      <c r="F394" s="65" t="s">
        <v>149</v>
      </c>
      <c r="G394" s="69" t="str">
        <f t="shared" si="6"/>
        <v>Change Method Signature</v>
      </c>
      <c r="H394" s="65" t="s">
        <v>1843</v>
      </c>
      <c r="I394" s="65" t="s">
        <v>1848</v>
      </c>
      <c r="J394" s="65" t="s">
        <v>62</v>
      </c>
      <c r="K394" s="65" t="s">
        <v>61</v>
      </c>
      <c r="L394" s="65" t="s">
        <v>62</v>
      </c>
      <c r="M394" s="65" t="s">
        <v>3674</v>
      </c>
      <c r="N394" s="65" t="s">
        <v>77</v>
      </c>
      <c r="O394" s="65" t="s">
        <v>61</v>
      </c>
      <c r="P394" s="65" t="s">
        <v>72</v>
      </c>
    </row>
    <row r="395" spans="1:16" ht="150.75">
      <c r="A395" s="65" t="s">
        <v>3675</v>
      </c>
      <c r="B395" s="65" t="s">
        <v>3192</v>
      </c>
      <c r="C395" s="65" t="s">
        <v>372</v>
      </c>
      <c r="D395" s="65" t="s">
        <v>381</v>
      </c>
      <c r="E395" s="65" t="s">
        <v>329</v>
      </c>
      <c r="F395" s="65" t="s">
        <v>80</v>
      </c>
      <c r="G395" s="69" t="str">
        <f t="shared" si="6"/>
        <v>Rename Method</v>
      </c>
      <c r="H395" s="65" t="s">
        <v>367</v>
      </c>
      <c r="I395" s="65" t="s">
        <v>382</v>
      </c>
      <c r="J395" s="65" t="s">
        <v>62</v>
      </c>
      <c r="K395" s="65" t="s">
        <v>61</v>
      </c>
      <c r="L395" s="65" t="s">
        <v>62</v>
      </c>
      <c r="M395" s="65" t="s">
        <v>3676</v>
      </c>
      <c r="N395" s="65" t="s">
        <v>64</v>
      </c>
      <c r="O395" s="65" t="s">
        <v>61</v>
      </c>
      <c r="P395" s="65" t="s">
        <v>72</v>
      </c>
    </row>
    <row r="396" spans="1:16" ht="200.25">
      <c r="A396" s="65" t="s">
        <v>3229</v>
      </c>
      <c r="B396" s="65" t="s">
        <v>3186</v>
      </c>
      <c r="C396" s="65" t="s">
        <v>372</v>
      </c>
      <c r="D396" s="65" t="s">
        <v>373</v>
      </c>
      <c r="E396" s="65" t="s">
        <v>329</v>
      </c>
      <c r="F396" s="65" t="s">
        <v>80</v>
      </c>
      <c r="G396" s="69" t="str">
        <f t="shared" si="6"/>
        <v>Rename Method</v>
      </c>
      <c r="H396" s="65" t="s">
        <v>367</v>
      </c>
      <c r="I396" s="65" t="s">
        <v>374</v>
      </c>
      <c r="J396" s="65" t="s">
        <v>102</v>
      </c>
      <c r="K396" s="65" t="s">
        <v>61</v>
      </c>
      <c r="L396" s="65" t="s">
        <v>62</v>
      </c>
      <c r="M396" s="65" t="s">
        <v>3677</v>
      </c>
      <c r="N396" s="65" t="s">
        <v>64</v>
      </c>
      <c r="O396" s="65" t="s">
        <v>62</v>
      </c>
      <c r="P396" s="65" t="s">
        <v>162</v>
      </c>
    </row>
    <row r="397" spans="1:16" ht="200.25">
      <c r="A397" s="65" t="s">
        <v>3678</v>
      </c>
      <c r="B397" s="65" t="s">
        <v>3187</v>
      </c>
      <c r="C397" s="65" t="s">
        <v>372</v>
      </c>
      <c r="D397" s="65" t="s">
        <v>377</v>
      </c>
      <c r="E397" s="65" t="s">
        <v>329</v>
      </c>
      <c r="F397" s="65" t="s">
        <v>80</v>
      </c>
      <c r="G397" s="69" t="str">
        <f t="shared" si="6"/>
        <v>Rename Method</v>
      </c>
      <c r="H397" s="65" t="s">
        <v>367</v>
      </c>
      <c r="I397" s="65" t="s">
        <v>378</v>
      </c>
      <c r="J397" s="65" t="s">
        <v>62</v>
      </c>
      <c r="K397" s="65" t="s">
        <v>61</v>
      </c>
      <c r="L397" s="65" t="s">
        <v>62</v>
      </c>
      <c r="M397" s="65" t="s">
        <v>3677</v>
      </c>
      <c r="N397" s="65" t="s">
        <v>64</v>
      </c>
      <c r="O397" s="65" t="s">
        <v>61</v>
      </c>
      <c r="P397" s="65" t="s">
        <v>162</v>
      </c>
    </row>
    <row r="398" spans="1:16" ht="168">
      <c r="A398" s="65" t="s">
        <v>3679</v>
      </c>
      <c r="B398" s="65" t="s">
        <v>3186</v>
      </c>
      <c r="C398" s="65" t="s">
        <v>296</v>
      </c>
      <c r="D398" s="65" t="s">
        <v>297</v>
      </c>
      <c r="E398" s="65" t="s">
        <v>195</v>
      </c>
      <c r="F398" s="65" t="s">
        <v>149</v>
      </c>
      <c r="G398" s="69" t="str">
        <f t="shared" si="6"/>
        <v>Change Method Signature</v>
      </c>
      <c r="H398" s="65" t="s">
        <v>291</v>
      </c>
      <c r="I398" s="65" t="s">
        <v>298</v>
      </c>
      <c r="J398" s="65" t="s">
        <v>62</v>
      </c>
      <c r="K398" s="65" t="s">
        <v>61</v>
      </c>
      <c r="L398" s="65" t="s">
        <v>62</v>
      </c>
      <c r="M398" s="65" t="s">
        <v>76</v>
      </c>
      <c r="N398" s="65" t="s">
        <v>77</v>
      </c>
      <c r="O398" s="65" t="s">
        <v>61</v>
      </c>
      <c r="P398" s="65" t="s">
        <v>72</v>
      </c>
    </row>
    <row r="399" spans="1:16" ht="168">
      <c r="A399" s="65" t="s">
        <v>3680</v>
      </c>
      <c r="B399" s="65" t="s">
        <v>3192</v>
      </c>
      <c r="C399" s="65" t="s">
        <v>296</v>
      </c>
      <c r="D399" s="65" t="s">
        <v>302</v>
      </c>
      <c r="E399" s="65" t="s">
        <v>195</v>
      </c>
      <c r="F399" s="65" t="s">
        <v>149</v>
      </c>
      <c r="G399" s="69" t="str">
        <f t="shared" si="6"/>
        <v>Change Method Signature</v>
      </c>
      <c r="H399" s="65" t="s">
        <v>291</v>
      </c>
      <c r="I399" s="65" t="s">
        <v>303</v>
      </c>
      <c r="J399" s="65" t="s">
        <v>62</v>
      </c>
      <c r="K399" s="65" t="s">
        <v>61</v>
      </c>
      <c r="L399" s="65" t="s">
        <v>62</v>
      </c>
      <c r="M399" s="65" t="s">
        <v>76</v>
      </c>
      <c r="N399" s="65" t="s">
        <v>77</v>
      </c>
      <c r="O399" s="65" t="s">
        <v>61</v>
      </c>
      <c r="P399" s="65" t="s">
        <v>72</v>
      </c>
    </row>
    <row r="400" spans="1:16" ht="168">
      <c r="A400" s="65" t="s">
        <v>3681</v>
      </c>
      <c r="B400" s="65" t="s">
        <v>3187</v>
      </c>
      <c r="C400" s="65" t="s">
        <v>296</v>
      </c>
      <c r="D400" s="65" t="s">
        <v>299</v>
      </c>
      <c r="E400" s="65" t="s">
        <v>195</v>
      </c>
      <c r="F400" s="65" t="s">
        <v>149</v>
      </c>
      <c r="G400" s="69" t="str">
        <f t="shared" si="6"/>
        <v>Change Method Signature</v>
      </c>
      <c r="H400" s="65" t="s">
        <v>291</v>
      </c>
      <c r="I400" s="65" t="s">
        <v>300</v>
      </c>
      <c r="J400" s="65" t="s">
        <v>62</v>
      </c>
      <c r="K400" s="65" t="s">
        <v>61</v>
      </c>
      <c r="L400" s="65" t="s">
        <v>62</v>
      </c>
      <c r="M400" s="65" t="s">
        <v>76</v>
      </c>
      <c r="N400" s="65" t="s">
        <v>77</v>
      </c>
      <c r="O400" s="65" t="s">
        <v>61</v>
      </c>
      <c r="P400" s="65" t="s">
        <v>72</v>
      </c>
    </row>
    <row r="401" spans="1:16" ht="168">
      <c r="A401" s="65" t="s">
        <v>3682</v>
      </c>
      <c r="B401" s="65" t="s">
        <v>3192</v>
      </c>
      <c r="C401" s="65" t="s">
        <v>58</v>
      </c>
      <c r="D401" s="65" t="s">
        <v>74</v>
      </c>
      <c r="E401" s="65" t="s">
        <v>49</v>
      </c>
      <c r="F401" s="65" t="s">
        <v>51</v>
      </c>
      <c r="G401" s="69" t="str">
        <f t="shared" si="6"/>
        <v>Rename Variable</v>
      </c>
      <c r="H401" s="65" t="s">
        <v>52</v>
      </c>
      <c r="I401" s="65" t="s">
        <v>75</v>
      </c>
      <c r="J401" s="65" t="s">
        <v>62</v>
      </c>
      <c r="K401" s="65" t="s">
        <v>61</v>
      </c>
      <c r="L401" s="65" t="s">
        <v>62</v>
      </c>
      <c r="M401" s="65" t="s">
        <v>1295</v>
      </c>
      <c r="N401" s="65" t="s">
        <v>125</v>
      </c>
      <c r="O401" s="65" t="s">
        <v>61</v>
      </c>
      <c r="P401" s="65" t="s">
        <v>72</v>
      </c>
    </row>
    <row r="402" spans="1:16" ht="150.75">
      <c r="A402" s="65" t="s">
        <v>3226</v>
      </c>
      <c r="B402" s="65" t="s">
        <v>3186</v>
      </c>
      <c r="C402" s="65" t="s">
        <v>58</v>
      </c>
      <c r="D402" s="65" t="s">
        <v>59</v>
      </c>
      <c r="E402" s="65" t="s">
        <v>49</v>
      </c>
      <c r="F402" s="65" t="s">
        <v>51</v>
      </c>
      <c r="G402" s="69" t="str">
        <f t="shared" si="6"/>
        <v>Rename Variable</v>
      </c>
      <c r="H402" s="65" t="s">
        <v>52</v>
      </c>
      <c r="I402" s="65" t="s">
        <v>60</v>
      </c>
      <c r="J402" s="65" t="s">
        <v>61</v>
      </c>
      <c r="K402" s="65" t="s">
        <v>61</v>
      </c>
      <c r="L402" s="65" t="s">
        <v>62</v>
      </c>
      <c r="M402" s="65" t="s">
        <v>63</v>
      </c>
      <c r="N402" s="65" t="s">
        <v>64</v>
      </c>
      <c r="O402" s="65" t="s">
        <v>62</v>
      </c>
      <c r="P402" s="65" t="s">
        <v>66</v>
      </c>
    </row>
    <row r="403" spans="1:16" ht="168">
      <c r="A403" s="65" t="s">
        <v>3683</v>
      </c>
      <c r="B403" s="65" t="s">
        <v>3187</v>
      </c>
      <c r="C403" s="65" t="s">
        <v>58</v>
      </c>
      <c r="D403" s="65" t="s">
        <v>68</v>
      </c>
      <c r="E403" s="65" t="s">
        <v>49</v>
      </c>
      <c r="F403" s="65" t="s">
        <v>51</v>
      </c>
      <c r="G403" s="69" t="str">
        <f t="shared" si="6"/>
        <v>Rename Variable</v>
      </c>
      <c r="H403" s="65" t="s">
        <v>52</v>
      </c>
      <c r="I403" s="65" t="s">
        <v>69</v>
      </c>
      <c r="J403" s="65" t="s">
        <v>62</v>
      </c>
      <c r="K403" s="65" t="s">
        <v>61</v>
      </c>
      <c r="L403" s="65" t="s">
        <v>62</v>
      </c>
      <c r="M403" s="65" t="s">
        <v>536</v>
      </c>
      <c r="N403" s="65" t="s">
        <v>64</v>
      </c>
      <c r="O403" s="65" t="s">
        <v>61</v>
      </c>
      <c r="P403" s="65" t="s">
        <v>72</v>
      </c>
    </row>
    <row r="404" spans="1:16" ht="168">
      <c r="A404" s="65" t="s">
        <v>3684</v>
      </c>
      <c r="B404" s="65" t="s">
        <v>3192</v>
      </c>
      <c r="C404" s="65" t="s">
        <v>1755</v>
      </c>
      <c r="D404" s="65" t="s">
        <v>1762</v>
      </c>
      <c r="E404" s="65" t="s">
        <v>1721</v>
      </c>
      <c r="F404" s="65" t="s">
        <v>149</v>
      </c>
      <c r="G404" s="69" t="str">
        <f t="shared" si="6"/>
        <v>Change Method Signature</v>
      </c>
      <c r="H404" s="65" t="s">
        <v>1750</v>
      </c>
      <c r="I404" s="65" t="s">
        <v>1763</v>
      </c>
      <c r="J404" s="65" t="s">
        <v>62</v>
      </c>
      <c r="K404" s="65" t="s">
        <v>61</v>
      </c>
      <c r="L404" s="65" t="s">
        <v>62</v>
      </c>
      <c r="M404" s="65" t="s">
        <v>76</v>
      </c>
      <c r="N404" s="65" t="s">
        <v>77</v>
      </c>
      <c r="O404" s="65" t="s">
        <v>61</v>
      </c>
      <c r="P404" s="65" t="s">
        <v>72</v>
      </c>
    </row>
    <row r="405" spans="1:16" ht="168">
      <c r="A405" s="65" t="s">
        <v>3685</v>
      </c>
      <c r="B405" s="65" t="s">
        <v>3187</v>
      </c>
      <c r="C405" s="65" t="s">
        <v>1755</v>
      </c>
      <c r="D405" s="65" t="s">
        <v>1758</v>
      </c>
      <c r="E405" s="65" t="s">
        <v>1721</v>
      </c>
      <c r="F405" s="65" t="s">
        <v>149</v>
      </c>
      <c r="G405" s="69" t="str">
        <f t="shared" si="6"/>
        <v>Change Method Signature</v>
      </c>
      <c r="H405" s="65" t="s">
        <v>1750</v>
      </c>
      <c r="I405" s="65" t="s">
        <v>1759</v>
      </c>
      <c r="J405" s="65" t="s">
        <v>62</v>
      </c>
      <c r="K405" s="65" t="s">
        <v>61</v>
      </c>
      <c r="L405" s="65" t="s">
        <v>62</v>
      </c>
      <c r="M405" s="65" t="s">
        <v>222</v>
      </c>
      <c r="N405" s="65" t="s">
        <v>3343</v>
      </c>
      <c r="O405" s="65" t="s">
        <v>61</v>
      </c>
      <c r="P405" s="65" t="s">
        <v>72</v>
      </c>
    </row>
    <row r="406" spans="1:16" ht="168">
      <c r="A406" s="65" t="s">
        <v>3686</v>
      </c>
      <c r="B406" s="65" t="s">
        <v>3186</v>
      </c>
      <c r="C406" s="65" t="s">
        <v>1755</v>
      </c>
      <c r="D406" s="65" t="s">
        <v>1756</v>
      </c>
      <c r="E406" s="65" t="s">
        <v>1721</v>
      </c>
      <c r="F406" s="65" t="s">
        <v>149</v>
      </c>
      <c r="G406" s="69" t="str">
        <f t="shared" si="6"/>
        <v>Change Method Signature</v>
      </c>
      <c r="H406" s="65" t="s">
        <v>1750</v>
      </c>
      <c r="I406" s="65" t="s">
        <v>1757</v>
      </c>
      <c r="J406" s="65" t="s">
        <v>62</v>
      </c>
      <c r="K406" s="65" t="s">
        <v>61</v>
      </c>
      <c r="L406" s="65" t="s">
        <v>62</v>
      </c>
      <c r="M406" s="65" t="s">
        <v>76</v>
      </c>
      <c r="N406" s="65" t="s">
        <v>77</v>
      </c>
      <c r="O406" s="65" t="s">
        <v>61</v>
      </c>
      <c r="P406" s="65" t="s">
        <v>72</v>
      </c>
    </row>
    <row r="407" spans="1:16" ht="183.75">
      <c r="A407" s="65" t="s">
        <v>3687</v>
      </c>
      <c r="B407" s="65" t="s">
        <v>3192</v>
      </c>
      <c r="C407" s="65" t="s">
        <v>563</v>
      </c>
      <c r="D407" s="65" t="s">
        <v>569</v>
      </c>
      <c r="E407" s="65" t="s">
        <v>556</v>
      </c>
      <c r="F407" s="65" t="s">
        <v>51</v>
      </c>
      <c r="G407" s="69" t="str">
        <f t="shared" si="6"/>
        <v>Rename Variable</v>
      </c>
      <c r="H407" s="65" t="s">
        <v>558</v>
      </c>
      <c r="I407" s="65" t="s">
        <v>570</v>
      </c>
      <c r="J407" s="65" t="s">
        <v>102</v>
      </c>
      <c r="K407" s="65" t="s">
        <v>61</v>
      </c>
      <c r="L407" s="65" t="s">
        <v>62</v>
      </c>
      <c r="M407" s="65" t="s">
        <v>3688</v>
      </c>
      <c r="N407" s="65" t="s">
        <v>64</v>
      </c>
      <c r="O407" s="65" t="s">
        <v>62</v>
      </c>
      <c r="P407" s="65" t="s">
        <v>162</v>
      </c>
    </row>
    <row r="408" spans="1:16" ht="168">
      <c r="A408" s="65" t="s">
        <v>3689</v>
      </c>
      <c r="B408" s="65" t="s">
        <v>3187</v>
      </c>
      <c r="C408" s="65" t="s">
        <v>563</v>
      </c>
      <c r="D408" s="65" t="s">
        <v>567</v>
      </c>
      <c r="E408" s="65" t="s">
        <v>556</v>
      </c>
      <c r="F408" s="65" t="s">
        <v>51</v>
      </c>
      <c r="G408" s="69" t="str">
        <f t="shared" si="6"/>
        <v>Rename Variable</v>
      </c>
      <c r="H408" s="65" t="s">
        <v>558</v>
      </c>
      <c r="I408" s="65" t="s">
        <v>568</v>
      </c>
      <c r="J408" s="65" t="s">
        <v>62</v>
      </c>
      <c r="K408" s="65" t="s">
        <v>61</v>
      </c>
      <c r="L408" s="65" t="s">
        <v>62</v>
      </c>
      <c r="M408" s="65" t="s">
        <v>76</v>
      </c>
      <c r="N408" s="65" t="s">
        <v>77</v>
      </c>
      <c r="O408" s="65" t="s">
        <v>61</v>
      </c>
      <c r="P408" s="65" t="s">
        <v>72</v>
      </c>
    </row>
    <row r="409" spans="1:16" ht="150.75">
      <c r="A409" s="65" t="s">
        <v>3690</v>
      </c>
      <c r="B409" s="65" t="s">
        <v>3186</v>
      </c>
      <c r="C409" s="65" t="s">
        <v>563</v>
      </c>
      <c r="D409" s="65" t="s">
        <v>564</v>
      </c>
      <c r="E409" s="65" t="s">
        <v>556</v>
      </c>
      <c r="F409" s="65" t="s">
        <v>51</v>
      </c>
      <c r="G409" s="69" t="str">
        <f t="shared" si="6"/>
        <v>Rename Variable</v>
      </c>
      <c r="H409" s="65" t="s">
        <v>558</v>
      </c>
      <c r="I409" s="65" t="s">
        <v>565</v>
      </c>
      <c r="J409" s="65" t="s">
        <v>61</v>
      </c>
      <c r="K409" s="65" t="s">
        <v>61</v>
      </c>
      <c r="L409" s="65" t="s">
        <v>62</v>
      </c>
      <c r="M409" s="65" t="s">
        <v>138</v>
      </c>
      <c r="N409" s="65" t="s">
        <v>125</v>
      </c>
      <c r="O409" s="65" t="s">
        <v>62</v>
      </c>
      <c r="P409" s="65" t="s">
        <v>66</v>
      </c>
    </row>
    <row r="410" spans="1:16" ht="168">
      <c r="A410" s="65" t="s">
        <v>3691</v>
      </c>
      <c r="B410" s="65" t="s">
        <v>3192</v>
      </c>
      <c r="C410" s="65" t="s">
        <v>2301</v>
      </c>
      <c r="D410" s="65" t="s">
        <v>2306</v>
      </c>
      <c r="E410" s="65" t="s">
        <v>2282</v>
      </c>
      <c r="F410" s="65" t="s">
        <v>149</v>
      </c>
      <c r="G410" s="69" t="str">
        <f t="shared" si="6"/>
        <v>Change Method Signature</v>
      </c>
      <c r="H410" s="65" t="s">
        <v>2296</v>
      </c>
      <c r="I410" s="65" t="s">
        <v>3038</v>
      </c>
      <c r="J410" s="65" t="s">
        <v>62</v>
      </c>
      <c r="K410" s="65" t="s">
        <v>61</v>
      </c>
      <c r="L410" s="65" t="s">
        <v>62</v>
      </c>
      <c r="M410" s="65" t="s">
        <v>76</v>
      </c>
      <c r="N410" s="65" t="s">
        <v>77</v>
      </c>
      <c r="O410" s="65" t="s">
        <v>61</v>
      </c>
      <c r="P410" s="65" t="s">
        <v>72</v>
      </c>
    </row>
    <row r="411" spans="1:16" ht="168">
      <c r="A411" s="65" t="s">
        <v>3692</v>
      </c>
      <c r="B411" s="65" t="s">
        <v>3187</v>
      </c>
      <c r="C411" s="65" t="s">
        <v>2301</v>
      </c>
      <c r="D411" s="65" t="s">
        <v>2304</v>
      </c>
      <c r="E411" s="65" t="s">
        <v>2282</v>
      </c>
      <c r="F411" s="65" t="s">
        <v>149</v>
      </c>
      <c r="G411" s="69" t="str">
        <f t="shared" si="6"/>
        <v>Change Method Signature</v>
      </c>
      <c r="H411" s="65" t="s">
        <v>2296</v>
      </c>
      <c r="I411" s="65" t="s">
        <v>3037</v>
      </c>
      <c r="J411" s="65" t="s">
        <v>62</v>
      </c>
      <c r="K411" s="65" t="s">
        <v>61</v>
      </c>
      <c r="L411" s="65" t="s">
        <v>62</v>
      </c>
      <c r="M411" s="65" t="s">
        <v>76</v>
      </c>
      <c r="N411" s="65" t="s">
        <v>77</v>
      </c>
      <c r="O411" s="65" t="s">
        <v>61</v>
      </c>
      <c r="P411" s="65" t="s">
        <v>72</v>
      </c>
    </row>
    <row r="412" spans="1:16" ht="168">
      <c r="A412" s="65" t="s">
        <v>3693</v>
      </c>
      <c r="B412" s="65" t="s">
        <v>3186</v>
      </c>
      <c r="C412" s="65" t="s">
        <v>2301</v>
      </c>
      <c r="D412" s="65" t="s">
        <v>2302</v>
      </c>
      <c r="E412" s="65" t="s">
        <v>2282</v>
      </c>
      <c r="F412" s="65" t="s">
        <v>149</v>
      </c>
      <c r="G412" s="69" t="str">
        <f t="shared" si="6"/>
        <v>Change Method Signature</v>
      </c>
      <c r="H412" s="65" t="s">
        <v>2296</v>
      </c>
      <c r="I412" s="65" t="s">
        <v>3036</v>
      </c>
      <c r="J412" s="65" t="s">
        <v>62</v>
      </c>
      <c r="K412" s="65" t="s">
        <v>61</v>
      </c>
      <c r="L412" s="65" t="s">
        <v>62</v>
      </c>
      <c r="M412" s="65" t="s">
        <v>76</v>
      </c>
      <c r="N412" s="65" t="s">
        <v>77</v>
      </c>
      <c r="O412" s="65" t="s">
        <v>61</v>
      </c>
      <c r="P412" s="65" t="s">
        <v>72</v>
      </c>
    </row>
    <row r="413" spans="1:16" ht="300.75">
      <c r="A413" s="65" t="s">
        <v>3694</v>
      </c>
      <c r="B413" s="65" t="s">
        <v>3192</v>
      </c>
      <c r="C413" s="65" t="s">
        <v>1214</v>
      </c>
      <c r="D413" s="65" t="s">
        <v>1220</v>
      </c>
      <c r="E413" s="65" t="s">
        <v>1112</v>
      </c>
      <c r="F413" s="65" t="s">
        <v>114</v>
      </c>
      <c r="G413" s="69" t="str">
        <f t="shared" si="6"/>
        <v>Extract Method</v>
      </c>
      <c r="H413" s="65" t="s">
        <v>1209</v>
      </c>
      <c r="I413" s="65" t="s">
        <v>1221</v>
      </c>
      <c r="J413" s="65" t="s">
        <v>62</v>
      </c>
      <c r="K413" s="65" t="s">
        <v>61</v>
      </c>
      <c r="L413" s="65" t="s">
        <v>62</v>
      </c>
      <c r="M413" s="65" t="s">
        <v>76</v>
      </c>
      <c r="N413" s="65" t="s">
        <v>77</v>
      </c>
      <c r="O413" s="65" t="s">
        <v>61</v>
      </c>
      <c r="P413" s="65" t="s">
        <v>72</v>
      </c>
    </row>
    <row r="414" spans="1:16" ht="300.75">
      <c r="A414" s="65" t="s">
        <v>3695</v>
      </c>
      <c r="B414" s="65" t="s">
        <v>3187</v>
      </c>
      <c r="C414" s="65" t="s">
        <v>1214</v>
      </c>
      <c r="D414" s="65" t="s">
        <v>1217</v>
      </c>
      <c r="E414" s="65" t="s">
        <v>1112</v>
      </c>
      <c r="F414" s="65" t="s">
        <v>114</v>
      </c>
      <c r="G414" s="69" t="str">
        <f t="shared" si="6"/>
        <v>Extract Method</v>
      </c>
      <c r="H414" s="65" t="s">
        <v>1209</v>
      </c>
      <c r="I414" s="65" t="s">
        <v>1218</v>
      </c>
      <c r="J414" s="65" t="s">
        <v>61</v>
      </c>
      <c r="K414" s="65" t="s">
        <v>61</v>
      </c>
      <c r="L414" s="65" t="s">
        <v>62</v>
      </c>
      <c r="M414" s="65" t="s">
        <v>3688</v>
      </c>
      <c r="N414" s="65" t="s">
        <v>64</v>
      </c>
      <c r="O414" s="65" t="s">
        <v>62</v>
      </c>
      <c r="P414" s="65" t="s">
        <v>66</v>
      </c>
    </row>
    <row r="415" spans="1:16" ht="300.75">
      <c r="A415" s="65" t="s">
        <v>3696</v>
      </c>
      <c r="B415" s="65" t="s">
        <v>3186</v>
      </c>
      <c r="C415" s="65" t="s">
        <v>1214</v>
      </c>
      <c r="D415" s="65" t="s">
        <v>1215</v>
      </c>
      <c r="E415" s="65" t="s">
        <v>1112</v>
      </c>
      <c r="F415" s="65" t="s">
        <v>114</v>
      </c>
      <c r="G415" s="69" t="str">
        <f t="shared" si="6"/>
        <v>Extract Method</v>
      </c>
      <c r="H415" s="65" t="s">
        <v>1209</v>
      </c>
      <c r="I415" s="65" t="s">
        <v>1216</v>
      </c>
      <c r="J415" s="65" t="s">
        <v>62</v>
      </c>
      <c r="K415" s="65" t="s">
        <v>61</v>
      </c>
      <c r="L415" s="65" t="s">
        <v>62</v>
      </c>
      <c r="M415" s="65" t="s">
        <v>76</v>
      </c>
      <c r="N415" s="65" t="s">
        <v>77</v>
      </c>
      <c r="O415" s="65" t="s">
        <v>61</v>
      </c>
      <c r="P415" s="65" t="s">
        <v>72</v>
      </c>
    </row>
    <row r="416" spans="1:16" ht="168">
      <c r="A416" s="65" t="s">
        <v>3697</v>
      </c>
      <c r="B416" s="65" t="s">
        <v>3186</v>
      </c>
      <c r="C416" s="65" t="s">
        <v>2066</v>
      </c>
      <c r="D416" s="65" t="s">
        <v>2067</v>
      </c>
      <c r="E416" s="65" t="s">
        <v>2046</v>
      </c>
      <c r="F416" s="65" t="s">
        <v>149</v>
      </c>
      <c r="G416" s="69" t="str">
        <f t="shared" si="6"/>
        <v>Change Method Signature</v>
      </c>
      <c r="H416" s="65" t="s">
        <v>2060</v>
      </c>
      <c r="I416" s="65" t="s">
        <v>2068</v>
      </c>
      <c r="J416" s="65" t="s">
        <v>62</v>
      </c>
      <c r="K416" s="65" t="s">
        <v>61</v>
      </c>
      <c r="L416" s="65" t="s">
        <v>62</v>
      </c>
      <c r="M416" s="65" t="s">
        <v>76</v>
      </c>
      <c r="N416" s="65" t="s">
        <v>77</v>
      </c>
      <c r="O416" s="65" t="s">
        <v>61</v>
      </c>
      <c r="P416" s="65" t="s">
        <v>72</v>
      </c>
    </row>
    <row r="417" spans="1:16" ht="168">
      <c r="A417" s="65" t="s">
        <v>3698</v>
      </c>
      <c r="B417" s="65" t="s">
        <v>3192</v>
      </c>
      <c r="C417" s="65" t="s">
        <v>2066</v>
      </c>
      <c r="D417" s="65" t="s">
        <v>2071</v>
      </c>
      <c r="E417" s="65" t="s">
        <v>2046</v>
      </c>
      <c r="F417" s="65" t="s">
        <v>149</v>
      </c>
      <c r="G417" s="69" t="str">
        <f t="shared" si="6"/>
        <v>Change Method Signature</v>
      </c>
      <c r="H417" s="65" t="s">
        <v>2060</v>
      </c>
      <c r="I417" s="65" t="s">
        <v>2072</v>
      </c>
      <c r="J417" s="65" t="s">
        <v>62</v>
      </c>
      <c r="K417" s="65" t="s">
        <v>61</v>
      </c>
      <c r="L417" s="65" t="s">
        <v>62</v>
      </c>
      <c r="M417" s="65" t="s">
        <v>76</v>
      </c>
      <c r="N417" s="65" t="s">
        <v>77</v>
      </c>
      <c r="O417" s="65" t="s">
        <v>61</v>
      </c>
      <c r="P417" s="65" t="s">
        <v>72</v>
      </c>
    </row>
    <row r="418" spans="1:16" ht="168">
      <c r="A418" s="65" t="s">
        <v>3699</v>
      </c>
      <c r="B418" s="65" t="s">
        <v>3192</v>
      </c>
      <c r="C418" s="65" t="s">
        <v>2066</v>
      </c>
      <c r="D418" s="65" t="s">
        <v>2078</v>
      </c>
      <c r="E418" s="65" t="s">
        <v>2046</v>
      </c>
      <c r="F418" s="65" t="s">
        <v>149</v>
      </c>
      <c r="G418" s="69" t="str">
        <f t="shared" si="6"/>
        <v>Change Method Signature</v>
      </c>
      <c r="H418" s="65" t="s">
        <v>2060</v>
      </c>
      <c r="I418" s="65" t="s">
        <v>2079</v>
      </c>
      <c r="J418" s="65" t="s">
        <v>62</v>
      </c>
      <c r="K418" s="65" t="s">
        <v>61</v>
      </c>
      <c r="L418" s="65" t="s">
        <v>62</v>
      </c>
      <c r="M418" s="65" t="s">
        <v>76</v>
      </c>
      <c r="N418" s="65" t="s">
        <v>77</v>
      </c>
      <c r="O418" s="65" t="s">
        <v>61</v>
      </c>
      <c r="P418" s="65" t="s">
        <v>72</v>
      </c>
    </row>
    <row r="419" spans="1:16" ht="168">
      <c r="A419" s="65" t="s">
        <v>3700</v>
      </c>
      <c r="B419" s="65" t="s">
        <v>3187</v>
      </c>
      <c r="C419" s="65" t="s">
        <v>2066</v>
      </c>
      <c r="D419" s="65" t="s">
        <v>2069</v>
      </c>
      <c r="E419" s="65" t="s">
        <v>2046</v>
      </c>
      <c r="F419" s="65" t="s">
        <v>149</v>
      </c>
      <c r="G419" s="69" t="str">
        <f t="shared" si="6"/>
        <v>Change Method Signature</v>
      </c>
      <c r="H419" s="65" t="s">
        <v>2060</v>
      </c>
      <c r="I419" s="65" t="s">
        <v>2070</v>
      </c>
      <c r="J419" s="65" t="s">
        <v>62</v>
      </c>
      <c r="K419" s="65" t="s">
        <v>61</v>
      </c>
      <c r="L419" s="65" t="s">
        <v>62</v>
      </c>
      <c r="M419" s="65" t="s">
        <v>76</v>
      </c>
      <c r="N419" s="65" t="s">
        <v>77</v>
      </c>
      <c r="O419" s="65" t="s">
        <v>61</v>
      </c>
      <c r="P419" s="65" t="s">
        <v>72</v>
      </c>
    </row>
    <row r="420" spans="1:16" ht="168">
      <c r="A420" s="65" t="s">
        <v>3701</v>
      </c>
      <c r="B420" s="65" t="s">
        <v>3187</v>
      </c>
      <c r="C420" s="65" t="s">
        <v>2066</v>
      </c>
      <c r="D420" s="65" t="s">
        <v>2076</v>
      </c>
      <c r="E420" s="65" t="s">
        <v>2046</v>
      </c>
      <c r="F420" s="65" t="s">
        <v>149</v>
      </c>
      <c r="G420" s="69" t="str">
        <f t="shared" si="6"/>
        <v>Change Method Signature</v>
      </c>
      <c r="H420" s="65" t="s">
        <v>2060</v>
      </c>
      <c r="I420" s="65" t="s">
        <v>2077</v>
      </c>
      <c r="J420" s="65" t="s">
        <v>62</v>
      </c>
      <c r="K420" s="65" t="s">
        <v>61</v>
      </c>
      <c r="L420" s="65" t="s">
        <v>62</v>
      </c>
      <c r="M420" s="65" t="s">
        <v>76</v>
      </c>
      <c r="N420" s="65" t="s">
        <v>77</v>
      </c>
      <c r="O420" s="65" t="s">
        <v>61</v>
      </c>
      <c r="P420" s="65" t="s">
        <v>72</v>
      </c>
    </row>
    <row r="421" spans="1:16" ht="168">
      <c r="A421" s="65" t="s">
        <v>3702</v>
      </c>
      <c r="B421" s="65" t="s">
        <v>3186</v>
      </c>
      <c r="C421" s="65" t="s">
        <v>2066</v>
      </c>
      <c r="D421" s="65" t="s">
        <v>2074</v>
      </c>
      <c r="E421" s="65" t="s">
        <v>2046</v>
      </c>
      <c r="F421" s="65" t="s">
        <v>149</v>
      </c>
      <c r="G421" s="69" t="str">
        <f t="shared" si="6"/>
        <v>Change Method Signature</v>
      </c>
      <c r="H421" s="65" t="s">
        <v>2060</v>
      </c>
      <c r="I421" s="65" t="s">
        <v>2075</v>
      </c>
      <c r="J421" s="65" t="s">
        <v>62</v>
      </c>
      <c r="K421" s="65" t="s">
        <v>61</v>
      </c>
      <c r="L421" s="65" t="s">
        <v>62</v>
      </c>
      <c r="M421" s="65" t="s">
        <v>76</v>
      </c>
      <c r="N421" s="65" t="s">
        <v>77</v>
      </c>
      <c r="O421" s="65" t="s">
        <v>61</v>
      </c>
      <c r="P421" s="65" t="s">
        <v>72</v>
      </c>
    </row>
    <row r="422" spans="1:16" ht="168">
      <c r="A422" s="65" t="s">
        <v>3703</v>
      </c>
      <c r="B422" s="65" t="s">
        <v>3192</v>
      </c>
      <c r="C422" s="65" t="s">
        <v>1837</v>
      </c>
      <c r="D422" s="65" t="s">
        <v>1734</v>
      </c>
      <c r="E422" s="65" t="s">
        <v>1830</v>
      </c>
      <c r="F422" s="65" t="s">
        <v>149</v>
      </c>
      <c r="G422" s="69" t="str">
        <f t="shared" si="6"/>
        <v>Change Method Signature</v>
      </c>
      <c r="H422" s="65" t="s">
        <v>1832</v>
      </c>
      <c r="I422" s="65" t="s">
        <v>1842</v>
      </c>
      <c r="J422" s="65" t="s">
        <v>62</v>
      </c>
      <c r="K422" s="65" t="s">
        <v>61</v>
      </c>
      <c r="L422" s="65" t="s">
        <v>62</v>
      </c>
      <c r="M422" s="65" t="s">
        <v>76</v>
      </c>
      <c r="N422" s="65" t="s">
        <v>77</v>
      </c>
      <c r="O422" s="65" t="s">
        <v>61</v>
      </c>
      <c r="P422" s="65" t="s">
        <v>72</v>
      </c>
    </row>
    <row r="423" spans="1:16" ht="168">
      <c r="A423" s="65" t="s">
        <v>3704</v>
      </c>
      <c r="B423" s="65" t="s">
        <v>3187</v>
      </c>
      <c r="C423" s="65" t="s">
        <v>1837</v>
      </c>
      <c r="D423" s="65" t="s">
        <v>1732</v>
      </c>
      <c r="E423" s="65" t="s">
        <v>1830</v>
      </c>
      <c r="F423" s="65" t="s">
        <v>149</v>
      </c>
      <c r="G423" s="69" t="str">
        <f t="shared" si="6"/>
        <v>Change Method Signature</v>
      </c>
      <c r="H423" s="65" t="s">
        <v>1832</v>
      </c>
      <c r="I423" s="65" t="s">
        <v>1840</v>
      </c>
      <c r="J423" s="65" t="s">
        <v>62</v>
      </c>
      <c r="K423" s="65" t="s">
        <v>61</v>
      </c>
      <c r="L423" s="65" t="s">
        <v>62</v>
      </c>
      <c r="M423" s="65" t="s">
        <v>536</v>
      </c>
      <c r="N423" s="65" t="s">
        <v>125</v>
      </c>
      <c r="O423" s="65" t="s">
        <v>61</v>
      </c>
      <c r="P423" s="65" t="s">
        <v>72</v>
      </c>
    </row>
    <row r="424" spans="1:16" ht="168">
      <c r="A424" s="65" t="s">
        <v>3705</v>
      </c>
      <c r="B424" s="65" t="s">
        <v>3186</v>
      </c>
      <c r="C424" s="65" t="s">
        <v>1837</v>
      </c>
      <c r="D424" s="65" t="s">
        <v>1730</v>
      </c>
      <c r="E424" s="65" t="s">
        <v>1830</v>
      </c>
      <c r="F424" s="65" t="s">
        <v>149</v>
      </c>
      <c r="G424" s="69" t="str">
        <f t="shared" si="6"/>
        <v>Change Method Signature</v>
      </c>
      <c r="H424" s="65" t="s">
        <v>1832</v>
      </c>
      <c r="I424" s="65" t="s">
        <v>1838</v>
      </c>
      <c r="J424" s="65" t="s">
        <v>102</v>
      </c>
      <c r="K424" s="65" t="s">
        <v>61</v>
      </c>
      <c r="L424" s="65" t="s">
        <v>62</v>
      </c>
      <c r="M424" s="65" t="s">
        <v>536</v>
      </c>
      <c r="N424" s="65" t="s">
        <v>64</v>
      </c>
      <c r="O424" s="65" t="s">
        <v>62</v>
      </c>
      <c r="P424" s="65" t="s">
        <v>162</v>
      </c>
    </row>
    <row r="425" spans="1:16" ht="168">
      <c r="A425" s="65" t="s">
        <v>3706</v>
      </c>
      <c r="B425" s="65" t="s">
        <v>3192</v>
      </c>
      <c r="C425" s="65" t="s">
        <v>1715</v>
      </c>
      <c r="D425" s="65" t="s">
        <v>1696</v>
      </c>
      <c r="E425" s="65" t="s">
        <v>1684</v>
      </c>
      <c r="F425" s="65" t="s">
        <v>149</v>
      </c>
      <c r="G425" s="69" t="str">
        <f t="shared" si="6"/>
        <v>Change Method Signature</v>
      </c>
      <c r="H425" s="65" t="s">
        <v>1710</v>
      </c>
      <c r="I425" s="65" t="s">
        <v>1720</v>
      </c>
      <c r="J425" s="65" t="s">
        <v>62</v>
      </c>
      <c r="K425" s="65" t="s">
        <v>61</v>
      </c>
      <c r="L425" s="65" t="s">
        <v>62</v>
      </c>
      <c r="M425" s="65" t="s">
        <v>3280</v>
      </c>
      <c r="N425" s="65" t="s">
        <v>125</v>
      </c>
      <c r="O425" s="65" t="s">
        <v>61</v>
      </c>
      <c r="P425" s="65" t="s">
        <v>72</v>
      </c>
    </row>
    <row r="426" spans="1:16" ht="168">
      <c r="A426" s="65" t="s">
        <v>3707</v>
      </c>
      <c r="B426" s="65" t="s">
        <v>3187</v>
      </c>
      <c r="C426" s="65" t="s">
        <v>1715</v>
      </c>
      <c r="D426" s="65" t="s">
        <v>1694</v>
      </c>
      <c r="E426" s="65" t="s">
        <v>1684</v>
      </c>
      <c r="F426" s="65" t="s">
        <v>149</v>
      </c>
      <c r="G426" s="69" t="str">
        <f t="shared" si="6"/>
        <v>Change Method Signature</v>
      </c>
      <c r="H426" s="65" t="s">
        <v>1710</v>
      </c>
      <c r="I426" s="65" t="s">
        <v>1719</v>
      </c>
      <c r="J426" s="65" t="s">
        <v>62</v>
      </c>
      <c r="K426" s="65" t="s">
        <v>61</v>
      </c>
      <c r="L426" s="65" t="s">
        <v>62</v>
      </c>
      <c r="M426" s="65" t="s">
        <v>3280</v>
      </c>
      <c r="N426" s="65" t="s">
        <v>125</v>
      </c>
      <c r="O426" s="65" t="s">
        <v>61</v>
      </c>
      <c r="P426" s="65" t="s">
        <v>72</v>
      </c>
    </row>
    <row r="427" spans="1:16" ht="168">
      <c r="A427" s="65" t="s">
        <v>3708</v>
      </c>
      <c r="B427" s="65" t="s">
        <v>3186</v>
      </c>
      <c r="C427" s="65" t="s">
        <v>1715</v>
      </c>
      <c r="D427" s="65" t="s">
        <v>1692</v>
      </c>
      <c r="E427" s="65" t="s">
        <v>1684</v>
      </c>
      <c r="F427" s="65" t="s">
        <v>149</v>
      </c>
      <c r="G427" s="69" t="str">
        <f t="shared" si="6"/>
        <v>Change Method Signature</v>
      </c>
      <c r="H427" s="65" t="s">
        <v>1710</v>
      </c>
      <c r="I427" s="65" t="s">
        <v>1716</v>
      </c>
      <c r="J427" s="65" t="s">
        <v>61</v>
      </c>
      <c r="K427" s="65" t="s">
        <v>61</v>
      </c>
      <c r="L427" s="65" t="s">
        <v>62</v>
      </c>
      <c r="M427" s="65" t="s">
        <v>3709</v>
      </c>
      <c r="N427" s="65" t="s">
        <v>64</v>
      </c>
      <c r="O427" s="65" t="s">
        <v>62</v>
      </c>
      <c r="P427" s="65" t="s">
        <v>3343</v>
      </c>
    </row>
    <row r="428" spans="1:16" ht="168">
      <c r="A428" s="65" t="s">
        <v>3710</v>
      </c>
      <c r="B428" s="65" t="s">
        <v>3186</v>
      </c>
      <c r="C428" s="65" t="s">
        <v>2555</v>
      </c>
      <c r="D428" s="65" t="s">
        <v>2556</v>
      </c>
      <c r="E428" s="65" t="s">
        <v>2495</v>
      </c>
      <c r="F428" s="65" t="s">
        <v>149</v>
      </c>
      <c r="G428" s="69" t="str">
        <f t="shared" si="6"/>
        <v>Change Method Signature</v>
      </c>
      <c r="H428" s="65" t="s">
        <v>2549</v>
      </c>
      <c r="I428" s="65" t="s">
        <v>3136</v>
      </c>
      <c r="J428" s="65" t="s">
        <v>62</v>
      </c>
      <c r="K428" s="65" t="s">
        <v>62</v>
      </c>
      <c r="L428" s="65" t="s">
        <v>61</v>
      </c>
      <c r="M428" s="65" t="s">
        <v>73</v>
      </c>
      <c r="N428" s="65" t="s">
        <v>73</v>
      </c>
      <c r="O428" s="65" t="s">
        <v>61</v>
      </c>
      <c r="P428" s="65" t="s">
        <v>850</v>
      </c>
    </row>
    <row r="429" spans="1:16" ht="168">
      <c r="A429" s="65" t="s">
        <v>3711</v>
      </c>
      <c r="B429" s="65" t="s">
        <v>3192</v>
      </c>
      <c r="C429" s="65" t="s">
        <v>2555</v>
      </c>
      <c r="D429" s="65" t="s">
        <v>2560</v>
      </c>
      <c r="E429" s="65" t="s">
        <v>2495</v>
      </c>
      <c r="F429" s="65" t="s">
        <v>149</v>
      </c>
      <c r="G429" s="69" t="str">
        <f t="shared" si="6"/>
        <v>Change Method Signature</v>
      </c>
      <c r="H429" s="65" t="s">
        <v>2549</v>
      </c>
      <c r="I429" s="65" t="s">
        <v>3138</v>
      </c>
      <c r="J429" s="65" t="s">
        <v>62</v>
      </c>
      <c r="K429" s="65" t="s">
        <v>62</v>
      </c>
      <c r="L429" s="65" t="s">
        <v>61</v>
      </c>
      <c r="M429" s="65" t="s">
        <v>73</v>
      </c>
      <c r="N429" s="65" t="s">
        <v>73</v>
      </c>
      <c r="O429" s="65" t="s">
        <v>61</v>
      </c>
      <c r="P429" s="65" t="s">
        <v>850</v>
      </c>
    </row>
    <row r="430" spans="1:16" ht="234">
      <c r="A430" s="65" t="s">
        <v>3712</v>
      </c>
      <c r="B430" s="65" t="s">
        <v>3192</v>
      </c>
      <c r="C430" s="65" t="s">
        <v>2555</v>
      </c>
      <c r="D430" s="65" t="s">
        <v>767</v>
      </c>
      <c r="E430" s="65" t="s">
        <v>2495</v>
      </c>
      <c r="F430" s="65" t="s">
        <v>149</v>
      </c>
      <c r="G430" s="69" t="str">
        <f t="shared" si="6"/>
        <v>Change Method Signature</v>
      </c>
      <c r="H430" s="65" t="s">
        <v>2549</v>
      </c>
      <c r="I430" s="65" t="s">
        <v>3141</v>
      </c>
      <c r="J430" s="65" t="s">
        <v>62</v>
      </c>
      <c r="K430" s="65" t="s">
        <v>61</v>
      </c>
      <c r="L430" s="65" t="s">
        <v>62</v>
      </c>
      <c r="M430" s="65" t="s">
        <v>3713</v>
      </c>
      <c r="N430" s="65" t="s">
        <v>64</v>
      </c>
      <c r="O430" s="65" t="s">
        <v>61</v>
      </c>
      <c r="P430" s="65" t="s">
        <v>72</v>
      </c>
    </row>
    <row r="431" spans="1:16" ht="168">
      <c r="A431" s="65" t="s">
        <v>3714</v>
      </c>
      <c r="B431" s="65" t="s">
        <v>3187</v>
      </c>
      <c r="C431" s="65" t="s">
        <v>2555</v>
      </c>
      <c r="D431" s="65" t="s">
        <v>3190</v>
      </c>
      <c r="E431" s="65" t="s">
        <v>2495</v>
      </c>
      <c r="F431" s="65" t="s">
        <v>149</v>
      </c>
      <c r="G431" s="69" t="str">
        <f t="shared" si="6"/>
        <v>Change Method Signature</v>
      </c>
      <c r="H431" s="65" t="s">
        <v>2549</v>
      </c>
      <c r="I431" s="65" t="s">
        <v>3137</v>
      </c>
      <c r="J431" s="65" t="s">
        <v>62</v>
      </c>
      <c r="K431" s="65" t="s">
        <v>62</v>
      </c>
      <c r="L431" s="65" t="s">
        <v>61</v>
      </c>
      <c r="M431" s="68" t="s">
        <v>3343</v>
      </c>
      <c r="N431" s="65" t="s">
        <v>73</v>
      </c>
      <c r="O431" s="65" t="s">
        <v>61</v>
      </c>
      <c r="P431" s="65" t="s">
        <v>850</v>
      </c>
    </row>
    <row r="432" spans="1:16" ht="168">
      <c r="A432" s="65" t="s">
        <v>3715</v>
      </c>
      <c r="B432" s="65" t="s">
        <v>3187</v>
      </c>
      <c r="C432" s="65" t="s">
        <v>2555</v>
      </c>
      <c r="D432" s="65" t="s">
        <v>765</v>
      </c>
      <c r="E432" s="65" t="s">
        <v>2495</v>
      </c>
      <c r="F432" s="65" t="s">
        <v>149</v>
      </c>
      <c r="G432" s="69" t="str">
        <f t="shared" si="6"/>
        <v>Change Method Signature</v>
      </c>
      <c r="H432" s="65" t="s">
        <v>2549</v>
      </c>
      <c r="I432" s="65" t="s">
        <v>3140</v>
      </c>
      <c r="J432" s="65" t="s">
        <v>62</v>
      </c>
      <c r="K432" s="65" t="s">
        <v>61</v>
      </c>
      <c r="L432" s="65" t="s">
        <v>62</v>
      </c>
      <c r="M432" s="65" t="s">
        <v>76</v>
      </c>
      <c r="N432" s="65" t="s">
        <v>77</v>
      </c>
      <c r="O432" s="65" t="s">
        <v>61</v>
      </c>
      <c r="P432" s="65" t="s">
        <v>72</v>
      </c>
    </row>
    <row r="433" spans="1:16" ht="168">
      <c r="A433" s="65" t="s">
        <v>3716</v>
      </c>
      <c r="B433" s="65" t="s">
        <v>3186</v>
      </c>
      <c r="C433" s="65" t="s">
        <v>2555</v>
      </c>
      <c r="D433" s="65" t="s">
        <v>762</v>
      </c>
      <c r="E433" s="65" t="s">
        <v>2495</v>
      </c>
      <c r="F433" s="65" t="s">
        <v>149</v>
      </c>
      <c r="G433" s="69" t="str">
        <f t="shared" si="6"/>
        <v>Change Method Signature</v>
      </c>
      <c r="H433" s="65" t="s">
        <v>2549</v>
      </c>
      <c r="I433" s="65" t="s">
        <v>3139</v>
      </c>
      <c r="J433" s="65" t="s">
        <v>62</v>
      </c>
      <c r="K433" s="65" t="s">
        <v>61</v>
      </c>
      <c r="L433" s="65" t="s">
        <v>62</v>
      </c>
      <c r="M433" s="65" t="s">
        <v>76</v>
      </c>
      <c r="N433" s="65" t="s">
        <v>77</v>
      </c>
      <c r="O433" s="65" t="s">
        <v>61</v>
      </c>
      <c r="P433" s="65" t="s">
        <v>72</v>
      </c>
    </row>
    <row r="434" spans="1:16" ht="150.75">
      <c r="A434" s="65" t="s">
        <v>3717</v>
      </c>
      <c r="B434" s="65" t="s">
        <v>3192</v>
      </c>
      <c r="C434" s="65" t="s">
        <v>1691</v>
      </c>
      <c r="D434" s="65" t="s">
        <v>1696</v>
      </c>
      <c r="E434" s="65" t="s">
        <v>1684</v>
      </c>
      <c r="F434" s="65" t="s">
        <v>51</v>
      </c>
      <c r="G434" s="69" t="str">
        <f t="shared" si="6"/>
        <v>Rename Variable</v>
      </c>
      <c r="H434" s="65" t="s">
        <v>1686</v>
      </c>
      <c r="I434" s="65" t="s">
        <v>1697</v>
      </c>
      <c r="J434" s="65" t="s">
        <v>62</v>
      </c>
      <c r="K434" s="65" t="s">
        <v>61</v>
      </c>
      <c r="L434" s="65" t="s">
        <v>62</v>
      </c>
      <c r="M434" s="65" t="s">
        <v>76</v>
      </c>
      <c r="N434" s="65" t="s">
        <v>77</v>
      </c>
      <c r="O434" s="65" t="s">
        <v>61</v>
      </c>
      <c r="P434" s="65" t="s">
        <v>72</v>
      </c>
    </row>
    <row r="435" spans="1:16" ht="150.75">
      <c r="A435" s="65" t="s">
        <v>3718</v>
      </c>
      <c r="B435" s="65" t="s">
        <v>3187</v>
      </c>
      <c r="C435" s="65" t="s">
        <v>1691</v>
      </c>
      <c r="D435" s="65" t="s">
        <v>1694</v>
      </c>
      <c r="E435" s="65" t="s">
        <v>1684</v>
      </c>
      <c r="F435" s="65" t="s">
        <v>51</v>
      </c>
      <c r="G435" s="69" t="str">
        <f t="shared" si="6"/>
        <v>Rename Variable</v>
      </c>
      <c r="H435" s="65" t="s">
        <v>1686</v>
      </c>
      <c r="I435" s="65" t="s">
        <v>1695</v>
      </c>
      <c r="J435" s="65" t="s">
        <v>62</v>
      </c>
      <c r="K435" s="65" t="s">
        <v>61</v>
      </c>
      <c r="L435" s="65" t="s">
        <v>62</v>
      </c>
      <c r="M435" s="65" t="s">
        <v>76</v>
      </c>
      <c r="N435" s="65" t="s">
        <v>77</v>
      </c>
      <c r="O435" s="65" t="s">
        <v>61</v>
      </c>
      <c r="P435" s="65" t="s">
        <v>72</v>
      </c>
    </row>
    <row r="436" spans="1:16" ht="150.75">
      <c r="A436" s="65" t="s">
        <v>3719</v>
      </c>
      <c r="B436" s="65" t="s">
        <v>3186</v>
      </c>
      <c r="C436" s="65" t="s">
        <v>1691</v>
      </c>
      <c r="D436" s="65" t="s">
        <v>1692</v>
      </c>
      <c r="E436" s="65" t="s">
        <v>1684</v>
      </c>
      <c r="F436" s="65" t="s">
        <v>51</v>
      </c>
      <c r="G436" s="69" t="str">
        <f t="shared" si="6"/>
        <v>Rename Variable</v>
      </c>
      <c r="H436" s="65" t="s">
        <v>1686</v>
      </c>
      <c r="I436" s="65" t="s">
        <v>1693</v>
      </c>
      <c r="J436" s="65" t="s">
        <v>62</v>
      </c>
      <c r="K436" s="65" t="s">
        <v>61</v>
      </c>
      <c r="L436" s="65" t="s">
        <v>62</v>
      </c>
      <c r="M436" s="65" t="s">
        <v>76</v>
      </c>
      <c r="N436" s="65" t="s">
        <v>77</v>
      </c>
      <c r="O436" s="65" t="s">
        <v>61</v>
      </c>
      <c r="P436" s="65" t="s">
        <v>72</v>
      </c>
    </row>
    <row r="437" spans="1:16" ht="168">
      <c r="A437" s="65" t="s">
        <v>3720</v>
      </c>
      <c r="B437" s="65" t="s">
        <v>3192</v>
      </c>
      <c r="C437" s="65" t="s">
        <v>99</v>
      </c>
      <c r="D437" s="65" t="s">
        <v>111</v>
      </c>
      <c r="E437" s="65" t="s">
        <v>49</v>
      </c>
      <c r="F437" s="65" t="s">
        <v>80</v>
      </c>
      <c r="G437" s="69" t="str">
        <f t="shared" si="6"/>
        <v>Rename Method</v>
      </c>
      <c r="H437" s="65" t="s">
        <v>94</v>
      </c>
      <c r="I437" s="65" t="s">
        <v>112</v>
      </c>
      <c r="J437" s="65" t="s">
        <v>61</v>
      </c>
      <c r="K437" s="65" t="s">
        <v>61</v>
      </c>
      <c r="L437" s="65" t="s">
        <v>62</v>
      </c>
      <c r="M437" s="65" t="s">
        <v>138</v>
      </c>
      <c r="N437" s="65" t="s">
        <v>64</v>
      </c>
      <c r="O437" s="65" t="s">
        <v>62</v>
      </c>
      <c r="P437" s="65" t="s">
        <v>66</v>
      </c>
    </row>
    <row r="438" spans="1:16" ht="150.75">
      <c r="A438" s="65" t="s">
        <v>3721</v>
      </c>
      <c r="B438" s="65" t="s">
        <v>3186</v>
      </c>
      <c r="C438" s="65" t="s">
        <v>99</v>
      </c>
      <c r="D438" s="65" t="s">
        <v>100</v>
      </c>
      <c r="E438" s="65" t="s">
        <v>49</v>
      </c>
      <c r="F438" s="65" t="s">
        <v>80</v>
      </c>
      <c r="G438" s="69" t="str">
        <f t="shared" si="6"/>
        <v>Rename Method</v>
      </c>
      <c r="H438" s="65" t="s">
        <v>94</v>
      </c>
      <c r="I438" s="65" t="s">
        <v>101</v>
      </c>
      <c r="J438" s="65" t="s">
        <v>102</v>
      </c>
      <c r="K438" s="65" t="s">
        <v>61</v>
      </c>
      <c r="L438" s="65" t="s">
        <v>62</v>
      </c>
      <c r="M438" s="65" t="s">
        <v>138</v>
      </c>
      <c r="N438" s="65" t="s">
        <v>64</v>
      </c>
      <c r="O438" s="65" t="s">
        <v>62</v>
      </c>
      <c r="P438" s="65" t="s">
        <v>66</v>
      </c>
    </row>
    <row r="439" spans="1:16" ht="234">
      <c r="A439" s="65" t="s">
        <v>3722</v>
      </c>
      <c r="B439" s="65" t="s">
        <v>3187</v>
      </c>
      <c r="C439" s="65" t="s">
        <v>99</v>
      </c>
      <c r="D439" s="65" t="s">
        <v>106</v>
      </c>
      <c r="E439" s="65" t="s">
        <v>49</v>
      </c>
      <c r="F439" s="65" t="s">
        <v>80</v>
      </c>
      <c r="G439" s="69" t="str">
        <f t="shared" si="6"/>
        <v>Rename Method</v>
      </c>
      <c r="H439" s="65" t="s">
        <v>94</v>
      </c>
      <c r="I439" s="65" t="s">
        <v>107</v>
      </c>
      <c r="J439" s="65" t="s">
        <v>61</v>
      </c>
      <c r="K439" s="65" t="s">
        <v>61</v>
      </c>
      <c r="L439" s="65" t="s">
        <v>62</v>
      </c>
      <c r="M439" s="65" t="s">
        <v>3723</v>
      </c>
      <c r="N439" s="65" t="s">
        <v>64</v>
      </c>
      <c r="O439" s="65" t="s">
        <v>62</v>
      </c>
      <c r="P439" s="65" t="s">
        <v>66</v>
      </c>
    </row>
    <row r="440" spans="1:16" ht="168">
      <c r="A440" s="65" t="s">
        <v>3724</v>
      </c>
      <c r="B440" s="65" t="s">
        <v>3186</v>
      </c>
      <c r="C440" s="65" t="s">
        <v>427</v>
      </c>
      <c r="D440" s="65" t="s">
        <v>428</v>
      </c>
      <c r="E440" s="65" t="s">
        <v>329</v>
      </c>
      <c r="F440" s="65" t="s">
        <v>149</v>
      </c>
      <c r="G440" s="69" t="str">
        <f t="shared" si="6"/>
        <v>Change Method Signature</v>
      </c>
      <c r="H440" s="65" t="s">
        <v>422</v>
      </c>
      <c r="I440" s="65" t="s">
        <v>429</v>
      </c>
      <c r="J440" s="65" t="s">
        <v>62</v>
      </c>
      <c r="K440" s="65" t="s">
        <v>61</v>
      </c>
      <c r="L440" s="65" t="s">
        <v>62</v>
      </c>
      <c r="M440" s="65" t="s">
        <v>76</v>
      </c>
      <c r="N440" s="65" t="s">
        <v>77</v>
      </c>
      <c r="O440" s="65" t="s">
        <v>61</v>
      </c>
      <c r="P440" s="65" t="s">
        <v>72</v>
      </c>
    </row>
    <row r="441" spans="1:16" ht="168">
      <c r="A441" s="65" t="s">
        <v>3725</v>
      </c>
      <c r="B441" s="65" t="s">
        <v>3192</v>
      </c>
      <c r="C441" s="65" t="s">
        <v>427</v>
      </c>
      <c r="D441" s="65" t="s">
        <v>433</v>
      </c>
      <c r="E441" s="65" t="s">
        <v>329</v>
      </c>
      <c r="F441" s="65" t="s">
        <v>149</v>
      </c>
      <c r="G441" s="69" t="str">
        <f t="shared" si="6"/>
        <v>Change Method Signature</v>
      </c>
      <c r="H441" s="65" t="s">
        <v>422</v>
      </c>
      <c r="I441" s="65" t="s">
        <v>434</v>
      </c>
      <c r="J441" s="65" t="s">
        <v>62</v>
      </c>
      <c r="K441" s="65" t="s">
        <v>61</v>
      </c>
      <c r="L441" s="65" t="s">
        <v>62</v>
      </c>
      <c r="M441" s="65" t="s">
        <v>76</v>
      </c>
      <c r="N441" s="65" t="s">
        <v>77</v>
      </c>
      <c r="O441" s="65" t="s">
        <v>61</v>
      </c>
      <c r="P441" s="65" t="s">
        <v>72</v>
      </c>
    </row>
    <row r="442" spans="1:16" ht="168">
      <c r="A442" s="65" t="s">
        <v>3726</v>
      </c>
      <c r="B442" s="65" t="s">
        <v>3187</v>
      </c>
      <c r="C442" s="65" t="s">
        <v>427</v>
      </c>
      <c r="D442" s="65" t="s">
        <v>431</v>
      </c>
      <c r="E442" s="65" t="s">
        <v>329</v>
      </c>
      <c r="F442" s="65" t="s">
        <v>149</v>
      </c>
      <c r="G442" s="69" t="str">
        <f t="shared" si="6"/>
        <v>Change Method Signature</v>
      </c>
      <c r="H442" s="65" t="s">
        <v>422</v>
      </c>
      <c r="I442" s="65" t="s">
        <v>432</v>
      </c>
      <c r="J442" s="65" t="s">
        <v>62</v>
      </c>
      <c r="K442" s="65" t="s">
        <v>61</v>
      </c>
      <c r="L442" s="65" t="s">
        <v>62</v>
      </c>
      <c r="M442" s="65" t="s">
        <v>76</v>
      </c>
      <c r="N442" s="65" t="s">
        <v>77</v>
      </c>
      <c r="O442" s="65" t="s">
        <v>61</v>
      </c>
      <c r="P442" s="65" t="s">
        <v>72</v>
      </c>
    </row>
    <row r="443" spans="1:16" ht="168">
      <c r="A443" s="65" t="s">
        <v>3727</v>
      </c>
      <c r="B443" s="65" t="s">
        <v>3192</v>
      </c>
      <c r="C443" s="65" t="s">
        <v>1891</v>
      </c>
      <c r="D443" s="65" t="s">
        <v>1894</v>
      </c>
      <c r="E443" s="65" t="s">
        <v>1884</v>
      </c>
      <c r="F443" s="65" t="s">
        <v>51</v>
      </c>
      <c r="G443" s="69" t="str">
        <f t="shared" si="6"/>
        <v>Rename Variable</v>
      </c>
      <c r="H443" s="65" t="s">
        <v>1886</v>
      </c>
      <c r="I443" s="65" t="s">
        <v>1895</v>
      </c>
      <c r="J443" s="65" t="s">
        <v>62</v>
      </c>
      <c r="K443" s="65" t="s">
        <v>61</v>
      </c>
      <c r="L443" s="65" t="s">
        <v>62</v>
      </c>
      <c r="M443" s="65" t="s">
        <v>76</v>
      </c>
      <c r="N443" s="65" t="s">
        <v>77</v>
      </c>
      <c r="O443" s="65" t="s">
        <v>61</v>
      </c>
      <c r="P443" s="65" t="s">
        <v>72</v>
      </c>
    </row>
    <row r="444" spans="1:16" ht="150.75">
      <c r="A444" s="65" t="s">
        <v>3728</v>
      </c>
      <c r="B444" s="65" t="s">
        <v>3186</v>
      </c>
      <c r="C444" s="65" t="s">
        <v>1891</v>
      </c>
      <c r="D444" s="65" t="s">
        <v>1892</v>
      </c>
      <c r="E444" s="65" t="s">
        <v>1884</v>
      </c>
      <c r="F444" s="65" t="s">
        <v>51</v>
      </c>
      <c r="G444" s="69" t="str">
        <f t="shared" si="6"/>
        <v>Rename Variable</v>
      </c>
      <c r="H444" s="65" t="s">
        <v>1886</v>
      </c>
      <c r="I444" s="65" t="s">
        <v>1893</v>
      </c>
      <c r="J444" s="65" t="s">
        <v>62</v>
      </c>
      <c r="K444" s="65" t="s">
        <v>61</v>
      </c>
      <c r="L444" s="65" t="s">
        <v>62</v>
      </c>
      <c r="M444" s="65" t="s">
        <v>76</v>
      </c>
      <c r="N444" s="65" t="s">
        <v>77</v>
      </c>
      <c r="O444" s="65" t="s">
        <v>61</v>
      </c>
      <c r="P444" s="65" t="s">
        <v>72</v>
      </c>
    </row>
    <row r="445" spans="1:16" ht="150.75">
      <c r="A445" s="65" t="s">
        <v>3260</v>
      </c>
      <c r="B445" s="65" t="s">
        <v>3187</v>
      </c>
      <c r="C445" s="65" t="s">
        <v>1891</v>
      </c>
      <c r="D445" s="65" t="s">
        <v>1892</v>
      </c>
      <c r="E445" s="65" t="s">
        <v>1884</v>
      </c>
      <c r="F445" s="65" t="s">
        <v>51</v>
      </c>
      <c r="G445" s="69" t="str">
        <f t="shared" si="6"/>
        <v>Rename Variable</v>
      </c>
      <c r="H445" s="65" t="s">
        <v>1886</v>
      </c>
      <c r="I445" s="65" t="s">
        <v>1893</v>
      </c>
      <c r="J445" s="65" t="s">
        <v>62</v>
      </c>
      <c r="K445" s="65" t="s">
        <v>61</v>
      </c>
      <c r="L445" s="65" t="s">
        <v>62</v>
      </c>
      <c r="M445" s="65" t="s">
        <v>76</v>
      </c>
      <c r="N445" s="65" t="s">
        <v>77</v>
      </c>
      <c r="O445" s="65" t="s">
        <v>61</v>
      </c>
      <c r="P445" s="65" t="s">
        <v>72</v>
      </c>
    </row>
    <row r="446" spans="1:16" ht="168">
      <c r="A446" s="65" t="s">
        <v>3729</v>
      </c>
      <c r="B446" s="65" t="s">
        <v>3192</v>
      </c>
      <c r="C446" s="65" t="s">
        <v>323</v>
      </c>
      <c r="D446" s="65" t="s">
        <v>249</v>
      </c>
      <c r="E446" s="65" t="s">
        <v>195</v>
      </c>
      <c r="F446" s="65" t="s">
        <v>305</v>
      </c>
      <c r="G446" s="69" t="str">
        <f t="shared" si="6"/>
        <v>Extract Variable</v>
      </c>
      <c r="H446" s="65" t="s">
        <v>318</v>
      </c>
      <c r="I446" s="65" t="s">
        <v>328</v>
      </c>
      <c r="J446" s="65" t="s">
        <v>62</v>
      </c>
      <c r="K446" s="65" t="s">
        <v>61</v>
      </c>
      <c r="L446" s="65" t="s">
        <v>62</v>
      </c>
      <c r="M446" s="65" t="s">
        <v>76</v>
      </c>
      <c r="N446" s="65" t="s">
        <v>77</v>
      </c>
      <c r="O446" s="65" t="s">
        <v>61</v>
      </c>
      <c r="P446" s="65" t="s">
        <v>72</v>
      </c>
    </row>
    <row r="447" spans="1:16" ht="168">
      <c r="A447" s="65" t="s">
        <v>3730</v>
      </c>
      <c r="B447" s="65" t="s">
        <v>3187</v>
      </c>
      <c r="C447" s="65" t="s">
        <v>323</v>
      </c>
      <c r="D447" s="65" t="s">
        <v>247</v>
      </c>
      <c r="E447" s="65" t="s">
        <v>195</v>
      </c>
      <c r="F447" s="65" t="s">
        <v>305</v>
      </c>
      <c r="G447" s="69" t="str">
        <f t="shared" si="6"/>
        <v>Extract Variable</v>
      </c>
      <c r="H447" s="65" t="s">
        <v>318</v>
      </c>
      <c r="I447" s="65" t="s">
        <v>327</v>
      </c>
      <c r="J447" s="65" t="s">
        <v>62</v>
      </c>
      <c r="K447" s="65" t="s">
        <v>61</v>
      </c>
      <c r="L447" s="65" t="s">
        <v>62</v>
      </c>
      <c r="M447" s="65" t="s">
        <v>76</v>
      </c>
      <c r="N447" s="65" t="s">
        <v>77</v>
      </c>
      <c r="O447" s="65" t="s">
        <v>61</v>
      </c>
      <c r="P447" s="65" t="s">
        <v>72</v>
      </c>
    </row>
    <row r="448" spans="1:16" ht="150.75">
      <c r="A448" s="65" t="s">
        <v>3731</v>
      </c>
      <c r="B448" s="65" t="s">
        <v>3186</v>
      </c>
      <c r="C448" s="65" t="s">
        <v>323</v>
      </c>
      <c r="D448" s="65" t="s">
        <v>245</v>
      </c>
      <c r="E448" s="65" t="s">
        <v>195</v>
      </c>
      <c r="F448" s="65" t="s">
        <v>305</v>
      </c>
      <c r="G448" s="69" t="str">
        <f t="shared" si="6"/>
        <v>Extract Variable</v>
      </c>
      <c r="H448" s="65" t="s">
        <v>318</v>
      </c>
      <c r="I448" s="65" t="s">
        <v>324</v>
      </c>
      <c r="J448" s="65" t="s">
        <v>61</v>
      </c>
      <c r="K448" s="65" t="s">
        <v>61</v>
      </c>
      <c r="L448" s="65" t="s">
        <v>62</v>
      </c>
      <c r="M448" s="65" t="s">
        <v>3498</v>
      </c>
      <c r="N448" s="65" t="s">
        <v>64</v>
      </c>
      <c r="O448" s="65" t="s">
        <v>62</v>
      </c>
      <c r="P448" s="65" t="s">
        <v>66</v>
      </c>
    </row>
    <row r="449" spans="1:16" ht="267.75">
      <c r="A449" s="65" t="s">
        <v>3732</v>
      </c>
      <c r="B449" s="65" t="s">
        <v>3192</v>
      </c>
      <c r="C449" s="65" t="s">
        <v>1265</v>
      </c>
      <c r="D449" s="65" t="s">
        <v>1270</v>
      </c>
      <c r="E449" s="65" t="s">
        <v>1258</v>
      </c>
      <c r="F449" s="65" t="s">
        <v>149</v>
      </c>
      <c r="G449" s="69" t="str">
        <f t="shared" si="6"/>
        <v>Change Method Signature</v>
      </c>
      <c r="H449" s="65" t="s">
        <v>1260</v>
      </c>
      <c r="I449" s="65" t="s">
        <v>1271</v>
      </c>
      <c r="J449" s="65" t="s">
        <v>62</v>
      </c>
      <c r="K449" s="65" t="s">
        <v>61</v>
      </c>
      <c r="L449" s="65" t="s">
        <v>62</v>
      </c>
      <c r="M449" s="65" t="s">
        <v>76</v>
      </c>
      <c r="N449" s="65" t="s">
        <v>64</v>
      </c>
      <c r="O449" s="65" t="s">
        <v>61</v>
      </c>
      <c r="P449" s="65" t="s">
        <v>72</v>
      </c>
    </row>
    <row r="450" spans="1:16" ht="267.75">
      <c r="A450" s="65" t="s">
        <v>3733</v>
      </c>
      <c r="B450" s="65" t="s">
        <v>3187</v>
      </c>
      <c r="C450" s="65" t="s">
        <v>1265</v>
      </c>
      <c r="D450" s="65" t="s">
        <v>1268</v>
      </c>
      <c r="E450" s="65" t="s">
        <v>1258</v>
      </c>
      <c r="F450" s="65" t="s">
        <v>149</v>
      </c>
      <c r="G450" s="69" t="str">
        <f t="shared" si="6"/>
        <v>Change Method Signature</v>
      </c>
      <c r="H450" s="65" t="s">
        <v>1260</v>
      </c>
      <c r="I450" s="65" t="s">
        <v>1269</v>
      </c>
      <c r="J450" s="65" t="s">
        <v>62</v>
      </c>
      <c r="K450" s="65" t="s">
        <v>61</v>
      </c>
      <c r="L450" s="65" t="s">
        <v>62</v>
      </c>
      <c r="M450" s="65" t="s">
        <v>76</v>
      </c>
      <c r="N450" s="65" t="s">
        <v>77</v>
      </c>
      <c r="O450" s="65" t="s">
        <v>61</v>
      </c>
      <c r="P450" s="65" t="s">
        <v>72</v>
      </c>
    </row>
    <row r="451" spans="1:16" ht="267.75">
      <c r="A451" s="65" t="s">
        <v>3734</v>
      </c>
      <c r="B451" s="65" t="s">
        <v>3186</v>
      </c>
      <c r="C451" s="65" t="s">
        <v>1265</v>
      </c>
      <c r="D451" s="65" t="s">
        <v>1266</v>
      </c>
      <c r="E451" s="65" t="s">
        <v>1258</v>
      </c>
      <c r="F451" s="65" t="s">
        <v>149</v>
      </c>
      <c r="G451" s="69" t="str">
        <f t="shared" ref="G451:G514" si="7">TRIM(IFERROR(LEFT(F451,FIND("(",F451)-1),F451))</f>
        <v>Change Method Signature</v>
      </c>
      <c r="H451" s="65" t="s">
        <v>1260</v>
      </c>
      <c r="I451" s="65" t="s">
        <v>1267</v>
      </c>
      <c r="J451" s="65" t="s">
        <v>62</v>
      </c>
      <c r="K451" s="65" t="s">
        <v>61</v>
      </c>
      <c r="L451" s="65" t="s">
        <v>62</v>
      </c>
      <c r="M451" s="65" t="s">
        <v>76</v>
      </c>
      <c r="N451" s="65" t="s">
        <v>77</v>
      </c>
      <c r="O451" s="65" t="s">
        <v>61</v>
      </c>
      <c r="P451" s="65" t="s">
        <v>72</v>
      </c>
    </row>
    <row r="452" spans="1:16" ht="150.75">
      <c r="A452" s="65" t="s">
        <v>3735</v>
      </c>
      <c r="B452" s="65" t="s">
        <v>3186</v>
      </c>
      <c r="C452" s="65" t="s">
        <v>444</v>
      </c>
      <c r="D452" s="65" t="s">
        <v>445</v>
      </c>
      <c r="E452" s="65" t="s">
        <v>436</v>
      </c>
      <c r="F452" s="65" t="s">
        <v>51</v>
      </c>
      <c r="G452" s="69" t="str">
        <f t="shared" si="7"/>
        <v>Rename Variable</v>
      </c>
      <c r="H452" s="65" t="s">
        <v>438</v>
      </c>
      <c r="I452" s="65" t="s">
        <v>446</v>
      </c>
      <c r="J452" s="65" t="s">
        <v>62</v>
      </c>
      <c r="K452" s="65" t="s">
        <v>61</v>
      </c>
      <c r="L452" s="65" t="s">
        <v>62</v>
      </c>
      <c r="M452" s="65" t="s">
        <v>76</v>
      </c>
      <c r="N452" s="65" t="s">
        <v>77</v>
      </c>
      <c r="O452" s="65" t="s">
        <v>61</v>
      </c>
      <c r="P452" s="65" t="s">
        <v>72</v>
      </c>
    </row>
    <row r="453" spans="1:16" ht="150.75">
      <c r="A453" s="65" t="s">
        <v>3736</v>
      </c>
      <c r="B453" s="65" t="s">
        <v>3192</v>
      </c>
      <c r="C453" s="65" t="s">
        <v>444</v>
      </c>
      <c r="D453" s="65" t="s">
        <v>452</v>
      </c>
      <c r="E453" s="65" t="s">
        <v>436</v>
      </c>
      <c r="F453" s="65" t="s">
        <v>51</v>
      </c>
      <c r="G453" s="69" t="str">
        <f t="shared" si="7"/>
        <v>Rename Variable</v>
      </c>
      <c r="H453" s="65" t="s">
        <v>438</v>
      </c>
      <c r="I453" s="65" t="s">
        <v>453</v>
      </c>
      <c r="J453" s="65" t="s">
        <v>62</v>
      </c>
      <c r="K453" s="65" t="s">
        <v>61</v>
      </c>
      <c r="L453" s="65" t="s">
        <v>62</v>
      </c>
      <c r="M453" s="65" t="s">
        <v>76</v>
      </c>
      <c r="N453" s="65" t="s">
        <v>77</v>
      </c>
      <c r="O453" s="65" t="s">
        <v>61</v>
      </c>
      <c r="P453" s="65" t="s">
        <v>72</v>
      </c>
    </row>
    <row r="454" spans="1:16" ht="150.75">
      <c r="A454" s="65" t="s">
        <v>3737</v>
      </c>
      <c r="B454" s="65" t="s">
        <v>3192</v>
      </c>
      <c r="C454" s="65" t="s">
        <v>444</v>
      </c>
      <c r="D454" s="65" t="s">
        <v>459</v>
      </c>
      <c r="E454" s="65" t="s">
        <v>436</v>
      </c>
      <c r="F454" s="65" t="s">
        <v>51</v>
      </c>
      <c r="G454" s="69" t="str">
        <f t="shared" si="7"/>
        <v>Rename Variable</v>
      </c>
      <c r="H454" s="65" t="s">
        <v>438</v>
      </c>
      <c r="I454" s="65" t="s">
        <v>460</v>
      </c>
      <c r="J454" s="65" t="s">
        <v>62</v>
      </c>
      <c r="K454" s="65" t="s">
        <v>61</v>
      </c>
      <c r="L454" s="65" t="s">
        <v>62</v>
      </c>
      <c r="M454" s="65" t="s">
        <v>76</v>
      </c>
      <c r="N454" s="65" t="s">
        <v>77</v>
      </c>
      <c r="O454" s="65" t="s">
        <v>61</v>
      </c>
      <c r="P454" s="65" t="s">
        <v>72</v>
      </c>
    </row>
    <row r="455" spans="1:16" ht="168">
      <c r="A455" s="65" t="s">
        <v>3738</v>
      </c>
      <c r="B455" s="65" t="s">
        <v>3192</v>
      </c>
      <c r="C455" s="65" t="s">
        <v>444</v>
      </c>
      <c r="D455" s="65" t="s">
        <v>467</v>
      </c>
      <c r="E455" s="65" t="s">
        <v>436</v>
      </c>
      <c r="F455" s="65" t="s">
        <v>51</v>
      </c>
      <c r="G455" s="69" t="str">
        <f t="shared" si="7"/>
        <v>Rename Variable</v>
      </c>
      <c r="H455" s="65" t="s">
        <v>438</v>
      </c>
      <c r="I455" s="65" t="s">
        <v>468</v>
      </c>
      <c r="J455" s="65" t="s">
        <v>62</v>
      </c>
      <c r="K455" s="65" t="s">
        <v>61</v>
      </c>
      <c r="L455" s="65" t="s">
        <v>62</v>
      </c>
      <c r="M455" s="65" t="s">
        <v>76</v>
      </c>
      <c r="N455" s="65" t="s">
        <v>77</v>
      </c>
      <c r="O455" s="65" t="s">
        <v>61</v>
      </c>
      <c r="P455" s="65" t="s">
        <v>72</v>
      </c>
    </row>
    <row r="456" spans="1:16" ht="168">
      <c r="A456" s="65" t="s">
        <v>3739</v>
      </c>
      <c r="B456" s="65" t="s">
        <v>3187</v>
      </c>
      <c r="C456" s="65" t="s">
        <v>444</v>
      </c>
      <c r="D456" s="65" t="s">
        <v>447</v>
      </c>
      <c r="E456" s="65" t="s">
        <v>436</v>
      </c>
      <c r="F456" s="65" t="s">
        <v>51</v>
      </c>
      <c r="G456" s="69" t="str">
        <f t="shared" si="7"/>
        <v>Rename Variable</v>
      </c>
      <c r="H456" s="65" t="s">
        <v>438</v>
      </c>
      <c r="I456" s="65" t="s">
        <v>448</v>
      </c>
      <c r="J456" s="65" t="s">
        <v>62</v>
      </c>
      <c r="K456" s="65" t="s">
        <v>61</v>
      </c>
      <c r="L456" s="65" t="s">
        <v>62</v>
      </c>
      <c r="M456" s="65" t="s">
        <v>3740</v>
      </c>
      <c r="N456" s="65" t="s">
        <v>64</v>
      </c>
      <c r="O456" s="65" t="s">
        <v>61</v>
      </c>
      <c r="P456" s="65" t="s">
        <v>72</v>
      </c>
    </row>
    <row r="457" spans="1:16" ht="150.75">
      <c r="A457" s="65" t="s">
        <v>3741</v>
      </c>
      <c r="B457" s="65" t="s">
        <v>3187</v>
      </c>
      <c r="C457" s="65" t="s">
        <v>444</v>
      </c>
      <c r="D457" s="65" t="s">
        <v>457</v>
      </c>
      <c r="E457" s="65" t="s">
        <v>436</v>
      </c>
      <c r="F457" s="65" t="s">
        <v>51</v>
      </c>
      <c r="G457" s="69" t="str">
        <f t="shared" si="7"/>
        <v>Rename Variable</v>
      </c>
      <c r="H457" s="65" t="s">
        <v>438</v>
      </c>
      <c r="I457" s="65" t="s">
        <v>458</v>
      </c>
      <c r="J457" s="65" t="s">
        <v>62</v>
      </c>
      <c r="K457" s="65" t="s">
        <v>61</v>
      </c>
      <c r="L457" s="65" t="s">
        <v>62</v>
      </c>
      <c r="M457" s="65" t="s">
        <v>76</v>
      </c>
      <c r="N457" s="65" t="s">
        <v>77</v>
      </c>
      <c r="O457" s="65" t="s">
        <v>61</v>
      </c>
      <c r="P457" s="65" t="s">
        <v>72</v>
      </c>
    </row>
    <row r="458" spans="1:16" ht="168">
      <c r="A458" s="65" t="s">
        <v>3742</v>
      </c>
      <c r="B458" s="65" t="s">
        <v>3187</v>
      </c>
      <c r="C458" s="65" t="s">
        <v>444</v>
      </c>
      <c r="D458" s="65" t="s">
        <v>465</v>
      </c>
      <c r="E458" s="65" t="s">
        <v>436</v>
      </c>
      <c r="F458" s="65" t="s">
        <v>51</v>
      </c>
      <c r="G458" s="69" t="str">
        <f t="shared" si="7"/>
        <v>Rename Variable</v>
      </c>
      <c r="H458" s="65" t="s">
        <v>438</v>
      </c>
      <c r="I458" s="65" t="s">
        <v>466</v>
      </c>
      <c r="J458" s="65" t="s">
        <v>62</v>
      </c>
      <c r="K458" s="65" t="s">
        <v>61</v>
      </c>
      <c r="L458" s="65" t="s">
        <v>62</v>
      </c>
      <c r="M458" s="65" t="s">
        <v>76</v>
      </c>
      <c r="N458" s="65" t="s">
        <v>77</v>
      </c>
      <c r="O458" s="65" t="s">
        <v>61</v>
      </c>
      <c r="P458" s="65" t="s">
        <v>72</v>
      </c>
    </row>
    <row r="459" spans="1:16" ht="150.75">
      <c r="A459" s="65" t="s">
        <v>3743</v>
      </c>
      <c r="B459" s="65" t="s">
        <v>3186</v>
      </c>
      <c r="C459" s="65" t="s">
        <v>444</v>
      </c>
      <c r="D459" s="65" t="s">
        <v>455</v>
      </c>
      <c r="E459" s="65" t="s">
        <v>436</v>
      </c>
      <c r="F459" s="65" t="s">
        <v>51</v>
      </c>
      <c r="G459" s="69" t="str">
        <f t="shared" si="7"/>
        <v>Rename Variable</v>
      </c>
      <c r="H459" s="65" t="s">
        <v>438</v>
      </c>
      <c r="I459" s="65" t="s">
        <v>456</v>
      </c>
      <c r="J459" s="65" t="s">
        <v>62</v>
      </c>
      <c r="K459" s="65" t="s">
        <v>61</v>
      </c>
      <c r="L459" s="65" t="s">
        <v>62</v>
      </c>
      <c r="M459" s="65" t="s">
        <v>76</v>
      </c>
      <c r="N459" s="65" t="s">
        <v>77</v>
      </c>
      <c r="O459" s="65" t="s">
        <v>61</v>
      </c>
      <c r="P459" s="65" t="s">
        <v>72</v>
      </c>
    </row>
    <row r="460" spans="1:16" ht="150.75">
      <c r="A460" s="65" t="s">
        <v>3744</v>
      </c>
      <c r="B460" s="65" t="s">
        <v>3186</v>
      </c>
      <c r="C460" s="65" t="s">
        <v>444</v>
      </c>
      <c r="D460" s="65" t="s">
        <v>463</v>
      </c>
      <c r="E460" s="65" t="s">
        <v>436</v>
      </c>
      <c r="F460" s="65" t="s">
        <v>51</v>
      </c>
      <c r="G460" s="69" t="str">
        <f t="shared" si="7"/>
        <v>Rename Variable</v>
      </c>
      <c r="H460" s="65" t="s">
        <v>438</v>
      </c>
      <c r="I460" s="65" t="s">
        <v>464</v>
      </c>
      <c r="J460" s="65" t="s">
        <v>62</v>
      </c>
      <c r="K460" s="65" t="s">
        <v>61</v>
      </c>
      <c r="L460" s="65" t="s">
        <v>62</v>
      </c>
      <c r="M460" s="65" t="s">
        <v>76</v>
      </c>
      <c r="N460" s="65" t="s">
        <v>77</v>
      </c>
      <c r="O460" s="65" t="s">
        <v>61</v>
      </c>
      <c r="P460" s="65" t="s">
        <v>72</v>
      </c>
    </row>
    <row r="461" spans="1:16" ht="150.75">
      <c r="A461" s="65" t="s">
        <v>3745</v>
      </c>
      <c r="B461" s="65" t="s">
        <v>3192</v>
      </c>
      <c r="C461" s="65" t="s">
        <v>878</v>
      </c>
      <c r="D461" s="65" t="s">
        <v>887</v>
      </c>
      <c r="E461" s="65" t="s">
        <v>870</v>
      </c>
      <c r="F461" s="65" t="s">
        <v>114</v>
      </c>
      <c r="G461" s="69" t="str">
        <f t="shared" si="7"/>
        <v>Extract Method</v>
      </c>
      <c r="H461" s="65" t="s">
        <v>872</v>
      </c>
      <c r="I461" s="65" t="s">
        <v>888</v>
      </c>
      <c r="J461" s="65" t="s">
        <v>61</v>
      </c>
      <c r="K461" s="65" t="s">
        <v>61</v>
      </c>
      <c r="L461" s="65" t="s">
        <v>62</v>
      </c>
      <c r="M461" s="65" t="s">
        <v>3570</v>
      </c>
      <c r="N461" s="65" t="s">
        <v>64</v>
      </c>
      <c r="O461" s="65" t="s">
        <v>62</v>
      </c>
      <c r="P461" s="65" t="s">
        <v>66</v>
      </c>
    </row>
    <row r="462" spans="1:16" ht="168">
      <c r="A462" s="65" t="s">
        <v>3746</v>
      </c>
      <c r="B462" s="65" t="s">
        <v>3192</v>
      </c>
      <c r="C462" s="65" t="s">
        <v>878</v>
      </c>
      <c r="D462" s="65" t="s">
        <v>899</v>
      </c>
      <c r="E462" s="65" t="s">
        <v>870</v>
      </c>
      <c r="F462" s="65" t="s">
        <v>114</v>
      </c>
      <c r="G462" s="69" t="str">
        <f t="shared" si="7"/>
        <v>Extract Method</v>
      </c>
      <c r="H462" s="65" t="s">
        <v>872</v>
      </c>
      <c r="I462" s="65" t="s">
        <v>900</v>
      </c>
      <c r="J462" s="65" t="s">
        <v>62</v>
      </c>
      <c r="K462" s="65" t="s">
        <v>61</v>
      </c>
      <c r="L462" s="65" t="s">
        <v>62</v>
      </c>
      <c r="M462" s="65" t="s">
        <v>3462</v>
      </c>
      <c r="N462" s="65" t="s">
        <v>77</v>
      </c>
      <c r="O462" s="65" t="s">
        <v>61</v>
      </c>
      <c r="P462" s="65" t="s">
        <v>72</v>
      </c>
    </row>
    <row r="463" spans="1:16" ht="168">
      <c r="A463" s="65" t="s">
        <v>3747</v>
      </c>
      <c r="B463" s="65" t="s">
        <v>3187</v>
      </c>
      <c r="C463" s="65" t="s">
        <v>878</v>
      </c>
      <c r="D463" s="65" t="s">
        <v>883</v>
      </c>
      <c r="E463" s="65" t="s">
        <v>870</v>
      </c>
      <c r="F463" s="65" t="s">
        <v>114</v>
      </c>
      <c r="G463" s="69" t="str">
        <f t="shared" si="7"/>
        <v>Extract Method</v>
      </c>
      <c r="H463" s="65" t="s">
        <v>872</v>
      </c>
      <c r="I463" s="65" t="s">
        <v>884</v>
      </c>
      <c r="J463" s="65" t="s">
        <v>62</v>
      </c>
      <c r="K463" s="65" t="s">
        <v>61</v>
      </c>
      <c r="L463" s="65" t="s">
        <v>62</v>
      </c>
      <c r="M463" s="65" t="s">
        <v>3462</v>
      </c>
      <c r="N463" s="65" t="s">
        <v>77</v>
      </c>
      <c r="O463" s="65" t="s">
        <v>61</v>
      </c>
      <c r="P463" s="65" t="s">
        <v>72</v>
      </c>
    </row>
    <row r="464" spans="1:16" ht="168">
      <c r="A464" s="65" t="s">
        <v>3748</v>
      </c>
      <c r="B464" s="65" t="s">
        <v>3187</v>
      </c>
      <c r="C464" s="65" t="s">
        <v>878</v>
      </c>
      <c r="D464" s="65" t="s">
        <v>896</v>
      </c>
      <c r="E464" s="65" t="s">
        <v>870</v>
      </c>
      <c r="F464" s="65" t="s">
        <v>114</v>
      </c>
      <c r="G464" s="69" t="str">
        <f t="shared" si="7"/>
        <v>Extract Method</v>
      </c>
      <c r="H464" s="65" t="s">
        <v>872</v>
      </c>
      <c r="I464" s="65" t="s">
        <v>897</v>
      </c>
      <c r="J464" s="65" t="s">
        <v>62</v>
      </c>
      <c r="K464" s="65" t="s">
        <v>61</v>
      </c>
      <c r="L464" s="65" t="s">
        <v>62</v>
      </c>
      <c r="M464" s="65" t="s">
        <v>3462</v>
      </c>
      <c r="N464" s="65" t="s">
        <v>77</v>
      </c>
      <c r="O464" s="65" t="s">
        <v>61</v>
      </c>
      <c r="P464" s="65" t="s">
        <v>72</v>
      </c>
    </row>
    <row r="465" spans="1:16" ht="150.75">
      <c r="A465" s="65" t="s">
        <v>3749</v>
      </c>
      <c r="B465" s="65" t="s">
        <v>3186</v>
      </c>
      <c r="C465" s="65" t="s">
        <v>878</v>
      </c>
      <c r="D465" s="65" t="s">
        <v>879</v>
      </c>
      <c r="E465" s="65" t="s">
        <v>870</v>
      </c>
      <c r="F465" s="65" t="s">
        <v>114</v>
      </c>
      <c r="G465" s="69" t="str">
        <f t="shared" si="7"/>
        <v>Extract Method</v>
      </c>
      <c r="H465" s="65" t="s">
        <v>872</v>
      </c>
      <c r="I465" s="65" t="s">
        <v>880</v>
      </c>
      <c r="J465" s="65" t="s">
        <v>61</v>
      </c>
      <c r="K465" s="65" t="s">
        <v>61</v>
      </c>
      <c r="L465" s="65" t="s">
        <v>62</v>
      </c>
      <c r="M465" s="65" t="s">
        <v>63</v>
      </c>
      <c r="N465" s="65" t="s">
        <v>64</v>
      </c>
      <c r="O465" s="65" t="s">
        <v>62</v>
      </c>
      <c r="P465" s="65" t="s">
        <v>66</v>
      </c>
    </row>
    <row r="466" spans="1:16" ht="150.75">
      <c r="A466" s="65" t="s">
        <v>3231</v>
      </c>
      <c r="B466" s="65" t="s">
        <v>3186</v>
      </c>
      <c r="C466" s="65" t="s">
        <v>878</v>
      </c>
      <c r="D466" s="65" t="s">
        <v>893</v>
      </c>
      <c r="E466" s="65" t="s">
        <v>870</v>
      </c>
      <c r="F466" s="65" t="s">
        <v>114</v>
      </c>
      <c r="G466" s="69" t="str">
        <f t="shared" si="7"/>
        <v>Extract Method</v>
      </c>
      <c r="H466" s="65" t="s">
        <v>872</v>
      </c>
      <c r="I466" s="65" t="s">
        <v>894</v>
      </c>
      <c r="J466" s="65" t="s">
        <v>61</v>
      </c>
      <c r="K466" s="65" t="s">
        <v>61</v>
      </c>
      <c r="L466" s="65" t="s">
        <v>62</v>
      </c>
      <c r="M466" s="65" t="s">
        <v>3750</v>
      </c>
      <c r="N466" s="65" t="s">
        <v>64</v>
      </c>
      <c r="O466" s="65" t="s">
        <v>62</v>
      </c>
      <c r="P466" s="65" t="s">
        <v>66</v>
      </c>
    </row>
    <row r="467" spans="1:16" ht="168">
      <c r="A467" s="65" t="s">
        <v>3751</v>
      </c>
      <c r="B467" s="65" t="s">
        <v>3186</v>
      </c>
      <c r="C467" s="65" t="s">
        <v>969</v>
      </c>
      <c r="D467" s="65" t="s">
        <v>958</v>
      </c>
      <c r="E467" s="65" t="s">
        <v>950</v>
      </c>
      <c r="F467" s="65" t="s">
        <v>149</v>
      </c>
      <c r="G467" s="69" t="str">
        <f t="shared" si="7"/>
        <v>Change Method Signature</v>
      </c>
      <c r="H467" s="65" t="s">
        <v>965</v>
      </c>
      <c r="I467" s="65" t="s">
        <v>970</v>
      </c>
      <c r="J467" s="65" t="s">
        <v>62</v>
      </c>
      <c r="K467" s="65" t="s">
        <v>61</v>
      </c>
      <c r="L467" s="65" t="s">
        <v>62</v>
      </c>
      <c r="M467" s="65" t="s">
        <v>76</v>
      </c>
      <c r="N467" s="65" t="s">
        <v>77</v>
      </c>
      <c r="O467" s="65" t="s">
        <v>61</v>
      </c>
      <c r="P467" s="65" t="s">
        <v>72</v>
      </c>
    </row>
    <row r="468" spans="1:16" ht="168">
      <c r="A468" s="65" t="s">
        <v>3752</v>
      </c>
      <c r="B468" s="65" t="s">
        <v>3192</v>
      </c>
      <c r="C468" s="65" t="s">
        <v>969</v>
      </c>
      <c r="D468" s="65" t="s">
        <v>963</v>
      </c>
      <c r="E468" s="65" t="s">
        <v>950</v>
      </c>
      <c r="F468" s="65" t="s">
        <v>149</v>
      </c>
      <c r="G468" s="69" t="str">
        <f t="shared" si="7"/>
        <v>Change Method Signature</v>
      </c>
      <c r="H468" s="65" t="s">
        <v>965</v>
      </c>
      <c r="I468" s="65" t="s">
        <v>973</v>
      </c>
      <c r="J468" s="65" t="s">
        <v>62</v>
      </c>
      <c r="K468" s="65" t="s">
        <v>61</v>
      </c>
      <c r="L468" s="65" t="s">
        <v>62</v>
      </c>
      <c r="M468" s="65" t="s">
        <v>76</v>
      </c>
      <c r="N468" s="65" t="s">
        <v>64</v>
      </c>
      <c r="O468" s="65" t="s">
        <v>61</v>
      </c>
      <c r="P468" s="65" t="s">
        <v>72</v>
      </c>
    </row>
    <row r="469" spans="1:16" ht="168">
      <c r="A469" s="65" t="s">
        <v>3753</v>
      </c>
      <c r="B469" s="65" t="s">
        <v>3187</v>
      </c>
      <c r="C469" s="65" t="s">
        <v>969</v>
      </c>
      <c r="D469" s="65" t="s">
        <v>961</v>
      </c>
      <c r="E469" s="65" t="s">
        <v>950</v>
      </c>
      <c r="F469" s="65" t="s">
        <v>149</v>
      </c>
      <c r="G469" s="69" t="str">
        <f t="shared" si="7"/>
        <v>Change Method Signature</v>
      </c>
      <c r="H469" s="65" t="s">
        <v>965</v>
      </c>
      <c r="I469" s="65" t="s">
        <v>972</v>
      </c>
      <c r="J469" s="65" t="s">
        <v>62</v>
      </c>
      <c r="K469" s="65" t="s">
        <v>61</v>
      </c>
      <c r="L469" s="65" t="s">
        <v>62</v>
      </c>
      <c r="M469" s="65" t="s">
        <v>76</v>
      </c>
      <c r="N469" s="65" t="s">
        <v>77</v>
      </c>
      <c r="O469" s="65" t="s">
        <v>61</v>
      </c>
      <c r="P469" s="65" t="s">
        <v>72</v>
      </c>
    </row>
    <row r="470" spans="1:16" ht="168">
      <c r="A470" s="65" t="s">
        <v>3754</v>
      </c>
      <c r="B470" s="65" t="s">
        <v>3192</v>
      </c>
      <c r="C470" s="65" t="s">
        <v>1239</v>
      </c>
      <c r="D470" s="65" t="s">
        <v>1245</v>
      </c>
      <c r="E470" s="65" t="s">
        <v>1112</v>
      </c>
      <c r="F470" s="65" t="s">
        <v>305</v>
      </c>
      <c r="G470" s="69" t="str">
        <f t="shared" si="7"/>
        <v>Extract Variable</v>
      </c>
      <c r="H470" s="65" t="s">
        <v>1233</v>
      </c>
      <c r="I470" s="65" t="s">
        <v>1246</v>
      </c>
      <c r="J470" s="65" t="s">
        <v>62</v>
      </c>
      <c r="K470" s="65" t="s">
        <v>61</v>
      </c>
      <c r="L470" s="65" t="s">
        <v>62</v>
      </c>
      <c r="M470" s="65" t="s">
        <v>536</v>
      </c>
      <c r="N470" s="65" t="s">
        <v>64</v>
      </c>
      <c r="O470" s="65" t="s">
        <v>61</v>
      </c>
      <c r="P470" s="65" t="s">
        <v>72</v>
      </c>
    </row>
    <row r="471" spans="1:16" ht="150.75">
      <c r="A471" s="65" t="s">
        <v>3755</v>
      </c>
      <c r="B471" s="65" t="s">
        <v>3192</v>
      </c>
      <c r="C471" s="65" t="s">
        <v>1239</v>
      </c>
      <c r="D471" s="65" t="s">
        <v>1254</v>
      </c>
      <c r="E471" s="65" t="s">
        <v>1112</v>
      </c>
      <c r="F471" s="65" t="s">
        <v>305</v>
      </c>
      <c r="G471" s="69" t="str">
        <f t="shared" si="7"/>
        <v>Extract Variable</v>
      </c>
      <c r="H471" s="65" t="s">
        <v>1233</v>
      </c>
      <c r="I471" s="65" t="s">
        <v>1255</v>
      </c>
      <c r="J471" s="65" t="s">
        <v>62</v>
      </c>
      <c r="K471" s="65" t="s">
        <v>61</v>
      </c>
      <c r="L471" s="65" t="s">
        <v>62</v>
      </c>
      <c r="M471" s="65" t="s">
        <v>222</v>
      </c>
      <c r="N471" s="65" t="s">
        <v>64</v>
      </c>
      <c r="O471" s="65" t="s">
        <v>61</v>
      </c>
      <c r="P471" s="65" t="s">
        <v>72</v>
      </c>
    </row>
    <row r="472" spans="1:16" ht="150.75">
      <c r="A472" s="65" t="s">
        <v>3756</v>
      </c>
      <c r="B472" s="65" t="s">
        <v>3186</v>
      </c>
      <c r="C472" s="65" t="s">
        <v>1239</v>
      </c>
      <c r="D472" s="65" t="s">
        <v>1240</v>
      </c>
      <c r="E472" s="65" t="s">
        <v>1112</v>
      </c>
      <c r="F472" s="65" t="s">
        <v>305</v>
      </c>
      <c r="G472" s="69" t="str">
        <f t="shared" si="7"/>
        <v>Extract Variable</v>
      </c>
      <c r="H472" s="65" t="s">
        <v>1233</v>
      </c>
      <c r="I472" s="65" t="s">
        <v>1241</v>
      </c>
      <c r="J472" s="65" t="s">
        <v>62</v>
      </c>
      <c r="K472" s="65" t="s">
        <v>61</v>
      </c>
      <c r="L472" s="65" t="s">
        <v>62</v>
      </c>
      <c r="M472" s="65" t="s">
        <v>222</v>
      </c>
      <c r="N472" s="65" t="s">
        <v>77</v>
      </c>
      <c r="O472" s="65" t="s">
        <v>61</v>
      </c>
      <c r="P472" s="65" t="s">
        <v>72</v>
      </c>
    </row>
    <row r="473" spans="1:16" ht="168">
      <c r="A473" s="65" t="s">
        <v>3757</v>
      </c>
      <c r="B473" s="65" t="s">
        <v>3187</v>
      </c>
      <c r="C473" s="65" t="s">
        <v>1239</v>
      </c>
      <c r="D473" s="65" t="s">
        <v>1243</v>
      </c>
      <c r="E473" s="65" t="s">
        <v>1112</v>
      </c>
      <c r="F473" s="65" t="s">
        <v>305</v>
      </c>
      <c r="G473" s="69" t="str">
        <f t="shared" si="7"/>
        <v>Extract Variable</v>
      </c>
      <c r="H473" s="65" t="s">
        <v>1233</v>
      </c>
      <c r="I473" s="65" t="s">
        <v>1244</v>
      </c>
      <c r="J473" s="65" t="s">
        <v>62</v>
      </c>
      <c r="K473" s="65" t="s">
        <v>61</v>
      </c>
      <c r="L473" s="65" t="s">
        <v>62</v>
      </c>
      <c r="M473" s="65" t="s">
        <v>222</v>
      </c>
      <c r="N473" s="65" t="s">
        <v>77</v>
      </c>
      <c r="O473" s="65" t="s">
        <v>61</v>
      </c>
      <c r="P473" s="65" t="s">
        <v>72</v>
      </c>
    </row>
    <row r="474" spans="1:16" ht="150.75">
      <c r="A474" s="65" t="s">
        <v>3758</v>
      </c>
      <c r="B474" s="65" t="s">
        <v>3187</v>
      </c>
      <c r="C474" s="65" t="s">
        <v>1239</v>
      </c>
      <c r="D474" s="65" t="s">
        <v>1252</v>
      </c>
      <c r="E474" s="65" t="s">
        <v>1112</v>
      </c>
      <c r="F474" s="65" t="s">
        <v>305</v>
      </c>
      <c r="G474" s="69" t="str">
        <f t="shared" si="7"/>
        <v>Extract Variable</v>
      </c>
      <c r="H474" s="65" t="s">
        <v>1233</v>
      </c>
      <c r="I474" s="65" t="s">
        <v>1253</v>
      </c>
      <c r="J474" s="65" t="s">
        <v>62</v>
      </c>
      <c r="K474" s="65" t="s">
        <v>61</v>
      </c>
      <c r="L474" s="65" t="s">
        <v>62</v>
      </c>
      <c r="M474" s="65" t="s">
        <v>222</v>
      </c>
      <c r="N474" s="65" t="s">
        <v>77</v>
      </c>
      <c r="O474" s="65" t="s">
        <v>61</v>
      </c>
      <c r="P474" s="65" t="s">
        <v>72</v>
      </c>
    </row>
    <row r="475" spans="1:16" ht="150.75">
      <c r="A475" s="65" t="s">
        <v>3759</v>
      </c>
      <c r="B475" s="65" t="s">
        <v>3186</v>
      </c>
      <c r="C475" s="65" t="s">
        <v>1239</v>
      </c>
      <c r="D475" s="65" t="s">
        <v>1250</v>
      </c>
      <c r="E475" s="65" t="s">
        <v>1112</v>
      </c>
      <c r="F475" s="65" t="s">
        <v>305</v>
      </c>
      <c r="G475" s="69" t="str">
        <f t="shared" si="7"/>
        <v>Extract Variable</v>
      </c>
      <c r="H475" s="65" t="s">
        <v>1233</v>
      </c>
      <c r="I475" s="65" t="s">
        <v>1251</v>
      </c>
      <c r="J475" s="65" t="s">
        <v>62</v>
      </c>
      <c r="K475" s="65" t="s">
        <v>61</v>
      </c>
      <c r="L475" s="65" t="s">
        <v>62</v>
      </c>
      <c r="M475" s="65" t="s">
        <v>222</v>
      </c>
      <c r="N475" s="65" t="s">
        <v>77</v>
      </c>
      <c r="O475" s="65" t="s">
        <v>61</v>
      </c>
      <c r="P475" s="65" t="s">
        <v>72</v>
      </c>
    </row>
    <row r="476" spans="1:16" ht="234">
      <c r="A476" s="65" t="s">
        <v>3760</v>
      </c>
      <c r="B476" s="65" t="s">
        <v>3192</v>
      </c>
      <c r="C476" s="65" t="s">
        <v>1102</v>
      </c>
      <c r="D476" s="65" t="s">
        <v>1110</v>
      </c>
      <c r="E476" s="65" t="s">
        <v>1070</v>
      </c>
      <c r="F476" s="65" t="s">
        <v>114</v>
      </c>
      <c r="G476" s="69" t="str">
        <f t="shared" si="7"/>
        <v>Extract Method</v>
      </c>
      <c r="H476" s="65" t="s">
        <v>1097</v>
      </c>
      <c r="I476" s="65" t="s">
        <v>1111</v>
      </c>
      <c r="J476" s="65" t="s">
        <v>62</v>
      </c>
      <c r="K476" s="65" t="s">
        <v>61</v>
      </c>
      <c r="L476" s="65" t="s">
        <v>62</v>
      </c>
      <c r="M476" s="65" t="s">
        <v>76</v>
      </c>
      <c r="N476" s="65" t="s">
        <v>77</v>
      </c>
      <c r="O476" s="65" t="s">
        <v>61</v>
      </c>
      <c r="P476" s="65" t="s">
        <v>72</v>
      </c>
    </row>
    <row r="477" spans="1:16" ht="234">
      <c r="A477" s="65" t="s">
        <v>3761</v>
      </c>
      <c r="B477" s="65" t="s">
        <v>3186</v>
      </c>
      <c r="C477" s="65" t="s">
        <v>1102</v>
      </c>
      <c r="D477" s="65" t="s">
        <v>1103</v>
      </c>
      <c r="E477" s="65" t="s">
        <v>1070</v>
      </c>
      <c r="F477" s="65" t="s">
        <v>114</v>
      </c>
      <c r="G477" s="69" t="str">
        <f t="shared" si="7"/>
        <v>Extract Method</v>
      </c>
      <c r="H477" s="65" t="s">
        <v>1097</v>
      </c>
      <c r="I477" s="65" t="s">
        <v>1104</v>
      </c>
      <c r="J477" s="65" t="s">
        <v>62</v>
      </c>
      <c r="K477" s="65" t="s">
        <v>61</v>
      </c>
      <c r="L477" s="65" t="s">
        <v>62</v>
      </c>
      <c r="M477" s="65" t="s">
        <v>76</v>
      </c>
      <c r="N477" s="65" t="s">
        <v>77</v>
      </c>
      <c r="O477" s="65" t="s">
        <v>61</v>
      </c>
      <c r="P477" s="65" t="s">
        <v>72</v>
      </c>
    </row>
    <row r="478" spans="1:16" ht="234">
      <c r="A478" s="65" t="s">
        <v>3762</v>
      </c>
      <c r="B478" s="65" t="s">
        <v>3187</v>
      </c>
      <c r="C478" s="65" t="s">
        <v>1102</v>
      </c>
      <c r="D478" s="65" t="s">
        <v>1107</v>
      </c>
      <c r="E478" s="65" t="s">
        <v>1070</v>
      </c>
      <c r="F478" s="65" t="s">
        <v>114</v>
      </c>
      <c r="G478" s="69" t="str">
        <f t="shared" si="7"/>
        <v>Extract Method</v>
      </c>
      <c r="H478" s="65" t="s">
        <v>1097</v>
      </c>
      <c r="I478" s="65" t="s">
        <v>1108</v>
      </c>
      <c r="J478" s="65" t="s">
        <v>61</v>
      </c>
      <c r="K478" s="65" t="s">
        <v>61</v>
      </c>
      <c r="L478" s="65" t="s">
        <v>62</v>
      </c>
      <c r="M478" s="65" t="s">
        <v>63</v>
      </c>
      <c r="N478" s="65" t="s">
        <v>64</v>
      </c>
      <c r="O478" s="65" t="s">
        <v>62</v>
      </c>
      <c r="P478" s="65" t="s">
        <v>66</v>
      </c>
    </row>
    <row r="479" spans="1:16" ht="250.5">
      <c r="A479" s="65" t="s">
        <v>3763</v>
      </c>
      <c r="B479" s="65" t="s">
        <v>3192</v>
      </c>
      <c r="C479" s="65" t="s">
        <v>1915</v>
      </c>
      <c r="D479" s="65" t="s">
        <v>1921</v>
      </c>
      <c r="E479" s="65" t="s">
        <v>1884</v>
      </c>
      <c r="F479" s="65" t="s">
        <v>149</v>
      </c>
      <c r="G479" s="69" t="str">
        <f t="shared" si="7"/>
        <v>Change Method Signature</v>
      </c>
      <c r="H479" s="65" t="s">
        <v>1910</v>
      </c>
      <c r="I479" s="65" t="s">
        <v>1922</v>
      </c>
      <c r="J479" s="65" t="s">
        <v>62</v>
      </c>
      <c r="K479" s="65" t="s">
        <v>61</v>
      </c>
      <c r="L479" s="65" t="s">
        <v>62</v>
      </c>
      <c r="M479" s="65" t="s">
        <v>76</v>
      </c>
      <c r="N479" s="65" t="s">
        <v>77</v>
      </c>
      <c r="O479" s="65" t="s">
        <v>61</v>
      </c>
      <c r="P479" s="65" t="s">
        <v>72</v>
      </c>
    </row>
    <row r="480" spans="1:16" ht="250.5">
      <c r="A480" s="65" t="s">
        <v>3764</v>
      </c>
      <c r="B480" s="65" t="s">
        <v>3187</v>
      </c>
      <c r="C480" s="65" t="s">
        <v>1915</v>
      </c>
      <c r="D480" s="65" t="s">
        <v>1918</v>
      </c>
      <c r="E480" s="65" t="s">
        <v>1884</v>
      </c>
      <c r="F480" s="65" t="s">
        <v>149</v>
      </c>
      <c r="G480" s="69" t="str">
        <f t="shared" si="7"/>
        <v>Change Method Signature</v>
      </c>
      <c r="H480" s="65" t="s">
        <v>1910</v>
      </c>
      <c r="I480" s="65" t="s">
        <v>1919</v>
      </c>
      <c r="J480" s="65" t="s">
        <v>62</v>
      </c>
      <c r="K480" s="65" t="s">
        <v>61</v>
      </c>
      <c r="L480" s="65" t="s">
        <v>62</v>
      </c>
      <c r="M480" s="65" t="s">
        <v>76</v>
      </c>
      <c r="N480" s="65" t="s">
        <v>77</v>
      </c>
      <c r="O480" s="65" t="s">
        <v>61</v>
      </c>
      <c r="P480" s="65" t="s">
        <v>72</v>
      </c>
    </row>
    <row r="481" spans="1:16" ht="250.5">
      <c r="A481" s="65" t="s">
        <v>3765</v>
      </c>
      <c r="B481" s="65" t="s">
        <v>3186</v>
      </c>
      <c r="C481" s="65" t="s">
        <v>1915</v>
      </c>
      <c r="D481" s="65" t="s">
        <v>1916</v>
      </c>
      <c r="E481" s="65" t="s">
        <v>1884</v>
      </c>
      <c r="F481" s="65" t="s">
        <v>149</v>
      </c>
      <c r="G481" s="69" t="str">
        <f t="shared" si="7"/>
        <v>Change Method Signature</v>
      </c>
      <c r="H481" s="65" t="s">
        <v>1910</v>
      </c>
      <c r="I481" s="65" t="s">
        <v>1917</v>
      </c>
      <c r="J481" s="65" t="s">
        <v>62</v>
      </c>
      <c r="K481" s="65" t="s">
        <v>61</v>
      </c>
      <c r="L481" s="65" t="s">
        <v>62</v>
      </c>
      <c r="M481" s="65" t="s">
        <v>76</v>
      </c>
      <c r="N481" s="65" t="s">
        <v>77</v>
      </c>
      <c r="O481" s="65" t="s">
        <v>61</v>
      </c>
      <c r="P481" s="65" t="s">
        <v>72</v>
      </c>
    </row>
    <row r="482" spans="1:16" ht="168">
      <c r="A482" s="65" t="s">
        <v>3766</v>
      </c>
      <c r="B482" s="65" t="s">
        <v>3192</v>
      </c>
      <c r="C482" s="65" t="s">
        <v>2155</v>
      </c>
      <c r="D482" s="65" t="s">
        <v>2137</v>
      </c>
      <c r="E482" s="65" t="s">
        <v>2120</v>
      </c>
      <c r="F482" s="65" t="s">
        <v>80</v>
      </c>
      <c r="G482" s="69" t="str">
        <f t="shared" si="7"/>
        <v>Rename Method</v>
      </c>
      <c r="H482" s="65" t="s">
        <v>2150</v>
      </c>
      <c r="I482" s="65" t="s">
        <v>2159</v>
      </c>
      <c r="J482" s="65" t="s">
        <v>62</v>
      </c>
      <c r="K482" s="65" t="s">
        <v>61</v>
      </c>
      <c r="L482" s="65" t="s">
        <v>62</v>
      </c>
      <c r="M482" s="65" t="s">
        <v>76</v>
      </c>
      <c r="N482" s="65" t="s">
        <v>77</v>
      </c>
      <c r="O482" s="65" t="s">
        <v>61</v>
      </c>
      <c r="P482" s="65" t="s">
        <v>72</v>
      </c>
    </row>
    <row r="483" spans="1:16" ht="168">
      <c r="A483" s="65" t="s">
        <v>3767</v>
      </c>
      <c r="B483" s="65" t="s">
        <v>3187</v>
      </c>
      <c r="C483" s="65" t="s">
        <v>2155</v>
      </c>
      <c r="D483" s="65" t="s">
        <v>2133</v>
      </c>
      <c r="E483" s="65" t="s">
        <v>2120</v>
      </c>
      <c r="F483" s="65" t="s">
        <v>80</v>
      </c>
      <c r="G483" s="69" t="str">
        <f t="shared" si="7"/>
        <v>Rename Method</v>
      </c>
      <c r="H483" s="65" t="s">
        <v>2150</v>
      </c>
      <c r="I483" s="65" t="s">
        <v>2158</v>
      </c>
      <c r="J483" s="65" t="s">
        <v>62</v>
      </c>
      <c r="K483" s="65" t="s">
        <v>61</v>
      </c>
      <c r="L483" s="65" t="s">
        <v>62</v>
      </c>
      <c r="M483" s="65" t="s">
        <v>76</v>
      </c>
      <c r="N483" s="65" t="s">
        <v>77</v>
      </c>
      <c r="O483" s="65" t="s">
        <v>61</v>
      </c>
      <c r="P483" s="65" t="s">
        <v>72</v>
      </c>
    </row>
    <row r="484" spans="1:16" ht="150.75">
      <c r="A484" s="65" t="s">
        <v>3768</v>
      </c>
      <c r="B484" s="65" t="s">
        <v>3186</v>
      </c>
      <c r="C484" s="65" t="s">
        <v>2155</v>
      </c>
      <c r="D484" s="65" t="s">
        <v>2129</v>
      </c>
      <c r="E484" s="65" t="s">
        <v>2120</v>
      </c>
      <c r="F484" s="65" t="s">
        <v>80</v>
      </c>
      <c r="G484" s="69" t="str">
        <f t="shared" si="7"/>
        <v>Rename Method</v>
      </c>
      <c r="H484" s="65" t="s">
        <v>2150</v>
      </c>
      <c r="I484" s="65" t="s">
        <v>2156</v>
      </c>
      <c r="J484" s="65" t="s">
        <v>62</v>
      </c>
      <c r="K484" s="65" t="s">
        <v>61</v>
      </c>
      <c r="L484" s="65" t="s">
        <v>62</v>
      </c>
      <c r="M484" s="65" t="s">
        <v>76</v>
      </c>
      <c r="N484" s="65" t="s">
        <v>77</v>
      </c>
      <c r="O484" s="65" t="s">
        <v>61</v>
      </c>
      <c r="P484" s="65" t="s">
        <v>72</v>
      </c>
    </row>
    <row r="485" spans="1:16" ht="250.5">
      <c r="A485" s="65" t="s">
        <v>3769</v>
      </c>
      <c r="B485" s="65" t="s">
        <v>3192</v>
      </c>
      <c r="C485" s="65" t="s">
        <v>1308</v>
      </c>
      <c r="D485" s="65" t="s">
        <v>1300</v>
      </c>
      <c r="E485" s="65" t="s">
        <v>1274</v>
      </c>
      <c r="F485" s="65" t="s">
        <v>305</v>
      </c>
      <c r="G485" s="69" t="str">
        <f t="shared" si="7"/>
        <v>Extract Variable</v>
      </c>
      <c r="H485" s="65" t="s">
        <v>1303</v>
      </c>
      <c r="I485" s="65" t="s">
        <v>1313</v>
      </c>
      <c r="J485" s="65" t="s">
        <v>102</v>
      </c>
      <c r="K485" s="65" t="s">
        <v>61</v>
      </c>
      <c r="L485" s="65" t="s">
        <v>62</v>
      </c>
      <c r="M485" s="65" t="s">
        <v>3770</v>
      </c>
      <c r="N485" s="65" t="s">
        <v>64</v>
      </c>
      <c r="O485" s="65" t="s">
        <v>62</v>
      </c>
      <c r="P485" s="65" t="s">
        <v>162</v>
      </c>
    </row>
    <row r="486" spans="1:16" ht="250.5">
      <c r="A486" s="65" t="s">
        <v>3771</v>
      </c>
      <c r="B486" s="65" t="s">
        <v>3187</v>
      </c>
      <c r="C486" s="65" t="s">
        <v>1308</v>
      </c>
      <c r="D486" s="65" t="s">
        <v>1297</v>
      </c>
      <c r="E486" s="65" t="s">
        <v>1274</v>
      </c>
      <c r="F486" s="65" t="s">
        <v>305</v>
      </c>
      <c r="G486" s="69" t="str">
        <f t="shared" si="7"/>
        <v>Extract Variable</v>
      </c>
      <c r="H486" s="65" t="s">
        <v>1303</v>
      </c>
      <c r="I486" s="65" t="s">
        <v>1311</v>
      </c>
      <c r="J486" s="65" t="s">
        <v>102</v>
      </c>
      <c r="K486" s="65" t="s">
        <v>61</v>
      </c>
      <c r="L486" s="65" t="s">
        <v>62</v>
      </c>
      <c r="M486" s="65" t="s">
        <v>3770</v>
      </c>
      <c r="N486" s="65" t="s">
        <v>64</v>
      </c>
      <c r="O486" s="65" t="s">
        <v>62</v>
      </c>
      <c r="P486" s="65" t="s">
        <v>162</v>
      </c>
    </row>
    <row r="487" spans="1:16" ht="250.5">
      <c r="A487" s="65" t="s">
        <v>3772</v>
      </c>
      <c r="B487" s="65" t="s">
        <v>3186</v>
      </c>
      <c r="C487" s="65" t="s">
        <v>1308</v>
      </c>
      <c r="D487" s="65" t="s">
        <v>1293</v>
      </c>
      <c r="E487" s="65" t="s">
        <v>1274</v>
      </c>
      <c r="F487" s="65" t="s">
        <v>305</v>
      </c>
      <c r="G487" s="69" t="str">
        <f t="shared" si="7"/>
        <v>Extract Variable</v>
      </c>
      <c r="H487" s="65" t="s">
        <v>1303</v>
      </c>
      <c r="I487" s="65" t="s">
        <v>1309</v>
      </c>
      <c r="J487" s="65" t="s">
        <v>62</v>
      </c>
      <c r="K487" s="65" t="s">
        <v>61</v>
      </c>
      <c r="L487" s="65" t="s">
        <v>62</v>
      </c>
      <c r="M487" s="65" t="s">
        <v>76</v>
      </c>
      <c r="N487" s="65" t="s">
        <v>77</v>
      </c>
      <c r="O487" s="65" t="s">
        <v>61</v>
      </c>
      <c r="P487" s="65" t="s">
        <v>72</v>
      </c>
    </row>
    <row r="488" spans="1:16" ht="168">
      <c r="A488" s="65" t="s">
        <v>3773</v>
      </c>
      <c r="B488" s="65" t="s">
        <v>3186</v>
      </c>
      <c r="C488" s="65" t="s">
        <v>1049</v>
      </c>
      <c r="D488" s="65" t="s">
        <v>1050</v>
      </c>
      <c r="E488" s="65" t="s">
        <v>1014</v>
      </c>
      <c r="F488" s="65" t="s">
        <v>149</v>
      </c>
      <c r="G488" s="69" t="str">
        <f t="shared" si="7"/>
        <v>Change Method Signature</v>
      </c>
      <c r="H488" s="65" t="s">
        <v>1044</v>
      </c>
      <c r="I488" s="65" t="s">
        <v>1051</v>
      </c>
      <c r="J488" s="65" t="s">
        <v>102</v>
      </c>
      <c r="K488" s="65" t="s">
        <v>61</v>
      </c>
      <c r="L488" s="65" t="s">
        <v>62</v>
      </c>
      <c r="M488" s="65" t="s">
        <v>3674</v>
      </c>
      <c r="N488" s="65" t="s">
        <v>64</v>
      </c>
      <c r="O488" s="65" t="s">
        <v>62</v>
      </c>
      <c r="P488" s="65" t="s">
        <v>162</v>
      </c>
    </row>
    <row r="489" spans="1:16" ht="168">
      <c r="A489" s="65" t="s">
        <v>3774</v>
      </c>
      <c r="B489" s="65" t="s">
        <v>3192</v>
      </c>
      <c r="C489" s="65" t="s">
        <v>1049</v>
      </c>
      <c r="D489" s="65" t="s">
        <v>1057</v>
      </c>
      <c r="E489" s="65" t="s">
        <v>1014</v>
      </c>
      <c r="F489" s="65" t="s">
        <v>149</v>
      </c>
      <c r="G489" s="69" t="str">
        <f t="shared" si="7"/>
        <v>Change Method Signature</v>
      </c>
      <c r="H489" s="65" t="s">
        <v>1044</v>
      </c>
      <c r="I489" s="65" t="s">
        <v>1058</v>
      </c>
      <c r="J489" s="65" t="s">
        <v>62</v>
      </c>
      <c r="K489" s="65" t="s">
        <v>61</v>
      </c>
      <c r="L489" s="65" t="s">
        <v>62</v>
      </c>
      <c r="M489" s="65" t="s">
        <v>3770</v>
      </c>
      <c r="N489" s="65" t="s">
        <v>64</v>
      </c>
      <c r="O489" s="65" t="s">
        <v>61</v>
      </c>
      <c r="P489" s="65" t="s">
        <v>72</v>
      </c>
    </row>
    <row r="490" spans="1:16" ht="250.5">
      <c r="A490" s="65" t="s">
        <v>3250</v>
      </c>
      <c r="B490" s="65" t="s">
        <v>3187</v>
      </c>
      <c r="C490" s="65" t="s">
        <v>1049</v>
      </c>
      <c r="D490" s="65" t="s">
        <v>1053</v>
      </c>
      <c r="E490" s="65" t="s">
        <v>1014</v>
      </c>
      <c r="F490" s="65" t="s">
        <v>149</v>
      </c>
      <c r="G490" s="69" t="str">
        <f t="shared" si="7"/>
        <v>Change Method Signature</v>
      </c>
      <c r="H490" s="65" t="s">
        <v>1044</v>
      </c>
      <c r="I490" s="65" t="s">
        <v>1054</v>
      </c>
      <c r="J490" s="65" t="s">
        <v>62</v>
      </c>
      <c r="K490" s="65" t="s">
        <v>61</v>
      </c>
      <c r="L490" s="65" t="s">
        <v>62</v>
      </c>
      <c r="M490" s="65" t="s">
        <v>3775</v>
      </c>
      <c r="N490" s="65" t="s">
        <v>64</v>
      </c>
      <c r="O490" s="65" t="s">
        <v>62</v>
      </c>
      <c r="P490" s="65" t="s">
        <v>72</v>
      </c>
    </row>
    <row r="491" spans="1:16" ht="150.75">
      <c r="A491" s="65" t="s">
        <v>3776</v>
      </c>
      <c r="B491" s="65" t="s">
        <v>3192</v>
      </c>
      <c r="C491" s="65" t="s">
        <v>2625</v>
      </c>
      <c r="D491" s="65" t="s">
        <v>2642</v>
      </c>
      <c r="E491" s="65" t="s">
        <v>2617</v>
      </c>
      <c r="F491" s="65" t="s">
        <v>51</v>
      </c>
      <c r="G491" s="69" t="str">
        <f t="shared" si="7"/>
        <v>Rename Variable</v>
      </c>
      <c r="H491" s="65" t="s">
        <v>2619</v>
      </c>
      <c r="I491" s="65" t="s">
        <v>3166</v>
      </c>
      <c r="J491" s="65" t="s">
        <v>62</v>
      </c>
      <c r="K491" s="65" t="s">
        <v>61</v>
      </c>
      <c r="L491" s="65" t="s">
        <v>62</v>
      </c>
      <c r="M491" s="65" t="s">
        <v>76</v>
      </c>
      <c r="N491" s="65" t="s">
        <v>77</v>
      </c>
      <c r="O491" s="65" t="s">
        <v>61</v>
      </c>
      <c r="P491" s="65" t="s">
        <v>72</v>
      </c>
    </row>
    <row r="492" spans="1:16" ht="168">
      <c r="A492" s="65" t="s">
        <v>3777</v>
      </c>
      <c r="B492" s="65" t="s">
        <v>3192</v>
      </c>
      <c r="C492" s="65" t="s">
        <v>2625</v>
      </c>
      <c r="D492" s="65" t="s">
        <v>2634</v>
      </c>
      <c r="E492" s="65" t="s">
        <v>2617</v>
      </c>
      <c r="F492" s="65" t="s">
        <v>51</v>
      </c>
      <c r="G492" s="69" t="str">
        <f t="shared" si="7"/>
        <v>Rename Variable</v>
      </c>
      <c r="H492" s="65" t="s">
        <v>2619</v>
      </c>
      <c r="I492" s="65" t="s">
        <v>3162</v>
      </c>
      <c r="J492" s="65" t="s">
        <v>61</v>
      </c>
      <c r="K492" s="65" t="s">
        <v>61</v>
      </c>
      <c r="L492" s="65" t="s">
        <v>62</v>
      </c>
      <c r="M492" s="65" t="s">
        <v>3778</v>
      </c>
      <c r="N492" s="65" t="s">
        <v>64</v>
      </c>
      <c r="O492" s="65" t="s">
        <v>62</v>
      </c>
      <c r="P492" s="65" t="s">
        <v>66</v>
      </c>
    </row>
    <row r="493" spans="1:16" ht="150.75">
      <c r="A493" s="65" t="s">
        <v>3779</v>
      </c>
      <c r="B493" s="65" t="s">
        <v>3186</v>
      </c>
      <c r="C493" s="65" t="s">
        <v>2625</v>
      </c>
      <c r="D493" s="65" t="s">
        <v>2637</v>
      </c>
      <c r="E493" s="65" t="s">
        <v>2617</v>
      </c>
      <c r="F493" s="65" t="s">
        <v>51</v>
      </c>
      <c r="G493" s="69" t="str">
        <f t="shared" si="7"/>
        <v>Rename Variable</v>
      </c>
      <c r="H493" s="65" t="s">
        <v>2619</v>
      </c>
      <c r="I493" s="65" t="s">
        <v>3163</v>
      </c>
      <c r="J493" s="65" t="s">
        <v>62</v>
      </c>
      <c r="K493" s="65" t="s">
        <v>61</v>
      </c>
      <c r="L493" s="65" t="s">
        <v>62</v>
      </c>
      <c r="M493" s="65" t="s">
        <v>76</v>
      </c>
      <c r="N493" s="65" t="s">
        <v>77</v>
      </c>
      <c r="O493" s="65" t="s">
        <v>61</v>
      </c>
      <c r="P493" s="65" t="s">
        <v>72</v>
      </c>
    </row>
    <row r="494" spans="1:16" ht="168">
      <c r="A494" s="65" t="s">
        <v>3780</v>
      </c>
      <c r="B494" s="65" t="s">
        <v>3187</v>
      </c>
      <c r="C494" s="65" t="s">
        <v>2625</v>
      </c>
      <c r="D494" s="65" t="s">
        <v>2639</v>
      </c>
      <c r="E494" s="65" t="s">
        <v>2617</v>
      </c>
      <c r="F494" s="65" t="s">
        <v>51</v>
      </c>
      <c r="G494" s="69" t="str">
        <f t="shared" si="7"/>
        <v>Rename Variable</v>
      </c>
      <c r="H494" s="65" t="s">
        <v>2619</v>
      </c>
      <c r="I494" s="65" t="s">
        <v>3164</v>
      </c>
      <c r="J494" s="65" t="s">
        <v>102</v>
      </c>
      <c r="K494" s="65" t="s">
        <v>61</v>
      </c>
      <c r="L494" s="65" t="s">
        <v>62</v>
      </c>
      <c r="M494" s="65" t="s">
        <v>138</v>
      </c>
      <c r="N494" s="65" t="s">
        <v>125</v>
      </c>
      <c r="O494" s="65" t="s">
        <v>62</v>
      </c>
      <c r="P494" s="65" t="s">
        <v>162</v>
      </c>
    </row>
    <row r="495" spans="1:16" ht="168">
      <c r="A495" s="65" t="s">
        <v>3781</v>
      </c>
      <c r="B495" s="65" t="s">
        <v>3187</v>
      </c>
      <c r="C495" s="65" t="s">
        <v>2625</v>
      </c>
      <c r="D495" s="65" t="s">
        <v>2630</v>
      </c>
      <c r="E495" s="65" t="s">
        <v>2617</v>
      </c>
      <c r="F495" s="65" t="s">
        <v>51</v>
      </c>
      <c r="G495" s="69" t="str">
        <f t="shared" si="7"/>
        <v>Rename Variable</v>
      </c>
      <c r="H495" s="65" t="s">
        <v>2619</v>
      </c>
      <c r="I495" s="65" t="s">
        <v>3160</v>
      </c>
      <c r="J495" s="65" t="s">
        <v>62</v>
      </c>
      <c r="K495" s="65" t="s">
        <v>61</v>
      </c>
      <c r="L495" s="65" t="s">
        <v>62</v>
      </c>
      <c r="M495" s="65" t="s">
        <v>3449</v>
      </c>
      <c r="N495" s="65" t="s">
        <v>64</v>
      </c>
      <c r="O495" s="65" t="s">
        <v>62</v>
      </c>
      <c r="P495" s="65" t="s">
        <v>72</v>
      </c>
    </row>
    <row r="496" spans="1:16" ht="150.75">
      <c r="A496" s="65" t="s">
        <v>3782</v>
      </c>
      <c r="B496" s="65" t="s">
        <v>3186</v>
      </c>
      <c r="C496" s="65" t="s">
        <v>2625</v>
      </c>
      <c r="D496" s="65" t="s">
        <v>2626</v>
      </c>
      <c r="E496" s="65" t="s">
        <v>2617</v>
      </c>
      <c r="F496" s="65" t="s">
        <v>51</v>
      </c>
      <c r="G496" s="69" t="str">
        <f t="shared" si="7"/>
        <v>Rename Variable</v>
      </c>
      <c r="H496" s="65" t="s">
        <v>2619</v>
      </c>
      <c r="I496" s="65" t="s">
        <v>3158</v>
      </c>
      <c r="J496" s="65" t="s">
        <v>61</v>
      </c>
      <c r="K496" s="65" t="s">
        <v>61</v>
      </c>
      <c r="L496" s="65" t="s">
        <v>62</v>
      </c>
      <c r="M496" s="65" t="s">
        <v>3778</v>
      </c>
      <c r="N496" s="65" t="s">
        <v>64</v>
      </c>
      <c r="O496" s="65" t="s">
        <v>62</v>
      </c>
      <c r="P496" s="65" t="s">
        <v>66</v>
      </c>
    </row>
    <row r="497" spans="1:16" ht="200.25">
      <c r="A497" s="65" t="s">
        <v>3783</v>
      </c>
      <c r="B497" s="65" t="s">
        <v>3192</v>
      </c>
      <c r="C497" s="65" t="s">
        <v>2128</v>
      </c>
      <c r="D497" s="65" t="s">
        <v>2137</v>
      </c>
      <c r="E497" s="65" t="s">
        <v>2120</v>
      </c>
      <c r="F497" s="65" t="s">
        <v>80</v>
      </c>
      <c r="G497" s="69" t="str">
        <f t="shared" si="7"/>
        <v>Rename Method</v>
      </c>
      <c r="H497" s="65" t="s">
        <v>2122</v>
      </c>
      <c r="I497" s="65" t="s">
        <v>2138</v>
      </c>
      <c r="J497" s="65" t="s">
        <v>61</v>
      </c>
      <c r="K497" s="65" t="s">
        <v>61</v>
      </c>
      <c r="L497" s="65" t="s">
        <v>62</v>
      </c>
      <c r="M497" s="65" t="s">
        <v>3784</v>
      </c>
      <c r="N497" s="65" t="s">
        <v>125</v>
      </c>
      <c r="O497" s="65" t="s">
        <v>62</v>
      </c>
      <c r="P497" s="65" t="s">
        <v>66</v>
      </c>
    </row>
    <row r="498" spans="1:16" ht="200.25">
      <c r="A498" s="65" t="s">
        <v>3785</v>
      </c>
      <c r="B498" s="65" t="s">
        <v>3192</v>
      </c>
      <c r="C498" s="65" t="s">
        <v>2128</v>
      </c>
      <c r="D498" s="65" t="s">
        <v>2147</v>
      </c>
      <c r="E498" s="65" t="s">
        <v>2120</v>
      </c>
      <c r="F498" s="65" t="s">
        <v>80</v>
      </c>
      <c r="G498" s="69" t="str">
        <f t="shared" si="7"/>
        <v>Rename Method</v>
      </c>
      <c r="H498" s="65" t="s">
        <v>2122</v>
      </c>
      <c r="I498" s="65" t="s">
        <v>2148</v>
      </c>
      <c r="J498" s="65" t="s">
        <v>62</v>
      </c>
      <c r="K498" s="65" t="s">
        <v>61</v>
      </c>
      <c r="L498" s="65" t="s">
        <v>62</v>
      </c>
      <c r="M498" s="65" t="s">
        <v>3462</v>
      </c>
      <c r="N498" s="65" t="s">
        <v>125</v>
      </c>
      <c r="O498" s="65" t="s">
        <v>61</v>
      </c>
      <c r="P498" s="65" t="s">
        <v>72</v>
      </c>
    </row>
    <row r="499" spans="1:16" ht="200.25">
      <c r="A499" s="65" t="s">
        <v>3786</v>
      </c>
      <c r="B499" s="65" t="s">
        <v>3187</v>
      </c>
      <c r="C499" s="65" t="s">
        <v>2128</v>
      </c>
      <c r="D499" s="65" t="s">
        <v>2133</v>
      </c>
      <c r="E499" s="65" t="s">
        <v>2120</v>
      </c>
      <c r="F499" s="65" t="s">
        <v>80</v>
      </c>
      <c r="G499" s="69" t="str">
        <f t="shared" si="7"/>
        <v>Rename Method</v>
      </c>
      <c r="H499" s="65" t="s">
        <v>2122</v>
      </c>
      <c r="I499" s="65" t="s">
        <v>2134</v>
      </c>
      <c r="J499" s="65" t="s">
        <v>61</v>
      </c>
      <c r="K499" s="65" t="s">
        <v>61</v>
      </c>
      <c r="L499" s="65" t="s">
        <v>62</v>
      </c>
      <c r="M499" s="65" t="s">
        <v>3787</v>
      </c>
      <c r="N499" s="65" t="s">
        <v>64</v>
      </c>
      <c r="O499" s="65" t="s">
        <v>62</v>
      </c>
      <c r="P499" s="65" t="s">
        <v>66</v>
      </c>
    </row>
    <row r="500" spans="1:16" ht="200.25">
      <c r="A500" s="65" t="s">
        <v>3788</v>
      </c>
      <c r="B500" s="65" t="s">
        <v>3187</v>
      </c>
      <c r="C500" s="65" t="s">
        <v>2128</v>
      </c>
      <c r="D500" s="65" t="s">
        <v>2145</v>
      </c>
      <c r="E500" s="65" t="s">
        <v>2120</v>
      </c>
      <c r="F500" s="65" t="s">
        <v>80</v>
      </c>
      <c r="G500" s="69" t="str">
        <f t="shared" si="7"/>
        <v>Rename Method</v>
      </c>
      <c r="H500" s="65" t="s">
        <v>2122</v>
      </c>
      <c r="I500" s="65" t="s">
        <v>2146</v>
      </c>
      <c r="J500" s="65" t="s">
        <v>61</v>
      </c>
      <c r="K500" s="65" t="s">
        <v>61</v>
      </c>
      <c r="L500" s="65" t="s">
        <v>62</v>
      </c>
      <c r="M500" s="65" t="s">
        <v>3787</v>
      </c>
      <c r="N500" s="65" t="s">
        <v>64</v>
      </c>
      <c r="O500" s="65" t="s">
        <v>62</v>
      </c>
      <c r="P500" s="65" t="s">
        <v>66</v>
      </c>
    </row>
    <row r="501" spans="1:16" ht="200.25">
      <c r="A501" s="65" t="s">
        <v>3789</v>
      </c>
      <c r="B501" s="65" t="s">
        <v>3186</v>
      </c>
      <c r="C501" s="65" t="s">
        <v>2128</v>
      </c>
      <c r="D501" s="65" t="s">
        <v>2129</v>
      </c>
      <c r="E501" s="65" t="s">
        <v>2120</v>
      </c>
      <c r="F501" s="65" t="s">
        <v>80</v>
      </c>
      <c r="G501" s="69" t="str">
        <f t="shared" si="7"/>
        <v>Rename Method</v>
      </c>
      <c r="H501" s="65" t="s">
        <v>2122</v>
      </c>
      <c r="I501" s="65" t="s">
        <v>2130</v>
      </c>
      <c r="J501" s="65" t="s">
        <v>62</v>
      </c>
      <c r="K501" s="65" t="s">
        <v>61</v>
      </c>
      <c r="L501" s="65" t="s">
        <v>62</v>
      </c>
      <c r="M501" s="65" t="s">
        <v>3790</v>
      </c>
      <c r="N501" s="65" t="s">
        <v>125</v>
      </c>
      <c r="O501" s="65" t="s">
        <v>62</v>
      </c>
      <c r="P501" s="65" t="s">
        <v>72</v>
      </c>
    </row>
    <row r="502" spans="1:16" ht="200.25">
      <c r="A502" s="65" t="s">
        <v>3791</v>
      </c>
      <c r="B502" s="65" t="s">
        <v>3186</v>
      </c>
      <c r="C502" s="65" t="s">
        <v>2128</v>
      </c>
      <c r="D502" s="65" t="s">
        <v>2142</v>
      </c>
      <c r="E502" s="65" t="s">
        <v>2120</v>
      </c>
      <c r="F502" s="65" t="s">
        <v>80</v>
      </c>
      <c r="G502" s="69" t="str">
        <f t="shared" si="7"/>
        <v>Rename Method</v>
      </c>
      <c r="H502" s="65" t="s">
        <v>2122</v>
      </c>
      <c r="I502" s="65" t="s">
        <v>2143</v>
      </c>
      <c r="J502" s="65" t="s">
        <v>61</v>
      </c>
      <c r="K502" s="65" t="s">
        <v>61</v>
      </c>
      <c r="L502" s="65" t="s">
        <v>62</v>
      </c>
      <c r="M502" s="65" t="s">
        <v>3787</v>
      </c>
      <c r="N502" s="65" t="s">
        <v>64</v>
      </c>
      <c r="O502" s="65" t="s">
        <v>62</v>
      </c>
      <c r="P502" s="65" t="s">
        <v>66</v>
      </c>
    </row>
    <row r="503" spans="1:16" ht="168">
      <c r="A503" s="65" t="s">
        <v>3792</v>
      </c>
      <c r="B503" s="65" t="s">
        <v>3192</v>
      </c>
      <c r="C503" s="65" t="s">
        <v>1863</v>
      </c>
      <c r="D503" s="65" t="s">
        <v>1868</v>
      </c>
      <c r="E503" s="65" t="s">
        <v>1855</v>
      </c>
      <c r="F503" s="65" t="s">
        <v>80</v>
      </c>
      <c r="G503" s="69" t="str">
        <f t="shared" si="7"/>
        <v>Rename Method</v>
      </c>
      <c r="H503" s="65" t="s">
        <v>1857</v>
      </c>
      <c r="I503" s="65" t="s">
        <v>1869</v>
      </c>
      <c r="J503" s="65" t="s">
        <v>62</v>
      </c>
      <c r="K503" s="65" t="s">
        <v>61</v>
      </c>
      <c r="L503" s="65" t="s">
        <v>62</v>
      </c>
      <c r="M503" s="65" t="s">
        <v>76</v>
      </c>
      <c r="N503" s="65" t="s">
        <v>77</v>
      </c>
      <c r="O503" s="65" t="s">
        <v>61</v>
      </c>
      <c r="P503" s="65" t="s">
        <v>72</v>
      </c>
    </row>
    <row r="504" spans="1:16" ht="168">
      <c r="A504" s="65" t="s">
        <v>3793</v>
      </c>
      <c r="B504" s="65" t="s">
        <v>3192</v>
      </c>
      <c r="C504" s="65" t="s">
        <v>1863</v>
      </c>
      <c r="D504" s="65" t="s">
        <v>1875</v>
      </c>
      <c r="E504" s="65" t="s">
        <v>1855</v>
      </c>
      <c r="F504" s="65" t="s">
        <v>80</v>
      </c>
      <c r="G504" s="69" t="str">
        <f t="shared" si="7"/>
        <v>Rename Method</v>
      </c>
      <c r="H504" s="65" t="s">
        <v>1857</v>
      </c>
      <c r="I504" s="65" t="s">
        <v>1876</v>
      </c>
      <c r="J504" s="65" t="s">
        <v>62</v>
      </c>
      <c r="K504" s="65" t="s">
        <v>61</v>
      </c>
      <c r="L504" s="65" t="s">
        <v>62</v>
      </c>
      <c r="M504" s="65" t="s">
        <v>76</v>
      </c>
      <c r="N504" s="65" t="s">
        <v>77</v>
      </c>
      <c r="O504" s="65" t="s">
        <v>61</v>
      </c>
      <c r="P504" s="65" t="s">
        <v>72</v>
      </c>
    </row>
    <row r="505" spans="1:16" ht="150.75">
      <c r="A505" s="65" t="s">
        <v>3794</v>
      </c>
      <c r="B505" s="65" t="s">
        <v>3192</v>
      </c>
      <c r="C505" s="65" t="s">
        <v>1863</v>
      </c>
      <c r="D505" s="65" t="s">
        <v>1882</v>
      </c>
      <c r="E505" s="65" t="s">
        <v>1855</v>
      </c>
      <c r="F505" s="65" t="s">
        <v>80</v>
      </c>
      <c r="G505" s="69" t="str">
        <f t="shared" si="7"/>
        <v>Rename Method</v>
      </c>
      <c r="H505" s="65" t="s">
        <v>1857</v>
      </c>
      <c r="I505" s="65" t="s">
        <v>1883</v>
      </c>
      <c r="J505" s="65" t="s">
        <v>62</v>
      </c>
      <c r="K505" s="65" t="s">
        <v>61</v>
      </c>
      <c r="L505" s="65" t="s">
        <v>62</v>
      </c>
      <c r="M505" s="65" t="s">
        <v>76</v>
      </c>
      <c r="N505" s="65" t="s">
        <v>77</v>
      </c>
      <c r="O505" s="65" t="s">
        <v>61</v>
      </c>
      <c r="P505" s="65" t="s">
        <v>72</v>
      </c>
    </row>
    <row r="506" spans="1:16" ht="168">
      <c r="A506" s="65" t="s">
        <v>3795</v>
      </c>
      <c r="B506" s="65" t="s">
        <v>3187</v>
      </c>
      <c r="C506" s="65" t="s">
        <v>1863</v>
      </c>
      <c r="D506" s="65" t="s">
        <v>1866</v>
      </c>
      <c r="E506" s="65" t="s">
        <v>1855</v>
      </c>
      <c r="F506" s="65" t="s">
        <v>80</v>
      </c>
      <c r="G506" s="69" t="str">
        <f t="shared" si="7"/>
        <v>Rename Method</v>
      </c>
      <c r="H506" s="65" t="s">
        <v>1857</v>
      </c>
      <c r="I506" s="65" t="s">
        <v>1867</v>
      </c>
      <c r="J506" s="65" t="s">
        <v>62</v>
      </c>
      <c r="K506" s="65" t="s">
        <v>61</v>
      </c>
      <c r="L506" s="65" t="s">
        <v>62</v>
      </c>
      <c r="M506" s="65" t="s">
        <v>76</v>
      </c>
      <c r="N506" s="65" t="s">
        <v>77</v>
      </c>
      <c r="O506" s="65" t="s">
        <v>61</v>
      </c>
      <c r="P506" s="65" t="s">
        <v>72</v>
      </c>
    </row>
    <row r="507" spans="1:16" ht="168">
      <c r="A507" s="65" t="s">
        <v>3796</v>
      </c>
      <c r="B507" s="65" t="s">
        <v>3187</v>
      </c>
      <c r="C507" s="65" t="s">
        <v>1863</v>
      </c>
      <c r="D507" s="65" t="s">
        <v>1873</v>
      </c>
      <c r="E507" s="65" t="s">
        <v>1855</v>
      </c>
      <c r="F507" s="65" t="s">
        <v>80</v>
      </c>
      <c r="G507" s="69" t="str">
        <f t="shared" si="7"/>
        <v>Rename Method</v>
      </c>
      <c r="H507" s="65" t="s">
        <v>1857</v>
      </c>
      <c r="I507" s="65" t="s">
        <v>1874</v>
      </c>
      <c r="J507" s="65" t="s">
        <v>62</v>
      </c>
      <c r="K507" s="65" t="s">
        <v>61</v>
      </c>
      <c r="L507" s="65" t="s">
        <v>62</v>
      </c>
      <c r="M507" s="65" t="s">
        <v>76</v>
      </c>
      <c r="N507" s="65" t="s">
        <v>77</v>
      </c>
      <c r="O507" s="65" t="s">
        <v>61</v>
      </c>
      <c r="P507" s="65" t="s">
        <v>72</v>
      </c>
    </row>
    <row r="508" spans="1:16" ht="150.75">
      <c r="A508" s="65" t="s">
        <v>3797</v>
      </c>
      <c r="B508" s="65" t="s">
        <v>3187</v>
      </c>
      <c r="C508" s="65" t="s">
        <v>1863</v>
      </c>
      <c r="D508" s="65" t="s">
        <v>1880</v>
      </c>
      <c r="E508" s="65" t="s">
        <v>1855</v>
      </c>
      <c r="F508" s="65" t="s">
        <v>80</v>
      </c>
      <c r="G508" s="69" t="str">
        <f t="shared" si="7"/>
        <v>Rename Method</v>
      </c>
      <c r="H508" s="65" t="s">
        <v>1857</v>
      </c>
      <c r="I508" s="65" t="s">
        <v>1881</v>
      </c>
      <c r="J508" s="65" t="s">
        <v>62</v>
      </c>
      <c r="K508" s="65" t="s">
        <v>61</v>
      </c>
      <c r="L508" s="65" t="s">
        <v>62</v>
      </c>
      <c r="M508" s="65" t="s">
        <v>76</v>
      </c>
      <c r="N508" s="65" t="s">
        <v>77</v>
      </c>
      <c r="O508" s="65" t="s">
        <v>61</v>
      </c>
      <c r="P508" s="65" t="s">
        <v>72</v>
      </c>
    </row>
    <row r="509" spans="1:16" ht="150.75">
      <c r="A509" s="65" t="s">
        <v>3798</v>
      </c>
      <c r="B509" s="65" t="s">
        <v>3186</v>
      </c>
      <c r="C509" s="65" t="s">
        <v>1863</v>
      </c>
      <c r="D509" s="65" t="s">
        <v>1864</v>
      </c>
      <c r="E509" s="65" t="s">
        <v>1855</v>
      </c>
      <c r="F509" s="65" t="s">
        <v>80</v>
      </c>
      <c r="G509" s="69" t="str">
        <f t="shared" si="7"/>
        <v>Rename Method</v>
      </c>
      <c r="H509" s="65" t="s">
        <v>1857</v>
      </c>
      <c r="I509" s="65" t="s">
        <v>1865</v>
      </c>
      <c r="J509" s="65" t="s">
        <v>62</v>
      </c>
      <c r="K509" s="65" t="s">
        <v>61</v>
      </c>
      <c r="L509" s="65" t="s">
        <v>62</v>
      </c>
      <c r="M509" s="65" t="s">
        <v>76</v>
      </c>
      <c r="N509" s="65" t="s">
        <v>77</v>
      </c>
      <c r="O509" s="65" t="s">
        <v>61</v>
      </c>
      <c r="P509" s="65" t="s">
        <v>72</v>
      </c>
    </row>
    <row r="510" spans="1:16" ht="150.75">
      <c r="A510" s="65" t="s">
        <v>3799</v>
      </c>
      <c r="B510" s="65" t="s">
        <v>3186</v>
      </c>
      <c r="C510" s="65" t="s">
        <v>1863</v>
      </c>
      <c r="D510" s="65" t="s">
        <v>1871</v>
      </c>
      <c r="E510" s="65" t="s">
        <v>1855</v>
      </c>
      <c r="F510" s="65" t="s">
        <v>80</v>
      </c>
      <c r="G510" s="69" t="str">
        <f t="shared" si="7"/>
        <v>Rename Method</v>
      </c>
      <c r="H510" s="65" t="s">
        <v>1857</v>
      </c>
      <c r="I510" s="65" t="s">
        <v>1872</v>
      </c>
      <c r="J510" s="65" t="s">
        <v>62</v>
      </c>
      <c r="K510" s="65" t="s">
        <v>61</v>
      </c>
      <c r="L510" s="65" t="s">
        <v>62</v>
      </c>
      <c r="M510" s="65" t="s">
        <v>76</v>
      </c>
      <c r="N510" s="65" t="s">
        <v>77</v>
      </c>
      <c r="O510" s="65" t="s">
        <v>61</v>
      </c>
      <c r="P510" s="65" t="s">
        <v>72</v>
      </c>
    </row>
    <row r="511" spans="1:16" ht="150.75">
      <c r="A511" s="65" t="s">
        <v>3800</v>
      </c>
      <c r="B511" s="65" t="s">
        <v>3186</v>
      </c>
      <c r="C511" s="65" t="s">
        <v>1863</v>
      </c>
      <c r="D511" s="65" t="s">
        <v>1878</v>
      </c>
      <c r="E511" s="65" t="s">
        <v>1855</v>
      </c>
      <c r="F511" s="65" t="s">
        <v>80</v>
      </c>
      <c r="G511" s="69" t="str">
        <f t="shared" si="7"/>
        <v>Rename Method</v>
      </c>
      <c r="H511" s="65" t="s">
        <v>1857</v>
      </c>
      <c r="I511" s="65" t="s">
        <v>1879</v>
      </c>
      <c r="J511" s="65" t="s">
        <v>62</v>
      </c>
      <c r="K511" s="65" t="s">
        <v>61</v>
      </c>
      <c r="L511" s="65" t="s">
        <v>62</v>
      </c>
      <c r="M511" s="65" t="s">
        <v>76</v>
      </c>
      <c r="N511" s="65" t="s">
        <v>77</v>
      </c>
      <c r="O511" s="65" t="s">
        <v>61</v>
      </c>
      <c r="P511" s="65" t="s">
        <v>72</v>
      </c>
    </row>
    <row r="512" spans="1:16" ht="318">
      <c r="A512" s="65" t="s">
        <v>3268</v>
      </c>
      <c r="B512" s="65" t="s">
        <v>3192</v>
      </c>
      <c r="C512" s="65" t="s">
        <v>1226</v>
      </c>
      <c r="D512" s="65" t="s">
        <v>1198</v>
      </c>
      <c r="E512" s="65" t="s">
        <v>1112</v>
      </c>
      <c r="F512" s="65" t="s">
        <v>149</v>
      </c>
      <c r="G512" s="69" t="str">
        <f t="shared" si="7"/>
        <v>Change Method Signature</v>
      </c>
      <c r="H512" s="65" t="s">
        <v>1222</v>
      </c>
      <c r="I512" s="65" t="s">
        <v>1231</v>
      </c>
      <c r="J512" s="65" t="s">
        <v>62</v>
      </c>
      <c r="K512" s="65" t="s">
        <v>61</v>
      </c>
      <c r="L512" s="65" t="s">
        <v>62</v>
      </c>
      <c r="M512" s="65" t="s">
        <v>76</v>
      </c>
      <c r="N512" s="65" t="s">
        <v>77</v>
      </c>
      <c r="O512" s="65" t="s">
        <v>61</v>
      </c>
      <c r="P512" s="65" t="s">
        <v>72</v>
      </c>
    </row>
    <row r="513" spans="1:16" ht="318">
      <c r="A513" s="65" t="s">
        <v>3254</v>
      </c>
      <c r="B513" s="65" t="s">
        <v>3187</v>
      </c>
      <c r="C513" s="65" t="s">
        <v>1226</v>
      </c>
      <c r="D513" s="65" t="s">
        <v>1194</v>
      </c>
      <c r="E513" s="65" t="s">
        <v>1112</v>
      </c>
      <c r="F513" s="65" t="s">
        <v>149</v>
      </c>
      <c r="G513" s="69" t="str">
        <f t="shared" si="7"/>
        <v>Change Method Signature</v>
      </c>
      <c r="H513" s="65" t="s">
        <v>1222</v>
      </c>
      <c r="I513" s="65" t="s">
        <v>1229</v>
      </c>
      <c r="J513" s="65" t="s">
        <v>62</v>
      </c>
      <c r="K513" s="65" t="s">
        <v>61</v>
      </c>
      <c r="L513" s="65" t="s">
        <v>62</v>
      </c>
      <c r="M513" s="65" t="s">
        <v>1295</v>
      </c>
      <c r="N513" s="65" t="s">
        <v>77</v>
      </c>
      <c r="O513" s="65" t="s">
        <v>61</v>
      </c>
      <c r="P513" s="65" t="s">
        <v>72</v>
      </c>
    </row>
    <row r="514" spans="1:16" ht="318">
      <c r="A514" s="65" t="s">
        <v>3801</v>
      </c>
      <c r="B514" s="65" t="s">
        <v>3186</v>
      </c>
      <c r="C514" s="65" t="s">
        <v>1226</v>
      </c>
      <c r="D514" s="65" t="s">
        <v>1192</v>
      </c>
      <c r="E514" s="65" t="s">
        <v>1112</v>
      </c>
      <c r="F514" s="65" t="s">
        <v>149</v>
      </c>
      <c r="G514" s="69" t="str">
        <f t="shared" si="7"/>
        <v>Change Method Signature</v>
      </c>
      <c r="H514" s="65" t="s">
        <v>1222</v>
      </c>
      <c r="I514" s="65" t="s">
        <v>1227</v>
      </c>
      <c r="J514" s="65" t="s">
        <v>62</v>
      </c>
      <c r="K514" s="65" t="s">
        <v>61</v>
      </c>
      <c r="L514" s="65" t="s">
        <v>62</v>
      </c>
      <c r="M514" s="65" t="s">
        <v>76</v>
      </c>
      <c r="N514" s="65" t="s">
        <v>77</v>
      </c>
      <c r="O514" s="65" t="s">
        <v>61</v>
      </c>
      <c r="P514" s="65" t="s">
        <v>72</v>
      </c>
    </row>
    <row r="515" spans="1:16" ht="150.75">
      <c r="A515" s="65" t="s">
        <v>3802</v>
      </c>
      <c r="B515" s="65" t="s">
        <v>3186</v>
      </c>
      <c r="C515" s="65" t="s">
        <v>957</v>
      </c>
      <c r="D515" s="65" t="s">
        <v>958</v>
      </c>
      <c r="E515" s="65" t="s">
        <v>950</v>
      </c>
      <c r="F515" s="65" t="s">
        <v>114</v>
      </c>
      <c r="G515" s="69" t="str">
        <f t="shared" ref="G515:G578" si="8">TRIM(IFERROR(LEFT(F515,FIND("(",F515)-1),F515))</f>
        <v>Extract Method</v>
      </c>
      <c r="H515" s="65" t="s">
        <v>952</v>
      </c>
      <c r="I515" s="65" t="s">
        <v>959</v>
      </c>
      <c r="J515" s="65" t="s">
        <v>62</v>
      </c>
      <c r="K515" s="65" t="s">
        <v>61</v>
      </c>
      <c r="L515" s="65" t="s">
        <v>62</v>
      </c>
      <c r="M515" s="65" t="s">
        <v>76</v>
      </c>
      <c r="N515" s="65" t="s">
        <v>77</v>
      </c>
      <c r="O515" s="65" t="s">
        <v>61</v>
      </c>
      <c r="P515" s="65" t="s">
        <v>72</v>
      </c>
    </row>
    <row r="516" spans="1:16" ht="150.75">
      <c r="A516" s="65" t="s">
        <v>3803</v>
      </c>
      <c r="B516" s="65" t="s">
        <v>3192</v>
      </c>
      <c r="C516" s="65" t="s">
        <v>957</v>
      </c>
      <c r="D516" s="65" t="s">
        <v>963</v>
      </c>
      <c r="E516" s="65" t="s">
        <v>950</v>
      </c>
      <c r="F516" s="65" t="s">
        <v>114</v>
      </c>
      <c r="G516" s="69" t="str">
        <f t="shared" si="8"/>
        <v>Extract Method</v>
      </c>
      <c r="H516" s="65" t="s">
        <v>952</v>
      </c>
      <c r="I516" s="65" t="s">
        <v>964</v>
      </c>
      <c r="J516" s="65" t="s">
        <v>62</v>
      </c>
      <c r="K516" s="65" t="s">
        <v>61</v>
      </c>
      <c r="L516" s="65" t="s">
        <v>62</v>
      </c>
      <c r="M516" s="65" t="s">
        <v>76</v>
      </c>
      <c r="N516" s="65" t="s">
        <v>77</v>
      </c>
      <c r="O516" s="65" t="s">
        <v>61</v>
      </c>
      <c r="P516" s="65" t="s">
        <v>72</v>
      </c>
    </row>
    <row r="517" spans="1:16" ht="150.75">
      <c r="A517" s="65" t="s">
        <v>3804</v>
      </c>
      <c r="B517" s="65" t="s">
        <v>3187</v>
      </c>
      <c r="C517" s="65" t="s">
        <v>957</v>
      </c>
      <c r="D517" s="65" t="s">
        <v>961</v>
      </c>
      <c r="E517" s="65" t="s">
        <v>950</v>
      </c>
      <c r="F517" s="65" t="s">
        <v>114</v>
      </c>
      <c r="G517" s="69" t="str">
        <f t="shared" si="8"/>
        <v>Extract Method</v>
      </c>
      <c r="H517" s="65" t="s">
        <v>952</v>
      </c>
      <c r="I517" s="65" t="s">
        <v>962</v>
      </c>
      <c r="J517" s="65" t="s">
        <v>62</v>
      </c>
      <c r="K517" s="65" t="s">
        <v>61</v>
      </c>
      <c r="L517" s="65" t="s">
        <v>62</v>
      </c>
      <c r="M517" s="65" t="s">
        <v>76</v>
      </c>
      <c r="N517" s="65" t="s">
        <v>77</v>
      </c>
      <c r="O517" s="65" t="s">
        <v>61</v>
      </c>
      <c r="P517" s="65" t="s">
        <v>72</v>
      </c>
    </row>
    <row r="518" spans="1:16" ht="168">
      <c r="A518" s="65" t="s">
        <v>3805</v>
      </c>
      <c r="B518" s="65" t="s">
        <v>3192</v>
      </c>
      <c r="C518" s="65" t="s">
        <v>405</v>
      </c>
      <c r="D518" s="65" t="s">
        <v>411</v>
      </c>
      <c r="E518" s="65" t="s">
        <v>329</v>
      </c>
      <c r="F518" s="65" t="s">
        <v>149</v>
      </c>
      <c r="G518" s="69" t="str">
        <f t="shared" si="8"/>
        <v>Change Method Signature</v>
      </c>
      <c r="H518" s="65" t="s">
        <v>399</v>
      </c>
      <c r="I518" s="65" t="s">
        <v>412</v>
      </c>
      <c r="J518" s="65" t="s">
        <v>62</v>
      </c>
      <c r="K518" s="65" t="s">
        <v>61</v>
      </c>
      <c r="L518" s="65" t="s">
        <v>62</v>
      </c>
      <c r="M518" s="65" t="s">
        <v>76</v>
      </c>
      <c r="N518" s="65" t="s">
        <v>77</v>
      </c>
      <c r="O518" s="65" t="s">
        <v>61</v>
      </c>
      <c r="P518" s="65" t="s">
        <v>72</v>
      </c>
    </row>
    <row r="519" spans="1:16" ht="168">
      <c r="A519" s="65" t="s">
        <v>3806</v>
      </c>
      <c r="B519" s="65" t="s">
        <v>3192</v>
      </c>
      <c r="C519" s="65" t="s">
        <v>405</v>
      </c>
      <c r="D519" s="65" t="s">
        <v>420</v>
      </c>
      <c r="E519" s="65" t="s">
        <v>329</v>
      </c>
      <c r="F519" s="65" t="s">
        <v>149</v>
      </c>
      <c r="G519" s="69" t="str">
        <f t="shared" si="8"/>
        <v>Change Method Signature</v>
      </c>
      <c r="H519" s="65" t="s">
        <v>399</v>
      </c>
      <c r="I519" s="65" t="s">
        <v>421</v>
      </c>
      <c r="J519" s="65" t="s">
        <v>62</v>
      </c>
      <c r="K519" s="65" t="s">
        <v>61</v>
      </c>
      <c r="L519" s="65" t="s">
        <v>62</v>
      </c>
      <c r="M519" s="65" t="s">
        <v>76</v>
      </c>
      <c r="N519" s="65" t="s">
        <v>77</v>
      </c>
      <c r="O519" s="65" t="s">
        <v>61</v>
      </c>
      <c r="P519" s="65" t="s">
        <v>72</v>
      </c>
    </row>
    <row r="520" spans="1:16" ht="168">
      <c r="A520" s="65" t="s">
        <v>3807</v>
      </c>
      <c r="B520" s="65" t="s">
        <v>3187</v>
      </c>
      <c r="C520" s="65" t="s">
        <v>405</v>
      </c>
      <c r="D520" s="65" t="s">
        <v>408</v>
      </c>
      <c r="E520" s="65" t="s">
        <v>329</v>
      </c>
      <c r="F520" s="65" t="s">
        <v>149</v>
      </c>
      <c r="G520" s="69" t="str">
        <f t="shared" si="8"/>
        <v>Change Method Signature</v>
      </c>
      <c r="H520" s="65" t="s">
        <v>399</v>
      </c>
      <c r="I520" s="65" t="s">
        <v>409</v>
      </c>
      <c r="J520" s="65" t="s">
        <v>62</v>
      </c>
      <c r="K520" s="65" t="s">
        <v>61</v>
      </c>
      <c r="L520" s="65" t="s">
        <v>62</v>
      </c>
      <c r="M520" s="65" t="s">
        <v>76</v>
      </c>
      <c r="N520" s="65" t="s">
        <v>77</v>
      </c>
      <c r="O520" s="65" t="s">
        <v>61</v>
      </c>
      <c r="P520" s="65" t="s">
        <v>72</v>
      </c>
    </row>
    <row r="521" spans="1:16" ht="168">
      <c r="A521" s="65" t="s">
        <v>3808</v>
      </c>
      <c r="B521" s="65" t="s">
        <v>3187</v>
      </c>
      <c r="C521" s="65" t="s">
        <v>405</v>
      </c>
      <c r="D521" s="65" t="s">
        <v>418</v>
      </c>
      <c r="E521" s="65" t="s">
        <v>329</v>
      </c>
      <c r="F521" s="65" t="s">
        <v>149</v>
      </c>
      <c r="G521" s="69" t="str">
        <f t="shared" si="8"/>
        <v>Change Method Signature</v>
      </c>
      <c r="H521" s="65" t="s">
        <v>399</v>
      </c>
      <c r="I521" s="65" t="s">
        <v>419</v>
      </c>
      <c r="J521" s="65" t="s">
        <v>62</v>
      </c>
      <c r="K521" s="65" t="s">
        <v>61</v>
      </c>
      <c r="L521" s="65" t="s">
        <v>62</v>
      </c>
      <c r="M521" s="65" t="s">
        <v>76</v>
      </c>
      <c r="N521" s="65" t="s">
        <v>77</v>
      </c>
      <c r="O521" s="65" t="s">
        <v>61</v>
      </c>
      <c r="P521" s="65" t="s">
        <v>72</v>
      </c>
    </row>
    <row r="522" spans="1:16" ht="168">
      <c r="A522" s="65" t="s">
        <v>3809</v>
      </c>
      <c r="B522" s="65" t="s">
        <v>3186</v>
      </c>
      <c r="C522" s="65" t="s">
        <v>405</v>
      </c>
      <c r="D522" s="65" t="s">
        <v>406</v>
      </c>
      <c r="E522" s="65" t="s">
        <v>329</v>
      </c>
      <c r="F522" s="65" t="s">
        <v>149</v>
      </c>
      <c r="G522" s="69" t="str">
        <f t="shared" si="8"/>
        <v>Change Method Signature</v>
      </c>
      <c r="H522" s="65" t="s">
        <v>399</v>
      </c>
      <c r="I522" s="65" t="s">
        <v>407</v>
      </c>
      <c r="J522" s="65" t="s">
        <v>62</v>
      </c>
      <c r="K522" s="65" t="s">
        <v>61</v>
      </c>
      <c r="L522" s="65" t="s">
        <v>62</v>
      </c>
      <c r="M522" s="65" t="s">
        <v>76</v>
      </c>
      <c r="N522" s="65" t="s">
        <v>77</v>
      </c>
      <c r="O522" s="65" t="s">
        <v>61</v>
      </c>
      <c r="P522" s="65" t="s">
        <v>72</v>
      </c>
    </row>
    <row r="523" spans="1:16" ht="168">
      <c r="A523" s="65" t="s">
        <v>3810</v>
      </c>
      <c r="B523" s="65" t="s">
        <v>3186</v>
      </c>
      <c r="C523" s="65" t="s">
        <v>405</v>
      </c>
      <c r="D523" s="65" t="s">
        <v>414</v>
      </c>
      <c r="E523" s="65" t="s">
        <v>329</v>
      </c>
      <c r="F523" s="65" t="s">
        <v>149</v>
      </c>
      <c r="G523" s="69" t="str">
        <f t="shared" si="8"/>
        <v>Change Method Signature</v>
      </c>
      <c r="H523" s="65" t="s">
        <v>399</v>
      </c>
      <c r="I523" s="65" t="s">
        <v>415</v>
      </c>
      <c r="J523" s="65" t="s">
        <v>62</v>
      </c>
      <c r="K523" s="65" t="s">
        <v>61</v>
      </c>
      <c r="L523" s="65" t="s">
        <v>62</v>
      </c>
      <c r="M523" s="65" t="s">
        <v>3811</v>
      </c>
      <c r="N523" s="65" t="s">
        <v>125</v>
      </c>
      <c r="O523" s="65" t="s">
        <v>61</v>
      </c>
      <c r="P523" s="65" t="s">
        <v>72</v>
      </c>
    </row>
    <row r="524" spans="1:16" ht="168">
      <c r="A524" s="65" t="s">
        <v>3812</v>
      </c>
      <c r="B524" s="65" t="s">
        <v>3192</v>
      </c>
      <c r="C524" s="65" t="s">
        <v>1282</v>
      </c>
      <c r="D524" s="65" t="s">
        <v>1289</v>
      </c>
      <c r="E524" s="65" t="s">
        <v>1274</v>
      </c>
      <c r="F524" s="65" t="s">
        <v>149</v>
      </c>
      <c r="G524" s="69" t="str">
        <f t="shared" si="8"/>
        <v>Change Method Signature</v>
      </c>
      <c r="H524" s="65" t="s">
        <v>1276</v>
      </c>
      <c r="I524" s="65" t="s">
        <v>1290</v>
      </c>
      <c r="J524" s="65" t="s">
        <v>62</v>
      </c>
      <c r="K524" s="65" t="s">
        <v>61</v>
      </c>
      <c r="L524" s="65" t="s">
        <v>62</v>
      </c>
      <c r="M524" s="65" t="s">
        <v>76</v>
      </c>
      <c r="N524" s="65" t="s">
        <v>77</v>
      </c>
      <c r="O524" s="65" t="s">
        <v>61</v>
      </c>
      <c r="P524" s="65" t="s">
        <v>72</v>
      </c>
    </row>
    <row r="525" spans="1:16" ht="168">
      <c r="A525" s="65" t="s">
        <v>3813</v>
      </c>
      <c r="B525" s="65" t="s">
        <v>3192</v>
      </c>
      <c r="C525" s="65" t="s">
        <v>1282</v>
      </c>
      <c r="D525" s="65" t="s">
        <v>1300</v>
      </c>
      <c r="E525" s="65" t="s">
        <v>1274</v>
      </c>
      <c r="F525" s="65" t="s">
        <v>149</v>
      </c>
      <c r="G525" s="69" t="str">
        <f t="shared" si="8"/>
        <v>Change Method Signature</v>
      </c>
      <c r="H525" s="65" t="s">
        <v>1276</v>
      </c>
      <c r="I525" s="65" t="s">
        <v>1301</v>
      </c>
      <c r="J525" s="65" t="s">
        <v>62</v>
      </c>
      <c r="K525" s="65" t="s">
        <v>61</v>
      </c>
      <c r="L525" s="65" t="s">
        <v>62</v>
      </c>
      <c r="M525" s="65" t="s">
        <v>3424</v>
      </c>
      <c r="N525" s="65" t="s">
        <v>77</v>
      </c>
      <c r="O525" s="65" t="s">
        <v>61</v>
      </c>
      <c r="P525" s="65" t="s">
        <v>72</v>
      </c>
    </row>
    <row r="526" spans="1:16" ht="168">
      <c r="A526" s="65" t="s">
        <v>3814</v>
      </c>
      <c r="B526" s="65" t="s">
        <v>3187</v>
      </c>
      <c r="C526" s="65" t="s">
        <v>1282</v>
      </c>
      <c r="D526" s="65" t="s">
        <v>1286</v>
      </c>
      <c r="E526" s="65" t="s">
        <v>1274</v>
      </c>
      <c r="F526" s="65" t="s">
        <v>149</v>
      </c>
      <c r="G526" s="69" t="str">
        <f t="shared" si="8"/>
        <v>Change Method Signature</v>
      </c>
      <c r="H526" s="65" t="s">
        <v>1276</v>
      </c>
      <c r="I526" s="65" t="s">
        <v>1287</v>
      </c>
      <c r="J526" s="65" t="s">
        <v>102</v>
      </c>
      <c r="K526" s="65" t="s">
        <v>61</v>
      </c>
      <c r="L526" s="65" t="s">
        <v>62</v>
      </c>
      <c r="M526" s="65" t="s">
        <v>3359</v>
      </c>
      <c r="N526" s="65" t="s">
        <v>64</v>
      </c>
      <c r="O526" s="65" t="s">
        <v>62</v>
      </c>
      <c r="P526" s="65" t="s">
        <v>162</v>
      </c>
    </row>
    <row r="527" spans="1:16" ht="168">
      <c r="A527" s="65" t="s">
        <v>3815</v>
      </c>
      <c r="B527" s="65" t="s">
        <v>3187</v>
      </c>
      <c r="C527" s="65" t="s">
        <v>1282</v>
      </c>
      <c r="D527" s="65" t="s">
        <v>1297</v>
      </c>
      <c r="E527" s="65" t="s">
        <v>1274</v>
      </c>
      <c r="F527" s="65" t="s">
        <v>149</v>
      </c>
      <c r="G527" s="69" t="str">
        <f t="shared" si="8"/>
        <v>Change Method Signature</v>
      </c>
      <c r="H527" s="65" t="s">
        <v>1276</v>
      </c>
      <c r="I527" s="65" t="s">
        <v>1298</v>
      </c>
      <c r="J527" s="65" t="s">
        <v>62</v>
      </c>
      <c r="K527" s="65" t="s">
        <v>61</v>
      </c>
      <c r="L527" s="65" t="s">
        <v>62</v>
      </c>
      <c r="M527" s="65" t="s">
        <v>536</v>
      </c>
      <c r="N527" s="65" t="s">
        <v>77</v>
      </c>
      <c r="O527" s="65" t="s">
        <v>61</v>
      </c>
      <c r="P527" s="65" t="s">
        <v>72</v>
      </c>
    </row>
    <row r="528" spans="1:16" ht="168">
      <c r="A528" s="65" t="s">
        <v>3816</v>
      </c>
      <c r="B528" s="65" t="s">
        <v>3186</v>
      </c>
      <c r="C528" s="65" t="s">
        <v>1282</v>
      </c>
      <c r="D528" s="65" t="s">
        <v>1283</v>
      </c>
      <c r="E528" s="65" t="s">
        <v>1274</v>
      </c>
      <c r="F528" s="65" t="s">
        <v>149</v>
      </c>
      <c r="G528" s="69" t="str">
        <f t="shared" si="8"/>
        <v>Change Method Signature</v>
      </c>
      <c r="H528" s="65" t="s">
        <v>1276</v>
      </c>
      <c r="I528" s="65" t="s">
        <v>1284</v>
      </c>
      <c r="J528" s="65" t="s">
        <v>62</v>
      </c>
      <c r="K528" s="65" t="s">
        <v>61</v>
      </c>
      <c r="L528" s="65" t="s">
        <v>62</v>
      </c>
      <c r="M528" s="65" t="s">
        <v>76</v>
      </c>
      <c r="N528" s="65" t="s">
        <v>77</v>
      </c>
      <c r="O528" s="65" t="s">
        <v>61</v>
      </c>
      <c r="P528" s="65" t="s">
        <v>72</v>
      </c>
    </row>
    <row r="529" spans="1:16" ht="168">
      <c r="A529" s="65" t="s">
        <v>3817</v>
      </c>
      <c r="B529" s="65" t="s">
        <v>3186</v>
      </c>
      <c r="C529" s="65" t="s">
        <v>1282</v>
      </c>
      <c r="D529" s="65" t="s">
        <v>1293</v>
      </c>
      <c r="E529" s="65" t="s">
        <v>1274</v>
      </c>
      <c r="F529" s="65" t="s">
        <v>149</v>
      </c>
      <c r="G529" s="69" t="str">
        <f t="shared" si="8"/>
        <v>Change Method Signature</v>
      </c>
      <c r="H529" s="65" t="s">
        <v>1276</v>
      </c>
      <c r="I529" s="65" t="s">
        <v>1294</v>
      </c>
      <c r="J529" s="65" t="s">
        <v>62</v>
      </c>
      <c r="K529" s="65" t="s">
        <v>61</v>
      </c>
      <c r="L529" s="65" t="s">
        <v>62</v>
      </c>
      <c r="M529" s="65" t="s">
        <v>76</v>
      </c>
      <c r="N529" s="65" t="s">
        <v>77</v>
      </c>
      <c r="O529" s="65" t="s">
        <v>61</v>
      </c>
      <c r="P529" s="65" t="s">
        <v>72</v>
      </c>
    </row>
    <row r="530" spans="1:16" ht="168">
      <c r="A530" s="65" t="s">
        <v>3818</v>
      </c>
      <c r="B530" s="65" t="s">
        <v>3186</v>
      </c>
      <c r="C530" s="65" t="s">
        <v>2053</v>
      </c>
      <c r="D530" s="65" t="s">
        <v>2054</v>
      </c>
      <c r="E530" s="65" t="s">
        <v>2046</v>
      </c>
      <c r="F530" s="65" t="s">
        <v>149</v>
      </c>
      <c r="G530" s="69" t="str">
        <f t="shared" si="8"/>
        <v>Change Method Signature</v>
      </c>
      <c r="H530" s="65" t="s">
        <v>2048</v>
      </c>
      <c r="I530" s="65" t="s">
        <v>2055</v>
      </c>
      <c r="J530" s="65" t="s">
        <v>62</v>
      </c>
      <c r="K530" s="65" t="s">
        <v>61</v>
      </c>
      <c r="L530" s="65" t="s">
        <v>62</v>
      </c>
      <c r="M530" s="65" t="s">
        <v>76</v>
      </c>
      <c r="N530" s="65" t="s">
        <v>77</v>
      </c>
      <c r="O530" s="65" t="s">
        <v>61</v>
      </c>
      <c r="P530" s="65" t="s">
        <v>72</v>
      </c>
    </row>
    <row r="531" spans="1:16" ht="168">
      <c r="A531" s="65" t="s">
        <v>3819</v>
      </c>
      <c r="B531" s="65" t="s">
        <v>3192</v>
      </c>
      <c r="C531" s="65" t="s">
        <v>2053</v>
      </c>
      <c r="D531" s="65" t="s">
        <v>2058</v>
      </c>
      <c r="E531" s="65" t="s">
        <v>2046</v>
      </c>
      <c r="F531" s="65" t="s">
        <v>149</v>
      </c>
      <c r="G531" s="69" t="str">
        <f t="shared" si="8"/>
        <v>Change Method Signature</v>
      </c>
      <c r="H531" s="65" t="s">
        <v>2048</v>
      </c>
      <c r="I531" s="65" t="s">
        <v>2059</v>
      </c>
      <c r="J531" s="65" t="s">
        <v>62</v>
      </c>
      <c r="K531" s="65" t="s">
        <v>61</v>
      </c>
      <c r="L531" s="65" t="s">
        <v>62</v>
      </c>
      <c r="M531" s="65" t="s">
        <v>76</v>
      </c>
      <c r="N531" s="65" t="s">
        <v>77</v>
      </c>
      <c r="O531" s="65" t="s">
        <v>61</v>
      </c>
      <c r="P531" s="65" t="s">
        <v>72</v>
      </c>
    </row>
    <row r="532" spans="1:16" ht="168">
      <c r="A532" s="65" t="s">
        <v>3820</v>
      </c>
      <c r="B532" s="65" t="s">
        <v>3187</v>
      </c>
      <c r="C532" s="65" t="s">
        <v>2053</v>
      </c>
      <c r="D532" s="65" t="s">
        <v>2056</v>
      </c>
      <c r="E532" s="65" t="s">
        <v>2046</v>
      </c>
      <c r="F532" s="65" t="s">
        <v>149</v>
      </c>
      <c r="G532" s="69" t="str">
        <f t="shared" si="8"/>
        <v>Change Method Signature</v>
      </c>
      <c r="H532" s="65" t="s">
        <v>2048</v>
      </c>
      <c r="I532" s="65" t="s">
        <v>2057</v>
      </c>
      <c r="J532" s="65" t="s">
        <v>62</v>
      </c>
      <c r="K532" s="65" t="s">
        <v>61</v>
      </c>
      <c r="L532" s="65" t="s">
        <v>62</v>
      </c>
      <c r="M532" s="65" t="s">
        <v>76</v>
      </c>
      <c r="N532" s="65" t="s">
        <v>77</v>
      </c>
      <c r="O532" s="65" t="s">
        <v>61</v>
      </c>
      <c r="P532" s="65" t="s">
        <v>72</v>
      </c>
    </row>
    <row r="533" spans="1:16" ht="150.75">
      <c r="A533" s="65" t="s">
        <v>3821</v>
      </c>
      <c r="B533" s="65" t="s">
        <v>3192</v>
      </c>
      <c r="C533" s="65" t="s">
        <v>1703</v>
      </c>
      <c r="D533" s="65" t="s">
        <v>1708</v>
      </c>
      <c r="E533" s="65" t="s">
        <v>1684</v>
      </c>
      <c r="F533" s="65" t="s">
        <v>114</v>
      </c>
      <c r="G533" s="69" t="str">
        <f t="shared" si="8"/>
        <v>Extract Method</v>
      </c>
      <c r="H533" s="65" t="s">
        <v>1698</v>
      </c>
      <c r="I533" s="65" t="s">
        <v>1709</v>
      </c>
      <c r="J533" s="65" t="s">
        <v>62</v>
      </c>
      <c r="K533" s="65" t="s">
        <v>61</v>
      </c>
      <c r="L533" s="65" t="s">
        <v>62</v>
      </c>
      <c r="M533" s="65" t="s">
        <v>76</v>
      </c>
      <c r="N533" s="65" t="s">
        <v>77</v>
      </c>
      <c r="O533" s="65" t="s">
        <v>61</v>
      </c>
      <c r="P533" s="65" t="s">
        <v>72</v>
      </c>
    </row>
    <row r="534" spans="1:16" ht="150.75">
      <c r="A534" s="65" t="s">
        <v>3822</v>
      </c>
      <c r="B534" s="65" t="s">
        <v>3186</v>
      </c>
      <c r="C534" s="65" t="s">
        <v>1703</v>
      </c>
      <c r="D534" s="65" t="s">
        <v>1704</v>
      </c>
      <c r="E534" s="65" t="s">
        <v>1684</v>
      </c>
      <c r="F534" s="65" t="s">
        <v>114</v>
      </c>
      <c r="G534" s="69" t="str">
        <f t="shared" si="8"/>
        <v>Extract Method</v>
      </c>
      <c r="H534" s="65" t="s">
        <v>1698</v>
      </c>
      <c r="I534" s="65" t="s">
        <v>1705</v>
      </c>
      <c r="J534" s="65" t="s">
        <v>62</v>
      </c>
      <c r="K534" s="65" t="s">
        <v>61</v>
      </c>
      <c r="L534" s="65" t="s">
        <v>62</v>
      </c>
      <c r="M534" s="65" t="s">
        <v>76</v>
      </c>
      <c r="N534" s="65" t="s">
        <v>77</v>
      </c>
      <c r="O534" s="65" t="s">
        <v>61</v>
      </c>
      <c r="P534" s="65" t="s">
        <v>72</v>
      </c>
    </row>
    <row r="535" spans="1:16" ht="150.75">
      <c r="A535" s="65" t="s">
        <v>3823</v>
      </c>
      <c r="B535" s="65" t="s">
        <v>3187</v>
      </c>
      <c r="C535" s="65" t="s">
        <v>1703</v>
      </c>
      <c r="D535" s="65" t="s">
        <v>1706</v>
      </c>
      <c r="E535" s="65" t="s">
        <v>1684</v>
      </c>
      <c r="F535" s="65" t="s">
        <v>114</v>
      </c>
      <c r="G535" s="69" t="str">
        <f t="shared" si="8"/>
        <v>Extract Method</v>
      </c>
      <c r="H535" s="65" t="s">
        <v>1698</v>
      </c>
      <c r="I535" s="65" t="s">
        <v>1707</v>
      </c>
      <c r="J535" s="65" t="s">
        <v>62</v>
      </c>
      <c r="K535" s="65" t="s">
        <v>61</v>
      </c>
      <c r="L535" s="65" t="s">
        <v>62</v>
      </c>
      <c r="M535" s="65" t="s">
        <v>76</v>
      </c>
      <c r="N535" s="65" t="s">
        <v>77</v>
      </c>
      <c r="O535" s="65" t="s">
        <v>61</v>
      </c>
      <c r="P535" s="65" t="s">
        <v>72</v>
      </c>
    </row>
    <row r="536" spans="1:16" ht="168">
      <c r="A536" s="65" t="s">
        <v>3824</v>
      </c>
      <c r="B536" s="65" t="s">
        <v>3192</v>
      </c>
      <c r="C536" s="65" t="s">
        <v>1408</v>
      </c>
      <c r="D536" s="65" t="s">
        <v>1413</v>
      </c>
      <c r="E536" s="65" t="s">
        <v>1351</v>
      </c>
      <c r="F536" s="65" t="s">
        <v>80</v>
      </c>
      <c r="G536" s="69" t="str">
        <f t="shared" si="8"/>
        <v>Rename Method</v>
      </c>
      <c r="H536" s="65" t="s">
        <v>1403</v>
      </c>
      <c r="I536" s="65" t="s">
        <v>1414</v>
      </c>
      <c r="J536" s="65" t="s">
        <v>62</v>
      </c>
      <c r="K536" s="65" t="s">
        <v>61</v>
      </c>
      <c r="L536" s="65" t="s">
        <v>62</v>
      </c>
      <c r="M536" s="65" t="s">
        <v>76</v>
      </c>
      <c r="N536" s="65" t="s">
        <v>77</v>
      </c>
      <c r="O536" s="65" t="s">
        <v>61</v>
      </c>
      <c r="P536" s="65" t="s">
        <v>72</v>
      </c>
    </row>
    <row r="537" spans="1:16" ht="168">
      <c r="A537" s="65" t="s">
        <v>3825</v>
      </c>
      <c r="B537" s="65" t="s">
        <v>3192</v>
      </c>
      <c r="C537" s="65" t="s">
        <v>1408</v>
      </c>
      <c r="D537" s="65" t="s">
        <v>1420</v>
      </c>
      <c r="E537" s="65" t="s">
        <v>1351</v>
      </c>
      <c r="F537" s="65" t="s">
        <v>80</v>
      </c>
      <c r="G537" s="69" t="str">
        <f t="shared" si="8"/>
        <v>Rename Method</v>
      </c>
      <c r="H537" s="65" t="s">
        <v>1403</v>
      </c>
      <c r="I537" s="65" t="s">
        <v>1421</v>
      </c>
      <c r="J537" s="65" t="s">
        <v>62</v>
      </c>
      <c r="K537" s="65" t="s">
        <v>61</v>
      </c>
      <c r="L537" s="65" t="s">
        <v>62</v>
      </c>
      <c r="M537" s="65" t="s">
        <v>76</v>
      </c>
      <c r="N537" s="65" t="s">
        <v>77</v>
      </c>
      <c r="O537" s="65" t="s">
        <v>61</v>
      </c>
      <c r="P537" s="65" t="s">
        <v>72</v>
      </c>
    </row>
    <row r="538" spans="1:16" ht="168">
      <c r="A538" s="65" t="s">
        <v>3826</v>
      </c>
      <c r="B538" s="65" t="s">
        <v>3187</v>
      </c>
      <c r="C538" s="65" t="s">
        <v>1408</v>
      </c>
      <c r="D538" s="65" t="s">
        <v>1411</v>
      </c>
      <c r="E538" s="65" t="s">
        <v>1351</v>
      </c>
      <c r="F538" s="65" t="s">
        <v>80</v>
      </c>
      <c r="G538" s="69" t="str">
        <f t="shared" si="8"/>
        <v>Rename Method</v>
      </c>
      <c r="H538" s="65" t="s">
        <v>1403</v>
      </c>
      <c r="I538" s="65" t="s">
        <v>1412</v>
      </c>
      <c r="J538" s="65" t="s">
        <v>62</v>
      </c>
      <c r="K538" s="65" t="s">
        <v>61</v>
      </c>
      <c r="L538" s="65" t="s">
        <v>62</v>
      </c>
      <c r="M538" s="65" t="s">
        <v>76</v>
      </c>
      <c r="N538" s="65" t="s">
        <v>77</v>
      </c>
      <c r="O538" s="65" t="s">
        <v>61</v>
      </c>
      <c r="P538" s="65" t="s">
        <v>72</v>
      </c>
    </row>
    <row r="539" spans="1:16" ht="168">
      <c r="A539" s="65" t="s">
        <v>3257</v>
      </c>
      <c r="B539" s="65" t="s">
        <v>3187</v>
      </c>
      <c r="C539" s="65" t="s">
        <v>1408</v>
      </c>
      <c r="D539" s="65" t="s">
        <v>1418</v>
      </c>
      <c r="E539" s="65" t="s">
        <v>1351</v>
      </c>
      <c r="F539" s="65" t="s">
        <v>80</v>
      </c>
      <c r="G539" s="69" t="str">
        <f t="shared" si="8"/>
        <v>Rename Method</v>
      </c>
      <c r="H539" s="65" t="s">
        <v>1403</v>
      </c>
      <c r="I539" s="65" t="s">
        <v>1419</v>
      </c>
      <c r="J539" s="65" t="s">
        <v>62</v>
      </c>
      <c r="K539" s="65" t="s">
        <v>61</v>
      </c>
      <c r="L539" s="65" t="s">
        <v>62</v>
      </c>
      <c r="M539" s="65" t="s">
        <v>76</v>
      </c>
      <c r="N539" s="65" t="s">
        <v>77</v>
      </c>
      <c r="O539" s="65" t="s">
        <v>61</v>
      </c>
      <c r="P539" s="65" t="s">
        <v>72</v>
      </c>
    </row>
    <row r="540" spans="1:16" ht="150.75">
      <c r="A540" s="65" t="s">
        <v>3827</v>
      </c>
      <c r="B540" s="65" t="s">
        <v>3186</v>
      </c>
      <c r="C540" s="65" t="s">
        <v>1408</v>
      </c>
      <c r="D540" s="65" t="s">
        <v>1409</v>
      </c>
      <c r="E540" s="65" t="s">
        <v>1351</v>
      </c>
      <c r="F540" s="65" t="s">
        <v>80</v>
      </c>
      <c r="G540" s="69" t="str">
        <f t="shared" si="8"/>
        <v>Rename Method</v>
      </c>
      <c r="H540" s="65" t="s">
        <v>1403</v>
      </c>
      <c r="I540" s="65" t="s">
        <v>1410</v>
      </c>
      <c r="J540" s="65" t="s">
        <v>62</v>
      </c>
      <c r="K540" s="65" t="s">
        <v>61</v>
      </c>
      <c r="L540" s="65" t="s">
        <v>62</v>
      </c>
      <c r="M540" s="65" t="s">
        <v>76</v>
      </c>
      <c r="N540" s="65" t="s">
        <v>77</v>
      </c>
      <c r="O540" s="65" t="s">
        <v>61</v>
      </c>
      <c r="P540" s="65" t="s">
        <v>72</v>
      </c>
    </row>
    <row r="541" spans="1:16" ht="150.75">
      <c r="A541" s="65" t="s">
        <v>3828</v>
      </c>
      <c r="B541" s="65" t="s">
        <v>3186</v>
      </c>
      <c r="C541" s="65" t="s">
        <v>1408</v>
      </c>
      <c r="D541" s="65" t="s">
        <v>1416</v>
      </c>
      <c r="E541" s="65" t="s">
        <v>1351</v>
      </c>
      <c r="F541" s="65" t="s">
        <v>80</v>
      </c>
      <c r="G541" s="69" t="str">
        <f t="shared" si="8"/>
        <v>Rename Method</v>
      </c>
      <c r="H541" s="65" t="s">
        <v>1403</v>
      </c>
      <c r="I541" s="65" t="s">
        <v>1417</v>
      </c>
      <c r="J541" s="65" t="s">
        <v>62</v>
      </c>
      <c r="K541" s="65" t="s">
        <v>61</v>
      </c>
      <c r="L541" s="65" t="s">
        <v>62</v>
      </c>
      <c r="M541" s="65" t="s">
        <v>76</v>
      </c>
      <c r="N541" s="65" t="s">
        <v>77</v>
      </c>
      <c r="O541" s="65" t="s">
        <v>61</v>
      </c>
      <c r="P541" s="65" t="s">
        <v>72</v>
      </c>
    </row>
    <row r="542" spans="1:16" ht="168">
      <c r="A542" s="65" t="s">
        <v>3829</v>
      </c>
      <c r="B542" s="65" t="s">
        <v>3192</v>
      </c>
      <c r="C542" s="65" t="s">
        <v>1661</v>
      </c>
      <c r="D542" s="65" t="s">
        <v>1667</v>
      </c>
      <c r="E542" s="65" t="s">
        <v>1454</v>
      </c>
      <c r="F542" s="65" t="s">
        <v>180</v>
      </c>
      <c r="G542" s="69" t="str">
        <f t="shared" si="8"/>
        <v>Extract Variable</v>
      </c>
      <c r="H542" s="65" t="s">
        <v>1655</v>
      </c>
      <c r="I542" s="65" t="s">
        <v>2928</v>
      </c>
      <c r="J542" s="65" t="s">
        <v>62</v>
      </c>
      <c r="K542" s="65" t="s">
        <v>61</v>
      </c>
      <c r="L542" s="65" t="s">
        <v>62</v>
      </c>
      <c r="M542" s="65" t="s">
        <v>222</v>
      </c>
      <c r="N542" s="65" t="s">
        <v>77</v>
      </c>
      <c r="O542" s="65" t="s">
        <v>61</v>
      </c>
      <c r="P542" s="65" t="s">
        <v>72</v>
      </c>
    </row>
    <row r="543" spans="1:16" ht="200.25">
      <c r="A543" s="65" t="s">
        <v>3271</v>
      </c>
      <c r="B543" s="65" t="s">
        <v>3192</v>
      </c>
      <c r="C543" s="65" t="s">
        <v>1661</v>
      </c>
      <c r="D543" s="65" t="s">
        <v>1675</v>
      </c>
      <c r="E543" s="65" t="s">
        <v>1454</v>
      </c>
      <c r="F543" s="65" t="s">
        <v>180</v>
      </c>
      <c r="G543" s="69" t="str">
        <f t="shared" si="8"/>
        <v>Extract Variable</v>
      </c>
      <c r="H543" s="65" t="s">
        <v>1655</v>
      </c>
      <c r="I543" s="65" t="s">
        <v>1676</v>
      </c>
      <c r="J543" s="65" t="s">
        <v>62</v>
      </c>
      <c r="K543" s="65" t="s">
        <v>61</v>
      </c>
      <c r="L543" s="65" t="s">
        <v>62</v>
      </c>
      <c r="M543" s="65" t="s">
        <v>222</v>
      </c>
      <c r="N543" s="65" t="s">
        <v>77</v>
      </c>
      <c r="O543" s="65" t="s">
        <v>61</v>
      </c>
      <c r="P543" s="65" t="s">
        <v>72</v>
      </c>
    </row>
    <row r="544" spans="1:16" ht="183.75">
      <c r="A544" s="65" t="s">
        <v>3830</v>
      </c>
      <c r="B544" s="65" t="s">
        <v>3192</v>
      </c>
      <c r="C544" s="65" t="s">
        <v>1661</v>
      </c>
      <c r="D544" s="65" t="s">
        <v>1682</v>
      </c>
      <c r="E544" s="65" t="s">
        <v>1454</v>
      </c>
      <c r="F544" s="65" t="s">
        <v>180</v>
      </c>
      <c r="G544" s="69" t="str">
        <f t="shared" si="8"/>
        <v>Extract Variable</v>
      </c>
      <c r="H544" s="65" t="s">
        <v>1655</v>
      </c>
      <c r="I544" s="65" t="s">
        <v>1683</v>
      </c>
      <c r="J544" s="65" t="s">
        <v>62</v>
      </c>
      <c r="K544" s="65" t="s">
        <v>61</v>
      </c>
      <c r="L544" s="65" t="s">
        <v>62</v>
      </c>
      <c r="M544" s="65" t="s">
        <v>222</v>
      </c>
      <c r="N544" s="65" t="s">
        <v>77</v>
      </c>
      <c r="O544" s="65" t="s">
        <v>61</v>
      </c>
      <c r="P544" s="65" t="s">
        <v>72</v>
      </c>
    </row>
    <row r="545" spans="1:16" ht="168">
      <c r="A545" s="65" t="s">
        <v>3831</v>
      </c>
      <c r="B545" s="65" t="s">
        <v>3186</v>
      </c>
      <c r="C545" s="65" t="s">
        <v>1661</v>
      </c>
      <c r="D545" s="65" t="s">
        <v>1662</v>
      </c>
      <c r="E545" s="65" t="s">
        <v>1454</v>
      </c>
      <c r="F545" s="65" t="s">
        <v>180</v>
      </c>
      <c r="G545" s="69" t="str">
        <f t="shared" si="8"/>
        <v>Extract Variable</v>
      </c>
      <c r="H545" s="65" t="s">
        <v>1655</v>
      </c>
      <c r="I545" s="65" t="s">
        <v>1663</v>
      </c>
      <c r="J545" s="65" t="s">
        <v>62</v>
      </c>
      <c r="K545" s="65" t="s">
        <v>61</v>
      </c>
      <c r="L545" s="65" t="s">
        <v>62</v>
      </c>
      <c r="M545" s="65" t="s">
        <v>222</v>
      </c>
      <c r="N545" s="65" t="s">
        <v>77</v>
      </c>
      <c r="O545" s="65" t="s">
        <v>61</v>
      </c>
      <c r="P545" s="65" t="s">
        <v>72</v>
      </c>
    </row>
    <row r="546" spans="1:16" ht="183.75">
      <c r="A546" s="65" t="s">
        <v>3832</v>
      </c>
      <c r="B546" s="65" t="s">
        <v>3186</v>
      </c>
      <c r="C546" s="65" t="s">
        <v>1661</v>
      </c>
      <c r="D546" s="65" t="s">
        <v>1671</v>
      </c>
      <c r="E546" s="65" t="s">
        <v>1454</v>
      </c>
      <c r="F546" s="65" t="s">
        <v>180</v>
      </c>
      <c r="G546" s="69" t="str">
        <f t="shared" si="8"/>
        <v>Extract Variable</v>
      </c>
      <c r="H546" s="65" t="s">
        <v>1655</v>
      </c>
      <c r="I546" s="65" t="s">
        <v>1672</v>
      </c>
      <c r="J546" s="65" t="s">
        <v>62</v>
      </c>
      <c r="K546" s="65" t="s">
        <v>61</v>
      </c>
      <c r="L546" s="65" t="s">
        <v>62</v>
      </c>
      <c r="M546" s="65" t="s">
        <v>222</v>
      </c>
      <c r="N546" s="65" t="s">
        <v>77</v>
      </c>
      <c r="O546" s="65" t="s">
        <v>61</v>
      </c>
      <c r="P546" s="65" t="s">
        <v>72</v>
      </c>
    </row>
    <row r="547" spans="1:16" ht="183.75">
      <c r="A547" s="65" t="s">
        <v>3833</v>
      </c>
      <c r="B547" s="65" t="s">
        <v>3187</v>
      </c>
      <c r="C547" s="65" t="s">
        <v>1661</v>
      </c>
      <c r="D547" s="65" t="s">
        <v>2927</v>
      </c>
      <c r="E547" s="65" t="s">
        <v>1454</v>
      </c>
      <c r="F547" s="65" t="s">
        <v>180</v>
      </c>
      <c r="G547" s="69" t="str">
        <f t="shared" si="8"/>
        <v>Extract Variable</v>
      </c>
      <c r="H547" s="65" t="s">
        <v>1655</v>
      </c>
      <c r="I547" s="65" t="s">
        <v>1666</v>
      </c>
      <c r="J547" s="65" t="s">
        <v>62</v>
      </c>
      <c r="K547" s="65" t="s">
        <v>61</v>
      </c>
      <c r="L547" s="65" t="s">
        <v>62</v>
      </c>
      <c r="M547" s="65" t="s">
        <v>222</v>
      </c>
      <c r="N547" s="65" t="s">
        <v>77</v>
      </c>
      <c r="O547" s="65" t="s">
        <v>61</v>
      </c>
      <c r="P547" s="65" t="s">
        <v>72</v>
      </c>
    </row>
    <row r="548" spans="1:16" ht="200.25">
      <c r="A548" s="65" t="s">
        <v>3834</v>
      </c>
      <c r="B548" s="65" t="s">
        <v>3187</v>
      </c>
      <c r="C548" s="65" t="s">
        <v>1661</v>
      </c>
      <c r="D548" s="65" t="s">
        <v>1673</v>
      </c>
      <c r="E548" s="65" t="s">
        <v>1454</v>
      </c>
      <c r="F548" s="65" t="s">
        <v>180</v>
      </c>
      <c r="G548" s="69" t="str">
        <f t="shared" si="8"/>
        <v>Extract Variable</v>
      </c>
      <c r="H548" s="65" t="s">
        <v>1655</v>
      </c>
      <c r="I548" s="65" t="s">
        <v>1674</v>
      </c>
      <c r="J548" s="65" t="s">
        <v>62</v>
      </c>
      <c r="K548" s="65" t="s">
        <v>61</v>
      </c>
      <c r="L548" s="65" t="s">
        <v>62</v>
      </c>
      <c r="M548" s="65" t="s">
        <v>222</v>
      </c>
      <c r="N548" s="65" t="s">
        <v>77</v>
      </c>
      <c r="O548" s="65" t="s">
        <v>61</v>
      </c>
      <c r="P548" s="65" t="s">
        <v>72</v>
      </c>
    </row>
    <row r="549" spans="1:16" ht="183.75">
      <c r="A549" s="65" t="s">
        <v>3835</v>
      </c>
      <c r="B549" s="65" t="s">
        <v>3187</v>
      </c>
      <c r="C549" s="65" t="s">
        <v>1661</v>
      </c>
      <c r="D549" s="65" t="s">
        <v>1680</v>
      </c>
      <c r="E549" s="65" t="s">
        <v>1454</v>
      </c>
      <c r="F549" s="65" t="s">
        <v>180</v>
      </c>
      <c r="G549" s="69" t="str">
        <f t="shared" si="8"/>
        <v>Extract Variable</v>
      </c>
      <c r="H549" s="65" t="s">
        <v>1655</v>
      </c>
      <c r="I549" s="65" t="s">
        <v>1681</v>
      </c>
      <c r="J549" s="65" t="s">
        <v>62</v>
      </c>
      <c r="K549" s="65" t="s">
        <v>61</v>
      </c>
      <c r="L549" s="65" t="s">
        <v>62</v>
      </c>
      <c r="M549" s="65" t="s">
        <v>222</v>
      </c>
      <c r="N549" s="65" t="s">
        <v>77</v>
      </c>
      <c r="O549" s="65" t="s">
        <v>61</v>
      </c>
      <c r="P549" s="65" t="s">
        <v>72</v>
      </c>
    </row>
    <row r="550" spans="1:16" ht="168">
      <c r="A550" s="65" t="s">
        <v>3836</v>
      </c>
      <c r="B550" s="65" t="s">
        <v>3186</v>
      </c>
      <c r="C550" s="65" t="s">
        <v>1661</v>
      </c>
      <c r="D550" s="65" t="s">
        <v>1678</v>
      </c>
      <c r="E550" s="65" t="s">
        <v>1454</v>
      </c>
      <c r="F550" s="65" t="s">
        <v>180</v>
      </c>
      <c r="G550" s="69" t="str">
        <f t="shared" si="8"/>
        <v>Extract Variable</v>
      </c>
      <c r="H550" s="65" t="s">
        <v>1655</v>
      </c>
      <c r="I550" s="65" t="s">
        <v>1679</v>
      </c>
      <c r="J550" s="65" t="s">
        <v>62</v>
      </c>
      <c r="K550" s="65" t="s">
        <v>61</v>
      </c>
      <c r="L550" s="65" t="s">
        <v>62</v>
      </c>
      <c r="M550" s="65" t="s">
        <v>222</v>
      </c>
      <c r="N550" s="65" t="s">
        <v>77</v>
      </c>
      <c r="O550" s="65" t="s">
        <v>61</v>
      </c>
      <c r="P550" s="65" t="s">
        <v>72</v>
      </c>
    </row>
    <row r="551" spans="1:16" ht="250.5">
      <c r="A551" s="65" t="s">
        <v>3837</v>
      </c>
      <c r="B551" s="65" t="s">
        <v>3192</v>
      </c>
      <c r="C551" s="65" t="s">
        <v>2458</v>
      </c>
      <c r="D551" s="65" t="s">
        <v>2466</v>
      </c>
      <c r="E551" s="65" t="s">
        <v>2408</v>
      </c>
      <c r="F551" s="65" t="s">
        <v>149</v>
      </c>
      <c r="G551" s="69" t="str">
        <f t="shared" si="8"/>
        <v>Change Method Signature</v>
      </c>
      <c r="H551" s="65" t="s">
        <v>2453</v>
      </c>
      <c r="I551" s="65" t="s">
        <v>3110</v>
      </c>
      <c r="J551" s="65" t="s">
        <v>62</v>
      </c>
      <c r="K551" s="65" t="s">
        <v>61</v>
      </c>
      <c r="L551" s="65" t="s">
        <v>62</v>
      </c>
      <c r="M551" s="65" t="s">
        <v>536</v>
      </c>
      <c r="N551" s="65" t="s">
        <v>77</v>
      </c>
      <c r="O551" s="65" t="s">
        <v>61</v>
      </c>
      <c r="P551" s="65" t="s">
        <v>72</v>
      </c>
    </row>
    <row r="552" spans="1:16" ht="250.5">
      <c r="A552" s="65" t="s">
        <v>3838</v>
      </c>
      <c r="B552" s="65" t="s">
        <v>3187</v>
      </c>
      <c r="C552" s="65" t="s">
        <v>2458</v>
      </c>
      <c r="D552" s="65" t="s">
        <v>2463</v>
      </c>
      <c r="E552" s="65" t="s">
        <v>2408</v>
      </c>
      <c r="F552" s="65" t="s">
        <v>149</v>
      </c>
      <c r="G552" s="69" t="str">
        <f t="shared" si="8"/>
        <v>Change Method Signature</v>
      </c>
      <c r="H552" s="65" t="s">
        <v>2453</v>
      </c>
      <c r="I552" s="65" t="s">
        <v>3108</v>
      </c>
      <c r="J552" s="65" t="s">
        <v>62</v>
      </c>
      <c r="K552" s="65" t="s">
        <v>61</v>
      </c>
      <c r="L552" s="65" t="s">
        <v>62</v>
      </c>
      <c r="M552" s="65" t="s">
        <v>1295</v>
      </c>
      <c r="N552" s="65" t="s">
        <v>77</v>
      </c>
      <c r="O552" s="65" t="s">
        <v>61</v>
      </c>
      <c r="P552" s="65" t="s">
        <v>72</v>
      </c>
    </row>
    <row r="553" spans="1:16" ht="250.5">
      <c r="A553" s="65" t="s">
        <v>3839</v>
      </c>
      <c r="B553" s="65" t="s">
        <v>3186</v>
      </c>
      <c r="C553" s="65" t="s">
        <v>2458</v>
      </c>
      <c r="D553" s="65" t="s">
        <v>2459</v>
      </c>
      <c r="E553" s="65" t="s">
        <v>2408</v>
      </c>
      <c r="F553" s="65" t="s">
        <v>149</v>
      </c>
      <c r="G553" s="69" t="str">
        <f t="shared" si="8"/>
        <v>Change Method Signature</v>
      </c>
      <c r="H553" s="65" t="s">
        <v>2453</v>
      </c>
      <c r="I553" s="65" t="s">
        <v>3106</v>
      </c>
      <c r="J553" s="65" t="s">
        <v>62</v>
      </c>
      <c r="K553" s="65" t="s">
        <v>61</v>
      </c>
      <c r="L553" s="65" t="s">
        <v>62</v>
      </c>
      <c r="M553" s="65" t="s">
        <v>1295</v>
      </c>
      <c r="N553" s="65" t="s">
        <v>77</v>
      </c>
      <c r="O553" s="65" t="s">
        <v>61</v>
      </c>
      <c r="P553" s="65" t="s">
        <v>72</v>
      </c>
    </row>
    <row r="554" spans="1:16" ht="168">
      <c r="A554" s="65" t="s">
        <v>3840</v>
      </c>
      <c r="B554" s="65" t="s">
        <v>3192</v>
      </c>
      <c r="C554" s="65" t="s">
        <v>155</v>
      </c>
      <c r="D554" s="65" t="s">
        <v>163</v>
      </c>
      <c r="E554" s="65" t="s">
        <v>49</v>
      </c>
      <c r="F554" s="65" t="s">
        <v>149</v>
      </c>
      <c r="G554" s="69" t="str">
        <f t="shared" si="8"/>
        <v>Change Method Signature</v>
      </c>
      <c r="H554" s="65" t="s">
        <v>150</v>
      </c>
      <c r="I554" s="65" t="s">
        <v>164</v>
      </c>
      <c r="J554" s="65" t="s">
        <v>62</v>
      </c>
      <c r="K554" s="65" t="s">
        <v>61</v>
      </c>
      <c r="L554" s="65" t="s">
        <v>62</v>
      </c>
      <c r="M554" s="65" t="s">
        <v>3841</v>
      </c>
      <c r="N554" s="65" t="s">
        <v>64</v>
      </c>
      <c r="O554" s="65" t="s">
        <v>61</v>
      </c>
      <c r="P554" s="65" t="s">
        <v>72</v>
      </c>
    </row>
    <row r="555" spans="1:16" ht="168">
      <c r="A555" s="65" t="s">
        <v>3842</v>
      </c>
      <c r="B555" s="65" t="s">
        <v>3187</v>
      </c>
      <c r="C555" s="65" t="s">
        <v>155</v>
      </c>
      <c r="D555" s="65" t="s">
        <v>158</v>
      </c>
      <c r="E555" s="65" t="s">
        <v>49</v>
      </c>
      <c r="F555" s="65" t="s">
        <v>149</v>
      </c>
      <c r="G555" s="69" t="str">
        <f t="shared" si="8"/>
        <v>Change Method Signature</v>
      </c>
      <c r="H555" s="65" t="s">
        <v>150</v>
      </c>
      <c r="I555" s="65" t="s">
        <v>159</v>
      </c>
      <c r="J555" s="65" t="s">
        <v>102</v>
      </c>
      <c r="K555" s="65" t="s">
        <v>61</v>
      </c>
      <c r="L555" s="65" t="s">
        <v>62</v>
      </c>
      <c r="M555" s="65" t="s">
        <v>63</v>
      </c>
      <c r="N555" s="65" t="s">
        <v>64</v>
      </c>
      <c r="O555" s="65" t="s">
        <v>62</v>
      </c>
      <c r="P555" s="65" t="s">
        <v>162</v>
      </c>
    </row>
    <row r="556" spans="1:16" ht="168">
      <c r="A556" s="65" t="s">
        <v>3843</v>
      </c>
      <c r="B556" s="65" t="s">
        <v>3186</v>
      </c>
      <c r="C556" s="65" t="s">
        <v>155</v>
      </c>
      <c r="D556" s="65" t="s">
        <v>87</v>
      </c>
      <c r="E556" s="65" t="s">
        <v>49</v>
      </c>
      <c r="F556" s="65" t="s">
        <v>149</v>
      </c>
      <c r="G556" s="69" t="str">
        <f t="shared" si="8"/>
        <v>Change Method Signature</v>
      </c>
      <c r="H556" s="65" t="s">
        <v>150</v>
      </c>
      <c r="I556" s="65" t="s">
        <v>156</v>
      </c>
      <c r="J556" s="65" t="s">
        <v>62</v>
      </c>
      <c r="K556" s="65" t="s">
        <v>61</v>
      </c>
      <c r="L556" s="65" t="s">
        <v>62</v>
      </c>
      <c r="M556" s="65" t="s">
        <v>76</v>
      </c>
      <c r="N556" s="65" t="s">
        <v>77</v>
      </c>
      <c r="O556" s="65" t="s">
        <v>61</v>
      </c>
      <c r="P556" s="65" t="s">
        <v>72</v>
      </c>
    </row>
    <row r="557" spans="1:16" ht="168">
      <c r="A557" s="65" t="s">
        <v>3844</v>
      </c>
      <c r="B557" s="65" t="s">
        <v>3186</v>
      </c>
      <c r="C557" s="65" t="s">
        <v>1338</v>
      </c>
      <c r="D557" s="65" t="s">
        <v>1339</v>
      </c>
      <c r="E557" s="65" t="s">
        <v>1316</v>
      </c>
      <c r="F557" s="65" t="s">
        <v>149</v>
      </c>
      <c r="G557" s="69" t="str">
        <f t="shared" si="8"/>
        <v>Change Method Signature</v>
      </c>
      <c r="H557" s="65" t="s">
        <v>1332</v>
      </c>
      <c r="I557" s="65" t="s">
        <v>1340</v>
      </c>
      <c r="J557" s="65" t="s">
        <v>62</v>
      </c>
      <c r="K557" s="65" t="s">
        <v>61</v>
      </c>
      <c r="L557" s="65" t="s">
        <v>62</v>
      </c>
      <c r="M557" s="65" t="s">
        <v>76</v>
      </c>
      <c r="N557" s="65" t="s">
        <v>77</v>
      </c>
      <c r="O557" s="65" t="s">
        <v>61</v>
      </c>
      <c r="P557" s="65" t="s">
        <v>72</v>
      </c>
    </row>
    <row r="558" spans="1:16" ht="168">
      <c r="A558" s="65" t="s">
        <v>3845</v>
      </c>
      <c r="B558" s="65" t="s">
        <v>3192</v>
      </c>
      <c r="C558" s="65" t="s">
        <v>1338</v>
      </c>
      <c r="D558" s="65" t="s">
        <v>1346</v>
      </c>
      <c r="E558" s="65" t="s">
        <v>1316</v>
      </c>
      <c r="F558" s="65" t="s">
        <v>149</v>
      </c>
      <c r="G558" s="69" t="str">
        <f t="shared" si="8"/>
        <v>Change Method Signature</v>
      </c>
      <c r="H558" s="65" t="s">
        <v>1332</v>
      </c>
      <c r="I558" s="65" t="s">
        <v>1347</v>
      </c>
      <c r="J558" s="65" t="s">
        <v>102</v>
      </c>
      <c r="K558" s="65" t="s">
        <v>61</v>
      </c>
      <c r="L558" s="65" t="s">
        <v>62</v>
      </c>
      <c r="M558" s="65" t="s">
        <v>536</v>
      </c>
      <c r="N558" s="65" t="s">
        <v>64</v>
      </c>
      <c r="O558" s="65" t="s">
        <v>62</v>
      </c>
      <c r="P558" s="65" t="s">
        <v>162</v>
      </c>
    </row>
    <row r="559" spans="1:16" ht="168">
      <c r="A559" s="65" t="s">
        <v>3846</v>
      </c>
      <c r="B559" s="65" t="s">
        <v>3187</v>
      </c>
      <c r="C559" s="65" t="s">
        <v>1338</v>
      </c>
      <c r="D559" s="65" t="s">
        <v>1342</v>
      </c>
      <c r="E559" s="65" t="s">
        <v>1316</v>
      </c>
      <c r="F559" s="65" t="s">
        <v>149</v>
      </c>
      <c r="G559" s="69" t="str">
        <f t="shared" si="8"/>
        <v>Change Method Signature</v>
      </c>
      <c r="H559" s="65" t="s">
        <v>1332</v>
      </c>
      <c r="I559" s="65" t="s">
        <v>1343</v>
      </c>
      <c r="J559" s="65" t="s">
        <v>62</v>
      </c>
      <c r="K559" s="65" t="s">
        <v>61</v>
      </c>
      <c r="L559" s="65" t="s">
        <v>62</v>
      </c>
      <c r="M559" s="65" t="s">
        <v>76</v>
      </c>
      <c r="N559" s="65" t="s">
        <v>77</v>
      </c>
      <c r="O559" s="65" t="s">
        <v>61</v>
      </c>
      <c r="P559" s="65" t="s">
        <v>72</v>
      </c>
    </row>
    <row r="560" spans="1:16" ht="168">
      <c r="A560" s="65" t="s">
        <v>3847</v>
      </c>
      <c r="B560" s="65" t="s">
        <v>3192</v>
      </c>
      <c r="C560" s="65" t="s">
        <v>2164</v>
      </c>
      <c r="D560" s="65" t="s">
        <v>1270</v>
      </c>
      <c r="E560" s="65" t="s">
        <v>2120</v>
      </c>
      <c r="F560" s="65" t="s">
        <v>149</v>
      </c>
      <c r="G560" s="69" t="str">
        <f t="shared" si="8"/>
        <v>Change Method Signature</v>
      </c>
      <c r="H560" s="65" t="s">
        <v>2160</v>
      </c>
      <c r="I560" s="65" t="s">
        <v>2167</v>
      </c>
      <c r="J560" s="65" t="s">
        <v>62</v>
      </c>
      <c r="K560" s="65" t="s">
        <v>61</v>
      </c>
      <c r="L560" s="65" t="s">
        <v>62</v>
      </c>
      <c r="M560" s="65" t="s">
        <v>76</v>
      </c>
      <c r="N560" s="65" t="s">
        <v>77</v>
      </c>
      <c r="O560" s="65" t="s">
        <v>61</v>
      </c>
      <c r="P560" s="65" t="s">
        <v>72</v>
      </c>
    </row>
    <row r="561" spans="1:16" ht="168">
      <c r="A561" s="65" t="s">
        <v>3848</v>
      </c>
      <c r="B561" s="65" t="s">
        <v>3187</v>
      </c>
      <c r="C561" s="65" t="s">
        <v>2164</v>
      </c>
      <c r="D561" s="65" t="s">
        <v>1268</v>
      </c>
      <c r="E561" s="65" t="s">
        <v>2120</v>
      </c>
      <c r="F561" s="65" t="s">
        <v>149</v>
      </c>
      <c r="G561" s="69" t="str">
        <f t="shared" si="8"/>
        <v>Change Method Signature</v>
      </c>
      <c r="H561" s="65" t="s">
        <v>2160</v>
      </c>
      <c r="I561" s="65" t="s">
        <v>2166</v>
      </c>
      <c r="J561" s="65" t="s">
        <v>62</v>
      </c>
      <c r="K561" s="65" t="s">
        <v>61</v>
      </c>
      <c r="L561" s="65" t="s">
        <v>62</v>
      </c>
      <c r="M561" s="65" t="s">
        <v>76</v>
      </c>
      <c r="N561" s="65" t="s">
        <v>77</v>
      </c>
      <c r="O561" s="65" t="s">
        <v>61</v>
      </c>
      <c r="P561" s="65" t="s">
        <v>72</v>
      </c>
    </row>
    <row r="562" spans="1:16" ht="168">
      <c r="A562" s="65" t="s">
        <v>3849</v>
      </c>
      <c r="B562" s="65" t="s">
        <v>3186</v>
      </c>
      <c r="C562" s="65" t="s">
        <v>2164</v>
      </c>
      <c r="D562" s="65" t="s">
        <v>1266</v>
      </c>
      <c r="E562" s="65" t="s">
        <v>2120</v>
      </c>
      <c r="F562" s="65" t="s">
        <v>149</v>
      </c>
      <c r="G562" s="69" t="str">
        <f t="shared" si="8"/>
        <v>Change Method Signature</v>
      </c>
      <c r="H562" s="65" t="s">
        <v>2160</v>
      </c>
      <c r="I562" s="65" t="s">
        <v>2165</v>
      </c>
      <c r="J562" s="65" t="s">
        <v>62</v>
      </c>
      <c r="K562" s="65" t="s">
        <v>61</v>
      </c>
      <c r="L562" s="65" t="s">
        <v>62</v>
      </c>
      <c r="M562" s="65" t="s">
        <v>76</v>
      </c>
      <c r="N562" s="65" t="s">
        <v>77</v>
      </c>
      <c r="O562" s="65" t="s">
        <v>61</v>
      </c>
      <c r="P562" s="65" t="s">
        <v>72</v>
      </c>
    </row>
    <row r="563" spans="1:16" ht="168">
      <c r="A563" s="65" t="s">
        <v>3850</v>
      </c>
      <c r="B563" s="65" t="s">
        <v>3192</v>
      </c>
      <c r="C563" s="65" t="s">
        <v>530</v>
      </c>
      <c r="D563" s="65" t="s">
        <v>538</v>
      </c>
      <c r="E563" s="65" t="s">
        <v>436</v>
      </c>
      <c r="F563" s="65" t="s">
        <v>149</v>
      </c>
      <c r="G563" s="69" t="str">
        <f t="shared" si="8"/>
        <v>Change Method Signature</v>
      </c>
      <c r="H563" s="65" t="s">
        <v>525</v>
      </c>
      <c r="I563" s="65" t="s">
        <v>539</v>
      </c>
      <c r="J563" s="65" t="s">
        <v>62</v>
      </c>
      <c r="K563" s="65" t="s">
        <v>61</v>
      </c>
      <c r="L563" s="65" t="s">
        <v>62</v>
      </c>
      <c r="M563" s="65" t="s">
        <v>76</v>
      </c>
      <c r="N563" s="65" t="s">
        <v>77</v>
      </c>
      <c r="O563" s="65" t="s">
        <v>61</v>
      </c>
      <c r="P563" s="65" t="s">
        <v>72</v>
      </c>
    </row>
    <row r="564" spans="1:16" ht="168">
      <c r="A564" s="65" t="s">
        <v>3851</v>
      </c>
      <c r="B564" s="65" t="s">
        <v>3186</v>
      </c>
      <c r="C564" s="65" t="s">
        <v>530</v>
      </c>
      <c r="D564" s="65" t="s">
        <v>531</v>
      </c>
      <c r="E564" s="65" t="s">
        <v>436</v>
      </c>
      <c r="F564" s="65" t="s">
        <v>149</v>
      </c>
      <c r="G564" s="69" t="str">
        <f t="shared" si="8"/>
        <v>Change Method Signature</v>
      </c>
      <c r="H564" s="65" t="s">
        <v>525</v>
      </c>
      <c r="I564" s="65" t="s">
        <v>532</v>
      </c>
      <c r="J564" s="65" t="s">
        <v>62</v>
      </c>
      <c r="K564" s="65" t="s">
        <v>61</v>
      </c>
      <c r="L564" s="65" t="s">
        <v>62</v>
      </c>
      <c r="M564" s="65" t="s">
        <v>76</v>
      </c>
      <c r="N564" s="65" t="s">
        <v>77</v>
      </c>
      <c r="O564" s="65" t="s">
        <v>61</v>
      </c>
      <c r="P564" s="65" t="s">
        <v>72</v>
      </c>
    </row>
    <row r="565" spans="1:16" ht="168">
      <c r="A565" s="65" t="s">
        <v>3852</v>
      </c>
      <c r="B565" s="65" t="s">
        <v>3187</v>
      </c>
      <c r="C565" s="65" t="s">
        <v>530</v>
      </c>
      <c r="D565" s="65" t="s">
        <v>534</v>
      </c>
      <c r="E565" s="65" t="s">
        <v>436</v>
      </c>
      <c r="F565" s="65" t="s">
        <v>149</v>
      </c>
      <c r="G565" s="69" t="str">
        <f t="shared" si="8"/>
        <v>Change Method Signature</v>
      </c>
      <c r="H565" s="65" t="s">
        <v>525</v>
      </c>
      <c r="I565" s="65" t="s">
        <v>535</v>
      </c>
      <c r="J565" s="65" t="s">
        <v>62</v>
      </c>
      <c r="K565" s="65" t="s">
        <v>61</v>
      </c>
      <c r="L565" s="65" t="s">
        <v>62</v>
      </c>
      <c r="M565" s="65" t="s">
        <v>536</v>
      </c>
      <c r="N565" s="65" t="s">
        <v>77</v>
      </c>
      <c r="O565" s="65" t="s">
        <v>61</v>
      </c>
      <c r="P565" s="65" t="s">
        <v>72</v>
      </c>
    </row>
    <row r="566" spans="1:16" ht="168">
      <c r="A566" s="65" t="s">
        <v>3853</v>
      </c>
      <c r="B566" s="65" t="s">
        <v>3192</v>
      </c>
      <c r="C566" s="65" t="s">
        <v>840</v>
      </c>
      <c r="D566" s="65" t="s">
        <v>847</v>
      </c>
      <c r="E566" s="65" t="s">
        <v>743</v>
      </c>
      <c r="F566" s="65" t="s">
        <v>149</v>
      </c>
      <c r="G566" s="69" t="str">
        <f t="shared" si="8"/>
        <v>Change Method Signature</v>
      </c>
      <c r="H566" s="65" t="s">
        <v>835</v>
      </c>
      <c r="I566" s="65" t="s">
        <v>848</v>
      </c>
      <c r="J566" s="65" t="s">
        <v>62</v>
      </c>
      <c r="K566" s="65" t="s">
        <v>62</v>
      </c>
      <c r="L566" s="65" t="s">
        <v>61</v>
      </c>
      <c r="M566" s="65" t="s">
        <v>73</v>
      </c>
      <c r="N566" s="65" t="s">
        <v>73</v>
      </c>
      <c r="O566" s="65" t="s">
        <v>61</v>
      </c>
      <c r="P566" s="65" t="s">
        <v>850</v>
      </c>
    </row>
    <row r="567" spans="1:16" ht="168">
      <c r="A567" s="65" t="s">
        <v>3854</v>
      </c>
      <c r="B567" s="65" t="s">
        <v>3186</v>
      </c>
      <c r="C567" s="65" t="s">
        <v>840</v>
      </c>
      <c r="D567" s="65" t="s">
        <v>841</v>
      </c>
      <c r="E567" s="65" t="s">
        <v>743</v>
      </c>
      <c r="F567" s="65" t="s">
        <v>149</v>
      </c>
      <c r="G567" s="69" t="str">
        <f t="shared" si="8"/>
        <v>Change Method Signature</v>
      </c>
      <c r="H567" s="65" t="s">
        <v>835</v>
      </c>
      <c r="I567" s="65" t="s">
        <v>842</v>
      </c>
      <c r="J567" s="65" t="s">
        <v>62</v>
      </c>
      <c r="K567" s="65" t="s">
        <v>61</v>
      </c>
      <c r="L567" s="65" t="s">
        <v>62</v>
      </c>
      <c r="M567" s="65" t="s">
        <v>76</v>
      </c>
      <c r="N567" s="65" t="s">
        <v>77</v>
      </c>
      <c r="O567" s="65" t="s">
        <v>61</v>
      </c>
      <c r="P567" s="65" t="s">
        <v>72</v>
      </c>
    </row>
    <row r="568" spans="1:16" ht="216.75">
      <c r="A568" s="65" t="s">
        <v>3855</v>
      </c>
      <c r="B568" s="65" t="s">
        <v>3187</v>
      </c>
      <c r="C568" s="65" t="s">
        <v>840</v>
      </c>
      <c r="D568" s="65" t="s">
        <v>843</v>
      </c>
      <c r="E568" s="65" t="s">
        <v>743</v>
      </c>
      <c r="F568" s="65" t="s">
        <v>149</v>
      </c>
      <c r="G568" s="69" t="str">
        <f t="shared" si="8"/>
        <v>Change Method Signature</v>
      </c>
      <c r="H568" s="65" t="s">
        <v>835</v>
      </c>
      <c r="I568" s="65" t="s">
        <v>844</v>
      </c>
      <c r="J568" s="65" t="s">
        <v>61</v>
      </c>
      <c r="K568" s="65" t="s">
        <v>61</v>
      </c>
      <c r="L568" s="65" t="s">
        <v>62</v>
      </c>
      <c r="M568" s="65" t="s">
        <v>3856</v>
      </c>
      <c r="N568" s="65" t="s">
        <v>64</v>
      </c>
      <c r="O568" s="65" t="s">
        <v>62</v>
      </c>
      <c r="P568" s="65" t="s">
        <v>66</v>
      </c>
    </row>
    <row r="569" spans="1:16" ht="168">
      <c r="A569" s="65" t="s">
        <v>3857</v>
      </c>
      <c r="B569" s="65" t="s">
        <v>3192</v>
      </c>
      <c r="C569" s="65" t="s">
        <v>1983</v>
      </c>
      <c r="D569" s="65" t="s">
        <v>1988</v>
      </c>
      <c r="E569" s="65" t="s">
        <v>1962</v>
      </c>
      <c r="F569" s="65" t="s">
        <v>114</v>
      </c>
      <c r="G569" s="69" t="str">
        <f t="shared" si="8"/>
        <v>Extract Method</v>
      </c>
      <c r="H569" s="65" t="s">
        <v>1978</v>
      </c>
      <c r="I569" s="65" t="s">
        <v>1989</v>
      </c>
      <c r="J569" s="65" t="s">
        <v>62</v>
      </c>
      <c r="K569" s="65" t="s">
        <v>61</v>
      </c>
      <c r="L569" s="65" t="s">
        <v>62</v>
      </c>
      <c r="M569" s="65" t="s">
        <v>76</v>
      </c>
      <c r="N569" s="65" t="s">
        <v>77</v>
      </c>
      <c r="O569" s="65" t="s">
        <v>61</v>
      </c>
      <c r="P569" s="65" t="s">
        <v>72</v>
      </c>
    </row>
    <row r="570" spans="1:16" ht="168">
      <c r="A570" s="65" t="s">
        <v>3858</v>
      </c>
      <c r="B570" s="65" t="s">
        <v>3187</v>
      </c>
      <c r="C570" s="65" t="s">
        <v>1983</v>
      </c>
      <c r="D570" s="65" t="s">
        <v>1986</v>
      </c>
      <c r="E570" s="65" t="s">
        <v>1962</v>
      </c>
      <c r="F570" s="65" t="s">
        <v>114</v>
      </c>
      <c r="G570" s="69" t="str">
        <f t="shared" si="8"/>
        <v>Extract Method</v>
      </c>
      <c r="H570" s="65" t="s">
        <v>1978</v>
      </c>
      <c r="I570" s="65" t="s">
        <v>1987</v>
      </c>
      <c r="J570" s="65" t="s">
        <v>62</v>
      </c>
      <c r="K570" s="65" t="s">
        <v>61</v>
      </c>
      <c r="L570" s="65" t="s">
        <v>62</v>
      </c>
      <c r="M570" s="65" t="s">
        <v>76</v>
      </c>
      <c r="N570" s="65" t="s">
        <v>77</v>
      </c>
      <c r="O570" s="65" t="s">
        <v>61</v>
      </c>
      <c r="P570" s="65" t="s">
        <v>72</v>
      </c>
    </row>
    <row r="571" spans="1:16" ht="150.75">
      <c r="A571" s="65" t="s">
        <v>3859</v>
      </c>
      <c r="B571" s="65" t="s">
        <v>3186</v>
      </c>
      <c r="C571" s="65" t="s">
        <v>1983</v>
      </c>
      <c r="D571" s="65" t="s">
        <v>1984</v>
      </c>
      <c r="E571" s="65" t="s">
        <v>1962</v>
      </c>
      <c r="F571" s="65" t="s">
        <v>114</v>
      </c>
      <c r="G571" s="69" t="str">
        <f t="shared" si="8"/>
        <v>Extract Method</v>
      </c>
      <c r="H571" s="65" t="s">
        <v>1978</v>
      </c>
      <c r="I571" s="65" t="s">
        <v>1985</v>
      </c>
      <c r="J571" s="65" t="s">
        <v>62</v>
      </c>
      <c r="K571" s="65" t="s">
        <v>61</v>
      </c>
      <c r="L571" s="65" t="s">
        <v>62</v>
      </c>
      <c r="M571" s="65" t="s">
        <v>76</v>
      </c>
      <c r="N571" s="65" t="s">
        <v>77</v>
      </c>
      <c r="O571" s="65" t="s">
        <v>61</v>
      </c>
      <c r="P571" s="65" t="s">
        <v>72</v>
      </c>
    </row>
    <row r="572" spans="1:16" ht="168">
      <c r="A572" s="65" t="s">
        <v>3860</v>
      </c>
      <c r="B572" s="65" t="s">
        <v>3186</v>
      </c>
      <c r="C572" s="65" t="s">
        <v>985</v>
      </c>
      <c r="D572" s="65" t="s">
        <v>958</v>
      </c>
      <c r="E572" s="65" t="s">
        <v>977</v>
      </c>
      <c r="F572" s="65" t="s">
        <v>149</v>
      </c>
      <c r="G572" s="69" t="str">
        <f t="shared" si="8"/>
        <v>Change Method Signature</v>
      </c>
      <c r="H572" s="65" t="s">
        <v>979</v>
      </c>
      <c r="I572" s="65" t="s">
        <v>1010</v>
      </c>
      <c r="J572" s="65" t="s">
        <v>62</v>
      </c>
      <c r="K572" s="65" t="s">
        <v>61</v>
      </c>
      <c r="L572" s="65" t="s">
        <v>62</v>
      </c>
      <c r="M572" s="65" t="s">
        <v>76</v>
      </c>
      <c r="N572" s="65" t="s">
        <v>77</v>
      </c>
      <c r="O572" s="65" t="s">
        <v>61</v>
      </c>
      <c r="P572" s="65" t="s">
        <v>72</v>
      </c>
    </row>
    <row r="573" spans="1:16" ht="168">
      <c r="A573" s="65" t="s">
        <v>3861</v>
      </c>
      <c r="B573" s="65" t="s">
        <v>3192</v>
      </c>
      <c r="C573" s="65" t="s">
        <v>985</v>
      </c>
      <c r="D573" s="65" t="s">
        <v>963</v>
      </c>
      <c r="E573" s="65" t="s">
        <v>977</v>
      </c>
      <c r="F573" s="65" t="s">
        <v>149</v>
      </c>
      <c r="G573" s="69" t="str">
        <f t="shared" si="8"/>
        <v>Change Method Signature</v>
      </c>
      <c r="H573" s="65" t="s">
        <v>979</v>
      </c>
      <c r="I573" s="65" t="s">
        <v>1013</v>
      </c>
      <c r="J573" s="65" t="s">
        <v>62</v>
      </c>
      <c r="K573" s="65" t="s">
        <v>61</v>
      </c>
      <c r="L573" s="65" t="s">
        <v>62</v>
      </c>
      <c r="M573" s="65" t="s">
        <v>76</v>
      </c>
      <c r="N573" s="65" t="s">
        <v>77</v>
      </c>
      <c r="O573" s="65" t="s">
        <v>61</v>
      </c>
      <c r="P573" s="65" t="s">
        <v>72</v>
      </c>
    </row>
    <row r="574" spans="1:16" ht="168">
      <c r="A574" s="65" t="s">
        <v>3862</v>
      </c>
      <c r="B574" s="65" t="s">
        <v>3192</v>
      </c>
      <c r="C574" s="65" t="s">
        <v>985</v>
      </c>
      <c r="D574" s="65" t="s">
        <v>991</v>
      </c>
      <c r="E574" s="65" t="s">
        <v>977</v>
      </c>
      <c r="F574" s="65" t="s">
        <v>149</v>
      </c>
      <c r="G574" s="69" t="str">
        <f t="shared" si="8"/>
        <v>Change Method Signature</v>
      </c>
      <c r="H574" s="65" t="s">
        <v>979</v>
      </c>
      <c r="I574" s="65" t="s">
        <v>992</v>
      </c>
      <c r="J574" s="65" t="s">
        <v>62</v>
      </c>
      <c r="K574" s="65" t="s">
        <v>61</v>
      </c>
      <c r="L574" s="65" t="s">
        <v>62</v>
      </c>
      <c r="M574" s="65" t="s">
        <v>76</v>
      </c>
      <c r="N574" s="65" t="s">
        <v>77</v>
      </c>
      <c r="O574" s="65" t="s">
        <v>61</v>
      </c>
      <c r="P574" s="65" t="s">
        <v>72</v>
      </c>
    </row>
    <row r="575" spans="1:16" ht="168">
      <c r="A575" s="65" t="s">
        <v>3863</v>
      </c>
      <c r="B575" s="65" t="s">
        <v>3192</v>
      </c>
      <c r="C575" s="65" t="s">
        <v>985</v>
      </c>
      <c r="D575" s="65" t="s">
        <v>999</v>
      </c>
      <c r="E575" s="65" t="s">
        <v>977</v>
      </c>
      <c r="F575" s="65" t="s">
        <v>149</v>
      </c>
      <c r="G575" s="69" t="str">
        <f t="shared" si="8"/>
        <v>Change Method Signature</v>
      </c>
      <c r="H575" s="65" t="s">
        <v>979</v>
      </c>
      <c r="I575" s="65" t="s">
        <v>1000</v>
      </c>
      <c r="J575" s="65" t="s">
        <v>62</v>
      </c>
      <c r="K575" s="65" t="s">
        <v>61</v>
      </c>
      <c r="L575" s="65" t="s">
        <v>62</v>
      </c>
      <c r="M575" s="65" t="s">
        <v>76</v>
      </c>
      <c r="N575" s="65" t="s">
        <v>77</v>
      </c>
      <c r="O575" s="65" t="s">
        <v>61</v>
      </c>
      <c r="P575" s="65" t="s">
        <v>72</v>
      </c>
    </row>
    <row r="576" spans="1:16" ht="168">
      <c r="A576" s="65" t="s">
        <v>3864</v>
      </c>
      <c r="B576" s="65" t="s">
        <v>3192</v>
      </c>
      <c r="C576" s="65" t="s">
        <v>985</v>
      </c>
      <c r="D576" s="65" t="s">
        <v>1007</v>
      </c>
      <c r="E576" s="65" t="s">
        <v>977</v>
      </c>
      <c r="F576" s="65" t="s">
        <v>149</v>
      </c>
      <c r="G576" s="69" t="str">
        <f t="shared" si="8"/>
        <v>Change Method Signature</v>
      </c>
      <c r="H576" s="65" t="s">
        <v>979</v>
      </c>
      <c r="I576" s="65" t="s">
        <v>1008</v>
      </c>
      <c r="J576" s="65" t="s">
        <v>62</v>
      </c>
      <c r="K576" s="65" t="s">
        <v>61</v>
      </c>
      <c r="L576" s="65" t="s">
        <v>62</v>
      </c>
      <c r="M576" s="65" t="s">
        <v>76</v>
      </c>
      <c r="N576" s="65" t="s">
        <v>77</v>
      </c>
      <c r="O576" s="65" t="s">
        <v>61</v>
      </c>
      <c r="P576" s="65" t="s">
        <v>72</v>
      </c>
    </row>
    <row r="577" spans="1:16" ht="168">
      <c r="A577" s="65" t="s">
        <v>3865</v>
      </c>
      <c r="B577" s="65" t="s">
        <v>3186</v>
      </c>
      <c r="C577" s="65" t="s">
        <v>985</v>
      </c>
      <c r="D577" s="65" t="s">
        <v>986</v>
      </c>
      <c r="E577" s="65" t="s">
        <v>977</v>
      </c>
      <c r="F577" s="65" t="s">
        <v>149</v>
      </c>
      <c r="G577" s="69" t="str">
        <f t="shared" si="8"/>
        <v>Change Method Signature</v>
      </c>
      <c r="H577" s="65" t="s">
        <v>979</v>
      </c>
      <c r="I577" s="65" t="s">
        <v>987</v>
      </c>
      <c r="J577" s="65" t="s">
        <v>62</v>
      </c>
      <c r="K577" s="65" t="s">
        <v>61</v>
      </c>
      <c r="L577" s="65" t="s">
        <v>62</v>
      </c>
      <c r="M577" s="65" t="s">
        <v>76</v>
      </c>
      <c r="N577" s="65" t="s">
        <v>77</v>
      </c>
      <c r="O577" s="65" t="s">
        <v>61</v>
      </c>
      <c r="P577" s="65" t="s">
        <v>72</v>
      </c>
    </row>
    <row r="578" spans="1:16" ht="168">
      <c r="A578" s="65" t="s">
        <v>3866</v>
      </c>
      <c r="B578" s="65" t="s">
        <v>3187</v>
      </c>
      <c r="C578" s="65" t="s">
        <v>985</v>
      </c>
      <c r="D578" s="65" t="s">
        <v>961</v>
      </c>
      <c r="E578" s="65" t="s">
        <v>977</v>
      </c>
      <c r="F578" s="65" t="s">
        <v>149</v>
      </c>
      <c r="G578" s="69" t="str">
        <f t="shared" si="8"/>
        <v>Change Method Signature</v>
      </c>
      <c r="H578" s="65" t="s">
        <v>979</v>
      </c>
      <c r="I578" s="65" t="s">
        <v>1011</v>
      </c>
      <c r="J578" s="65" t="s">
        <v>62</v>
      </c>
      <c r="K578" s="65" t="s">
        <v>61</v>
      </c>
      <c r="L578" s="65" t="s">
        <v>62</v>
      </c>
      <c r="M578" s="65" t="s">
        <v>76</v>
      </c>
      <c r="N578" s="65" t="s">
        <v>77</v>
      </c>
      <c r="O578" s="65" t="s">
        <v>61</v>
      </c>
      <c r="P578" s="65" t="s">
        <v>72</v>
      </c>
    </row>
    <row r="579" spans="1:16" ht="168">
      <c r="A579" s="65" t="s">
        <v>3867</v>
      </c>
      <c r="B579" s="65" t="s">
        <v>3187</v>
      </c>
      <c r="C579" s="65" t="s">
        <v>985</v>
      </c>
      <c r="D579" s="65" t="s">
        <v>988</v>
      </c>
      <c r="E579" s="65" t="s">
        <v>977</v>
      </c>
      <c r="F579" s="65" t="s">
        <v>149</v>
      </c>
      <c r="G579" s="69" t="str">
        <f t="shared" ref="G579:G642" si="9">TRIM(IFERROR(LEFT(F579,FIND("(",F579)-1),F579))</f>
        <v>Change Method Signature</v>
      </c>
      <c r="H579" s="65" t="s">
        <v>979</v>
      </c>
      <c r="I579" s="65" t="s">
        <v>989</v>
      </c>
      <c r="J579" s="65" t="s">
        <v>62</v>
      </c>
      <c r="K579" s="65" t="s">
        <v>61</v>
      </c>
      <c r="L579" s="65" t="s">
        <v>62</v>
      </c>
      <c r="M579" s="65" t="s">
        <v>76</v>
      </c>
      <c r="N579" s="65" t="s">
        <v>77</v>
      </c>
      <c r="O579" s="65" t="s">
        <v>61</v>
      </c>
      <c r="P579" s="65" t="s">
        <v>72</v>
      </c>
    </row>
    <row r="580" spans="1:16" ht="168">
      <c r="A580" s="65" t="s">
        <v>3868</v>
      </c>
      <c r="B580" s="65" t="s">
        <v>3187</v>
      </c>
      <c r="C580" s="65" t="s">
        <v>985</v>
      </c>
      <c r="D580" s="65" t="s">
        <v>996</v>
      </c>
      <c r="E580" s="65" t="s">
        <v>977</v>
      </c>
      <c r="F580" s="65" t="s">
        <v>149</v>
      </c>
      <c r="G580" s="69" t="str">
        <f t="shared" si="9"/>
        <v>Change Method Signature</v>
      </c>
      <c r="H580" s="65" t="s">
        <v>979</v>
      </c>
      <c r="I580" s="65" t="s">
        <v>997</v>
      </c>
      <c r="J580" s="65" t="s">
        <v>62</v>
      </c>
      <c r="K580" s="65" t="s">
        <v>61</v>
      </c>
      <c r="L580" s="65" t="s">
        <v>62</v>
      </c>
      <c r="M580" s="65" t="s">
        <v>76</v>
      </c>
      <c r="N580" s="65" t="s">
        <v>77</v>
      </c>
      <c r="O580" s="65" t="s">
        <v>61</v>
      </c>
      <c r="P580" s="65" t="s">
        <v>72</v>
      </c>
    </row>
    <row r="581" spans="1:16" ht="168">
      <c r="A581" s="65" t="s">
        <v>3869</v>
      </c>
      <c r="B581" s="65" t="s">
        <v>3187</v>
      </c>
      <c r="C581" s="65" t="s">
        <v>985</v>
      </c>
      <c r="D581" s="65" t="s">
        <v>1004</v>
      </c>
      <c r="E581" s="65" t="s">
        <v>977</v>
      </c>
      <c r="F581" s="65" t="s">
        <v>149</v>
      </c>
      <c r="G581" s="69" t="str">
        <f t="shared" si="9"/>
        <v>Change Method Signature</v>
      </c>
      <c r="H581" s="65" t="s">
        <v>979</v>
      </c>
      <c r="I581" s="65" t="s">
        <v>1005</v>
      </c>
      <c r="J581" s="65" t="s">
        <v>62</v>
      </c>
      <c r="K581" s="65" t="s">
        <v>61</v>
      </c>
      <c r="L581" s="65" t="s">
        <v>62</v>
      </c>
      <c r="M581" s="65" t="s">
        <v>222</v>
      </c>
      <c r="N581" s="65" t="s">
        <v>77</v>
      </c>
      <c r="O581" s="65" t="s">
        <v>61</v>
      </c>
      <c r="P581" s="65" t="s">
        <v>72</v>
      </c>
    </row>
    <row r="582" spans="1:16" ht="168">
      <c r="A582" s="65" t="s">
        <v>3233</v>
      </c>
      <c r="B582" s="65" t="s">
        <v>3186</v>
      </c>
      <c r="C582" s="65" t="s">
        <v>985</v>
      </c>
      <c r="D582" s="65" t="s">
        <v>994</v>
      </c>
      <c r="E582" s="65" t="s">
        <v>977</v>
      </c>
      <c r="F582" s="65" t="s">
        <v>149</v>
      </c>
      <c r="G582" s="69" t="str">
        <f t="shared" si="9"/>
        <v>Change Method Signature</v>
      </c>
      <c r="H582" s="65" t="s">
        <v>979</v>
      </c>
      <c r="I582" s="65" t="s">
        <v>995</v>
      </c>
      <c r="J582" s="65" t="s">
        <v>62</v>
      </c>
      <c r="K582" s="65" t="s">
        <v>61</v>
      </c>
      <c r="L582" s="65" t="s">
        <v>62</v>
      </c>
      <c r="M582" s="65" t="s">
        <v>76</v>
      </c>
      <c r="N582" s="65" t="s">
        <v>77</v>
      </c>
      <c r="O582" s="65" t="s">
        <v>61</v>
      </c>
      <c r="P582" s="65" t="s">
        <v>72</v>
      </c>
    </row>
    <row r="583" spans="1:16" ht="168">
      <c r="A583" s="65" t="s">
        <v>3870</v>
      </c>
      <c r="B583" s="65" t="s">
        <v>3186</v>
      </c>
      <c r="C583" s="65" t="s">
        <v>985</v>
      </c>
      <c r="D583" s="65" t="s">
        <v>1002</v>
      </c>
      <c r="E583" s="65" t="s">
        <v>977</v>
      </c>
      <c r="F583" s="65" t="s">
        <v>149</v>
      </c>
      <c r="G583" s="69" t="str">
        <f t="shared" si="9"/>
        <v>Change Method Signature</v>
      </c>
      <c r="H583" s="65" t="s">
        <v>979</v>
      </c>
      <c r="I583" s="65" t="s">
        <v>1003</v>
      </c>
      <c r="J583" s="65" t="s">
        <v>62</v>
      </c>
      <c r="K583" s="65" t="s">
        <v>61</v>
      </c>
      <c r="L583" s="65" t="s">
        <v>62</v>
      </c>
      <c r="M583" s="65" t="s">
        <v>76</v>
      </c>
      <c r="N583" s="65" t="s">
        <v>77</v>
      </c>
      <c r="O583" s="65" t="s">
        <v>61</v>
      </c>
      <c r="P583" s="65" t="s">
        <v>72</v>
      </c>
    </row>
    <row r="584" spans="1:16" ht="168">
      <c r="A584" s="65" t="s">
        <v>3871</v>
      </c>
      <c r="B584" s="65" t="s">
        <v>3192</v>
      </c>
      <c r="C584" s="65" t="s">
        <v>677</v>
      </c>
      <c r="D584" s="65" t="s">
        <v>684</v>
      </c>
      <c r="E584" s="65" t="s">
        <v>600</v>
      </c>
      <c r="F584" s="65" t="s">
        <v>149</v>
      </c>
      <c r="G584" s="69" t="str">
        <f t="shared" si="9"/>
        <v>Change Method Signature</v>
      </c>
      <c r="H584" s="65" t="s">
        <v>672</v>
      </c>
      <c r="I584" s="65" t="s">
        <v>685</v>
      </c>
      <c r="J584" s="65" t="s">
        <v>62</v>
      </c>
      <c r="K584" s="65" t="s">
        <v>61</v>
      </c>
      <c r="L584" s="65" t="s">
        <v>62</v>
      </c>
      <c r="M584" s="65" t="s">
        <v>76</v>
      </c>
      <c r="N584" s="65" t="s">
        <v>77</v>
      </c>
      <c r="O584" s="65" t="s">
        <v>61</v>
      </c>
      <c r="P584" s="65" t="s">
        <v>72</v>
      </c>
    </row>
    <row r="585" spans="1:16" ht="168">
      <c r="A585" s="65" t="s">
        <v>3243</v>
      </c>
      <c r="B585" s="65" t="s">
        <v>3187</v>
      </c>
      <c r="C585" s="65" t="s">
        <v>677</v>
      </c>
      <c r="D585" s="65" t="s">
        <v>682</v>
      </c>
      <c r="E585" s="65" t="s">
        <v>600</v>
      </c>
      <c r="F585" s="65" t="s">
        <v>149</v>
      </c>
      <c r="G585" s="69" t="str">
        <f t="shared" si="9"/>
        <v>Change Method Signature</v>
      </c>
      <c r="H585" s="65" t="s">
        <v>672</v>
      </c>
      <c r="I585" s="65" t="s">
        <v>683</v>
      </c>
      <c r="J585" s="65" t="s">
        <v>62</v>
      </c>
      <c r="K585" s="65" t="s">
        <v>61</v>
      </c>
      <c r="L585" s="65" t="s">
        <v>62</v>
      </c>
      <c r="M585" s="65" t="s">
        <v>76</v>
      </c>
      <c r="N585" s="65" t="s">
        <v>77</v>
      </c>
      <c r="O585" s="65" t="s">
        <v>61</v>
      </c>
      <c r="P585" s="65" t="s">
        <v>72</v>
      </c>
    </row>
    <row r="586" spans="1:16" ht="168">
      <c r="A586" s="65" t="s">
        <v>3872</v>
      </c>
      <c r="B586" s="65" t="s">
        <v>3186</v>
      </c>
      <c r="C586" s="65" t="s">
        <v>677</v>
      </c>
      <c r="D586" s="65" t="s">
        <v>678</v>
      </c>
      <c r="E586" s="65" t="s">
        <v>600</v>
      </c>
      <c r="F586" s="65" t="s">
        <v>149</v>
      </c>
      <c r="G586" s="69" t="str">
        <f t="shared" si="9"/>
        <v>Change Method Signature</v>
      </c>
      <c r="H586" s="65" t="s">
        <v>672</v>
      </c>
      <c r="I586" s="65" t="s">
        <v>679</v>
      </c>
      <c r="J586" s="65" t="s">
        <v>62</v>
      </c>
      <c r="K586" s="65" t="s">
        <v>61</v>
      </c>
      <c r="L586" s="65" t="s">
        <v>62</v>
      </c>
      <c r="M586" s="65" t="s">
        <v>3449</v>
      </c>
      <c r="N586" s="65" t="s">
        <v>125</v>
      </c>
      <c r="O586" s="65" t="s">
        <v>61</v>
      </c>
      <c r="P586" s="65" t="s">
        <v>72</v>
      </c>
    </row>
    <row r="587" spans="1:16" ht="168">
      <c r="A587" s="65" t="s">
        <v>3873</v>
      </c>
      <c r="B587" s="65" t="s">
        <v>3192</v>
      </c>
      <c r="C587" s="65" t="s">
        <v>487</v>
      </c>
      <c r="D587" s="65" t="s">
        <v>494</v>
      </c>
      <c r="E587" s="65" t="s">
        <v>436</v>
      </c>
      <c r="F587" s="65" t="s">
        <v>80</v>
      </c>
      <c r="G587" s="69" t="str">
        <f t="shared" si="9"/>
        <v>Rename Method</v>
      </c>
      <c r="H587" s="65" t="s">
        <v>482</v>
      </c>
      <c r="I587" s="65" t="s">
        <v>495</v>
      </c>
      <c r="J587" s="65" t="s">
        <v>102</v>
      </c>
      <c r="K587" s="65" t="s">
        <v>61</v>
      </c>
      <c r="L587" s="65" t="s">
        <v>62</v>
      </c>
      <c r="M587" s="65" t="s">
        <v>138</v>
      </c>
      <c r="N587" s="65" t="s">
        <v>64</v>
      </c>
      <c r="O587" s="65" t="s">
        <v>62</v>
      </c>
      <c r="P587" s="65" t="s">
        <v>162</v>
      </c>
    </row>
    <row r="588" spans="1:16" ht="168">
      <c r="A588" s="65" t="s">
        <v>3874</v>
      </c>
      <c r="B588" s="65" t="s">
        <v>3187</v>
      </c>
      <c r="C588" s="65" t="s">
        <v>487</v>
      </c>
      <c r="D588" s="65" t="s">
        <v>491</v>
      </c>
      <c r="E588" s="65" t="s">
        <v>436</v>
      </c>
      <c r="F588" s="65" t="s">
        <v>80</v>
      </c>
      <c r="G588" s="69" t="str">
        <f t="shared" si="9"/>
        <v>Rename Method</v>
      </c>
      <c r="H588" s="65" t="s">
        <v>482</v>
      </c>
      <c r="I588" s="65" t="s">
        <v>492</v>
      </c>
      <c r="J588" s="65" t="s">
        <v>102</v>
      </c>
      <c r="K588" s="65" t="s">
        <v>61</v>
      </c>
      <c r="L588" s="65" t="s">
        <v>62</v>
      </c>
      <c r="M588" s="65" t="s">
        <v>138</v>
      </c>
      <c r="N588" s="65" t="s">
        <v>64</v>
      </c>
      <c r="O588" s="65" t="s">
        <v>62</v>
      </c>
      <c r="P588" s="65" t="s">
        <v>162</v>
      </c>
    </row>
    <row r="589" spans="1:16" ht="150.75">
      <c r="A589" s="65" t="s">
        <v>3875</v>
      </c>
      <c r="B589" s="65" t="s">
        <v>3186</v>
      </c>
      <c r="C589" s="65" t="s">
        <v>487</v>
      </c>
      <c r="D589" s="65" t="s">
        <v>488</v>
      </c>
      <c r="E589" s="65" t="s">
        <v>436</v>
      </c>
      <c r="F589" s="65" t="s">
        <v>80</v>
      </c>
      <c r="G589" s="69" t="str">
        <f t="shared" si="9"/>
        <v>Rename Method</v>
      </c>
      <c r="H589" s="65" t="s">
        <v>482</v>
      </c>
      <c r="I589" s="65" t="s">
        <v>489</v>
      </c>
      <c r="J589" s="65" t="s">
        <v>62</v>
      </c>
      <c r="K589" s="65" t="s">
        <v>61</v>
      </c>
      <c r="L589" s="65" t="s">
        <v>62</v>
      </c>
      <c r="M589" s="65" t="s">
        <v>222</v>
      </c>
      <c r="N589" s="65" t="s">
        <v>77</v>
      </c>
      <c r="O589" s="65" t="s">
        <v>61</v>
      </c>
      <c r="P589" s="65" t="s">
        <v>72</v>
      </c>
    </row>
    <row r="590" spans="1:16" ht="150.75">
      <c r="A590" s="65" t="s">
        <v>3876</v>
      </c>
      <c r="B590" s="65" t="s">
        <v>3192</v>
      </c>
      <c r="C590" s="65" t="s">
        <v>1778</v>
      </c>
      <c r="D590" s="65" t="s">
        <v>1783</v>
      </c>
      <c r="E590" s="65" t="s">
        <v>1721</v>
      </c>
      <c r="F590" s="65" t="s">
        <v>180</v>
      </c>
      <c r="G590" s="69" t="str">
        <f t="shared" si="9"/>
        <v>Extract Variable</v>
      </c>
      <c r="H590" s="65" t="s">
        <v>1773</v>
      </c>
      <c r="I590" s="65" t="s">
        <v>1784</v>
      </c>
      <c r="J590" s="65" t="s">
        <v>62</v>
      </c>
      <c r="K590" s="65" t="s">
        <v>61</v>
      </c>
      <c r="L590" s="65" t="s">
        <v>62</v>
      </c>
      <c r="M590" s="65" t="s">
        <v>76</v>
      </c>
      <c r="N590" s="65" t="s">
        <v>77</v>
      </c>
      <c r="O590" s="65" t="s">
        <v>61</v>
      </c>
      <c r="P590" s="65" t="s">
        <v>72</v>
      </c>
    </row>
    <row r="591" spans="1:16" ht="150.75">
      <c r="A591" s="65" t="s">
        <v>3877</v>
      </c>
      <c r="B591" s="65" t="s">
        <v>3187</v>
      </c>
      <c r="C591" s="65" t="s">
        <v>1778</v>
      </c>
      <c r="D591" s="65" t="s">
        <v>1781</v>
      </c>
      <c r="E591" s="65" t="s">
        <v>1721</v>
      </c>
      <c r="F591" s="65" t="s">
        <v>180</v>
      </c>
      <c r="G591" s="69" t="str">
        <f t="shared" si="9"/>
        <v>Extract Variable</v>
      </c>
      <c r="H591" s="65" t="s">
        <v>1773</v>
      </c>
      <c r="I591" s="65" t="s">
        <v>1782</v>
      </c>
      <c r="J591" s="65" t="s">
        <v>62</v>
      </c>
      <c r="K591" s="65" t="s">
        <v>61</v>
      </c>
      <c r="L591" s="65" t="s">
        <v>62</v>
      </c>
      <c r="M591" s="65" t="s">
        <v>76</v>
      </c>
      <c r="N591" s="65" t="s">
        <v>77</v>
      </c>
      <c r="O591" s="65" t="s">
        <v>61</v>
      </c>
      <c r="P591" s="65" t="s">
        <v>72</v>
      </c>
    </row>
    <row r="592" spans="1:16" ht="150.75">
      <c r="A592" s="65" t="s">
        <v>3878</v>
      </c>
      <c r="B592" s="65" t="s">
        <v>3186</v>
      </c>
      <c r="C592" s="65" t="s">
        <v>1778</v>
      </c>
      <c r="D592" s="65" t="s">
        <v>1779</v>
      </c>
      <c r="E592" s="65" t="s">
        <v>1721</v>
      </c>
      <c r="F592" s="65" t="s">
        <v>180</v>
      </c>
      <c r="G592" s="69" t="str">
        <f t="shared" si="9"/>
        <v>Extract Variable</v>
      </c>
      <c r="H592" s="65" t="s">
        <v>1773</v>
      </c>
      <c r="I592" s="65" t="s">
        <v>1780</v>
      </c>
      <c r="J592" s="65" t="s">
        <v>62</v>
      </c>
      <c r="K592" s="65" t="s">
        <v>61</v>
      </c>
      <c r="L592" s="65" t="s">
        <v>62</v>
      </c>
      <c r="M592" s="65" t="s">
        <v>76</v>
      </c>
      <c r="N592" s="65" t="s">
        <v>77</v>
      </c>
      <c r="O592" s="65" t="s">
        <v>61</v>
      </c>
      <c r="P592" s="65" t="s">
        <v>72</v>
      </c>
    </row>
    <row r="593" spans="1:16" ht="168">
      <c r="A593" s="65" t="s">
        <v>3879</v>
      </c>
      <c r="B593" s="65" t="s">
        <v>3192</v>
      </c>
      <c r="C593" s="65" t="s">
        <v>2598</v>
      </c>
      <c r="D593" s="65" t="s">
        <v>597</v>
      </c>
      <c r="E593" s="65" t="s">
        <v>2591</v>
      </c>
      <c r="F593" s="65" t="s">
        <v>149</v>
      </c>
      <c r="G593" s="69" t="str">
        <f t="shared" si="9"/>
        <v>Change Method Signature</v>
      </c>
      <c r="H593" s="65" t="s">
        <v>2593</v>
      </c>
      <c r="I593" s="65" t="s">
        <v>3152</v>
      </c>
      <c r="J593" s="65" t="s">
        <v>62</v>
      </c>
      <c r="K593" s="65" t="s">
        <v>61</v>
      </c>
      <c r="L593" s="65" t="s">
        <v>62</v>
      </c>
      <c r="M593" s="65" t="s">
        <v>76</v>
      </c>
      <c r="N593" s="65" t="s">
        <v>77</v>
      </c>
      <c r="O593" s="65" t="s">
        <v>61</v>
      </c>
      <c r="P593" s="65" t="s">
        <v>72</v>
      </c>
    </row>
    <row r="594" spans="1:16" ht="168">
      <c r="A594" s="65" t="s">
        <v>3880</v>
      </c>
      <c r="B594" s="65" t="s">
        <v>3187</v>
      </c>
      <c r="C594" s="65" t="s">
        <v>2598</v>
      </c>
      <c r="D594" s="65" t="s">
        <v>594</v>
      </c>
      <c r="E594" s="65" t="s">
        <v>2591</v>
      </c>
      <c r="F594" s="65" t="s">
        <v>149</v>
      </c>
      <c r="G594" s="69" t="str">
        <f t="shared" si="9"/>
        <v>Change Method Signature</v>
      </c>
      <c r="H594" s="65" t="s">
        <v>2593</v>
      </c>
      <c r="I594" s="65" t="s">
        <v>3151</v>
      </c>
      <c r="J594" s="65" t="s">
        <v>62</v>
      </c>
      <c r="K594" s="65" t="s">
        <v>61</v>
      </c>
      <c r="L594" s="65" t="s">
        <v>62</v>
      </c>
      <c r="M594" s="65" t="s">
        <v>76</v>
      </c>
      <c r="N594" s="65" t="s">
        <v>77</v>
      </c>
      <c r="O594" s="65" t="s">
        <v>61</v>
      </c>
      <c r="P594" s="65" t="s">
        <v>72</v>
      </c>
    </row>
    <row r="595" spans="1:16" ht="168">
      <c r="A595" s="65" t="s">
        <v>3881</v>
      </c>
      <c r="B595" s="65" t="s">
        <v>3186</v>
      </c>
      <c r="C595" s="65" t="s">
        <v>2598</v>
      </c>
      <c r="D595" s="65" t="s">
        <v>591</v>
      </c>
      <c r="E595" s="65" t="s">
        <v>2591</v>
      </c>
      <c r="F595" s="65" t="s">
        <v>149</v>
      </c>
      <c r="G595" s="69" t="str">
        <f t="shared" si="9"/>
        <v>Change Method Signature</v>
      </c>
      <c r="H595" s="65" t="s">
        <v>2593</v>
      </c>
      <c r="I595" s="65" t="s">
        <v>3150</v>
      </c>
      <c r="J595" s="65" t="s">
        <v>62</v>
      </c>
      <c r="K595" s="65" t="s">
        <v>61</v>
      </c>
      <c r="L595" s="65" t="s">
        <v>62</v>
      </c>
      <c r="M595" s="65" t="s">
        <v>76</v>
      </c>
      <c r="N595" s="65" t="s">
        <v>77</v>
      </c>
      <c r="O595" s="65" t="s">
        <v>61</v>
      </c>
      <c r="P595" s="65" t="s">
        <v>72</v>
      </c>
    </row>
    <row r="596" spans="1:16" ht="150.75">
      <c r="A596" s="65" t="s">
        <v>3882</v>
      </c>
      <c r="B596" s="65" t="s">
        <v>3192</v>
      </c>
      <c r="C596" s="65" t="s">
        <v>1729</v>
      </c>
      <c r="D596" s="65" t="s">
        <v>1734</v>
      </c>
      <c r="E596" s="65" t="s">
        <v>1721</v>
      </c>
      <c r="F596" s="65" t="s">
        <v>51</v>
      </c>
      <c r="G596" s="69" t="str">
        <f t="shared" si="9"/>
        <v>Rename Variable</v>
      </c>
      <c r="H596" s="65" t="s">
        <v>1723</v>
      </c>
      <c r="I596" s="65" t="s">
        <v>1735</v>
      </c>
      <c r="J596" s="65" t="s">
        <v>62</v>
      </c>
      <c r="K596" s="65" t="s">
        <v>61</v>
      </c>
      <c r="L596" s="65" t="s">
        <v>62</v>
      </c>
      <c r="M596" s="65" t="s">
        <v>76</v>
      </c>
      <c r="N596" s="65" t="s">
        <v>77</v>
      </c>
      <c r="O596" s="65" t="s">
        <v>61</v>
      </c>
      <c r="P596" s="65" t="s">
        <v>72</v>
      </c>
    </row>
    <row r="597" spans="1:16" ht="150.75">
      <c r="A597" s="65" t="s">
        <v>3883</v>
      </c>
      <c r="B597" s="65" t="s">
        <v>3192</v>
      </c>
      <c r="C597" s="65" t="s">
        <v>1729</v>
      </c>
      <c r="D597" s="65" t="s">
        <v>625</v>
      </c>
      <c r="E597" s="65" t="s">
        <v>1721</v>
      </c>
      <c r="F597" s="65" t="s">
        <v>51</v>
      </c>
      <c r="G597" s="69" t="str">
        <f t="shared" si="9"/>
        <v>Rename Variable</v>
      </c>
      <c r="H597" s="65" t="s">
        <v>1723</v>
      </c>
      <c r="I597" s="65" t="s">
        <v>1739</v>
      </c>
      <c r="J597" s="65" t="s">
        <v>62</v>
      </c>
      <c r="K597" s="65" t="s">
        <v>61</v>
      </c>
      <c r="L597" s="65" t="s">
        <v>62</v>
      </c>
      <c r="M597" s="65" t="s">
        <v>76</v>
      </c>
      <c r="N597" s="65" t="s">
        <v>77</v>
      </c>
      <c r="O597" s="65" t="s">
        <v>61</v>
      </c>
      <c r="P597" s="65" t="s">
        <v>72</v>
      </c>
    </row>
    <row r="598" spans="1:16" ht="150.75">
      <c r="A598" s="65" t="s">
        <v>3884</v>
      </c>
      <c r="B598" s="65" t="s">
        <v>3187</v>
      </c>
      <c r="C598" s="65" t="s">
        <v>1729</v>
      </c>
      <c r="D598" s="65" t="s">
        <v>1732</v>
      </c>
      <c r="E598" s="65" t="s">
        <v>1721</v>
      </c>
      <c r="F598" s="65" t="s">
        <v>51</v>
      </c>
      <c r="G598" s="69" t="str">
        <f t="shared" si="9"/>
        <v>Rename Variable</v>
      </c>
      <c r="H598" s="65" t="s">
        <v>1723</v>
      </c>
      <c r="I598" s="65" t="s">
        <v>1733</v>
      </c>
      <c r="J598" s="65" t="s">
        <v>62</v>
      </c>
      <c r="K598" s="65" t="s">
        <v>61</v>
      </c>
      <c r="L598" s="65" t="s">
        <v>62</v>
      </c>
      <c r="M598" s="65" t="s">
        <v>76</v>
      </c>
      <c r="N598" s="65" t="s">
        <v>77</v>
      </c>
      <c r="O598" s="65" t="s">
        <v>61</v>
      </c>
      <c r="P598" s="65" t="s">
        <v>72</v>
      </c>
    </row>
    <row r="599" spans="1:16" ht="150.75">
      <c r="A599" s="65" t="s">
        <v>3885</v>
      </c>
      <c r="B599" s="65" t="s">
        <v>3187</v>
      </c>
      <c r="C599" s="65" t="s">
        <v>1729</v>
      </c>
      <c r="D599" s="65" t="s">
        <v>622</v>
      </c>
      <c r="E599" s="65" t="s">
        <v>1721</v>
      </c>
      <c r="F599" s="65" t="s">
        <v>51</v>
      </c>
      <c r="G599" s="69" t="str">
        <f t="shared" si="9"/>
        <v>Rename Variable</v>
      </c>
      <c r="H599" s="65" t="s">
        <v>1723</v>
      </c>
      <c r="I599" s="65" t="s">
        <v>1738</v>
      </c>
      <c r="J599" s="65" t="s">
        <v>62</v>
      </c>
      <c r="K599" s="65" t="s">
        <v>61</v>
      </c>
      <c r="L599" s="65" t="s">
        <v>62</v>
      </c>
      <c r="M599" s="65" t="s">
        <v>76</v>
      </c>
      <c r="N599" s="65" t="s">
        <v>77</v>
      </c>
      <c r="O599" s="65" t="s">
        <v>61</v>
      </c>
      <c r="P599" s="65" t="s">
        <v>72</v>
      </c>
    </row>
    <row r="600" spans="1:16" ht="150.75">
      <c r="A600" s="65" t="s">
        <v>3886</v>
      </c>
      <c r="B600" s="65" t="s">
        <v>3186</v>
      </c>
      <c r="C600" s="65" t="s">
        <v>1729</v>
      </c>
      <c r="D600" s="65" t="s">
        <v>1730</v>
      </c>
      <c r="E600" s="65" t="s">
        <v>1721</v>
      </c>
      <c r="F600" s="65" t="s">
        <v>51</v>
      </c>
      <c r="G600" s="69" t="str">
        <f t="shared" si="9"/>
        <v>Rename Variable</v>
      </c>
      <c r="H600" s="65" t="s">
        <v>1723</v>
      </c>
      <c r="I600" s="65" t="s">
        <v>1731</v>
      </c>
      <c r="J600" s="65" t="s">
        <v>62</v>
      </c>
      <c r="K600" s="65" t="s">
        <v>61</v>
      </c>
      <c r="L600" s="65" t="s">
        <v>62</v>
      </c>
      <c r="M600" s="65" t="s">
        <v>76</v>
      </c>
      <c r="N600" s="65" t="s">
        <v>77</v>
      </c>
      <c r="O600" s="65" t="s">
        <v>61</v>
      </c>
      <c r="P600" s="65" t="s">
        <v>72</v>
      </c>
    </row>
    <row r="601" spans="1:16" ht="150.75">
      <c r="A601" s="65" t="s">
        <v>3887</v>
      </c>
      <c r="B601" s="65" t="s">
        <v>3186</v>
      </c>
      <c r="C601" s="65" t="s">
        <v>1729</v>
      </c>
      <c r="D601" s="65" t="s">
        <v>619</v>
      </c>
      <c r="E601" s="65" t="s">
        <v>1721</v>
      </c>
      <c r="F601" s="65" t="s">
        <v>51</v>
      </c>
      <c r="G601" s="69" t="str">
        <f t="shared" si="9"/>
        <v>Rename Variable</v>
      </c>
      <c r="H601" s="65" t="s">
        <v>1723</v>
      </c>
      <c r="I601" s="65" t="s">
        <v>1737</v>
      </c>
      <c r="J601" s="65" t="s">
        <v>62</v>
      </c>
      <c r="K601" s="65" t="s">
        <v>61</v>
      </c>
      <c r="L601" s="65" t="s">
        <v>62</v>
      </c>
      <c r="M601" s="65" t="s">
        <v>76</v>
      </c>
      <c r="N601" s="65" t="s">
        <v>77</v>
      </c>
      <c r="O601" s="65" t="s">
        <v>61</v>
      </c>
      <c r="P601" s="65" t="s">
        <v>72</v>
      </c>
    </row>
    <row r="602" spans="1:16" ht="168">
      <c r="A602" s="65" t="s">
        <v>3888</v>
      </c>
      <c r="B602" s="65" t="s">
        <v>3192</v>
      </c>
      <c r="C602" s="65" t="s">
        <v>2370</v>
      </c>
      <c r="D602" s="65" t="s">
        <v>2364</v>
      </c>
      <c r="E602" s="65" t="s">
        <v>2282</v>
      </c>
      <c r="F602" s="65" t="s">
        <v>180</v>
      </c>
      <c r="G602" s="69" t="str">
        <f t="shared" si="9"/>
        <v>Extract Variable</v>
      </c>
      <c r="H602" s="65" t="s">
        <v>2366</v>
      </c>
      <c r="I602" s="65" t="s">
        <v>3074</v>
      </c>
      <c r="J602" s="65" t="s">
        <v>62</v>
      </c>
      <c r="K602" s="65" t="s">
        <v>61</v>
      </c>
      <c r="L602" s="65" t="s">
        <v>62</v>
      </c>
      <c r="M602" s="65" t="s">
        <v>76</v>
      </c>
      <c r="N602" s="65" t="s">
        <v>77</v>
      </c>
      <c r="O602" s="65" t="s">
        <v>61</v>
      </c>
      <c r="P602" s="65" t="s">
        <v>72</v>
      </c>
    </row>
    <row r="603" spans="1:16" ht="168">
      <c r="A603" s="65" t="s">
        <v>3889</v>
      </c>
      <c r="B603" s="65" t="s">
        <v>3187</v>
      </c>
      <c r="C603" s="65" t="s">
        <v>2370</v>
      </c>
      <c r="D603" s="65" t="s">
        <v>2361</v>
      </c>
      <c r="E603" s="65" t="s">
        <v>2282</v>
      </c>
      <c r="F603" s="65" t="s">
        <v>180</v>
      </c>
      <c r="G603" s="69" t="str">
        <f t="shared" si="9"/>
        <v>Extract Variable</v>
      </c>
      <c r="H603" s="65" t="s">
        <v>2366</v>
      </c>
      <c r="I603" s="65" t="s">
        <v>3073</v>
      </c>
      <c r="J603" s="65" t="s">
        <v>62</v>
      </c>
      <c r="K603" s="65" t="s">
        <v>61</v>
      </c>
      <c r="L603" s="65" t="s">
        <v>62</v>
      </c>
      <c r="M603" s="65" t="s">
        <v>76</v>
      </c>
      <c r="N603" s="65" t="s">
        <v>77</v>
      </c>
      <c r="O603" s="65" t="s">
        <v>61</v>
      </c>
      <c r="P603" s="65" t="s">
        <v>72</v>
      </c>
    </row>
    <row r="604" spans="1:16" ht="150.75">
      <c r="A604" s="65" t="s">
        <v>3890</v>
      </c>
      <c r="B604" s="65" t="s">
        <v>3186</v>
      </c>
      <c r="C604" s="65" t="s">
        <v>2370</v>
      </c>
      <c r="D604" s="65" t="s">
        <v>2358</v>
      </c>
      <c r="E604" s="65" t="s">
        <v>2282</v>
      </c>
      <c r="F604" s="65" t="s">
        <v>180</v>
      </c>
      <c r="G604" s="69" t="str">
        <f t="shared" si="9"/>
        <v>Extract Variable</v>
      </c>
      <c r="H604" s="65" t="s">
        <v>2366</v>
      </c>
      <c r="I604" s="65" t="s">
        <v>3072</v>
      </c>
      <c r="J604" s="65" t="s">
        <v>62</v>
      </c>
      <c r="K604" s="65" t="s">
        <v>61</v>
      </c>
      <c r="L604" s="65" t="s">
        <v>62</v>
      </c>
      <c r="M604" s="65" t="s">
        <v>76</v>
      </c>
      <c r="N604" s="65" t="s">
        <v>77</v>
      </c>
      <c r="O604" s="65" t="s">
        <v>61</v>
      </c>
      <c r="P604" s="65" t="s">
        <v>72</v>
      </c>
    </row>
    <row r="605" spans="1:16" ht="168">
      <c r="A605" s="65" t="s">
        <v>3891</v>
      </c>
      <c r="B605" s="65" t="s">
        <v>3192</v>
      </c>
      <c r="C605" s="65" t="s">
        <v>516</v>
      </c>
      <c r="D605" s="65" t="s">
        <v>523</v>
      </c>
      <c r="E605" s="65" t="s">
        <v>436</v>
      </c>
      <c r="F605" s="65" t="s">
        <v>149</v>
      </c>
      <c r="G605" s="69" t="str">
        <f t="shared" si="9"/>
        <v>Change Method Signature</v>
      </c>
      <c r="H605" s="65" t="s">
        <v>511</v>
      </c>
      <c r="I605" s="65" t="s">
        <v>524</v>
      </c>
      <c r="J605" s="65" t="s">
        <v>62</v>
      </c>
      <c r="K605" s="65" t="s">
        <v>61</v>
      </c>
      <c r="L605" s="65" t="s">
        <v>62</v>
      </c>
      <c r="M605" s="65" t="s">
        <v>3674</v>
      </c>
      <c r="N605" s="65" t="s">
        <v>125</v>
      </c>
      <c r="O605" s="65" t="s">
        <v>61</v>
      </c>
      <c r="P605" s="65" t="s">
        <v>72</v>
      </c>
    </row>
    <row r="606" spans="1:16" ht="168">
      <c r="A606" s="65" t="s">
        <v>3892</v>
      </c>
      <c r="B606" s="65" t="s">
        <v>3187</v>
      </c>
      <c r="C606" s="65" t="s">
        <v>516</v>
      </c>
      <c r="D606" s="65" t="s">
        <v>521</v>
      </c>
      <c r="E606" s="65" t="s">
        <v>436</v>
      </c>
      <c r="F606" s="65" t="s">
        <v>149</v>
      </c>
      <c r="G606" s="69" t="str">
        <f t="shared" si="9"/>
        <v>Change Method Signature</v>
      </c>
      <c r="H606" s="65" t="s">
        <v>511</v>
      </c>
      <c r="I606" s="65" t="s">
        <v>522</v>
      </c>
      <c r="J606" s="65" t="s">
        <v>62</v>
      </c>
      <c r="K606" s="65" t="s">
        <v>61</v>
      </c>
      <c r="L606" s="65" t="s">
        <v>62</v>
      </c>
      <c r="M606" s="65" t="s">
        <v>3674</v>
      </c>
      <c r="N606" s="65" t="s">
        <v>3343</v>
      </c>
      <c r="O606" s="65" t="s">
        <v>61</v>
      </c>
      <c r="P606" s="65" t="s">
        <v>72</v>
      </c>
    </row>
    <row r="607" spans="1:16" ht="168">
      <c r="A607" s="65" t="s">
        <v>3230</v>
      </c>
      <c r="B607" s="65" t="s">
        <v>3186</v>
      </c>
      <c r="C607" s="65" t="s">
        <v>516</v>
      </c>
      <c r="D607" s="65" t="s">
        <v>517</v>
      </c>
      <c r="E607" s="65" t="s">
        <v>436</v>
      </c>
      <c r="F607" s="65" t="s">
        <v>149</v>
      </c>
      <c r="G607" s="69" t="str">
        <f t="shared" si="9"/>
        <v>Change Method Signature</v>
      </c>
      <c r="H607" s="65" t="s">
        <v>511</v>
      </c>
      <c r="I607" s="65" t="s">
        <v>518</v>
      </c>
      <c r="J607" s="65" t="s">
        <v>62</v>
      </c>
      <c r="K607" s="65" t="s">
        <v>61</v>
      </c>
      <c r="L607" s="65" t="s">
        <v>62</v>
      </c>
      <c r="M607" s="65" t="s">
        <v>3674</v>
      </c>
      <c r="N607" s="65" t="s">
        <v>3343</v>
      </c>
      <c r="O607" s="65" t="s">
        <v>61</v>
      </c>
      <c r="P607" s="65" t="s">
        <v>72</v>
      </c>
    </row>
    <row r="608" spans="1:16" ht="183.75">
      <c r="A608" s="65" t="s">
        <v>3893</v>
      </c>
      <c r="B608" s="65" t="s">
        <v>3192</v>
      </c>
      <c r="C608" s="65" t="s">
        <v>2112</v>
      </c>
      <c r="D608" s="65" t="s">
        <v>2118</v>
      </c>
      <c r="E608" s="65" t="s">
        <v>2088</v>
      </c>
      <c r="F608" s="65" t="s">
        <v>149</v>
      </c>
      <c r="G608" s="69" t="str">
        <f t="shared" si="9"/>
        <v>Change Method Signature</v>
      </c>
      <c r="H608" s="65" t="s">
        <v>2107</v>
      </c>
      <c r="I608" s="65" t="s">
        <v>2119</v>
      </c>
      <c r="J608" s="65" t="s">
        <v>62</v>
      </c>
      <c r="K608" s="65" t="s">
        <v>61</v>
      </c>
      <c r="L608" s="65" t="s">
        <v>62</v>
      </c>
      <c r="M608" s="65" t="s">
        <v>76</v>
      </c>
      <c r="N608" s="65" t="s">
        <v>77</v>
      </c>
      <c r="O608" s="65" t="s">
        <v>61</v>
      </c>
      <c r="P608" s="65" t="s">
        <v>72</v>
      </c>
    </row>
    <row r="609" spans="1:16" ht="168">
      <c r="A609" s="65" t="s">
        <v>3894</v>
      </c>
      <c r="B609" s="65" t="s">
        <v>3186</v>
      </c>
      <c r="C609" s="65" t="s">
        <v>2112</v>
      </c>
      <c r="D609" s="65" t="s">
        <v>2113</v>
      </c>
      <c r="E609" s="65" t="s">
        <v>2088</v>
      </c>
      <c r="F609" s="65" t="s">
        <v>149</v>
      </c>
      <c r="G609" s="69" t="str">
        <f t="shared" si="9"/>
        <v>Change Method Signature</v>
      </c>
      <c r="H609" s="65" t="s">
        <v>2107</v>
      </c>
      <c r="I609" s="65" t="s">
        <v>2114</v>
      </c>
      <c r="J609" s="65" t="s">
        <v>62</v>
      </c>
      <c r="K609" s="65" t="s">
        <v>61</v>
      </c>
      <c r="L609" s="65" t="s">
        <v>62</v>
      </c>
      <c r="M609" s="65" t="s">
        <v>76</v>
      </c>
      <c r="N609" s="65" t="s">
        <v>77</v>
      </c>
      <c r="O609" s="65" t="s">
        <v>61</v>
      </c>
      <c r="P609" s="65" t="s">
        <v>72</v>
      </c>
    </row>
    <row r="610" spans="1:16" ht="168">
      <c r="A610" s="65" t="s">
        <v>3895</v>
      </c>
      <c r="B610" s="65" t="s">
        <v>3187</v>
      </c>
      <c r="C610" s="65" t="s">
        <v>2112</v>
      </c>
      <c r="D610" s="65" t="s">
        <v>2116</v>
      </c>
      <c r="E610" s="65" t="s">
        <v>2088</v>
      </c>
      <c r="F610" s="65" t="s">
        <v>149</v>
      </c>
      <c r="G610" s="69" t="str">
        <f t="shared" si="9"/>
        <v>Change Method Signature</v>
      </c>
      <c r="H610" s="65" t="s">
        <v>2107</v>
      </c>
      <c r="I610" s="65" t="s">
        <v>2117</v>
      </c>
      <c r="J610" s="65" t="s">
        <v>62</v>
      </c>
      <c r="K610" s="65" t="s">
        <v>61</v>
      </c>
      <c r="L610" s="65" t="s">
        <v>62</v>
      </c>
      <c r="M610" s="65" t="s">
        <v>76</v>
      </c>
      <c r="N610" s="65" t="s">
        <v>77</v>
      </c>
      <c r="O610" s="65" t="s">
        <v>61</v>
      </c>
      <c r="P610" s="65" t="s">
        <v>72</v>
      </c>
    </row>
    <row r="611" spans="1:16" ht="300.75">
      <c r="A611" s="65" t="s">
        <v>3896</v>
      </c>
      <c r="B611" s="65" t="s">
        <v>3192</v>
      </c>
      <c r="C611" s="65" t="s">
        <v>2475</v>
      </c>
      <c r="D611" s="65" t="s">
        <v>357</v>
      </c>
      <c r="E611" s="65" t="s">
        <v>2408</v>
      </c>
      <c r="F611" s="65" t="s">
        <v>149</v>
      </c>
      <c r="G611" s="69" t="str">
        <f t="shared" si="9"/>
        <v>Change Method Signature</v>
      </c>
      <c r="H611" s="65" t="s">
        <v>2470</v>
      </c>
      <c r="I611" s="65" t="s">
        <v>3113</v>
      </c>
      <c r="J611" s="65" t="s">
        <v>62</v>
      </c>
      <c r="K611" s="65" t="s">
        <v>61</v>
      </c>
      <c r="L611" s="65" t="s">
        <v>62</v>
      </c>
      <c r="M611" s="65" t="s">
        <v>76</v>
      </c>
      <c r="N611" s="65" t="s">
        <v>77</v>
      </c>
      <c r="O611" s="65" t="s">
        <v>61</v>
      </c>
      <c r="P611" s="65" t="s">
        <v>72</v>
      </c>
    </row>
    <row r="612" spans="1:16" ht="300.75">
      <c r="A612" s="65" t="s">
        <v>3264</v>
      </c>
      <c r="B612" s="65" t="s">
        <v>3187</v>
      </c>
      <c r="C612" s="65" t="s">
        <v>2475</v>
      </c>
      <c r="D612" s="65" t="s">
        <v>355</v>
      </c>
      <c r="E612" s="65" t="s">
        <v>2408</v>
      </c>
      <c r="F612" s="65" t="s">
        <v>149</v>
      </c>
      <c r="G612" s="69" t="str">
        <f t="shared" si="9"/>
        <v>Change Method Signature</v>
      </c>
      <c r="H612" s="65" t="s">
        <v>2470</v>
      </c>
      <c r="I612" s="65" t="s">
        <v>3112</v>
      </c>
      <c r="J612" s="65" t="s">
        <v>62</v>
      </c>
      <c r="K612" s="65" t="s">
        <v>61</v>
      </c>
      <c r="L612" s="65" t="s">
        <v>62</v>
      </c>
      <c r="M612" s="65" t="s">
        <v>76</v>
      </c>
      <c r="N612" s="65" t="s">
        <v>77</v>
      </c>
      <c r="O612" s="65" t="s">
        <v>61</v>
      </c>
      <c r="P612" s="65" t="s">
        <v>72</v>
      </c>
    </row>
    <row r="613" spans="1:16" ht="300.75">
      <c r="A613" s="65" t="s">
        <v>3897</v>
      </c>
      <c r="B613" s="65" t="s">
        <v>3186</v>
      </c>
      <c r="C613" s="65" t="s">
        <v>2475</v>
      </c>
      <c r="D613" s="65" t="s">
        <v>352</v>
      </c>
      <c r="E613" s="65" t="s">
        <v>2408</v>
      </c>
      <c r="F613" s="65" t="s">
        <v>149</v>
      </c>
      <c r="G613" s="69" t="str">
        <f t="shared" si="9"/>
        <v>Change Method Signature</v>
      </c>
      <c r="H613" s="65" t="s">
        <v>2470</v>
      </c>
      <c r="I613" s="65" t="s">
        <v>3111</v>
      </c>
      <c r="J613" s="65" t="s">
        <v>62</v>
      </c>
      <c r="K613" s="65" t="s">
        <v>62</v>
      </c>
      <c r="L613" s="65" t="s">
        <v>61</v>
      </c>
      <c r="M613" s="65" t="s">
        <v>73</v>
      </c>
      <c r="N613" s="65" t="s">
        <v>73</v>
      </c>
      <c r="O613" s="65" t="s">
        <v>61</v>
      </c>
      <c r="P613" s="65" t="s">
        <v>850</v>
      </c>
    </row>
    <row r="614" spans="1:16" ht="334.5">
      <c r="A614" s="65" t="s">
        <v>3898</v>
      </c>
      <c r="B614" s="65" t="s">
        <v>3192</v>
      </c>
      <c r="C614" s="65" t="s">
        <v>2428</v>
      </c>
      <c r="D614" s="65" t="s">
        <v>2437</v>
      </c>
      <c r="E614" s="65" t="s">
        <v>2408</v>
      </c>
      <c r="F614" s="65" t="s">
        <v>80</v>
      </c>
      <c r="G614" s="69" t="str">
        <f t="shared" si="9"/>
        <v>Rename Method</v>
      </c>
      <c r="H614" s="65" t="s">
        <v>2422</v>
      </c>
      <c r="I614" s="65" t="s">
        <v>3097</v>
      </c>
      <c r="J614" s="65" t="s">
        <v>62</v>
      </c>
      <c r="K614" s="65" t="s">
        <v>61</v>
      </c>
      <c r="L614" s="65" t="s">
        <v>62</v>
      </c>
      <c r="M614" s="65" t="s">
        <v>3899</v>
      </c>
      <c r="N614" s="65" t="s">
        <v>64</v>
      </c>
      <c r="O614" s="65" t="s">
        <v>61</v>
      </c>
      <c r="P614" s="65" t="s">
        <v>72</v>
      </c>
    </row>
    <row r="615" spans="1:16" ht="267.75">
      <c r="A615" s="65" t="s">
        <v>3900</v>
      </c>
      <c r="B615" s="65" t="s">
        <v>3192</v>
      </c>
      <c r="C615" s="65" t="s">
        <v>2428</v>
      </c>
      <c r="D615" s="65" t="s">
        <v>357</v>
      </c>
      <c r="E615" s="65" t="s">
        <v>2408</v>
      </c>
      <c r="F615" s="65" t="s">
        <v>80</v>
      </c>
      <c r="G615" s="69" t="str">
        <f t="shared" si="9"/>
        <v>Rename Method</v>
      </c>
      <c r="H615" s="65" t="s">
        <v>2422</v>
      </c>
      <c r="I615" s="65" t="s">
        <v>3102</v>
      </c>
      <c r="J615" s="65" t="s">
        <v>62</v>
      </c>
      <c r="K615" s="65" t="s">
        <v>61</v>
      </c>
      <c r="L615" s="65" t="s">
        <v>62</v>
      </c>
      <c r="M615" s="65" t="s">
        <v>76</v>
      </c>
      <c r="N615" s="65" t="s">
        <v>77</v>
      </c>
      <c r="O615" s="65" t="s">
        <v>61</v>
      </c>
      <c r="P615" s="65" t="s">
        <v>72</v>
      </c>
    </row>
    <row r="616" spans="1:16" ht="334.5">
      <c r="A616" s="65" t="s">
        <v>3901</v>
      </c>
      <c r="B616" s="65" t="s">
        <v>3187</v>
      </c>
      <c r="C616" s="65" t="s">
        <v>2428</v>
      </c>
      <c r="D616" s="65" t="s">
        <v>2433</v>
      </c>
      <c r="E616" s="65" t="s">
        <v>2408</v>
      </c>
      <c r="F616" s="65" t="s">
        <v>80</v>
      </c>
      <c r="G616" s="69" t="str">
        <f t="shared" si="9"/>
        <v>Rename Method</v>
      </c>
      <c r="H616" s="65" t="s">
        <v>2422</v>
      </c>
      <c r="I616" s="65" t="s">
        <v>3094</v>
      </c>
      <c r="J616" s="65" t="s">
        <v>62</v>
      </c>
      <c r="K616" s="65" t="s">
        <v>61</v>
      </c>
      <c r="L616" s="65" t="s">
        <v>62</v>
      </c>
      <c r="M616" s="65" t="s">
        <v>3899</v>
      </c>
      <c r="N616" s="65" t="s">
        <v>64</v>
      </c>
      <c r="O616" s="65" t="s">
        <v>61</v>
      </c>
      <c r="P616" s="65" t="s">
        <v>72</v>
      </c>
    </row>
    <row r="617" spans="1:16" ht="267.75">
      <c r="A617" s="65" t="s">
        <v>3262</v>
      </c>
      <c r="B617" s="65" t="s">
        <v>3187</v>
      </c>
      <c r="C617" s="65" t="s">
        <v>2428</v>
      </c>
      <c r="D617" s="65" t="s">
        <v>355</v>
      </c>
      <c r="E617" s="65" t="s">
        <v>2408</v>
      </c>
      <c r="F617" s="65" t="s">
        <v>80</v>
      </c>
      <c r="G617" s="69" t="str">
        <f t="shared" si="9"/>
        <v>Rename Method</v>
      </c>
      <c r="H617" s="65" t="s">
        <v>2422</v>
      </c>
      <c r="I617" s="65" t="s">
        <v>3101</v>
      </c>
      <c r="J617" s="65" t="s">
        <v>62</v>
      </c>
      <c r="K617" s="65" t="s">
        <v>61</v>
      </c>
      <c r="L617" s="65" t="s">
        <v>62</v>
      </c>
      <c r="M617" s="65" t="s">
        <v>76</v>
      </c>
      <c r="N617" s="65" t="s">
        <v>77</v>
      </c>
      <c r="O617" s="65" t="s">
        <v>61</v>
      </c>
      <c r="P617" s="65" t="s">
        <v>72</v>
      </c>
    </row>
    <row r="618" spans="1:16" ht="300.75">
      <c r="A618" s="65" t="s">
        <v>3902</v>
      </c>
      <c r="B618" s="65" t="s">
        <v>3186</v>
      </c>
      <c r="C618" s="65" t="s">
        <v>2428</v>
      </c>
      <c r="D618" s="65" t="s">
        <v>2429</v>
      </c>
      <c r="E618" s="65" t="s">
        <v>2408</v>
      </c>
      <c r="F618" s="65" t="s">
        <v>80</v>
      </c>
      <c r="G618" s="69" t="str">
        <f t="shared" si="9"/>
        <v>Rename Method</v>
      </c>
      <c r="H618" s="65" t="s">
        <v>2422</v>
      </c>
      <c r="I618" s="65" t="s">
        <v>3091</v>
      </c>
      <c r="J618" s="65" t="s">
        <v>62</v>
      </c>
      <c r="K618" s="65" t="s">
        <v>61</v>
      </c>
      <c r="L618" s="65" t="s">
        <v>62</v>
      </c>
      <c r="M618" s="65" t="s">
        <v>2431</v>
      </c>
      <c r="N618" s="65" t="s">
        <v>64</v>
      </c>
      <c r="O618" s="65" t="s">
        <v>62</v>
      </c>
      <c r="P618" s="65" t="s">
        <v>66</v>
      </c>
    </row>
    <row r="619" spans="1:16" ht="267.75">
      <c r="A619" s="65" t="s">
        <v>3903</v>
      </c>
      <c r="B619" s="65" t="s">
        <v>3186</v>
      </c>
      <c r="C619" s="65" t="s">
        <v>2428</v>
      </c>
      <c r="D619" s="65" t="s">
        <v>352</v>
      </c>
      <c r="E619" s="65" t="s">
        <v>2408</v>
      </c>
      <c r="F619" s="65" t="s">
        <v>80</v>
      </c>
      <c r="G619" s="69" t="str">
        <f t="shared" si="9"/>
        <v>Rename Method</v>
      </c>
      <c r="H619" s="65" t="s">
        <v>2422</v>
      </c>
      <c r="I619" s="65" t="s">
        <v>3100</v>
      </c>
      <c r="J619" s="65" t="s">
        <v>62</v>
      </c>
      <c r="K619" s="65" t="s">
        <v>62</v>
      </c>
      <c r="L619" s="65" t="s">
        <v>61</v>
      </c>
      <c r="M619" s="65" t="s">
        <v>73</v>
      </c>
      <c r="N619" s="65" t="s">
        <v>73</v>
      </c>
      <c r="O619" s="65" t="s">
        <v>61</v>
      </c>
      <c r="P619" s="65" t="s">
        <v>850</v>
      </c>
    </row>
    <row r="620" spans="1:16" ht="168">
      <c r="A620" s="65" t="s">
        <v>3270</v>
      </c>
      <c r="B620" s="65" t="s">
        <v>3192</v>
      </c>
      <c r="C620" s="65" t="s">
        <v>1501</v>
      </c>
      <c r="D620" s="65" t="s">
        <v>1509</v>
      </c>
      <c r="E620" s="65" t="s">
        <v>1454</v>
      </c>
      <c r="F620" s="65" t="s">
        <v>80</v>
      </c>
      <c r="G620" s="69" t="str">
        <f t="shared" si="9"/>
        <v>Rename Method</v>
      </c>
      <c r="H620" s="65" t="s">
        <v>1496</v>
      </c>
      <c r="I620" s="65" t="s">
        <v>1510</v>
      </c>
      <c r="J620" s="65" t="s">
        <v>61</v>
      </c>
      <c r="K620" s="65" t="s">
        <v>61</v>
      </c>
      <c r="L620" s="65" t="s">
        <v>62</v>
      </c>
      <c r="M620" s="65" t="s">
        <v>138</v>
      </c>
      <c r="N620" s="65" t="s">
        <v>64</v>
      </c>
      <c r="O620" s="65" t="s">
        <v>62</v>
      </c>
      <c r="P620" s="65" t="s">
        <v>66</v>
      </c>
    </row>
    <row r="621" spans="1:16" ht="150.75">
      <c r="A621" s="65" t="s">
        <v>3904</v>
      </c>
      <c r="B621" s="65" t="s">
        <v>3186</v>
      </c>
      <c r="C621" s="65" t="s">
        <v>1501</v>
      </c>
      <c r="D621" s="65" t="s">
        <v>1502</v>
      </c>
      <c r="E621" s="65" t="s">
        <v>1454</v>
      </c>
      <c r="F621" s="65" t="s">
        <v>80</v>
      </c>
      <c r="G621" s="69" t="str">
        <f t="shared" si="9"/>
        <v>Rename Method</v>
      </c>
      <c r="H621" s="65" t="s">
        <v>1496</v>
      </c>
      <c r="I621" s="65" t="s">
        <v>1503</v>
      </c>
      <c r="J621" s="65" t="s">
        <v>61</v>
      </c>
      <c r="K621" s="65" t="s">
        <v>61</v>
      </c>
      <c r="L621" s="65" t="s">
        <v>62</v>
      </c>
      <c r="M621" s="65" t="s">
        <v>3449</v>
      </c>
      <c r="N621" s="65" t="s">
        <v>64</v>
      </c>
      <c r="O621" s="65" t="s">
        <v>62</v>
      </c>
      <c r="P621" s="65" t="s">
        <v>66</v>
      </c>
    </row>
    <row r="622" spans="1:16" ht="300.75">
      <c r="A622" s="65" t="s">
        <v>3905</v>
      </c>
      <c r="B622" s="65" t="s">
        <v>3187</v>
      </c>
      <c r="C622" s="65" t="s">
        <v>1501</v>
      </c>
      <c r="D622" s="65" t="s">
        <v>1505</v>
      </c>
      <c r="E622" s="65" t="s">
        <v>1454</v>
      </c>
      <c r="F622" s="65" t="s">
        <v>80</v>
      </c>
      <c r="G622" s="69" t="str">
        <f t="shared" si="9"/>
        <v>Rename Method</v>
      </c>
      <c r="H622" s="65" t="s">
        <v>1496</v>
      </c>
      <c r="I622" s="65" t="s">
        <v>1506</v>
      </c>
      <c r="J622" s="65" t="s">
        <v>61</v>
      </c>
      <c r="K622" s="65" t="s">
        <v>61</v>
      </c>
      <c r="L622" s="65" t="s">
        <v>62</v>
      </c>
      <c r="M622" s="65" t="s">
        <v>3906</v>
      </c>
      <c r="N622" s="65" t="s">
        <v>64</v>
      </c>
      <c r="O622" s="65" t="s">
        <v>62</v>
      </c>
      <c r="P622" s="65" t="s">
        <v>66</v>
      </c>
    </row>
    <row r="623" spans="1:16" ht="334.5">
      <c r="A623" s="65" t="s">
        <v>3907</v>
      </c>
      <c r="B623" s="65" t="s">
        <v>3186</v>
      </c>
      <c r="C623" s="65" t="s">
        <v>1120</v>
      </c>
      <c r="D623" s="65" t="s">
        <v>1121</v>
      </c>
      <c r="E623" s="65" t="s">
        <v>1112</v>
      </c>
      <c r="F623" s="65" t="s">
        <v>51</v>
      </c>
      <c r="G623" s="69" t="str">
        <f t="shared" si="9"/>
        <v>Rename Variable</v>
      </c>
      <c r="H623" s="65" t="s">
        <v>1114</v>
      </c>
      <c r="I623" s="65" t="s">
        <v>1122</v>
      </c>
      <c r="J623" s="65" t="s">
        <v>62</v>
      </c>
      <c r="K623" s="65" t="s">
        <v>61</v>
      </c>
      <c r="L623" s="65" t="s">
        <v>62</v>
      </c>
      <c r="M623" s="65" t="s">
        <v>76</v>
      </c>
      <c r="N623" s="65" t="s">
        <v>77</v>
      </c>
      <c r="O623" s="65" t="s">
        <v>61</v>
      </c>
      <c r="P623" s="65" t="s">
        <v>72</v>
      </c>
    </row>
    <row r="624" spans="1:16" ht="334.5">
      <c r="A624" s="65" t="s">
        <v>3908</v>
      </c>
      <c r="B624" s="65" t="s">
        <v>3192</v>
      </c>
      <c r="C624" s="65" t="s">
        <v>1120</v>
      </c>
      <c r="D624" s="65" t="s">
        <v>1125</v>
      </c>
      <c r="E624" s="65" t="s">
        <v>1112</v>
      </c>
      <c r="F624" s="65" t="s">
        <v>51</v>
      </c>
      <c r="G624" s="69" t="str">
        <f t="shared" si="9"/>
        <v>Rename Variable</v>
      </c>
      <c r="H624" s="65" t="s">
        <v>1114</v>
      </c>
      <c r="I624" s="65" t="s">
        <v>1126</v>
      </c>
      <c r="J624" s="65" t="s">
        <v>62</v>
      </c>
      <c r="K624" s="65" t="s">
        <v>61</v>
      </c>
      <c r="L624" s="65" t="s">
        <v>62</v>
      </c>
      <c r="M624" s="65" t="s">
        <v>76</v>
      </c>
      <c r="N624" s="65" t="s">
        <v>77</v>
      </c>
      <c r="O624" s="65" t="s">
        <v>61</v>
      </c>
      <c r="P624" s="65" t="s">
        <v>72</v>
      </c>
    </row>
    <row r="625" spans="1:16" ht="334.5">
      <c r="A625" s="65" t="s">
        <v>3909</v>
      </c>
      <c r="B625" s="65" t="s">
        <v>3192</v>
      </c>
      <c r="C625" s="65" t="s">
        <v>1120</v>
      </c>
      <c r="D625" s="65" t="s">
        <v>1132</v>
      </c>
      <c r="E625" s="65" t="s">
        <v>1112</v>
      </c>
      <c r="F625" s="65" t="s">
        <v>51</v>
      </c>
      <c r="G625" s="69" t="str">
        <f t="shared" si="9"/>
        <v>Rename Variable</v>
      </c>
      <c r="H625" s="65" t="s">
        <v>1114</v>
      </c>
      <c r="I625" s="65" t="s">
        <v>1133</v>
      </c>
      <c r="J625" s="65" t="s">
        <v>62</v>
      </c>
      <c r="K625" s="65" t="s">
        <v>61</v>
      </c>
      <c r="L625" s="65" t="s">
        <v>62</v>
      </c>
      <c r="M625" s="65" t="s">
        <v>76</v>
      </c>
      <c r="N625" s="65" t="s">
        <v>77</v>
      </c>
      <c r="O625" s="65" t="s">
        <v>61</v>
      </c>
      <c r="P625" s="65" t="s">
        <v>72</v>
      </c>
    </row>
    <row r="626" spans="1:16" ht="334.5">
      <c r="A626" s="65" t="s">
        <v>3910</v>
      </c>
      <c r="B626" s="65" t="s">
        <v>3192</v>
      </c>
      <c r="C626" s="65" t="s">
        <v>1120</v>
      </c>
      <c r="D626" s="65" t="s">
        <v>1141</v>
      </c>
      <c r="E626" s="65" t="s">
        <v>1112</v>
      </c>
      <c r="F626" s="65" t="s">
        <v>51</v>
      </c>
      <c r="G626" s="69" t="str">
        <f t="shared" si="9"/>
        <v>Rename Variable</v>
      </c>
      <c r="H626" s="65" t="s">
        <v>1114</v>
      </c>
      <c r="I626" s="65" t="s">
        <v>1142</v>
      </c>
      <c r="J626" s="65" t="s">
        <v>62</v>
      </c>
      <c r="K626" s="65" t="s">
        <v>61</v>
      </c>
      <c r="L626" s="65" t="s">
        <v>62</v>
      </c>
      <c r="M626" s="65" t="s">
        <v>76</v>
      </c>
      <c r="N626" s="65" t="s">
        <v>77</v>
      </c>
      <c r="O626" s="65" t="s">
        <v>61</v>
      </c>
      <c r="P626" s="65" t="s">
        <v>72</v>
      </c>
    </row>
    <row r="627" spans="1:16" ht="334.5">
      <c r="A627" s="65" t="s">
        <v>3911</v>
      </c>
      <c r="B627" s="65" t="s">
        <v>3192</v>
      </c>
      <c r="C627" s="65" t="s">
        <v>1120</v>
      </c>
      <c r="D627" s="65" t="s">
        <v>357</v>
      </c>
      <c r="E627" s="65" t="s">
        <v>1112</v>
      </c>
      <c r="F627" s="65" t="s">
        <v>51</v>
      </c>
      <c r="G627" s="69" t="str">
        <f t="shared" si="9"/>
        <v>Rename Variable</v>
      </c>
      <c r="H627" s="65" t="s">
        <v>1114</v>
      </c>
      <c r="I627" s="65" t="s">
        <v>1148</v>
      </c>
      <c r="J627" s="65" t="s">
        <v>62</v>
      </c>
      <c r="K627" s="65" t="s">
        <v>61</v>
      </c>
      <c r="L627" s="65" t="s">
        <v>62</v>
      </c>
      <c r="M627" s="65" t="s">
        <v>76</v>
      </c>
      <c r="N627" s="65" t="s">
        <v>77</v>
      </c>
      <c r="O627" s="65" t="s">
        <v>61</v>
      </c>
      <c r="P627" s="65" t="s">
        <v>72</v>
      </c>
    </row>
    <row r="628" spans="1:16" ht="334.5">
      <c r="A628" s="65" t="s">
        <v>3912</v>
      </c>
      <c r="B628" s="65" t="s">
        <v>3186</v>
      </c>
      <c r="C628" s="65" t="s">
        <v>1120</v>
      </c>
      <c r="D628" s="65" t="s">
        <v>1128</v>
      </c>
      <c r="E628" s="65" t="s">
        <v>1112</v>
      </c>
      <c r="F628" s="65" t="s">
        <v>51</v>
      </c>
      <c r="G628" s="69" t="str">
        <f t="shared" si="9"/>
        <v>Rename Variable</v>
      </c>
      <c r="H628" s="65" t="s">
        <v>1114</v>
      </c>
      <c r="I628" s="65" t="s">
        <v>1129</v>
      </c>
      <c r="J628" s="65" t="s">
        <v>62</v>
      </c>
      <c r="K628" s="65" t="s">
        <v>61</v>
      </c>
      <c r="L628" s="65" t="s">
        <v>62</v>
      </c>
      <c r="M628" s="65" t="s">
        <v>76</v>
      </c>
      <c r="N628" s="65" t="s">
        <v>77</v>
      </c>
      <c r="O628" s="65" t="s">
        <v>61</v>
      </c>
      <c r="P628" s="65" t="s">
        <v>72</v>
      </c>
    </row>
    <row r="629" spans="1:16" ht="334.5">
      <c r="A629" s="65" t="s">
        <v>3236</v>
      </c>
      <c r="B629" s="65" t="s">
        <v>3186</v>
      </c>
      <c r="C629" s="65" t="s">
        <v>1120</v>
      </c>
      <c r="D629" s="65" t="s">
        <v>1135</v>
      </c>
      <c r="E629" s="65" t="s">
        <v>1112</v>
      </c>
      <c r="F629" s="65" t="s">
        <v>51</v>
      </c>
      <c r="G629" s="69" t="str">
        <f t="shared" si="9"/>
        <v>Rename Variable</v>
      </c>
      <c r="H629" s="65" t="s">
        <v>1114</v>
      </c>
      <c r="I629" s="65" t="s">
        <v>1136</v>
      </c>
      <c r="J629" s="65" t="s">
        <v>62</v>
      </c>
      <c r="K629" s="65" t="s">
        <v>61</v>
      </c>
      <c r="L629" s="65" t="s">
        <v>62</v>
      </c>
      <c r="M629" s="65" t="s">
        <v>3913</v>
      </c>
      <c r="N629" s="65" t="s">
        <v>77</v>
      </c>
      <c r="O629" s="65" t="s">
        <v>61</v>
      </c>
      <c r="P629" s="65" t="s">
        <v>72</v>
      </c>
    </row>
    <row r="630" spans="1:16" ht="334.5">
      <c r="A630" s="65" t="s">
        <v>3914</v>
      </c>
      <c r="B630" s="65" t="s">
        <v>3187</v>
      </c>
      <c r="C630" s="65" t="s">
        <v>1120</v>
      </c>
      <c r="D630" s="65" t="s">
        <v>1123</v>
      </c>
      <c r="E630" s="65" t="s">
        <v>1112</v>
      </c>
      <c r="F630" s="65" t="s">
        <v>51</v>
      </c>
      <c r="G630" s="69" t="str">
        <f t="shared" si="9"/>
        <v>Rename Variable</v>
      </c>
      <c r="H630" s="65" t="s">
        <v>1114</v>
      </c>
      <c r="I630" s="65" t="s">
        <v>1124</v>
      </c>
      <c r="J630" s="65" t="s">
        <v>62</v>
      </c>
      <c r="K630" s="65" t="s">
        <v>61</v>
      </c>
      <c r="L630" s="65" t="s">
        <v>62</v>
      </c>
      <c r="M630" s="65" t="s">
        <v>76</v>
      </c>
      <c r="N630" s="65" t="s">
        <v>77</v>
      </c>
      <c r="O630" s="65" t="s">
        <v>61</v>
      </c>
      <c r="P630" s="65" t="s">
        <v>72</v>
      </c>
    </row>
    <row r="631" spans="1:16" ht="334.5">
      <c r="A631" s="65" t="s">
        <v>3915</v>
      </c>
      <c r="B631" s="65" t="s">
        <v>3187</v>
      </c>
      <c r="C631" s="65" t="s">
        <v>1120</v>
      </c>
      <c r="D631" s="65" t="s">
        <v>1130</v>
      </c>
      <c r="E631" s="65" t="s">
        <v>1112</v>
      </c>
      <c r="F631" s="65" t="s">
        <v>51</v>
      </c>
      <c r="G631" s="69" t="str">
        <f t="shared" si="9"/>
        <v>Rename Variable</v>
      </c>
      <c r="H631" s="65" t="s">
        <v>1114</v>
      </c>
      <c r="I631" s="65" t="s">
        <v>1131</v>
      </c>
      <c r="J631" s="65" t="s">
        <v>62</v>
      </c>
      <c r="K631" s="65" t="s">
        <v>61</v>
      </c>
      <c r="L631" s="65" t="s">
        <v>62</v>
      </c>
      <c r="M631" s="65" t="s">
        <v>76</v>
      </c>
      <c r="N631" s="65" t="s">
        <v>77</v>
      </c>
      <c r="O631" s="65" t="s">
        <v>61</v>
      </c>
      <c r="P631" s="65" t="s">
        <v>72</v>
      </c>
    </row>
    <row r="632" spans="1:16" ht="334.5">
      <c r="A632" s="65" t="s">
        <v>3916</v>
      </c>
      <c r="B632" s="65" t="s">
        <v>3187</v>
      </c>
      <c r="C632" s="65" t="s">
        <v>1120</v>
      </c>
      <c r="D632" s="65" t="s">
        <v>1137</v>
      </c>
      <c r="E632" s="65" t="s">
        <v>1112</v>
      </c>
      <c r="F632" s="65" t="s">
        <v>51</v>
      </c>
      <c r="G632" s="69" t="str">
        <f t="shared" si="9"/>
        <v>Rename Variable</v>
      </c>
      <c r="H632" s="65" t="s">
        <v>1114</v>
      </c>
      <c r="I632" s="65" t="s">
        <v>1138</v>
      </c>
      <c r="J632" s="65" t="s">
        <v>62</v>
      </c>
      <c r="K632" s="65" t="s">
        <v>61</v>
      </c>
      <c r="L632" s="65" t="s">
        <v>62</v>
      </c>
      <c r="M632" s="65" t="s">
        <v>1295</v>
      </c>
      <c r="N632" s="65" t="s">
        <v>125</v>
      </c>
      <c r="O632" s="65" t="s">
        <v>61</v>
      </c>
      <c r="P632" s="65" t="s">
        <v>72</v>
      </c>
    </row>
    <row r="633" spans="1:16" ht="334.5">
      <c r="A633" s="65" t="s">
        <v>3252</v>
      </c>
      <c r="B633" s="65" t="s">
        <v>3187</v>
      </c>
      <c r="C633" s="65" t="s">
        <v>1120</v>
      </c>
      <c r="D633" s="65" t="s">
        <v>355</v>
      </c>
      <c r="E633" s="65" t="s">
        <v>1112</v>
      </c>
      <c r="F633" s="65" t="s">
        <v>51</v>
      </c>
      <c r="G633" s="69" t="str">
        <f t="shared" si="9"/>
        <v>Rename Variable</v>
      </c>
      <c r="H633" s="65" t="s">
        <v>1114</v>
      </c>
      <c r="I633" s="65" t="s">
        <v>1145</v>
      </c>
      <c r="J633" s="65" t="s">
        <v>62</v>
      </c>
      <c r="K633" s="65" t="s">
        <v>61</v>
      </c>
      <c r="L633" s="65" t="s">
        <v>62</v>
      </c>
      <c r="M633" s="65" t="s">
        <v>3917</v>
      </c>
      <c r="N633" s="65" t="s">
        <v>125</v>
      </c>
      <c r="O633" s="65" t="s">
        <v>61</v>
      </c>
      <c r="P633" s="65" t="s">
        <v>72</v>
      </c>
    </row>
    <row r="634" spans="1:16" ht="334.5">
      <c r="A634" s="65" t="s">
        <v>3918</v>
      </c>
      <c r="B634" s="65" t="s">
        <v>3186</v>
      </c>
      <c r="C634" s="65" t="s">
        <v>1120</v>
      </c>
      <c r="D634" s="65" t="s">
        <v>352</v>
      </c>
      <c r="E634" s="65" t="s">
        <v>1112</v>
      </c>
      <c r="F634" s="65" t="s">
        <v>51</v>
      </c>
      <c r="G634" s="69" t="str">
        <f t="shared" si="9"/>
        <v>Rename Variable</v>
      </c>
      <c r="H634" s="65" t="s">
        <v>1114</v>
      </c>
      <c r="I634" s="65" t="s">
        <v>1144</v>
      </c>
      <c r="J634" s="65" t="s">
        <v>62</v>
      </c>
      <c r="K634" s="65" t="s">
        <v>61</v>
      </c>
      <c r="L634" s="65" t="s">
        <v>62</v>
      </c>
      <c r="M634" s="65" t="s">
        <v>76</v>
      </c>
      <c r="N634" s="65" t="s">
        <v>77</v>
      </c>
      <c r="O634" s="65" t="s">
        <v>61</v>
      </c>
      <c r="P634" s="65" t="s">
        <v>72</v>
      </c>
    </row>
    <row r="635" spans="1:16" ht="168">
      <c r="A635" s="65" t="s">
        <v>3919</v>
      </c>
      <c r="B635" s="65" t="s">
        <v>3186</v>
      </c>
      <c r="C635" s="65" t="s">
        <v>1609</v>
      </c>
      <c r="D635" s="65" t="s">
        <v>1617</v>
      </c>
      <c r="E635" s="65" t="s">
        <v>1454</v>
      </c>
      <c r="F635" s="65" t="s">
        <v>149</v>
      </c>
      <c r="G635" s="69" t="str">
        <f t="shared" si="9"/>
        <v>Change Method Signature</v>
      </c>
      <c r="H635" s="65" t="s">
        <v>1603</v>
      </c>
      <c r="I635" s="65" t="s">
        <v>1618</v>
      </c>
      <c r="J635" s="65" t="s">
        <v>62</v>
      </c>
      <c r="K635" s="65" t="s">
        <v>61</v>
      </c>
      <c r="L635" s="65" t="s">
        <v>62</v>
      </c>
      <c r="M635" s="65" t="s">
        <v>76</v>
      </c>
      <c r="N635" s="65" t="s">
        <v>77</v>
      </c>
      <c r="O635" s="65" t="s">
        <v>61</v>
      </c>
      <c r="P635" s="65" t="s">
        <v>72</v>
      </c>
    </row>
    <row r="636" spans="1:16" ht="168">
      <c r="A636" s="65" t="s">
        <v>3920</v>
      </c>
      <c r="B636" s="65" t="s">
        <v>3192</v>
      </c>
      <c r="C636" s="65" t="s">
        <v>1609</v>
      </c>
      <c r="D636" s="65" t="s">
        <v>1624</v>
      </c>
      <c r="E636" s="65" t="s">
        <v>1454</v>
      </c>
      <c r="F636" s="65" t="s">
        <v>149</v>
      </c>
      <c r="G636" s="69" t="str">
        <f t="shared" si="9"/>
        <v>Change Method Signature</v>
      </c>
      <c r="H636" s="65" t="s">
        <v>1603</v>
      </c>
      <c r="I636" s="65" t="s">
        <v>1625</v>
      </c>
      <c r="J636" s="65" t="s">
        <v>62</v>
      </c>
      <c r="K636" s="65" t="s">
        <v>61</v>
      </c>
      <c r="L636" s="65" t="s">
        <v>62</v>
      </c>
      <c r="M636" s="65" t="s">
        <v>222</v>
      </c>
      <c r="N636" s="65" t="s">
        <v>77</v>
      </c>
      <c r="O636" s="65" t="s">
        <v>61</v>
      </c>
      <c r="P636" s="65" t="s">
        <v>72</v>
      </c>
    </row>
    <row r="637" spans="1:16" ht="168">
      <c r="A637" s="65" t="s">
        <v>3921</v>
      </c>
      <c r="B637" s="65" t="s">
        <v>3192</v>
      </c>
      <c r="C637" s="65" t="s">
        <v>1609</v>
      </c>
      <c r="D637" s="65" t="s">
        <v>1469</v>
      </c>
      <c r="E637" s="65" t="s">
        <v>1454</v>
      </c>
      <c r="F637" s="65" t="s">
        <v>149</v>
      </c>
      <c r="G637" s="69" t="str">
        <f t="shared" si="9"/>
        <v>Change Method Signature</v>
      </c>
      <c r="H637" s="65" t="s">
        <v>1603</v>
      </c>
      <c r="I637" s="65" t="s">
        <v>1614</v>
      </c>
      <c r="J637" s="65" t="s">
        <v>62</v>
      </c>
      <c r="K637" s="65" t="s">
        <v>61</v>
      </c>
      <c r="L637" s="65" t="s">
        <v>62</v>
      </c>
      <c r="M637" s="65" t="s">
        <v>222</v>
      </c>
      <c r="N637" s="65" t="s">
        <v>77</v>
      </c>
      <c r="O637" s="65" t="s">
        <v>61</v>
      </c>
      <c r="P637" s="65" t="s">
        <v>72</v>
      </c>
    </row>
    <row r="638" spans="1:16" ht="168">
      <c r="A638" s="65" t="s">
        <v>3922</v>
      </c>
      <c r="B638" s="65" t="s">
        <v>3186</v>
      </c>
      <c r="C638" s="65" t="s">
        <v>1609</v>
      </c>
      <c r="D638" s="65" t="s">
        <v>1463</v>
      </c>
      <c r="E638" s="65" t="s">
        <v>1454</v>
      </c>
      <c r="F638" s="65" t="s">
        <v>149</v>
      </c>
      <c r="G638" s="69" t="str">
        <f t="shared" si="9"/>
        <v>Change Method Signature</v>
      </c>
      <c r="H638" s="65" t="s">
        <v>1603</v>
      </c>
      <c r="I638" s="65" t="s">
        <v>1610</v>
      </c>
      <c r="J638" s="65" t="s">
        <v>102</v>
      </c>
      <c r="K638" s="65" t="s">
        <v>61</v>
      </c>
      <c r="L638" s="65" t="s">
        <v>62</v>
      </c>
      <c r="M638" s="65" t="s">
        <v>3359</v>
      </c>
      <c r="N638" s="65" t="s">
        <v>64</v>
      </c>
      <c r="O638" s="65" t="s">
        <v>62</v>
      </c>
      <c r="P638" s="65" t="s">
        <v>162</v>
      </c>
    </row>
    <row r="639" spans="1:16" ht="168">
      <c r="A639" s="65" t="s">
        <v>3923</v>
      </c>
      <c r="B639" s="65" t="s">
        <v>3187</v>
      </c>
      <c r="C639" s="65" t="s">
        <v>1609</v>
      </c>
      <c r="D639" s="65" t="s">
        <v>1620</v>
      </c>
      <c r="E639" s="65" t="s">
        <v>1454</v>
      </c>
      <c r="F639" s="65" t="s">
        <v>149</v>
      </c>
      <c r="G639" s="69" t="str">
        <f t="shared" si="9"/>
        <v>Change Method Signature</v>
      </c>
      <c r="H639" s="65" t="s">
        <v>1603</v>
      </c>
      <c r="I639" s="65" t="s">
        <v>1621</v>
      </c>
      <c r="J639" s="65" t="s">
        <v>102</v>
      </c>
      <c r="K639" s="65" t="s">
        <v>61</v>
      </c>
      <c r="L639" s="65" t="s">
        <v>62</v>
      </c>
      <c r="M639" s="65" t="s">
        <v>3359</v>
      </c>
      <c r="N639" s="65" t="s">
        <v>64</v>
      </c>
      <c r="O639" s="65" t="s">
        <v>62</v>
      </c>
      <c r="P639" s="65" t="s">
        <v>162</v>
      </c>
    </row>
    <row r="640" spans="1:16" ht="168">
      <c r="A640" s="65" t="s">
        <v>3924</v>
      </c>
      <c r="B640" s="65" t="s">
        <v>3187</v>
      </c>
      <c r="C640" s="65" t="s">
        <v>1609</v>
      </c>
      <c r="D640" s="65" t="s">
        <v>1466</v>
      </c>
      <c r="E640" s="65" t="s">
        <v>1454</v>
      </c>
      <c r="F640" s="65" t="s">
        <v>149</v>
      </c>
      <c r="G640" s="69" t="str">
        <f t="shared" si="9"/>
        <v>Change Method Signature</v>
      </c>
      <c r="H640" s="65" t="s">
        <v>1603</v>
      </c>
      <c r="I640" s="65" t="s">
        <v>1612</v>
      </c>
      <c r="J640" s="65" t="s">
        <v>102</v>
      </c>
      <c r="K640" s="65" t="s">
        <v>61</v>
      </c>
      <c r="L640" s="65" t="s">
        <v>62</v>
      </c>
      <c r="M640" s="65" t="s">
        <v>3359</v>
      </c>
      <c r="N640" s="65" t="s">
        <v>64</v>
      </c>
      <c r="O640" s="65" t="s">
        <v>62</v>
      </c>
      <c r="P640" s="65" t="s">
        <v>162</v>
      </c>
    </row>
    <row r="641" spans="1:16" ht="168">
      <c r="A641" s="65" t="s">
        <v>3925</v>
      </c>
      <c r="B641" s="65" t="s">
        <v>3192</v>
      </c>
      <c r="C641" s="65" t="s">
        <v>1426</v>
      </c>
      <c r="D641" s="65" t="s">
        <v>991</v>
      </c>
      <c r="E641" s="65" t="s">
        <v>1351</v>
      </c>
      <c r="F641" s="65" t="s">
        <v>80</v>
      </c>
      <c r="G641" s="69" t="str">
        <f t="shared" si="9"/>
        <v>Rename Method</v>
      </c>
      <c r="H641" s="65" t="s">
        <v>1422</v>
      </c>
      <c r="I641" s="65" t="s">
        <v>1433</v>
      </c>
      <c r="J641" s="65" t="s">
        <v>62</v>
      </c>
      <c r="K641" s="65" t="s">
        <v>61</v>
      </c>
      <c r="L641" s="65" t="s">
        <v>62</v>
      </c>
      <c r="M641" s="65" t="s">
        <v>76</v>
      </c>
      <c r="N641" s="65" t="s">
        <v>77</v>
      </c>
      <c r="O641" s="65" t="s">
        <v>61</v>
      </c>
      <c r="P641" s="65" t="s">
        <v>72</v>
      </c>
    </row>
    <row r="642" spans="1:16" ht="250.5">
      <c r="A642" s="65" t="s">
        <v>3926</v>
      </c>
      <c r="B642" s="65" t="s">
        <v>3186</v>
      </c>
      <c r="C642" s="65" t="s">
        <v>1426</v>
      </c>
      <c r="D642" s="65" t="s">
        <v>986</v>
      </c>
      <c r="E642" s="65" t="s">
        <v>1351</v>
      </c>
      <c r="F642" s="65" t="s">
        <v>80</v>
      </c>
      <c r="G642" s="69" t="str">
        <f t="shared" si="9"/>
        <v>Rename Method</v>
      </c>
      <c r="H642" s="65" t="s">
        <v>1422</v>
      </c>
      <c r="I642" s="65" t="s">
        <v>1427</v>
      </c>
      <c r="J642" s="65" t="s">
        <v>61</v>
      </c>
      <c r="K642" s="65" t="s">
        <v>61</v>
      </c>
      <c r="L642" s="65" t="s">
        <v>62</v>
      </c>
      <c r="M642" s="65" t="s">
        <v>3927</v>
      </c>
      <c r="N642" s="65" t="s">
        <v>64</v>
      </c>
      <c r="O642" s="65" t="s">
        <v>62</v>
      </c>
      <c r="P642" s="65" t="s">
        <v>66</v>
      </c>
    </row>
    <row r="643" spans="1:16" ht="168">
      <c r="A643" s="65" t="s">
        <v>3928</v>
      </c>
      <c r="B643" s="65" t="s">
        <v>3187</v>
      </c>
      <c r="C643" s="65" t="s">
        <v>1426</v>
      </c>
      <c r="D643" s="65" t="s">
        <v>988</v>
      </c>
      <c r="E643" s="65" t="s">
        <v>1351</v>
      </c>
      <c r="F643" s="65" t="s">
        <v>80</v>
      </c>
      <c r="G643" s="69" t="str">
        <f t="shared" ref="G643:G664" si="10">TRIM(IFERROR(LEFT(F643,FIND("(",F643)-1),F643))</f>
        <v>Rename Method</v>
      </c>
      <c r="H643" s="65" t="s">
        <v>1422</v>
      </c>
      <c r="I643" s="65" t="s">
        <v>1431</v>
      </c>
      <c r="J643" s="65" t="s">
        <v>62</v>
      </c>
      <c r="K643" s="65" t="s">
        <v>61</v>
      </c>
      <c r="L643" s="65" t="s">
        <v>62</v>
      </c>
      <c r="M643" s="65" t="s">
        <v>3929</v>
      </c>
      <c r="N643" s="65" t="s">
        <v>77</v>
      </c>
      <c r="O643" s="65" t="s">
        <v>61</v>
      </c>
      <c r="P643" s="65" t="s">
        <v>72</v>
      </c>
    </row>
    <row r="644" spans="1:16" ht="150.75">
      <c r="A644" s="65" t="s">
        <v>3930</v>
      </c>
      <c r="B644" s="65" t="s">
        <v>3186</v>
      </c>
      <c r="C644" s="65" t="s">
        <v>1563</v>
      </c>
      <c r="D644" s="65" t="s">
        <v>445</v>
      </c>
      <c r="E644" s="65" t="s">
        <v>1454</v>
      </c>
      <c r="F644" s="65" t="s">
        <v>114</v>
      </c>
      <c r="G644" s="69" t="str">
        <f t="shared" si="10"/>
        <v>Extract Method</v>
      </c>
      <c r="H644" s="65" t="s">
        <v>1557</v>
      </c>
      <c r="I644" s="65" t="s">
        <v>1564</v>
      </c>
      <c r="J644" s="65" t="s">
        <v>62</v>
      </c>
      <c r="K644" s="65" t="s">
        <v>61</v>
      </c>
      <c r="L644" s="65" t="s">
        <v>62</v>
      </c>
      <c r="M644" s="65" t="s">
        <v>76</v>
      </c>
      <c r="N644" s="65" t="s">
        <v>77</v>
      </c>
      <c r="O644" s="65" t="s">
        <v>61</v>
      </c>
      <c r="P644" s="65" t="s">
        <v>72</v>
      </c>
    </row>
    <row r="645" spans="1:16" ht="150.75">
      <c r="A645" s="65" t="s">
        <v>3931</v>
      </c>
      <c r="B645" s="65" t="s">
        <v>3192</v>
      </c>
      <c r="C645" s="65" t="s">
        <v>1563</v>
      </c>
      <c r="D645" s="65" t="s">
        <v>452</v>
      </c>
      <c r="E645" s="65" t="s">
        <v>1454</v>
      </c>
      <c r="F645" s="65" t="s">
        <v>114</v>
      </c>
      <c r="G645" s="69" t="str">
        <f t="shared" si="10"/>
        <v>Extract Method</v>
      </c>
      <c r="H645" s="65" t="s">
        <v>1557</v>
      </c>
      <c r="I645" s="65" t="s">
        <v>1566</v>
      </c>
      <c r="J645" s="65" t="s">
        <v>62</v>
      </c>
      <c r="K645" s="65" t="s">
        <v>61</v>
      </c>
      <c r="L645" s="65" t="s">
        <v>62</v>
      </c>
      <c r="M645" s="65" t="s">
        <v>76</v>
      </c>
      <c r="N645" s="65" t="s">
        <v>77</v>
      </c>
      <c r="O645" s="65" t="s">
        <v>61</v>
      </c>
      <c r="P645" s="65" t="s">
        <v>72</v>
      </c>
    </row>
    <row r="646" spans="1:16" ht="150.75">
      <c r="A646" s="65" t="s">
        <v>3932</v>
      </c>
      <c r="B646" s="65" t="s">
        <v>3192</v>
      </c>
      <c r="C646" s="65" t="s">
        <v>1563</v>
      </c>
      <c r="D646" s="65" t="s">
        <v>235</v>
      </c>
      <c r="E646" s="65" t="s">
        <v>1454</v>
      </c>
      <c r="F646" s="65" t="s">
        <v>114</v>
      </c>
      <c r="G646" s="69" t="str">
        <f t="shared" si="10"/>
        <v>Extract Method</v>
      </c>
      <c r="H646" s="65" t="s">
        <v>1557</v>
      </c>
      <c r="I646" s="65" t="s">
        <v>1573</v>
      </c>
      <c r="J646" s="65" t="s">
        <v>62</v>
      </c>
      <c r="K646" s="65" t="s">
        <v>61</v>
      </c>
      <c r="L646" s="65" t="s">
        <v>62</v>
      </c>
      <c r="M646" s="65" t="s">
        <v>76</v>
      </c>
      <c r="N646" s="65" t="s">
        <v>77</v>
      </c>
      <c r="O646" s="65" t="s">
        <v>61</v>
      </c>
      <c r="P646" s="65" t="s">
        <v>72</v>
      </c>
    </row>
    <row r="647" spans="1:16" ht="150.75">
      <c r="A647" s="65" t="s">
        <v>3933</v>
      </c>
      <c r="B647" s="65" t="s">
        <v>3192</v>
      </c>
      <c r="C647" s="65" t="s">
        <v>1563</v>
      </c>
      <c r="D647" s="65" t="s">
        <v>1581</v>
      </c>
      <c r="E647" s="65" t="s">
        <v>1454</v>
      </c>
      <c r="F647" s="65" t="s">
        <v>114</v>
      </c>
      <c r="G647" s="69" t="str">
        <f t="shared" si="10"/>
        <v>Extract Method</v>
      </c>
      <c r="H647" s="65" t="s">
        <v>1557</v>
      </c>
      <c r="I647" s="65" t="s">
        <v>1582</v>
      </c>
      <c r="J647" s="65" t="s">
        <v>62</v>
      </c>
      <c r="K647" s="65" t="s">
        <v>61</v>
      </c>
      <c r="L647" s="65" t="s">
        <v>62</v>
      </c>
      <c r="M647" s="65" t="s">
        <v>76</v>
      </c>
      <c r="N647" s="65" t="s">
        <v>77</v>
      </c>
      <c r="O647" s="65" t="s">
        <v>61</v>
      </c>
      <c r="P647" s="65" t="s">
        <v>72</v>
      </c>
    </row>
    <row r="648" spans="1:16" ht="168">
      <c r="A648" s="65" t="s">
        <v>3934</v>
      </c>
      <c r="B648" s="65" t="s">
        <v>3192</v>
      </c>
      <c r="C648" s="65" t="s">
        <v>1563</v>
      </c>
      <c r="D648" s="65" t="s">
        <v>1589</v>
      </c>
      <c r="E648" s="65" t="s">
        <v>1454</v>
      </c>
      <c r="F648" s="65" t="s">
        <v>114</v>
      </c>
      <c r="G648" s="69" t="str">
        <f t="shared" si="10"/>
        <v>Extract Method</v>
      </c>
      <c r="H648" s="65" t="s">
        <v>1557</v>
      </c>
      <c r="I648" s="65" t="s">
        <v>1590</v>
      </c>
      <c r="J648" s="65" t="s">
        <v>62</v>
      </c>
      <c r="K648" s="65" t="s">
        <v>61</v>
      </c>
      <c r="L648" s="65" t="s">
        <v>62</v>
      </c>
      <c r="M648" s="65" t="s">
        <v>76</v>
      </c>
      <c r="N648" s="65" t="s">
        <v>77</v>
      </c>
      <c r="O648" s="65" t="s">
        <v>61</v>
      </c>
      <c r="P648" s="65" t="s">
        <v>72</v>
      </c>
    </row>
    <row r="649" spans="1:16" ht="168">
      <c r="A649" s="65" t="s">
        <v>3935</v>
      </c>
      <c r="B649" s="65" t="s">
        <v>3187</v>
      </c>
      <c r="C649" s="65" t="s">
        <v>1563</v>
      </c>
      <c r="D649" s="65" t="s">
        <v>447</v>
      </c>
      <c r="E649" s="65" t="s">
        <v>1454</v>
      </c>
      <c r="F649" s="65" t="s">
        <v>114</v>
      </c>
      <c r="G649" s="69" t="str">
        <f t="shared" si="10"/>
        <v>Extract Method</v>
      </c>
      <c r="H649" s="65" t="s">
        <v>1557</v>
      </c>
      <c r="I649" s="65" t="s">
        <v>1565</v>
      </c>
      <c r="J649" s="65" t="s">
        <v>62</v>
      </c>
      <c r="K649" s="65" t="s">
        <v>61</v>
      </c>
      <c r="L649" s="65" t="s">
        <v>62</v>
      </c>
      <c r="M649" s="65" t="s">
        <v>76</v>
      </c>
      <c r="N649" s="65" t="s">
        <v>77</v>
      </c>
      <c r="O649" s="65" t="s">
        <v>61</v>
      </c>
      <c r="P649" s="65" t="s">
        <v>72</v>
      </c>
    </row>
    <row r="650" spans="1:16" ht="200.25">
      <c r="A650" s="65" t="s">
        <v>3936</v>
      </c>
      <c r="B650" s="65" t="s">
        <v>3187</v>
      </c>
      <c r="C650" s="65" t="s">
        <v>1563</v>
      </c>
      <c r="D650" s="65" t="s">
        <v>233</v>
      </c>
      <c r="E650" s="65" t="s">
        <v>1454</v>
      </c>
      <c r="F650" s="65" t="s">
        <v>114</v>
      </c>
      <c r="G650" s="69" t="str">
        <f t="shared" si="10"/>
        <v>Extract Method</v>
      </c>
      <c r="H650" s="65" t="s">
        <v>1557</v>
      </c>
      <c r="I650" s="65" t="s">
        <v>1570</v>
      </c>
      <c r="J650" s="65" t="s">
        <v>61</v>
      </c>
      <c r="K650" s="65" t="s">
        <v>61</v>
      </c>
      <c r="L650" s="65" t="s">
        <v>62</v>
      </c>
      <c r="M650" s="65" t="s">
        <v>3937</v>
      </c>
      <c r="N650" s="65" t="s">
        <v>64</v>
      </c>
      <c r="O650" s="65" t="s">
        <v>62</v>
      </c>
      <c r="P650" s="65" t="s">
        <v>66</v>
      </c>
    </row>
    <row r="651" spans="1:16" ht="234">
      <c r="A651" s="65" t="s">
        <v>3938</v>
      </c>
      <c r="B651" s="65" t="s">
        <v>3187</v>
      </c>
      <c r="C651" s="65" t="s">
        <v>1563</v>
      </c>
      <c r="D651" s="65" t="s">
        <v>1577</v>
      </c>
      <c r="E651" s="65" t="s">
        <v>1454</v>
      </c>
      <c r="F651" s="65" t="s">
        <v>114</v>
      </c>
      <c r="G651" s="69" t="str">
        <f t="shared" si="10"/>
        <v>Extract Method</v>
      </c>
      <c r="H651" s="65" t="s">
        <v>1557</v>
      </c>
      <c r="I651" s="65" t="s">
        <v>1578</v>
      </c>
      <c r="J651" s="65" t="s">
        <v>61</v>
      </c>
      <c r="K651" s="65" t="s">
        <v>61</v>
      </c>
      <c r="L651" s="65" t="s">
        <v>62</v>
      </c>
      <c r="M651" s="65" t="s">
        <v>3939</v>
      </c>
      <c r="N651" s="65" t="s">
        <v>64</v>
      </c>
      <c r="O651" s="65" t="s">
        <v>62</v>
      </c>
      <c r="P651" s="65" t="s">
        <v>66</v>
      </c>
    </row>
    <row r="652" spans="1:16" ht="168">
      <c r="A652" s="65" t="s">
        <v>3940</v>
      </c>
      <c r="B652" s="65" t="s">
        <v>3187</v>
      </c>
      <c r="C652" s="65" t="s">
        <v>1563</v>
      </c>
      <c r="D652" s="65" t="s">
        <v>1586</v>
      </c>
      <c r="E652" s="65" t="s">
        <v>1454</v>
      </c>
      <c r="F652" s="65" t="s">
        <v>114</v>
      </c>
      <c r="G652" s="69" t="str">
        <f t="shared" si="10"/>
        <v>Extract Method</v>
      </c>
      <c r="H652" s="65" t="s">
        <v>1557</v>
      </c>
      <c r="I652" s="65" t="s">
        <v>1587</v>
      </c>
      <c r="J652" s="65" t="s">
        <v>62</v>
      </c>
      <c r="K652" s="65" t="s">
        <v>61</v>
      </c>
      <c r="L652" s="65" t="s">
        <v>62</v>
      </c>
      <c r="M652" s="65" t="s">
        <v>3941</v>
      </c>
      <c r="N652" s="65" t="s">
        <v>125</v>
      </c>
      <c r="O652" s="65" t="s">
        <v>61</v>
      </c>
      <c r="P652" s="65" t="s">
        <v>72</v>
      </c>
    </row>
    <row r="653" spans="1:16" ht="134.25">
      <c r="A653" s="65" t="s">
        <v>3942</v>
      </c>
      <c r="B653" s="65" t="s">
        <v>3186</v>
      </c>
      <c r="C653" s="65" t="s">
        <v>1563</v>
      </c>
      <c r="D653" s="65" t="s">
        <v>230</v>
      </c>
      <c r="E653" s="65" t="s">
        <v>1454</v>
      </c>
      <c r="F653" s="65" t="s">
        <v>114</v>
      </c>
      <c r="G653" s="69" t="str">
        <f t="shared" si="10"/>
        <v>Extract Method</v>
      </c>
      <c r="H653" s="65" t="s">
        <v>1557</v>
      </c>
      <c r="I653" s="65" t="s">
        <v>1568</v>
      </c>
      <c r="J653" s="65" t="s">
        <v>62</v>
      </c>
      <c r="K653" s="65" t="s">
        <v>61</v>
      </c>
      <c r="L653" s="65" t="s">
        <v>62</v>
      </c>
      <c r="M653" s="65" t="s">
        <v>3449</v>
      </c>
      <c r="N653" s="65" t="s">
        <v>125</v>
      </c>
      <c r="O653" s="65" t="s">
        <v>61</v>
      </c>
      <c r="P653" s="65" t="s">
        <v>72</v>
      </c>
    </row>
    <row r="654" spans="1:16" ht="134.25">
      <c r="A654" s="65" t="s">
        <v>3943</v>
      </c>
      <c r="B654" s="65" t="s">
        <v>3186</v>
      </c>
      <c r="C654" s="65" t="s">
        <v>1563</v>
      </c>
      <c r="D654" s="65" t="s">
        <v>1575</v>
      </c>
      <c r="E654" s="65" t="s">
        <v>1454</v>
      </c>
      <c r="F654" s="65" t="s">
        <v>114</v>
      </c>
      <c r="G654" s="69" t="str">
        <f t="shared" si="10"/>
        <v>Extract Method</v>
      </c>
      <c r="H654" s="65" t="s">
        <v>1557</v>
      </c>
      <c r="I654" s="65" t="s">
        <v>1576</v>
      </c>
      <c r="J654" s="65" t="s">
        <v>62</v>
      </c>
      <c r="K654" s="65" t="s">
        <v>61</v>
      </c>
      <c r="L654" s="65" t="s">
        <v>62</v>
      </c>
      <c r="M654" s="65" t="s">
        <v>76</v>
      </c>
      <c r="N654" s="65" t="s">
        <v>77</v>
      </c>
      <c r="O654" s="65" t="s">
        <v>61</v>
      </c>
      <c r="P654" s="65" t="s">
        <v>72</v>
      </c>
    </row>
    <row r="655" spans="1:16" ht="150.75">
      <c r="A655" s="65" t="s">
        <v>3944</v>
      </c>
      <c r="B655" s="65" t="s">
        <v>3186</v>
      </c>
      <c r="C655" s="65" t="s">
        <v>1563</v>
      </c>
      <c r="D655" s="65" t="s">
        <v>1584</v>
      </c>
      <c r="E655" s="65" t="s">
        <v>1454</v>
      </c>
      <c r="F655" s="65" t="s">
        <v>114</v>
      </c>
      <c r="G655" s="69" t="str">
        <f t="shared" si="10"/>
        <v>Extract Method</v>
      </c>
      <c r="H655" s="65" t="s">
        <v>1557</v>
      </c>
      <c r="I655" s="65" t="s">
        <v>1585</v>
      </c>
      <c r="J655" s="65" t="s">
        <v>62</v>
      </c>
      <c r="K655" s="65" t="s">
        <v>61</v>
      </c>
      <c r="L655" s="65" t="s">
        <v>62</v>
      </c>
      <c r="M655" s="65" t="s">
        <v>76</v>
      </c>
      <c r="N655" s="65" t="s">
        <v>77</v>
      </c>
      <c r="O655" s="65" t="s">
        <v>61</v>
      </c>
      <c r="P655" s="65" t="s">
        <v>72</v>
      </c>
    </row>
    <row r="656" spans="1:16" ht="168">
      <c r="A656" s="65" t="s">
        <v>3945</v>
      </c>
      <c r="B656" s="65" t="s">
        <v>3192</v>
      </c>
      <c r="C656" s="65" t="s">
        <v>783</v>
      </c>
      <c r="D656" s="65" t="s">
        <v>684</v>
      </c>
      <c r="E656" s="65" t="s">
        <v>743</v>
      </c>
      <c r="F656" s="65" t="s">
        <v>80</v>
      </c>
      <c r="G656" s="69" t="str">
        <f t="shared" si="10"/>
        <v>Rename Method</v>
      </c>
      <c r="H656" s="65" t="s">
        <v>777</v>
      </c>
      <c r="I656" s="65" t="s">
        <v>787</v>
      </c>
      <c r="J656" s="65" t="s">
        <v>62</v>
      </c>
      <c r="K656" s="65" t="s">
        <v>61</v>
      </c>
      <c r="L656" s="65" t="s">
        <v>62</v>
      </c>
      <c r="M656" s="65" t="s">
        <v>76</v>
      </c>
      <c r="N656" s="65" t="s">
        <v>77</v>
      </c>
      <c r="O656" s="65" t="s">
        <v>61</v>
      </c>
      <c r="P656" s="65" t="s">
        <v>72</v>
      </c>
    </row>
    <row r="657" spans="1:16" ht="168">
      <c r="A657" s="65" t="s">
        <v>3946</v>
      </c>
      <c r="B657" s="65" t="s">
        <v>3192</v>
      </c>
      <c r="C657" s="65" t="s">
        <v>783</v>
      </c>
      <c r="D657" s="65" t="s">
        <v>767</v>
      </c>
      <c r="E657" s="65" t="s">
        <v>743</v>
      </c>
      <c r="F657" s="65" t="s">
        <v>80</v>
      </c>
      <c r="G657" s="69" t="str">
        <f t="shared" si="10"/>
        <v>Rename Method</v>
      </c>
      <c r="H657" s="65" t="s">
        <v>777</v>
      </c>
      <c r="I657" s="65" t="s">
        <v>792</v>
      </c>
      <c r="J657" s="65" t="s">
        <v>62</v>
      </c>
      <c r="K657" s="65" t="s">
        <v>61</v>
      </c>
      <c r="L657" s="65" t="s">
        <v>62</v>
      </c>
      <c r="M657" s="65" t="s">
        <v>76</v>
      </c>
      <c r="N657" s="65" t="s">
        <v>77</v>
      </c>
      <c r="O657" s="65" t="s">
        <v>61</v>
      </c>
      <c r="P657" s="65" t="s">
        <v>72</v>
      </c>
    </row>
    <row r="658" spans="1:16" ht="168">
      <c r="A658" s="65" t="s">
        <v>3246</v>
      </c>
      <c r="B658" s="65" t="s">
        <v>3187</v>
      </c>
      <c r="C658" s="65" t="s">
        <v>783</v>
      </c>
      <c r="D658" s="65" t="s">
        <v>682</v>
      </c>
      <c r="E658" s="65" t="s">
        <v>743</v>
      </c>
      <c r="F658" s="65" t="s">
        <v>80</v>
      </c>
      <c r="G658" s="69" t="str">
        <f t="shared" si="10"/>
        <v>Rename Method</v>
      </c>
      <c r="H658" s="65" t="s">
        <v>777</v>
      </c>
      <c r="I658" s="65" t="s">
        <v>786</v>
      </c>
      <c r="J658" s="65" t="s">
        <v>62</v>
      </c>
      <c r="K658" s="65" t="s">
        <v>61</v>
      </c>
      <c r="L658" s="65" t="s">
        <v>62</v>
      </c>
      <c r="M658" s="65" t="s">
        <v>76</v>
      </c>
      <c r="N658" s="65" t="s">
        <v>77</v>
      </c>
      <c r="O658" s="65" t="s">
        <v>61</v>
      </c>
      <c r="P658" s="65" t="s">
        <v>72</v>
      </c>
    </row>
    <row r="659" spans="1:16" ht="168">
      <c r="A659" s="65" t="s">
        <v>3947</v>
      </c>
      <c r="B659" s="65" t="s">
        <v>3187</v>
      </c>
      <c r="C659" s="65" t="s">
        <v>783</v>
      </c>
      <c r="D659" s="65" t="s">
        <v>765</v>
      </c>
      <c r="E659" s="65" t="s">
        <v>743</v>
      </c>
      <c r="F659" s="65" t="s">
        <v>80</v>
      </c>
      <c r="G659" s="69" t="str">
        <f t="shared" si="10"/>
        <v>Rename Method</v>
      </c>
      <c r="H659" s="65" t="s">
        <v>777</v>
      </c>
      <c r="I659" s="65" t="s">
        <v>789</v>
      </c>
      <c r="J659" s="65" t="s">
        <v>62</v>
      </c>
      <c r="K659" s="65" t="s">
        <v>61</v>
      </c>
      <c r="L659" s="65" t="s">
        <v>62</v>
      </c>
      <c r="M659" s="65" t="s">
        <v>76</v>
      </c>
      <c r="N659" s="65" t="s">
        <v>77</v>
      </c>
      <c r="O659" s="65" t="s">
        <v>61</v>
      </c>
      <c r="P659" s="65" t="s">
        <v>72</v>
      </c>
    </row>
    <row r="660" spans="1:16" ht="150.75">
      <c r="A660" s="65" t="s">
        <v>3948</v>
      </c>
      <c r="B660" s="65" t="s">
        <v>3186</v>
      </c>
      <c r="C660" s="65" t="s">
        <v>783</v>
      </c>
      <c r="D660" s="65" t="s">
        <v>678</v>
      </c>
      <c r="E660" s="65" t="s">
        <v>743</v>
      </c>
      <c r="F660" s="65" t="s">
        <v>80</v>
      </c>
      <c r="G660" s="69" t="str">
        <f t="shared" si="10"/>
        <v>Rename Method</v>
      </c>
      <c r="H660" s="65" t="s">
        <v>777</v>
      </c>
      <c r="I660" s="65" t="s">
        <v>784</v>
      </c>
      <c r="J660" s="65" t="s">
        <v>62</v>
      </c>
      <c r="K660" s="65" t="s">
        <v>61</v>
      </c>
      <c r="L660" s="65" t="s">
        <v>62</v>
      </c>
      <c r="M660" s="65" t="s">
        <v>76</v>
      </c>
      <c r="N660" s="65" t="s">
        <v>77</v>
      </c>
      <c r="O660" s="65" t="s">
        <v>61</v>
      </c>
      <c r="P660" s="65" t="s">
        <v>72</v>
      </c>
    </row>
    <row r="661" spans="1:16" ht="150.75">
      <c r="A661" s="65" t="s">
        <v>3949</v>
      </c>
      <c r="B661" s="65" t="s">
        <v>3186</v>
      </c>
      <c r="C661" s="65" t="s">
        <v>783</v>
      </c>
      <c r="D661" s="65" t="s">
        <v>762</v>
      </c>
      <c r="E661" s="65" t="s">
        <v>743</v>
      </c>
      <c r="F661" s="65" t="s">
        <v>80</v>
      </c>
      <c r="G661" s="69" t="str">
        <f t="shared" si="10"/>
        <v>Rename Method</v>
      </c>
      <c r="H661" s="65" t="s">
        <v>777</v>
      </c>
      <c r="I661" s="65" t="s">
        <v>788</v>
      </c>
      <c r="J661" s="65" t="s">
        <v>62</v>
      </c>
      <c r="K661" s="65" t="s">
        <v>61</v>
      </c>
      <c r="L661" s="65" t="s">
        <v>62</v>
      </c>
      <c r="M661" s="65" t="s">
        <v>76</v>
      </c>
      <c r="N661" s="65" t="s">
        <v>77</v>
      </c>
      <c r="O661" s="65" t="s">
        <v>61</v>
      </c>
      <c r="P661" s="65" t="s">
        <v>72</v>
      </c>
    </row>
    <row r="662" spans="1:16" ht="250.5">
      <c r="A662" s="65" t="s">
        <v>3950</v>
      </c>
      <c r="B662" s="65" t="s">
        <v>3192</v>
      </c>
      <c r="C662" s="65" t="s">
        <v>2415</v>
      </c>
      <c r="D662" s="65" t="s">
        <v>1270</v>
      </c>
      <c r="E662" s="65" t="s">
        <v>2408</v>
      </c>
      <c r="F662" s="65" t="s">
        <v>51</v>
      </c>
      <c r="G662" s="69" t="str">
        <f t="shared" si="10"/>
        <v>Rename Variable</v>
      </c>
      <c r="H662" s="65" t="s">
        <v>2410</v>
      </c>
      <c r="I662" s="65" t="s">
        <v>3089</v>
      </c>
      <c r="J662" s="65" t="s">
        <v>62</v>
      </c>
      <c r="K662" s="65" t="s">
        <v>61</v>
      </c>
      <c r="L662" s="65" t="s">
        <v>62</v>
      </c>
      <c r="M662" s="65" t="s">
        <v>3913</v>
      </c>
      <c r="N662" s="65" t="s">
        <v>77</v>
      </c>
      <c r="O662" s="65" t="s">
        <v>61</v>
      </c>
      <c r="P662" s="65" t="s">
        <v>72</v>
      </c>
    </row>
    <row r="663" spans="1:16" ht="250.5">
      <c r="A663" s="65" t="s">
        <v>3951</v>
      </c>
      <c r="B663" s="65" t="s">
        <v>3187</v>
      </c>
      <c r="C663" s="65" t="s">
        <v>2415</v>
      </c>
      <c r="D663" s="65" t="s">
        <v>1268</v>
      </c>
      <c r="E663" s="65" t="s">
        <v>2408</v>
      </c>
      <c r="F663" s="65" t="s">
        <v>51</v>
      </c>
      <c r="G663" s="69" t="str">
        <f t="shared" si="10"/>
        <v>Rename Variable</v>
      </c>
      <c r="H663" s="65" t="s">
        <v>2410</v>
      </c>
      <c r="I663" s="65" t="s">
        <v>3088</v>
      </c>
      <c r="J663" s="65" t="s">
        <v>62</v>
      </c>
      <c r="K663" s="65" t="s">
        <v>61</v>
      </c>
      <c r="L663" s="65" t="s">
        <v>62</v>
      </c>
      <c r="M663" s="65" t="s">
        <v>2417</v>
      </c>
      <c r="N663" s="65" t="s">
        <v>77</v>
      </c>
      <c r="O663" s="65" t="s">
        <v>61</v>
      </c>
      <c r="P663" s="65" t="s">
        <v>72</v>
      </c>
    </row>
    <row r="664" spans="1:16" ht="250.5">
      <c r="A664" s="65" t="s">
        <v>3952</v>
      </c>
      <c r="B664" s="65" t="s">
        <v>3186</v>
      </c>
      <c r="C664" s="65" t="s">
        <v>2415</v>
      </c>
      <c r="D664" s="65" t="s">
        <v>1266</v>
      </c>
      <c r="E664" s="65" t="s">
        <v>2408</v>
      </c>
      <c r="F664" s="65" t="s">
        <v>51</v>
      </c>
      <c r="G664" s="69" t="str">
        <f t="shared" si="10"/>
        <v>Rename Variable</v>
      </c>
      <c r="H664" s="65" t="s">
        <v>2410</v>
      </c>
      <c r="I664" s="65" t="s">
        <v>3087</v>
      </c>
      <c r="J664" s="65" t="s">
        <v>62</v>
      </c>
      <c r="K664" s="65" t="s">
        <v>61</v>
      </c>
      <c r="L664" s="65" t="s">
        <v>62</v>
      </c>
      <c r="M664" s="65" t="s">
        <v>2417</v>
      </c>
      <c r="N664" s="65" t="s">
        <v>77</v>
      </c>
      <c r="O664" s="65" t="s">
        <v>61</v>
      </c>
      <c r="P664" s="65" t="s">
        <v>72</v>
      </c>
    </row>
  </sheetData>
  <hyperlinks>
    <hyperlink ref="H9" r:id="rId1" xr:uid="{0B6CD67D-A3FE-4F81-BD43-1D917140232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FD73-EE50-4F0F-92CA-54155F79A556}">
  <dimension ref="A1:AM664"/>
  <sheetViews>
    <sheetView topLeftCell="A611" workbookViewId="0">
      <selection activeCell="A608" sqref="A608"/>
    </sheetView>
  </sheetViews>
  <sheetFormatPr defaultRowHeight="15"/>
  <sheetData>
    <row r="1" spans="1:39" ht="99.75">
      <c r="A1" s="67" t="s">
        <v>3178</v>
      </c>
      <c r="B1" s="67" t="s">
        <v>3177</v>
      </c>
      <c r="C1" s="67" t="s">
        <v>12</v>
      </c>
      <c r="D1" s="67" t="s">
        <v>13</v>
      </c>
      <c r="E1" s="67" t="s">
        <v>0</v>
      </c>
      <c r="F1" s="67" t="s">
        <v>2</v>
      </c>
      <c r="G1" s="67" t="s">
        <v>3</v>
      </c>
      <c r="H1" s="67" t="s">
        <v>4</v>
      </c>
      <c r="I1" s="67" t="s">
        <v>14</v>
      </c>
      <c r="J1" s="67" t="s">
        <v>3953</v>
      </c>
      <c r="K1" s="67" t="s">
        <v>3954</v>
      </c>
      <c r="L1" s="67" t="s">
        <v>3955</v>
      </c>
      <c r="M1" s="67" t="s">
        <v>3956</v>
      </c>
      <c r="N1" s="67" t="s">
        <v>3957</v>
      </c>
      <c r="O1" s="67" t="s">
        <v>3958</v>
      </c>
      <c r="P1" s="67" t="s">
        <v>3959</v>
      </c>
      <c r="Q1" s="67" t="s">
        <v>3960</v>
      </c>
      <c r="R1" s="67" t="s">
        <v>3961</v>
      </c>
      <c r="S1" s="67" t="s">
        <v>3962</v>
      </c>
      <c r="T1" s="67" t="s">
        <v>3963</v>
      </c>
      <c r="U1" s="67" t="s">
        <v>3964</v>
      </c>
      <c r="V1" s="67" t="s">
        <v>3965</v>
      </c>
      <c r="W1" s="67" t="s">
        <v>3966</v>
      </c>
      <c r="X1" s="67" t="s">
        <v>3967</v>
      </c>
      <c r="Y1" s="67" t="s">
        <v>3968</v>
      </c>
      <c r="Z1" s="67" t="s">
        <v>3969</v>
      </c>
      <c r="AA1" s="67" t="s">
        <v>3970</v>
      </c>
      <c r="AB1" s="67" t="s">
        <v>3971</v>
      </c>
      <c r="AC1" s="67" t="s">
        <v>3972</v>
      </c>
      <c r="AD1" s="67" t="s">
        <v>3973</v>
      </c>
      <c r="AE1" s="67" t="s">
        <v>3974</v>
      </c>
      <c r="AF1" s="67" t="s">
        <v>3975</v>
      </c>
      <c r="AG1" s="67" t="s">
        <v>3976</v>
      </c>
      <c r="AH1" s="67" t="s">
        <v>3977</v>
      </c>
      <c r="AI1" s="67" t="s">
        <v>3978</v>
      </c>
      <c r="AJ1" s="67" t="s">
        <v>3979</v>
      </c>
      <c r="AK1" s="67" t="s">
        <v>3980</v>
      </c>
      <c r="AL1" s="67" t="s">
        <v>3276</v>
      </c>
      <c r="AM1" s="67" t="s">
        <v>3981</v>
      </c>
    </row>
    <row r="2" spans="1:39" ht="168">
      <c r="A2" s="65" t="s">
        <v>3277</v>
      </c>
      <c r="B2" s="65" t="s">
        <v>3186</v>
      </c>
      <c r="C2" s="65" t="s">
        <v>2314</v>
      </c>
      <c r="D2" s="65" t="s">
        <v>2315</v>
      </c>
      <c r="E2" s="65" t="s">
        <v>2282</v>
      </c>
      <c r="F2" s="65" t="s">
        <v>149</v>
      </c>
      <c r="G2" s="65" t="s">
        <v>2704</v>
      </c>
      <c r="H2" s="65" t="s">
        <v>2308</v>
      </c>
      <c r="I2" s="65" t="s">
        <v>3041</v>
      </c>
      <c r="J2" s="65" t="s">
        <v>3982</v>
      </c>
      <c r="K2" s="65"/>
      <c r="L2" s="65" t="s">
        <v>62</v>
      </c>
      <c r="M2" s="65" t="s">
        <v>62</v>
      </c>
      <c r="N2" s="65" t="s">
        <v>62</v>
      </c>
      <c r="O2" s="65" t="s">
        <v>61</v>
      </c>
      <c r="P2" s="65" t="s">
        <v>61</v>
      </c>
      <c r="Q2" s="65" t="s">
        <v>61</v>
      </c>
      <c r="R2" s="65" t="s">
        <v>61</v>
      </c>
      <c r="S2" s="65" t="s">
        <v>61</v>
      </c>
      <c r="T2" s="65" t="s">
        <v>62</v>
      </c>
      <c r="U2" s="65" t="s">
        <v>62</v>
      </c>
      <c r="V2" s="65" t="s">
        <v>62</v>
      </c>
      <c r="W2" s="65" t="s">
        <v>61</v>
      </c>
      <c r="X2" s="65" t="s">
        <v>76</v>
      </c>
      <c r="Y2" s="65" t="s">
        <v>76</v>
      </c>
      <c r="Z2" s="65" t="s">
        <v>76</v>
      </c>
      <c r="AA2" s="65" t="s">
        <v>61</v>
      </c>
      <c r="AB2" s="65" t="s">
        <v>77</v>
      </c>
      <c r="AC2" s="65" t="s">
        <v>77</v>
      </c>
      <c r="AD2" s="65" t="s">
        <v>77</v>
      </c>
      <c r="AE2" s="65" t="s">
        <v>61</v>
      </c>
      <c r="AF2" s="65" t="s">
        <v>61</v>
      </c>
      <c r="AG2" s="65" t="s">
        <v>61</v>
      </c>
      <c r="AH2" s="65" t="s">
        <v>61</v>
      </c>
      <c r="AI2" s="65" t="s">
        <v>61</v>
      </c>
      <c r="AJ2" s="65" t="s">
        <v>72</v>
      </c>
      <c r="AK2" s="65" t="s">
        <v>72</v>
      </c>
      <c r="AL2" s="65" t="s">
        <v>72</v>
      </c>
      <c r="AM2" s="65" t="s">
        <v>61</v>
      </c>
    </row>
    <row r="3" spans="1:39" ht="168">
      <c r="A3" s="65" t="s">
        <v>3278</v>
      </c>
      <c r="B3" s="65" t="s">
        <v>3192</v>
      </c>
      <c r="C3" s="65" t="s">
        <v>2314</v>
      </c>
      <c r="D3" s="65" t="s">
        <v>2321</v>
      </c>
      <c r="E3" s="65" t="s">
        <v>2282</v>
      </c>
      <c r="F3" s="65" t="s">
        <v>149</v>
      </c>
      <c r="G3" s="65" t="s">
        <v>3983</v>
      </c>
      <c r="H3" s="65" t="s">
        <v>2308</v>
      </c>
      <c r="I3" s="65" t="s">
        <v>3045</v>
      </c>
      <c r="J3" s="65" t="s">
        <v>3982</v>
      </c>
      <c r="K3" s="65"/>
      <c r="L3" s="65" t="s">
        <v>62</v>
      </c>
      <c r="M3" s="65" t="s">
        <v>62</v>
      </c>
      <c r="N3" s="65" t="s">
        <v>62</v>
      </c>
      <c r="O3" s="65" t="s">
        <v>61</v>
      </c>
      <c r="P3" s="65" t="s">
        <v>61</v>
      </c>
      <c r="Q3" s="65" t="s">
        <v>61</v>
      </c>
      <c r="R3" s="65" t="s">
        <v>61</v>
      </c>
      <c r="S3" s="65" t="s">
        <v>61</v>
      </c>
      <c r="T3" s="65" t="s">
        <v>62</v>
      </c>
      <c r="U3" s="65" t="s">
        <v>62</v>
      </c>
      <c r="V3" s="65" t="s">
        <v>62</v>
      </c>
      <c r="W3" s="65" t="s">
        <v>61</v>
      </c>
      <c r="X3" s="65" t="s">
        <v>76</v>
      </c>
      <c r="Y3" s="65" t="s">
        <v>76</v>
      </c>
      <c r="Z3" s="65" t="s">
        <v>76</v>
      </c>
      <c r="AA3" s="65" t="s">
        <v>61</v>
      </c>
      <c r="AB3" s="65" t="s">
        <v>77</v>
      </c>
      <c r="AC3" s="65" t="s">
        <v>77</v>
      </c>
      <c r="AD3" s="65" t="s">
        <v>77</v>
      </c>
      <c r="AE3" s="65" t="s">
        <v>61</v>
      </c>
      <c r="AF3" s="65" t="s">
        <v>61</v>
      </c>
      <c r="AG3" s="65" t="s">
        <v>61</v>
      </c>
      <c r="AH3" s="65" t="s">
        <v>61</v>
      </c>
      <c r="AI3" s="65" t="s">
        <v>61</v>
      </c>
      <c r="AJ3" s="65" t="s">
        <v>72</v>
      </c>
      <c r="AK3" s="65" t="s">
        <v>72</v>
      </c>
      <c r="AL3" s="65" t="s">
        <v>72</v>
      </c>
      <c r="AM3" s="65" t="s">
        <v>61</v>
      </c>
    </row>
    <row r="4" spans="1:39" ht="200.25">
      <c r="A4" s="65" t="s">
        <v>3279</v>
      </c>
      <c r="B4" s="65" t="s">
        <v>3192</v>
      </c>
      <c r="C4" s="65" t="s">
        <v>2314</v>
      </c>
      <c r="D4" s="65" t="s">
        <v>2331</v>
      </c>
      <c r="E4" s="65" t="s">
        <v>2282</v>
      </c>
      <c r="F4" s="65" t="s">
        <v>149</v>
      </c>
      <c r="G4" s="65" t="s">
        <v>3983</v>
      </c>
      <c r="H4" s="65" t="s">
        <v>2308</v>
      </c>
      <c r="I4" s="65" t="s">
        <v>3050</v>
      </c>
      <c r="J4" s="65" t="s">
        <v>3984</v>
      </c>
      <c r="K4" s="65" t="s">
        <v>3985</v>
      </c>
      <c r="L4" s="65" t="s">
        <v>102</v>
      </c>
      <c r="M4" s="65" t="s">
        <v>62</v>
      </c>
      <c r="N4" s="68" t="s">
        <v>3343</v>
      </c>
      <c r="O4" s="65" t="s">
        <v>62</v>
      </c>
      <c r="P4" s="65" t="s">
        <v>61</v>
      </c>
      <c r="Q4" s="65" t="s">
        <v>61</v>
      </c>
      <c r="R4" s="65" t="s">
        <v>61</v>
      </c>
      <c r="S4" s="65" t="s">
        <v>61</v>
      </c>
      <c r="T4" s="65" t="s">
        <v>62</v>
      </c>
      <c r="U4" s="65" t="s">
        <v>62</v>
      </c>
      <c r="V4" s="65" t="s">
        <v>62</v>
      </c>
      <c r="W4" s="65" t="s">
        <v>61</v>
      </c>
      <c r="X4" s="65" t="s">
        <v>536</v>
      </c>
      <c r="Y4" s="65" t="s">
        <v>3280</v>
      </c>
      <c r="Z4" s="68" t="s">
        <v>3343</v>
      </c>
      <c r="AA4" s="65" t="s">
        <v>62</v>
      </c>
      <c r="AB4" s="65" t="s">
        <v>64</v>
      </c>
      <c r="AC4" s="65" t="s">
        <v>125</v>
      </c>
      <c r="AD4" s="65" t="s">
        <v>3343</v>
      </c>
      <c r="AE4" s="65" t="s">
        <v>62</v>
      </c>
      <c r="AF4" s="65" t="s">
        <v>62</v>
      </c>
      <c r="AG4" s="65" t="s">
        <v>61</v>
      </c>
      <c r="AH4" s="65" t="s">
        <v>3343</v>
      </c>
      <c r="AI4" s="65" t="s">
        <v>62</v>
      </c>
      <c r="AJ4" s="65" t="s">
        <v>162</v>
      </c>
      <c r="AK4" s="65" t="s">
        <v>72</v>
      </c>
      <c r="AL4" s="65" t="s">
        <v>3343</v>
      </c>
      <c r="AM4" s="65" t="s">
        <v>62</v>
      </c>
    </row>
    <row r="5" spans="1:39" ht="168">
      <c r="A5" s="65" t="s">
        <v>3281</v>
      </c>
      <c r="B5" s="65" t="s">
        <v>3192</v>
      </c>
      <c r="C5" s="65" t="s">
        <v>2314</v>
      </c>
      <c r="D5" s="65" t="s">
        <v>2339</v>
      </c>
      <c r="E5" s="65" t="s">
        <v>2282</v>
      </c>
      <c r="F5" s="65" t="s">
        <v>149</v>
      </c>
      <c r="G5" s="65" t="s">
        <v>3983</v>
      </c>
      <c r="H5" s="65" t="s">
        <v>2308</v>
      </c>
      <c r="I5" s="65" t="s">
        <v>3056</v>
      </c>
      <c r="J5" s="65" t="s">
        <v>3982</v>
      </c>
      <c r="K5" s="65"/>
      <c r="L5" s="65" t="s">
        <v>62</v>
      </c>
      <c r="M5" s="65" t="s">
        <v>62</v>
      </c>
      <c r="N5" s="65" t="s">
        <v>62</v>
      </c>
      <c r="O5" s="65" t="s">
        <v>61</v>
      </c>
      <c r="P5" s="65" t="s">
        <v>61</v>
      </c>
      <c r="Q5" s="65" t="s">
        <v>61</v>
      </c>
      <c r="R5" s="65" t="s">
        <v>61</v>
      </c>
      <c r="S5" s="65" t="s">
        <v>61</v>
      </c>
      <c r="T5" s="65" t="s">
        <v>62</v>
      </c>
      <c r="U5" s="65" t="s">
        <v>62</v>
      </c>
      <c r="V5" s="65" t="s">
        <v>62</v>
      </c>
      <c r="W5" s="65" t="s">
        <v>61</v>
      </c>
      <c r="X5" s="65" t="s">
        <v>76</v>
      </c>
      <c r="Y5" s="65" t="s">
        <v>76</v>
      </c>
      <c r="Z5" s="65" t="s">
        <v>76</v>
      </c>
      <c r="AA5" s="65" t="s">
        <v>61</v>
      </c>
      <c r="AB5" s="65" t="s">
        <v>77</v>
      </c>
      <c r="AC5" s="65" t="s">
        <v>77</v>
      </c>
      <c r="AD5" s="65" t="s">
        <v>77</v>
      </c>
      <c r="AE5" s="65" t="s">
        <v>61</v>
      </c>
      <c r="AF5" s="65" t="s">
        <v>61</v>
      </c>
      <c r="AG5" s="65" t="s">
        <v>61</v>
      </c>
      <c r="AH5" s="65" t="s">
        <v>61</v>
      </c>
      <c r="AI5" s="65" t="s">
        <v>61</v>
      </c>
      <c r="AJ5" s="65" t="s">
        <v>72</v>
      </c>
      <c r="AK5" s="65" t="s">
        <v>72</v>
      </c>
      <c r="AL5" s="65" t="s">
        <v>72</v>
      </c>
      <c r="AM5" s="65" t="s">
        <v>61</v>
      </c>
    </row>
    <row r="6" spans="1:39" ht="168">
      <c r="A6" s="65" t="s">
        <v>3282</v>
      </c>
      <c r="B6" s="65" t="s">
        <v>3192</v>
      </c>
      <c r="C6" s="65" t="s">
        <v>2314</v>
      </c>
      <c r="D6" s="65" t="s">
        <v>2348</v>
      </c>
      <c r="E6" s="65" t="s">
        <v>2282</v>
      </c>
      <c r="F6" s="65" t="s">
        <v>149</v>
      </c>
      <c r="G6" s="65" t="s">
        <v>3983</v>
      </c>
      <c r="H6" s="65" t="s">
        <v>2308</v>
      </c>
      <c r="I6" s="65" t="s">
        <v>3061</v>
      </c>
      <c r="J6" s="65" t="s">
        <v>3984</v>
      </c>
      <c r="K6" s="65" t="s">
        <v>19</v>
      </c>
      <c r="L6" s="65" t="s">
        <v>62</v>
      </c>
      <c r="M6" s="65" t="s">
        <v>62</v>
      </c>
      <c r="N6" s="65" t="s">
        <v>62</v>
      </c>
      <c r="O6" s="65" t="s">
        <v>61</v>
      </c>
      <c r="P6" s="65" t="s">
        <v>61</v>
      </c>
      <c r="Q6" s="65" t="s">
        <v>61</v>
      </c>
      <c r="R6" s="65" t="s">
        <v>61</v>
      </c>
      <c r="S6" s="65" t="s">
        <v>61</v>
      </c>
      <c r="T6" s="65" t="s">
        <v>62</v>
      </c>
      <c r="U6" s="65" t="s">
        <v>62</v>
      </c>
      <c r="V6" s="65" t="s">
        <v>62</v>
      </c>
      <c r="W6" s="65" t="s">
        <v>61</v>
      </c>
      <c r="X6" s="65" t="s">
        <v>76</v>
      </c>
      <c r="Y6" s="65" t="s">
        <v>76</v>
      </c>
      <c r="Z6" s="65" t="s">
        <v>76</v>
      </c>
      <c r="AA6" s="65" t="s">
        <v>61</v>
      </c>
      <c r="AB6" s="65" t="s">
        <v>64</v>
      </c>
      <c r="AC6" s="65" t="s">
        <v>77</v>
      </c>
      <c r="AD6" s="65" t="s">
        <v>3343</v>
      </c>
      <c r="AE6" s="65" t="s">
        <v>62</v>
      </c>
      <c r="AF6" s="65" t="s">
        <v>61</v>
      </c>
      <c r="AG6" s="65" t="s">
        <v>61</v>
      </c>
      <c r="AH6" s="65" t="s">
        <v>61</v>
      </c>
      <c r="AI6" s="65" t="s">
        <v>61</v>
      </c>
      <c r="AJ6" s="65" t="s">
        <v>72</v>
      </c>
      <c r="AK6" s="65" t="s">
        <v>72</v>
      </c>
      <c r="AL6" s="65" t="s">
        <v>72</v>
      </c>
      <c r="AM6" s="65" t="s">
        <v>61</v>
      </c>
    </row>
    <row r="7" spans="1:39" ht="168">
      <c r="A7" s="65" t="s">
        <v>3283</v>
      </c>
      <c r="B7" s="65" t="s">
        <v>3192</v>
      </c>
      <c r="C7" s="65" t="s">
        <v>2314</v>
      </c>
      <c r="D7" s="65" t="s">
        <v>2355</v>
      </c>
      <c r="E7" s="65" t="s">
        <v>2282</v>
      </c>
      <c r="F7" s="65" t="s">
        <v>149</v>
      </c>
      <c r="G7" s="65" t="s">
        <v>3983</v>
      </c>
      <c r="H7" s="65" t="s">
        <v>2308</v>
      </c>
      <c r="I7" s="65" t="s">
        <v>3065</v>
      </c>
      <c r="J7" s="65" t="s">
        <v>3982</v>
      </c>
      <c r="K7" s="65"/>
      <c r="L7" s="65" t="s">
        <v>62</v>
      </c>
      <c r="M7" s="65" t="s">
        <v>62</v>
      </c>
      <c r="N7" s="65" t="s">
        <v>62</v>
      </c>
      <c r="O7" s="65" t="s">
        <v>61</v>
      </c>
      <c r="P7" s="65" t="s">
        <v>61</v>
      </c>
      <c r="Q7" s="65" t="s">
        <v>61</v>
      </c>
      <c r="R7" s="65" t="s">
        <v>61</v>
      </c>
      <c r="S7" s="65" t="s">
        <v>61</v>
      </c>
      <c r="T7" s="65" t="s">
        <v>62</v>
      </c>
      <c r="U7" s="65" t="s">
        <v>62</v>
      </c>
      <c r="V7" s="65" t="s">
        <v>62</v>
      </c>
      <c r="W7" s="65" t="s">
        <v>61</v>
      </c>
      <c r="X7" s="65" t="s">
        <v>76</v>
      </c>
      <c r="Y7" s="65" t="s">
        <v>76</v>
      </c>
      <c r="Z7" s="65" t="s">
        <v>76</v>
      </c>
      <c r="AA7" s="65" t="s">
        <v>61</v>
      </c>
      <c r="AB7" s="65" t="s">
        <v>77</v>
      </c>
      <c r="AC7" s="65" t="s">
        <v>77</v>
      </c>
      <c r="AD7" s="65" t="s">
        <v>77</v>
      </c>
      <c r="AE7" s="65" t="s">
        <v>61</v>
      </c>
      <c r="AF7" s="65" t="s">
        <v>61</v>
      </c>
      <c r="AG7" s="65" t="s">
        <v>61</v>
      </c>
      <c r="AH7" s="65" t="s">
        <v>61</v>
      </c>
      <c r="AI7" s="65" t="s">
        <v>61</v>
      </c>
      <c r="AJ7" s="65" t="s">
        <v>72</v>
      </c>
      <c r="AK7" s="65" t="s">
        <v>72</v>
      </c>
      <c r="AL7" s="65" t="s">
        <v>72</v>
      </c>
      <c r="AM7" s="65" t="s">
        <v>61</v>
      </c>
    </row>
    <row r="8" spans="1:39" ht="168">
      <c r="A8" s="65" t="s">
        <v>3284</v>
      </c>
      <c r="B8" s="65" t="s">
        <v>3192</v>
      </c>
      <c r="C8" s="65" t="s">
        <v>2314</v>
      </c>
      <c r="D8" s="65" t="s">
        <v>2364</v>
      </c>
      <c r="E8" s="65" t="s">
        <v>2282</v>
      </c>
      <c r="F8" s="65" t="s">
        <v>149</v>
      </c>
      <c r="G8" s="65" t="s">
        <v>3983</v>
      </c>
      <c r="H8" s="65" t="s">
        <v>2308</v>
      </c>
      <c r="I8" s="65" t="s">
        <v>3069</v>
      </c>
      <c r="J8" s="65" t="s">
        <v>3982</v>
      </c>
      <c r="K8" s="65"/>
      <c r="L8" s="65" t="s">
        <v>62</v>
      </c>
      <c r="M8" s="65" t="s">
        <v>62</v>
      </c>
      <c r="N8" s="65" t="s">
        <v>62</v>
      </c>
      <c r="O8" s="65" t="s">
        <v>61</v>
      </c>
      <c r="P8" s="65" t="s">
        <v>61</v>
      </c>
      <c r="Q8" s="65" t="s">
        <v>61</v>
      </c>
      <c r="R8" s="65" t="s">
        <v>61</v>
      </c>
      <c r="S8" s="65" t="s">
        <v>61</v>
      </c>
      <c r="T8" s="65" t="s">
        <v>62</v>
      </c>
      <c r="U8" s="65" t="s">
        <v>62</v>
      </c>
      <c r="V8" s="65" t="s">
        <v>62</v>
      </c>
      <c r="W8" s="65" t="s">
        <v>61</v>
      </c>
      <c r="X8" s="65" t="s">
        <v>76</v>
      </c>
      <c r="Y8" s="65" t="s">
        <v>76</v>
      </c>
      <c r="Z8" s="65" t="s">
        <v>76</v>
      </c>
      <c r="AA8" s="65" t="s">
        <v>61</v>
      </c>
      <c r="AB8" s="65" t="s">
        <v>77</v>
      </c>
      <c r="AC8" s="65" t="s">
        <v>77</v>
      </c>
      <c r="AD8" s="65" t="s">
        <v>77</v>
      </c>
      <c r="AE8" s="65" t="s">
        <v>61</v>
      </c>
      <c r="AF8" s="65" t="s">
        <v>61</v>
      </c>
      <c r="AG8" s="65" t="s">
        <v>61</v>
      </c>
      <c r="AH8" s="65" t="s">
        <v>61</v>
      </c>
      <c r="AI8" s="65" t="s">
        <v>61</v>
      </c>
      <c r="AJ8" s="65" t="s">
        <v>72</v>
      </c>
      <c r="AK8" s="65" t="s">
        <v>72</v>
      </c>
      <c r="AL8" s="65" t="s">
        <v>72</v>
      </c>
      <c r="AM8" s="65" t="s">
        <v>61</v>
      </c>
    </row>
    <row r="9" spans="1:39" ht="200.25">
      <c r="A9" s="65" t="s">
        <v>3285</v>
      </c>
      <c r="B9" s="65" t="s">
        <v>3186</v>
      </c>
      <c r="C9" s="65" t="s">
        <v>2314</v>
      </c>
      <c r="D9" s="65" t="s">
        <v>2325</v>
      </c>
      <c r="E9" s="65" t="s">
        <v>2282</v>
      </c>
      <c r="F9" s="65" t="s">
        <v>149</v>
      </c>
      <c r="G9" s="65" t="s">
        <v>2704</v>
      </c>
      <c r="H9" s="65" t="s">
        <v>2308</v>
      </c>
      <c r="I9" s="65" t="s">
        <v>3046</v>
      </c>
      <c r="J9" s="65" t="s">
        <v>3984</v>
      </c>
      <c r="K9" s="65" t="s">
        <v>3985</v>
      </c>
      <c r="L9" s="65" t="s">
        <v>102</v>
      </c>
      <c r="M9" s="65" t="s">
        <v>62</v>
      </c>
      <c r="N9" s="68" t="s">
        <v>3343</v>
      </c>
      <c r="O9" s="65" t="s">
        <v>62</v>
      </c>
      <c r="P9" s="65" t="s">
        <v>61</v>
      </c>
      <c r="Q9" s="65" t="s">
        <v>61</v>
      </c>
      <c r="R9" s="65" t="s">
        <v>61</v>
      </c>
      <c r="S9" s="65" t="s">
        <v>61</v>
      </c>
      <c r="T9" s="65" t="s">
        <v>62</v>
      </c>
      <c r="U9" s="65" t="s">
        <v>62</v>
      </c>
      <c r="V9" s="65" t="s">
        <v>62</v>
      </c>
      <c r="W9" s="65" t="s">
        <v>61</v>
      </c>
      <c r="X9" s="65" t="s">
        <v>536</v>
      </c>
      <c r="Y9" s="65" t="s">
        <v>76</v>
      </c>
      <c r="Z9" s="68" t="s">
        <v>3343</v>
      </c>
      <c r="AA9" s="65" t="s">
        <v>62</v>
      </c>
      <c r="AB9" s="65" t="s">
        <v>64</v>
      </c>
      <c r="AC9" s="65" t="s">
        <v>77</v>
      </c>
      <c r="AD9" s="65" t="s">
        <v>3343</v>
      </c>
      <c r="AE9" s="65" t="s">
        <v>62</v>
      </c>
      <c r="AF9" s="65" t="s">
        <v>62</v>
      </c>
      <c r="AG9" s="65" t="s">
        <v>61</v>
      </c>
      <c r="AH9" s="65" t="s">
        <v>3343</v>
      </c>
      <c r="AI9" s="65" t="s">
        <v>62</v>
      </c>
      <c r="AJ9" s="65" t="s">
        <v>162</v>
      </c>
      <c r="AK9" s="65" t="s">
        <v>72</v>
      </c>
      <c r="AL9" s="65" t="s">
        <v>3343</v>
      </c>
      <c r="AM9" s="65" t="s">
        <v>62</v>
      </c>
    </row>
    <row r="10" spans="1:39" ht="168">
      <c r="A10" s="65" t="s">
        <v>3286</v>
      </c>
      <c r="B10" s="65" t="s">
        <v>3186</v>
      </c>
      <c r="C10" s="65" t="s">
        <v>2314</v>
      </c>
      <c r="D10" s="65" t="s">
        <v>2334</v>
      </c>
      <c r="E10" s="65" t="s">
        <v>2282</v>
      </c>
      <c r="F10" s="65" t="s">
        <v>149</v>
      </c>
      <c r="G10" s="65" t="s">
        <v>2704</v>
      </c>
      <c r="H10" s="65" t="s">
        <v>2308</v>
      </c>
      <c r="I10" s="65" t="s">
        <v>3052</v>
      </c>
      <c r="J10" s="65" t="s">
        <v>3982</v>
      </c>
      <c r="K10" s="65"/>
      <c r="L10" s="65" t="s">
        <v>62</v>
      </c>
      <c r="M10" s="65" t="s">
        <v>62</v>
      </c>
      <c r="N10" s="65" t="s">
        <v>62</v>
      </c>
      <c r="O10" s="65" t="s">
        <v>61</v>
      </c>
      <c r="P10" s="65" t="s">
        <v>61</v>
      </c>
      <c r="Q10" s="65" t="s">
        <v>61</v>
      </c>
      <c r="R10" s="65" t="s">
        <v>61</v>
      </c>
      <c r="S10" s="65" t="s">
        <v>61</v>
      </c>
      <c r="T10" s="65" t="s">
        <v>62</v>
      </c>
      <c r="U10" s="65" t="s">
        <v>62</v>
      </c>
      <c r="V10" s="65" t="s">
        <v>62</v>
      </c>
      <c r="W10" s="65" t="s">
        <v>61</v>
      </c>
      <c r="X10" s="65" t="s">
        <v>76</v>
      </c>
      <c r="Y10" s="65" t="s">
        <v>76</v>
      </c>
      <c r="Z10" s="65" t="s">
        <v>76</v>
      </c>
      <c r="AA10" s="65" t="s">
        <v>61</v>
      </c>
      <c r="AB10" s="65" t="s">
        <v>77</v>
      </c>
      <c r="AC10" s="65" t="s">
        <v>77</v>
      </c>
      <c r="AD10" s="65" t="s">
        <v>77</v>
      </c>
      <c r="AE10" s="65" t="s">
        <v>61</v>
      </c>
      <c r="AF10" s="65" t="s">
        <v>61</v>
      </c>
      <c r="AG10" s="65" t="s">
        <v>61</v>
      </c>
      <c r="AH10" s="65" t="s">
        <v>61</v>
      </c>
      <c r="AI10" s="65" t="s">
        <v>61</v>
      </c>
      <c r="AJ10" s="65" t="s">
        <v>72</v>
      </c>
      <c r="AK10" s="65" t="s">
        <v>72</v>
      </c>
      <c r="AL10" s="65" t="s">
        <v>72</v>
      </c>
      <c r="AM10" s="65" t="s">
        <v>61</v>
      </c>
    </row>
    <row r="11" spans="1:39" ht="168">
      <c r="A11" s="65" t="s">
        <v>3239</v>
      </c>
      <c r="B11" s="65" t="s">
        <v>3186</v>
      </c>
      <c r="C11" s="65" t="s">
        <v>2314</v>
      </c>
      <c r="D11" s="65" t="s">
        <v>2343</v>
      </c>
      <c r="E11" s="65" t="s">
        <v>2282</v>
      </c>
      <c r="F11" s="65" t="s">
        <v>149</v>
      </c>
      <c r="G11" s="65" t="s">
        <v>2704</v>
      </c>
      <c r="H11" s="65" t="s">
        <v>2308</v>
      </c>
      <c r="I11" s="65" t="s">
        <v>3058</v>
      </c>
      <c r="J11" s="65" t="s">
        <v>3984</v>
      </c>
      <c r="K11" s="65" t="s">
        <v>3986</v>
      </c>
      <c r="L11" s="65" t="s">
        <v>62</v>
      </c>
      <c r="M11" s="65" t="s">
        <v>62</v>
      </c>
      <c r="N11" s="65" t="s">
        <v>62</v>
      </c>
      <c r="O11" s="65" t="s">
        <v>61</v>
      </c>
      <c r="P11" s="65" t="s">
        <v>61</v>
      </c>
      <c r="Q11" s="65" t="s">
        <v>61</v>
      </c>
      <c r="R11" s="65" t="s">
        <v>61</v>
      </c>
      <c r="S11" s="65" t="s">
        <v>61</v>
      </c>
      <c r="T11" s="65" t="s">
        <v>62</v>
      </c>
      <c r="U11" s="65" t="s">
        <v>62</v>
      </c>
      <c r="V11" s="65" t="s">
        <v>62</v>
      </c>
      <c r="W11" s="65" t="s">
        <v>61</v>
      </c>
      <c r="X11" s="65" t="s">
        <v>536</v>
      </c>
      <c r="Y11" s="65" t="s">
        <v>76</v>
      </c>
      <c r="Z11" s="68" t="s">
        <v>3343</v>
      </c>
      <c r="AA11" s="65" t="s">
        <v>62</v>
      </c>
      <c r="AB11" s="65" t="s">
        <v>64</v>
      </c>
      <c r="AC11" s="65" t="s">
        <v>77</v>
      </c>
      <c r="AD11" s="65" t="s">
        <v>3343</v>
      </c>
      <c r="AE11" s="65" t="s">
        <v>62</v>
      </c>
      <c r="AF11" s="65" t="s">
        <v>61</v>
      </c>
      <c r="AG11" s="65" t="s">
        <v>3059</v>
      </c>
      <c r="AH11" s="65" t="s">
        <v>3343</v>
      </c>
      <c r="AI11" s="65" t="s">
        <v>62</v>
      </c>
      <c r="AJ11" s="65" t="s">
        <v>72</v>
      </c>
      <c r="AK11" s="65" t="s">
        <v>72</v>
      </c>
      <c r="AL11" s="65" t="s">
        <v>72</v>
      </c>
      <c r="AM11" s="65" t="s">
        <v>61</v>
      </c>
    </row>
    <row r="12" spans="1:39" ht="168">
      <c r="A12" s="65" t="s">
        <v>3287</v>
      </c>
      <c r="B12" s="65" t="s">
        <v>3186</v>
      </c>
      <c r="C12" s="65" t="s">
        <v>2314</v>
      </c>
      <c r="D12" s="65" t="s">
        <v>2350</v>
      </c>
      <c r="E12" s="65" t="s">
        <v>2282</v>
      </c>
      <c r="F12" s="65" t="s">
        <v>149</v>
      </c>
      <c r="G12" s="65" t="s">
        <v>2704</v>
      </c>
      <c r="H12" s="65" t="s">
        <v>2308</v>
      </c>
      <c r="I12" s="65" t="s">
        <v>3062</v>
      </c>
      <c r="J12" s="65" t="s">
        <v>3982</v>
      </c>
      <c r="K12" s="65"/>
      <c r="L12" s="65" t="s">
        <v>62</v>
      </c>
      <c r="M12" s="65" t="s">
        <v>62</v>
      </c>
      <c r="N12" s="65" t="s">
        <v>62</v>
      </c>
      <c r="O12" s="65" t="s">
        <v>61</v>
      </c>
      <c r="P12" s="65" t="s">
        <v>61</v>
      </c>
      <c r="Q12" s="65" t="s">
        <v>61</v>
      </c>
      <c r="R12" s="65" t="s">
        <v>61</v>
      </c>
      <c r="S12" s="65" t="s">
        <v>61</v>
      </c>
      <c r="T12" s="65" t="s">
        <v>62</v>
      </c>
      <c r="U12" s="65" t="s">
        <v>62</v>
      </c>
      <c r="V12" s="65" t="s">
        <v>62</v>
      </c>
      <c r="W12" s="65" t="s">
        <v>61</v>
      </c>
      <c r="X12" s="65" t="s">
        <v>76</v>
      </c>
      <c r="Y12" s="65" t="s">
        <v>76</v>
      </c>
      <c r="Z12" s="65" t="s">
        <v>76</v>
      </c>
      <c r="AA12" s="65" t="s">
        <v>61</v>
      </c>
      <c r="AB12" s="65" t="s">
        <v>77</v>
      </c>
      <c r="AC12" s="65" t="s">
        <v>77</v>
      </c>
      <c r="AD12" s="65" t="s">
        <v>77</v>
      </c>
      <c r="AE12" s="65" t="s">
        <v>61</v>
      </c>
      <c r="AF12" s="65" t="s">
        <v>61</v>
      </c>
      <c r="AG12" s="65" t="s">
        <v>61</v>
      </c>
      <c r="AH12" s="65" t="s">
        <v>61</v>
      </c>
      <c r="AI12" s="65" t="s">
        <v>61</v>
      </c>
      <c r="AJ12" s="65" t="s">
        <v>72</v>
      </c>
      <c r="AK12" s="65" t="s">
        <v>72</v>
      </c>
      <c r="AL12" s="65" t="s">
        <v>72</v>
      </c>
      <c r="AM12" s="65" t="s">
        <v>61</v>
      </c>
    </row>
    <row r="13" spans="1:39" ht="168">
      <c r="A13" s="65" t="s">
        <v>3288</v>
      </c>
      <c r="B13" s="65" t="s">
        <v>3187</v>
      </c>
      <c r="C13" s="65" t="s">
        <v>2314</v>
      </c>
      <c r="D13" s="65" t="s">
        <v>2318</v>
      </c>
      <c r="E13" s="65" t="s">
        <v>2282</v>
      </c>
      <c r="F13" s="65" t="s">
        <v>149</v>
      </c>
      <c r="G13" s="65" t="s">
        <v>3983</v>
      </c>
      <c r="H13" s="65" t="s">
        <v>2308</v>
      </c>
      <c r="I13" s="65" t="s">
        <v>3043</v>
      </c>
      <c r="J13" s="65" t="s">
        <v>3982</v>
      </c>
      <c r="K13" s="65"/>
      <c r="L13" s="65" t="s">
        <v>62</v>
      </c>
      <c r="M13" s="65" t="s">
        <v>62</v>
      </c>
      <c r="N13" s="65" t="s">
        <v>62</v>
      </c>
      <c r="O13" s="65" t="s">
        <v>61</v>
      </c>
      <c r="P13" s="65" t="s">
        <v>61</v>
      </c>
      <c r="Q13" s="65" t="s">
        <v>61</v>
      </c>
      <c r="R13" s="65" t="s">
        <v>61</v>
      </c>
      <c r="S13" s="65" t="s">
        <v>61</v>
      </c>
      <c r="T13" s="65" t="s">
        <v>62</v>
      </c>
      <c r="U13" s="65" t="s">
        <v>62</v>
      </c>
      <c r="V13" s="65" t="s">
        <v>62</v>
      </c>
      <c r="W13" s="65" t="s">
        <v>61</v>
      </c>
      <c r="X13" s="65" t="s">
        <v>76</v>
      </c>
      <c r="Y13" s="65" t="s">
        <v>76</v>
      </c>
      <c r="Z13" s="65" t="s">
        <v>76</v>
      </c>
      <c r="AA13" s="65" t="s">
        <v>61</v>
      </c>
      <c r="AB13" s="65" t="s">
        <v>77</v>
      </c>
      <c r="AC13" s="65" t="s">
        <v>77</v>
      </c>
      <c r="AD13" s="65" t="s">
        <v>77</v>
      </c>
      <c r="AE13" s="65" t="s">
        <v>61</v>
      </c>
      <c r="AF13" s="65" t="s">
        <v>61</v>
      </c>
      <c r="AG13" s="65" t="s">
        <v>61</v>
      </c>
      <c r="AH13" s="65" t="s">
        <v>61</v>
      </c>
      <c r="AI13" s="65" t="s">
        <v>61</v>
      </c>
      <c r="AJ13" s="65" t="s">
        <v>72</v>
      </c>
      <c r="AK13" s="65" t="s">
        <v>72</v>
      </c>
      <c r="AL13" s="65" t="s">
        <v>72</v>
      </c>
      <c r="AM13" s="65" t="s">
        <v>61</v>
      </c>
    </row>
    <row r="14" spans="1:39" ht="168">
      <c r="A14" s="65" t="s">
        <v>3289</v>
      </c>
      <c r="B14" s="65" t="s">
        <v>3187</v>
      </c>
      <c r="C14" s="65" t="s">
        <v>2314</v>
      </c>
      <c r="D14" s="65" t="s">
        <v>2328</v>
      </c>
      <c r="E14" s="65" t="s">
        <v>2282</v>
      </c>
      <c r="F14" s="65" t="s">
        <v>149</v>
      </c>
      <c r="G14" s="65" t="s">
        <v>3983</v>
      </c>
      <c r="H14" s="65" t="s">
        <v>2308</v>
      </c>
      <c r="I14" s="65" t="s">
        <v>3048</v>
      </c>
      <c r="J14" s="65" t="s">
        <v>3984</v>
      </c>
      <c r="K14" s="65" t="s">
        <v>18</v>
      </c>
      <c r="L14" s="65" t="s">
        <v>62</v>
      </c>
      <c r="M14" s="65" t="s">
        <v>62</v>
      </c>
      <c r="N14" s="65" t="s">
        <v>62</v>
      </c>
      <c r="O14" s="65" t="s">
        <v>61</v>
      </c>
      <c r="P14" s="65" t="s">
        <v>61</v>
      </c>
      <c r="Q14" s="65" t="s">
        <v>61</v>
      </c>
      <c r="R14" s="65" t="s">
        <v>61</v>
      </c>
      <c r="S14" s="65" t="s">
        <v>61</v>
      </c>
      <c r="T14" s="65" t="s">
        <v>62</v>
      </c>
      <c r="U14" s="65" t="s">
        <v>62</v>
      </c>
      <c r="V14" s="65" t="s">
        <v>62</v>
      </c>
      <c r="W14" s="65" t="s">
        <v>61</v>
      </c>
      <c r="X14" s="65" t="s">
        <v>1295</v>
      </c>
      <c r="Y14" s="65" t="s">
        <v>76</v>
      </c>
      <c r="Z14" s="68" t="s">
        <v>3343</v>
      </c>
      <c r="AA14" s="65" t="s">
        <v>62</v>
      </c>
      <c r="AB14" s="65" t="s">
        <v>77</v>
      </c>
      <c r="AC14" s="65" t="s">
        <v>77</v>
      </c>
      <c r="AD14" s="65" t="s">
        <v>77</v>
      </c>
      <c r="AE14" s="65" t="s">
        <v>61</v>
      </c>
      <c r="AF14" s="65" t="s">
        <v>61</v>
      </c>
      <c r="AG14" s="65" t="s">
        <v>61</v>
      </c>
      <c r="AH14" s="65" t="s">
        <v>61</v>
      </c>
      <c r="AI14" s="65" t="s">
        <v>61</v>
      </c>
      <c r="AJ14" s="65" t="s">
        <v>72</v>
      </c>
      <c r="AK14" s="65" t="s">
        <v>72</v>
      </c>
      <c r="AL14" s="65" t="s">
        <v>72</v>
      </c>
      <c r="AM14" s="65" t="s">
        <v>61</v>
      </c>
    </row>
    <row r="15" spans="1:39" ht="168">
      <c r="A15" s="65" t="s">
        <v>3290</v>
      </c>
      <c r="B15" s="65" t="s">
        <v>3187</v>
      </c>
      <c r="C15" s="65" t="s">
        <v>2314</v>
      </c>
      <c r="D15" s="65" t="s">
        <v>2337</v>
      </c>
      <c r="E15" s="65" t="s">
        <v>2282</v>
      </c>
      <c r="F15" s="65" t="s">
        <v>149</v>
      </c>
      <c r="G15" s="65" t="s">
        <v>3983</v>
      </c>
      <c r="H15" s="65" t="s">
        <v>2308</v>
      </c>
      <c r="I15" s="65" t="s">
        <v>3054</v>
      </c>
      <c r="J15" s="65" t="s">
        <v>3982</v>
      </c>
      <c r="K15" s="65"/>
      <c r="L15" s="65" t="s">
        <v>62</v>
      </c>
      <c r="M15" s="65" t="s">
        <v>62</v>
      </c>
      <c r="N15" s="65" t="s">
        <v>62</v>
      </c>
      <c r="O15" s="65" t="s">
        <v>61</v>
      </c>
      <c r="P15" s="65" t="s">
        <v>61</v>
      </c>
      <c r="Q15" s="65" t="s">
        <v>61</v>
      </c>
      <c r="R15" s="65" t="s">
        <v>61</v>
      </c>
      <c r="S15" s="65" t="s">
        <v>61</v>
      </c>
      <c r="T15" s="65" t="s">
        <v>62</v>
      </c>
      <c r="U15" s="65" t="s">
        <v>62</v>
      </c>
      <c r="V15" s="65" t="s">
        <v>62</v>
      </c>
      <c r="W15" s="65" t="s">
        <v>61</v>
      </c>
      <c r="X15" s="65" t="s">
        <v>76</v>
      </c>
      <c r="Y15" s="65" t="s">
        <v>76</v>
      </c>
      <c r="Z15" s="65" t="s">
        <v>76</v>
      </c>
      <c r="AA15" s="65" t="s">
        <v>61</v>
      </c>
      <c r="AB15" s="65" t="s">
        <v>77</v>
      </c>
      <c r="AC15" s="65" t="s">
        <v>77</v>
      </c>
      <c r="AD15" s="65" t="s">
        <v>77</v>
      </c>
      <c r="AE15" s="65" t="s">
        <v>61</v>
      </c>
      <c r="AF15" s="65" t="s">
        <v>61</v>
      </c>
      <c r="AG15" s="65" t="s">
        <v>61</v>
      </c>
      <c r="AH15" s="65" t="s">
        <v>61</v>
      </c>
      <c r="AI15" s="65" t="s">
        <v>61</v>
      </c>
      <c r="AJ15" s="65" t="s">
        <v>72</v>
      </c>
      <c r="AK15" s="65" t="s">
        <v>72</v>
      </c>
      <c r="AL15" s="65" t="s">
        <v>72</v>
      </c>
      <c r="AM15" s="65" t="s">
        <v>61</v>
      </c>
    </row>
    <row r="16" spans="1:39" ht="168">
      <c r="A16" s="65" t="s">
        <v>3291</v>
      </c>
      <c r="B16" s="65" t="s">
        <v>3187</v>
      </c>
      <c r="C16" s="65" t="s">
        <v>2314</v>
      </c>
      <c r="D16" s="65" t="s">
        <v>2346</v>
      </c>
      <c r="E16" s="65" t="s">
        <v>2282</v>
      </c>
      <c r="F16" s="65" t="s">
        <v>149</v>
      </c>
      <c r="G16" s="65" t="s">
        <v>3983</v>
      </c>
      <c r="H16" s="65" t="s">
        <v>2308</v>
      </c>
      <c r="I16" s="65" t="s">
        <v>3060</v>
      </c>
      <c r="J16" s="65" t="s">
        <v>3984</v>
      </c>
      <c r="K16" s="65" t="s">
        <v>19</v>
      </c>
      <c r="L16" s="65" t="s">
        <v>62</v>
      </c>
      <c r="M16" s="65" t="s">
        <v>62</v>
      </c>
      <c r="N16" s="65" t="s">
        <v>62</v>
      </c>
      <c r="O16" s="65" t="s">
        <v>61</v>
      </c>
      <c r="P16" s="65" t="s">
        <v>61</v>
      </c>
      <c r="Q16" s="65" t="s">
        <v>61</v>
      </c>
      <c r="R16" s="65" t="s">
        <v>61</v>
      </c>
      <c r="S16" s="65" t="s">
        <v>61</v>
      </c>
      <c r="T16" s="65" t="s">
        <v>62</v>
      </c>
      <c r="U16" s="65" t="s">
        <v>62</v>
      </c>
      <c r="V16" s="65" t="s">
        <v>62</v>
      </c>
      <c r="W16" s="65" t="s">
        <v>61</v>
      </c>
      <c r="X16" s="65" t="s">
        <v>76</v>
      </c>
      <c r="Y16" s="65" t="s">
        <v>76</v>
      </c>
      <c r="Z16" s="65" t="s">
        <v>76</v>
      </c>
      <c r="AA16" s="65" t="s">
        <v>61</v>
      </c>
      <c r="AB16" s="65" t="s">
        <v>64</v>
      </c>
      <c r="AC16" s="65" t="s">
        <v>77</v>
      </c>
      <c r="AD16" s="65" t="s">
        <v>3343</v>
      </c>
      <c r="AE16" s="65" t="s">
        <v>62</v>
      </c>
      <c r="AF16" s="65" t="s">
        <v>61</v>
      </c>
      <c r="AG16" s="65" t="s">
        <v>61</v>
      </c>
      <c r="AH16" s="65" t="s">
        <v>61</v>
      </c>
      <c r="AI16" s="65" t="s">
        <v>61</v>
      </c>
      <c r="AJ16" s="65" t="s">
        <v>72</v>
      </c>
      <c r="AK16" s="65" t="s">
        <v>72</v>
      </c>
      <c r="AL16" s="65" t="s">
        <v>72</v>
      </c>
      <c r="AM16" s="65" t="s">
        <v>61</v>
      </c>
    </row>
    <row r="17" spans="1:39" ht="168">
      <c r="A17" s="65" t="s">
        <v>3292</v>
      </c>
      <c r="B17" s="65" t="s">
        <v>3187</v>
      </c>
      <c r="C17" s="65" t="s">
        <v>2314</v>
      </c>
      <c r="D17" s="65" t="s">
        <v>2353</v>
      </c>
      <c r="E17" s="65" t="s">
        <v>2282</v>
      </c>
      <c r="F17" s="65" t="s">
        <v>149</v>
      </c>
      <c r="G17" s="65" t="s">
        <v>3983</v>
      </c>
      <c r="H17" s="65" t="s">
        <v>2308</v>
      </c>
      <c r="I17" s="65" t="s">
        <v>3064</v>
      </c>
      <c r="J17" s="65" t="s">
        <v>3982</v>
      </c>
      <c r="K17" s="65"/>
      <c r="L17" s="65" t="s">
        <v>62</v>
      </c>
      <c r="M17" s="65" t="s">
        <v>62</v>
      </c>
      <c r="N17" s="65" t="s">
        <v>62</v>
      </c>
      <c r="O17" s="65" t="s">
        <v>61</v>
      </c>
      <c r="P17" s="65" t="s">
        <v>61</v>
      </c>
      <c r="Q17" s="65" t="s">
        <v>61</v>
      </c>
      <c r="R17" s="65" t="s">
        <v>61</v>
      </c>
      <c r="S17" s="65" t="s">
        <v>61</v>
      </c>
      <c r="T17" s="65" t="s">
        <v>62</v>
      </c>
      <c r="U17" s="65" t="s">
        <v>62</v>
      </c>
      <c r="V17" s="65" t="s">
        <v>62</v>
      </c>
      <c r="W17" s="65" t="s">
        <v>61</v>
      </c>
      <c r="X17" s="65" t="s">
        <v>76</v>
      </c>
      <c r="Y17" s="65" t="s">
        <v>76</v>
      </c>
      <c r="Z17" s="65" t="s">
        <v>76</v>
      </c>
      <c r="AA17" s="65" t="s">
        <v>61</v>
      </c>
      <c r="AB17" s="65" t="s">
        <v>77</v>
      </c>
      <c r="AC17" s="65" t="s">
        <v>77</v>
      </c>
      <c r="AD17" s="65" t="s">
        <v>77</v>
      </c>
      <c r="AE17" s="65" t="s">
        <v>61</v>
      </c>
      <c r="AF17" s="65" t="s">
        <v>61</v>
      </c>
      <c r="AG17" s="65" t="s">
        <v>61</v>
      </c>
      <c r="AH17" s="65" t="s">
        <v>61</v>
      </c>
      <c r="AI17" s="65" t="s">
        <v>61</v>
      </c>
      <c r="AJ17" s="65" t="s">
        <v>72</v>
      </c>
      <c r="AK17" s="65" t="s">
        <v>72</v>
      </c>
      <c r="AL17" s="65" t="s">
        <v>72</v>
      </c>
      <c r="AM17" s="65" t="s">
        <v>61</v>
      </c>
    </row>
    <row r="18" spans="1:39" ht="168">
      <c r="A18" s="65" t="s">
        <v>3293</v>
      </c>
      <c r="B18" s="65" t="s">
        <v>3187</v>
      </c>
      <c r="C18" s="65" t="s">
        <v>2314</v>
      </c>
      <c r="D18" s="65" t="s">
        <v>2361</v>
      </c>
      <c r="E18" s="65" t="s">
        <v>2282</v>
      </c>
      <c r="F18" s="65" t="s">
        <v>149</v>
      </c>
      <c r="G18" s="65" t="s">
        <v>3983</v>
      </c>
      <c r="H18" s="65" t="s">
        <v>2308</v>
      </c>
      <c r="I18" s="65" t="s">
        <v>3067</v>
      </c>
      <c r="J18" s="65" t="s">
        <v>3982</v>
      </c>
      <c r="K18" s="65"/>
      <c r="L18" s="65" t="s">
        <v>62</v>
      </c>
      <c r="M18" s="65" t="s">
        <v>62</v>
      </c>
      <c r="N18" s="65" t="s">
        <v>62</v>
      </c>
      <c r="O18" s="65" t="s">
        <v>61</v>
      </c>
      <c r="P18" s="65" t="s">
        <v>61</v>
      </c>
      <c r="Q18" s="65" t="s">
        <v>61</v>
      </c>
      <c r="R18" s="65" t="s">
        <v>61</v>
      </c>
      <c r="S18" s="65" t="s">
        <v>61</v>
      </c>
      <c r="T18" s="65" t="s">
        <v>62</v>
      </c>
      <c r="U18" s="65" t="s">
        <v>62</v>
      </c>
      <c r="V18" s="65" t="s">
        <v>62</v>
      </c>
      <c r="W18" s="65" t="s">
        <v>61</v>
      </c>
      <c r="X18" s="65" t="s">
        <v>76</v>
      </c>
      <c r="Y18" s="65" t="s">
        <v>76</v>
      </c>
      <c r="Z18" s="65" t="s">
        <v>76</v>
      </c>
      <c r="AA18" s="65" t="s">
        <v>61</v>
      </c>
      <c r="AB18" s="65" t="s">
        <v>77</v>
      </c>
      <c r="AC18" s="65" t="s">
        <v>77</v>
      </c>
      <c r="AD18" s="65" t="s">
        <v>77</v>
      </c>
      <c r="AE18" s="65" t="s">
        <v>61</v>
      </c>
      <c r="AF18" s="65" t="s">
        <v>61</v>
      </c>
      <c r="AG18" s="65" t="s">
        <v>61</v>
      </c>
      <c r="AH18" s="65" t="s">
        <v>61</v>
      </c>
      <c r="AI18" s="65" t="s">
        <v>61</v>
      </c>
      <c r="AJ18" s="65" t="s">
        <v>72</v>
      </c>
      <c r="AK18" s="65" t="s">
        <v>72</v>
      </c>
      <c r="AL18" s="65" t="s">
        <v>72</v>
      </c>
      <c r="AM18" s="65" t="s">
        <v>61</v>
      </c>
    </row>
    <row r="19" spans="1:39" ht="168">
      <c r="A19" s="65" t="s">
        <v>3294</v>
      </c>
      <c r="B19" s="65" t="s">
        <v>3186</v>
      </c>
      <c r="C19" s="65" t="s">
        <v>2314</v>
      </c>
      <c r="D19" s="65" t="s">
        <v>2358</v>
      </c>
      <c r="E19" s="65" t="s">
        <v>2282</v>
      </c>
      <c r="F19" s="65" t="s">
        <v>149</v>
      </c>
      <c r="G19" s="65" t="s">
        <v>2704</v>
      </c>
      <c r="H19" s="65" t="s">
        <v>2308</v>
      </c>
      <c r="I19" s="65" t="s">
        <v>3066</v>
      </c>
      <c r="J19" s="65" t="s">
        <v>3982</v>
      </c>
      <c r="K19" s="65"/>
      <c r="L19" s="65" t="s">
        <v>62</v>
      </c>
      <c r="M19" s="65" t="s">
        <v>62</v>
      </c>
      <c r="N19" s="65" t="s">
        <v>62</v>
      </c>
      <c r="O19" s="65" t="s">
        <v>61</v>
      </c>
      <c r="P19" s="65" t="s">
        <v>61</v>
      </c>
      <c r="Q19" s="65" t="s">
        <v>61</v>
      </c>
      <c r="R19" s="65" t="s">
        <v>61</v>
      </c>
      <c r="S19" s="65" t="s">
        <v>61</v>
      </c>
      <c r="T19" s="65" t="s">
        <v>62</v>
      </c>
      <c r="U19" s="65" t="s">
        <v>62</v>
      </c>
      <c r="V19" s="65" t="s">
        <v>62</v>
      </c>
      <c r="W19" s="65" t="s">
        <v>61</v>
      </c>
      <c r="X19" s="65" t="s">
        <v>76</v>
      </c>
      <c r="Y19" s="65" t="s">
        <v>76</v>
      </c>
      <c r="Z19" s="65" t="s">
        <v>76</v>
      </c>
      <c r="AA19" s="65" t="s">
        <v>61</v>
      </c>
      <c r="AB19" s="65" t="s">
        <v>77</v>
      </c>
      <c r="AC19" s="65" t="s">
        <v>77</v>
      </c>
      <c r="AD19" s="65" t="s">
        <v>77</v>
      </c>
      <c r="AE19" s="65" t="s">
        <v>61</v>
      </c>
      <c r="AF19" s="65" t="s">
        <v>61</v>
      </c>
      <c r="AG19" s="65" t="s">
        <v>61</v>
      </c>
      <c r="AH19" s="65" t="s">
        <v>61</v>
      </c>
      <c r="AI19" s="65" t="s">
        <v>61</v>
      </c>
      <c r="AJ19" s="65" t="s">
        <v>72</v>
      </c>
      <c r="AK19" s="65" t="s">
        <v>72</v>
      </c>
      <c r="AL19" s="65" t="s">
        <v>72</v>
      </c>
      <c r="AM19" s="65" t="s">
        <v>61</v>
      </c>
    </row>
    <row r="20" spans="1:39" ht="150.75">
      <c r="A20" s="65" t="s">
        <v>3295</v>
      </c>
      <c r="B20" s="65" t="s">
        <v>3186</v>
      </c>
      <c r="C20" s="65" t="s">
        <v>2227</v>
      </c>
      <c r="D20" s="65" t="s">
        <v>2186</v>
      </c>
      <c r="E20" s="65" t="s">
        <v>2178</v>
      </c>
      <c r="F20" s="65" t="s">
        <v>51</v>
      </c>
      <c r="G20" s="65" t="s">
        <v>51</v>
      </c>
      <c r="H20" s="65" t="s">
        <v>2223</v>
      </c>
      <c r="I20" s="65" t="s">
        <v>3011</v>
      </c>
      <c r="J20" s="65" t="s">
        <v>3982</v>
      </c>
      <c r="K20" s="65"/>
      <c r="L20" s="65" t="s">
        <v>62</v>
      </c>
      <c r="M20" s="65" t="s">
        <v>62</v>
      </c>
      <c r="N20" s="65" t="s">
        <v>62</v>
      </c>
      <c r="O20" s="65" t="s">
        <v>61</v>
      </c>
      <c r="P20" s="65" t="s">
        <v>61</v>
      </c>
      <c r="Q20" s="65" t="s">
        <v>61</v>
      </c>
      <c r="R20" s="65" t="s">
        <v>61</v>
      </c>
      <c r="S20" s="65" t="s">
        <v>61</v>
      </c>
      <c r="T20" s="65" t="s">
        <v>62</v>
      </c>
      <c r="U20" s="65" t="s">
        <v>62</v>
      </c>
      <c r="V20" s="65" t="s">
        <v>62</v>
      </c>
      <c r="W20" s="65" t="s">
        <v>61</v>
      </c>
      <c r="X20" s="65" t="s">
        <v>76</v>
      </c>
      <c r="Y20" s="65" t="s">
        <v>76</v>
      </c>
      <c r="Z20" s="65" t="s">
        <v>76</v>
      </c>
      <c r="AA20" s="65" t="s">
        <v>61</v>
      </c>
      <c r="AB20" s="65" t="s">
        <v>77</v>
      </c>
      <c r="AC20" s="65" t="s">
        <v>77</v>
      </c>
      <c r="AD20" s="65" t="s">
        <v>77</v>
      </c>
      <c r="AE20" s="65" t="s">
        <v>61</v>
      </c>
      <c r="AF20" s="65" t="s">
        <v>61</v>
      </c>
      <c r="AG20" s="65" t="s">
        <v>61</v>
      </c>
      <c r="AH20" s="65" t="s">
        <v>61</v>
      </c>
      <c r="AI20" s="65" t="s">
        <v>61</v>
      </c>
      <c r="AJ20" s="65" t="s">
        <v>72</v>
      </c>
      <c r="AK20" s="65" t="s">
        <v>72</v>
      </c>
      <c r="AL20" s="65" t="s">
        <v>72</v>
      </c>
      <c r="AM20" s="65" t="s">
        <v>61</v>
      </c>
    </row>
    <row r="21" spans="1:39" ht="168">
      <c r="A21" s="65" t="s">
        <v>3296</v>
      </c>
      <c r="B21" s="65" t="s">
        <v>3192</v>
      </c>
      <c r="C21" s="65" t="s">
        <v>2227</v>
      </c>
      <c r="D21" s="65" t="s">
        <v>2190</v>
      </c>
      <c r="E21" s="65" t="s">
        <v>2178</v>
      </c>
      <c r="F21" s="65" t="s">
        <v>51</v>
      </c>
      <c r="G21" s="65" t="s">
        <v>3983</v>
      </c>
      <c r="H21" s="65" t="s">
        <v>2223</v>
      </c>
      <c r="I21" s="65" t="s">
        <v>3013</v>
      </c>
      <c r="J21" s="65" t="s">
        <v>3982</v>
      </c>
      <c r="K21" s="65"/>
      <c r="L21" s="65" t="s">
        <v>62</v>
      </c>
      <c r="M21" s="65" t="s">
        <v>62</v>
      </c>
      <c r="N21" s="65" t="s">
        <v>62</v>
      </c>
      <c r="O21" s="65" t="s">
        <v>61</v>
      </c>
      <c r="P21" s="65" t="s">
        <v>61</v>
      </c>
      <c r="Q21" s="65" t="s">
        <v>61</v>
      </c>
      <c r="R21" s="65" t="s">
        <v>61</v>
      </c>
      <c r="S21" s="65" t="s">
        <v>61</v>
      </c>
      <c r="T21" s="65" t="s">
        <v>62</v>
      </c>
      <c r="U21" s="65" t="s">
        <v>62</v>
      </c>
      <c r="V21" s="65" t="s">
        <v>62</v>
      </c>
      <c r="W21" s="65" t="s">
        <v>61</v>
      </c>
      <c r="X21" s="65" t="s">
        <v>76</v>
      </c>
      <c r="Y21" s="65" t="s">
        <v>76</v>
      </c>
      <c r="Z21" s="65" t="s">
        <v>76</v>
      </c>
      <c r="AA21" s="65" t="s">
        <v>61</v>
      </c>
      <c r="AB21" s="65" t="s">
        <v>77</v>
      </c>
      <c r="AC21" s="65" t="s">
        <v>77</v>
      </c>
      <c r="AD21" s="65" t="s">
        <v>77</v>
      </c>
      <c r="AE21" s="65" t="s">
        <v>61</v>
      </c>
      <c r="AF21" s="65" t="s">
        <v>61</v>
      </c>
      <c r="AG21" s="65" t="s">
        <v>61</v>
      </c>
      <c r="AH21" s="65" t="s">
        <v>61</v>
      </c>
      <c r="AI21" s="65" t="s">
        <v>61</v>
      </c>
      <c r="AJ21" s="65" t="s">
        <v>72</v>
      </c>
      <c r="AK21" s="65" t="s">
        <v>72</v>
      </c>
      <c r="AL21" s="65" t="s">
        <v>72</v>
      </c>
      <c r="AM21" s="65" t="s">
        <v>61</v>
      </c>
    </row>
    <row r="22" spans="1:39" ht="168">
      <c r="A22" s="65" t="s">
        <v>3297</v>
      </c>
      <c r="B22" s="65" t="s">
        <v>3187</v>
      </c>
      <c r="C22" s="65" t="s">
        <v>2227</v>
      </c>
      <c r="D22" s="65" t="s">
        <v>2188</v>
      </c>
      <c r="E22" s="65" t="s">
        <v>2178</v>
      </c>
      <c r="F22" s="65" t="s">
        <v>51</v>
      </c>
      <c r="G22" s="65" t="s">
        <v>3983</v>
      </c>
      <c r="H22" s="65" t="s">
        <v>2223</v>
      </c>
      <c r="I22" s="65" t="s">
        <v>3012</v>
      </c>
      <c r="J22" s="65" t="s">
        <v>3982</v>
      </c>
      <c r="K22" s="65"/>
      <c r="L22" s="65" t="s">
        <v>62</v>
      </c>
      <c r="M22" s="65" t="s">
        <v>62</v>
      </c>
      <c r="N22" s="65" t="s">
        <v>62</v>
      </c>
      <c r="O22" s="65" t="s">
        <v>61</v>
      </c>
      <c r="P22" s="65" t="s">
        <v>61</v>
      </c>
      <c r="Q22" s="65" t="s">
        <v>61</v>
      </c>
      <c r="R22" s="65" t="s">
        <v>61</v>
      </c>
      <c r="S22" s="65" t="s">
        <v>61</v>
      </c>
      <c r="T22" s="65" t="s">
        <v>62</v>
      </c>
      <c r="U22" s="65" t="s">
        <v>62</v>
      </c>
      <c r="V22" s="65" t="s">
        <v>62</v>
      </c>
      <c r="W22" s="65" t="s">
        <v>61</v>
      </c>
      <c r="X22" s="65" t="s">
        <v>76</v>
      </c>
      <c r="Y22" s="65" t="s">
        <v>76</v>
      </c>
      <c r="Z22" s="65" t="s">
        <v>76</v>
      </c>
      <c r="AA22" s="65" t="s">
        <v>61</v>
      </c>
      <c r="AB22" s="65" t="s">
        <v>77</v>
      </c>
      <c r="AC22" s="65" t="s">
        <v>77</v>
      </c>
      <c r="AD22" s="65" t="s">
        <v>77</v>
      </c>
      <c r="AE22" s="65" t="s">
        <v>61</v>
      </c>
      <c r="AF22" s="65" t="s">
        <v>61</v>
      </c>
      <c r="AG22" s="65" t="s">
        <v>61</v>
      </c>
      <c r="AH22" s="65" t="s">
        <v>61</v>
      </c>
      <c r="AI22" s="65" t="s">
        <v>61</v>
      </c>
      <c r="AJ22" s="65" t="s">
        <v>72</v>
      </c>
      <c r="AK22" s="65" t="s">
        <v>72</v>
      </c>
      <c r="AL22" s="65" t="s">
        <v>72</v>
      </c>
      <c r="AM22" s="65" t="s">
        <v>61</v>
      </c>
    </row>
    <row r="23" spans="1:39" ht="150.75">
      <c r="A23" s="65" t="s">
        <v>3298</v>
      </c>
      <c r="B23" s="65" t="s">
        <v>3192</v>
      </c>
      <c r="C23" s="65" t="s">
        <v>634</v>
      </c>
      <c r="D23" s="65" t="s">
        <v>641</v>
      </c>
      <c r="E23" s="65" t="s">
        <v>600</v>
      </c>
      <c r="F23" s="65" t="s">
        <v>80</v>
      </c>
      <c r="G23" s="65" t="s">
        <v>3983</v>
      </c>
      <c r="H23" s="65" t="s">
        <v>628</v>
      </c>
      <c r="I23" s="65" t="s">
        <v>642</v>
      </c>
      <c r="J23" s="65" t="s">
        <v>3982</v>
      </c>
      <c r="K23" s="65"/>
      <c r="L23" s="65" t="s">
        <v>62</v>
      </c>
      <c r="M23" s="65" t="s">
        <v>62</v>
      </c>
      <c r="N23" s="65" t="s">
        <v>62</v>
      </c>
      <c r="O23" s="65" t="s">
        <v>61</v>
      </c>
      <c r="P23" s="65" t="s">
        <v>61</v>
      </c>
      <c r="Q23" s="65" t="s">
        <v>61</v>
      </c>
      <c r="R23" s="65" t="s">
        <v>61</v>
      </c>
      <c r="S23" s="65" t="s">
        <v>61</v>
      </c>
      <c r="T23" s="65" t="s">
        <v>62</v>
      </c>
      <c r="U23" s="65" t="s">
        <v>62</v>
      </c>
      <c r="V23" s="65" t="s">
        <v>62</v>
      </c>
      <c r="W23" s="65" t="s">
        <v>61</v>
      </c>
      <c r="X23" s="65" t="s">
        <v>76</v>
      </c>
      <c r="Y23" s="65" t="s">
        <v>76</v>
      </c>
      <c r="Z23" s="65" t="s">
        <v>76</v>
      </c>
      <c r="AA23" s="65" t="s">
        <v>61</v>
      </c>
      <c r="AB23" s="65" t="s">
        <v>77</v>
      </c>
      <c r="AC23" s="65" t="s">
        <v>77</v>
      </c>
      <c r="AD23" s="65" t="s">
        <v>77</v>
      </c>
      <c r="AE23" s="65" t="s">
        <v>61</v>
      </c>
      <c r="AF23" s="65" t="s">
        <v>61</v>
      </c>
      <c r="AG23" s="65" t="s">
        <v>61</v>
      </c>
      <c r="AH23" s="65" t="s">
        <v>61</v>
      </c>
      <c r="AI23" s="65" t="s">
        <v>61</v>
      </c>
      <c r="AJ23" s="65" t="s">
        <v>72</v>
      </c>
      <c r="AK23" s="65" t="s">
        <v>72</v>
      </c>
      <c r="AL23" s="65" t="s">
        <v>72</v>
      </c>
      <c r="AM23" s="65" t="s">
        <v>61</v>
      </c>
    </row>
    <row r="24" spans="1:39" ht="150.75">
      <c r="A24" s="65" t="s">
        <v>3299</v>
      </c>
      <c r="B24" s="65" t="s">
        <v>3192</v>
      </c>
      <c r="C24" s="65" t="s">
        <v>634</v>
      </c>
      <c r="D24" s="65" t="s">
        <v>648</v>
      </c>
      <c r="E24" s="65" t="s">
        <v>600</v>
      </c>
      <c r="F24" s="65" t="s">
        <v>80</v>
      </c>
      <c r="G24" s="65" t="s">
        <v>3983</v>
      </c>
      <c r="H24" s="65" t="s">
        <v>628</v>
      </c>
      <c r="I24" s="65" t="s">
        <v>649</v>
      </c>
      <c r="J24" s="65" t="s">
        <v>3982</v>
      </c>
      <c r="K24" s="65"/>
      <c r="L24" s="65" t="s">
        <v>62</v>
      </c>
      <c r="M24" s="65" t="s">
        <v>62</v>
      </c>
      <c r="N24" s="65" t="s">
        <v>62</v>
      </c>
      <c r="O24" s="65" t="s">
        <v>61</v>
      </c>
      <c r="P24" s="65" t="s">
        <v>61</v>
      </c>
      <c r="Q24" s="65" t="s">
        <v>61</v>
      </c>
      <c r="R24" s="65" t="s">
        <v>61</v>
      </c>
      <c r="S24" s="65" t="s">
        <v>61</v>
      </c>
      <c r="T24" s="65" t="s">
        <v>62</v>
      </c>
      <c r="U24" s="65" t="s">
        <v>62</v>
      </c>
      <c r="V24" s="65" t="s">
        <v>62</v>
      </c>
      <c r="W24" s="65" t="s">
        <v>61</v>
      </c>
      <c r="X24" s="65" t="s">
        <v>76</v>
      </c>
      <c r="Y24" s="65" t="s">
        <v>76</v>
      </c>
      <c r="Z24" s="65" t="s">
        <v>76</v>
      </c>
      <c r="AA24" s="65" t="s">
        <v>61</v>
      </c>
      <c r="AB24" s="65" t="s">
        <v>77</v>
      </c>
      <c r="AC24" s="65" t="s">
        <v>77</v>
      </c>
      <c r="AD24" s="65" t="s">
        <v>77</v>
      </c>
      <c r="AE24" s="65" t="s">
        <v>61</v>
      </c>
      <c r="AF24" s="65" t="s">
        <v>61</v>
      </c>
      <c r="AG24" s="65" t="s">
        <v>61</v>
      </c>
      <c r="AH24" s="65" t="s">
        <v>61</v>
      </c>
      <c r="AI24" s="65" t="s">
        <v>61</v>
      </c>
      <c r="AJ24" s="65" t="s">
        <v>72</v>
      </c>
      <c r="AK24" s="65" t="s">
        <v>72</v>
      </c>
      <c r="AL24" s="65" t="s">
        <v>72</v>
      </c>
      <c r="AM24" s="65" t="s">
        <v>61</v>
      </c>
    </row>
    <row r="25" spans="1:39" ht="150.75">
      <c r="A25" s="65" t="s">
        <v>3300</v>
      </c>
      <c r="B25" s="65" t="s">
        <v>3186</v>
      </c>
      <c r="C25" s="65" t="s">
        <v>634</v>
      </c>
      <c r="D25" s="65" t="s">
        <v>635</v>
      </c>
      <c r="E25" s="65" t="s">
        <v>600</v>
      </c>
      <c r="F25" s="65" t="s">
        <v>80</v>
      </c>
      <c r="G25" s="65" t="s">
        <v>80</v>
      </c>
      <c r="H25" s="65" t="s">
        <v>628</v>
      </c>
      <c r="I25" s="65" t="s">
        <v>636</v>
      </c>
      <c r="J25" s="65" t="s">
        <v>3982</v>
      </c>
      <c r="K25" s="65"/>
      <c r="L25" s="65" t="s">
        <v>62</v>
      </c>
      <c r="M25" s="65" t="s">
        <v>62</v>
      </c>
      <c r="N25" s="65" t="s">
        <v>62</v>
      </c>
      <c r="O25" s="65" t="s">
        <v>61</v>
      </c>
      <c r="P25" s="65" t="s">
        <v>61</v>
      </c>
      <c r="Q25" s="65" t="s">
        <v>61</v>
      </c>
      <c r="R25" s="65" t="s">
        <v>61</v>
      </c>
      <c r="S25" s="65" t="s">
        <v>61</v>
      </c>
      <c r="T25" s="65" t="s">
        <v>62</v>
      </c>
      <c r="U25" s="65" t="s">
        <v>62</v>
      </c>
      <c r="V25" s="65" t="s">
        <v>62</v>
      </c>
      <c r="W25" s="65" t="s">
        <v>61</v>
      </c>
      <c r="X25" s="65" t="s">
        <v>76</v>
      </c>
      <c r="Y25" s="65" t="s">
        <v>76</v>
      </c>
      <c r="Z25" s="65" t="s">
        <v>76</v>
      </c>
      <c r="AA25" s="65" t="s">
        <v>61</v>
      </c>
      <c r="AB25" s="65" t="s">
        <v>77</v>
      </c>
      <c r="AC25" s="65" t="s">
        <v>77</v>
      </c>
      <c r="AD25" s="65" t="s">
        <v>77</v>
      </c>
      <c r="AE25" s="65" t="s">
        <v>61</v>
      </c>
      <c r="AF25" s="65" t="s">
        <v>61</v>
      </c>
      <c r="AG25" s="65" t="s">
        <v>61</v>
      </c>
      <c r="AH25" s="65" t="s">
        <v>61</v>
      </c>
      <c r="AI25" s="65" t="s">
        <v>61</v>
      </c>
      <c r="AJ25" s="65" t="s">
        <v>72</v>
      </c>
      <c r="AK25" s="65" t="s">
        <v>72</v>
      </c>
      <c r="AL25" s="65" t="s">
        <v>72</v>
      </c>
      <c r="AM25" s="65" t="s">
        <v>61</v>
      </c>
    </row>
    <row r="26" spans="1:39" ht="168">
      <c r="A26" s="65" t="s">
        <v>3301</v>
      </c>
      <c r="B26" s="65" t="s">
        <v>3187</v>
      </c>
      <c r="C26" s="65" t="s">
        <v>634</v>
      </c>
      <c r="D26" s="65" t="s">
        <v>638</v>
      </c>
      <c r="E26" s="65" t="s">
        <v>600</v>
      </c>
      <c r="F26" s="65" t="s">
        <v>80</v>
      </c>
      <c r="G26" s="65" t="s">
        <v>3983</v>
      </c>
      <c r="H26" s="65" t="s">
        <v>628</v>
      </c>
      <c r="I26" s="65" t="s">
        <v>639</v>
      </c>
      <c r="J26" s="65" t="s">
        <v>3982</v>
      </c>
      <c r="K26" s="65"/>
      <c r="L26" s="65" t="s">
        <v>62</v>
      </c>
      <c r="M26" s="65" t="s">
        <v>62</v>
      </c>
      <c r="N26" s="65" t="s">
        <v>62</v>
      </c>
      <c r="O26" s="65" t="s">
        <v>61</v>
      </c>
      <c r="P26" s="65" t="s">
        <v>61</v>
      </c>
      <c r="Q26" s="65" t="s">
        <v>61</v>
      </c>
      <c r="R26" s="65" t="s">
        <v>61</v>
      </c>
      <c r="S26" s="65" t="s">
        <v>61</v>
      </c>
      <c r="T26" s="65" t="s">
        <v>62</v>
      </c>
      <c r="U26" s="65" t="s">
        <v>62</v>
      </c>
      <c r="V26" s="65" t="s">
        <v>62</v>
      </c>
      <c r="W26" s="65" t="s">
        <v>61</v>
      </c>
      <c r="X26" s="65" t="s">
        <v>76</v>
      </c>
      <c r="Y26" s="65" t="s">
        <v>76</v>
      </c>
      <c r="Z26" s="65" t="s">
        <v>76</v>
      </c>
      <c r="AA26" s="65" t="s">
        <v>61</v>
      </c>
      <c r="AB26" s="65" t="s">
        <v>77</v>
      </c>
      <c r="AC26" s="65" t="s">
        <v>77</v>
      </c>
      <c r="AD26" s="65" t="s">
        <v>77</v>
      </c>
      <c r="AE26" s="65" t="s">
        <v>61</v>
      </c>
      <c r="AF26" s="65" t="s">
        <v>61</v>
      </c>
      <c r="AG26" s="65" t="s">
        <v>61</v>
      </c>
      <c r="AH26" s="65" t="s">
        <v>61</v>
      </c>
      <c r="AI26" s="65" t="s">
        <v>61</v>
      </c>
      <c r="AJ26" s="65" t="s">
        <v>72</v>
      </c>
      <c r="AK26" s="65" t="s">
        <v>72</v>
      </c>
      <c r="AL26" s="65" t="s">
        <v>72</v>
      </c>
      <c r="AM26" s="65" t="s">
        <v>61</v>
      </c>
    </row>
    <row r="27" spans="1:39" ht="150.75">
      <c r="A27" s="65" t="s">
        <v>3302</v>
      </c>
      <c r="B27" s="65" t="s">
        <v>3187</v>
      </c>
      <c r="C27" s="65" t="s">
        <v>634</v>
      </c>
      <c r="D27" s="65" t="s">
        <v>646</v>
      </c>
      <c r="E27" s="65" t="s">
        <v>600</v>
      </c>
      <c r="F27" s="65" t="s">
        <v>80</v>
      </c>
      <c r="G27" s="65" t="s">
        <v>3983</v>
      </c>
      <c r="H27" s="65" t="s">
        <v>628</v>
      </c>
      <c r="I27" s="65" t="s">
        <v>647</v>
      </c>
      <c r="J27" s="65" t="s">
        <v>3982</v>
      </c>
      <c r="K27" s="65"/>
      <c r="L27" s="65" t="s">
        <v>62</v>
      </c>
      <c r="M27" s="65" t="s">
        <v>62</v>
      </c>
      <c r="N27" s="65" t="s">
        <v>62</v>
      </c>
      <c r="O27" s="65" t="s">
        <v>61</v>
      </c>
      <c r="P27" s="65" t="s">
        <v>61</v>
      </c>
      <c r="Q27" s="65" t="s">
        <v>61</v>
      </c>
      <c r="R27" s="65" t="s">
        <v>61</v>
      </c>
      <c r="S27" s="65" t="s">
        <v>61</v>
      </c>
      <c r="T27" s="65" t="s">
        <v>62</v>
      </c>
      <c r="U27" s="65" t="s">
        <v>62</v>
      </c>
      <c r="V27" s="65" t="s">
        <v>62</v>
      </c>
      <c r="W27" s="65" t="s">
        <v>61</v>
      </c>
      <c r="X27" s="65" t="s">
        <v>76</v>
      </c>
      <c r="Y27" s="65" t="s">
        <v>76</v>
      </c>
      <c r="Z27" s="65" t="s">
        <v>76</v>
      </c>
      <c r="AA27" s="65" t="s">
        <v>61</v>
      </c>
      <c r="AB27" s="65" t="s">
        <v>77</v>
      </c>
      <c r="AC27" s="65" t="s">
        <v>77</v>
      </c>
      <c r="AD27" s="65" t="s">
        <v>77</v>
      </c>
      <c r="AE27" s="65" t="s">
        <v>61</v>
      </c>
      <c r="AF27" s="65" t="s">
        <v>61</v>
      </c>
      <c r="AG27" s="65" t="s">
        <v>61</v>
      </c>
      <c r="AH27" s="65" t="s">
        <v>61</v>
      </c>
      <c r="AI27" s="65" t="s">
        <v>61</v>
      </c>
      <c r="AJ27" s="65" t="s">
        <v>72</v>
      </c>
      <c r="AK27" s="65" t="s">
        <v>72</v>
      </c>
      <c r="AL27" s="65" t="s">
        <v>72</v>
      </c>
      <c r="AM27" s="65" t="s">
        <v>61</v>
      </c>
    </row>
    <row r="28" spans="1:39" ht="150.75">
      <c r="A28" s="65" t="s">
        <v>3303</v>
      </c>
      <c r="B28" s="65" t="s">
        <v>3186</v>
      </c>
      <c r="C28" s="65" t="s">
        <v>634</v>
      </c>
      <c r="D28" s="65" t="s">
        <v>644</v>
      </c>
      <c r="E28" s="65" t="s">
        <v>600</v>
      </c>
      <c r="F28" s="65" t="s">
        <v>80</v>
      </c>
      <c r="G28" s="65" t="s">
        <v>80</v>
      </c>
      <c r="H28" s="65" t="s">
        <v>628</v>
      </c>
      <c r="I28" s="65" t="s">
        <v>645</v>
      </c>
      <c r="J28" s="65" t="s">
        <v>3982</v>
      </c>
      <c r="K28" s="65"/>
      <c r="L28" s="65" t="s">
        <v>62</v>
      </c>
      <c r="M28" s="65" t="s">
        <v>62</v>
      </c>
      <c r="N28" s="65" t="s">
        <v>62</v>
      </c>
      <c r="O28" s="65" t="s">
        <v>61</v>
      </c>
      <c r="P28" s="65" t="s">
        <v>61</v>
      </c>
      <c r="Q28" s="65" t="s">
        <v>61</v>
      </c>
      <c r="R28" s="65" t="s">
        <v>61</v>
      </c>
      <c r="S28" s="65" t="s">
        <v>61</v>
      </c>
      <c r="T28" s="65" t="s">
        <v>62</v>
      </c>
      <c r="U28" s="65" t="s">
        <v>62</v>
      </c>
      <c r="V28" s="65" t="s">
        <v>62</v>
      </c>
      <c r="W28" s="65" t="s">
        <v>61</v>
      </c>
      <c r="X28" s="65" t="s">
        <v>76</v>
      </c>
      <c r="Y28" s="65" t="s">
        <v>76</v>
      </c>
      <c r="Z28" s="65" t="s">
        <v>76</v>
      </c>
      <c r="AA28" s="65" t="s">
        <v>61</v>
      </c>
      <c r="AB28" s="65" t="s">
        <v>77</v>
      </c>
      <c r="AC28" s="65" t="s">
        <v>77</v>
      </c>
      <c r="AD28" s="65" t="s">
        <v>77</v>
      </c>
      <c r="AE28" s="65" t="s">
        <v>61</v>
      </c>
      <c r="AF28" s="65" t="s">
        <v>61</v>
      </c>
      <c r="AG28" s="65" t="s">
        <v>61</v>
      </c>
      <c r="AH28" s="65" t="s">
        <v>61</v>
      </c>
      <c r="AI28" s="65" t="s">
        <v>61</v>
      </c>
      <c r="AJ28" s="65" t="s">
        <v>72</v>
      </c>
      <c r="AK28" s="65" t="s">
        <v>72</v>
      </c>
      <c r="AL28" s="65" t="s">
        <v>72</v>
      </c>
      <c r="AM28" s="65" t="s">
        <v>61</v>
      </c>
    </row>
    <row r="29" spans="1:39" ht="168">
      <c r="A29" s="65" t="s">
        <v>3304</v>
      </c>
      <c r="B29" s="65" t="s">
        <v>3192</v>
      </c>
      <c r="C29" s="65" t="s">
        <v>1743</v>
      </c>
      <c r="D29" s="65" t="s">
        <v>1734</v>
      </c>
      <c r="E29" s="65" t="s">
        <v>1721</v>
      </c>
      <c r="F29" s="65" t="s">
        <v>51</v>
      </c>
      <c r="G29" s="65" t="s">
        <v>3983</v>
      </c>
      <c r="H29" s="65" t="s">
        <v>1740</v>
      </c>
      <c r="I29" s="65" t="s">
        <v>1746</v>
      </c>
      <c r="J29" s="65" t="s">
        <v>3984</v>
      </c>
      <c r="K29" s="65" t="s">
        <v>3987</v>
      </c>
      <c r="L29" s="65" t="s">
        <v>62</v>
      </c>
      <c r="M29" s="65" t="s">
        <v>61</v>
      </c>
      <c r="N29" s="68" t="s">
        <v>3343</v>
      </c>
      <c r="O29" s="65" t="s">
        <v>62</v>
      </c>
      <c r="P29" s="65" t="s">
        <v>61</v>
      </c>
      <c r="Q29" s="65" t="s">
        <v>61</v>
      </c>
      <c r="R29" s="65" t="s">
        <v>61</v>
      </c>
      <c r="S29" s="65" t="s">
        <v>61</v>
      </c>
      <c r="T29" s="65" t="s">
        <v>62</v>
      </c>
      <c r="U29" s="65" t="s">
        <v>62</v>
      </c>
      <c r="V29" s="65" t="s">
        <v>62</v>
      </c>
      <c r="W29" s="65" t="s">
        <v>61</v>
      </c>
      <c r="X29" s="65" t="s">
        <v>76</v>
      </c>
      <c r="Y29" s="65" t="s">
        <v>138</v>
      </c>
      <c r="Z29" s="68" t="s">
        <v>3343</v>
      </c>
      <c r="AA29" s="65" t="s">
        <v>62</v>
      </c>
      <c r="AB29" s="65" t="s">
        <v>77</v>
      </c>
      <c r="AC29" s="65" t="s">
        <v>125</v>
      </c>
      <c r="AD29" s="65" t="s">
        <v>3343</v>
      </c>
      <c r="AE29" s="65" t="s">
        <v>62</v>
      </c>
      <c r="AF29" s="65" t="s">
        <v>61</v>
      </c>
      <c r="AG29" s="65" t="s">
        <v>62</v>
      </c>
      <c r="AH29" s="65" t="s">
        <v>3343</v>
      </c>
      <c r="AI29" s="65" t="s">
        <v>62</v>
      </c>
      <c r="AJ29" s="65" t="s">
        <v>72</v>
      </c>
      <c r="AK29" s="65" t="s">
        <v>72</v>
      </c>
      <c r="AL29" s="65" t="s">
        <v>72</v>
      </c>
      <c r="AM29" s="65" t="s">
        <v>61</v>
      </c>
    </row>
    <row r="30" spans="1:39" ht="150.75">
      <c r="A30" s="65" t="s">
        <v>3305</v>
      </c>
      <c r="B30" s="65" t="s">
        <v>3192</v>
      </c>
      <c r="C30" s="65" t="s">
        <v>1743</v>
      </c>
      <c r="D30" s="65" t="s">
        <v>625</v>
      </c>
      <c r="E30" s="65" t="s">
        <v>1721</v>
      </c>
      <c r="F30" s="65" t="s">
        <v>51</v>
      </c>
      <c r="G30" s="65" t="s">
        <v>3983</v>
      </c>
      <c r="H30" s="65" t="s">
        <v>1740</v>
      </c>
      <c r="I30" s="65" t="s">
        <v>1749</v>
      </c>
      <c r="J30" s="65" t="s">
        <v>3984</v>
      </c>
      <c r="K30" s="65" t="s">
        <v>3988</v>
      </c>
      <c r="L30" s="65" t="s">
        <v>62</v>
      </c>
      <c r="M30" s="65" t="s">
        <v>62</v>
      </c>
      <c r="N30" s="65" t="s">
        <v>62</v>
      </c>
      <c r="O30" s="65" t="s">
        <v>61</v>
      </c>
      <c r="P30" s="65" t="s">
        <v>61</v>
      </c>
      <c r="Q30" s="65" t="s">
        <v>61</v>
      </c>
      <c r="R30" s="65" t="s">
        <v>61</v>
      </c>
      <c r="S30" s="65" t="s">
        <v>61</v>
      </c>
      <c r="T30" s="65" t="s">
        <v>62</v>
      </c>
      <c r="U30" s="65" t="s">
        <v>62</v>
      </c>
      <c r="V30" s="65" t="s">
        <v>62</v>
      </c>
      <c r="W30" s="65" t="s">
        <v>61</v>
      </c>
      <c r="X30" s="65" t="s">
        <v>76</v>
      </c>
      <c r="Y30" s="65" t="s">
        <v>1295</v>
      </c>
      <c r="Z30" s="68" t="s">
        <v>3343</v>
      </c>
      <c r="AA30" s="65" t="s">
        <v>62</v>
      </c>
      <c r="AB30" s="65" t="s">
        <v>77</v>
      </c>
      <c r="AC30" s="65" t="s">
        <v>64</v>
      </c>
      <c r="AD30" s="65" t="s">
        <v>3343</v>
      </c>
      <c r="AE30" s="65" t="s">
        <v>62</v>
      </c>
      <c r="AF30" s="65" t="s">
        <v>61</v>
      </c>
      <c r="AG30" s="65" t="s">
        <v>61</v>
      </c>
      <c r="AH30" s="65" t="s">
        <v>61</v>
      </c>
      <c r="AI30" s="65" t="s">
        <v>61</v>
      </c>
      <c r="AJ30" s="65" t="s">
        <v>72</v>
      </c>
      <c r="AK30" s="65" t="s">
        <v>162</v>
      </c>
      <c r="AL30" s="65" t="s">
        <v>3343</v>
      </c>
      <c r="AM30" s="65" t="s">
        <v>62</v>
      </c>
    </row>
    <row r="31" spans="1:39" ht="150.75">
      <c r="A31" s="65" t="s">
        <v>3306</v>
      </c>
      <c r="B31" s="65" t="s">
        <v>3187</v>
      </c>
      <c r="C31" s="65" t="s">
        <v>1743</v>
      </c>
      <c r="D31" s="65" t="s">
        <v>1732</v>
      </c>
      <c r="E31" s="65" t="s">
        <v>1721</v>
      </c>
      <c r="F31" s="65" t="s">
        <v>51</v>
      </c>
      <c r="G31" s="65" t="s">
        <v>3983</v>
      </c>
      <c r="H31" s="65" t="s">
        <v>1740</v>
      </c>
      <c r="I31" s="65" t="s">
        <v>1745</v>
      </c>
      <c r="J31" s="65" t="s">
        <v>3982</v>
      </c>
      <c r="K31" s="65"/>
      <c r="L31" s="65" t="s">
        <v>62</v>
      </c>
      <c r="M31" s="65" t="s">
        <v>62</v>
      </c>
      <c r="N31" s="65" t="s">
        <v>62</v>
      </c>
      <c r="O31" s="65" t="s">
        <v>61</v>
      </c>
      <c r="P31" s="65" t="s">
        <v>61</v>
      </c>
      <c r="Q31" s="65" t="s">
        <v>61</v>
      </c>
      <c r="R31" s="65" t="s">
        <v>61</v>
      </c>
      <c r="S31" s="65" t="s">
        <v>61</v>
      </c>
      <c r="T31" s="65" t="s">
        <v>62</v>
      </c>
      <c r="U31" s="65" t="s">
        <v>62</v>
      </c>
      <c r="V31" s="65" t="s">
        <v>62</v>
      </c>
      <c r="W31" s="65" t="s">
        <v>61</v>
      </c>
      <c r="X31" s="65" t="s">
        <v>76</v>
      </c>
      <c r="Y31" s="65" t="s">
        <v>76</v>
      </c>
      <c r="Z31" s="65" t="s">
        <v>76</v>
      </c>
      <c r="AA31" s="65" t="s">
        <v>61</v>
      </c>
      <c r="AB31" s="65" t="s">
        <v>77</v>
      </c>
      <c r="AC31" s="65" t="s">
        <v>77</v>
      </c>
      <c r="AD31" s="65" t="s">
        <v>77</v>
      </c>
      <c r="AE31" s="65" t="s">
        <v>61</v>
      </c>
      <c r="AF31" s="65" t="s">
        <v>61</v>
      </c>
      <c r="AG31" s="65" t="s">
        <v>61</v>
      </c>
      <c r="AH31" s="65" t="s">
        <v>61</v>
      </c>
      <c r="AI31" s="65" t="s">
        <v>61</v>
      </c>
      <c r="AJ31" s="65" t="s">
        <v>72</v>
      </c>
      <c r="AK31" s="65" t="s">
        <v>72</v>
      </c>
      <c r="AL31" s="65" t="s">
        <v>72</v>
      </c>
      <c r="AM31" s="65" t="s">
        <v>61</v>
      </c>
    </row>
    <row r="32" spans="1:39" ht="150.75">
      <c r="A32" s="65" t="s">
        <v>3307</v>
      </c>
      <c r="B32" s="65" t="s">
        <v>3187</v>
      </c>
      <c r="C32" s="65" t="s">
        <v>1743</v>
      </c>
      <c r="D32" s="65" t="s">
        <v>622</v>
      </c>
      <c r="E32" s="65" t="s">
        <v>1721</v>
      </c>
      <c r="F32" s="65" t="s">
        <v>51</v>
      </c>
      <c r="G32" s="65" t="s">
        <v>3983</v>
      </c>
      <c r="H32" s="65" t="s">
        <v>1740</v>
      </c>
      <c r="I32" s="65" t="s">
        <v>1748</v>
      </c>
      <c r="J32" s="65" t="s">
        <v>3982</v>
      </c>
      <c r="K32" s="65"/>
      <c r="L32" s="65" t="s">
        <v>62</v>
      </c>
      <c r="M32" s="65" t="s">
        <v>62</v>
      </c>
      <c r="N32" s="65" t="s">
        <v>62</v>
      </c>
      <c r="O32" s="65" t="s">
        <v>61</v>
      </c>
      <c r="P32" s="65" t="s">
        <v>61</v>
      </c>
      <c r="Q32" s="65" t="s">
        <v>61</v>
      </c>
      <c r="R32" s="65" t="s">
        <v>61</v>
      </c>
      <c r="S32" s="65" t="s">
        <v>61</v>
      </c>
      <c r="T32" s="65" t="s">
        <v>62</v>
      </c>
      <c r="U32" s="65" t="s">
        <v>62</v>
      </c>
      <c r="V32" s="65" t="s">
        <v>62</v>
      </c>
      <c r="W32" s="65" t="s">
        <v>61</v>
      </c>
      <c r="X32" s="65" t="s">
        <v>76</v>
      </c>
      <c r="Y32" s="65" t="s">
        <v>76</v>
      </c>
      <c r="Z32" s="65" t="s">
        <v>76</v>
      </c>
      <c r="AA32" s="65" t="s">
        <v>61</v>
      </c>
      <c r="AB32" s="65" t="s">
        <v>77</v>
      </c>
      <c r="AC32" s="65" t="s">
        <v>77</v>
      </c>
      <c r="AD32" s="65" t="s">
        <v>77</v>
      </c>
      <c r="AE32" s="65" t="s">
        <v>61</v>
      </c>
      <c r="AF32" s="65" t="s">
        <v>61</v>
      </c>
      <c r="AG32" s="65" t="s">
        <v>61</v>
      </c>
      <c r="AH32" s="65" t="s">
        <v>61</v>
      </c>
      <c r="AI32" s="65" t="s">
        <v>61</v>
      </c>
      <c r="AJ32" s="65" t="s">
        <v>72</v>
      </c>
      <c r="AK32" s="65" t="s">
        <v>72</v>
      </c>
      <c r="AL32" s="65" t="s">
        <v>72</v>
      </c>
      <c r="AM32" s="65" t="s">
        <v>61</v>
      </c>
    </row>
    <row r="33" spans="1:39" ht="150.75">
      <c r="A33" s="65" t="s">
        <v>3308</v>
      </c>
      <c r="B33" s="65" t="s">
        <v>3186</v>
      </c>
      <c r="C33" s="65" t="s">
        <v>1743</v>
      </c>
      <c r="D33" s="65" t="s">
        <v>1730</v>
      </c>
      <c r="E33" s="65" t="s">
        <v>1721</v>
      </c>
      <c r="F33" s="65" t="s">
        <v>51</v>
      </c>
      <c r="G33" s="65" t="s">
        <v>51</v>
      </c>
      <c r="H33" s="65" t="s">
        <v>1740</v>
      </c>
      <c r="I33" s="65" t="s">
        <v>1744</v>
      </c>
      <c r="J33" s="65" t="s">
        <v>3982</v>
      </c>
      <c r="K33" s="65"/>
      <c r="L33" s="65" t="s">
        <v>62</v>
      </c>
      <c r="M33" s="65" t="s">
        <v>62</v>
      </c>
      <c r="N33" s="65" t="s">
        <v>62</v>
      </c>
      <c r="O33" s="65" t="s">
        <v>61</v>
      </c>
      <c r="P33" s="65" t="s">
        <v>61</v>
      </c>
      <c r="Q33" s="65" t="s">
        <v>61</v>
      </c>
      <c r="R33" s="65" t="s">
        <v>61</v>
      </c>
      <c r="S33" s="65" t="s">
        <v>61</v>
      </c>
      <c r="T33" s="65" t="s">
        <v>62</v>
      </c>
      <c r="U33" s="65" t="s">
        <v>62</v>
      </c>
      <c r="V33" s="65" t="s">
        <v>62</v>
      </c>
      <c r="W33" s="65" t="s">
        <v>61</v>
      </c>
      <c r="X33" s="65" t="s">
        <v>76</v>
      </c>
      <c r="Y33" s="65" t="s">
        <v>76</v>
      </c>
      <c r="Z33" s="65" t="s">
        <v>76</v>
      </c>
      <c r="AA33" s="65" t="s">
        <v>61</v>
      </c>
      <c r="AB33" s="65" t="s">
        <v>77</v>
      </c>
      <c r="AC33" s="65" t="s">
        <v>77</v>
      </c>
      <c r="AD33" s="65" t="s">
        <v>77</v>
      </c>
      <c r="AE33" s="65" t="s">
        <v>61</v>
      </c>
      <c r="AF33" s="65" t="s">
        <v>61</v>
      </c>
      <c r="AG33" s="65" t="s">
        <v>61</v>
      </c>
      <c r="AH33" s="65" t="s">
        <v>61</v>
      </c>
      <c r="AI33" s="65" t="s">
        <v>61</v>
      </c>
      <c r="AJ33" s="65" t="s">
        <v>72</v>
      </c>
      <c r="AK33" s="65" t="s">
        <v>72</v>
      </c>
      <c r="AL33" s="65" t="s">
        <v>72</v>
      </c>
      <c r="AM33" s="65" t="s">
        <v>61</v>
      </c>
    </row>
    <row r="34" spans="1:39" ht="150.75">
      <c r="A34" s="65" t="s">
        <v>3309</v>
      </c>
      <c r="B34" s="65" t="s">
        <v>3186</v>
      </c>
      <c r="C34" s="65" t="s">
        <v>1743</v>
      </c>
      <c r="D34" s="65" t="s">
        <v>619</v>
      </c>
      <c r="E34" s="65" t="s">
        <v>1721</v>
      </c>
      <c r="F34" s="65" t="s">
        <v>51</v>
      </c>
      <c r="G34" s="65" t="s">
        <v>51</v>
      </c>
      <c r="H34" s="65" t="s">
        <v>1740</v>
      </c>
      <c r="I34" s="65" t="s">
        <v>1747</v>
      </c>
      <c r="J34" s="65" t="s">
        <v>3982</v>
      </c>
      <c r="K34" s="65"/>
      <c r="L34" s="65" t="s">
        <v>62</v>
      </c>
      <c r="M34" s="65" t="s">
        <v>62</v>
      </c>
      <c r="N34" s="65" t="s">
        <v>62</v>
      </c>
      <c r="O34" s="65" t="s">
        <v>61</v>
      </c>
      <c r="P34" s="65" t="s">
        <v>61</v>
      </c>
      <c r="Q34" s="65" t="s">
        <v>61</v>
      </c>
      <c r="R34" s="65" t="s">
        <v>61</v>
      </c>
      <c r="S34" s="65" t="s">
        <v>61</v>
      </c>
      <c r="T34" s="65" t="s">
        <v>62</v>
      </c>
      <c r="U34" s="65" t="s">
        <v>62</v>
      </c>
      <c r="V34" s="65" t="s">
        <v>62</v>
      </c>
      <c r="W34" s="65" t="s">
        <v>61</v>
      </c>
      <c r="X34" s="65" t="s">
        <v>76</v>
      </c>
      <c r="Y34" s="65" t="s">
        <v>76</v>
      </c>
      <c r="Z34" s="65" t="s">
        <v>76</v>
      </c>
      <c r="AA34" s="65" t="s">
        <v>61</v>
      </c>
      <c r="AB34" s="65" t="s">
        <v>77</v>
      </c>
      <c r="AC34" s="65" t="s">
        <v>77</v>
      </c>
      <c r="AD34" s="65" t="s">
        <v>77</v>
      </c>
      <c r="AE34" s="65" t="s">
        <v>61</v>
      </c>
      <c r="AF34" s="65" t="s">
        <v>61</v>
      </c>
      <c r="AG34" s="65" t="s">
        <v>61</v>
      </c>
      <c r="AH34" s="65" t="s">
        <v>61</v>
      </c>
      <c r="AI34" s="65" t="s">
        <v>61</v>
      </c>
      <c r="AJ34" s="65" t="s">
        <v>72</v>
      </c>
      <c r="AK34" s="65" t="s">
        <v>72</v>
      </c>
      <c r="AL34" s="65" t="s">
        <v>72</v>
      </c>
      <c r="AM34" s="65" t="s">
        <v>61</v>
      </c>
    </row>
    <row r="35" spans="1:39" ht="150.75">
      <c r="A35" s="65" t="s">
        <v>3310</v>
      </c>
      <c r="B35" s="65" t="s">
        <v>3186</v>
      </c>
      <c r="C35" s="65" t="s">
        <v>2185</v>
      </c>
      <c r="D35" s="65" t="s">
        <v>2186</v>
      </c>
      <c r="E35" s="65" t="s">
        <v>2178</v>
      </c>
      <c r="F35" s="65" t="s">
        <v>51</v>
      </c>
      <c r="G35" s="65" t="s">
        <v>51</v>
      </c>
      <c r="H35" s="65" t="s">
        <v>2180</v>
      </c>
      <c r="I35" s="65" t="s">
        <v>2994</v>
      </c>
      <c r="J35" s="65" t="s">
        <v>3982</v>
      </c>
      <c r="K35" s="65"/>
      <c r="L35" s="65" t="s">
        <v>62</v>
      </c>
      <c r="M35" s="65" t="s">
        <v>62</v>
      </c>
      <c r="N35" s="65" t="s">
        <v>62</v>
      </c>
      <c r="O35" s="65" t="s">
        <v>61</v>
      </c>
      <c r="P35" s="65" t="s">
        <v>61</v>
      </c>
      <c r="Q35" s="65" t="s">
        <v>61</v>
      </c>
      <c r="R35" s="65" t="s">
        <v>61</v>
      </c>
      <c r="S35" s="65" t="s">
        <v>61</v>
      </c>
      <c r="T35" s="65" t="s">
        <v>62</v>
      </c>
      <c r="U35" s="65" t="s">
        <v>62</v>
      </c>
      <c r="V35" s="65" t="s">
        <v>62</v>
      </c>
      <c r="W35" s="65" t="s">
        <v>61</v>
      </c>
      <c r="X35" s="65" t="s">
        <v>76</v>
      </c>
      <c r="Y35" s="65" t="s">
        <v>76</v>
      </c>
      <c r="Z35" s="65" t="s">
        <v>76</v>
      </c>
      <c r="AA35" s="65" t="s">
        <v>61</v>
      </c>
      <c r="AB35" s="65" t="s">
        <v>77</v>
      </c>
      <c r="AC35" s="65" t="s">
        <v>77</v>
      </c>
      <c r="AD35" s="65" t="s">
        <v>77</v>
      </c>
      <c r="AE35" s="65" t="s">
        <v>61</v>
      </c>
      <c r="AF35" s="65" t="s">
        <v>61</v>
      </c>
      <c r="AG35" s="65" t="s">
        <v>61</v>
      </c>
      <c r="AH35" s="65" t="s">
        <v>61</v>
      </c>
      <c r="AI35" s="65" t="s">
        <v>61</v>
      </c>
      <c r="AJ35" s="65" t="s">
        <v>72</v>
      </c>
      <c r="AK35" s="65" t="s">
        <v>72</v>
      </c>
      <c r="AL35" s="65" t="s">
        <v>72</v>
      </c>
      <c r="AM35" s="65" t="s">
        <v>61</v>
      </c>
    </row>
    <row r="36" spans="1:39" ht="200.25">
      <c r="A36" s="65" t="s">
        <v>3311</v>
      </c>
      <c r="B36" s="65" t="s">
        <v>3192</v>
      </c>
      <c r="C36" s="65" t="s">
        <v>2185</v>
      </c>
      <c r="D36" s="65" t="s">
        <v>2190</v>
      </c>
      <c r="E36" s="65" t="s">
        <v>2178</v>
      </c>
      <c r="F36" s="65" t="s">
        <v>51</v>
      </c>
      <c r="G36" s="65" t="s">
        <v>3983</v>
      </c>
      <c r="H36" s="65" t="s">
        <v>2180</v>
      </c>
      <c r="I36" s="65" t="s">
        <v>2996</v>
      </c>
      <c r="J36" s="65" t="s">
        <v>3984</v>
      </c>
      <c r="K36" s="65" t="s">
        <v>3985</v>
      </c>
      <c r="L36" s="65" t="s">
        <v>61</v>
      </c>
      <c r="M36" s="65" t="s">
        <v>62</v>
      </c>
      <c r="N36" s="68" t="s">
        <v>3343</v>
      </c>
      <c r="O36" s="65" t="s">
        <v>62</v>
      </c>
      <c r="P36" s="65" t="s">
        <v>61</v>
      </c>
      <c r="Q36" s="65" t="s">
        <v>61</v>
      </c>
      <c r="R36" s="65" t="s">
        <v>61</v>
      </c>
      <c r="S36" s="65" t="s">
        <v>61</v>
      </c>
      <c r="T36" s="65" t="s">
        <v>62</v>
      </c>
      <c r="U36" s="65" t="s">
        <v>62</v>
      </c>
      <c r="V36" s="65" t="s">
        <v>62</v>
      </c>
      <c r="W36" s="65" t="s">
        <v>61</v>
      </c>
      <c r="X36" s="65" t="s">
        <v>3989</v>
      </c>
      <c r="Y36" s="65" t="s">
        <v>76</v>
      </c>
      <c r="Z36" s="68" t="s">
        <v>3343</v>
      </c>
      <c r="AA36" s="65" t="s">
        <v>62</v>
      </c>
      <c r="AB36" s="65" t="s">
        <v>64</v>
      </c>
      <c r="AC36" s="65" t="s">
        <v>77</v>
      </c>
      <c r="AD36" s="65" t="s">
        <v>3343</v>
      </c>
      <c r="AE36" s="65" t="s">
        <v>62</v>
      </c>
      <c r="AF36" s="65" t="s">
        <v>62</v>
      </c>
      <c r="AG36" s="65" t="s">
        <v>61</v>
      </c>
      <c r="AH36" s="65" t="s">
        <v>3343</v>
      </c>
      <c r="AI36" s="65" t="s">
        <v>62</v>
      </c>
      <c r="AJ36" s="65" t="s">
        <v>66</v>
      </c>
      <c r="AK36" s="65" t="s">
        <v>72</v>
      </c>
      <c r="AL36" s="65" t="s">
        <v>3343</v>
      </c>
      <c r="AM36" s="65" t="s">
        <v>62</v>
      </c>
    </row>
    <row r="37" spans="1:39" ht="168">
      <c r="A37" s="65" t="s">
        <v>3312</v>
      </c>
      <c r="B37" s="65" t="s">
        <v>3192</v>
      </c>
      <c r="C37" s="65" t="s">
        <v>2185</v>
      </c>
      <c r="D37" s="65" t="s">
        <v>597</v>
      </c>
      <c r="E37" s="65" t="s">
        <v>2178</v>
      </c>
      <c r="F37" s="65" t="s">
        <v>51</v>
      </c>
      <c r="G37" s="65" t="s">
        <v>3983</v>
      </c>
      <c r="H37" s="65" t="s">
        <v>2180</v>
      </c>
      <c r="I37" s="65" t="s">
        <v>3002</v>
      </c>
      <c r="J37" s="65" t="s">
        <v>3984</v>
      </c>
      <c r="K37" s="65" t="s">
        <v>3990</v>
      </c>
      <c r="L37" s="65" t="s">
        <v>61</v>
      </c>
      <c r="M37" s="65" t="s">
        <v>102</v>
      </c>
      <c r="N37" s="68" t="s">
        <v>3343</v>
      </c>
      <c r="O37" s="65" t="s">
        <v>62</v>
      </c>
      <c r="P37" s="65" t="s">
        <v>61</v>
      </c>
      <c r="Q37" s="65" t="s">
        <v>61</v>
      </c>
      <c r="R37" s="65" t="s">
        <v>61</v>
      </c>
      <c r="S37" s="65" t="s">
        <v>61</v>
      </c>
      <c r="T37" s="65" t="s">
        <v>62</v>
      </c>
      <c r="U37" s="65" t="s">
        <v>62</v>
      </c>
      <c r="V37" s="65" t="s">
        <v>62</v>
      </c>
      <c r="W37" s="65" t="s">
        <v>61</v>
      </c>
      <c r="X37" s="65" t="s">
        <v>138</v>
      </c>
      <c r="Y37" s="65" t="s">
        <v>138</v>
      </c>
      <c r="Z37" s="65" t="s">
        <v>138</v>
      </c>
      <c r="AA37" s="65" t="s">
        <v>61</v>
      </c>
      <c r="AB37" s="65" t="s">
        <v>64</v>
      </c>
      <c r="AC37" s="65" t="s">
        <v>125</v>
      </c>
      <c r="AD37" s="65" t="s">
        <v>3343</v>
      </c>
      <c r="AE37" s="65" t="s">
        <v>62</v>
      </c>
      <c r="AF37" s="65" t="s">
        <v>62</v>
      </c>
      <c r="AG37" s="65" t="s">
        <v>62</v>
      </c>
      <c r="AH37" s="65" t="s">
        <v>62</v>
      </c>
      <c r="AI37" s="65" t="s">
        <v>61</v>
      </c>
      <c r="AJ37" s="65" t="s">
        <v>66</v>
      </c>
      <c r="AK37" s="65" t="s">
        <v>72</v>
      </c>
      <c r="AL37" s="65" t="s">
        <v>3343</v>
      </c>
      <c r="AM37" s="65" t="s">
        <v>62</v>
      </c>
    </row>
    <row r="38" spans="1:39" ht="318">
      <c r="A38" s="65" t="s">
        <v>3272</v>
      </c>
      <c r="B38" s="65" t="s">
        <v>3192</v>
      </c>
      <c r="C38" s="65" t="s">
        <v>2185</v>
      </c>
      <c r="D38" s="65" t="s">
        <v>2212</v>
      </c>
      <c r="E38" s="65" t="s">
        <v>2178</v>
      </c>
      <c r="F38" s="65" t="s">
        <v>51</v>
      </c>
      <c r="G38" s="65" t="s">
        <v>3983</v>
      </c>
      <c r="H38" s="65" t="s">
        <v>2180</v>
      </c>
      <c r="I38" s="65" t="s">
        <v>3005</v>
      </c>
      <c r="J38" s="65" t="s">
        <v>3984</v>
      </c>
      <c r="K38" s="65" t="s">
        <v>3991</v>
      </c>
      <c r="L38" s="65" t="s">
        <v>61</v>
      </c>
      <c r="M38" s="65" t="s">
        <v>61</v>
      </c>
      <c r="N38" s="65" t="s">
        <v>61</v>
      </c>
      <c r="O38" s="65" t="s">
        <v>61</v>
      </c>
      <c r="P38" s="65" t="s">
        <v>61</v>
      </c>
      <c r="Q38" s="65" t="s">
        <v>61</v>
      </c>
      <c r="R38" s="65" t="s">
        <v>61</v>
      </c>
      <c r="S38" s="65" t="s">
        <v>61</v>
      </c>
      <c r="T38" s="65" t="s">
        <v>62</v>
      </c>
      <c r="U38" s="65" t="s">
        <v>62</v>
      </c>
      <c r="V38" s="65" t="s">
        <v>62</v>
      </c>
      <c r="W38" s="65" t="s">
        <v>61</v>
      </c>
      <c r="X38" s="65" t="s">
        <v>3989</v>
      </c>
      <c r="Y38" s="65" t="s">
        <v>138</v>
      </c>
      <c r="Z38" s="68" t="s">
        <v>3343</v>
      </c>
      <c r="AA38" s="65" t="s">
        <v>62</v>
      </c>
      <c r="AB38" s="65" t="s">
        <v>64</v>
      </c>
      <c r="AC38" s="65" t="s">
        <v>64</v>
      </c>
      <c r="AD38" s="65" t="s">
        <v>64</v>
      </c>
      <c r="AE38" s="65" t="s">
        <v>61</v>
      </c>
      <c r="AF38" s="65" t="s">
        <v>62</v>
      </c>
      <c r="AG38" s="65" t="s">
        <v>3006</v>
      </c>
      <c r="AH38" s="65" t="s">
        <v>3343</v>
      </c>
      <c r="AI38" s="65" t="s">
        <v>62</v>
      </c>
      <c r="AJ38" s="65" t="s">
        <v>66</v>
      </c>
      <c r="AK38" s="65" t="s">
        <v>162</v>
      </c>
      <c r="AL38" s="65" t="s">
        <v>3343</v>
      </c>
      <c r="AM38" s="65" t="s">
        <v>62</v>
      </c>
    </row>
    <row r="39" spans="1:39" ht="318">
      <c r="A39" s="65" t="s">
        <v>3273</v>
      </c>
      <c r="B39" s="65" t="s">
        <v>3192</v>
      </c>
      <c r="C39" s="65" t="s">
        <v>2185</v>
      </c>
      <c r="D39" s="65" t="s">
        <v>2220</v>
      </c>
      <c r="E39" s="65" t="s">
        <v>2178</v>
      </c>
      <c r="F39" s="65" t="s">
        <v>51</v>
      </c>
      <c r="G39" s="65" t="s">
        <v>3983</v>
      </c>
      <c r="H39" s="65" t="s">
        <v>2180</v>
      </c>
      <c r="I39" s="65" t="s">
        <v>3009</v>
      </c>
      <c r="J39" s="65" t="s">
        <v>3984</v>
      </c>
      <c r="K39" s="65" t="s">
        <v>3991</v>
      </c>
      <c r="L39" s="65" t="s">
        <v>61</v>
      </c>
      <c r="M39" s="65" t="s">
        <v>61</v>
      </c>
      <c r="N39" s="65" t="s">
        <v>61</v>
      </c>
      <c r="O39" s="65" t="s">
        <v>61</v>
      </c>
      <c r="P39" s="65" t="s">
        <v>61</v>
      </c>
      <c r="Q39" s="65" t="s">
        <v>61</v>
      </c>
      <c r="R39" s="65" t="s">
        <v>61</v>
      </c>
      <c r="S39" s="65" t="s">
        <v>61</v>
      </c>
      <c r="T39" s="65" t="s">
        <v>62</v>
      </c>
      <c r="U39" s="65" t="s">
        <v>62</v>
      </c>
      <c r="V39" s="65" t="s">
        <v>62</v>
      </c>
      <c r="W39" s="65" t="s">
        <v>61</v>
      </c>
      <c r="X39" s="65" t="s">
        <v>3989</v>
      </c>
      <c r="Y39" s="65" t="s">
        <v>138</v>
      </c>
      <c r="Z39" s="68" t="s">
        <v>3343</v>
      </c>
      <c r="AA39" s="65" t="s">
        <v>62</v>
      </c>
      <c r="AB39" s="65" t="s">
        <v>64</v>
      </c>
      <c r="AC39" s="65" t="s">
        <v>64</v>
      </c>
      <c r="AD39" s="65" t="s">
        <v>64</v>
      </c>
      <c r="AE39" s="65" t="s">
        <v>61</v>
      </c>
      <c r="AF39" s="65" t="s">
        <v>62</v>
      </c>
      <c r="AG39" s="65" t="s">
        <v>3006</v>
      </c>
      <c r="AH39" s="65" t="s">
        <v>3343</v>
      </c>
      <c r="AI39" s="65" t="s">
        <v>62</v>
      </c>
      <c r="AJ39" s="65" t="s">
        <v>66</v>
      </c>
      <c r="AK39" s="65" t="s">
        <v>162</v>
      </c>
      <c r="AL39" s="65" t="s">
        <v>3343</v>
      </c>
      <c r="AM39" s="65" t="s">
        <v>62</v>
      </c>
    </row>
    <row r="40" spans="1:39" ht="168">
      <c r="A40" s="65" t="s">
        <v>3313</v>
      </c>
      <c r="B40" s="65" t="s">
        <v>3192</v>
      </c>
      <c r="C40" s="65" t="s">
        <v>2185</v>
      </c>
      <c r="D40" s="65" t="s">
        <v>2199</v>
      </c>
      <c r="E40" s="65" t="s">
        <v>2178</v>
      </c>
      <c r="F40" s="65" t="s">
        <v>51</v>
      </c>
      <c r="G40" s="65" t="s">
        <v>3983</v>
      </c>
      <c r="H40" s="65" t="s">
        <v>2180</v>
      </c>
      <c r="I40" s="65" t="s">
        <v>2999</v>
      </c>
      <c r="J40" s="65" t="s">
        <v>3984</v>
      </c>
      <c r="K40" s="65" t="s">
        <v>3988</v>
      </c>
      <c r="L40" s="65" t="s">
        <v>61</v>
      </c>
      <c r="M40" s="65" t="s">
        <v>61</v>
      </c>
      <c r="N40" s="65" t="s">
        <v>61</v>
      </c>
      <c r="O40" s="65" t="s">
        <v>61</v>
      </c>
      <c r="P40" s="65" t="s">
        <v>61</v>
      </c>
      <c r="Q40" s="65" t="s">
        <v>61</v>
      </c>
      <c r="R40" s="65" t="s">
        <v>61</v>
      </c>
      <c r="S40" s="65" t="s">
        <v>61</v>
      </c>
      <c r="T40" s="65" t="s">
        <v>62</v>
      </c>
      <c r="U40" s="65" t="s">
        <v>62</v>
      </c>
      <c r="V40" s="65" t="s">
        <v>62</v>
      </c>
      <c r="W40" s="65" t="s">
        <v>61</v>
      </c>
      <c r="X40" s="65" t="s">
        <v>3989</v>
      </c>
      <c r="Y40" s="65" t="s">
        <v>138</v>
      </c>
      <c r="Z40" s="68" t="s">
        <v>3343</v>
      </c>
      <c r="AA40" s="65" t="s">
        <v>62</v>
      </c>
      <c r="AB40" s="65" t="s">
        <v>64</v>
      </c>
      <c r="AC40" s="65" t="s">
        <v>125</v>
      </c>
      <c r="AD40" s="65" t="s">
        <v>3343</v>
      </c>
      <c r="AE40" s="65" t="s">
        <v>62</v>
      </c>
      <c r="AF40" s="65" t="s">
        <v>62</v>
      </c>
      <c r="AG40" s="65" t="s">
        <v>62</v>
      </c>
      <c r="AH40" s="65" t="s">
        <v>62</v>
      </c>
      <c r="AI40" s="65" t="s">
        <v>61</v>
      </c>
      <c r="AJ40" s="65" t="s">
        <v>66</v>
      </c>
      <c r="AK40" s="65" t="s">
        <v>162</v>
      </c>
      <c r="AL40" s="65" t="s">
        <v>3343</v>
      </c>
      <c r="AM40" s="65" t="s">
        <v>62</v>
      </c>
    </row>
    <row r="41" spans="1:39" ht="168">
      <c r="A41" s="65" t="s">
        <v>3314</v>
      </c>
      <c r="B41" s="65" t="s">
        <v>3187</v>
      </c>
      <c r="C41" s="65" t="s">
        <v>2185</v>
      </c>
      <c r="D41" s="65" t="s">
        <v>2188</v>
      </c>
      <c r="E41" s="65" t="s">
        <v>2178</v>
      </c>
      <c r="F41" s="65" t="s">
        <v>51</v>
      </c>
      <c r="G41" s="65" t="s">
        <v>3983</v>
      </c>
      <c r="H41" s="65" t="s">
        <v>2180</v>
      </c>
      <c r="I41" s="65" t="s">
        <v>2995</v>
      </c>
      <c r="J41" s="65" t="s">
        <v>3982</v>
      </c>
      <c r="K41" s="65"/>
      <c r="L41" s="65" t="s">
        <v>62</v>
      </c>
      <c r="M41" s="65" t="s">
        <v>62</v>
      </c>
      <c r="N41" s="65" t="s">
        <v>62</v>
      </c>
      <c r="O41" s="65" t="s">
        <v>61</v>
      </c>
      <c r="P41" s="65" t="s">
        <v>61</v>
      </c>
      <c r="Q41" s="65" t="s">
        <v>61</v>
      </c>
      <c r="R41" s="65" t="s">
        <v>61</v>
      </c>
      <c r="S41" s="65" t="s">
        <v>61</v>
      </c>
      <c r="T41" s="65" t="s">
        <v>62</v>
      </c>
      <c r="U41" s="65" t="s">
        <v>62</v>
      </c>
      <c r="V41" s="65" t="s">
        <v>62</v>
      </c>
      <c r="W41" s="65" t="s">
        <v>61</v>
      </c>
      <c r="X41" s="65" t="s">
        <v>76</v>
      </c>
      <c r="Y41" s="65" t="s">
        <v>76</v>
      </c>
      <c r="Z41" s="65" t="s">
        <v>76</v>
      </c>
      <c r="AA41" s="65" t="s">
        <v>61</v>
      </c>
      <c r="AB41" s="65" t="s">
        <v>77</v>
      </c>
      <c r="AC41" s="65" t="s">
        <v>77</v>
      </c>
      <c r="AD41" s="65" t="s">
        <v>77</v>
      </c>
      <c r="AE41" s="65" t="s">
        <v>61</v>
      </c>
      <c r="AF41" s="65" t="s">
        <v>61</v>
      </c>
      <c r="AG41" s="65" t="s">
        <v>61</v>
      </c>
      <c r="AH41" s="65" t="s">
        <v>61</v>
      </c>
      <c r="AI41" s="65" t="s">
        <v>61</v>
      </c>
      <c r="AJ41" s="65" t="s">
        <v>72</v>
      </c>
      <c r="AK41" s="65" t="s">
        <v>72</v>
      </c>
      <c r="AL41" s="65" t="s">
        <v>72</v>
      </c>
      <c r="AM41" s="65" t="s">
        <v>61</v>
      </c>
    </row>
    <row r="42" spans="1:39" ht="168">
      <c r="A42" s="65" t="s">
        <v>3315</v>
      </c>
      <c r="B42" s="65" t="s">
        <v>3187</v>
      </c>
      <c r="C42" s="65" t="s">
        <v>2185</v>
      </c>
      <c r="D42" s="65" t="s">
        <v>2197</v>
      </c>
      <c r="E42" s="65" t="s">
        <v>2178</v>
      </c>
      <c r="F42" s="65" t="s">
        <v>51</v>
      </c>
      <c r="G42" s="65" t="s">
        <v>3983</v>
      </c>
      <c r="H42" s="65" t="s">
        <v>2180</v>
      </c>
      <c r="I42" s="65" t="s">
        <v>2998</v>
      </c>
      <c r="J42" s="65" t="s">
        <v>3982</v>
      </c>
      <c r="K42" s="65"/>
      <c r="L42" s="65" t="s">
        <v>62</v>
      </c>
      <c r="M42" s="65" t="s">
        <v>62</v>
      </c>
      <c r="N42" s="65" t="s">
        <v>62</v>
      </c>
      <c r="O42" s="65" t="s">
        <v>61</v>
      </c>
      <c r="P42" s="65" t="s">
        <v>61</v>
      </c>
      <c r="Q42" s="65" t="s">
        <v>61</v>
      </c>
      <c r="R42" s="65" t="s">
        <v>61</v>
      </c>
      <c r="S42" s="65" t="s">
        <v>61</v>
      </c>
      <c r="T42" s="65" t="s">
        <v>62</v>
      </c>
      <c r="U42" s="65" t="s">
        <v>62</v>
      </c>
      <c r="V42" s="65" t="s">
        <v>62</v>
      </c>
      <c r="W42" s="65" t="s">
        <v>61</v>
      </c>
      <c r="X42" s="65" t="s">
        <v>76</v>
      </c>
      <c r="Y42" s="65" t="s">
        <v>76</v>
      </c>
      <c r="Z42" s="65" t="s">
        <v>76</v>
      </c>
      <c r="AA42" s="65" t="s">
        <v>61</v>
      </c>
      <c r="AB42" s="65" t="s">
        <v>77</v>
      </c>
      <c r="AC42" s="65" t="s">
        <v>77</v>
      </c>
      <c r="AD42" s="65" t="s">
        <v>77</v>
      </c>
      <c r="AE42" s="65" t="s">
        <v>61</v>
      </c>
      <c r="AF42" s="65" t="s">
        <v>61</v>
      </c>
      <c r="AG42" s="65" t="s">
        <v>61</v>
      </c>
      <c r="AH42" s="65" t="s">
        <v>61</v>
      </c>
      <c r="AI42" s="65" t="s">
        <v>61</v>
      </c>
      <c r="AJ42" s="65" t="s">
        <v>72</v>
      </c>
      <c r="AK42" s="65" t="s">
        <v>72</v>
      </c>
      <c r="AL42" s="65" t="s">
        <v>72</v>
      </c>
      <c r="AM42" s="65" t="s">
        <v>61</v>
      </c>
    </row>
    <row r="43" spans="1:39" ht="168">
      <c r="A43" s="65" t="s">
        <v>3316</v>
      </c>
      <c r="B43" s="65" t="s">
        <v>3187</v>
      </c>
      <c r="C43" s="65" t="s">
        <v>2185</v>
      </c>
      <c r="D43" s="65" t="s">
        <v>594</v>
      </c>
      <c r="E43" s="65" t="s">
        <v>2178</v>
      </c>
      <c r="F43" s="65" t="s">
        <v>51</v>
      </c>
      <c r="G43" s="65" t="s">
        <v>3983</v>
      </c>
      <c r="H43" s="65" t="s">
        <v>2180</v>
      </c>
      <c r="I43" s="65" t="s">
        <v>3001</v>
      </c>
      <c r="J43" s="65" t="s">
        <v>3982</v>
      </c>
      <c r="K43" s="65"/>
      <c r="L43" s="65" t="s">
        <v>62</v>
      </c>
      <c r="M43" s="65">
        <v>1</v>
      </c>
      <c r="N43" s="68" t="s">
        <v>3343</v>
      </c>
      <c r="O43" s="65" t="s">
        <v>62</v>
      </c>
      <c r="P43" s="65" t="s">
        <v>61</v>
      </c>
      <c r="Q43" s="65" t="s">
        <v>61</v>
      </c>
      <c r="R43" s="65" t="s">
        <v>61</v>
      </c>
      <c r="S43" s="65" t="s">
        <v>61</v>
      </c>
      <c r="T43" s="65" t="s">
        <v>62</v>
      </c>
      <c r="U43" s="65" t="s">
        <v>62</v>
      </c>
      <c r="V43" s="65" t="s">
        <v>62</v>
      </c>
      <c r="W43" s="65" t="s">
        <v>61</v>
      </c>
      <c r="X43" s="65" t="s">
        <v>76</v>
      </c>
      <c r="Y43" s="65" t="s">
        <v>76</v>
      </c>
      <c r="Z43" s="65" t="s">
        <v>76</v>
      </c>
      <c r="AA43" s="65" t="s">
        <v>61</v>
      </c>
      <c r="AB43" s="65" t="s">
        <v>77</v>
      </c>
      <c r="AC43" s="65" t="s">
        <v>77</v>
      </c>
      <c r="AD43" s="65" t="s">
        <v>77</v>
      </c>
      <c r="AE43" s="65" t="s">
        <v>61</v>
      </c>
      <c r="AF43" s="65" t="s">
        <v>61</v>
      </c>
      <c r="AG43" s="65" t="s">
        <v>61</v>
      </c>
      <c r="AH43" s="65" t="s">
        <v>61</v>
      </c>
      <c r="AI43" s="65" t="s">
        <v>61</v>
      </c>
      <c r="AJ43" s="65" t="s">
        <v>72</v>
      </c>
      <c r="AK43" s="65" t="s">
        <v>72</v>
      </c>
      <c r="AL43" s="65" t="s">
        <v>72</v>
      </c>
      <c r="AM43" s="65" t="s">
        <v>61</v>
      </c>
    </row>
    <row r="44" spans="1:39" ht="168">
      <c r="A44" s="65" t="s">
        <v>3317</v>
      </c>
      <c r="B44" s="65" t="s">
        <v>3187</v>
      </c>
      <c r="C44" s="65" t="s">
        <v>2185</v>
      </c>
      <c r="D44" s="65" t="s">
        <v>2210</v>
      </c>
      <c r="E44" s="65" t="s">
        <v>2178</v>
      </c>
      <c r="F44" s="65" t="s">
        <v>51</v>
      </c>
      <c r="G44" s="65" t="s">
        <v>3983</v>
      </c>
      <c r="H44" s="65" t="s">
        <v>2180</v>
      </c>
      <c r="I44" s="65" t="s">
        <v>3004</v>
      </c>
      <c r="J44" s="65" t="s">
        <v>3982</v>
      </c>
      <c r="K44" s="65"/>
      <c r="L44" s="65" t="s">
        <v>62</v>
      </c>
      <c r="M44" s="65" t="s">
        <v>62</v>
      </c>
      <c r="N44" s="65" t="s">
        <v>62</v>
      </c>
      <c r="O44" s="65" t="s">
        <v>61</v>
      </c>
      <c r="P44" s="65" t="s">
        <v>61</v>
      </c>
      <c r="Q44" s="65" t="s">
        <v>61</v>
      </c>
      <c r="R44" s="65" t="s">
        <v>61</v>
      </c>
      <c r="S44" s="65" t="s">
        <v>61</v>
      </c>
      <c r="T44" s="65" t="s">
        <v>62</v>
      </c>
      <c r="U44" s="65" t="s">
        <v>62</v>
      </c>
      <c r="V44" s="65" t="s">
        <v>62</v>
      </c>
      <c r="W44" s="65" t="s">
        <v>61</v>
      </c>
      <c r="X44" s="65" t="s">
        <v>76</v>
      </c>
      <c r="Y44" s="65" t="s">
        <v>76</v>
      </c>
      <c r="Z44" s="65" t="s">
        <v>76</v>
      </c>
      <c r="AA44" s="65" t="s">
        <v>61</v>
      </c>
      <c r="AB44" s="65" t="s">
        <v>77</v>
      </c>
      <c r="AC44" s="65" t="s">
        <v>77</v>
      </c>
      <c r="AD44" s="65" t="s">
        <v>77</v>
      </c>
      <c r="AE44" s="65" t="s">
        <v>61</v>
      </c>
      <c r="AF44" s="65" t="s">
        <v>61</v>
      </c>
      <c r="AG44" s="65" t="s">
        <v>61</v>
      </c>
      <c r="AH44" s="65" t="s">
        <v>61</v>
      </c>
      <c r="AI44" s="65" t="s">
        <v>61</v>
      </c>
      <c r="AJ44" s="65" t="s">
        <v>72</v>
      </c>
      <c r="AK44" s="65" t="s">
        <v>72</v>
      </c>
      <c r="AL44" s="65" t="s">
        <v>72</v>
      </c>
      <c r="AM44" s="65" t="s">
        <v>61</v>
      </c>
    </row>
    <row r="45" spans="1:39" ht="168">
      <c r="A45" s="65" t="s">
        <v>3318</v>
      </c>
      <c r="B45" s="65" t="s">
        <v>3187</v>
      </c>
      <c r="C45" s="65" t="s">
        <v>2185</v>
      </c>
      <c r="D45" s="65" t="s">
        <v>2218</v>
      </c>
      <c r="E45" s="65" t="s">
        <v>2178</v>
      </c>
      <c r="F45" s="65" t="s">
        <v>51</v>
      </c>
      <c r="G45" s="65" t="s">
        <v>3983</v>
      </c>
      <c r="H45" s="65" t="s">
        <v>2180</v>
      </c>
      <c r="I45" s="65" t="s">
        <v>3008</v>
      </c>
      <c r="J45" s="65" t="s">
        <v>3982</v>
      </c>
      <c r="K45" s="65"/>
      <c r="L45" s="65" t="s">
        <v>62</v>
      </c>
      <c r="M45" s="65" t="s">
        <v>62</v>
      </c>
      <c r="N45" s="65" t="s">
        <v>62</v>
      </c>
      <c r="O45" s="65" t="s">
        <v>61</v>
      </c>
      <c r="P45" s="65" t="s">
        <v>61</v>
      </c>
      <c r="Q45" s="65" t="s">
        <v>61</v>
      </c>
      <c r="R45" s="65" t="s">
        <v>61</v>
      </c>
      <c r="S45" s="65" t="s">
        <v>61</v>
      </c>
      <c r="T45" s="65" t="s">
        <v>62</v>
      </c>
      <c r="U45" s="65" t="s">
        <v>62</v>
      </c>
      <c r="V45" s="65" t="s">
        <v>62</v>
      </c>
      <c r="W45" s="65" t="s">
        <v>61</v>
      </c>
      <c r="X45" s="65" t="s">
        <v>76</v>
      </c>
      <c r="Y45" s="65" t="s">
        <v>76</v>
      </c>
      <c r="Z45" s="65" t="s">
        <v>76</v>
      </c>
      <c r="AA45" s="65" t="s">
        <v>61</v>
      </c>
      <c r="AB45" s="65" t="s">
        <v>77</v>
      </c>
      <c r="AC45" s="65" t="s">
        <v>77</v>
      </c>
      <c r="AD45" s="65" t="s">
        <v>77</v>
      </c>
      <c r="AE45" s="65" t="s">
        <v>61</v>
      </c>
      <c r="AF45" s="65" t="s">
        <v>61</v>
      </c>
      <c r="AG45" s="65" t="s">
        <v>61</v>
      </c>
      <c r="AH45" s="65" t="s">
        <v>61</v>
      </c>
      <c r="AI45" s="65" t="s">
        <v>61</v>
      </c>
      <c r="AJ45" s="65" t="s">
        <v>72</v>
      </c>
      <c r="AK45" s="65" t="s">
        <v>72</v>
      </c>
      <c r="AL45" s="65" t="s">
        <v>72</v>
      </c>
      <c r="AM45" s="65" t="s">
        <v>61</v>
      </c>
    </row>
    <row r="46" spans="1:39" ht="150.75">
      <c r="A46" s="65" t="s">
        <v>3319</v>
      </c>
      <c r="B46" s="65" t="s">
        <v>3186</v>
      </c>
      <c r="C46" s="65" t="s">
        <v>2185</v>
      </c>
      <c r="D46" s="65" t="s">
        <v>2195</v>
      </c>
      <c r="E46" s="65" t="s">
        <v>2178</v>
      </c>
      <c r="F46" s="65" t="s">
        <v>51</v>
      </c>
      <c r="G46" s="65" t="s">
        <v>51</v>
      </c>
      <c r="H46" s="65" t="s">
        <v>2180</v>
      </c>
      <c r="I46" s="65" t="s">
        <v>2997</v>
      </c>
      <c r="J46" s="65" t="s">
        <v>3982</v>
      </c>
      <c r="K46" s="65"/>
      <c r="L46" s="65" t="s">
        <v>62</v>
      </c>
      <c r="M46" s="65" t="s">
        <v>62</v>
      </c>
      <c r="N46" s="65" t="s">
        <v>62</v>
      </c>
      <c r="O46" s="65" t="s">
        <v>61</v>
      </c>
      <c r="P46" s="65" t="s">
        <v>61</v>
      </c>
      <c r="Q46" s="65" t="s">
        <v>61</v>
      </c>
      <c r="R46" s="65" t="s">
        <v>61</v>
      </c>
      <c r="S46" s="65" t="s">
        <v>61</v>
      </c>
      <c r="T46" s="65" t="s">
        <v>62</v>
      </c>
      <c r="U46" s="65" t="s">
        <v>62</v>
      </c>
      <c r="V46" s="65" t="s">
        <v>62</v>
      </c>
      <c r="W46" s="65" t="s">
        <v>61</v>
      </c>
      <c r="X46" s="65" t="s">
        <v>76</v>
      </c>
      <c r="Y46" s="65" t="s">
        <v>76</v>
      </c>
      <c r="Z46" s="65" t="s">
        <v>76</v>
      </c>
      <c r="AA46" s="65" t="s">
        <v>61</v>
      </c>
      <c r="AB46" s="65" t="s">
        <v>77</v>
      </c>
      <c r="AC46" s="65" t="s">
        <v>77</v>
      </c>
      <c r="AD46" s="65" t="s">
        <v>77</v>
      </c>
      <c r="AE46" s="65" t="s">
        <v>61</v>
      </c>
      <c r="AF46" s="65" t="s">
        <v>61</v>
      </c>
      <c r="AG46" s="65" t="s">
        <v>61</v>
      </c>
      <c r="AH46" s="65" t="s">
        <v>61</v>
      </c>
      <c r="AI46" s="65" t="s">
        <v>61</v>
      </c>
      <c r="AJ46" s="65" t="s">
        <v>72</v>
      </c>
      <c r="AK46" s="65" t="s">
        <v>72</v>
      </c>
      <c r="AL46" s="65" t="s">
        <v>72</v>
      </c>
      <c r="AM46" s="65" t="s">
        <v>61</v>
      </c>
    </row>
    <row r="47" spans="1:39" ht="200.25">
      <c r="A47" s="65" t="s">
        <v>3320</v>
      </c>
      <c r="B47" s="65" t="s">
        <v>3186</v>
      </c>
      <c r="C47" s="65" t="s">
        <v>2185</v>
      </c>
      <c r="D47" s="65" t="s">
        <v>591</v>
      </c>
      <c r="E47" s="65" t="s">
        <v>2178</v>
      </c>
      <c r="F47" s="65" t="s">
        <v>51</v>
      </c>
      <c r="G47" s="65" t="s">
        <v>51</v>
      </c>
      <c r="H47" s="65" t="s">
        <v>2180</v>
      </c>
      <c r="I47" s="65" t="s">
        <v>3000</v>
      </c>
      <c r="J47" s="65" t="s">
        <v>3984</v>
      </c>
      <c r="K47" s="65" t="s">
        <v>3985</v>
      </c>
      <c r="L47" s="65" t="s">
        <v>61</v>
      </c>
      <c r="M47" s="65" t="s">
        <v>62</v>
      </c>
      <c r="N47" s="68" t="s">
        <v>3343</v>
      </c>
      <c r="O47" s="65" t="s">
        <v>62</v>
      </c>
      <c r="P47" s="65" t="s">
        <v>61</v>
      </c>
      <c r="Q47" s="65" t="s">
        <v>61</v>
      </c>
      <c r="R47" s="65" t="s">
        <v>61</v>
      </c>
      <c r="S47" s="65" t="s">
        <v>61</v>
      </c>
      <c r="T47" s="65" t="s">
        <v>62</v>
      </c>
      <c r="U47" s="65" t="s">
        <v>62</v>
      </c>
      <c r="V47" s="65" t="s">
        <v>62</v>
      </c>
      <c r="W47" s="65" t="s">
        <v>61</v>
      </c>
      <c r="X47" s="65" t="s">
        <v>138</v>
      </c>
      <c r="Y47" s="65" t="s">
        <v>76</v>
      </c>
      <c r="Z47" s="68" t="s">
        <v>3343</v>
      </c>
      <c r="AA47" s="65" t="s">
        <v>62</v>
      </c>
      <c r="AB47" s="65" t="s">
        <v>64</v>
      </c>
      <c r="AC47" s="65" t="s">
        <v>73</v>
      </c>
      <c r="AD47" s="65" t="s">
        <v>3343</v>
      </c>
      <c r="AE47" s="65" t="s">
        <v>62</v>
      </c>
      <c r="AF47" s="65" t="s">
        <v>62</v>
      </c>
      <c r="AG47" s="65" t="s">
        <v>61</v>
      </c>
      <c r="AH47" s="65" t="s">
        <v>3343</v>
      </c>
      <c r="AI47" s="65" t="s">
        <v>62</v>
      </c>
      <c r="AJ47" s="65" t="s">
        <v>66</v>
      </c>
      <c r="AK47" s="65" t="s">
        <v>72</v>
      </c>
      <c r="AL47" s="65" t="s">
        <v>3343</v>
      </c>
      <c r="AM47" s="65" t="s">
        <v>62</v>
      </c>
    </row>
    <row r="48" spans="1:39" ht="150.75">
      <c r="A48" s="65" t="s">
        <v>3321</v>
      </c>
      <c r="B48" s="65" t="s">
        <v>3186</v>
      </c>
      <c r="C48" s="65" t="s">
        <v>2185</v>
      </c>
      <c r="D48" s="65" t="s">
        <v>2208</v>
      </c>
      <c r="E48" s="65" t="s">
        <v>2178</v>
      </c>
      <c r="F48" s="65" t="s">
        <v>51</v>
      </c>
      <c r="G48" s="65" t="s">
        <v>51</v>
      </c>
      <c r="H48" s="65" t="s">
        <v>2180</v>
      </c>
      <c r="I48" s="65" t="s">
        <v>3003</v>
      </c>
      <c r="J48" s="65" t="s">
        <v>3982</v>
      </c>
      <c r="K48" s="65"/>
      <c r="L48" s="65" t="s">
        <v>62</v>
      </c>
      <c r="M48" s="65" t="s">
        <v>62</v>
      </c>
      <c r="N48" s="65" t="s">
        <v>62</v>
      </c>
      <c r="O48" s="65" t="s">
        <v>61</v>
      </c>
      <c r="P48" s="65" t="s">
        <v>61</v>
      </c>
      <c r="Q48" s="65" t="s">
        <v>61</v>
      </c>
      <c r="R48" s="65" t="s">
        <v>61</v>
      </c>
      <c r="S48" s="65" t="s">
        <v>61</v>
      </c>
      <c r="T48" s="65" t="s">
        <v>62</v>
      </c>
      <c r="U48" s="65" t="s">
        <v>62</v>
      </c>
      <c r="V48" s="65" t="s">
        <v>62</v>
      </c>
      <c r="W48" s="65" t="s">
        <v>61</v>
      </c>
      <c r="X48" s="65" t="s">
        <v>76</v>
      </c>
      <c r="Y48" s="65" t="s">
        <v>76</v>
      </c>
      <c r="Z48" s="65" t="s">
        <v>76</v>
      </c>
      <c r="AA48" s="65" t="s">
        <v>61</v>
      </c>
      <c r="AB48" s="65" t="s">
        <v>77</v>
      </c>
      <c r="AC48" s="65" t="s">
        <v>77</v>
      </c>
      <c r="AD48" s="65" t="s">
        <v>77</v>
      </c>
      <c r="AE48" s="65" t="s">
        <v>61</v>
      </c>
      <c r="AF48" s="65" t="s">
        <v>61</v>
      </c>
      <c r="AG48" s="65" t="s">
        <v>61</v>
      </c>
      <c r="AH48" s="65" t="s">
        <v>61</v>
      </c>
      <c r="AI48" s="65" t="s">
        <v>61</v>
      </c>
      <c r="AJ48" s="65" t="s">
        <v>72</v>
      </c>
      <c r="AK48" s="65" t="s">
        <v>72</v>
      </c>
      <c r="AL48" s="65" t="s">
        <v>72</v>
      </c>
      <c r="AM48" s="65" t="s">
        <v>61</v>
      </c>
    </row>
    <row r="49" spans="1:39" ht="150.75">
      <c r="A49" s="65" t="s">
        <v>3322</v>
      </c>
      <c r="B49" s="65" t="s">
        <v>3186</v>
      </c>
      <c r="C49" s="65" t="s">
        <v>2185</v>
      </c>
      <c r="D49" s="65" t="s">
        <v>2216</v>
      </c>
      <c r="E49" s="65" t="s">
        <v>2178</v>
      </c>
      <c r="F49" s="65" t="s">
        <v>51</v>
      </c>
      <c r="G49" s="65" t="s">
        <v>51</v>
      </c>
      <c r="H49" s="65" t="s">
        <v>2180</v>
      </c>
      <c r="I49" s="65" t="s">
        <v>3007</v>
      </c>
      <c r="J49" s="65" t="s">
        <v>3982</v>
      </c>
      <c r="K49" s="65"/>
      <c r="L49" s="65" t="s">
        <v>62</v>
      </c>
      <c r="M49" s="65" t="s">
        <v>62</v>
      </c>
      <c r="N49" s="65" t="s">
        <v>62</v>
      </c>
      <c r="O49" s="65" t="s">
        <v>61</v>
      </c>
      <c r="P49" s="65" t="s">
        <v>61</v>
      </c>
      <c r="Q49" s="65" t="s">
        <v>61</v>
      </c>
      <c r="R49" s="65" t="s">
        <v>61</v>
      </c>
      <c r="S49" s="65" t="s">
        <v>61</v>
      </c>
      <c r="T49" s="65" t="s">
        <v>62</v>
      </c>
      <c r="U49" s="65" t="s">
        <v>62</v>
      </c>
      <c r="V49" s="65" t="s">
        <v>62</v>
      </c>
      <c r="W49" s="65" t="s">
        <v>61</v>
      </c>
      <c r="X49" s="65" t="s">
        <v>76</v>
      </c>
      <c r="Y49" s="65" t="s">
        <v>76</v>
      </c>
      <c r="Z49" s="65" t="s">
        <v>76</v>
      </c>
      <c r="AA49" s="65" t="s">
        <v>61</v>
      </c>
      <c r="AB49" s="65" t="s">
        <v>77</v>
      </c>
      <c r="AC49" s="65" t="s">
        <v>77</v>
      </c>
      <c r="AD49" s="65" t="s">
        <v>77</v>
      </c>
      <c r="AE49" s="65" t="s">
        <v>61</v>
      </c>
      <c r="AF49" s="65" t="s">
        <v>61</v>
      </c>
      <c r="AG49" s="65" t="s">
        <v>61</v>
      </c>
      <c r="AH49" s="65" t="s">
        <v>61</v>
      </c>
      <c r="AI49" s="65" t="s">
        <v>61</v>
      </c>
      <c r="AJ49" s="65" t="s">
        <v>72</v>
      </c>
      <c r="AK49" s="65" t="s">
        <v>72</v>
      </c>
      <c r="AL49" s="65" t="s">
        <v>72</v>
      </c>
      <c r="AM49" s="65" t="s">
        <v>61</v>
      </c>
    </row>
    <row r="50" spans="1:39" ht="200.25">
      <c r="A50" s="65" t="s">
        <v>3323</v>
      </c>
      <c r="B50" s="65" t="s">
        <v>3192</v>
      </c>
      <c r="C50" s="65" t="s">
        <v>1489</v>
      </c>
      <c r="D50" s="65" t="s">
        <v>1469</v>
      </c>
      <c r="E50" s="65" t="s">
        <v>1454</v>
      </c>
      <c r="F50" s="65" t="s">
        <v>51</v>
      </c>
      <c r="G50" s="65" t="s">
        <v>3983</v>
      </c>
      <c r="H50" s="65" t="s">
        <v>1484</v>
      </c>
      <c r="I50" s="65" t="s">
        <v>1494</v>
      </c>
      <c r="J50" s="65" t="s">
        <v>3984</v>
      </c>
      <c r="K50" s="65" t="s">
        <v>3985</v>
      </c>
      <c r="L50" s="65" t="s">
        <v>102</v>
      </c>
      <c r="M50" s="65" t="s">
        <v>62</v>
      </c>
      <c r="N50" s="68" t="s">
        <v>3343</v>
      </c>
      <c r="O50" s="65" t="s">
        <v>62</v>
      </c>
      <c r="P50" s="65" t="s">
        <v>61</v>
      </c>
      <c r="Q50" s="65" t="s">
        <v>61</v>
      </c>
      <c r="R50" s="65" t="s">
        <v>61</v>
      </c>
      <c r="S50" s="65" t="s">
        <v>61</v>
      </c>
      <c r="T50" s="65" t="s">
        <v>62</v>
      </c>
      <c r="U50" s="65" t="s">
        <v>62</v>
      </c>
      <c r="V50" s="65" t="s">
        <v>62</v>
      </c>
      <c r="W50" s="65" t="s">
        <v>61</v>
      </c>
      <c r="X50" s="65" t="s">
        <v>63</v>
      </c>
      <c r="Y50" s="65" t="s">
        <v>1295</v>
      </c>
      <c r="Z50" s="68" t="s">
        <v>3343</v>
      </c>
      <c r="AA50" s="65" t="s">
        <v>62</v>
      </c>
      <c r="AB50" s="65" t="s">
        <v>64</v>
      </c>
      <c r="AC50" s="65" t="s">
        <v>125</v>
      </c>
      <c r="AD50" s="65" t="s">
        <v>3343</v>
      </c>
      <c r="AE50" s="65" t="s">
        <v>62</v>
      </c>
      <c r="AF50" s="65" t="s">
        <v>62</v>
      </c>
      <c r="AG50" s="65" t="s">
        <v>61</v>
      </c>
      <c r="AH50" s="65" t="s">
        <v>3343</v>
      </c>
      <c r="AI50" s="65" t="s">
        <v>62</v>
      </c>
      <c r="AJ50" s="65" t="s">
        <v>162</v>
      </c>
      <c r="AK50" s="65" t="s">
        <v>72</v>
      </c>
      <c r="AL50" s="65" t="s">
        <v>3343</v>
      </c>
      <c r="AM50" s="65" t="s">
        <v>62</v>
      </c>
    </row>
    <row r="51" spans="1:39" ht="168">
      <c r="A51" s="65" t="s">
        <v>3324</v>
      </c>
      <c r="B51" s="65" t="s">
        <v>3192</v>
      </c>
      <c r="C51" s="65" t="s">
        <v>1489</v>
      </c>
      <c r="D51" s="65" t="s">
        <v>1520</v>
      </c>
      <c r="E51" s="65" t="s">
        <v>1454</v>
      </c>
      <c r="F51" s="65" t="s">
        <v>51</v>
      </c>
      <c r="G51" s="65" t="s">
        <v>3983</v>
      </c>
      <c r="H51" s="65" t="s">
        <v>1484</v>
      </c>
      <c r="I51" s="65" t="s">
        <v>1521</v>
      </c>
      <c r="J51" s="65" t="s">
        <v>3984</v>
      </c>
      <c r="K51" s="65" t="s">
        <v>3992</v>
      </c>
      <c r="L51" s="65" t="s">
        <v>62</v>
      </c>
      <c r="M51" s="65" t="s">
        <v>62</v>
      </c>
      <c r="N51" s="65" t="s">
        <v>62</v>
      </c>
      <c r="O51" s="65" t="s">
        <v>61</v>
      </c>
      <c r="P51" s="65" t="s">
        <v>61</v>
      </c>
      <c r="Q51" s="65" t="s">
        <v>61</v>
      </c>
      <c r="R51" s="65" t="s">
        <v>61</v>
      </c>
      <c r="S51" s="65" t="s">
        <v>61</v>
      </c>
      <c r="T51" s="65" t="s">
        <v>62</v>
      </c>
      <c r="U51" s="65" t="s">
        <v>62</v>
      </c>
      <c r="V51" s="65" t="s">
        <v>62</v>
      </c>
      <c r="W51" s="65" t="s">
        <v>61</v>
      </c>
      <c r="X51" s="65" t="s">
        <v>222</v>
      </c>
      <c r="Y51" s="65" t="s">
        <v>1295</v>
      </c>
      <c r="Z51" s="68" t="s">
        <v>3343</v>
      </c>
      <c r="AA51" s="65" t="s">
        <v>62</v>
      </c>
      <c r="AB51" s="65" t="s">
        <v>77</v>
      </c>
      <c r="AC51" s="65" t="s">
        <v>125</v>
      </c>
      <c r="AD51" s="65" t="s">
        <v>3343</v>
      </c>
      <c r="AE51" s="65" t="s">
        <v>62</v>
      </c>
      <c r="AF51" s="65" t="s">
        <v>61</v>
      </c>
      <c r="AG51" s="65" t="s">
        <v>61</v>
      </c>
      <c r="AH51" s="65" t="s">
        <v>61</v>
      </c>
      <c r="AI51" s="65" t="s">
        <v>61</v>
      </c>
      <c r="AJ51" s="65" t="s">
        <v>72</v>
      </c>
      <c r="AK51" s="65" t="s">
        <v>72</v>
      </c>
      <c r="AL51" s="65" t="s">
        <v>72</v>
      </c>
      <c r="AM51" s="65" t="s">
        <v>61</v>
      </c>
    </row>
    <row r="52" spans="1:39" ht="200.25">
      <c r="A52" s="65" t="s">
        <v>3325</v>
      </c>
      <c r="B52" s="65" t="s">
        <v>3186</v>
      </c>
      <c r="C52" s="65" t="s">
        <v>1489</v>
      </c>
      <c r="D52" s="65" t="s">
        <v>1463</v>
      </c>
      <c r="E52" s="65" t="s">
        <v>1454</v>
      </c>
      <c r="F52" s="65" t="s">
        <v>51</v>
      </c>
      <c r="G52" s="65" t="s">
        <v>51</v>
      </c>
      <c r="H52" s="65" t="s">
        <v>1484</v>
      </c>
      <c r="I52" s="65" t="s">
        <v>1490</v>
      </c>
      <c r="J52" s="65" t="s">
        <v>3984</v>
      </c>
      <c r="K52" s="65" t="s">
        <v>3985</v>
      </c>
      <c r="L52" s="65" t="s">
        <v>102</v>
      </c>
      <c r="M52" s="65" t="s">
        <v>62</v>
      </c>
      <c r="N52" s="68" t="s">
        <v>3343</v>
      </c>
      <c r="O52" s="65" t="s">
        <v>62</v>
      </c>
      <c r="P52" s="65" t="s">
        <v>61</v>
      </c>
      <c r="Q52" s="65" t="s">
        <v>61</v>
      </c>
      <c r="R52" s="65" t="s">
        <v>61</v>
      </c>
      <c r="S52" s="65" t="s">
        <v>61</v>
      </c>
      <c r="T52" s="65" t="s">
        <v>62</v>
      </c>
      <c r="U52" s="65" t="s">
        <v>62</v>
      </c>
      <c r="V52" s="65" t="s">
        <v>62</v>
      </c>
      <c r="W52" s="65" t="s">
        <v>61</v>
      </c>
      <c r="X52" s="65" t="s">
        <v>138</v>
      </c>
      <c r="Y52" s="65" t="s">
        <v>76</v>
      </c>
      <c r="Z52" s="68" t="s">
        <v>3343</v>
      </c>
      <c r="AA52" s="65" t="s">
        <v>62</v>
      </c>
      <c r="AB52" s="65" t="s">
        <v>125</v>
      </c>
      <c r="AC52" s="65" t="s">
        <v>77</v>
      </c>
      <c r="AD52" s="65" t="s">
        <v>3343</v>
      </c>
      <c r="AE52" s="65" t="s">
        <v>62</v>
      </c>
      <c r="AF52" s="65" t="s">
        <v>62</v>
      </c>
      <c r="AG52" s="65" t="s">
        <v>61</v>
      </c>
      <c r="AH52" s="65" t="s">
        <v>3343</v>
      </c>
      <c r="AI52" s="65" t="s">
        <v>62</v>
      </c>
      <c r="AJ52" s="65" t="s">
        <v>162</v>
      </c>
      <c r="AK52" s="65" t="s">
        <v>72</v>
      </c>
      <c r="AL52" s="65" t="s">
        <v>3343</v>
      </c>
      <c r="AM52" s="65" t="s">
        <v>62</v>
      </c>
    </row>
    <row r="53" spans="1:39" ht="150.75">
      <c r="A53" s="65" t="s">
        <v>3237</v>
      </c>
      <c r="B53" s="65" t="s">
        <v>3186</v>
      </c>
      <c r="C53" s="65" t="s">
        <v>1489</v>
      </c>
      <c r="D53" s="65" t="s">
        <v>1513</v>
      </c>
      <c r="E53" s="65" t="s">
        <v>1454</v>
      </c>
      <c r="F53" s="65" t="s">
        <v>51</v>
      </c>
      <c r="G53" s="65" t="s">
        <v>51</v>
      </c>
      <c r="H53" s="65" t="s">
        <v>1484</v>
      </c>
      <c r="I53" s="65" t="s">
        <v>1514</v>
      </c>
      <c r="J53" s="65" t="s">
        <v>3984</v>
      </c>
      <c r="K53" s="65" t="s">
        <v>3993</v>
      </c>
      <c r="L53" s="65" t="s">
        <v>62</v>
      </c>
      <c r="M53" s="65" t="s">
        <v>62</v>
      </c>
      <c r="N53" s="65" t="s">
        <v>62</v>
      </c>
      <c r="O53" s="65" t="s">
        <v>61</v>
      </c>
      <c r="P53" s="65" t="s">
        <v>61</v>
      </c>
      <c r="Q53" s="65" t="s">
        <v>61</v>
      </c>
      <c r="R53" s="65" t="s">
        <v>61</v>
      </c>
      <c r="S53" s="65" t="s">
        <v>61</v>
      </c>
      <c r="T53" s="65" t="s">
        <v>62</v>
      </c>
      <c r="U53" s="65" t="s">
        <v>62</v>
      </c>
      <c r="V53" s="65" t="s">
        <v>62</v>
      </c>
      <c r="W53" s="65" t="s">
        <v>61</v>
      </c>
      <c r="X53" s="65" t="s">
        <v>222</v>
      </c>
      <c r="Y53" s="65" t="s">
        <v>76</v>
      </c>
      <c r="Z53" s="68" t="s">
        <v>3343</v>
      </c>
      <c r="AA53" s="65" t="s">
        <v>62</v>
      </c>
      <c r="AB53" s="65" t="s">
        <v>77</v>
      </c>
      <c r="AC53" s="65" t="s">
        <v>77</v>
      </c>
      <c r="AD53" s="65" t="s">
        <v>77</v>
      </c>
      <c r="AE53" s="65" t="s">
        <v>61</v>
      </c>
      <c r="AF53" s="65" t="s">
        <v>61</v>
      </c>
      <c r="AG53" s="65" t="s">
        <v>2903</v>
      </c>
      <c r="AH53" s="65" t="s">
        <v>3343</v>
      </c>
      <c r="AI53" s="65" t="s">
        <v>62</v>
      </c>
      <c r="AJ53" s="65" t="s">
        <v>72</v>
      </c>
      <c r="AK53" s="65" t="s">
        <v>72</v>
      </c>
      <c r="AL53" s="65" t="s">
        <v>72</v>
      </c>
      <c r="AM53" s="65" t="s">
        <v>61</v>
      </c>
    </row>
    <row r="54" spans="1:39" ht="150.75">
      <c r="A54" s="65" t="s">
        <v>3326</v>
      </c>
      <c r="B54" s="65" t="s">
        <v>3187</v>
      </c>
      <c r="C54" s="65" t="s">
        <v>1489</v>
      </c>
      <c r="D54" s="65" t="s">
        <v>1466</v>
      </c>
      <c r="E54" s="65" t="s">
        <v>1454</v>
      </c>
      <c r="F54" s="65" t="s">
        <v>51</v>
      </c>
      <c r="G54" s="65" t="s">
        <v>3983</v>
      </c>
      <c r="H54" s="65" t="s">
        <v>1484</v>
      </c>
      <c r="I54" s="65" t="s">
        <v>1492</v>
      </c>
      <c r="J54" s="65" t="s">
        <v>3982</v>
      </c>
      <c r="K54" s="65"/>
      <c r="L54" s="65" t="s">
        <v>62</v>
      </c>
      <c r="M54" s="65" t="s">
        <v>62</v>
      </c>
      <c r="N54" s="65" t="s">
        <v>62</v>
      </c>
      <c r="O54" s="65" t="s">
        <v>61</v>
      </c>
      <c r="P54" s="65" t="s">
        <v>61</v>
      </c>
      <c r="Q54" s="65" t="s">
        <v>61</v>
      </c>
      <c r="R54" s="65" t="s">
        <v>61</v>
      </c>
      <c r="S54" s="65" t="s">
        <v>61</v>
      </c>
      <c r="T54" s="65" t="s">
        <v>62</v>
      </c>
      <c r="U54" s="65" t="s">
        <v>62</v>
      </c>
      <c r="V54" s="65" t="s">
        <v>62</v>
      </c>
      <c r="W54" s="65" t="s">
        <v>61</v>
      </c>
      <c r="X54" s="65" t="s">
        <v>76</v>
      </c>
      <c r="Y54" s="65" t="s">
        <v>76</v>
      </c>
      <c r="Z54" s="65" t="s">
        <v>76</v>
      </c>
      <c r="AA54" s="65" t="s">
        <v>61</v>
      </c>
      <c r="AB54" s="65" t="s">
        <v>77</v>
      </c>
      <c r="AC54" s="65" t="s">
        <v>77</v>
      </c>
      <c r="AD54" s="65" t="s">
        <v>77</v>
      </c>
      <c r="AE54" s="65" t="s">
        <v>61</v>
      </c>
      <c r="AF54" s="65" t="s">
        <v>61</v>
      </c>
      <c r="AG54" s="65" t="s">
        <v>61</v>
      </c>
      <c r="AH54" s="65" t="s">
        <v>61</v>
      </c>
      <c r="AI54" s="65" t="s">
        <v>61</v>
      </c>
      <c r="AJ54" s="65" t="s">
        <v>72</v>
      </c>
      <c r="AK54" s="65" t="s">
        <v>72</v>
      </c>
      <c r="AL54" s="65" t="s">
        <v>72</v>
      </c>
      <c r="AM54" s="65" t="s">
        <v>61</v>
      </c>
    </row>
    <row r="55" spans="1:39" ht="250.5">
      <c r="A55" s="65" t="s">
        <v>3327</v>
      </c>
      <c r="B55" s="65" t="s">
        <v>3187</v>
      </c>
      <c r="C55" s="65" t="s">
        <v>1489</v>
      </c>
      <c r="D55" s="65" t="s">
        <v>1516</v>
      </c>
      <c r="E55" s="65" t="s">
        <v>1454</v>
      </c>
      <c r="F55" s="65" t="s">
        <v>51</v>
      </c>
      <c r="G55" s="65" t="s">
        <v>3983</v>
      </c>
      <c r="H55" s="65" t="s">
        <v>1484</v>
      </c>
      <c r="I55" s="65" t="s">
        <v>1517</v>
      </c>
      <c r="J55" s="65" t="s">
        <v>3984</v>
      </c>
      <c r="K55" s="65" t="s">
        <v>18</v>
      </c>
      <c r="L55" s="65" t="s">
        <v>61</v>
      </c>
      <c r="M55" s="65" t="s">
        <v>61</v>
      </c>
      <c r="N55" s="65" t="s">
        <v>61</v>
      </c>
      <c r="O55" s="65" t="s">
        <v>61</v>
      </c>
      <c r="P55" s="65" t="s">
        <v>61</v>
      </c>
      <c r="Q55" s="65" t="s">
        <v>61</v>
      </c>
      <c r="R55" s="65" t="s">
        <v>61</v>
      </c>
      <c r="S55" s="65" t="s">
        <v>61</v>
      </c>
      <c r="T55" s="65" t="s">
        <v>62</v>
      </c>
      <c r="U55" s="65" t="s">
        <v>62</v>
      </c>
      <c r="V55" s="65" t="s">
        <v>62</v>
      </c>
      <c r="W55" s="65" t="s">
        <v>61</v>
      </c>
      <c r="X55" s="65" t="s">
        <v>3328</v>
      </c>
      <c r="Y55" s="65" t="s">
        <v>3994</v>
      </c>
      <c r="Z55" s="68" t="s">
        <v>3343</v>
      </c>
      <c r="AA55" s="65" t="s">
        <v>62</v>
      </c>
      <c r="AB55" s="65" t="s">
        <v>64</v>
      </c>
      <c r="AC55" s="65" t="s">
        <v>64</v>
      </c>
      <c r="AD55" s="65" t="s">
        <v>64</v>
      </c>
      <c r="AE55" s="65" t="s">
        <v>61</v>
      </c>
      <c r="AF55" s="65" t="s">
        <v>62</v>
      </c>
      <c r="AG55" s="65" t="s">
        <v>62</v>
      </c>
      <c r="AH55" s="65" t="s">
        <v>62</v>
      </c>
      <c r="AI55" s="65" t="s">
        <v>61</v>
      </c>
      <c r="AJ55" s="65" t="s">
        <v>66</v>
      </c>
      <c r="AK55" s="65" t="s">
        <v>66</v>
      </c>
      <c r="AL55" s="65" t="s">
        <v>66</v>
      </c>
      <c r="AM55" s="65" t="s">
        <v>61</v>
      </c>
    </row>
    <row r="56" spans="1:39" ht="168">
      <c r="A56" s="65" t="s">
        <v>3329</v>
      </c>
      <c r="B56" s="65" t="s">
        <v>3192</v>
      </c>
      <c r="C56" s="65" t="s">
        <v>908</v>
      </c>
      <c r="D56" s="65" t="s">
        <v>235</v>
      </c>
      <c r="E56" s="65" t="s">
        <v>870</v>
      </c>
      <c r="F56" s="65" t="s">
        <v>149</v>
      </c>
      <c r="G56" s="65" t="s">
        <v>3983</v>
      </c>
      <c r="H56" s="65" t="s">
        <v>903</v>
      </c>
      <c r="I56" s="65" t="s">
        <v>911</v>
      </c>
      <c r="J56" s="65" t="s">
        <v>3982</v>
      </c>
      <c r="K56" s="65"/>
      <c r="L56" s="65" t="s">
        <v>62</v>
      </c>
      <c r="M56" s="65" t="s">
        <v>62</v>
      </c>
      <c r="N56" s="65" t="s">
        <v>62</v>
      </c>
      <c r="O56" s="65" t="s">
        <v>61</v>
      </c>
      <c r="P56" s="65" t="s">
        <v>61</v>
      </c>
      <c r="Q56" s="65" t="s">
        <v>61</v>
      </c>
      <c r="R56" s="65" t="s">
        <v>61</v>
      </c>
      <c r="S56" s="65" t="s">
        <v>61</v>
      </c>
      <c r="T56" s="65" t="s">
        <v>62</v>
      </c>
      <c r="U56" s="65" t="s">
        <v>62</v>
      </c>
      <c r="V56" s="65" t="s">
        <v>62</v>
      </c>
      <c r="W56" s="65" t="s">
        <v>61</v>
      </c>
      <c r="X56" s="65" t="s">
        <v>76</v>
      </c>
      <c r="Y56" s="65" t="s">
        <v>76</v>
      </c>
      <c r="Z56" s="65" t="s">
        <v>76</v>
      </c>
      <c r="AA56" s="65" t="s">
        <v>61</v>
      </c>
      <c r="AB56" s="65" t="s">
        <v>77</v>
      </c>
      <c r="AC56" s="65" t="s">
        <v>77</v>
      </c>
      <c r="AD56" s="65" t="s">
        <v>77</v>
      </c>
      <c r="AE56" s="65" t="s">
        <v>61</v>
      </c>
      <c r="AF56" s="65" t="s">
        <v>61</v>
      </c>
      <c r="AG56" s="65" t="s">
        <v>61</v>
      </c>
      <c r="AH56" s="65" t="s">
        <v>61</v>
      </c>
      <c r="AI56" s="65" t="s">
        <v>61</v>
      </c>
      <c r="AJ56" s="65" t="s">
        <v>72</v>
      </c>
      <c r="AK56" s="65" t="s">
        <v>72</v>
      </c>
      <c r="AL56" s="65" t="s">
        <v>72</v>
      </c>
      <c r="AM56" s="65" t="s">
        <v>61</v>
      </c>
    </row>
    <row r="57" spans="1:39" ht="168">
      <c r="A57" s="65" t="s">
        <v>3330</v>
      </c>
      <c r="B57" s="65" t="s">
        <v>3187</v>
      </c>
      <c r="C57" s="65" t="s">
        <v>908</v>
      </c>
      <c r="D57" s="65" t="s">
        <v>233</v>
      </c>
      <c r="E57" s="65" t="s">
        <v>870</v>
      </c>
      <c r="F57" s="65" t="s">
        <v>149</v>
      </c>
      <c r="G57" s="65" t="s">
        <v>3983</v>
      </c>
      <c r="H57" s="65" t="s">
        <v>903</v>
      </c>
      <c r="I57" s="65" t="s">
        <v>910</v>
      </c>
      <c r="J57" s="65" t="s">
        <v>3982</v>
      </c>
      <c r="K57" s="65"/>
      <c r="L57" s="65" t="s">
        <v>62</v>
      </c>
      <c r="M57" s="65" t="s">
        <v>62</v>
      </c>
      <c r="N57" s="65" t="s">
        <v>62</v>
      </c>
      <c r="O57" s="65" t="s">
        <v>61</v>
      </c>
      <c r="P57" s="65" t="s">
        <v>61</v>
      </c>
      <c r="Q57" s="65" t="s">
        <v>61</v>
      </c>
      <c r="R57" s="65" t="s">
        <v>61</v>
      </c>
      <c r="S57" s="65" t="s">
        <v>61</v>
      </c>
      <c r="T57" s="65" t="s">
        <v>62</v>
      </c>
      <c r="U57" s="65" t="s">
        <v>62</v>
      </c>
      <c r="V57" s="65" t="s">
        <v>62</v>
      </c>
      <c r="W57" s="65" t="s">
        <v>61</v>
      </c>
      <c r="X57" s="65" t="s">
        <v>76</v>
      </c>
      <c r="Y57" s="65" t="s">
        <v>76</v>
      </c>
      <c r="Z57" s="65" t="s">
        <v>76</v>
      </c>
      <c r="AA57" s="65" t="s">
        <v>61</v>
      </c>
      <c r="AB57" s="65" t="s">
        <v>77</v>
      </c>
      <c r="AC57" s="65" t="s">
        <v>77</v>
      </c>
      <c r="AD57" s="65" t="s">
        <v>77</v>
      </c>
      <c r="AE57" s="65" t="s">
        <v>61</v>
      </c>
      <c r="AF57" s="65" t="s">
        <v>61</v>
      </c>
      <c r="AG57" s="65" t="s">
        <v>61</v>
      </c>
      <c r="AH57" s="65" t="s">
        <v>61</v>
      </c>
      <c r="AI57" s="65" t="s">
        <v>61</v>
      </c>
      <c r="AJ57" s="65" t="s">
        <v>72</v>
      </c>
      <c r="AK57" s="65" t="s">
        <v>72</v>
      </c>
      <c r="AL57" s="65" t="s">
        <v>72</v>
      </c>
      <c r="AM57" s="65" t="s">
        <v>61</v>
      </c>
    </row>
    <row r="58" spans="1:39" ht="168">
      <c r="A58" s="65" t="s">
        <v>3331</v>
      </c>
      <c r="B58" s="65" t="s">
        <v>3186</v>
      </c>
      <c r="C58" s="65" t="s">
        <v>908</v>
      </c>
      <c r="D58" s="65" t="s">
        <v>230</v>
      </c>
      <c r="E58" s="65" t="s">
        <v>870</v>
      </c>
      <c r="F58" s="65" t="s">
        <v>149</v>
      </c>
      <c r="G58" s="65" t="s">
        <v>2704</v>
      </c>
      <c r="H58" s="65" t="s">
        <v>903</v>
      </c>
      <c r="I58" s="65" t="s">
        <v>909</v>
      </c>
      <c r="J58" s="65" t="s">
        <v>3982</v>
      </c>
      <c r="K58" s="65"/>
      <c r="L58" s="65" t="s">
        <v>62</v>
      </c>
      <c r="M58" s="65" t="s">
        <v>62</v>
      </c>
      <c r="N58" s="65" t="s">
        <v>62</v>
      </c>
      <c r="O58" s="65" t="s">
        <v>61</v>
      </c>
      <c r="P58" s="65" t="s">
        <v>61</v>
      </c>
      <c r="Q58" s="65" t="s">
        <v>61</v>
      </c>
      <c r="R58" s="65" t="s">
        <v>61</v>
      </c>
      <c r="S58" s="65" t="s">
        <v>61</v>
      </c>
      <c r="T58" s="65" t="s">
        <v>62</v>
      </c>
      <c r="U58" s="65" t="s">
        <v>62</v>
      </c>
      <c r="V58" s="65" t="s">
        <v>62</v>
      </c>
      <c r="W58" s="65" t="s">
        <v>61</v>
      </c>
      <c r="X58" s="65" t="s">
        <v>76</v>
      </c>
      <c r="Y58" s="65" t="s">
        <v>76</v>
      </c>
      <c r="Z58" s="65" t="s">
        <v>76</v>
      </c>
      <c r="AA58" s="65" t="s">
        <v>61</v>
      </c>
      <c r="AB58" s="65" t="s">
        <v>77</v>
      </c>
      <c r="AC58" s="65" t="s">
        <v>77</v>
      </c>
      <c r="AD58" s="65" t="s">
        <v>77</v>
      </c>
      <c r="AE58" s="65" t="s">
        <v>61</v>
      </c>
      <c r="AF58" s="65" t="s">
        <v>61</v>
      </c>
      <c r="AG58" s="65" t="s">
        <v>61</v>
      </c>
      <c r="AH58" s="65" t="s">
        <v>61</v>
      </c>
      <c r="AI58" s="65" t="s">
        <v>61</v>
      </c>
      <c r="AJ58" s="65" t="s">
        <v>72</v>
      </c>
      <c r="AK58" s="65" t="s">
        <v>72</v>
      </c>
      <c r="AL58" s="65" t="s">
        <v>72</v>
      </c>
      <c r="AM58" s="65" t="s">
        <v>61</v>
      </c>
    </row>
    <row r="59" spans="1:39" ht="150.75">
      <c r="A59" s="65" t="s">
        <v>3332</v>
      </c>
      <c r="B59" s="65" t="s">
        <v>3192</v>
      </c>
      <c r="C59" s="65" t="s">
        <v>1634</v>
      </c>
      <c r="D59" s="65" t="s">
        <v>1639</v>
      </c>
      <c r="E59" s="65" t="s">
        <v>1454</v>
      </c>
      <c r="F59" s="65" t="s">
        <v>180</v>
      </c>
      <c r="G59" s="65" t="s">
        <v>3983</v>
      </c>
      <c r="H59" s="65" t="s">
        <v>1628</v>
      </c>
      <c r="I59" s="65" t="s">
        <v>1640</v>
      </c>
      <c r="J59" s="65" t="s">
        <v>3982</v>
      </c>
      <c r="K59" s="65"/>
      <c r="L59" s="65" t="s">
        <v>62</v>
      </c>
      <c r="M59" s="65" t="s">
        <v>62</v>
      </c>
      <c r="N59" s="65" t="s">
        <v>62</v>
      </c>
      <c r="O59" s="65" t="s">
        <v>61</v>
      </c>
      <c r="P59" s="65" t="s">
        <v>61</v>
      </c>
      <c r="Q59" s="65" t="s">
        <v>61</v>
      </c>
      <c r="R59" s="65" t="s">
        <v>61</v>
      </c>
      <c r="S59" s="65" t="s">
        <v>61</v>
      </c>
      <c r="T59" s="65" t="s">
        <v>62</v>
      </c>
      <c r="U59" s="65" t="s">
        <v>62</v>
      </c>
      <c r="V59" s="65" t="s">
        <v>62</v>
      </c>
      <c r="W59" s="65" t="s">
        <v>61</v>
      </c>
      <c r="X59" s="65" t="s">
        <v>76</v>
      </c>
      <c r="Y59" s="65" t="s">
        <v>76</v>
      </c>
      <c r="Z59" s="65" t="s">
        <v>76</v>
      </c>
      <c r="AA59" s="65" t="s">
        <v>61</v>
      </c>
      <c r="AB59" s="65" t="s">
        <v>77</v>
      </c>
      <c r="AC59" s="65" t="s">
        <v>77</v>
      </c>
      <c r="AD59" s="65" t="s">
        <v>77</v>
      </c>
      <c r="AE59" s="65" t="s">
        <v>61</v>
      </c>
      <c r="AF59" s="65" t="s">
        <v>61</v>
      </c>
      <c r="AG59" s="65" t="s">
        <v>61</v>
      </c>
      <c r="AH59" s="65" t="s">
        <v>61</v>
      </c>
      <c r="AI59" s="65" t="s">
        <v>61</v>
      </c>
      <c r="AJ59" s="65" t="s">
        <v>72</v>
      </c>
      <c r="AK59" s="65" t="s">
        <v>72</v>
      </c>
      <c r="AL59" s="65" t="s">
        <v>72</v>
      </c>
      <c r="AM59" s="65" t="s">
        <v>61</v>
      </c>
    </row>
    <row r="60" spans="1:39" ht="168">
      <c r="A60" s="65" t="s">
        <v>3333</v>
      </c>
      <c r="B60" s="65" t="s">
        <v>3192</v>
      </c>
      <c r="C60" s="65" t="s">
        <v>1634</v>
      </c>
      <c r="D60" s="65" t="s">
        <v>1646</v>
      </c>
      <c r="E60" s="65" t="s">
        <v>1454</v>
      </c>
      <c r="F60" s="65" t="s">
        <v>180</v>
      </c>
      <c r="G60" s="65" t="s">
        <v>3983</v>
      </c>
      <c r="H60" s="65" t="s">
        <v>1628</v>
      </c>
      <c r="I60" s="65" t="s">
        <v>1647</v>
      </c>
      <c r="J60" s="65" t="s">
        <v>3984</v>
      </c>
      <c r="K60" s="65" t="s">
        <v>15</v>
      </c>
      <c r="L60" s="65" t="s">
        <v>62</v>
      </c>
      <c r="M60" s="65" t="s">
        <v>61</v>
      </c>
      <c r="N60" s="68" t="s">
        <v>3343</v>
      </c>
      <c r="O60" s="65" t="s">
        <v>62</v>
      </c>
      <c r="P60" s="65" t="s">
        <v>61</v>
      </c>
      <c r="Q60" s="65" t="s">
        <v>61</v>
      </c>
      <c r="R60" s="65" t="s">
        <v>61</v>
      </c>
      <c r="S60" s="65" t="s">
        <v>61</v>
      </c>
      <c r="T60" s="65" t="s">
        <v>62</v>
      </c>
      <c r="U60" s="65" t="s">
        <v>62</v>
      </c>
      <c r="V60" s="65" t="s">
        <v>62</v>
      </c>
      <c r="W60" s="65" t="s">
        <v>61</v>
      </c>
      <c r="X60" s="65" t="s">
        <v>76</v>
      </c>
      <c r="Y60" s="65" t="s">
        <v>76</v>
      </c>
      <c r="Z60" s="65" t="s">
        <v>76</v>
      </c>
      <c r="AA60" s="65" t="s">
        <v>61</v>
      </c>
      <c r="AB60" s="65" t="s">
        <v>77</v>
      </c>
      <c r="AC60" s="65" t="s">
        <v>77</v>
      </c>
      <c r="AD60" s="65" t="s">
        <v>77</v>
      </c>
      <c r="AE60" s="65" t="s">
        <v>61</v>
      </c>
      <c r="AF60" s="65" t="s">
        <v>61</v>
      </c>
      <c r="AG60" s="65" t="s">
        <v>61</v>
      </c>
      <c r="AH60" s="65" t="s">
        <v>61</v>
      </c>
      <c r="AI60" s="65" t="s">
        <v>61</v>
      </c>
      <c r="AJ60" s="65" t="s">
        <v>72</v>
      </c>
      <c r="AK60" s="65" t="s">
        <v>72</v>
      </c>
      <c r="AL60" s="65" t="s">
        <v>72</v>
      </c>
      <c r="AM60" s="65" t="s">
        <v>61</v>
      </c>
    </row>
    <row r="61" spans="1:39" ht="168">
      <c r="A61" s="65" t="s">
        <v>3334</v>
      </c>
      <c r="B61" s="65" t="s">
        <v>3192</v>
      </c>
      <c r="C61" s="65" t="s">
        <v>1634</v>
      </c>
      <c r="D61" s="65" t="s">
        <v>1653</v>
      </c>
      <c r="E61" s="65" t="s">
        <v>1454</v>
      </c>
      <c r="F61" s="65" t="s">
        <v>180</v>
      </c>
      <c r="G61" s="65" t="s">
        <v>3983</v>
      </c>
      <c r="H61" s="65" t="s">
        <v>1628</v>
      </c>
      <c r="I61" s="65" t="s">
        <v>1654</v>
      </c>
      <c r="J61" s="65" t="s">
        <v>3982</v>
      </c>
      <c r="K61" s="65"/>
      <c r="L61" s="65" t="s">
        <v>62</v>
      </c>
      <c r="M61" s="65" t="s">
        <v>62</v>
      </c>
      <c r="N61" s="65" t="s">
        <v>62</v>
      </c>
      <c r="O61" s="65" t="s">
        <v>61</v>
      </c>
      <c r="P61" s="65" t="s">
        <v>61</v>
      </c>
      <c r="Q61" s="65" t="s">
        <v>61</v>
      </c>
      <c r="R61" s="65" t="s">
        <v>61</v>
      </c>
      <c r="S61" s="65" t="s">
        <v>61</v>
      </c>
      <c r="T61" s="65" t="s">
        <v>62</v>
      </c>
      <c r="U61" s="65" t="s">
        <v>62</v>
      </c>
      <c r="V61" s="65" t="s">
        <v>62</v>
      </c>
      <c r="W61" s="65" t="s">
        <v>61</v>
      </c>
      <c r="X61" s="65" t="s">
        <v>76</v>
      </c>
      <c r="Y61" s="65" t="s">
        <v>76</v>
      </c>
      <c r="Z61" s="65" t="s">
        <v>76</v>
      </c>
      <c r="AA61" s="65" t="s">
        <v>61</v>
      </c>
      <c r="AB61" s="65" t="s">
        <v>77</v>
      </c>
      <c r="AC61" s="65" t="s">
        <v>77</v>
      </c>
      <c r="AD61" s="65" t="s">
        <v>77</v>
      </c>
      <c r="AE61" s="65" t="s">
        <v>61</v>
      </c>
      <c r="AF61" s="65" t="s">
        <v>61</v>
      </c>
      <c r="AG61" s="65" t="s">
        <v>61</v>
      </c>
      <c r="AH61" s="65" t="s">
        <v>61</v>
      </c>
      <c r="AI61" s="65" t="s">
        <v>61</v>
      </c>
      <c r="AJ61" s="65" t="s">
        <v>72</v>
      </c>
      <c r="AK61" s="65" t="s">
        <v>72</v>
      </c>
      <c r="AL61" s="65" t="s">
        <v>72</v>
      </c>
      <c r="AM61" s="65" t="s">
        <v>61</v>
      </c>
    </row>
    <row r="62" spans="1:39" ht="134.25">
      <c r="A62" s="65" t="s">
        <v>3335</v>
      </c>
      <c r="B62" s="65" t="s">
        <v>3186</v>
      </c>
      <c r="C62" s="65" t="s">
        <v>1634</v>
      </c>
      <c r="D62" s="65" t="s">
        <v>1635</v>
      </c>
      <c r="E62" s="65" t="s">
        <v>1454</v>
      </c>
      <c r="F62" s="65" t="s">
        <v>180</v>
      </c>
      <c r="G62" s="65" t="s">
        <v>2709</v>
      </c>
      <c r="H62" s="65" t="s">
        <v>1628</v>
      </c>
      <c r="I62" s="65" t="s">
        <v>1636</v>
      </c>
      <c r="J62" s="65" t="s">
        <v>3982</v>
      </c>
      <c r="K62" s="65"/>
      <c r="L62" s="65" t="s">
        <v>62</v>
      </c>
      <c r="M62" s="65" t="s">
        <v>62</v>
      </c>
      <c r="N62" s="65" t="s">
        <v>62</v>
      </c>
      <c r="O62" s="65" t="s">
        <v>61</v>
      </c>
      <c r="P62" s="65" t="s">
        <v>61</v>
      </c>
      <c r="Q62" s="65" t="s">
        <v>61</v>
      </c>
      <c r="R62" s="65" t="s">
        <v>61</v>
      </c>
      <c r="S62" s="65" t="s">
        <v>61</v>
      </c>
      <c r="T62" s="65" t="s">
        <v>62</v>
      </c>
      <c r="U62" s="65" t="s">
        <v>62</v>
      </c>
      <c r="V62" s="65" t="s">
        <v>62</v>
      </c>
      <c r="W62" s="65" t="s">
        <v>61</v>
      </c>
      <c r="X62" s="65" t="s">
        <v>76</v>
      </c>
      <c r="Y62" s="65" t="s">
        <v>76</v>
      </c>
      <c r="Z62" s="65" t="s">
        <v>76</v>
      </c>
      <c r="AA62" s="65" t="s">
        <v>61</v>
      </c>
      <c r="AB62" s="65" t="s">
        <v>77</v>
      </c>
      <c r="AC62" s="65" t="s">
        <v>77</v>
      </c>
      <c r="AD62" s="65" t="s">
        <v>77</v>
      </c>
      <c r="AE62" s="65" t="s">
        <v>61</v>
      </c>
      <c r="AF62" s="65" t="s">
        <v>61</v>
      </c>
      <c r="AG62" s="65" t="s">
        <v>61</v>
      </c>
      <c r="AH62" s="65" t="s">
        <v>61</v>
      </c>
      <c r="AI62" s="65" t="s">
        <v>61</v>
      </c>
      <c r="AJ62" s="65" t="s">
        <v>72</v>
      </c>
      <c r="AK62" s="65" t="s">
        <v>72</v>
      </c>
      <c r="AL62" s="65" t="s">
        <v>72</v>
      </c>
      <c r="AM62" s="65" t="s">
        <v>61</v>
      </c>
    </row>
    <row r="63" spans="1:39" ht="150.75">
      <c r="A63" s="65" t="s">
        <v>3336</v>
      </c>
      <c r="B63" s="65" t="s">
        <v>3187</v>
      </c>
      <c r="C63" s="65" t="s">
        <v>1634</v>
      </c>
      <c r="D63" s="65" t="s">
        <v>1637</v>
      </c>
      <c r="E63" s="65" t="s">
        <v>1454</v>
      </c>
      <c r="F63" s="65" t="s">
        <v>180</v>
      </c>
      <c r="G63" s="65" t="s">
        <v>3983</v>
      </c>
      <c r="H63" s="65" t="s">
        <v>1628</v>
      </c>
      <c r="I63" s="65" t="s">
        <v>1638</v>
      </c>
      <c r="J63" s="65" t="s">
        <v>3982</v>
      </c>
      <c r="K63" s="65"/>
      <c r="L63" s="65" t="s">
        <v>62</v>
      </c>
      <c r="M63" s="65" t="s">
        <v>62</v>
      </c>
      <c r="N63" s="65" t="s">
        <v>62</v>
      </c>
      <c r="O63" s="65" t="s">
        <v>61</v>
      </c>
      <c r="P63" s="65" t="s">
        <v>61</v>
      </c>
      <c r="Q63" s="65" t="s">
        <v>61</v>
      </c>
      <c r="R63" s="65" t="s">
        <v>61</v>
      </c>
      <c r="S63" s="65" t="s">
        <v>61</v>
      </c>
      <c r="T63" s="65" t="s">
        <v>62</v>
      </c>
      <c r="U63" s="65" t="s">
        <v>62</v>
      </c>
      <c r="V63" s="65" t="s">
        <v>62</v>
      </c>
      <c r="W63" s="65" t="s">
        <v>61</v>
      </c>
      <c r="X63" s="65" t="s">
        <v>76</v>
      </c>
      <c r="Y63" s="65" t="s">
        <v>76</v>
      </c>
      <c r="Z63" s="65" t="s">
        <v>76</v>
      </c>
      <c r="AA63" s="65" t="s">
        <v>61</v>
      </c>
      <c r="AB63" s="65" t="s">
        <v>77</v>
      </c>
      <c r="AC63" s="65" t="s">
        <v>77</v>
      </c>
      <c r="AD63" s="65" t="s">
        <v>77</v>
      </c>
      <c r="AE63" s="65" t="s">
        <v>61</v>
      </c>
      <c r="AF63" s="65" t="s">
        <v>61</v>
      </c>
      <c r="AG63" s="65" t="s">
        <v>61</v>
      </c>
      <c r="AH63" s="65" t="s">
        <v>61</v>
      </c>
      <c r="AI63" s="65" t="s">
        <v>61</v>
      </c>
      <c r="AJ63" s="65" t="s">
        <v>72</v>
      </c>
      <c r="AK63" s="65" t="s">
        <v>72</v>
      </c>
      <c r="AL63" s="65" t="s">
        <v>72</v>
      </c>
      <c r="AM63" s="65" t="s">
        <v>61</v>
      </c>
    </row>
    <row r="64" spans="1:39" ht="168">
      <c r="A64" s="65" t="s">
        <v>3337</v>
      </c>
      <c r="B64" s="65" t="s">
        <v>3187</v>
      </c>
      <c r="C64" s="65" t="s">
        <v>1634</v>
      </c>
      <c r="D64" s="65" t="s">
        <v>1644</v>
      </c>
      <c r="E64" s="65" t="s">
        <v>1454</v>
      </c>
      <c r="F64" s="65" t="s">
        <v>180</v>
      </c>
      <c r="G64" s="65" t="s">
        <v>3983</v>
      </c>
      <c r="H64" s="65" t="s">
        <v>1628</v>
      </c>
      <c r="I64" s="65" t="s">
        <v>1645</v>
      </c>
      <c r="J64" s="65" t="s">
        <v>3982</v>
      </c>
      <c r="K64" s="65"/>
      <c r="L64" s="65" t="s">
        <v>62</v>
      </c>
      <c r="M64" s="65" t="s">
        <v>62</v>
      </c>
      <c r="N64" s="65" t="s">
        <v>62</v>
      </c>
      <c r="O64" s="65" t="s">
        <v>61</v>
      </c>
      <c r="P64" s="65" t="s">
        <v>61</v>
      </c>
      <c r="Q64" s="65" t="s">
        <v>61</v>
      </c>
      <c r="R64" s="65" t="s">
        <v>61</v>
      </c>
      <c r="S64" s="65" t="s">
        <v>61</v>
      </c>
      <c r="T64" s="65" t="s">
        <v>62</v>
      </c>
      <c r="U64" s="65" t="s">
        <v>62</v>
      </c>
      <c r="V64" s="65" t="s">
        <v>62</v>
      </c>
      <c r="W64" s="65" t="s">
        <v>61</v>
      </c>
      <c r="X64" s="65" t="s">
        <v>76</v>
      </c>
      <c r="Y64" s="65" t="s">
        <v>76</v>
      </c>
      <c r="Z64" s="65" t="s">
        <v>76</v>
      </c>
      <c r="AA64" s="65" t="s">
        <v>61</v>
      </c>
      <c r="AB64" s="65" t="s">
        <v>77</v>
      </c>
      <c r="AC64" s="65" t="s">
        <v>77</v>
      </c>
      <c r="AD64" s="65" t="s">
        <v>77</v>
      </c>
      <c r="AE64" s="65" t="s">
        <v>61</v>
      </c>
      <c r="AF64" s="65" t="s">
        <v>61</v>
      </c>
      <c r="AG64" s="65" t="s">
        <v>61</v>
      </c>
      <c r="AH64" s="65" t="s">
        <v>61</v>
      </c>
      <c r="AI64" s="65" t="s">
        <v>61</v>
      </c>
      <c r="AJ64" s="65" t="s">
        <v>72</v>
      </c>
      <c r="AK64" s="65" t="s">
        <v>72</v>
      </c>
      <c r="AL64" s="65" t="s">
        <v>72</v>
      </c>
      <c r="AM64" s="65" t="s">
        <v>61</v>
      </c>
    </row>
    <row r="65" spans="1:39" ht="168">
      <c r="A65" s="65" t="s">
        <v>3338</v>
      </c>
      <c r="B65" s="65" t="s">
        <v>3187</v>
      </c>
      <c r="C65" s="65" t="s">
        <v>1634</v>
      </c>
      <c r="D65" s="65" t="s">
        <v>1651</v>
      </c>
      <c r="E65" s="65" t="s">
        <v>1454</v>
      </c>
      <c r="F65" s="65" t="s">
        <v>180</v>
      </c>
      <c r="G65" s="65" t="s">
        <v>3983</v>
      </c>
      <c r="H65" s="65" t="s">
        <v>1628</v>
      </c>
      <c r="I65" s="65" t="s">
        <v>1652</v>
      </c>
      <c r="J65" s="65" t="s">
        <v>3982</v>
      </c>
      <c r="K65" s="65"/>
      <c r="L65" s="65" t="s">
        <v>62</v>
      </c>
      <c r="M65" s="65" t="s">
        <v>62</v>
      </c>
      <c r="N65" s="65" t="s">
        <v>62</v>
      </c>
      <c r="O65" s="65" t="s">
        <v>61</v>
      </c>
      <c r="P65" s="65" t="s">
        <v>61</v>
      </c>
      <c r="Q65" s="65" t="s">
        <v>61</v>
      </c>
      <c r="R65" s="65" t="s">
        <v>61</v>
      </c>
      <c r="S65" s="65" t="s">
        <v>61</v>
      </c>
      <c r="T65" s="65" t="s">
        <v>62</v>
      </c>
      <c r="U65" s="65" t="s">
        <v>62</v>
      </c>
      <c r="V65" s="65" t="s">
        <v>62</v>
      </c>
      <c r="W65" s="65" t="s">
        <v>61</v>
      </c>
      <c r="X65" s="65" t="s">
        <v>76</v>
      </c>
      <c r="Y65" s="65" t="s">
        <v>76</v>
      </c>
      <c r="Z65" s="65" t="s">
        <v>76</v>
      </c>
      <c r="AA65" s="65" t="s">
        <v>61</v>
      </c>
      <c r="AB65" s="65" t="s">
        <v>77</v>
      </c>
      <c r="AC65" s="65" t="s">
        <v>77</v>
      </c>
      <c r="AD65" s="65" t="s">
        <v>77</v>
      </c>
      <c r="AE65" s="65" t="s">
        <v>61</v>
      </c>
      <c r="AF65" s="65" t="s">
        <v>61</v>
      </c>
      <c r="AG65" s="65" t="s">
        <v>61</v>
      </c>
      <c r="AH65" s="65" t="s">
        <v>61</v>
      </c>
      <c r="AI65" s="65" t="s">
        <v>61</v>
      </c>
      <c r="AJ65" s="65" t="s">
        <v>72</v>
      </c>
      <c r="AK65" s="65" t="s">
        <v>72</v>
      </c>
      <c r="AL65" s="65" t="s">
        <v>72</v>
      </c>
      <c r="AM65" s="65" t="s">
        <v>61</v>
      </c>
    </row>
    <row r="66" spans="1:39" ht="150.75">
      <c r="A66" s="65" t="s">
        <v>3339</v>
      </c>
      <c r="B66" s="65" t="s">
        <v>3186</v>
      </c>
      <c r="C66" s="65" t="s">
        <v>1634</v>
      </c>
      <c r="D66" s="65" t="s">
        <v>1642</v>
      </c>
      <c r="E66" s="65" t="s">
        <v>1454</v>
      </c>
      <c r="F66" s="65" t="s">
        <v>180</v>
      </c>
      <c r="G66" s="65" t="s">
        <v>2709</v>
      </c>
      <c r="H66" s="65" t="s">
        <v>1628</v>
      </c>
      <c r="I66" s="65" t="s">
        <v>1643</v>
      </c>
      <c r="J66" s="65" t="s">
        <v>3982</v>
      </c>
      <c r="K66" s="65"/>
      <c r="L66" s="65" t="s">
        <v>62</v>
      </c>
      <c r="M66" s="65" t="s">
        <v>62</v>
      </c>
      <c r="N66" s="65" t="s">
        <v>62</v>
      </c>
      <c r="O66" s="65" t="s">
        <v>61</v>
      </c>
      <c r="P66" s="65" t="s">
        <v>61</v>
      </c>
      <c r="Q66" s="65" t="s">
        <v>61</v>
      </c>
      <c r="R66" s="65" t="s">
        <v>61</v>
      </c>
      <c r="S66" s="65" t="s">
        <v>61</v>
      </c>
      <c r="T66" s="65" t="s">
        <v>62</v>
      </c>
      <c r="U66" s="65" t="s">
        <v>62</v>
      </c>
      <c r="V66" s="65" t="s">
        <v>62</v>
      </c>
      <c r="W66" s="65" t="s">
        <v>61</v>
      </c>
      <c r="X66" s="65" t="s">
        <v>76</v>
      </c>
      <c r="Y66" s="65" t="s">
        <v>76</v>
      </c>
      <c r="Z66" s="65" t="s">
        <v>76</v>
      </c>
      <c r="AA66" s="65" t="s">
        <v>61</v>
      </c>
      <c r="AB66" s="65" t="s">
        <v>77</v>
      </c>
      <c r="AC66" s="65" t="s">
        <v>77</v>
      </c>
      <c r="AD66" s="65" t="s">
        <v>77</v>
      </c>
      <c r="AE66" s="65" t="s">
        <v>61</v>
      </c>
      <c r="AF66" s="65" t="s">
        <v>61</v>
      </c>
      <c r="AG66" s="65" t="s">
        <v>61</v>
      </c>
      <c r="AH66" s="65" t="s">
        <v>61</v>
      </c>
      <c r="AI66" s="65" t="s">
        <v>61</v>
      </c>
      <c r="AJ66" s="65" t="s">
        <v>72</v>
      </c>
      <c r="AK66" s="65" t="s">
        <v>72</v>
      </c>
      <c r="AL66" s="65" t="s">
        <v>72</v>
      </c>
      <c r="AM66" s="65" t="s">
        <v>61</v>
      </c>
    </row>
    <row r="67" spans="1:39" ht="150.75">
      <c r="A67" s="65" t="s">
        <v>3340</v>
      </c>
      <c r="B67" s="65" t="s">
        <v>3186</v>
      </c>
      <c r="C67" s="65" t="s">
        <v>1634</v>
      </c>
      <c r="D67" s="65" t="s">
        <v>1649</v>
      </c>
      <c r="E67" s="65" t="s">
        <v>1454</v>
      </c>
      <c r="F67" s="65" t="s">
        <v>180</v>
      </c>
      <c r="G67" s="65" t="s">
        <v>2709</v>
      </c>
      <c r="H67" s="65" t="s">
        <v>1628</v>
      </c>
      <c r="I67" s="65" t="s">
        <v>1650</v>
      </c>
      <c r="J67" s="65" t="s">
        <v>3982</v>
      </c>
      <c r="K67" s="65"/>
      <c r="L67" s="65" t="s">
        <v>62</v>
      </c>
      <c r="M67" s="65" t="s">
        <v>62</v>
      </c>
      <c r="N67" s="65" t="s">
        <v>62</v>
      </c>
      <c r="O67" s="65" t="s">
        <v>61</v>
      </c>
      <c r="P67" s="65" t="s">
        <v>61</v>
      </c>
      <c r="Q67" s="65" t="s">
        <v>61</v>
      </c>
      <c r="R67" s="65" t="s">
        <v>61</v>
      </c>
      <c r="S67" s="65" t="s">
        <v>61</v>
      </c>
      <c r="T67" s="65" t="s">
        <v>62</v>
      </c>
      <c r="U67" s="65" t="s">
        <v>62</v>
      </c>
      <c r="V67" s="65" t="s">
        <v>62</v>
      </c>
      <c r="W67" s="65" t="s">
        <v>61</v>
      </c>
      <c r="X67" s="65" t="s">
        <v>76</v>
      </c>
      <c r="Y67" s="65" t="s">
        <v>76</v>
      </c>
      <c r="Z67" s="65" t="s">
        <v>76</v>
      </c>
      <c r="AA67" s="65" t="s">
        <v>61</v>
      </c>
      <c r="AB67" s="65" t="s">
        <v>77</v>
      </c>
      <c r="AC67" s="65" t="s">
        <v>77</v>
      </c>
      <c r="AD67" s="65" t="s">
        <v>77</v>
      </c>
      <c r="AE67" s="65" t="s">
        <v>61</v>
      </c>
      <c r="AF67" s="65" t="s">
        <v>61</v>
      </c>
      <c r="AG67" s="65" t="s">
        <v>61</v>
      </c>
      <c r="AH67" s="65" t="s">
        <v>61</v>
      </c>
      <c r="AI67" s="65" t="s">
        <v>61</v>
      </c>
      <c r="AJ67" s="65" t="s">
        <v>72</v>
      </c>
      <c r="AK67" s="65" t="s">
        <v>72</v>
      </c>
      <c r="AL67" s="65" t="s">
        <v>72</v>
      </c>
      <c r="AM67" s="65" t="s">
        <v>61</v>
      </c>
    </row>
    <row r="68" spans="1:39" ht="200.25">
      <c r="A68" s="65" t="s">
        <v>3341</v>
      </c>
      <c r="B68" s="65" t="s">
        <v>3192</v>
      </c>
      <c r="C68" s="65" t="s">
        <v>2172</v>
      </c>
      <c r="D68" s="65" t="s">
        <v>2137</v>
      </c>
      <c r="E68" s="65" t="s">
        <v>2120</v>
      </c>
      <c r="F68" s="65" t="s">
        <v>149</v>
      </c>
      <c r="G68" s="65" t="s">
        <v>3983</v>
      </c>
      <c r="H68" s="65" t="s">
        <v>2168</v>
      </c>
      <c r="I68" s="65" t="s">
        <v>2177</v>
      </c>
      <c r="J68" s="65" t="s">
        <v>3984</v>
      </c>
      <c r="K68" s="65" t="s">
        <v>3985</v>
      </c>
      <c r="L68" s="65" t="s">
        <v>61</v>
      </c>
      <c r="M68" s="65" t="s">
        <v>62</v>
      </c>
      <c r="N68" s="68" t="s">
        <v>3343</v>
      </c>
      <c r="O68" s="65" t="s">
        <v>62</v>
      </c>
      <c r="P68" s="65" t="s">
        <v>61</v>
      </c>
      <c r="Q68" s="65" t="s">
        <v>61</v>
      </c>
      <c r="R68" s="65" t="s">
        <v>61</v>
      </c>
      <c r="S68" s="65" t="s">
        <v>61</v>
      </c>
      <c r="T68" s="65" t="s">
        <v>62</v>
      </c>
      <c r="U68" s="65" t="s">
        <v>62</v>
      </c>
      <c r="V68" s="65" t="s">
        <v>62</v>
      </c>
      <c r="W68" s="65" t="s">
        <v>61</v>
      </c>
      <c r="X68" s="65" t="s">
        <v>3994</v>
      </c>
      <c r="Y68" s="65" t="s">
        <v>76</v>
      </c>
      <c r="Z68" s="68" t="s">
        <v>3343</v>
      </c>
      <c r="AA68" s="65" t="s">
        <v>62</v>
      </c>
      <c r="AB68" s="65" t="s">
        <v>64</v>
      </c>
      <c r="AC68" s="65" t="s">
        <v>77</v>
      </c>
      <c r="AD68" s="65" t="s">
        <v>3343</v>
      </c>
      <c r="AE68" s="65" t="s">
        <v>62</v>
      </c>
      <c r="AF68" s="65" t="s">
        <v>62</v>
      </c>
      <c r="AG68" s="65" t="s">
        <v>61</v>
      </c>
      <c r="AH68" s="65" t="s">
        <v>3343</v>
      </c>
      <c r="AI68" s="65" t="s">
        <v>62</v>
      </c>
      <c r="AJ68" s="65" t="s">
        <v>66</v>
      </c>
      <c r="AK68" s="65" t="s">
        <v>72</v>
      </c>
      <c r="AL68" s="65" t="s">
        <v>3343</v>
      </c>
      <c r="AM68" s="65" t="s">
        <v>62</v>
      </c>
    </row>
    <row r="69" spans="1:39" ht="168">
      <c r="A69" s="65" t="s">
        <v>3342</v>
      </c>
      <c r="B69" s="65" t="s">
        <v>3187</v>
      </c>
      <c r="C69" s="65" t="s">
        <v>2172</v>
      </c>
      <c r="D69" s="65" t="s">
        <v>2133</v>
      </c>
      <c r="E69" s="65" t="s">
        <v>2120</v>
      </c>
      <c r="F69" s="65" t="s">
        <v>149</v>
      </c>
      <c r="G69" s="65" t="s">
        <v>3983</v>
      </c>
      <c r="H69" s="65" t="s">
        <v>2168</v>
      </c>
      <c r="I69" s="65" t="s">
        <v>2174</v>
      </c>
      <c r="J69" s="65" t="s">
        <v>3984</v>
      </c>
      <c r="K69" s="65" t="s">
        <v>3992</v>
      </c>
      <c r="L69" s="65" t="s">
        <v>61</v>
      </c>
      <c r="M69" s="65" t="s">
        <v>61</v>
      </c>
      <c r="N69" s="65" t="s">
        <v>61</v>
      </c>
      <c r="O69" s="65" t="s">
        <v>61</v>
      </c>
      <c r="P69" s="65" t="s">
        <v>61</v>
      </c>
      <c r="Q69" s="65" t="s">
        <v>61</v>
      </c>
      <c r="R69" s="65" t="s">
        <v>61</v>
      </c>
      <c r="S69" s="65" t="s">
        <v>61</v>
      </c>
      <c r="T69" s="65" t="s">
        <v>62</v>
      </c>
      <c r="U69" s="65" t="s">
        <v>62</v>
      </c>
      <c r="V69" s="65" t="s">
        <v>62</v>
      </c>
      <c r="W69" s="65" t="s">
        <v>61</v>
      </c>
      <c r="X69" s="65" t="s">
        <v>3994</v>
      </c>
      <c r="Y69" s="65" t="s">
        <v>76</v>
      </c>
      <c r="Z69" s="68" t="s">
        <v>3343</v>
      </c>
      <c r="AA69" s="65" t="s">
        <v>62</v>
      </c>
      <c r="AB69" s="65" t="s">
        <v>64</v>
      </c>
      <c r="AC69" s="65" t="s">
        <v>77</v>
      </c>
      <c r="AD69" s="65" t="s">
        <v>3343</v>
      </c>
      <c r="AE69" s="65" t="s">
        <v>62</v>
      </c>
      <c r="AF69" s="65" t="s">
        <v>62</v>
      </c>
      <c r="AG69" s="65" t="s">
        <v>62</v>
      </c>
      <c r="AH69" s="65" t="s">
        <v>62</v>
      </c>
      <c r="AI69" s="65" t="s">
        <v>61</v>
      </c>
      <c r="AJ69" s="65" t="s">
        <v>66</v>
      </c>
      <c r="AK69" s="65" t="s">
        <v>66</v>
      </c>
      <c r="AL69" s="65" t="s">
        <v>66</v>
      </c>
      <c r="AM69" s="65" t="s">
        <v>61</v>
      </c>
    </row>
    <row r="70" spans="1:39" ht="168">
      <c r="A70" s="65" t="s">
        <v>3344</v>
      </c>
      <c r="B70" s="65" t="s">
        <v>3186</v>
      </c>
      <c r="C70" s="65" t="s">
        <v>2172</v>
      </c>
      <c r="D70" s="65" t="s">
        <v>2129</v>
      </c>
      <c r="E70" s="65" t="s">
        <v>2120</v>
      </c>
      <c r="F70" s="65" t="s">
        <v>149</v>
      </c>
      <c r="G70" s="65" t="s">
        <v>2704</v>
      </c>
      <c r="H70" s="65" t="s">
        <v>2168</v>
      </c>
      <c r="I70" s="65" t="s">
        <v>2173</v>
      </c>
      <c r="J70" s="65" t="s">
        <v>3984</v>
      </c>
      <c r="K70" s="65" t="s">
        <v>3995</v>
      </c>
      <c r="L70" s="65" t="s">
        <v>62</v>
      </c>
      <c r="M70" s="65" t="s">
        <v>61</v>
      </c>
      <c r="N70" s="68" t="s">
        <v>3343</v>
      </c>
      <c r="O70" s="65" t="s">
        <v>62</v>
      </c>
      <c r="P70" s="65" t="s">
        <v>61</v>
      </c>
      <c r="Q70" s="65" t="s">
        <v>61</v>
      </c>
      <c r="R70" s="65" t="s">
        <v>61</v>
      </c>
      <c r="S70" s="65" t="s">
        <v>61</v>
      </c>
      <c r="T70" s="65" t="s">
        <v>62</v>
      </c>
      <c r="U70" s="65" t="s">
        <v>62</v>
      </c>
      <c r="V70" s="65" t="s">
        <v>62</v>
      </c>
      <c r="W70" s="65" t="s">
        <v>61</v>
      </c>
      <c r="X70" s="65" t="s">
        <v>76</v>
      </c>
      <c r="Y70" s="65" t="s">
        <v>76</v>
      </c>
      <c r="Z70" s="65" t="s">
        <v>76</v>
      </c>
      <c r="AA70" s="65" t="s">
        <v>61</v>
      </c>
      <c r="AB70" s="65" t="s">
        <v>77</v>
      </c>
      <c r="AC70" s="65" t="s">
        <v>77</v>
      </c>
      <c r="AD70" s="65" t="s">
        <v>77</v>
      </c>
      <c r="AE70" s="65" t="s">
        <v>61</v>
      </c>
      <c r="AF70" s="65" t="s">
        <v>61</v>
      </c>
      <c r="AG70" s="65" t="s">
        <v>62</v>
      </c>
      <c r="AH70" s="65" t="s">
        <v>3343</v>
      </c>
      <c r="AI70" s="65" t="s">
        <v>62</v>
      </c>
      <c r="AJ70" s="65" t="s">
        <v>72</v>
      </c>
      <c r="AK70" s="65" t="s">
        <v>66</v>
      </c>
      <c r="AL70" s="65" t="s">
        <v>3343</v>
      </c>
      <c r="AM70" s="65" t="s">
        <v>62</v>
      </c>
    </row>
    <row r="71" spans="1:39" ht="216.75">
      <c r="A71" s="65" t="s">
        <v>3345</v>
      </c>
      <c r="B71" s="65" t="s">
        <v>3192</v>
      </c>
      <c r="C71" s="65" t="s">
        <v>473</v>
      </c>
      <c r="D71" s="65" t="s">
        <v>357</v>
      </c>
      <c r="E71" s="65" t="s">
        <v>436</v>
      </c>
      <c r="F71" s="65" t="s">
        <v>80</v>
      </c>
      <c r="G71" s="65" t="s">
        <v>3983</v>
      </c>
      <c r="H71" s="65" t="s">
        <v>469</v>
      </c>
      <c r="I71" s="65" t="s">
        <v>479</v>
      </c>
      <c r="J71" s="65" t="s">
        <v>3984</v>
      </c>
      <c r="K71" s="65" t="s">
        <v>3985</v>
      </c>
      <c r="L71" s="65" t="s">
        <v>61</v>
      </c>
      <c r="M71" s="65" t="s">
        <v>62</v>
      </c>
      <c r="N71" s="68" t="s">
        <v>3343</v>
      </c>
      <c r="O71" s="65" t="s">
        <v>62</v>
      </c>
      <c r="P71" s="65" t="s">
        <v>61</v>
      </c>
      <c r="Q71" s="65" t="s">
        <v>61</v>
      </c>
      <c r="R71" s="65" t="s">
        <v>61</v>
      </c>
      <c r="S71" s="65" t="s">
        <v>61</v>
      </c>
      <c r="T71" s="65" t="s">
        <v>62</v>
      </c>
      <c r="U71" s="65" t="s">
        <v>62</v>
      </c>
      <c r="V71" s="65" t="s">
        <v>62</v>
      </c>
      <c r="W71" s="65" t="s">
        <v>61</v>
      </c>
      <c r="X71" s="65" t="s">
        <v>3996</v>
      </c>
      <c r="Y71" s="65" t="s">
        <v>76</v>
      </c>
      <c r="Z71" s="68" t="s">
        <v>3343</v>
      </c>
      <c r="AA71" s="65" t="s">
        <v>62</v>
      </c>
      <c r="AB71" s="65" t="s">
        <v>64</v>
      </c>
      <c r="AC71" s="65" t="s">
        <v>77</v>
      </c>
      <c r="AD71" s="65" t="s">
        <v>3343</v>
      </c>
      <c r="AE71" s="65" t="s">
        <v>62</v>
      </c>
      <c r="AF71" s="65" t="s">
        <v>62</v>
      </c>
      <c r="AG71" s="65" t="s">
        <v>61</v>
      </c>
      <c r="AH71" s="65" t="s">
        <v>3343</v>
      </c>
      <c r="AI71" s="65" t="s">
        <v>62</v>
      </c>
      <c r="AJ71" s="65" t="s">
        <v>66</v>
      </c>
      <c r="AK71" s="65" t="s">
        <v>72</v>
      </c>
      <c r="AL71" s="65" t="s">
        <v>3343</v>
      </c>
      <c r="AM71" s="65" t="s">
        <v>62</v>
      </c>
    </row>
    <row r="72" spans="1:39" ht="284.25">
      <c r="A72" s="65" t="s">
        <v>3241</v>
      </c>
      <c r="B72" s="65" t="s">
        <v>3187</v>
      </c>
      <c r="C72" s="65" t="s">
        <v>473</v>
      </c>
      <c r="D72" s="65" t="s">
        <v>355</v>
      </c>
      <c r="E72" s="65" t="s">
        <v>436</v>
      </c>
      <c r="F72" s="65" t="s">
        <v>80</v>
      </c>
      <c r="G72" s="65" t="s">
        <v>3983</v>
      </c>
      <c r="H72" s="65" t="s">
        <v>469</v>
      </c>
      <c r="I72" s="65" t="s">
        <v>476</v>
      </c>
      <c r="J72" s="65" t="s">
        <v>3984</v>
      </c>
      <c r="K72" s="65" t="s">
        <v>3985</v>
      </c>
      <c r="L72" s="65" t="s">
        <v>61</v>
      </c>
      <c r="M72" s="65" t="s">
        <v>62</v>
      </c>
      <c r="N72" s="68" t="s">
        <v>3343</v>
      </c>
      <c r="O72" s="65" t="s">
        <v>62</v>
      </c>
      <c r="P72" s="65" t="s">
        <v>61</v>
      </c>
      <c r="Q72" s="65" t="s">
        <v>61</v>
      </c>
      <c r="R72" s="65" t="s">
        <v>61</v>
      </c>
      <c r="S72" s="65" t="s">
        <v>61</v>
      </c>
      <c r="T72" s="65" t="s">
        <v>62</v>
      </c>
      <c r="U72" s="65" t="s">
        <v>62</v>
      </c>
      <c r="V72" s="65" t="s">
        <v>62</v>
      </c>
      <c r="W72" s="65" t="s">
        <v>61</v>
      </c>
      <c r="X72" s="65" t="s">
        <v>3997</v>
      </c>
      <c r="Y72" s="65" t="s">
        <v>2729</v>
      </c>
      <c r="Z72" s="68" t="s">
        <v>3343</v>
      </c>
      <c r="AA72" s="65" t="s">
        <v>62</v>
      </c>
      <c r="AB72" s="65" t="s">
        <v>64</v>
      </c>
      <c r="AC72" s="65" t="s">
        <v>77</v>
      </c>
      <c r="AD72" s="65" t="s">
        <v>3343</v>
      </c>
      <c r="AE72" s="65" t="s">
        <v>62</v>
      </c>
      <c r="AF72" s="65" t="s">
        <v>62</v>
      </c>
      <c r="AG72" s="65" t="s">
        <v>2730</v>
      </c>
      <c r="AH72" s="65" t="s">
        <v>3343</v>
      </c>
      <c r="AI72" s="65" t="s">
        <v>62</v>
      </c>
      <c r="AJ72" s="65" t="s">
        <v>66</v>
      </c>
      <c r="AK72" s="65" t="s">
        <v>72</v>
      </c>
      <c r="AL72" s="65" t="s">
        <v>3343</v>
      </c>
      <c r="AM72" s="65" t="s">
        <v>62</v>
      </c>
    </row>
    <row r="73" spans="1:39" ht="150.75">
      <c r="A73" s="65" t="s">
        <v>3346</v>
      </c>
      <c r="B73" s="65" t="s">
        <v>3186</v>
      </c>
      <c r="C73" s="65" t="s">
        <v>473</v>
      </c>
      <c r="D73" s="65" t="s">
        <v>352</v>
      </c>
      <c r="E73" s="65" t="s">
        <v>436</v>
      </c>
      <c r="F73" s="65" t="s">
        <v>80</v>
      </c>
      <c r="G73" s="65" t="s">
        <v>80</v>
      </c>
      <c r="H73" s="65" t="s">
        <v>469</v>
      </c>
      <c r="I73" s="65" t="s">
        <v>474</v>
      </c>
      <c r="J73" s="65" t="s">
        <v>3982</v>
      </c>
      <c r="K73" s="65"/>
      <c r="L73" s="65" t="s">
        <v>62</v>
      </c>
      <c r="M73" s="65" t="s">
        <v>62</v>
      </c>
      <c r="N73" s="65" t="s">
        <v>62</v>
      </c>
      <c r="O73" s="65" t="s">
        <v>61</v>
      </c>
      <c r="P73" s="65" t="s">
        <v>61</v>
      </c>
      <c r="Q73" s="65" t="s">
        <v>61</v>
      </c>
      <c r="R73" s="65" t="s">
        <v>61</v>
      </c>
      <c r="S73" s="65" t="s">
        <v>61</v>
      </c>
      <c r="T73" s="65" t="s">
        <v>62</v>
      </c>
      <c r="U73" s="65" t="s">
        <v>62</v>
      </c>
      <c r="V73" s="65" t="s">
        <v>62</v>
      </c>
      <c r="W73" s="65" t="s">
        <v>61</v>
      </c>
      <c r="X73" s="65" t="s">
        <v>76</v>
      </c>
      <c r="Y73" s="65" t="s">
        <v>76</v>
      </c>
      <c r="Z73" s="65" t="s">
        <v>76</v>
      </c>
      <c r="AA73" s="65" t="s">
        <v>61</v>
      </c>
      <c r="AB73" s="65" t="s">
        <v>77</v>
      </c>
      <c r="AC73" s="65" t="s">
        <v>77</v>
      </c>
      <c r="AD73" s="65" t="s">
        <v>77</v>
      </c>
      <c r="AE73" s="65" t="s">
        <v>61</v>
      </c>
      <c r="AF73" s="65" t="s">
        <v>61</v>
      </c>
      <c r="AG73" s="65" t="s">
        <v>61</v>
      </c>
      <c r="AH73" s="65" t="s">
        <v>61</v>
      </c>
      <c r="AI73" s="65" t="s">
        <v>61</v>
      </c>
      <c r="AJ73" s="65" t="s">
        <v>72</v>
      </c>
      <c r="AK73" s="65" t="s">
        <v>72</v>
      </c>
      <c r="AL73" s="65" t="s">
        <v>72</v>
      </c>
      <c r="AM73" s="65" t="s">
        <v>61</v>
      </c>
    </row>
    <row r="74" spans="1:39" ht="168">
      <c r="A74" s="65" t="s">
        <v>3347</v>
      </c>
      <c r="B74" s="65" t="s">
        <v>3192</v>
      </c>
      <c r="C74" s="65" t="s">
        <v>1955</v>
      </c>
      <c r="D74" s="65" t="s">
        <v>1960</v>
      </c>
      <c r="E74" s="65" t="s">
        <v>1949</v>
      </c>
      <c r="F74" s="65" t="s">
        <v>149</v>
      </c>
      <c r="G74" s="65" t="s">
        <v>3983</v>
      </c>
      <c r="H74" s="65" t="s">
        <v>1951</v>
      </c>
      <c r="I74" s="65" t="s">
        <v>1961</v>
      </c>
      <c r="J74" s="65" t="s">
        <v>3982</v>
      </c>
      <c r="K74" s="65"/>
      <c r="L74" s="65" t="s">
        <v>62</v>
      </c>
      <c r="M74" s="65" t="s">
        <v>62</v>
      </c>
      <c r="N74" s="65" t="s">
        <v>62</v>
      </c>
      <c r="O74" s="65" t="s">
        <v>61</v>
      </c>
      <c r="P74" s="65" t="s">
        <v>61</v>
      </c>
      <c r="Q74" s="65" t="s">
        <v>61</v>
      </c>
      <c r="R74" s="65" t="s">
        <v>61</v>
      </c>
      <c r="S74" s="65" t="s">
        <v>61</v>
      </c>
      <c r="T74" s="65" t="s">
        <v>62</v>
      </c>
      <c r="U74" s="65" t="s">
        <v>62</v>
      </c>
      <c r="V74" s="65" t="s">
        <v>62</v>
      </c>
      <c r="W74" s="65" t="s">
        <v>61</v>
      </c>
      <c r="X74" s="65" t="s">
        <v>76</v>
      </c>
      <c r="Y74" s="65" t="s">
        <v>76</v>
      </c>
      <c r="Z74" s="65" t="s">
        <v>76</v>
      </c>
      <c r="AA74" s="65" t="s">
        <v>61</v>
      </c>
      <c r="AB74" s="65" t="s">
        <v>77</v>
      </c>
      <c r="AC74" s="65" t="s">
        <v>77</v>
      </c>
      <c r="AD74" s="65" t="s">
        <v>77</v>
      </c>
      <c r="AE74" s="65" t="s">
        <v>61</v>
      </c>
      <c r="AF74" s="65" t="s">
        <v>61</v>
      </c>
      <c r="AG74" s="65" t="s">
        <v>61</v>
      </c>
      <c r="AH74" s="65" t="s">
        <v>61</v>
      </c>
      <c r="AI74" s="65" t="s">
        <v>61</v>
      </c>
      <c r="AJ74" s="65" t="s">
        <v>72</v>
      </c>
      <c r="AK74" s="65" t="s">
        <v>72</v>
      </c>
      <c r="AL74" s="65" t="s">
        <v>72</v>
      </c>
      <c r="AM74" s="65" t="s">
        <v>61</v>
      </c>
    </row>
    <row r="75" spans="1:39" ht="168">
      <c r="A75" s="65" t="s">
        <v>3348</v>
      </c>
      <c r="B75" s="65" t="s">
        <v>3187</v>
      </c>
      <c r="C75" s="65" t="s">
        <v>1955</v>
      </c>
      <c r="D75" s="65" t="s">
        <v>1958</v>
      </c>
      <c r="E75" s="65" t="s">
        <v>1949</v>
      </c>
      <c r="F75" s="65" t="s">
        <v>149</v>
      </c>
      <c r="G75" s="65" t="s">
        <v>3983</v>
      </c>
      <c r="H75" s="65" t="s">
        <v>1951</v>
      </c>
      <c r="I75" s="65" t="s">
        <v>1959</v>
      </c>
      <c r="J75" s="65" t="s">
        <v>3982</v>
      </c>
      <c r="K75" s="65"/>
      <c r="L75" s="65" t="s">
        <v>62</v>
      </c>
      <c r="M75" s="65" t="s">
        <v>62</v>
      </c>
      <c r="N75" s="65" t="s">
        <v>62</v>
      </c>
      <c r="O75" s="65" t="s">
        <v>61</v>
      </c>
      <c r="P75" s="65" t="s">
        <v>61</v>
      </c>
      <c r="Q75" s="65" t="s">
        <v>61</v>
      </c>
      <c r="R75" s="65" t="s">
        <v>61</v>
      </c>
      <c r="S75" s="65" t="s">
        <v>61</v>
      </c>
      <c r="T75" s="65" t="s">
        <v>62</v>
      </c>
      <c r="U75" s="65" t="s">
        <v>62</v>
      </c>
      <c r="V75" s="65" t="s">
        <v>62</v>
      </c>
      <c r="W75" s="65" t="s">
        <v>61</v>
      </c>
      <c r="X75" s="65" t="s">
        <v>76</v>
      </c>
      <c r="Y75" s="65" t="s">
        <v>76</v>
      </c>
      <c r="Z75" s="65" t="s">
        <v>76</v>
      </c>
      <c r="AA75" s="65" t="s">
        <v>61</v>
      </c>
      <c r="AB75" s="65" t="s">
        <v>77</v>
      </c>
      <c r="AC75" s="65" t="s">
        <v>77</v>
      </c>
      <c r="AD75" s="65" t="s">
        <v>77</v>
      </c>
      <c r="AE75" s="65" t="s">
        <v>61</v>
      </c>
      <c r="AF75" s="65" t="s">
        <v>61</v>
      </c>
      <c r="AG75" s="65" t="s">
        <v>61</v>
      </c>
      <c r="AH75" s="65" t="s">
        <v>61</v>
      </c>
      <c r="AI75" s="65" t="s">
        <v>61</v>
      </c>
      <c r="AJ75" s="65" t="s">
        <v>72</v>
      </c>
      <c r="AK75" s="65" t="s">
        <v>72</v>
      </c>
      <c r="AL75" s="65" t="s">
        <v>72</v>
      </c>
      <c r="AM75" s="65" t="s">
        <v>61</v>
      </c>
    </row>
    <row r="76" spans="1:39" ht="168">
      <c r="A76" s="65" t="s">
        <v>3349</v>
      </c>
      <c r="B76" s="65" t="s">
        <v>3186</v>
      </c>
      <c r="C76" s="65" t="s">
        <v>1955</v>
      </c>
      <c r="D76" s="65" t="s">
        <v>1956</v>
      </c>
      <c r="E76" s="65" t="s">
        <v>1949</v>
      </c>
      <c r="F76" s="65" t="s">
        <v>149</v>
      </c>
      <c r="G76" s="65" t="s">
        <v>2704</v>
      </c>
      <c r="H76" s="65" t="s">
        <v>1951</v>
      </c>
      <c r="I76" s="65" t="s">
        <v>1957</v>
      </c>
      <c r="J76" s="65" t="s">
        <v>3982</v>
      </c>
      <c r="K76" s="65"/>
      <c r="L76" s="65" t="s">
        <v>62</v>
      </c>
      <c r="M76" s="65" t="s">
        <v>62</v>
      </c>
      <c r="N76" s="65" t="s">
        <v>62</v>
      </c>
      <c r="O76" s="65" t="s">
        <v>61</v>
      </c>
      <c r="P76" s="65" t="s">
        <v>61</v>
      </c>
      <c r="Q76" s="65" t="s">
        <v>61</v>
      </c>
      <c r="R76" s="65" t="s">
        <v>61</v>
      </c>
      <c r="S76" s="65" t="s">
        <v>61</v>
      </c>
      <c r="T76" s="65" t="s">
        <v>62</v>
      </c>
      <c r="U76" s="65" t="s">
        <v>62</v>
      </c>
      <c r="V76" s="65" t="s">
        <v>62</v>
      </c>
      <c r="W76" s="65" t="s">
        <v>61</v>
      </c>
      <c r="X76" s="65" t="s">
        <v>76</v>
      </c>
      <c r="Y76" s="65" t="s">
        <v>76</v>
      </c>
      <c r="Z76" s="65" t="s">
        <v>76</v>
      </c>
      <c r="AA76" s="65" t="s">
        <v>61</v>
      </c>
      <c r="AB76" s="65" t="s">
        <v>77</v>
      </c>
      <c r="AC76" s="65" t="s">
        <v>77</v>
      </c>
      <c r="AD76" s="65" t="s">
        <v>77</v>
      </c>
      <c r="AE76" s="65" t="s">
        <v>61</v>
      </c>
      <c r="AF76" s="65" t="s">
        <v>61</v>
      </c>
      <c r="AG76" s="65" t="s">
        <v>61</v>
      </c>
      <c r="AH76" s="65" t="s">
        <v>61</v>
      </c>
      <c r="AI76" s="65" t="s">
        <v>61</v>
      </c>
      <c r="AJ76" s="65" t="s">
        <v>72</v>
      </c>
      <c r="AK76" s="65" t="s">
        <v>72</v>
      </c>
      <c r="AL76" s="65" t="s">
        <v>72</v>
      </c>
      <c r="AM76" s="65" t="s">
        <v>61</v>
      </c>
    </row>
    <row r="77" spans="1:39" ht="150.75">
      <c r="A77" s="65" t="s">
        <v>3350</v>
      </c>
      <c r="B77" s="65" t="s">
        <v>3192</v>
      </c>
      <c r="C77" s="65" t="s">
        <v>855</v>
      </c>
      <c r="D77" s="65" t="s">
        <v>235</v>
      </c>
      <c r="E77" s="65" t="s">
        <v>743</v>
      </c>
      <c r="F77" s="65" t="s">
        <v>305</v>
      </c>
      <c r="G77" s="65" t="s">
        <v>3983</v>
      </c>
      <c r="H77" s="65" t="s">
        <v>851</v>
      </c>
      <c r="I77" s="65" t="s">
        <v>858</v>
      </c>
      <c r="J77" s="65" t="s">
        <v>3982</v>
      </c>
      <c r="K77" s="65"/>
      <c r="L77" s="65" t="s">
        <v>62</v>
      </c>
      <c r="M77" s="65" t="s">
        <v>62</v>
      </c>
      <c r="N77" s="65" t="s">
        <v>62</v>
      </c>
      <c r="O77" s="65" t="s">
        <v>61</v>
      </c>
      <c r="P77" s="65" t="s">
        <v>61</v>
      </c>
      <c r="Q77" s="65" t="s">
        <v>61</v>
      </c>
      <c r="R77" s="65" t="s">
        <v>61</v>
      </c>
      <c r="S77" s="65" t="s">
        <v>61</v>
      </c>
      <c r="T77" s="65" t="s">
        <v>62</v>
      </c>
      <c r="U77" s="65" t="s">
        <v>62</v>
      </c>
      <c r="V77" s="65" t="s">
        <v>62</v>
      </c>
      <c r="W77" s="65" t="s">
        <v>61</v>
      </c>
      <c r="X77" s="65" t="s">
        <v>76</v>
      </c>
      <c r="Y77" s="65" t="s">
        <v>76</v>
      </c>
      <c r="Z77" s="65" t="s">
        <v>76</v>
      </c>
      <c r="AA77" s="65" t="s">
        <v>61</v>
      </c>
      <c r="AB77" s="65" t="s">
        <v>77</v>
      </c>
      <c r="AC77" s="65" t="s">
        <v>77</v>
      </c>
      <c r="AD77" s="65" t="s">
        <v>77</v>
      </c>
      <c r="AE77" s="65" t="s">
        <v>61</v>
      </c>
      <c r="AF77" s="65" t="s">
        <v>61</v>
      </c>
      <c r="AG77" s="65" t="s">
        <v>61</v>
      </c>
      <c r="AH77" s="65" t="s">
        <v>61</v>
      </c>
      <c r="AI77" s="65" t="s">
        <v>61</v>
      </c>
      <c r="AJ77" s="65" t="s">
        <v>72</v>
      </c>
      <c r="AK77" s="65" t="s">
        <v>72</v>
      </c>
      <c r="AL77" s="65" t="s">
        <v>72</v>
      </c>
      <c r="AM77" s="65" t="s">
        <v>61</v>
      </c>
    </row>
    <row r="78" spans="1:39" ht="150.75">
      <c r="A78" s="65" t="s">
        <v>3351</v>
      </c>
      <c r="B78" s="65" t="s">
        <v>3187</v>
      </c>
      <c r="C78" s="65" t="s">
        <v>855</v>
      </c>
      <c r="D78" s="65" t="s">
        <v>233</v>
      </c>
      <c r="E78" s="65" t="s">
        <v>743</v>
      </c>
      <c r="F78" s="65" t="s">
        <v>305</v>
      </c>
      <c r="G78" s="65" t="s">
        <v>3983</v>
      </c>
      <c r="H78" s="65" t="s">
        <v>851</v>
      </c>
      <c r="I78" s="65" t="s">
        <v>857</v>
      </c>
      <c r="J78" s="65" t="s">
        <v>3982</v>
      </c>
      <c r="K78" s="65"/>
      <c r="L78" s="65" t="s">
        <v>62</v>
      </c>
      <c r="M78" s="65" t="s">
        <v>62</v>
      </c>
      <c r="N78" s="65" t="s">
        <v>62</v>
      </c>
      <c r="O78" s="65" t="s">
        <v>61</v>
      </c>
      <c r="P78" s="65" t="s">
        <v>61</v>
      </c>
      <c r="Q78" s="65" t="s">
        <v>61</v>
      </c>
      <c r="R78" s="65" t="s">
        <v>61</v>
      </c>
      <c r="S78" s="65" t="s">
        <v>61</v>
      </c>
      <c r="T78" s="65" t="s">
        <v>62</v>
      </c>
      <c r="U78" s="65" t="s">
        <v>62</v>
      </c>
      <c r="V78" s="65" t="s">
        <v>62</v>
      </c>
      <c r="W78" s="65" t="s">
        <v>61</v>
      </c>
      <c r="X78" s="65" t="s">
        <v>76</v>
      </c>
      <c r="Y78" s="65" t="s">
        <v>76</v>
      </c>
      <c r="Z78" s="65" t="s">
        <v>76</v>
      </c>
      <c r="AA78" s="65" t="s">
        <v>61</v>
      </c>
      <c r="AB78" s="65" t="s">
        <v>77</v>
      </c>
      <c r="AC78" s="65" t="s">
        <v>77</v>
      </c>
      <c r="AD78" s="65" t="s">
        <v>77</v>
      </c>
      <c r="AE78" s="65" t="s">
        <v>61</v>
      </c>
      <c r="AF78" s="65" t="s">
        <v>61</v>
      </c>
      <c r="AG78" s="65" t="s">
        <v>61</v>
      </c>
      <c r="AH78" s="65" t="s">
        <v>61</v>
      </c>
      <c r="AI78" s="65" t="s">
        <v>61</v>
      </c>
      <c r="AJ78" s="65" t="s">
        <v>72</v>
      </c>
      <c r="AK78" s="65" t="s">
        <v>72</v>
      </c>
      <c r="AL78" s="65" t="s">
        <v>72</v>
      </c>
      <c r="AM78" s="65" t="s">
        <v>61</v>
      </c>
    </row>
    <row r="79" spans="1:39" ht="134.25">
      <c r="A79" s="65" t="s">
        <v>3352</v>
      </c>
      <c r="B79" s="65" t="s">
        <v>3186</v>
      </c>
      <c r="C79" s="65" t="s">
        <v>855</v>
      </c>
      <c r="D79" s="65" t="s">
        <v>230</v>
      </c>
      <c r="E79" s="65" t="s">
        <v>743</v>
      </c>
      <c r="F79" s="65" t="s">
        <v>305</v>
      </c>
      <c r="G79" s="65" t="s">
        <v>2709</v>
      </c>
      <c r="H79" s="65" t="s">
        <v>851</v>
      </c>
      <c r="I79" s="65" t="s">
        <v>856</v>
      </c>
      <c r="J79" s="65" t="s">
        <v>3982</v>
      </c>
      <c r="K79" s="65"/>
      <c r="L79" s="65" t="s">
        <v>62</v>
      </c>
      <c r="M79" s="65" t="s">
        <v>62</v>
      </c>
      <c r="N79" s="65" t="s">
        <v>62</v>
      </c>
      <c r="O79" s="65" t="s">
        <v>61</v>
      </c>
      <c r="P79" s="65" t="s">
        <v>61</v>
      </c>
      <c r="Q79" s="65" t="s">
        <v>61</v>
      </c>
      <c r="R79" s="65" t="s">
        <v>61</v>
      </c>
      <c r="S79" s="65" t="s">
        <v>61</v>
      </c>
      <c r="T79" s="65" t="s">
        <v>62</v>
      </c>
      <c r="U79" s="65" t="s">
        <v>62</v>
      </c>
      <c r="V79" s="65" t="s">
        <v>62</v>
      </c>
      <c r="W79" s="65" t="s">
        <v>61</v>
      </c>
      <c r="X79" s="65" t="s">
        <v>76</v>
      </c>
      <c r="Y79" s="65" t="s">
        <v>76</v>
      </c>
      <c r="Z79" s="65" t="s">
        <v>76</v>
      </c>
      <c r="AA79" s="65" t="s">
        <v>61</v>
      </c>
      <c r="AB79" s="65" t="s">
        <v>77</v>
      </c>
      <c r="AC79" s="65" t="s">
        <v>77</v>
      </c>
      <c r="AD79" s="65" t="s">
        <v>77</v>
      </c>
      <c r="AE79" s="65" t="s">
        <v>61</v>
      </c>
      <c r="AF79" s="65" t="s">
        <v>61</v>
      </c>
      <c r="AG79" s="65" t="s">
        <v>61</v>
      </c>
      <c r="AH79" s="65" t="s">
        <v>61</v>
      </c>
      <c r="AI79" s="65" t="s">
        <v>61</v>
      </c>
      <c r="AJ79" s="65" t="s">
        <v>72</v>
      </c>
      <c r="AK79" s="65" t="s">
        <v>72</v>
      </c>
      <c r="AL79" s="65" t="s">
        <v>72</v>
      </c>
      <c r="AM79" s="65" t="s">
        <v>61</v>
      </c>
    </row>
    <row r="80" spans="1:39" ht="183.75">
      <c r="A80" s="65" t="s">
        <v>3353</v>
      </c>
      <c r="B80" s="65" t="s">
        <v>3192</v>
      </c>
      <c r="C80" s="65" t="s">
        <v>1462</v>
      </c>
      <c r="D80" s="65" t="s">
        <v>1469</v>
      </c>
      <c r="E80" s="65" t="s">
        <v>1454</v>
      </c>
      <c r="F80" s="65" t="s">
        <v>51</v>
      </c>
      <c r="G80" s="65" t="s">
        <v>3983</v>
      </c>
      <c r="H80" s="65" t="s">
        <v>1456</v>
      </c>
      <c r="I80" s="65" t="s">
        <v>1470</v>
      </c>
      <c r="J80" s="65" t="s">
        <v>3984</v>
      </c>
      <c r="K80" s="65" t="s">
        <v>3998</v>
      </c>
      <c r="L80" s="65" t="s">
        <v>102</v>
      </c>
      <c r="M80" s="65" t="s">
        <v>62</v>
      </c>
      <c r="N80" s="68" t="s">
        <v>3343</v>
      </c>
      <c r="O80" s="65" t="s">
        <v>62</v>
      </c>
      <c r="P80" s="65" t="s">
        <v>61</v>
      </c>
      <c r="Q80" s="65" t="s">
        <v>61</v>
      </c>
      <c r="R80" s="65" t="s">
        <v>61</v>
      </c>
      <c r="S80" s="65" t="s">
        <v>61</v>
      </c>
      <c r="T80" s="65" t="s">
        <v>62</v>
      </c>
      <c r="U80" s="65" t="s">
        <v>62</v>
      </c>
      <c r="V80" s="65" t="s">
        <v>62</v>
      </c>
      <c r="W80" s="65" t="s">
        <v>61</v>
      </c>
      <c r="X80" s="65" t="s">
        <v>3354</v>
      </c>
      <c r="Y80" s="65" t="s">
        <v>1295</v>
      </c>
      <c r="Z80" s="68" t="s">
        <v>3343</v>
      </c>
      <c r="AA80" s="65" t="s">
        <v>62</v>
      </c>
      <c r="AB80" s="65" t="s">
        <v>125</v>
      </c>
      <c r="AC80" s="65" t="s">
        <v>125</v>
      </c>
      <c r="AD80" s="65" t="s">
        <v>125</v>
      </c>
      <c r="AE80" s="65" t="s">
        <v>61</v>
      </c>
      <c r="AF80" s="65" t="s">
        <v>62</v>
      </c>
      <c r="AG80" s="65" t="s">
        <v>61</v>
      </c>
      <c r="AH80" s="65" t="s">
        <v>3343</v>
      </c>
      <c r="AI80" s="65" t="s">
        <v>62</v>
      </c>
      <c r="AJ80" s="65" t="s">
        <v>162</v>
      </c>
      <c r="AK80" s="65" t="s">
        <v>72</v>
      </c>
      <c r="AL80" s="65" t="s">
        <v>3343</v>
      </c>
      <c r="AM80" s="65" t="s">
        <v>62</v>
      </c>
    </row>
    <row r="81" spans="1:39" ht="168">
      <c r="A81" s="65" t="s">
        <v>3355</v>
      </c>
      <c r="B81" s="65" t="s">
        <v>3192</v>
      </c>
      <c r="C81" s="65" t="s">
        <v>1462</v>
      </c>
      <c r="D81" s="65" t="s">
        <v>1477</v>
      </c>
      <c r="E81" s="65" t="s">
        <v>1454</v>
      </c>
      <c r="F81" s="65" t="s">
        <v>51</v>
      </c>
      <c r="G81" s="65" t="s">
        <v>3983</v>
      </c>
      <c r="H81" s="65" t="s">
        <v>1456</v>
      </c>
      <c r="I81" s="65" t="s">
        <v>1478</v>
      </c>
      <c r="J81" s="65" t="s">
        <v>3982</v>
      </c>
      <c r="K81" s="65"/>
      <c r="L81" s="65" t="s">
        <v>62</v>
      </c>
      <c r="M81" s="65" t="s">
        <v>62</v>
      </c>
      <c r="N81" s="65" t="s">
        <v>62</v>
      </c>
      <c r="O81" s="65" t="s">
        <v>61</v>
      </c>
      <c r="P81" s="65" t="s">
        <v>61</v>
      </c>
      <c r="Q81" s="65" t="s">
        <v>61</v>
      </c>
      <c r="R81" s="65" t="s">
        <v>61</v>
      </c>
      <c r="S81" s="65" t="s">
        <v>61</v>
      </c>
      <c r="T81" s="65" t="s">
        <v>62</v>
      </c>
      <c r="U81" s="65" t="s">
        <v>62</v>
      </c>
      <c r="V81" s="65" t="s">
        <v>62</v>
      </c>
      <c r="W81" s="65" t="s">
        <v>61</v>
      </c>
      <c r="X81" s="65" t="s">
        <v>76</v>
      </c>
      <c r="Y81" s="65" t="s">
        <v>76</v>
      </c>
      <c r="Z81" s="65" t="s">
        <v>76</v>
      </c>
      <c r="AA81" s="65" t="s">
        <v>61</v>
      </c>
      <c r="AB81" s="65" t="s">
        <v>77</v>
      </c>
      <c r="AC81" s="65" t="s">
        <v>77</v>
      </c>
      <c r="AD81" s="65" t="s">
        <v>77</v>
      </c>
      <c r="AE81" s="65" t="s">
        <v>61</v>
      </c>
      <c r="AF81" s="65" t="s">
        <v>61</v>
      </c>
      <c r="AG81" s="65" t="s">
        <v>61</v>
      </c>
      <c r="AH81" s="65" t="s">
        <v>61</v>
      </c>
      <c r="AI81" s="65" t="s">
        <v>61</v>
      </c>
      <c r="AJ81" s="65" t="s">
        <v>72</v>
      </c>
      <c r="AK81" s="65" t="s">
        <v>72</v>
      </c>
      <c r="AL81" s="65" t="s">
        <v>72</v>
      </c>
      <c r="AM81" s="65" t="s">
        <v>61</v>
      </c>
    </row>
    <row r="82" spans="1:39" ht="150.75">
      <c r="A82" s="65" t="s">
        <v>3356</v>
      </c>
      <c r="B82" s="65" t="s">
        <v>3192</v>
      </c>
      <c r="C82" s="65" t="s">
        <v>1462</v>
      </c>
      <c r="D82" s="65" t="s">
        <v>925</v>
      </c>
      <c r="E82" s="65" t="s">
        <v>1454</v>
      </c>
      <c r="F82" s="65" t="s">
        <v>51</v>
      </c>
      <c r="G82" s="65" t="s">
        <v>3983</v>
      </c>
      <c r="H82" s="65" t="s">
        <v>1456</v>
      </c>
      <c r="I82" s="65" t="s">
        <v>1483</v>
      </c>
      <c r="J82" s="65" t="s">
        <v>3982</v>
      </c>
      <c r="K82" s="65"/>
      <c r="L82" s="65" t="s">
        <v>62</v>
      </c>
      <c r="M82" s="65" t="s">
        <v>62</v>
      </c>
      <c r="N82" s="65" t="s">
        <v>62</v>
      </c>
      <c r="O82" s="65" t="s">
        <v>61</v>
      </c>
      <c r="P82" s="65" t="s">
        <v>61</v>
      </c>
      <c r="Q82" s="65" t="s">
        <v>61</v>
      </c>
      <c r="R82" s="65" t="s">
        <v>61</v>
      </c>
      <c r="S82" s="65" t="s">
        <v>61</v>
      </c>
      <c r="T82" s="65" t="s">
        <v>62</v>
      </c>
      <c r="U82" s="65" t="s">
        <v>62</v>
      </c>
      <c r="V82" s="65" t="s">
        <v>62</v>
      </c>
      <c r="W82" s="65" t="s">
        <v>61</v>
      </c>
      <c r="X82" s="65" t="s">
        <v>76</v>
      </c>
      <c r="Y82" s="65" t="s">
        <v>76</v>
      </c>
      <c r="Z82" s="65" t="s">
        <v>76</v>
      </c>
      <c r="AA82" s="65" t="s">
        <v>61</v>
      </c>
      <c r="AB82" s="65" t="s">
        <v>77</v>
      </c>
      <c r="AC82" s="65" t="s">
        <v>77</v>
      </c>
      <c r="AD82" s="65" t="s">
        <v>77</v>
      </c>
      <c r="AE82" s="65" t="s">
        <v>61</v>
      </c>
      <c r="AF82" s="65" t="s">
        <v>61</v>
      </c>
      <c r="AG82" s="65" t="s">
        <v>61</v>
      </c>
      <c r="AH82" s="65" t="s">
        <v>61</v>
      </c>
      <c r="AI82" s="65" t="s">
        <v>61</v>
      </c>
      <c r="AJ82" s="65" t="s">
        <v>72</v>
      </c>
      <c r="AK82" s="65" t="s">
        <v>72</v>
      </c>
      <c r="AL82" s="65" t="s">
        <v>72</v>
      </c>
      <c r="AM82" s="65" t="s">
        <v>61</v>
      </c>
    </row>
    <row r="83" spans="1:39" ht="200.25">
      <c r="A83" s="65" t="s">
        <v>3357</v>
      </c>
      <c r="B83" s="65" t="s">
        <v>3186</v>
      </c>
      <c r="C83" s="65" t="s">
        <v>1462</v>
      </c>
      <c r="D83" s="65" t="s">
        <v>1463</v>
      </c>
      <c r="E83" s="65" t="s">
        <v>1454</v>
      </c>
      <c r="F83" s="65" t="s">
        <v>51</v>
      </c>
      <c r="G83" s="65" t="s">
        <v>51</v>
      </c>
      <c r="H83" s="65" t="s">
        <v>1456</v>
      </c>
      <c r="I83" s="65" t="s">
        <v>1464</v>
      </c>
      <c r="J83" s="65" t="s">
        <v>3984</v>
      </c>
      <c r="K83" s="65" t="s">
        <v>3985</v>
      </c>
      <c r="L83" s="65" t="s">
        <v>102</v>
      </c>
      <c r="M83" s="65" t="s">
        <v>62</v>
      </c>
      <c r="N83" s="68" t="s">
        <v>3343</v>
      </c>
      <c r="O83" s="65" t="s">
        <v>62</v>
      </c>
      <c r="P83" s="65" t="s">
        <v>61</v>
      </c>
      <c r="Q83" s="65" t="s">
        <v>61</v>
      </c>
      <c r="R83" s="65" t="s">
        <v>61</v>
      </c>
      <c r="S83" s="65" t="s">
        <v>61</v>
      </c>
      <c r="T83" s="65" t="s">
        <v>62</v>
      </c>
      <c r="U83" s="65" t="s">
        <v>62</v>
      </c>
      <c r="V83" s="65" t="s">
        <v>62</v>
      </c>
      <c r="W83" s="65" t="s">
        <v>61</v>
      </c>
      <c r="X83" s="65" t="s">
        <v>3354</v>
      </c>
      <c r="Y83" s="65" t="s">
        <v>76</v>
      </c>
      <c r="Z83" s="68" t="s">
        <v>3343</v>
      </c>
      <c r="AA83" s="65" t="s">
        <v>62</v>
      </c>
      <c r="AB83" s="65" t="s">
        <v>125</v>
      </c>
      <c r="AC83" s="65" t="s">
        <v>77</v>
      </c>
      <c r="AD83" s="65" t="s">
        <v>3343</v>
      </c>
      <c r="AE83" s="65" t="s">
        <v>62</v>
      </c>
      <c r="AF83" s="65" t="s">
        <v>62</v>
      </c>
      <c r="AG83" s="65" t="s">
        <v>61</v>
      </c>
      <c r="AH83" s="65" t="s">
        <v>3343</v>
      </c>
      <c r="AI83" s="65" t="s">
        <v>62</v>
      </c>
      <c r="AJ83" s="65" t="s">
        <v>162</v>
      </c>
      <c r="AK83" s="65" t="s">
        <v>72</v>
      </c>
      <c r="AL83" s="65" t="s">
        <v>3343</v>
      </c>
      <c r="AM83" s="65" t="s">
        <v>62</v>
      </c>
    </row>
    <row r="84" spans="1:39" ht="200.25">
      <c r="A84" s="65" t="s">
        <v>3358</v>
      </c>
      <c r="B84" s="65" t="s">
        <v>3187</v>
      </c>
      <c r="C84" s="65" t="s">
        <v>1462</v>
      </c>
      <c r="D84" s="65" t="s">
        <v>1466</v>
      </c>
      <c r="E84" s="65" t="s">
        <v>1454</v>
      </c>
      <c r="F84" s="65" t="s">
        <v>51</v>
      </c>
      <c r="G84" s="65" t="s">
        <v>3983</v>
      </c>
      <c r="H84" s="65" t="s">
        <v>1456</v>
      </c>
      <c r="I84" s="65" t="s">
        <v>1467</v>
      </c>
      <c r="J84" s="65" t="s">
        <v>3984</v>
      </c>
      <c r="K84" s="65" t="s">
        <v>3985</v>
      </c>
      <c r="L84" s="65" t="s">
        <v>61</v>
      </c>
      <c r="M84" s="65" t="s">
        <v>62</v>
      </c>
      <c r="N84" s="68" t="s">
        <v>3343</v>
      </c>
      <c r="O84" s="65" t="s">
        <v>62</v>
      </c>
      <c r="P84" s="65" t="s">
        <v>61</v>
      </c>
      <c r="Q84" s="65" t="s">
        <v>61</v>
      </c>
      <c r="R84" s="65" t="s">
        <v>61</v>
      </c>
      <c r="S84" s="65" t="s">
        <v>61</v>
      </c>
      <c r="T84" s="65" t="s">
        <v>62</v>
      </c>
      <c r="U84" s="65" t="s">
        <v>62</v>
      </c>
      <c r="V84" s="65" t="s">
        <v>62</v>
      </c>
      <c r="W84" s="65" t="s">
        <v>61</v>
      </c>
      <c r="X84" s="65" t="s">
        <v>3359</v>
      </c>
      <c r="Y84" s="65" t="s">
        <v>76</v>
      </c>
      <c r="Z84" s="68" t="s">
        <v>3343</v>
      </c>
      <c r="AA84" s="65" t="s">
        <v>62</v>
      </c>
      <c r="AB84" s="65" t="s">
        <v>64</v>
      </c>
      <c r="AC84" s="65" t="s">
        <v>77</v>
      </c>
      <c r="AD84" s="65" t="s">
        <v>3343</v>
      </c>
      <c r="AE84" s="65" t="s">
        <v>62</v>
      </c>
      <c r="AF84" s="65" t="s">
        <v>62</v>
      </c>
      <c r="AG84" s="65" t="s">
        <v>61</v>
      </c>
      <c r="AH84" s="65" t="s">
        <v>3343</v>
      </c>
      <c r="AI84" s="65" t="s">
        <v>62</v>
      </c>
      <c r="AJ84" s="65" t="s">
        <v>66</v>
      </c>
      <c r="AK84" s="65" t="s">
        <v>72</v>
      </c>
      <c r="AL84" s="65" t="s">
        <v>3343</v>
      </c>
      <c r="AM84" s="65" t="s">
        <v>62</v>
      </c>
    </row>
    <row r="85" spans="1:39" ht="168">
      <c r="A85" s="65" t="s">
        <v>3360</v>
      </c>
      <c r="B85" s="65" t="s">
        <v>3187</v>
      </c>
      <c r="C85" s="65" t="s">
        <v>1462</v>
      </c>
      <c r="D85" s="65" t="s">
        <v>1474</v>
      </c>
      <c r="E85" s="65" t="s">
        <v>1454</v>
      </c>
      <c r="F85" s="65" t="s">
        <v>51</v>
      </c>
      <c r="G85" s="65" t="s">
        <v>3983</v>
      </c>
      <c r="H85" s="65" t="s">
        <v>1456</v>
      </c>
      <c r="I85" s="65" t="s">
        <v>1475</v>
      </c>
      <c r="J85" s="65" t="s">
        <v>3982</v>
      </c>
      <c r="K85" s="65"/>
      <c r="L85" s="65" t="s">
        <v>62</v>
      </c>
      <c r="M85" s="65" t="s">
        <v>62</v>
      </c>
      <c r="N85" s="65" t="s">
        <v>62</v>
      </c>
      <c r="O85" s="65" t="s">
        <v>61</v>
      </c>
      <c r="P85" s="65" t="s">
        <v>61</v>
      </c>
      <c r="Q85" s="65" t="s">
        <v>61</v>
      </c>
      <c r="R85" s="65" t="s">
        <v>61</v>
      </c>
      <c r="S85" s="65" t="s">
        <v>61</v>
      </c>
      <c r="T85" s="65" t="s">
        <v>62</v>
      </c>
      <c r="U85" s="65" t="s">
        <v>62</v>
      </c>
      <c r="V85" s="65" t="s">
        <v>62</v>
      </c>
      <c r="W85" s="65" t="s">
        <v>61</v>
      </c>
      <c r="X85" s="65" t="s">
        <v>76</v>
      </c>
      <c r="Y85" s="65" t="s">
        <v>76</v>
      </c>
      <c r="Z85" s="65" t="s">
        <v>76</v>
      </c>
      <c r="AA85" s="65" t="s">
        <v>61</v>
      </c>
      <c r="AB85" s="65" t="s">
        <v>77</v>
      </c>
      <c r="AC85" s="65" t="s">
        <v>77</v>
      </c>
      <c r="AD85" s="65" t="s">
        <v>77</v>
      </c>
      <c r="AE85" s="65" t="s">
        <v>61</v>
      </c>
      <c r="AF85" s="65" t="s">
        <v>61</v>
      </c>
      <c r="AG85" s="65" t="s">
        <v>61</v>
      </c>
      <c r="AH85" s="65" t="s">
        <v>61</v>
      </c>
      <c r="AI85" s="65" t="s">
        <v>61</v>
      </c>
      <c r="AJ85" s="65" t="s">
        <v>72</v>
      </c>
      <c r="AK85" s="65" t="s">
        <v>72</v>
      </c>
      <c r="AL85" s="65" t="s">
        <v>72</v>
      </c>
      <c r="AM85" s="65" t="s">
        <v>61</v>
      </c>
    </row>
    <row r="86" spans="1:39" ht="150.75">
      <c r="A86" s="65" t="s">
        <v>3258</v>
      </c>
      <c r="B86" s="65" t="s">
        <v>3187</v>
      </c>
      <c r="C86" s="65" t="s">
        <v>1462</v>
      </c>
      <c r="D86" s="65" t="s">
        <v>922</v>
      </c>
      <c r="E86" s="65" t="s">
        <v>1454</v>
      </c>
      <c r="F86" s="65" t="s">
        <v>51</v>
      </c>
      <c r="G86" s="65" t="s">
        <v>3983</v>
      </c>
      <c r="H86" s="65" t="s">
        <v>1456</v>
      </c>
      <c r="I86" s="65" t="s">
        <v>1481</v>
      </c>
      <c r="J86" s="65" t="s">
        <v>3984</v>
      </c>
      <c r="K86" s="65" t="s">
        <v>20</v>
      </c>
      <c r="L86" s="65" t="s">
        <v>62</v>
      </c>
      <c r="M86" s="65" t="s">
        <v>62</v>
      </c>
      <c r="N86" s="65" t="s">
        <v>62</v>
      </c>
      <c r="O86" s="65" t="s">
        <v>61</v>
      </c>
      <c r="P86" s="65" t="s">
        <v>61</v>
      </c>
      <c r="Q86" s="65" t="s">
        <v>61</v>
      </c>
      <c r="R86" s="65" t="s">
        <v>61</v>
      </c>
      <c r="S86" s="65" t="s">
        <v>61</v>
      </c>
      <c r="T86" s="65" t="s">
        <v>62</v>
      </c>
      <c r="U86" s="65" t="s">
        <v>62</v>
      </c>
      <c r="V86" s="65" t="s">
        <v>62</v>
      </c>
      <c r="W86" s="65" t="s">
        <v>61</v>
      </c>
      <c r="X86" s="65" t="s">
        <v>76</v>
      </c>
      <c r="Y86" s="65" t="s">
        <v>76</v>
      </c>
      <c r="Z86" s="65" t="s">
        <v>76</v>
      </c>
      <c r="AA86" s="65" t="s">
        <v>61</v>
      </c>
      <c r="AB86" s="65" t="s">
        <v>77</v>
      </c>
      <c r="AC86" s="65" t="s">
        <v>77</v>
      </c>
      <c r="AD86" s="65" t="s">
        <v>77</v>
      </c>
      <c r="AE86" s="65" t="s">
        <v>61</v>
      </c>
      <c r="AF86" s="65" t="s">
        <v>61</v>
      </c>
      <c r="AG86" s="65" t="s">
        <v>2681</v>
      </c>
      <c r="AH86" s="65" t="s">
        <v>3343</v>
      </c>
      <c r="AI86" s="65" t="s">
        <v>62</v>
      </c>
      <c r="AJ86" s="65" t="s">
        <v>72</v>
      </c>
      <c r="AK86" s="65" t="s">
        <v>72</v>
      </c>
      <c r="AL86" s="65" t="s">
        <v>72</v>
      </c>
      <c r="AM86" s="65" t="s">
        <v>61</v>
      </c>
    </row>
    <row r="87" spans="1:39" ht="150.75">
      <c r="A87" s="65" t="s">
        <v>3361</v>
      </c>
      <c r="B87" s="65" t="s">
        <v>3186</v>
      </c>
      <c r="C87" s="65" t="s">
        <v>1462</v>
      </c>
      <c r="D87" s="65" t="s">
        <v>1472</v>
      </c>
      <c r="E87" s="65" t="s">
        <v>1454</v>
      </c>
      <c r="F87" s="65" t="s">
        <v>51</v>
      </c>
      <c r="G87" s="65" t="s">
        <v>51</v>
      </c>
      <c r="H87" s="65" t="s">
        <v>1456</v>
      </c>
      <c r="I87" s="65" t="s">
        <v>1473</v>
      </c>
      <c r="J87" s="65" t="s">
        <v>3982</v>
      </c>
      <c r="K87" s="65"/>
      <c r="L87" s="65" t="s">
        <v>62</v>
      </c>
      <c r="M87" s="65" t="s">
        <v>62</v>
      </c>
      <c r="N87" s="65" t="s">
        <v>62</v>
      </c>
      <c r="O87" s="65" t="s">
        <v>61</v>
      </c>
      <c r="P87" s="65" t="s">
        <v>61</v>
      </c>
      <c r="Q87" s="65" t="s">
        <v>61</v>
      </c>
      <c r="R87" s="65" t="s">
        <v>61</v>
      </c>
      <c r="S87" s="65" t="s">
        <v>61</v>
      </c>
      <c r="T87" s="65" t="s">
        <v>62</v>
      </c>
      <c r="U87" s="65" t="s">
        <v>62</v>
      </c>
      <c r="V87" s="65" t="s">
        <v>62</v>
      </c>
      <c r="W87" s="65" t="s">
        <v>61</v>
      </c>
      <c r="X87" s="65" t="s">
        <v>76</v>
      </c>
      <c r="Y87" s="65" t="s">
        <v>76</v>
      </c>
      <c r="Z87" s="65" t="s">
        <v>76</v>
      </c>
      <c r="AA87" s="65" t="s">
        <v>61</v>
      </c>
      <c r="AB87" s="65" t="s">
        <v>77</v>
      </c>
      <c r="AC87" s="65" t="s">
        <v>77</v>
      </c>
      <c r="AD87" s="65" t="s">
        <v>77</v>
      </c>
      <c r="AE87" s="65" t="s">
        <v>61</v>
      </c>
      <c r="AF87" s="65" t="s">
        <v>61</v>
      </c>
      <c r="AG87" s="65" t="s">
        <v>61</v>
      </c>
      <c r="AH87" s="65" t="s">
        <v>61</v>
      </c>
      <c r="AI87" s="65" t="s">
        <v>61</v>
      </c>
      <c r="AJ87" s="65" t="s">
        <v>72</v>
      </c>
      <c r="AK87" s="65" t="s">
        <v>72</v>
      </c>
      <c r="AL87" s="65" t="s">
        <v>72</v>
      </c>
      <c r="AM87" s="65" t="s">
        <v>61</v>
      </c>
    </row>
    <row r="88" spans="1:39" ht="134.25">
      <c r="A88" s="65" t="s">
        <v>3362</v>
      </c>
      <c r="B88" s="65" t="s">
        <v>3186</v>
      </c>
      <c r="C88" s="65" t="s">
        <v>1462</v>
      </c>
      <c r="D88" s="65" t="s">
        <v>920</v>
      </c>
      <c r="E88" s="65" t="s">
        <v>1454</v>
      </c>
      <c r="F88" s="65" t="s">
        <v>51</v>
      </c>
      <c r="G88" s="65" t="s">
        <v>51</v>
      </c>
      <c r="H88" s="65" t="s">
        <v>1456</v>
      </c>
      <c r="I88" s="65" t="s">
        <v>1480</v>
      </c>
      <c r="J88" s="65" t="s">
        <v>3982</v>
      </c>
      <c r="K88" s="65"/>
      <c r="L88" s="65" t="s">
        <v>62</v>
      </c>
      <c r="M88" s="65" t="s">
        <v>62</v>
      </c>
      <c r="N88" s="65" t="s">
        <v>62</v>
      </c>
      <c r="O88" s="65" t="s">
        <v>61</v>
      </c>
      <c r="P88" s="65" t="s">
        <v>61</v>
      </c>
      <c r="Q88" s="65" t="s">
        <v>61</v>
      </c>
      <c r="R88" s="65" t="s">
        <v>61</v>
      </c>
      <c r="S88" s="65" t="s">
        <v>61</v>
      </c>
      <c r="T88" s="65" t="s">
        <v>62</v>
      </c>
      <c r="U88" s="65" t="s">
        <v>62</v>
      </c>
      <c r="V88" s="65" t="s">
        <v>62</v>
      </c>
      <c r="W88" s="65" t="s">
        <v>61</v>
      </c>
      <c r="X88" s="65" t="s">
        <v>76</v>
      </c>
      <c r="Y88" s="65" t="s">
        <v>76</v>
      </c>
      <c r="Z88" s="65" t="s">
        <v>76</v>
      </c>
      <c r="AA88" s="65" t="s">
        <v>61</v>
      </c>
      <c r="AB88" s="65" t="s">
        <v>77</v>
      </c>
      <c r="AC88" s="65" t="s">
        <v>77</v>
      </c>
      <c r="AD88" s="65" t="s">
        <v>77</v>
      </c>
      <c r="AE88" s="65" t="s">
        <v>61</v>
      </c>
      <c r="AF88" s="65" t="s">
        <v>61</v>
      </c>
      <c r="AG88" s="65" t="s">
        <v>61</v>
      </c>
      <c r="AH88" s="65" t="s">
        <v>61</v>
      </c>
      <c r="AI88" s="65" t="s">
        <v>61</v>
      </c>
      <c r="AJ88" s="65" t="s">
        <v>72</v>
      </c>
      <c r="AK88" s="65" t="s">
        <v>72</v>
      </c>
      <c r="AL88" s="65" t="s">
        <v>72</v>
      </c>
      <c r="AM88" s="65" t="s">
        <v>61</v>
      </c>
    </row>
    <row r="89" spans="1:39" ht="250.5">
      <c r="A89" s="65" t="s">
        <v>3363</v>
      </c>
      <c r="B89" s="65" t="s">
        <v>3192</v>
      </c>
      <c r="C89" s="65" t="s">
        <v>1077</v>
      </c>
      <c r="D89" s="65" t="s">
        <v>523</v>
      </c>
      <c r="E89" s="65" t="s">
        <v>1070</v>
      </c>
      <c r="F89" s="65" t="s">
        <v>51</v>
      </c>
      <c r="G89" s="65" t="s">
        <v>3983</v>
      </c>
      <c r="H89" s="65" t="s">
        <v>1072</v>
      </c>
      <c r="I89" s="65" t="s">
        <v>1081</v>
      </c>
      <c r="J89" s="65" t="s">
        <v>3982</v>
      </c>
      <c r="K89" s="65"/>
      <c r="L89" s="65" t="s">
        <v>62</v>
      </c>
      <c r="M89" s="65" t="s">
        <v>62</v>
      </c>
      <c r="N89" s="65" t="s">
        <v>62</v>
      </c>
      <c r="O89" s="65" t="s">
        <v>61</v>
      </c>
      <c r="P89" s="65" t="s">
        <v>61</v>
      </c>
      <c r="Q89" s="65" t="s">
        <v>61</v>
      </c>
      <c r="R89" s="65" t="s">
        <v>61</v>
      </c>
      <c r="S89" s="65" t="s">
        <v>61</v>
      </c>
      <c r="T89" s="65" t="s">
        <v>62</v>
      </c>
      <c r="U89" s="65" t="s">
        <v>62</v>
      </c>
      <c r="V89" s="65" t="s">
        <v>62</v>
      </c>
      <c r="W89" s="65" t="s">
        <v>61</v>
      </c>
      <c r="X89" s="65" t="s">
        <v>76</v>
      </c>
      <c r="Y89" s="65" t="s">
        <v>76</v>
      </c>
      <c r="Z89" s="65" t="s">
        <v>76</v>
      </c>
      <c r="AA89" s="65" t="s">
        <v>61</v>
      </c>
      <c r="AB89" s="65" t="s">
        <v>77</v>
      </c>
      <c r="AC89" s="65" t="s">
        <v>77</v>
      </c>
      <c r="AD89" s="65" t="s">
        <v>77</v>
      </c>
      <c r="AE89" s="65" t="s">
        <v>61</v>
      </c>
      <c r="AF89" s="65" t="s">
        <v>61</v>
      </c>
      <c r="AG89" s="65" t="s">
        <v>61</v>
      </c>
      <c r="AH89" s="65" t="s">
        <v>61</v>
      </c>
      <c r="AI89" s="65" t="s">
        <v>61</v>
      </c>
      <c r="AJ89" s="65" t="s">
        <v>72</v>
      </c>
      <c r="AK89" s="65" t="s">
        <v>72</v>
      </c>
      <c r="AL89" s="65" t="s">
        <v>72</v>
      </c>
      <c r="AM89" s="65" t="s">
        <v>61</v>
      </c>
    </row>
    <row r="90" spans="1:39" ht="250.5">
      <c r="A90" s="65" t="s">
        <v>3364</v>
      </c>
      <c r="B90" s="65" t="s">
        <v>3187</v>
      </c>
      <c r="C90" s="65" t="s">
        <v>1077</v>
      </c>
      <c r="D90" s="65" t="s">
        <v>1079</v>
      </c>
      <c r="E90" s="65" t="s">
        <v>1070</v>
      </c>
      <c r="F90" s="65" t="s">
        <v>51</v>
      </c>
      <c r="G90" s="65" t="s">
        <v>3983</v>
      </c>
      <c r="H90" s="65" t="s">
        <v>1072</v>
      </c>
      <c r="I90" s="65" t="s">
        <v>1080</v>
      </c>
      <c r="J90" s="65" t="s">
        <v>3982</v>
      </c>
      <c r="K90" s="65"/>
      <c r="L90" s="65" t="s">
        <v>62</v>
      </c>
      <c r="M90" s="65" t="s">
        <v>62</v>
      </c>
      <c r="N90" s="65" t="s">
        <v>62</v>
      </c>
      <c r="O90" s="65" t="s">
        <v>61</v>
      </c>
      <c r="P90" s="65" t="s">
        <v>61</v>
      </c>
      <c r="Q90" s="65" t="s">
        <v>61</v>
      </c>
      <c r="R90" s="65" t="s">
        <v>61</v>
      </c>
      <c r="S90" s="65" t="s">
        <v>61</v>
      </c>
      <c r="T90" s="65" t="s">
        <v>62</v>
      </c>
      <c r="U90" s="65" t="s">
        <v>62</v>
      </c>
      <c r="V90" s="65" t="s">
        <v>62</v>
      </c>
      <c r="W90" s="65" t="s">
        <v>61</v>
      </c>
      <c r="X90" s="65" t="s">
        <v>76</v>
      </c>
      <c r="Y90" s="65" t="s">
        <v>76</v>
      </c>
      <c r="Z90" s="65" t="s">
        <v>76</v>
      </c>
      <c r="AA90" s="65" t="s">
        <v>61</v>
      </c>
      <c r="AB90" s="65" t="s">
        <v>77</v>
      </c>
      <c r="AC90" s="65" t="s">
        <v>77</v>
      </c>
      <c r="AD90" s="65" t="s">
        <v>77</v>
      </c>
      <c r="AE90" s="65" t="s">
        <v>61</v>
      </c>
      <c r="AF90" s="65" t="s">
        <v>61</v>
      </c>
      <c r="AG90" s="65" t="s">
        <v>61</v>
      </c>
      <c r="AH90" s="65" t="s">
        <v>61</v>
      </c>
      <c r="AI90" s="65" t="s">
        <v>61</v>
      </c>
      <c r="AJ90" s="65" t="s">
        <v>72</v>
      </c>
      <c r="AK90" s="65" t="s">
        <v>72</v>
      </c>
      <c r="AL90" s="65" t="s">
        <v>72</v>
      </c>
      <c r="AM90" s="65" t="s">
        <v>61</v>
      </c>
    </row>
    <row r="91" spans="1:39" ht="250.5">
      <c r="A91" s="65" t="s">
        <v>3235</v>
      </c>
      <c r="B91" s="65" t="s">
        <v>3186</v>
      </c>
      <c r="C91" s="65" t="s">
        <v>1077</v>
      </c>
      <c r="D91" s="65" t="s">
        <v>517</v>
      </c>
      <c r="E91" s="65" t="s">
        <v>1070</v>
      </c>
      <c r="F91" s="65" t="s">
        <v>51</v>
      </c>
      <c r="G91" s="65" t="s">
        <v>51</v>
      </c>
      <c r="H91" s="65" t="s">
        <v>1072</v>
      </c>
      <c r="I91" s="65" t="s">
        <v>1078</v>
      </c>
      <c r="J91" s="65" t="s">
        <v>3984</v>
      </c>
      <c r="K91" s="65" t="s">
        <v>16</v>
      </c>
      <c r="L91" s="65" t="s">
        <v>62</v>
      </c>
      <c r="M91" s="65" t="s">
        <v>62</v>
      </c>
      <c r="N91" s="65" t="s">
        <v>62</v>
      </c>
      <c r="O91" s="65" t="s">
        <v>61</v>
      </c>
      <c r="P91" s="65" t="s">
        <v>61</v>
      </c>
      <c r="Q91" s="65" t="s">
        <v>61</v>
      </c>
      <c r="R91" s="65" t="s">
        <v>61</v>
      </c>
      <c r="S91" s="65" t="s">
        <v>61</v>
      </c>
      <c r="T91" s="65" t="s">
        <v>62</v>
      </c>
      <c r="U91" s="65" t="s">
        <v>62</v>
      </c>
      <c r="V91" s="65" t="s">
        <v>62</v>
      </c>
      <c r="W91" s="65" t="s">
        <v>61</v>
      </c>
      <c r="X91" s="65" t="s">
        <v>76</v>
      </c>
      <c r="Y91" s="65" t="s">
        <v>76</v>
      </c>
      <c r="Z91" s="65" t="s">
        <v>76</v>
      </c>
      <c r="AA91" s="65" t="s">
        <v>61</v>
      </c>
      <c r="AB91" s="65" t="s">
        <v>77</v>
      </c>
      <c r="AC91" s="65" t="s">
        <v>77</v>
      </c>
      <c r="AD91" s="65" t="s">
        <v>77</v>
      </c>
      <c r="AE91" s="65" t="s">
        <v>61</v>
      </c>
      <c r="AF91" s="65" t="s">
        <v>61</v>
      </c>
      <c r="AG91" s="65" t="s">
        <v>61</v>
      </c>
      <c r="AH91" s="65" t="s">
        <v>61</v>
      </c>
      <c r="AI91" s="65" t="s">
        <v>61</v>
      </c>
      <c r="AJ91" s="65" t="s">
        <v>72</v>
      </c>
      <c r="AK91" s="65" t="s">
        <v>72</v>
      </c>
      <c r="AL91" s="65" t="s">
        <v>72</v>
      </c>
      <c r="AM91" s="65" t="s">
        <v>61</v>
      </c>
    </row>
    <row r="92" spans="1:39" ht="200.25">
      <c r="A92" s="65" t="s">
        <v>3365</v>
      </c>
      <c r="B92" s="65" t="s">
        <v>3192</v>
      </c>
      <c r="C92" s="65" t="s">
        <v>547</v>
      </c>
      <c r="D92" s="65" t="s">
        <v>552</v>
      </c>
      <c r="E92" s="65" t="s">
        <v>540</v>
      </c>
      <c r="F92" s="65" t="s">
        <v>149</v>
      </c>
      <c r="G92" s="65" t="s">
        <v>3983</v>
      </c>
      <c r="H92" s="65" t="s">
        <v>542</v>
      </c>
      <c r="I92" s="65" t="s">
        <v>553</v>
      </c>
      <c r="J92" s="65" t="s">
        <v>3984</v>
      </c>
      <c r="K92" s="65" t="s">
        <v>3985</v>
      </c>
      <c r="L92" s="65" t="s">
        <v>102</v>
      </c>
      <c r="M92" s="65" t="s">
        <v>62</v>
      </c>
      <c r="N92" s="68" t="s">
        <v>3343</v>
      </c>
      <c r="O92" s="65" t="s">
        <v>62</v>
      </c>
      <c r="P92" s="65" t="s">
        <v>61</v>
      </c>
      <c r="Q92" s="65" t="s">
        <v>61</v>
      </c>
      <c r="R92" s="65" t="s">
        <v>61</v>
      </c>
      <c r="S92" s="65" t="s">
        <v>61</v>
      </c>
      <c r="T92" s="65" t="s">
        <v>62</v>
      </c>
      <c r="U92" s="65" t="s">
        <v>62</v>
      </c>
      <c r="V92" s="65" t="s">
        <v>62</v>
      </c>
      <c r="W92" s="65" t="s">
        <v>61</v>
      </c>
      <c r="X92" s="65" t="s">
        <v>63</v>
      </c>
      <c r="Y92" s="65" t="s">
        <v>3280</v>
      </c>
      <c r="Z92" s="68" t="s">
        <v>3343</v>
      </c>
      <c r="AA92" s="65" t="s">
        <v>62</v>
      </c>
      <c r="AB92" s="65" t="s">
        <v>64</v>
      </c>
      <c r="AC92" s="65" t="s">
        <v>77</v>
      </c>
      <c r="AD92" s="65" t="s">
        <v>3343</v>
      </c>
      <c r="AE92" s="65" t="s">
        <v>62</v>
      </c>
      <c r="AF92" s="65" t="s">
        <v>62</v>
      </c>
      <c r="AG92" s="65" t="s">
        <v>61</v>
      </c>
      <c r="AH92" s="65" t="s">
        <v>3343</v>
      </c>
      <c r="AI92" s="65" t="s">
        <v>62</v>
      </c>
      <c r="AJ92" s="65" t="s">
        <v>162</v>
      </c>
      <c r="AK92" s="65" t="s">
        <v>72</v>
      </c>
      <c r="AL92" s="65" t="s">
        <v>3343</v>
      </c>
      <c r="AM92" s="65" t="s">
        <v>62</v>
      </c>
    </row>
    <row r="93" spans="1:39" ht="168">
      <c r="A93" s="65" t="s">
        <v>3366</v>
      </c>
      <c r="B93" s="65" t="s">
        <v>3186</v>
      </c>
      <c r="C93" s="65" t="s">
        <v>547</v>
      </c>
      <c r="D93" s="65" t="s">
        <v>548</v>
      </c>
      <c r="E93" s="65" t="s">
        <v>540</v>
      </c>
      <c r="F93" s="65" t="s">
        <v>149</v>
      </c>
      <c r="G93" s="65" t="s">
        <v>2704</v>
      </c>
      <c r="H93" s="65" t="s">
        <v>542</v>
      </c>
      <c r="I93" s="65" t="s">
        <v>549</v>
      </c>
      <c r="J93" s="65" t="s">
        <v>3984</v>
      </c>
      <c r="K93" s="65" t="s">
        <v>19</v>
      </c>
      <c r="L93" s="65" t="s">
        <v>62</v>
      </c>
      <c r="M93" s="65" t="s">
        <v>62</v>
      </c>
      <c r="N93" s="65" t="s">
        <v>62</v>
      </c>
      <c r="O93" s="65" t="s">
        <v>61</v>
      </c>
      <c r="P93" s="65" t="s">
        <v>61</v>
      </c>
      <c r="Q93" s="65" t="s">
        <v>61</v>
      </c>
      <c r="R93" s="65" t="s">
        <v>61</v>
      </c>
      <c r="S93" s="65" t="s">
        <v>61</v>
      </c>
      <c r="T93" s="65" t="s">
        <v>62</v>
      </c>
      <c r="U93" s="65" t="s">
        <v>62</v>
      </c>
      <c r="V93" s="65" t="s">
        <v>62</v>
      </c>
      <c r="W93" s="65" t="s">
        <v>61</v>
      </c>
      <c r="X93" s="65" t="s">
        <v>76</v>
      </c>
      <c r="Y93" s="65" t="s">
        <v>76</v>
      </c>
      <c r="Z93" s="65" t="s">
        <v>76</v>
      </c>
      <c r="AA93" s="65" t="s">
        <v>61</v>
      </c>
      <c r="AB93" s="65" t="s">
        <v>77</v>
      </c>
      <c r="AC93" s="65" t="s">
        <v>73</v>
      </c>
      <c r="AD93" s="65" t="s">
        <v>3343</v>
      </c>
      <c r="AE93" s="65" t="s">
        <v>62</v>
      </c>
      <c r="AF93" s="65" t="s">
        <v>61</v>
      </c>
      <c r="AG93" s="65" t="s">
        <v>61</v>
      </c>
      <c r="AH93" s="65" t="s">
        <v>61</v>
      </c>
      <c r="AI93" s="65" t="s">
        <v>61</v>
      </c>
      <c r="AJ93" s="65" t="s">
        <v>72</v>
      </c>
      <c r="AK93" s="65" t="s">
        <v>72</v>
      </c>
      <c r="AL93" s="65" t="s">
        <v>72</v>
      </c>
      <c r="AM93" s="65" t="s">
        <v>61</v>
      </c>
    </row>
    <row r="94" spans="1:39" ht="168">
      <c r="A94" s="65" t="s">
        <v>3367</v>
      </c>
      <c r="B94" s="65" t="s">
        <v>3187</v>
      </c>
      <c r="C94" s="65" t="s">
        <v>547</v>
      </c>
      <c r="D94" s="65" t="s">
        <v>550</v>
      </c>
      <c r="E94" s="65" t="s">
        <v>540</v>
      </c>
      <c r="F94" s="65" t="s">
        <v>149</v>
      </c>
      <c r="G94" s="65" t="s">
        <v>3983</v>
      </c>
      <c r="H94" s="65" t="s">
        <v>542</v>
      </c>
      <c r="I94" s="65" t="s">
        <v>551</v>
      </c>
      <c r="J94" s="65" t="s">
        <v>3982</v>
      </c>
      <c r="K94" s="65"/>
      <c r="L94" s="65" t="s">
        <v>62</v>
      </c>
      <c r="M94" s="65" t="s">
        <v>62</v>
      </c>
      <c r="N94" s="65" t="s">
        <v>62</v>
      </c>
      <c r="O94" s="65" t="s">
        <v>61</v>
      </c>
      <c r="P94" s="65" t="s">
        <v>61</v>
      </c>
      <c r="Q94" s="65" t="s">
        <v>61</v>
      </c>
      <c r="R94" s="65" t="s">
        <v>61</v>
      </c>
      <c r="S94" s="65" t="s">
        <v>61</v>
      </c>
      <c r="T94" s="65" t="s">
        <v>62</v>
      </c>
      <c r="U94" s="65" t="s">
        <v>62</v>
      </c>
      <c r="V94" s="65" t="s">
        <v>62</v>
      </c>
      <c r="W94" s="65" t="s">
        <v>61</v>
      </c>
      <c r="X94" s="65" t="s">
        <v>76</v>
      </c>
      <c r="Y94" s="65" t="s">
        <v>76</v>
      </c>
      <c r="Z94" s="65" t="s">
        <v>76</v>
      </c>
      <c r="AA94" s="65" t="s">
        <v>61</v>
      </c>
      <c r="AB94" s="65" t="s">
        <v>77</v>
      </c>
      <c r="AC94" s="65" t="s">
        <v>77</v>
      </c>
      <c r="AD94" s="65" t="s">
        <v>77</v>
      </c>
      <c r="AE94" s="65" t="s">
        <v>61</v>
      </c>
      <c r="AF94" s="65" t="s">
        <v>61</v>
      </c>
      <c r="AG94" s="65" t="s">
        <v>61</v>
      </c>
      <c r="AH94" s="65" t="s">
        <v>61</v>
      </c>
      <c r="AI94" s="65" t="s">
        <v>61</v>
      </c>
      <c r="AJ94" s="65" t="s">
        <v>72</v>
      </c>
      <c r="AK94" s="65" t="s">
        <v>72</v>
      </c>
      <c r="AL94" s="65" t="s">
        <v>72</v>
      </c>
      <c r="AM94" s="65" t="s">
        <v>61</v>
      </c>
    </row>
    <row r="95" spans="1:39" ht="168">
      <c r="A95" s="65" t="s">
        <v>3368</v>
      </c>
      <c r="B95" s="65" t="s">
        <v>3186</v>
      </c>
      <c r="C95" s="65" t="s">
        <v>2034</v>
      </c>
      <c r="D95" s="65" t="s">
        <v>445</v>
      </c>
      <c r="E95" s="65" t="s">
        <v>2004</v>
      </c>
      <c r="F95" s="65" t="s">
        <v>149</v>
      </c>
      <c r="G95" s="65" t="s">
        <v>2704</v>
      </c>
      <c r="H95" s="65" t="s">
        <v>2028</v>
      </c>
      <c r="I95" s="65" t="s">
        <v>2035</v>
      </c>
      <c r="J95" s="65" t="s">
        <v>3982</v>
      </c>
      <c r="K95" s="65"/>
      <c r="L95" s="65" t="s">
        <v>62</v>
      </c>
      <c r="M95" s="65" t="s">
        <v>62</v>
      </c>
      <c r="N95" s="65" t="s">
        <v>62</v>
      </c>
      <c r="O95" s="65" t="s">
        <v>61</v>
      </c>
      <c r="P95" s="65" t="s">
        <v>61</v>
      </c>
      <c r="Q95" s="65" t="s">
        <v>61</v>
      </c>
      <c r="R95" s="65" t="s">
        <v>61</v>
      </c>
      <c r="S95" s="65" t="s">
        <v>61</v>
      </c>
      <c r="T95" s="65" t="s">
        <v>62</v>
      </c>
      <c r="U95" s="65" t="s">
        <v>62</v>
      </c>
      <c r="V95" s="65" t="s">
        <v>62</v>
      </c>
      <c r="W95" s="65" t="s">
        <v>61</v>
      </c>
      <c r="X95" s="65" t="s">
        <v>76</v>
      </c>
      <c r="Y95" s="65" t="s">
        <v>76</v>
      </c>
      <c r="Z95" s="65" t="s">
        <v>76</v>
      </c>
      <c r="AA95" s="65" t="s">
        <v>61</v>
      </c>
      <c r="AB95" s="65" t="s">
        <v>77</v>
      </c>
      <c r="AC95" s="65" t="s">
        <v>77</v>
      </c>
      <c r="AD95" s="65" t="s">
        <v>77</v>
      </c>
      <c r="AE95" s="65" t="s">
        <v>61</v>
      </c>
      <c r="AF95" s="65" t="s">
        <v>61</v>
      </c>
      <c r="AG95" s="65" t="s">
        <v>61</v>
      </c>
      <c r="AH95" s="65" t="s">
        <v>61</v>
      </c>
      <c r="AI95" s="65" t="s">
        <v>61</v>
      </c>
      <c r="AJ95" s="65" t="s">
        <v>72</v>
      </c>
      <c r="AK95" s="65" t="s">
        <v>72</v>
      </c>
      <c r="AL95" s="65" t="s">
        <v>72</v>
      </c>
      <c r="AM95" s="65" t="s">
        <v>61</v>
      </c>
    </row>
    <row r="96" spans="1:39" ht="168">
      <c r="A96" s="65" t="s">
        <v>3369</v>
      </c>
      <c r="B96" s="65" t="s">
        <v>3192</v>
      </c>
      <c r="C96" s="65" t="s">
        <v>2034</v>
      </c>
      <c r="D96" s="65" t="s">
        <v>452</v>
      </c>
      <c r="E96" s="65" t="s">
        <v>2004</v>
      </c>
      <c r="F96" s="65" t="s">
        <v>149</v>
      </c>
      <c r="G96" s="65" t="s">
        <v>3983</v>
      </c>
      <c r="H96" s="65" t="s">
        <v>2028</v>
      </c>
      <c r="I96" s="65" t="s">
        <v>2038</v>
      </c>
      <c r="J96" s="65" t="s">
        <v>3982</v>
      </c>
      <c r="K96" s="65"/>
      <c r="L96" s="65" t="s">
        <v>62</v>
      </c>
      <c r="M96" s="65" t="s">
        <v>62</v>
      </c>
      <c r="N96" s="65" t="s">
        <v>62</v>
      </c>
      <c r="O96" s="65" t="s">
        <v>61</v>
      </c>
      <c r="P96" s="65" t="s">
        <v>61</v>
      </c>
      <c r="Q96" s="65" t="s">
        <v>61</v>
      </c>
      <c r="R96" s="65" t="s">
        <v>61</v>
      </c>
      <c r="S96" s="65" t="s">
        <v>61</v>
      </c>
      <c r="T96" s="65" t="s">
        <v>62</v>
      </c>
      <c r="U96" s="65" t="s">
        <v>62</v>
      </c>
      <c r="V96" s="65" t="s">
        <v>62</v>
      </c>
      <c r="W96" s="65" t="s">
        <v>61</v>
      </c>
      <c r="X96" s="65" t="s">
        <v>76</v>
      </c>
      <c r="Y96" s="65" t="s">
        <v>76</v>
      </c>
      <c r="Z96" s="65" t="s">
        <v>76</v>
      </c>
      <c r="AA96" s="65" t="s">
        <v>61</v>
      </c>
      <c r="AB96" s="65" t="s">
        <v>77</v>
      </c>
      <c r="AC96" s="65" t="s">
        <v>77</v>
      </c>
      <c r="AD96" s="65" t="s">
        <v>77</v>
      </c>
      <c r="AE96" s="65" t="s">
        <v>61</v>
      </c>
      <c r="AF96" s="65" t="s">
        <v>61</v>
      </c>
      <c r="AG96" s="65" t="s">
        <v>61</v>
      </c>
      <c r="AH96" s="65" t="s">
        <v>61</v>
      </c>
      <c r="AI96" s="65" t="s">
        <v>61</v>
      </c>
      <c r="AJ96" s="65" t="s">
        <v>72</v>
      </c>
      <c r="AK96" s="65" t="s">
        <v>72</v>
      </c>
      <c r="AL96" s="65" t="s">
        <v>72</v>
      </c>
      <c r="AM96" s="65" t="s">
        <v>61</v>
      </c>
    </row>
    <row r="97" spans="1:39" ht="168">
      <c r="A97" s="65" t="s">
        <v>3370</v>
      </c>
      <c r="B97" s="65" t="s">
        <v>3192</v>
      </c>
      <c r="C97" s="65" t="s">
        <v>2034</v>
      </c>
      <c r="D97" s="65" t="s">
        <v>2044</v>
      </c>
      <c r="E97" s="65" t="s">
        <v>2004</v>
      </c>
      <c r="F97" s="65" t="s">
        <v>149</v>
      </c>
      <c r="G97" s="65" t="s">
        <v>3983</v>
      </c>
      <c r="H97" s="65" t="s">
        <v>2028</v>
      </c>
      <c r="I97" s="65" t="s">
        <v>2045</v>
      </c>
      <c r="J97" s="65" t="s">
        <v>3982</v>
      </c>
      <c r="K97" s="65"/>
      <c r="L97" s="65" t="s">
        <v>62</v>
      </c>
      <c r="M97" s="65" t="s">
        <v>62</v>
      </c>
      <c r="N97" s="65" t="s">
        <v>62</v>
      </c>
      <c r="O97" s="65" t="s">
        <v>61</v>
      </c>
      <c r="P97" s="65" t="s">
        <v>61</v>
      </c>
      <c r="Q97" s="65" t="s">
        <v>61</v>
      </c>
      <c r="R97" s="65" t="s">
        <v>61</v>
      </c>
      <c r="S97" s="65" t="s">
        <v>61</v>
      </c>
      <c r="T97" s="65" t="s">
        <v>62</v>
      </c>
      <c r="U97" s="65" t="s">
        <v>62</v>
      </c>
      <c r="V97" s="65" t="s">
        <v>62</v>
      </c>
      <c r="W97" s="65" t="s">
        <v>61</v>
      </c>
      <c r="X97" s="65" t="s">
        <v>76</v>
      </c>
      <c r="Y97" s="65" t="s">
        <v>76</v>
      </c>
      <c r="Z97" s="65" t="s">
        <v>76</v>
      </c>
      <c r="AA97" s="65" t="s">
        <v>61</v>
      </c>
      <c r="AB97" s="65" t="s">
        <v>77</v>
      </c>
      <c r="AC97" s="65" t="s">
        <v>77</v>
      </c>
      <c r="AD97" s="65" t="s">
        <v>77</v>
      </c>
      <c r="AE97" s="65" t="s">
        <v>61</v>
      </c>
      <c r="AF97" s="65" t="s">
        <v>61</v>
      </c>
      <c r="AG97" s="65" t="s">
        <v>61</v>
      </c>
      <c r="AH97" s="65" t="s">
        <v>61</v>
      </c>
      <c r="AI97" s="65" t="s">
        <v>61</v>
      </c>
      <c r="AJ97" s="65" t="s">
        <v>72</v>
      </c>
      <c r="AK97" s="65" t="s">
        <v>72</v>
      </c>
      <c r="AL97" s="65" t="s">
        <v>72</v>
      </c>
      <c r="AM97" s="65" t="s">
        <v>61</v>
      </c>
    </row>
    <row r="98" spans="1:39" ht="168">
      <c r="A98" s="65" t="s">
        <v>3371</v>
      </c>
      <c r="B98" s="65" t="s">
        <v>3187</v>
      </c>
      <c r="C98" s="65" t="s">
        <v>2034</v>
      </c>
      <c r="D98" s="65" t="s">
        <v>447</v>
      </c>
      <c r="E98" s="65" t="s">
        <v>2004</v>
      </c>
      <c r="F98" s="65" t="s">
        <v>149</v>
      </c>
      <c r="G98" s="65" t="s">
        <v>3983</v>
      </c>
      <c r="H98" s="65" t="s">
        <v>2028</v>
      </c>
      <c r="I98" s="65" t="s">
        <v>2037</v>
      </c>
      <c r="J98" s="65" t="s">
        <v>3982</v>
      </c>
      <c r="K98" s="65"/>
      <c r="L98" s="65" t="s">
        <v>62</v>
      </c>
      <c r="M98" s="65" t="s">
        <v>62</v>
      </c>
      <c r="N98" s="65" t="s">
        <v>62</v>
      </c>
      <c r="O98" s="65" t="s">
        <v>61</v>
      </c>
      <c r="P98" s="65" t="s">
        <v>61</v>
      </c>
      <c r="Q98" s="65" t="s">
        <v>61</v>
      </c>
      <c r="R98" s="65" t="s">
        <v>61</v>
      </c>
      <c r="S98" s="65" t="s">
        <v>61</v>
      </c>
      <c r="T98" s="65" t="s">
        <v>62</v>
      </c>
      <c r="U98" s="65" t="s">
        <v>62</v>
      </c>
      <c r="V98" s="65" t="s">
        <v>62</v>
      </c>
      <c r="W98" s="65" t="s">
        <v>61</v>
      </c>
      <c r="X98" s="65" t="s">
        <v>76</v>
      </c>
      <c r="Y98" s="65" t="s">
        <v>76</v>
      </c>
      <c r="Z98" s="65" t="s">
        <v>76</v>
      </c>
      <c r="AA98" s="65" t="s">
        <v>61</v>
      </c>
      <c r="AB98" s="65" t="s">
        <v>77</v>
      </c>
      <c r="AC98" s="65" t="s">
        <v>77</v>
      </c>
      <c r="AD98" s="65" t="s">
        <v>77</v>
      </c>
      <c r="AE98" s="65" t="s">
        <v>61</v>
      </c>
      <c r="AF98" s="65" t="s">
        <v>61</v>
      </c>
      <c r="AG98" s="65" t="s">
        <v>61</v>
      </c>
      <c r="AH98" s="65" t="s">
        <v>61</v>
      </c>
      <c r="AI98" s="65" t="s">
        <v>61</v>
      </c>
      <c r="AJ98" s="65" t="s">
        <v>72</v>
      </c>
      <c r="AK98" s="65" t="s">
        <v>72</v>
      </c>
      <c r="AL98" s="65" t="s">
        <v>72</v>
      </c>
      <c r="AM98" s="65" t="s">
        <v>61</v>
      </c>
    </row>
    <row r="99" spans="1:39" ht="168">
      <c r="A99" s="65" t="s">
        <v>3372</v>
      </c>
      <c r="B99" s="65" t="s">
        <v>3187</v>
      </c>
      <c r="C99" s="65" t="s">
        <v>2034</v>
      </c>
      <c r="D99" s="65" t="s">
        <v>2042</v>
      </c>
      <c r="E99" s="65" t="s">
        <v>2004</v>
      </c>
      <c r="F99" s="65" t="s">
        <v>149</v>
      </c>
      <c r="G99" s="65" t="s">
        <v>3983</v>
      </c>
      <c r="H99" s="65" t="s">
        <v>2028</v>
      </c>
      <c r="I99" s="65" t="s">
        <v>2043</v>
      </c>
      <c r="J99" s="65" t="s">
        <v>3982</v>
      </c>
      <c r="K99" s="65"/>
      <c r="L99" s="65" t="s">
        <v>62</v>
      </c>
      <c r="M99" s="65" t="s">
        <v>62</v>
      </c>
      <c r="N99" s="65" t="s">
        <v>62</v>
      </c>
      <c r="O99" s="65" t="s">
        <v>61</v>
      </c>
      <c r="P99" s="65" t="s">
        <v>61</v>
      </c>
      <c r="Q99" s="65" t="s">
        <v>61</v>
      </c>
      <c r="R99" s="65" t="s">
        <v>61</v>
      </c>
      <c r="S99" s="65" t="s">
        <v>61</v>
      </c>
      <c r="T99" s="65" t="s">
        <v>62</v>
      </c>
      <c r="U99" s="65" t="s">
        <v>62</v>
      </c>
      <c r="V99" s="65" t="s">
        <v>62</v>
      </c>
      <c r="W99" s="65" t="s">
        <v>61</v>
      </c>
      <c r="X99" s="65" t="s">
        <v>76</v>
      </c>
      <c r="Y99" s="65" t="s">
        <v>76</v>
      </c>
      <c r="Z99" s="65" t="s">
        <v>76</v>
      </c>
      <c r="AA99" s="65" t="s">
        <v>61</v>
      </c>
      <c r="AB99" s="65" t="s">
        <v>77</v>
      </c>
      <c r="AC99" s="65" t="s">
        <v>77</v>
      </c>
      <c r="AD99" s="65" t="s">
        <v>77</v>
      </c>
      <c r="AE99" s="65" t="s">
        <v>61</v>
      </c>
      <c r="AF99" s="65" t="s">
        <v>61</v>
      </c>
      <c r="AG99" s="65" t="s">
        <v>61</v>
      </c>
      <c r="AH99" s="65" t="s">
        <v>61</v>
      </c>
      <c r="AI99" s="65" t="s">
        <v>61</v>
      </c>
      <c r="AJ99" s="65" t="s">
        <v>72</v>
      </c>
      <c r="AK99" s="65" t="s">
        <v>72</v>
      </c>
      <c r="AL99" s="65" t="s">
        <v>72</v>
      </c>
      <c r="AM99" s="65" t="s">
        <v>61</v>
      </c>
    </row>
    <row r="100" spans="1:39" ht="168">
      <c r="A100" s="65" t="s">
        <v>3373</v>
      </c>
      <c r="B100" s="65" t="s">
        <v>3186</v>
      </c>
      <c r="C100" s="65" t="s">
        <v>2034</v>
      </c>
      <c r="D100" s="65" t="s">
        <v>2040</v>
      </c>
      <c r="E100" s="65" t="s">
        <v>2004</v>
      </c>
      <c r="F100" s="65" t="s">
        <v>149</v>
      </c>
      <c r="G100" s="65" t="s">
        <v>2704</v>
      </c>
      <c r="H100" s="65" t="s">
        <v>2028</v>
      </c>
      <c r="I100" s="65" t="s">
        <v>2041</v>
      </c>
      <c r="J100" s="65" t="s">
        <v>3982</v>
      </c>
      <c r="K100" s="65"/>
      <c r="L100" s="65" t="s">
        <v>62</v>
      </c>
      <c r="M100" s="65" t="s">
        <v>62</v>
      </c>
      <c r="N100" s="65" t="s">
        <v>62</v>
      </c>
      <c r="O100" s="65" t="s">
        <v>61</v>
      </c>
      <c r="P100" s="65" t="s">
        <v>61</v>
      </c>
      <c r="Q100" s="65" t="s">
        <v>61</v>
      </c>
      <c r="R100" s="65" t="s">
        <v>61</v>
      </c>
      <c r="S100" s="65" t="s">
        <v>61</v>
      </c>
      <c r="T100" s="65" t="s">
        <v>62</v>
      </c>
      <c r="U100" s="65" t="s">
        <v>62</v>
      </c>
      <c r="V100" s="65" t="s">
        <v>62</v>
      </c>
      <c r="W100" s="65" t="s">
        <v>61</v>
      </c>
      <c r="X100" s="65" t="s">
        <v>76</v>
      </c>
      <c r="Y100" s="65" t="s">
        <v>76</v>
      </c>
      <c r="Z100" s="65" t="s">
        <v>76</v>
      </c>
      <c r="AA100" s="65" t="s">
        <v>61</v>
      </c>
      <c r="AB100" s="65" t="s">
        <v>77</v>
      </c>
      <c r="AC100" s="65" t="s">
        <v>77</v>
      </c>
      <c r="AD100" s="65" t="s">
        <v>77</v>
      </c>
      <c r="AE100" s="65" t="s">
        <v>61</v>
      </c>
      <c r="AF100" s="65" t="s">
        <v>61</v>
      </c>
      <c r="AG100" s="65" t="s">
        <v>61</v>
      </c>
      <c r="AH100" s="65" t="s">
        <v>61</v>
      </c>
      <c r="AI100" s="65" t="s">
        <v>61</v>
      </c>
      <c r="AJ100" s="65" t="s">
        <v>72</v>
      </c>
      <c r="AK100" s="65" t="s">
        <v>72</v>
      </c>
      <c r="AL100" s="65" t="s">
        <v>72</v>
      </c>
      <c r="AM100" s="65" t="s">
        <v>61</v>
      </c>
    </row>
    <row r="101" spans="1:39" ht="168">
      <c r="A101" s="65" t="s">
        <v>3374</v>
      </c>
      <c r="B101" s="65" t="s">
        <v>3192</v>
      </c>
      <c r="C101" s="65" t="s">
        <v>761</v>
      </c>
      <c r="D101" s="65" t="s">
        <v>775</v>
      </c>
      <c r="E101" s="65" t="s">
        <v>743</v>
      </c>
      <c r="F101" s="65" t="s">
        <v>51</v>
      </c>
      <c r="G101" s="65" t="s">
        <v>3983</v>
      </c>
      <c r="H101" s="65" t="s">
        <v>755</v>
      </c>
      <c r="I101" s="65" t="s">
        <v>776</v>
      </c>
      <c r="J101" s="65" t="s">
        <v>3982</v>
      </c>
      <c r="K101" s="65"/>
      <c r="L101" s="65" t="s">
        <v>62</v>
      </c>
      <c r="M101" s="65" t="s">
        <v>62</v>
      </c>
      <c r="N101" s="65" t="s">
        <v>62</v>
      </c>
      <c r="O101" s="65" t="s">
        <v>61</v>
      </c>
      <c r="P101" s="65" t="s">
        <v>61</v>
      </c>
      <c r="Q101" s="65" t="s">
        <v>61</v>
      </c>
      <c r="R101" s="65" t="s">
        <v>61</v>
      </c>
      <c r="S101" s="65" t="s">
        <v>61</v>
      </c>
      <c r="T101" s="65" t="s">
        <v>62</v>
      </c>
      <c r="U101" s="65" t="s">
        <v>62</v>
      </c>
      <c r="V101" s="65" t="s">
        <v>62</v>
      </c>
      <c r="W101" s="65" t="s">
        <v>61</v>
      </c>
      <c r="X101" s="65" t="s">
        <v>76</v>
      </c>
      <c r="Y101" s="65" t="s">
        <v>76</v>
      </c>
      <c r="Z101" s="65" t="s">
        <v>76</v>
      </c>
      <c r="AA101" s="65" t="s">
        <v>61</v>
      </c>
      <c r="AB101" s="65" t="s">
        <v>77</v>
      </c>
      <c r="AC101" s="65" t="s">
        <v>77</v>
      </c>
      <c r="AD101" s="65" t="s">
        <v>77</v>
      </c>
      <c r="AE101" s="65" t="s">
        <v>61</v>
      </c>
      <c r="AF101" s="65" t="s">
        <v>61</v>
      </c>
      <c r="AG101" s="65" t="s">
        <v>61</v>
      </c>
      <c r="AH101" s="65" t="s">
        <v>61</v>
      </c>
      <c r="AI101" s="65" t="s">
        <v>61</v>
      </c>
      <c r="AJ101" s="65" t="s">
        <v>72</v>
      </c>
      <c r="AK101" s="65" t="s">
        <v>72</v>
      </c>
      <c r="AL101" s="65" t="s">
        <v>72</v>
      </c>
      <c r="AM101" s="65" t="s">
        <v>61</v>
      </c>
    </row>
    <row r="102" spans="1:39" ht="168">
      <c r="A102" s="65" t="s">
        <v>3375</v>
      </c>
      <c r="B102" s="65" t="s">
        <v>3192</v>
      </c>
      <c r="C102" s="65" t="s">
        <v>761</v>
      </c>
      <c r="D102" s="65" t="s">
        <v>767</v>
      </c>
      <c r="E102" s="65" t="s">
        <v>743</v>
      </c>
      <c r="F102" s="65" t="s">
        <v>51</v>
      </c>
      <c r="G102" s="65" t="s">
        <v>3983</v>
      </c>
      <c r="H102" s="65" t="s">
        <v>755</v>
      </c>
      <c r="I102" s="65" t="s">
        <v>768</v>
      </c>
      <c r="J102" s="65" t="s">
        <v>3982</v>
      </c>
      <c r="K102" s="65"/>
      <c r="L102" s="65" t="s">
        <v>62</v>
      </c>
      <c r="M102" s="65" t="s">
        <v>62</v>
      </c>
      <c r="N102" s="65" t="s">
        <v>62</v>
      </c>
      <c r="O102" s="65" t="s">
        <v>61</v>
      </c>
      <c r="P102" s="65" t="s">
        <v>61</v>
      </c>
      <c r="Q102" s="65" t="s">
        <v>61</v>
      </c>
      <c r="R102" s="65" t="s">
        <v>61</v>
      </c>
      <c r="S102" s="65" t="s">
        <v>61</v>
      </c>
      <c r="T102" s="65" t="s">
        <v>62</v>
      </c>
      <c r="U102" s="65" t="s">
        <v>62</v>
      </c>
      <c r="V102" s="65" t="s">
        <v>62</v>
      </c>
      <c r="W102" s="65" t="s">
        <v>61</v>
      </c>
      <c r="X102" s="65" t="s">
        <v>76</v>
      </c>
      <c r="Y102" s="65" t="s">
        <v>76</v>
      </c>
      <c r="Z102" s="65" t="s">
        <v>76</v>
      </c>
      <c r="AA102" s="65" t="s">
        <v>61</v>
      </c>
      <c r="AB102" s="65" t="s">
        <v>77</v>
      </c>
      <c r="AC102" s="65" t="s">
        <v>77</v>
      </c>
      <c r="AD102" s="65" t="s">
        <v>77</v>
      </c>
      <c r="AE102" s="65" t="s">
        <v>61</v>
      </c>
      <c r="AF102" s="65" t="s">
        <v>61</v>
      </c>
      <c r="AG102" s="65" t="s">
        <v>61</v>
      </c>
      <c r="AH102" s="65" t="s">
        <v>61</v>
      </c>
      <c r="AI102" s="65" t="s">
        <v>61</v>
      </c>
      <c r="AJ102" s="65" t="s">
        <v>72</v>
      </c>
      <c r="AK102" s="65" t="s">
        <v>72</v>
      </c>
      <c r="AL102" s="65" t="s">
        <v>72</v>
      </c>
      <c r="AM102" s="65" t="s">
        <v>61</v>
      </c>
    </row>
    <row r="103" spans="1:39" ht="168">
      <c r="A103" s="65" t="s">
        <v>3376</v>
      </c>
      <c r="B103" s="65" t="s">
        <v>3187</v>
      </c>
      <c r="C103" s="65" t="s">
        <v>761</v>
      </c>
      <c r="D103" s="65" t="s">
        <v>773</v>
      </c>
      <c r="E103" s="65" t="s">
        <v>743</v>
      </c>
      <c r="F103" s="65" t="s">
        <v>51</v>
      </c>
      <c r="G103" s="65" t="s">
        <v>3983</v>
      </c>
      <c r="H103" s="65" t="s">
        <v>755</v>
      </c>
      <c r="I103" s="65" t="s">
        <v>774</v>
      </c>
      <c r="J103" s="65" t="s">
        <v>3982</v>
      </c>
      <c r="K103" s="65"/>
      <c r="L103" s="65" t="s">
        <v>62</v>
      </c>
      <c r="M103" s="65" t="s">
        <v>62</v>
      </c>
      <c r="N103" s="65" t="s">
        <v>62</v>
      </c>
      <c r="O103" s="65" t="s">
        <v>61</v>
      </c>
      <c r="P103" s="65" t="s">
        <v>61</v>
      </c>
      <c r="Q103" s="65" t="s">
        <v>61</v>
      </c>
      <c r="R103" s="65" t="s">
        <v>61</v>
      </c>
      <c r="S103" s="65" t="s">
        <v>61</v>
      </c>
      <c r="T103" s="65" t="s">
        <v>62</v>
      </c>
      <c r="U103" s="65" t="s">
        <v>62</v>
      </c>
      <c r="V103" s="65" t="s">
        <v>62</v>
      </c>
      <c r="W103" s="65" t="s">
        <v>61</v>
      </c>
      <c r="X103" s="65" t="s">
        <v>76</v>
      </c>
      <c r="Y103" s="65" t="s">
        <v>76</v>
      </c>
      <c r="Z103" s="65" t="s">
        <v>76</v>
      </c>
      <c r="AA103" s="65" t="s">
        <v>61</v>
      </c>
      <c r="AB103" s="65" t="s">
        <v>77</v>
      </c>
      <c r="AC103" s="65" t="s">
        <v>77</v>
      </c>
      <c r="AD103" s="65" t="s">
        <v>77</v>
      </c>
      <c r="AE103" s="65" t="s">
        <v>61</v>
      </c>
      <c r="AF103" s="65" t="s">
        <v>61</v>
      </c>
      <c r="AG103" s="65" t="s">
        <v>61</v>
      </c>
      <c r="AH103" s="65" t="s">
        <v>61</v>
      </c>
      <c r="AI103" s="65" t="s">
        <v>61</v>
      </c>
      <c r="AJ103" s="65" t="s">
        <v>72</v>
      </c>
      <c r="AK103" s="65" t="s">
        <v>72</v>
      </c>
      <c r="AL103" s="65" t="s">
        <v>72</v>
      </c>
      <c r="AM103" s="65" t="s">
        <v>61</v>
      </c>
    </row>
    <row r="104" spans="1:39" ht="168">
      <c r="A104" s="65" t="s">
        <v>3377</v>
      </c>
      <c r="B104" s="65" t="s">
        <v>3187</v>
      </c>
      <c r="C104" s="65" t="s">
        <v>761</v>
      </c>
      <c r="D104" s="65" t="s">
        <v>765</v>
      </c>
      <c r="E104" s="65" t="s">
        <v>743</v>
      </c>
      <c r="F104" s="65" t="s">
        <v>51</v>
      </c>
      <c r="G104" s="65" t="s">
        <v>3983</v>
      </c>
      <c r="H104" s="65" t="s">
        <v>755</v>
      </c>
      <c r="I104" s="65" t="s">
        <v>766</v>
      </c>
      <c r="J104" s="65" t="s">
        <v>3982</v>
      </c>
      <c r="K104" s="65"/>
      <c r="L104" s="65" t="s">
        <v>62</v>
      </c>
      <c r="M104" s="65" t="s">
        <v>62</v>
      </c>
      <c r="N104" s="65" t="s">
        <v>62</v>
      </c>
      <c r="O104" s="65" t="s">
        <v>61</v>
      </c>
      <c r="P104" s="65" t="s">
        <v>61</v>
      </c>
      <c r="Q104" s="65" t="s">
        <v>61</v>
      </c>
      <c r="R104" s="65" t="s">
        <v>61</v>
      </c>
      <c r="S104" s="65" t="s">
        <v>61</v>
      </c>
      <c r="T104" s="65" t="s">
        <v>62</v>
      </c>
      <c r="U104" s="65" t="s">
        <v>62</v>
      </c>
      <c r="V104" s="65" t="s">
        <v>62</v>
      </c>
      <c r="W104" s="65" t="s">
        <v>61</v>
      </c>
      <c r="X104" s="65" t="s">
        <v>76</v>
      </c>
      <c r="Y104" s="65" t="s">
        <v>76</v>
      </c>
      <c r="Z104" s="65" t="s">
        <v>76</v>
      </c>
      <c r="AA104" s="65" t="s">
        <v>61</v>
      </c>
      <c r="AB104" s="65" t="s">
        <v>77</v>
      </c>
      <c r="AC104" s="65" t="s">
        <v>77</v>
      </c>
      <c r="AD104" s="65" t="s">
        <v>77</v>
      </c>
      <c r="AE104" s="65" t="s">
        <v>61</v>
      </c>
      <c r="AF104" s="65" t="s">
        <v>61</v>
      </c>
      <c r="AG104" s="65" t="s">
        <v>61</v>
      </c>
      <c r="AH104" s="65" t="s">
        <v>61</v>
      </c>
      <c r="AI104" s="65" t="s">
        <v>61</v>
      </c>
      <c r="AJ104" s="65" t="s">
        <v>72</v>
      </c>
      <c r="AK104" s="65" t="s">
        <v>72</v>
      </c>
      <c r="AL104" s="65" t="s">
        <v>72</v>
      </c>
      <c r="AM104" s="65" t="s">
        <v>61</v>
      </c>
    </row>
    <row r="105" spans="1:39" ht="150.75">
      <c r="A105" s="65" t="s">
        <v>3378</v>
      </c>
      <c r="B105" s="65" t="s">
        <v>3186</v>
      </c>
      <c r="C105" s="65" t="s">
        <v>761</v>
      </c>
      <c r="D105" s="65" t="s">
        <v>770</v>
      </c>
      <c r="E105" s="65" t="s">
        <v>743</v>
      </c>
      <c r="F105" s="65" t="s">
        <v>51</v>
      </c>
      <c r="G105" s="65" t="s">
        <v>51</v>
      </c>
      <c r="H105" s="65" t="s">
        <v>755</v>
      </c>
      <c r="I105" s="65" t="s">
        <v>771</v>
      </c>
      <c r="J105" s="65" t="s">
        <v>3982</v>
      </c>
      <c r="K105" s="65"/>
      <c r="L105" s="65" t="s">
        <v>62</v>
      </c>
      <c r="M105" s="65" t="s">
        <v>62</v>
      </c>
      <c r="N105" s="65" t="s">
        <v>62</v>
      </c>
      <c r="O105" s="65" t="s">
        <v>61</v>
      </c>
      <c r="P105" s="65" t="s">
        <v>61</v>
      </c>
      <c r="Q105" s="65" t="s">
        <v>61</v>
      </c>
      <c r="R105" s="65" t="s">
        <v>61</v>
      </c>
      <c r="S105" s="65" t="s">
        <v>61</v>
      </c>
      <c r="T105" s="65" t="s">
        <v>62</v>
      </c>
      <c r="U105" s="65" t="s">
        <v>62</v>
      </c>
      <c r="V105" s="65" t="s">
        <v>62</v>
      </c>
      <c r="W105" s="65" t="s">
        <v>61</v>
      </c>
      <c r="X105" s="65" t="s">
        <v>76</v>
      </c>
      <c r="Y105" s="65" t="s">
        <v>76</v>
      </c>
      <c r="Z105" s="65" t="s">
        <v>76</v>
      </c>
      <c r="AA105" s="65" t="s">
        <v>61</v>
      </c>
      <c r="AB105" s="65" t="s">
        <v>77</v>
      </c>
      <c r="AC105" s="65" t="s">
        <v>77</v>
      </c>
      <c r="AD105" s="65" t="s">
        <v>77</v>
      </c>
      <c r="AE105" s="65" t="s">
        <v>61</v>
      </c>
      <c r="AF105" s="65" t="s">
        <v>61</v>
      </c>
      <c r="AG105" s="65" t="s">
        <v>61</v>
      </c>
      <c r="AH105" s="65" t="s">
        <v>61</v>
      </c>
      <c r="AI105" s="65" t="s">
        <v>61</v>
      </c>
      <c r="AJ105" s="65" t="s">
        <v>72</v>
      </c>
      <c r="AK105" s="65" t="s">
        <v>72</v>
      </c>
      <c r="AL105" s="65" t="s">
        <v>72</v>
      </c>
      <c r="AM105" s="65" t="s">
        <v>61</v>
      </c>
    </row>
    <row r="106" spans="1:39" ht="150.75">
      <c r="A106" s="65" t="s">
        <v>3379</v>
      </c>
      <c r="B106" s="65" t="s">
        <v>3186</v>
      </c>
      <c r="C106" s="65" t="s">
        <v>761</v>
      </c>
      <c r="D106" s="65" t="s">
        <v>762</v>
      </c>
      <c r="E106" s="65" t="s">
        <v>743</v>
      </c>
      <c r="F106" s="65" t="s">
        <v>51</v>
      </c>
      <c r="G106" s="65" t="s">
        <v>51</v>
      </c>
      <c r="H106" s="65" t="s">
        <v>755</v>
      </c>
      <c r="I106" s="65" t="s">
        <v>763</v>
      </c>
      <c r="J106" s="65" t="s">
        <v>3982</v>
      </c>
      <c r="K106" s="65"/>
      <c r="L106" s="65" t="s">
        <v>62</v>
      </c>
      <c r="M106" s="65" t="s">
        <v>62</v>
      </c>
      <c r="N106" s="65" t="s">
        <v>62</v>
      </c>
      <c r="O106" s="65" t="s">
        <v>61</v>
      </c>
      <c r="P106" s="65" t="s">
        <v>61</v>
      </c>
      <c r="Q106" s="65" t="s">
        <v>61</v>
      </c>
      <c r="R106" s="65" t="s">
        <v>61</v>
      </c>
      <c r="S106" s="65" t="s">
        <v>61</v>
      </c>
      <c r="T106" s="65" t="s">
        <v>62</v>
      </c>
      <c r="U106" s="65" t="s">
        <v>62</v>
      </c>
      <c r="V106" s="65" t="s">
        <v>62</v>
      </c>
      <c r="W106" s="65" t="s">
        <v>61</v>
      </c>
      <c r="X106" s="65" t="s">
        <v>76</v>
      </c>
      <c r="Y106" s="65" t="s">
        <v>76</v>
      </c>
      <c r="Z106" s="65" t="s">
        <v>76</v>
      </c>
      <c r="AA106" s="65" t="s">
        <v>61</v>
      </c>
      <c r="AB106" s="65" t="s">
        <v>77</v>
      </c>
      <c r="AC106" s="65" t="s">
        <v>77</v>
      </c>
      <c r="AD106" s="65" t="s">
        <v>77</v>
      </c>
      <c r="AE106" s="65" t="s">
        <v>61</v>
      </c>
      <c r="AF106" s="65" t="s">
        <v>61</v>
      </c>
      <c r="AG106" s="65" t="s">
        <v>61</v>
      </c>
      <c r="AH106" s="65" t="s">
        <v>61</v>
      </c>
      <c r="AI106" s="65" t="s">
        <v>61</v>
      </c>
      <c r="AJ106" s="65" t="s">
        <v>72</v>
      </c>
      <c r="AK106" s="65" t="s">
        <v>72</v>
      </c>
      <c r="AL106" s="65" t="s">
        <v>72</v>
      </c>
      <c r="AM106" s="65" t="s">
        <v>61</v>
      </c>
    </row>
    <row r="107" spans="1:39" ht="284.25">
      <c r="A107" s="65" t="s">
        <v>3267</v>
      </c>
      <c r="B107" s="65" t="s">
        <v>3192</v>
      </c>
      <c r="C107" s="65" t="s">
        <v>1191</v>
      </c>
      <c r="D107" s="65" t="s">
        <v>1198</v>
      </c>
      <c r="E107" s="65" t="s">
        <v>1112</v>
      </c>
      <c r="F107" s="65" t="s">
        <v>114</v>
      </c>
      <c r="G107" s="65" t="s">
        <v>3983</v>
      </c>
      <c r="H107" s="65" t="s">
        <v>1186</v>
      </c>
      <c r="I107" s="65" t="s">
        <v>1199</v>
      </c>
      <c r="J107" s="65" t="s">
        <v>3984</v>
      </c>
      <c r="K107" s="65" t="s">
        <v>20</v>
      </c>
      <c r="L107" s="65" t="s">
        <v>62</v>
      </c>
      <c r="M107" s="65" t="s">
        <v>62</v>
      </c>
      <c r="N107" s="65" t="s">
        <v>62</v>
      </c>
      <c r="O107" s="65" t="s">
        <v>61</v>
      </c>
      <c r="P107" s="65" t="s">
        <v>61</v>
      </c>
      <c r="Q107" s="65" t="s">
        <v>61</v>
      </c>
      <c r="R107" s="65" t="s">
        <v>61</v>
      </c>
      <c r="S107" s="65" t="s">
        <v>61</v>
      </c>
      <c r="T107" s="65" t="s">
        <v>62</v>
      </c>
      <c r="U107" s="65" t="s">
        <v>62</v>
      </c>
      <c r="V107" s="65" t="s">
        <v>62</v>
      </c>
      <c r="W107" s="65" t="s">
        <v>61</v>
      </c>
      <c r="X107" s="65" t="s">
        <v>76</v>
      </c>
      <c r="Y107" s="65" t="s">
        <v>76</v>
      </c>
      <c r="Z107" s="65" t="s">
        <v>76</v>
      </c>
      <c r="AA107" s="65" t="s">
        <v>61</v>
      </c>
      <c r="AB107" s="65" t="s">
        <v>77</v>
      </c>
      <c r="AC107" s="65" t="s">
        <v>77</v>
      </c>
      <c r="AD107" s="65" t="s">
        <v>77</v>
      </c>
      <c r="AE107" s="65" t="s">
        <v>61</v>
      </c>
      <c r="AF107" s="65" t="s">
        <v>61</v>
      </c>
      <c r="AG107" s="65" t="s">
        <v>2681</v>
      </c>
      <c r="AH107" s="65" t="s">
        <v>3343</v>
      </c>
      <c r="AI107" s="65" t="s">
        <v>62</v>
      </c>
      <c r="AJ107" s="65" t="s">
        <v>72</v>
      </c>
      <c r="AK107" s="65" t="s">
        <v>72</v>
      </c>
      <c r="AL107" s="65" t="s">
        <v>72</v>
      </c>
      <c r="AM107" s="65" t="s">
        <v>61</v>
      </c>
    </row>
    <row r="108" spans="1:39" ht="284.25">
      <c r="A108" s="65" t="s">
        <v>3380</v>
      </c>
      <c r="B108" s="65" t="s">
        <v>3192</v>
      </c>
      <c r="C108" s="65" t="s">
        <v>1191</v>
      </c>
      <c r="D108" s="65" t="s">
        <v>1207</v>
      </c>
      <c r="E108" s="65" t="s">
        <v>1112</v>
      </c>
      <c r="F108" s="65" t="s">
        <v>114</v>
      </c>
      <c r="G108" s="65" t="s">
        <v>3983</v>
      </c>
      <c r="H108" s="65" t="s">
        <v>1186</v>
      </c>
      <c r="I108" s="65" t="s">
        <v>1208</v>
      </c>
      <c r="J108" s="65" t="s">
        <v>3982</v>
      </c>
      <c r="K108" s="65"/>
      <c r="L108" s="65" t="s">
        <v>62</v>
      </c>
      <c r="M108" s="65" t="s">
        <v>62</v>
      </c>
      <c r="N108" s="65" t="s">
        <v>62</v>
      </c>
      <c r="O108" s="65" t="s">
        <v>61</v>
      </c>
      <c r="P108" s="65" t="s">
        <v>61</v>
      </c>
      <c r="Q108" s="65" t="s">
        <v>61</v>
      </c>
      <c r="R108" s="65" t="s">
        <v>61</v>
      </c>
      <c r="S108" s="65" t="s">
        <v>61</v>
      </c>
      <c r="T108" s="65" t="s">
        <v>62</v>
      </c>
      <c r="U108" s="65" t="s">
        <v>62</v>
      </c>
      <c r="V108" s="65" t="s">
        <v>62</v>
      </c>
      <c r="W108" s="65" t="s">
        <v>61</v>
      </c>
      <c r="X108" s="65" t="s">
        <v>76</v>
      </c>
      <c r="Y108" s="65" t="s">
        <v>76</v>
      </c>
      <c r="Z108" s="65" t="s">
        <v>76</v>
      </c>
      <c r="AA108" s="65" t="s">
        <v>61</v>
      </c>
      <c r="AB108" s="65" t="s">
        <v>77</v>
      </c>
      <c r="AC108" s="65" t="s">
        <v>77</v>
      </c>
      <c r="AD108" s="65" t="s">
        <v>77</v>
      </c>
      <c r="AE108" s="65" t="s">
        <v>61</v>
      </c>
      <c r="AF108" s="65" t="s">
        <v>61</v>
      </c>
      <c r="AG108" s="65" t="s">
        <v>61</v>
      </c>
      <c r="AH108" s="65" t="s">
        <v>61</v>
      </c>
      <c r="AI108" s="65" t="s">
        <v>61</v>
      </c>
      <c r="AJ108" s="65" t="s">
        <v>72</v>
      </c>
      <c r="AK108" s="65" t="s">
        <v>72</v>
      </c>
      <c r="AL108" s="65" t="s">
        <v>72</v>
      </c>
      <c r="AM108" s="65" t="s">
        <v>61</v>
      </c>
    </row>
    <row r="109" spans="1:39" ht="284.25">
      <c r="A109" s="65" t="s">
        <v>3253</v>
      </c>
      <c r="B109" s="65" t="s">
        <v>3187</v>
      </c>
      <c r="C109" s="65" t="s">
        <v>1191</v>
      </c>
      <c r="D109" s="65" t="s">
        <v>1194</v>
      </c>
      <c r="E109" s="65" t="s">
        <v>1112</v>
      </c>
      <c r="F109" s="65" t="s">
        <v>114</v>
      </c>
      <c r="G109" s="65" t="s">
        <v>3983</v>
      </c>
      <c r="H109" s="65" t="s">
        <v>1186</v>
      </c>
      <c r="I109" s="65" t="s">
        <v>1195</v>
      </c>
      <c r="J109" s="65" t="s">
        <v>3984</v>
      </c>
      <c r="K109" s="65" t="s">
        <v>3985</v>
      </c>
      <c r="L109" s="65" t="s">
        <v>61</v>
      </c>
      <c r="M109" s="65" t="s">
        <v>62</v>
      </c>
      <c r="N109" s="68" t="s">
        <v>3343</v>
      </c>
      <c r="O109" s="65" t="s">
        <v>62</v>
      </c>
      <c r="P109" s="65" t="s">
        <v>61</v>
      </c>
      <c r="Q109" s="65" t="s">
        <v>61</v>
      </c>
      <c r="R109" s="65" t="s">
        <v>61</v>
      </c>
      <c r="S109" s="65" t="s">
        <v>61</v>
      </c>
      <c r="T109" s="65" t="s">
        <v>62</v>
      </c>
      <c r="U109" s="65" t="s">
        <v>62</v>
      </c>
      <c r="V109" s="65" t="s">
        <v>62</v>
      </c>
      <c r="W109" s="65" t="s">
        <v>61</v>
      </c>
      <c r="X109" s="65" t="s">
        <v>3381</v>
      </c>
      <c r="Y109" s="65" t="s">
        <v>1295</v>
      </c>
      <c r="Z109" s="68" t="s">
        <v>3343</v>
      </c>
      <c r="AA109" s="65" t="s">
        <v>62</v>
      </c>
      <c r="AB109" s="65" t="s">
        <v>64</v>
      </c>
      <c r="AC109" s="65" t="s">
        <v>77</v>
      </c>
      <c r="AD109" s="65" t="s">
        <v>3343</v>
      </c>
      <c r="AE109" s="65" t="s">
        <v>62</v>
      </c>
      <c r="AF109" s="65" t="s">
        <v>62</v>
      </c>
      <c r="AG109" s="65" t="s">
        <v>2849</v>
      </c>
      <c r="AH109" s="65" t="s">
        <v>3343</v>
      </c>
      <c r="AI109" s="65" t="s">
        <v>62</v>
      </c>
      <c r="AJ109" s="65" t="s">
        <v>66</v>
      </c>
      <c r="AK109" s="65" t="s">
        <v>72</v>
      </c>
      <c r="AL109" s="65" t="s">
        <v>3343</v>
      </c>
      <c r="AM109" s="65" t="s">
        <v>62</v>
      </c>
    </row>
    <row r="110" spans="1:39" ht="284.25">
      <c r="A110" s="65" t="s">
        <v>3382</v>
      </c>
      <c r="B110" s="65" t="s">
        <v>3187</v>
      </c>
      <c r="C110" s="65" t="s">
        <v>1191</v>
      </c>
      <c r="D110" s="65" t="s">
        <v>1202</v>
      </c>
      <c r="E110" s="65" t="s">
        <v>1112</v>
      </c>
      <c r="F110" s="65" t="s">
        <v>114</v>
      </c>
      <c r="G110" s="65" t="s">
        <v>3983</v>
      </c>
      <c r="H110" s="65" t="s">
        <v>1186</v>
      </c>
      <c r="I110" s="65" t="s">
        <v>1203</v>
      </c>
      <c r="J110" s="65" t="s">
        <v>3984</v>
      </c>
      <c r="K110" s="65" t="s">
        <v>3985</v>
      </c>
      <c r="L110" s="65" t="s">
        <v>61</v>
      </c>
      <c r="M110" s="65" t="s">
        <v>62</v>
      </c>
      <c r="N110" s="68" t="s">
        <v>3343</v>
      </c>
      <c r="O110" s="65" t="s">
        <v>62</v>
      </c>
      <c r="P110" s="65" t="s">
        <v>61</v>
      </c>
      <c r="Q110" s="65" t="s">
        <v>61</v>
      </c>
      <c r="R110" s="65" t="s">
        <v>61</v>
      </c>
      <c r="S110" s="65" t="s">
        <v>61</v>
      </c>
      <c r="T110" s="65" t="s">
        <v>62</v>
      </c>
      <c r="U110" s="65" t="s">
        <v>62</v>
      </c>
      <c r="V110" s="65" t="s">
        <v>62</v>
      </c>
      <c r="W110" s="65" t="s">
        <v>61</v>
      </c>
      <c r="X110" s="65" t="s">
        <v>3999</v>
      </c>
      <c r="Y110" s="65" t="s">
        <v>76</v>
      </c>
      <c r="Z110" s="68" t="s">
        <v>3343</v>
      </c>
      <c r="AA110" s="65" t="s">
        <v>62</v>
      </c>
      <c r="AB110" s="65" t="s">
        <v>64</v>
      </c>
      <c r="AC110" s="65" t="s">
        <v>77</v>
      </c>
      <c r="AD110" s="65" t="s">
        <v>3343</v>
      </c>
      <c r="AE110" s="65" t="s">
        <v>62</v>
      </c>
      <c r="AF110" s="65" t="s">
        <v>62</v>
      </c>
      <c r="AG110" s="65" t="s">
        <v>61</v>
      </c>
      <c r="AH110" s="65" t="s">
        <v>3343</v>
      </c>
      <c r="AI110" s="65" t="s">
        <v>62</v>
      </c>
      <c r="AJ110" s="65" t="s">
        <v>66</v>
      </c>
      <c r="AK110" s="65" t="s">
        <v>72</v>
      </c>
      <c r="AL110" s="65" t="s">
        <v>3343</v>
      </c>
      <c r="AM110" s="65" t="s">
        <v>62</v>
      </c>
    </row>
    <row r="111" spans="1:39" ht="284.25">
      <c r="A111" s="65" t="s">
        <v>3384</v>
      </c>
      <c r="B111" s="65" t="s">
        <v>3186</v>
      </c>
      <c r="C111" s="65" t="s">
        <v>1191</v>
      </c>
      <c r="D111" s="65" t="s">
        <v>1192</v>
      </c>
      <c r="E111" s="65" t="s">
        <v>1112</v>
      </c>
      <c r="F111" s="65" t="s">
        <v>114</v>
      </c>
      <c r="G111" s="65" t="s">
        <v>2694</v>
      </c>
      <c r="H111" s="65" t="s">
        <v>1186</v>
      </c>
      <c r="I111" s="65" t="s">
        <v>1193</v>
      </c>
      <c r="J111" s="65" t="s">
        <v>3982</v>
      </c>
      <c r="K111" s="65"/>
      <c r="L111" s="65" t="s">
        <v>62</v>
      </c>
      <c r="M111" s="65" t="s">
        <v>62</v>
      </c>
      <c r="N111" s="65" t="s">
        <v>62</v>
      </c>
      <c r="O111" s="65" t="s">
        <v>61</v>
      </c>
      <c r="P111" s="65" t="s">
        <v>61</v>
      </c>
      <c r="Q111" s="65" t="s">
        <v>61</v>
      </c>
      <c r="R111" s="65" t="s">
        <v>61</v>
      </c>
      <c r="S111" s="65" t="s">
        <v>61</v>
      </c>
      <c r="T111" s="65" t="s">
        <v>62</v>
      </c>
      <c r="U111" s="65" t="s">
        <v>62</v>
      </c>
      <c r="V111" s="65" t="s">
        <v>62</v>
      </c>
      <c r="W111" s="65" t="s">
        <v>61</v>
      </c>
      <c r="X111" s="65" t="s">
        <v>76</v>
      </c>
      <c r="Y111" s="65" t="s">
        <v>76</v>
      </c>
      <c r="Z111" s="65" t="s">
        <v>76</v>
      </c>
      <c r="AA111" s="65" t="s">
        <v>61</v>
      </c>
      <c r="AB111" s="65" t="s">
        <v>77</v>
      </c>
      <c r="AC111" s="65" t="s">
        <v>77</v>
      </c>
      <c r="AD111" s="65" t="s">
        <v>77</v>
      </c>
      <c r="AE111" s="65" t="s">
        <v>61</v>
      </c>
      <c r="AF111" s="65" t="s">
        <v>61</v>
      </c>
      <c r="AG111" s="65" t="s">
        <v>61</v>
      </c>
      <c r="AH111" s="65" t="s">
        <v>61</v>
      </c>
      <c r="AI111" s="65" t="s">
        <v>61</v>
      </c>
      <c r="AJ111" s="65" t="s">
        <v>72</v>
      </c>
      <c r="AK111" s="65" t="s">
        <v>72</v>
      </c>
      <c r="AL111" s="65" t="s">
        <v>72</v>
      </c>
      <c r="AM111" s="65" t="s">
        <v>61</v>
      </c>
    </row>
    <row r="112" spans="1:39" ht="284.25">
      <c r="A112" s="65" t="s">
        <v>3385</v>
      </c>
      <c r="B112" s="65" t="s">
        <v>3186</v>
      </c>
      <c r="C112" s="65" t="s">
        <v>1191</v>
      </c>
      <c r="D112" s="65" t="s">
        <v>1200</v>
      </c>
      <c r="E112" s="65" t="s">
        <v>1112</v>
      </c>
      <c r="F112" s="65" t="s">
        <v>114</v>
      </c>
      <c r="G112" s="65" t="s">
        <v>2694</v>
      </c>
      <c r="H112" s="65" t="s">
        <v>1186</v>
      </c>
      <c r="I112" s="65" t="s">
        <v>1201</v>
      </c>
      <c r="J112" s="65" t="s">
        <v>3982</v>
      </c>
      <c r="K112" s="65"/>
      <c r="L112" s="65" t="s">
        <v>62</v>
      </c>
      <c r="M112" s="65" t="s">
        <v>62</v>
      </c>
      <c r="N112" s="65" t="s">
        <v>62</v>
      </c>
      <c r="O112" s="65" t="s">
        <v>61</v>
      </c>
      <c r="P112" s="65" t="s">
        <v>61</v>
      </c>
      <c r="Q112" s="65" t="s">
        <v>61</v>
      </c>
      <c r="R112" s="65" t="s">
        <v>61</v>
      </c>
      <c r="S112" s="65" t="s">
        <v>61</v>
      </c>
      <c r="T112" s="65" t="s">
        <v>62</v>
      </c>
      <c r="U112" s="65" t="s">
        <v>62</v>
      </c>
      <c r="V112" s="65" t="s">
        <v>62</v>
      </c>
      <c r="W112" s="65" t="s">
        <v>61</v>
      </c>
      <c r="X112" s="65" t="s">
        <v>76</v>
      </c>
      <c r="Y112" s="65" t="s">
        <v>76</v>
      </c>
      <c r="Z112" s="65" t="s">
        <v>76</v>
      </c>
      <c r="AA112" s="65" t="s">
        <v>61</v>
      </c>
      <c r="AB112" s="65" t="s">
        <v>77</v>
      </c>
      <c r="AC112" s="65" t="s">
        <v>77</v>
      </c>
      <c r="AD112" s="65" t="s">
        <v>77</v>
      </c>
      <c r="AE112" s="65" t="s">
        <v>61</v>
      </c>
      <c r="AF112" s="65" t="s">
        <v>61</v>
      </c>
      <c r="AG112" s="65" t="s">
        <v>61</v>
      </c>
      <c r="AH112" s="65" t="s">
        <v>61</v>
      </c>
      <c r="AI112" s="65" t="s">
        <v>61</v>
      </c>
      <c r="AJ112" s="65" t="s">
        <v>72</v>
      </c>
      <c r="AK112" s="65" t="s">
        <v>72</v>
      </c>
      <c r="AL112" s="65" t="s">
        <v>72</v>
      </c>
      <c r="AM112" s="65" t="s">
        <v>61</v>
      </c>
    </row>
    <row r="113" spans="1:39" ht="168">
      <c r="A113" s="65" t="s">
        <v>3386</v>
      </c>
      <c r="B113" s="65" t="s">
        <v>3192</v>
      </c>
      <c r="C113" s="65" t="s">
        <v>798</v>
      </c>
      <c r="D113" s="65" t="s">
        <v>684</v>
      </c>
      <c r="E113" s="65" t="s">
        <v>743</v>
      </c>
      <c r="F113" s="65" t="s">
        <v>114</v>
      </c>
      <c r="G113" s="65" t="s">
        <v>3983</v>
      </c>
      <c r="H113" s="65" t="s">
        <v>793</v>
      </c>
      <c r="I113" s="65" t="s">
        <v>802</v>
      </c>
      <c r="J113" s="65" t="s">
        <v>3982</v>
      </c>
      <c r="K113" s="65"/>
      <c r="L113" s="65" t="s">
        <v>62</v>
      </c>
      <c r="M113" s="65" t="s">
        <v>62</v>
      </c>
      <c r="N113" s="65" t="s">
        <v>62</v>
      </c>
      <c r="O113" s="65" t="s">
        <v>61</v>
      </c>
      <c r="P113" s="65" t="s">
        <v>61</v>
      </c>
      <c r="Q113" s="65" t="s">
        <v>61</v>
      </c>
      <c r="R113" s="65" t="s">
        <v>61</v>
      </c>
      <c r="S113" s="65" t="s">
        <v>61</v>
      </c>
      <c r="T113" s="65" t="s">
        <v>62</v>
      </c>
      <c r="U113" s="65" t="s">
        <v>62</v>
      </c>
      <c r="V113" s="65" t="s">
        <v>62</v>
      </c>
      <c r="W113" s="65" t="s">
        <v>61</v>
      </c>
      <c r="X113" s="65" t="s">
        <v>76</v>
      </c>
      <c r="Y113" s="65" t="s">
        <v>76</v>
      </c>
      <c r="Z113" s="65" t="s">
        <v>76</v>
      </c>
      <c r="AA113" s="65" t="s">
        <v>61</v>
      </c>
      <c r="AB113" s="65" t="s">
        <v>77</v>
      </c>
      <c r="AC113" s="65" t="s">
        <v>77</v>
      </c>
      <c r="AD113" s="65" t="s">
        <v>77</v>
      </c>
      <c r="AE113" s="65" t="s">
        <v>61</v>
      </c>
      <c r="AF113" s="65" t="s">
        <v>61</v>
      </c>
      <c r="AG113" s="65" t="s">
        <v>61</v>
      </c>
      <c r="AH113" s="65" t="s">
        <v>61</v>
      </c>
      <c r="AI113" s="65" t="s">
        <v>61</v>
      </c>
      <c r="AJ113" s="65" t="s">
        <v>72</v>
      </c>
      <c r="AK113" s="65" t="s">
        <v>72</v>
      </c>
      <c r="AL113" s="65" t="s">
        <v>72</v>
      </c>
      <c r="AM113" s="65" t="s">
        <v>61</v>
      </c>
    </row>
    <row r="114" spans="1:39" ht="168">
      <c r="A114" s="65" t="s">
        <v>3247</v>
      </c>
      <c r="B114" s="65" t="s">
        <v>3187</v>
      </c>
      <c r="C114" s="65" t="s">
        <v>798</v>
      </c>
      <c r="D114" s="65" t="s">
        <v>682</v>
      </c>
      <c r="E114" s="65" t="s">
        <v>743</v>
      </c>
      <c r="F114" s="65" t="s">
        <v>114</v>
      </c>
      <c r="G114" s="65" t="s">
        <v>3983</v>
      </c>
      <c r="H114" s="65" t="s">
        <v>793</v>
      </c>
      <c r="I114" s="65" t="s">
        <v>801</v>
      </c>
      <c r="J114" s="65" t="s">
        <v>3984</v>
      </c>
      <c r="K114" s="65" t="s">
        <v>4000</v>
      </c>
      <c r="L114" s="65" t="s">
        <v>62</v>
      </c>
      <c r="M114" s="65" t="s">
        <v>62</v>
      </c>
      <c r="N114" s="65" t="s">
        <v>62</v>
      </c>
      <c r="O114" s="65" t="s">
        <v>61</v>
      </c>
      <c r="P114" s="65" t="s">
        <v>61</v>
      </c>
      <c r="Q114" s="65">
        <v>1</v>
      </c>
      <c r="R114" s="68" t="s">
        <v>3343</v>
      </c>
      <c r="S114" s="65" t="s">
        <v>62</v>
      </c>
      <c r="T114" s="65" t="s">
        <v>62</v>
      </c>
      <c r="U114" s="65">
        <v>2</v>
      </c>
      <c r="V114" s="68" t="s">
        <v>3343</v>
      </c>
      <c r="W114" s="65" t="s">
        <v>62</v>
      </c>
      <c r="X114" s="65" t="s">
        <v>76</v>
      </c>
      <c r="Y114" s="65" t="s">
        <v>76</v>
      </c>
      <c r="Z114" s="65" t="s">
        <v>76</v>
      </c>
      <c r="AA114" s="65" t="s">
        <v>61</v>
      </c>
      <c r="AB114" s="65" t="s">
        <v>77</v>
      </c>
      <c r="AC114" s="65" t="s">
        <v>77</v>
      </c>
      <c r="AD114" s="65" t="s">
        <v>77</v>
      </c>
      <c r="AE114" s="65" t="s">
        <v>61</v>
      </c>
      <c r="AF114" s="65" t="s">
        <v>61</v>
      </c>
      <c r="AG114" s="65" t="s">
        <v>61</v>
      </c>
      <c r="AH114" s="65" t="s">
        <v>61</v>
      </c>
      <c r="AI114" s="65" t="s">
        <v>61</v>
      </c>
      <c r="AJ114" s="65" t="s">
        <v>72</v>
      </c>
      <c r="AK114" s="65" t="s">
        <v>72</v>
      </c>
      <c r="AL114" s="65" t="s">
        <v>72</v>
      </c>
      <c r="AM114" s="65" t="s">
        <v>61</v>
      </c>
    </row>
    <row r="115" spans="1:39" ht="150.75">
      <c r="A115" s="65" t="s">
        <v>3387</v>
      </c>
      <c r="B115" s="65" t="s">
        <v>3186</v>
      </c>
      <c r="C115" s="65" t="s">
        <v>798</v>
      </c>
      <c r="D115" s="65" t="s">
        <v>678</v>
      </c>
      <c r="E115" s="65" t="s">
        <v>743</v>
      </c>
      <c r="F115" s="65" t="s">
        <v>114</v>
      </c>
      <c r="G115" s="65" t="s">
        <v>2694</v>
      </c>
      <c r="H115" s="65" t="s">
        <v>793</v>
      </c>
      <c r="I115" s="65" t="s">
        <v>799</v>
      </c>
      <c r="J115" s="65" t="s">
        <v>3982</v>
      </c>
      <c r="K115" s="65"/>
      <c r="L115" s="65" t="s">
        <v>62</v>
      </c>
      <c r="M115" s="65" t="s">
        <v>62</v>
      </c>
      <c r="N115" s="65" t="s">
        <v>62</v>
      </c>
      <c r="O115" s="65" t="s">
        <v>61</v>
      </c>
      <c r="P115" s="65" t="s">
        <v>61</v>
      </c>
      <c r="Q115" s="65" t="s">
        <v>61</v>
      </c>
      <c r="R115" s="65" t="s">
        <v>61</v>
      </c>
      <c r="S115" s="65" t="s">
        <v>61</v>
      </c>
      <c r="T115" s="65" t="s">
        <v>62</v>
      </c>
      <c r="U115" s="65" t="s">
        <v>62</v>
      </c>
      <c r="V115" s="65" t="s">
        <v>62</v>
      </c>
      <c r="W115" s="65" t="s">
        <v>61</v>
      </c>
      <c r="X115" s="65" t="s">
        <v>76</v>
      </c>
      <c r="Y115" s="65" t="s">
        <v>76</v>
      </c>
      <c r="Z115" s="65" t="s">
        <v>76</v>
      </c>
      <c r="AA115" s="65" t="s">
        <v>61</v>
      </c>
      <c r="AB115" s="65" t="s">
        <v>77</v>
      </c>
      <c r="AC115" s="65" t="s">
        <v>77</v>
      </c>
      <c r="AD115" s="65" t="s">
        <v>77</v>
      </c>
      <c r="AE115" s="65" t="s">
        <v>61</v>
      </c>
      <c r="AF115" s="65" t="s">
        <v>61</v>
      </c>
      <c r="AG115" s="65" t="s">
        <v>61</v>
      </c>
      <c r="AH115" s="65" t="s">
        <v>61</v>
      </c>
      <c r="AI115" s="65" t="s">
        <v>61</v>
      </c>
      <c r="AJ115" s="65" t="s">
        <v>72</v>
      </c>
      <c r="AK115" s="65" t="s">
        <v>72</v>
      </c>
      <c r="AL115" s="65" t="s">
        <v>72</v>
      </c>
      <c r="AM115" s="65" t="s">
        <v>61</v>
      </c>
    </row>
    <row r="116" spans="1:39" ht="284.25">
      <c r="A116" s="65" t="s">
        <v>3388</v>
      </c>
      <c r="B116" s="65" t="s">
        <v>3192</v>
      </c>
      <c r="C116" s="65" t="s">
        <v>1087</v>
      </c>
      <c r="D116" s="65" t="s">
        <v>1092</v>
      </c>
      <c r="E116" s="65" t="s">
        <v>1070</v>
      </c>
      <c r="F116" s="65" t="s">
        <v>51</v>
      </c>
      <c r="G116" s="65" t="s">
        <v>3983</v>
      </c>
      <c r="H116" s="65" t="s">
        <v>1082</v>
      </c>
      <c r="I116" s="65" t="s">
        <v>1093</v>
      </c>
      <c r="J116" s="65" t="s">
        <v>3984</v>
      </c>
      <c r="K116" s="65" t="s">
        <v>3988</v>
      </c>
      <c r="L116" s="65" t="s">
        <v>62</v>
      </c>
      <c r="M116" s="65" t="s">
        <v>62</v>
      </c>
      <c r="N116" s="65" t="s">
        <v>62</v>
      </c>
      <c r="O116" s="65" t="s">
        <v>61</v>
      </c>
      <c r="P116" s="65" t="s">
        <v>61</v>
      </c>
      <c r="Q116" s="65" t="s">
        <v>61</v>
      </c>
      <c r="R116" s="65" t="s">
        <v>61</v>
      </c>
      <c r="S116" s="65" t="s">
        <v>61</v>
      </c>
      <c r="T116" s="65" t="s">
        <v>62</v>
      </c>
      <c r="U116" s="65" t="s">
        <v>62</v>
      </c>
      <c r="V116" s="65" t="s">
        <v>62</v>
      </c>
      <c r="W116" s="65" t="s">
        <v>61</v>
      </c>
      <c r="X116" s="65" t="s">
        <v>536</v>
      </c>
      <c r="Y116" s="65" t="s">
        <v>222</v>
      </c>
      <c r="Z116" s="68" t="s">
        <v>3343</v>
      </c>
      <c r="AA116" s="65" t="s">
        <v>62</v>
      </c>
      <c r="AB116" s="65" t="s">
        <v>77</v>
      </c>
      <c r="AC116" s="65" t="s">
        <v>64</v>
      </c>
      <c r="AD116" s="65" t="s">
        <v>3343</v>
      </c>
      <c r="AE116" s="65" t="s">
        <v>62</v>
      </c>
      <c r="AF116" s="65" t="s">
        <v>61</v>
      </c>
      <c r="AG116" s="65" t="s">
        <v>61</v>
      </c>
      <c r="AH116" s="65" t="s">
        <v>61</v>
      </c>
      <c r="AI116" s="65" t="s">
        <v>61</v>
      </c>
      <c r="AJ116" s="65" t="s">
        <v>72</v>
      </c>
      <c r="AK116" s="65" t="s">
        <v>66</v>
      </c>
      <c r="AL116" s="65" t="s">
        <v>3343</v>
      </c>
      <c r="AM116" s="65" t="s">
        <v>62</v>
      </c>
    </row>
    <row r="117" spans="1:39" ht="284.25">
      <c r="A117" s="65" t="s">
        <v>3389</v>
      </c>
      <c r="B117" s="65" t="s">
        <v>3187</v>
      </c>
      <c r="C117" s="65" t="s">
        <v>1087</v>
      </c>
      <c r="D117" s="65" t="s">
        <v>1090</v>
      </c>
      <c r="E117" s="65" t="s">
        <v>1070</v>
      </c>
      <c r="F117" s="65" t="s">
        <v>51</v>
      </c>
      <c r="G117" s="65" t="s">
        <v>3983</v>
      </c>
      <c r="H117" s="65" t="s">
        <v>1082</v>
      </c>
      <c r="I117" s="65" t="s">
        <v>1091</v>
      </c>
      <c r="J117" s="65" t="s">
        <v>3982</v>
      </c>
      <c r="K117" s="65"/>
      <c r="L117" s="65" t="s">
        <v>62</v>
      </c>
      <c r="M117" s="65" t="s">
        <v>62</v>
      </c>
      <c r="N117" s="65" t="s">
        <v>62</v>
      </c>
      <c r="O117" s="65" t="s">
        <v>61</v>
      </c>
      <c r="P117" s="65" t="s">
        <v>61</v>
      </c>
      <c r="Q117" s="65" t="s">
        <v>61</v>
      </c>
      <c r="R117" s="65" t="s">
        <v>61</v>
      </c>
      <c r="S117" s="65" t="s">
        <v>61</v>
      </c>
      <c r="T117" s="65" t="s">
        <v>62</v>
      </c>
      <c r="U117" s="65" t="s">
        <v>62</v>
      </c>
      <c r="V117" s="65" t="s">
        <v>62</v>
      </c>
      <c r="W117" s="65" t="s">
        <v>61</v>
      </c>
      <c r="X117" s="65" t="s">
        <v>76</v>
      </c>
      <c r="Y117" s="65" t="s">
        <v>76</v>
      </c>
      <c r="Z117" s="65" t="s">
        <v>76</v>
      </c>
      <c r="AA117" s="65" t="s">
        <v>61</v>
      </c>
      <c r="AB117" s="65" t="s">
        <v>77</v>
      </c>
      <c r="AC117" s="65" t="s">
        <v>77</v>
      </c>
      <c r="AD117" s="65" t="s">
        <v>77</v>
      </c>
      <c r="AE117" s="65" t="s">
        <v>61</v>
      </c>
      <c r="AF117" s="65" t="s">
        <v>61</v>
      </c>
      <c r="AG117" s="65" t="s">
        <v>61</v>
      </c>
      <c r="AH117" s="65" t="s">
        <v>61</v>
      </c>
      <c r="AI117" s="65" t="s">
        <v>61</v>
      </c>
      <c r="AJ117" s="65" t="s">
        <v>72</v>
      </c>
      <c r="AK117" s="65" t="s">
        <v>72</v>
      </c>
      <c r="AL117" s="65" t="s">
        <v>72</v>
      </c>
      <c r="AM117" s="65" t="s">
        <v>61</v>
      </c>
    </row>
    <row r="118" spans="1:39" ht="284.25">
      <c r="A118" s="65" t="s">
        <v>3390</v>
      </c>
      <c r="B118" s="65" t="s">
        <v>3186</v>
      </c>
      <c r="C118" s="65" t="s">
        <v>1087</v>
      </c>
      <c r="D118" s="65" t="s">
        <v>1088</v>
      </c>
      <c r="E118" s="65" t="s">
        <v>1070</v>
      </c>
      <c r="F118" s="65" t="s">
        <v>51</v>
      </c>
      <c r="G118" s="65" t="s">
        <v>51</v>
      </c>
      <c r="H118" s="65" t="s">
        <v>1082</v>
      </c>
      <c r="I118" s="65" t="s">
        <v>1089</v>
      </c>
      <c r="J118" s="65" t="s">
        <v>3982</v>
      </c>
      <c r="K118" s="65"/>
      <c r="L118" s="65" t="s">
        <v>62</v>
      </c>
      <c r="M118" s="65" t="s">
        <v>62</v>
      </c>
      <c r="N118" s="65" t="s">
        <v>62</v>
      </c>
      <c r="O118" s="65" t="s">
        <v>61</v>
      </c>
      <c r="P118" s="65" t="s">
        <v>61</v>
      </c>
      <c r="Q118" s="65" t="s">
        <v>61</v>
      </c>
      <c r="R118" s="65" t="s">
        <v>61</v>
      </c>
      <c r="S118" s="65" t="s">
        <v>61</v>
      </c>
      <c r="T118" s="65" t="s">
        <v>62</v>
      </c>
      <c r="U118" s="65" t="s">
        <v>62</v>
      </c>
      <c r="V118" s="65" t="s">
        <v>62</v>
      </c>
      <c r="W118" s="65" t="s">
        <v>61</v>
      </c>
      <c r="X118" s="65" t="s">
        <v>76</v>
      </c>
      <c r="Y118" s="65" t="s">
        <v>76</v>
      </c>
      <c r="Z118" s="65" t="s">
        <v>76</v>
      </c>
      <c r="AA118" s="65" t="s">
        <v>61</v>
      </c>
      <c r="AB118" s="65" t="s">
        <v>77</v>
      </c>
      <c r="AC118" s="65" t="s">
        <v>77</v>
      </c>
      <c r="AD118" s="65" t="s">
        <v>77</v>
      </c>
      <c r="AE118" s="65" t="s">
        <v>61</v>
      </c>
      <c r="AF118" s="65" t="s">
        <v>61</v>
      </c>
      <c r="AG118" s="65" t="s">
        <v>61</v>
      </c>
      <c r="AH118" s="65" t="s">
        <v>61</v>
      </c>
      <c r="AI118" s="65" t="s">
        <v>61</v>
      </c>
      <c r="AJ118" s="65" t="s">
        <v>72</v>
      </c>
      <c r="AK118" s="65" t="s">
        <v>72</v>
      </c>
      <c r="AL118" s="65" t="s">
        <v>72</v>
      </c>
      <c r="AM118" s="65" t="s">
        <v>61</v>
      </c>
    </row>
    <row r="119" spans="1:39" ht="134.25">
      <c r="A119" s="65" t="s">
        <v>3391</v>
      </c>
      <c r="B119" s="65" t="s">
        <v>3186</v>
      </c>
      <c r="C119" s="65" t="s">
        <v>2249</v>
      </c>
      <c r="D119" s="65" t="s">
        <v>2250</v>
      </c>
      <c r="E119" s="65" t="s">
        <v>2178</v>
      </c>
      <c r="F119" s="65" t="s">
        <v>80</v>
      </c>
      <c r="G119" s="65" t="s">
        <v>80</v>
      </c>
      <c r="H119" s="65" t="s">
        <v>2243</v>
      </c>
      <c r="I119" s="65" t="s">
        <v>3020</v>
      </c>
      <c r="J119" s="65" t="s">
        <v>3982</v>
      </c>
      <c r="K119" s="65"/>
      <c r="L119" s="65" t="s">
        <v>62</v>
      </c>
      <c r="M119" s="65" t="s">
        <v>62</v>
      </c>
      <c r="N119" s="65" t="s">
        <v>62</v>
      </c>
      <c r="O119" s="65" t="s">
        <v>61</v>
      </c>
      <c r="P119" s="65" t="s">
        <v>61</v>
      </c>
      <c r="Q119" s="65" t="s">
        <v>61</v>
      </c>
      <c r="R119" s="65" t="s">
        <v>61</v>
      </c>
      <c r="S119" s="65" t="s">
        <v>61</v>
      </c>
      <c r="T119" s="65" t="s">
        <v>62</v>
      </c>
      <c r="U119" s="65" t="s">
        <v>62</v>
      </c>
      <c r="V119" s="65" t="s">
        <v>62</v>
      </c>
      <c r="W119" s="65" t="s">
        <v>61</v>
      </c>
      <c r="X119" s="65" t="s">
        <v>76</v>
      </c>
      <c r="Y119" s="65" t="s">
        <v>76</v>
      </c>
      <c r="Z119" s="65" t="s">
        <v>76</v>
      </c>
      <c r="AA119" s="65" t="s">
        <v>61</v>
      </c>
      <c r="AB119" s="65" t="s">
        <v>77</v>
      </c>
      <c r="AC119" s="65" t="s">
        <v>77</v>
      </c>
      <c r="AD119" s="65" t="s">
        <v>77</v>
      </c>
      <c r="AE119" s="65" t="s">
        <v>61</v>
      </c>
      <c r="AF119" s="65" t="s">
        <v>61</v>
      </c>
      <c r="AG119" s="65" t="s">
        <v>61</v>
      </c>
      <c r="AH119" s="65" t="s">
        <v>61</v>
      </c>
      <c r="AI119" s="65" t="s">
        <v>61</v>
      </c>
      <c r="AJ119" s="65" t="s">
        <v>72</v>
      </c>
      <c r="AK119" s="65" t="s">
        <v>72</v>
      </c>
      <c r="AL119" s="65" t="s">
        <v>72</v>
      </c>
      <c r="AM119" s="65" t="s">
        <v>61</v>
      </c>
    </row>
    <row r="120" spans="1:39" ht="150.75">
      <c r="A120" s="65" t="s">
        <v>3392</v>
      </c>
      <c r="B120" s="65" t="s">
        <v>3192</v>
      </c>
      <c r="C120" s="65" t="s">
        <v>2249</v>
      </c>
      <c r="D120" s="65" t="s">
        <v>2254</v>
      </c>
      <c r="E120" s="65" t="s">
        <v>2178</v>
      </c>
      <c r="F120" s="65" t="s">
        <v>80</v>
      </c>
      <c r="G120" s="65" t="s">
        <v>3983</v>
      </c>
      <c r="H120" s="65" t="s">
        <v>2243</v>
      </c>
      <c r="I120" s="65" t="s">
        <v>3022</v>
      </c>
      <c r="J120" s="65" t="s">
        <v>3982</v>
      </c>
      <c r="K120" s="65"/>
      <c r="L120" s="65" t="s">
        <v>62</v>
      </c>
      <c r="M120" s="65" t="s">
        <v>62</v>
      </c>
      <c r="N120" s="65" t="s">
        <v>62</v>
      </c>
      <c r="O120" s="65" t="s">
        <v>61</v>
      </c>
      <c r="P120" s="65" t="s">
        <v>61</v>
      </c>
      <c r="Q120" s="65" t="s">
        <v>61</v>
      </c>
      <c r="R120" s="65" t="s">
        <v>61</v>
      </c>
      <c r="S120" s="65" t="s">
        <v>61</v>
      </c>
      <c r="T120" s="65" t="s">
        <v>62</v>
      </c>
      <c r="U120" s="65" t="s">
        <v>62</v>
      </c>
      <c r="V120" s="65" t="s">
        <v>62</v>
      </c>
      <c r="W120" s="65" t="s">
        <v>61</v>
      </c>
      <c r="X120" s="65" t="s">
        <v>76</v>
      </c>
      <c r="Y120" s="65" t="s">
        <v>76</v>
      </c>
      <c r="Z120" s="65" t="s">
        <v>76</v>
      </c>
      <c r="AA120" s="65" t="s">
        <v>61</v>
      </c>
      <c r="AB120" s="65" t="s">
        <v>77</v>
      </c>
      <c r="AC120" s="65" t="s">
        <v>77</v>
      </c>
      <c r="AD120" s="65" t="s">
        <v>77</v>
      </c>
      <c r="AE120" s="65" t="s">
        <v>61</v>
      </c>
      <c r="AF120" s="65" t="s">
        <v>61</v>
      </c>
      <c r="AG120" s="65" t="s">
        <v>61</v>
      </c>
      <c r="AH120" s="65" t="s">
        <v>61</v>
      </c>
      <c r="AI120" s="65" t="s">
        <v>61</v>
      </c>
      <c r="AJ120" s="65" t="s">
        <v>72</v>
      </c>
      <c r="AK120" s="65" t="s">
        <v>72</v>
      </c>
      <c r="AL120" s="65" t="s">
        <v>72</v>
      </c>
      <c r="AM120" s="65" t="s">
        <v>61</v>
      </c>
    </row>
    <row r="121" spans="1:39" ht="150.75">
      <c r="A121" s="65" t="s">
        <v>3393</v>
      </c>
      <c r="B121" s="65" t="s">
        <v>3192</v>
      </c>
      <c r="C121" s="65" t="s">
        <v>2249</v>
      </c>
      <c r="D121" s="65" t="s">
        <v>235</v>
      </c>
      <c r="E121" s="65" t="s">
        <v>2178</v>
      </c>
      <c r="F121" s="65" t="s">
        <v>80</v>
      </c>
      <c r="G121" s="65" t="s">
        <v>3983</v>
      </c>
      <c r="H121" s="65" t="s">
        <v>2243</v>
      </c>
      <c r="I121" s="65" t="s">
        <v>3025</v>
      </c>
      <c r="J121" s="65" t="s">
        <v>3982</v>
      </c>
      <c r="K121" s="65"/>
      <c r="L121" s="65" t="s">
        <v>62</v>
      </c>
      <c r="M121" s="65" t="s">
        <v>62</v>
      </c>
      <c r="N121" s="65" t="s">
        <v>62</v>
      </c>
      <c r="O121" s="65" t="s">
        <v>61</v>
      </c>
      <c r="P121" s="65" t="s">
        <v>61</v>
      </c>
      <c r="Q121" s="65" t="s">
        <v>61</v>
      </c>
      <c r="R121" s="65" t="s">
        <v>61</v>
      </c>
      <c r="S121" s="65" t="s">
        <v>61</v>
      </c>
      <c r="T121" s="65" t="s">
        <v>62</v>
      </c>
      <c r="U121" s="65" t="s">
        <v>62</v>
      </c>
      <c r="V121" s="65" t="s">
        <v>62</v>
      </c>
      <c r="W121" s="65" t="s">
        <v>61</v>
      </c>
      <c r="X121" s="65" t="s">
        <v>76</v>
      </c>
      <c r="Y121" s="65" t="s">
        <v>76</v>
      </c>
      <c r="Z121" s="65" t="s">
        <v>76</v>
      </c>
      <c r="AA121" s="65" t="s">
        <v>61</v>
      </c>
      <c r="AB121" s="65" t="s">
        <v>77</v>
      </c>
      <c r="AC121" s="65" t="s">
        <v>77</v>
      </c>
      <c r="AD121" s="65" t="s">
        <v>77</v>
      </c>
      <c r="AE121" s="65" t="s">
        <v>61</v>
      </c>
      <c r="AF121" s="65" t="s">
        <v>61</v>
      </c>
      <c r="AG121" s="65" t="s">
        <v>61</v>
      </c>
      <c r="AH121" s="65" t="s">
        <v>61</v>
      </c>
      <c r="AI121" s="65" t="s">
        <v>61</v>
      </c>
      <c r="AJ121" s="65" t="s">
        <v>72</v>
      </c>
      <c r="AK121" s="65" t="s">
        <v>72</v>
      </c>
      <c r="AL121" s="65" t="s">
        <v>72</v>
      </c>
      <c r="AM121" s="65" t="s">
        <v>61</v>
      </c>
    </row>
    <row r="122" spans="1:39" ht="150.75">
      <c r="A122" s="65" t="s">
        <v>3394</v>
      </c>
      <c r="B122" s="65" t="s">
        <v>3187</v>
      </c>
      <c r="C122" s="65" t="s">
        <v>2249</v>
      </c>
      <c r="D122" s="65" t="s">
        <v>2252</v>
      </c>
      <c r="E122" s="65" t="s">
        <v>2178</v>
      </c>
      <c r="F122" s="65" t="s">
        <v>80</v>
      </c>
      <c r="G122" s="65" t="s">
        <v>3983</v>
      </c>
      <c r="H122" s="65" t="s">
        <v>2243</v>
      </c>
      <c r="I122" s="65" t="s">
        <v>3021</v>
      </c>
      <c r="J122" s="65" t="s">
        <v>3982</v>
      </c>
      <c r="K122" s="65"/>
      <c r="L122" s="65" t="s">
        <v>62</v>
      </c>
      <c r="M122" s="65" t="s">
        <v>62</v>
      </c>
      <c r="N122" s="65" t="s">
        <v>62</v>
      </c>
      <c r="O122" s="65" t="s">
        <v>61</v>
      </c>
      <c r="P122" s="65" t="s">
        <v>61</v>
      </c>
      <c r="Q122" s="65" t="s">
        <v>61</v>
      </c>
      <c r="R122" s="65" t="s">
        <v>61</v>
      </c>
      <c r="S122" s="65" t="s">
        <v>61</v>
      </c>
      <c r="T122" s="65" t="s">
        <v>62</v>
      </c>
      <c r="U122" s="65" t="s">
        <v>62</v>
      </c>
      <c r="V122" s="65" t="s">
        <v>62</v>
      </c>
      <c r="W122" s="65" t="s">
        <v>61</v>
      </c>
      <c r="X122" s="65" t="s">
        <v>76</v>
      </c>
      <c r="Y122" s="65" t="s">
        <v>76</v>
      </c>
      <c r="Z122" s="65" t="s">
        <v>76</v>
      </c>
      <c r="AA122" s="65" t="s">
        <v>61</v>
      </c>
      <c r="AB122" s="65" t="s">
        <v>77</v>
      </c>
      <c r="AC122" s="65" t="s">
        <v>77</v>
      </c>
      <c r="AD122" s="65" t="s">
        <v>77</v>
      </c>
      <c r="AE122" s="65" t="s">
        <v>61</v>
      </c>
      <c r="AF122" s="65" t="s">
        <v>61</v>
      </c>
      <c r="AG122" s="65" t="s">
        <v>61</v>
      </c>
      <c r="AH122" s="65" t="s">
        <v>61</v>
      </c>
      <c r="AI122" s="65" t="s">
        <v>61</v>
      </c>
      <c r="AJ122" s="65" t="s">
        <v>72</v>
      </c>
      <c r="AK122" s="65" t="s">
        <v>72</v>
      </c>
      <c r="AL122" s="65" t="s">
        <v>72</v>
      </c>
      <c r="AM122" s="65" t="s">
        <v>61</v>
      </c>
    </row>
    <row r="123" spans="1:39" ht="150.75">
      <c r="A123" s="65" t="s">
        <v>3395</v>
      </c>
      <c r="B123" s="65" t="s">
        <v>3187</v>
      </c>
      <c r="C123" s="65" t="s">
        <v>2249</v>
      </c>
      <c r="D123" s="65" t="s">
        <v>233</v>
      </c>
      <c r="E123" s="65" t="s">
        <v>2178</v>
      </c>
      <c r="F123" s="65" t="s">
        <v>80</v>
      </c>
      <c r="G123" s="65" t="s">
        <v>3983</v>
      </c>
      <c r="H123" s="65" t="s">
        <v>2243</v>
      </c>
      <c r="I123" s="65" t="s">
        <v>3024</v>
      </c>
      <c r="J123" s="65" t="s">
        <v>3982</v>
      </c>
      <c r="K123" s="65"/>
      <c r="L123" s="65" t="s">
        <v>62</v>
      </c>
      <c r="M123" s="65" t="s">
        <v>62</v>
      </c>
      <c r="N123" s="65" t="s">
        <v>62</v>
      </c>
      <c r="O123" s="65" t="s">
        <v>61</v>
      </c>
      <c r="P123" s="65" t="s">
        <v>61</v>
      </c>
      <c r="Q123" s="65" t="s">
        <v>61</v>
      </c>
      <c r="R123" s="65" t="s">
        <v>61</v>
      </c>
      <c r="S123" s="65" t="s">
        <v>61</v>
      </c>
      <c r="T123" s="65" t="s">
        <v>62</v>
      </c>
      <c r="U123" s="65" t="s">
        <v>62</v>
      </c>
      <c r="V123" s="65" t="s">
        <v>62</v>
      </c>
      <c r="W123" s="65" t="s">
        <v>61</v>
      </c>
      <c r="X123" s="65" t="s">
        <v>76</v>
      </c>
      <c r="Y123" s="65" t="s">
        <v>76</v>
      </c>
      <c r="Z123" s="65" t="s">
        <v>76</v>
      </c>
      <c r="AA123" s="65" t="s">
        <v>61</v>
      </c>
      <c r="AB123" s="65" t="s">
        <v>77</v>
      </c>
      <c r="AC123" s="65" t="s">
        <v>77</v>
      </c>
      <c r="AD123" s="65" t="s">
        <v>77</v>
      </c>
      <c r="AE123" s="65" t="s">
        <v>61</v>
      </c>
      <c r="AF123" s="65" t="s">
        <v>61</v>
      </c>
      <c r="AG123" s="65" t="s">
        <v>61</v>
      </c>
      <c r="AH123" s="65" t="s">
        <v>61</v>
      </c>
      <c r="AI123" s="65" t="s">
        <v>61</v>
      </c>
      <c r="AJ123" s="65" t="s">
        <v>72</v>
      </c>
      <c r="AK123" s="65" t="s">
        <v>72</v>
      </c>
      <c r="AL123" s="65" t="s">
        <v>72</v>
      </c>
      <c r="AM123" s="65" t="s">
        <v>61</v>
      </c>
    </row>
    <row r="124" spans="1:39" ht="134.25">
      <c r="A124" s="65" t="s">
        <v>3396</v>
      </c>
      <c r="B124" s="65" t="s">
        <v>3186</v>
      </c>
      <c r="C124" s="65" t="s">
        <v>2249</v>
      </c>
      <c r="D124" s="65" t="s">
        <v>230</v>
      </c>
      <c r="E124" s="65" t="s">
        <v>2178</v>
      </c>
      <c r="F124" s="65" t="s">
        <v>80</v>
      </c>
      <c r="G124" s="65" t="s">
        <v>80</v>
      </c>
      <c r="H124" s="65" t="s">
        <v>2243</v>
      </c>
      <c r="I124" s="65" t="s">
        <v>3023</v>
      </c>
      <c r="J124" s="65" t="s">
        <v>3982</v>
      </c>
      <c r="K124" s="65"/>
      <c r="L124" s="65" t="s">
        <v>62</v>
      </c>
      <c r="M124" s="65" t="s">
        <v>62</v>
      </c>
      <c r="N124" s="65" t="s">
        <v>62</v>
      </c>
      <c r="O124" s="65" t="s">
        <v>61</v>
      </c>
      <c r="P124" s="65" t="s">
        <v>61</v>
      </c>
      <c r="Q124" s="65" t="s">
        <v>61</v>
      </c>
      <c r="R124" s="65" t="s">
        <v>61</v>
      </c>
      <c r="S124" s="65" t="s">
        <v>61</v>
      </c>
      <c r="T124" s="65" t="s">
        <v>62</v>
      </c>
      <c r="U124" s="65" t="s">
        <v>62</v>
      </c>
      <c r="V124" s="65" t="s">
        <v>62</v>
      </c>
      <c r="W124" s="65" t="s">
        <v>61</v>
      </c>
      <c r="X124" s="65" t="s">
        <v>76</v>
      </c>
      <c r="Y124" s="65" t="s">
        <v>76</v>
      </c>
      <c r="Z124" s="65" t="s">
        <v>76</v>
      </c>
      <c r="AA124" s="65" t="s">
        <v>61</v>
      </c>
      <c r="AB124" s="65" t="s">
        <v>77</v>
      </c>
      <c r="AC124" s="65" t="s">
        <v>77</v>
      </c>
      <c r="AD124" s="65" t="s">
        <v>77</v>
      </c>
      <c r="AE124" s="65" t="s">
        <v>61</v>
      </c>
      <c r="AF124" s="65" t="s">
        <v>61</v>
      </c>
      <c r="AG124" s="65" t="s">
        <v>61</v>
      </c>
      <c r="AH124" s="65" t="s">
        <v>61</v>
      </c>
      <c r="AI124" s="65" t="s">
        <v>61</v>
      </c>
      <c r="AJ124" s="65" t="s">
        <v>72</v>
      </c>
      <c r="AK124" s="65" t="s">
        <v>72</v>
      </c>
      <c r="AL124" s="65" t="s">
        <v>72</v>
      </c>
      <c r="AM124" s="65" t="s">
        <v>61</v>
      </c>
    </row>
    <row r="125" spans="1:39" ht="150.75">
      <c r="A125" s="65" t="s">
        <v>3397</v>
      </c>
      <c r="B125" s="65" t="s">
        <v>3186</v>
      </c>
      <c r="C125" s="65" t="s">
        <v>750</v>
      </c>
      <c r="D125" s="65" t="s">
        <v>445</v>
      </c>
      <c r="E125" s="65" t="s">
        <v>743</v>
      </c>
      <c r="F125" s="65" t="s">
        <v>51</v>
      </c>
      <c r="G125" s="65" t="s">
        <v>51</v>
      </c>
      <c r="H125" s="65" t="s">
        <v>745</v>
      </c>
      <c r="I125" s="65" t="s">
        <v>751</v>
      </c>
      <c r="J125" s="65" t="s">
        <v>3982</v>
      </c>
      <c r="K125" s="65"/>
      <c r="L125" s="65" t="s">
        <v>62</v>
      </c>
      <c r="M125" s="65" t="s">
        <v>62</v>
      </c>
      <c r="N125" s="65" t="s">
        <v>62</v>
      </c>
      <c r="O125" s="65" t="s">
        <v>61</v>
      </c>
      <c r="P125" s="65" t="s">
        <v>61</v>
      </c>
      <c r="Q125" s="65" t="s">
        <v>61</v>
      </c>
      <c r="R125" s="65" t="s">
        <v>61</v>
      </c>
      <c r="S125" s="65" t="s">
        <v>61</v>
      </c>
      <c r="T125" s="65" t="s">
        <v>62</v>
      </c>
      <c r="U125" s="65" t="s">
        <v>62</v>
      </c>
      <c r="V125" s="65" t="s">
        <v>62</v>
      </c>
      <c r="W125" s="65" t="s">
        <v>61</v>
      </c>
      <c r="X125" s="65" t="s">
        <v>76</v>
      </c>
      <c r="Y125" s="65" t="s">
        <v>76</v>
      </c>
      <c r="Z125" s="65" t="s">
        <v>76</v>
      </c>
      <c r="AA125" s="65" t="s">
        <v>61</v>
      </c>
      <c r="AB125" s="65" t="s">
        <v>77</v>
      </c>
      <c r="AC125" s="65" t="s">
        <v>77</v>
      </c>
      <c r="AD125" s="65" t="s">
        <v>77</v>
      </c>
      <c r="AE125" s="65" t="s">
        <v>61</v>
      </c>
      <c r="AF125" s="65" t="s">
        <v>61</v>
      </c>
      <c r="AG125" s="65" t="s">
        <v>61</v>
      </c>
      <c r="AH125" s="65" t="s">
        <v>61</v>
      </c>
      <c r="AI125" s="65" t="s">
        <v>61</v>
      </c>
      <c r="AJ125" s="65" t="s">
        <v>72</v>
      </c>
      <c r="AK125" s="65" t="s">
        <v>72</v>
      </c>
      <c r="AL125" s="65" t="s">
        <v>72</v>
      </c>
      <c r="AM125" s="65" t="s">
        <v>61</v>
      </c>
    </row>
    <row r="126" spans="1:39" ht="150.75">
      <c r="A126" s="65" t="s">
        <v>3398</v>
      </c>
      <c r="B126" s="65" t="s">
        <v>3192</v>
      </c>
      <c r="C126" s="65" t="s">
        <v>750</v>
      </c>
      <c r="D126" s="65" t="s">
        <v>452</v>
      </c>
      <c r="E126" s="65" t="s">
        <v>743</v>
      </c>
      <c r="F126" s="65" t="s">
        <v>51</v>
      </c>
      <c r="G126" s="65" t="s">
        <v>3983</v>
      </c>
      <c r="H126" s="65" t="s">
        <v>745</v>
      </c>
      <c r="I126" s="65" t="s">
        <v>753</v>
      </c>
      <c r="J126" s="65" t="s">
        <v>3982</v>
      </c>
      <c r="K126" s="65"/>
      <c r="L126" s="65" t="s">
        <v>62</v>
      </c>
      <c r="M126" s="65" t="s">
        <v>62</v>
      </c>
      <c r="N126" s="65" t="s">
        <v>62</v>
      </c>
      <c r="O126" s="65" t="s">
        <v>61</v>
      </c>
      <c r="P126" s="65" t="s">
        <v>61</v>
      </c>
      <c r="Q126" s="65" t="s">
        <v>61</v>
      </c>
      <c r="R126" s="65" t="s">
        <v>61</v>
      </c>
      <c r="S126" s="65" t="s">
        <v>61</v>
      </c>
      <c r="T126" s="65" t="s">
        <v>62</v>
      </c>
      <c r="U126" s="65" t="s">
        <v>62</v>
      </c>
      <c r="V126" s="65" t="s">
        <v>62</v>
      </c>
      <c r="W126" s="65" t="s">
        <v>61</v>
      </c>
      <c r="X126" s="65" t="s">
        <v>76</v>
      </c>
      <c r="Y126" s="65" t="s">
        <v>76</v>
      </c>
      <c r="Z126" s="65" t="s">
        <v>76</v>
      </c>
      <c r="AA126" s="65" t="s">
        <v>61</v>
      </c>
      <c r="AB126" s="65" t="s">
        <v>77</v>
      </c>
      <c r="AC126" s="65" t="s">
        <v>77</v>
      </c>
      <c r="AD126" s="65" t="s">
        <v>77</v>
      </c>
      <c r="AE126" s="65" t="s">
        <v>61</v>
      </c>
      <c r="AF126" s="65" t="s">
        <v>61</v>
      </c>
      <c r="AG126" s="65" t="s">
        <v>61</v>
      </c>
      <c r="AH126" s="65" t="s">
        <v>61</v>
      </c>
      <c r="AI126" s="65" t="s">
        <v>61</v>
      </c>
      <c r="AJ126" s="65" t="s">
        <v>72</v>
      </c>
      <c r="AK126" s="65" t="s">
        <v>72</v>
      </c>
      <c r="AL126" s="65" t="s">
        <v>72</v>
      </c>
      <c r="AM126" s="65" t="s">
        <v>61</v>
      </c>
    </row>
    <row r="127" spans="1:39" ht="168">
      <c r="A127" s="65" t="s">
        <v>3399</v>
      </c>
      <c r="B127" s="65" t="s">
        <v>3187</v>
      </c>
      <c r="C127" s="65" t="s">
        <v>750</v>
      </c>
      <c r="D127" s="65" t="s">
        <v>447</v>
      </c>
      <c r="E127" s="65" t="s">
        <v>743</v>
      </c>
      <c r="F127" s="65" t="s">
        <v>51</v>
      </c>
      <c r="G127" s="65" t="s">
        <v>3983</v>
      </c>
      <c r="H127" s="65" t="s">
        <v>745</v>
      </c>
      <c r="I127" s="65" t="s">
        <v>752</v>
      </c>
      <c r="J127" s="65" t="s">
        <v>3982</v>
      </c>
      <c r="K127" s="65"/>
      <c r="L127" s="65" t="s">
        <v>62</v>
      </c>
      <c r="M127" s="65" t="s">
        <v>62</v>
      </c>
      <c r="N127" s="65" t="s">
        <v>62</v>
      </c>
      <c r="O127" s="65" t="s">
        <v>61</v>
      </c>
      <c r="P127" s="65" t="s">
        <v>61</v>
      </c>
      <c r="Q127" s="65" t="s">
        <v>61</v>
      </c>
      <c r="R127" s="65" t="s">
        <v>61</v>
      </c>
      <c r="S127" s="65" t="s">
        <v>61</v>
      </c>
      <c r="T127" s="65" t="s">
        <v>62</v>
      </c>
      <c r="U127" s="65" t="s">
        <v>62</v>
      </c>
      <c r="V127" s="65" t="s">
        <v>62</v>
      </c>
      <c r="W127" s="65" t="s">
        <v>61</v>
      </c>
      <c r="X127" s="65" t="s">
        <v>76</v>
      </c>
      <c r="Y127" s="65" t="s">
        <v>76</v>
      </c>
      <c r="Z127" s="65" t="s">
        <v>76</v>
      </c>
      <c r="AA127" s="65" t="s">
        <v>61</v>
      </c>
      <c r="AB127" s="65" t="s">
        <v>77</v>
      </c>
      <c r="AC127" s="65" t="s">
        <v>77</v>
      </c>
      <c r="AD127" s="65" t="s">
        <v>77</v>
      </c>
      <c r="AE127" s="65" t="s">
        <v>61</v>
      </c>
      <c r="AF127" s="65" t="s">
        <v>61</v>
      </c>
      <c r="AG127" s="65" t="s">
        <v>61</v>
      </c>
      <c r="AH127" s="65" t="s">
        <v>61</v>
      </c>
      <c r="AI127" s="65" t="s">
        <v>61</v>
      </c>
      <c r="AJ127" s="65" t="s">
        <v>72</v>
      </c>
      <c r="AK127" s="65" t="s">
        <v>72</v>
      </c>
      <c r="AL127" s="65" t="s">
        <v>72</v>
      </c>
      <c r="AM127" s="65" t="s">
        <v>61</v>
      </c>
    </row>
    <row r="128" spans="1:39" ht="168">
      <c r="A128" s="65" t="s">
        <v>3400</v>
      </c>
      <c r="B128" s="65" t="s">
        <v>3186</v>
      </c>
      <c r="C128" s="65" t="s">
        <v>244</v>
      </c>
      <c r="D128" s="65" t="s">
        <v>252</v>
      </c>
      <c r="E128" s="65" t="s">
        <v>195</v>
      </c>
      <c r="F128" s="65" t="s">
        <v>149</v>
      </c>
      <c r="G128" s="65" t="s">
        <v>2704</v>
      </c>
      <c r="H128" s="65" t="s">
        <v>238</v>
      </c>
      <c r="I128" s="65" t="s">
        <v>253</v>
      </c>
      <c r="J128" s="65" t="s">
        <v>3982</v>
      </c>
      <c r="K128" s="65"/>
      <c r="L128" s="65" t="s">
        <v>62</v>
      </c>
      <c r="M128" s="65" t="s">
        <v>62</v>
      </c>
      <c r="N128" s="65" t="s">
        <v>62</v>
      </c>
      <c r="O128" s="65" t="s">
        <v>61</v>
      </c>
      <c r="P128" s="65" t="s">
        <v>61</v>
      </c>
      <c r="Q128" s="65" t="s">
        <v>61</v>
      </c>
      <c r="R128" s="65" t="s">
        <v>61</v>
      </c>
      <c r="S128" s="65" t="s">
        <v>61</v>
      </c>
      <c r="T128" s="65" t="s">
        <v>62</v>
      </c>
      <c r="U128" s="65" t="s">
        <v>62</v>
      </c>
      <c r="V128" s="65" t="s">
        <v>62</v>
      </c>
      <c r="W128" s="65" t="s">
        <v>61</v>
      </c>
      <c r="X128" s="65" t="s">
        <v>76</v>
      </c>
      <c r="Y128" s="65" t="s">
        <v>76</v>
      </c>
      <c r="Z128" s="65" t="s">
        <v>76</v>
      </c>
      <c r="AA128" s="65" t="s">
        <v>61</v>
      </c>
      <c r="AB128" s="65" t="s">
        <v>77</v>
      </c>
      <c r="AC128" s="65" t="s">
        <v>77</v>
      </c>
      <c r="AD128" s="65" t="s">
        <v>77</v>
      </c>
      <c r="AE128" s="65" t="s">
        <v>61</v>
      </c>
      <c r="AF128" s="65" t="s">
        <v>61</v>
      </c>
      <c r="AG128" s="65" t="s">
        <v>61</v>
      </c>
      <c r="AH128" s="65" t="s">
        <v>61</v>
      </c>
      <c r="AI128" s="65" t="s">
        <v>61</v>
      </c>
      <c r="AJ128" s="65" t="s">
        <v>72</v>
      </c>
      <c r="AK128" s="65" t="s">
        <v>72</v>
      </c>
      <c r="AL128" s="65" t="s">
        <v>72</v>
      </c>
      <c r="AM128" s="65" t="s">
        <v>61</v>
      </c>
    </row>
    <row r="129" spans="1:39" ht="250.5">
      <c r="A129" s="65" t="s">
        <v>3401</v>
      </c>
      <c r="B129" s="65" t="s">
        <v>3192</v>
      </c>
      <c r="C129" s="65" t="s">
        <v>244</v>
      </c>
      <c r="D129" s="65" t="s">
        <v>266</v>
      </c>
      <c r="E129" s="65" t="s">
        <v>195</v>
      </c>
      <c r="F129" s="65" t="s">
        <v>149</v>
      </c>
      <c r="G129" s="65" t="s">
        <v>3983</v>
      </c>
      <c r="H129" s="65" t="s">
        <v>238</v>
      </c>
      <c r="I129" s="65" t="s">
        <v>267</v>
      </c>
      <c r="J129" s="65" t="s">
        <v>3984</v>
      </c>
      <c r="K129" s="65" t="s">
        <v>18</v>
      </c>
      <c r="L129" s="65" t="s">
        <v>61</v>
      </c>
      <c r="M129" s="65" t="s">
        <v>61</v>
      </c>
      <c r="N129" s="65" t="s">
        <v>61</v>
      </c>
      <c r="O129" s="65" t="s">
        <v>61</v>
      </c>
      <c r="P129" s="65" t="s">
        <v>61</v>
      </c>
      <c r="Q129" s="65" t="s">
        <v>61</v>
      </c>
      <c r="R129" s="65" t="s">
        <v>61</v>
      </c>
      <c r="S129" s="65" t="s">
        <v>61</v>
      </c>
      <c r="T129" s="65" t="s">
        <v>62</v>
      </c>
      <c r="U129" s="65" t="s">
        <v>62</v>
      </c>
      <c r="V129" s="65" t="s">
        <v>62</v>
      </c>
      <c r="W129" s="65" t="s">
        <v>61</v>
      </c>
      <c r="X129" s="65" t="s">
        <v>3402</v>
      </c>
      <c r="Y129" s="65" t="s">
        <v>4001</v>
      </c>
      <c r="Z129" s="68" t="s">
        <v>3343</v>
      </c>
      <c r="AA129" s="65" t="s">
        <v>62</v>
      </c>
      <c r="AB129" s="65" t="s">
        <v>64</v>
      </c>
      <c r="AC129" s="65" t="s">
        <v>64</v>
      </c>
      <c r="AD129" s="65" t="s">
        <v>64</v>
      </c>
      <c r="AE129" s="65" t="s">
        <v>61</v>
      </c>
      <c r="AF129" s="65" t="s">
        <v>62</v>
      </c>
      <c r="AG129" s="65" t="s">
        <v>62</v>
      </c>
      <c r="AH129" s="65" t="s">
        <v>62</v>
      </c>
      <c r="AI129" s="65" t="s">
        <v>61</v>
      </c>
      <c r="AJ129" s="65" t="s">
        <v>66</v>
      </c>
      <c r="AK129" s="65" t="s">
        <v>66</v>
      </c>
      <c r="AL129" s="65" t="s">
        <v>66</v>
      </c>
      <c r="AM129" s="65" t="s">
        <v>61</v>
      </c>
    </row>
    <row r="130" spans="1:39" ht="168">
      <c r="A130" s="65" t="s">
        <v>3403</v>
      </c>
      <c r="B130" s="65" t="s">
        <v>3192</v>
      </c>
      <c r="C130" s="65" t="s">
        <v>244</v>
      </c>
      <c r="D130" s="65" t="s">
        <v>256</v>
      </c>
      <c r="E130" s="65" t="s">
        <v>195</v>
      </c>
      <c r="F130" s="65" t="s">
        <v>149</v>
      </c>
      <c r="G130" s="65" t="s">
        <v>3983</v>
      </c>
      <c r="H130" s="65" t="s">
        <v>238</v>
      </c>
      <c r="I130" s="65" t="s">
        <v>257</v>
      </c>
      <c r="J130" s="65" t="s">
        <v>3982</v>
      </c>
      <c r="K130" s="65"/>
      <c r="L130" s="65" t="s">
        <v>62</v>
      </c>
      <c r="M130" s="65" t="s">
        <v>62</v>
      </c>
      <c r="N130" s="65" t="s">
        <v>62</v>
      </c>
      <c r="O130" s="65" t="s">
        <v>61</v>
      </c>
      <c r="P130" s="65" t="s">
        <v>61</v>
      </c>
      <c r="Q130" s="65" t="s">
        <v>61</v>
      </c>
      <c r="R130" s="65" t="s">
        <v>61</v>
      </c>
      <c r="S130" s="65" t="s">
        <v>61</v>
      </c>
      <c r="T130" s="65" t="s">
        <v>62</v>
      </c>
      <c r="U130" s="65" t="s">
        <v>62</v>
      </c>
      <c r="V130" s="65" t="s">
        <v>62</v>
      </c>
      <c r="W130" s="65" t="s">
        <v>61</v>
      </c>
      <c r="X130" s="65" t="s">
        <v>76</v>
      </c>
      <c r="Y130" s="65" t="s">
        <v>76</v>
      </c>
      <c r="Z130" s="65" t="s">
        <v>76</v>
      </c>
      <c r="AA130" s="65" t="s">
        <v>61</v>
      </c>
      <c r="AB130" s="65" t="s">
        <v>77</v>
      </c>
      <c r="AC130" s="65" t="s">
        <v>77</v>
      </c>
      <c r="AD130" s="65" t="s">
        <v>77</v>
      </c>
      <c r="AE130" s="65" t="s">
        <v>61</v>
      </c>
      <c r="AF130" s="65" t="s">
        <v>61</v>
      </c>
      <c r="AG130" s="65" t="s">
        <v>61</v>
      </c>
      <c r="AH130" s="65" t="s">
        <v>61</v>
      </c>
      <c r="AI130" s="65" t="s">
        <v>61</v>
      </c>
      <c r="AJ130" s="65" t="s">
        <v>72</v>
      </c>
      <c r="AK130" s="65" t="s">
        <v>72</v>
      </c>
      <c r="AL130" s="65" t="s">
        <v>72</v>
      </c>
      <c r="AM130" s="65" t="s">
        <v>61</v>
      </c>
    </row>
    <row r="131" spans="1:39" ht="168">
      <c r="A131" s="65" t="s">
        <v>3404</v>
      </c>
      <c r="B131" s="65" t="s">
        <v>3192</v>
      </c>
      <c r="C131" s="65" t="s">
        <v>244</v>
      </c>
      <c r="D131" s="65" t="s">
        <v>289</v>
      </c>
      <c r="E131" s="65" t="s">
        <v>195</v>
      </c>
      <c r="F131" s="65" t="s">
        <v>149</v>
      </c>
      <c r="G131" s="65" t="s">
        <v>3983</v>
      </c>
      <c r="H131" s="65" t="s">
        <v>238</v>
      </c>
      <c r="I131" s="65" t="s">
        <v>290</v>
      </c>
      <c r="J131" s="65" t="s">
        <v>3982</v>
      </c>
      <c r="K131" s="65"/>
      <c r="L131" s="65" t="s">
        <v>62</v>
      </c>
      <c r="M131" s="65" t="s">
        <v>62</v>
      </c>
      <c r="N131" s="65" t="s">
        <v>62</v>
      </c>
      <c r="O131" s="65" t="s">
        <v>61</v>
      </c>
      <c r="P131" s="65" t="s">
        <v>61</v>
      </c>
      <c r="Q131" s="65" t="s">
        <v>61</v>
      </c>
      <c r="R131" s="65" t="s">
        <v>61</v>
      </c>
      <c r="S131" s="65" t="s">
        <v>61</v>
      </c>
      <c r="T131" s="65" t="s">
        <v>62</v>
      </c>
      <c r="U131" s="65" t="s">
        <v>62</v>
      </c>
      <c r="V131" s="65" t="s">
        <v>62</v>
      </c>
      <c r="W131" s="65" t="s">
        <v>61</v>
      </c>
      <c r="X131" s="65" t="s">
        <v>76</v>
      </c>
      <c r="Y131" s="65" t="s">
        <v>76</v>
      </c>
      <c r="Z131" s="65" t="s">
        <v>76</v>
      </c>
      <c r="AA131" s="65" t="s">
        <v>61</v>
      </c>
      <c r="AB131" s="65" t="s">
        <v>77</v>
      </c>
      <c r="AC131" s="65" t="s">
        <v>77</v>
      </c>
      <c r="AD131" s="65" t="s">
        <v>77</v>
      </c>
      <c r="AE131" s="65" t="s">
        <v>61</v>
      </c>
      <c r="AF131" s="65" t="s">
        <v>61</v>
      </c>
      <c r="AG131" s="65" t="s">
        <v>61</v>
      </c>
      <c r="AH131" s="65" t="s">
        <v>61</v>
      </c>
      <c r="AI131" s="65" t="s">
        <v>61</v>
      </c>
      <c r="AJ131" s="65" t="s">
        <v>72</v>
      </c>
      <c r="AK131" s="65" t="s">
        <v>72</v>
      </c>
      <c r="AL131" s="65" t="s">
        <v>72</v>
      </c>
      <c r="AM131" s="65" t="s">
        <v>61</v>
      </c>
    </row>
    <row r="132" spans="1:39" ht="168">
      <c r="A132" s="65" t="s">
        <v>3405</v>
      </c>
      <c r="B132" s="65" t="s">
        <v>3192</v>
      </c>
      <c r="C132" s="65" t="s">
        <v>244</v>
      </c>
      <c r="D132" s="65" t="s">
        <v>275</v>
      </c>
      <c r="E132" s="65" t="s">
        <v>195</v>
      </c>
      <c r="F132" s="65" t="s">
        <v>149</v>
      </c>
      <c r="G132" s="65" t="s">
        <v>3983</v>
      </c>
      <c r="H132" s="65" t="s">
        <v>238</v>
      </c>
      <c r="I132" s="65" t="s">
        <v>276</v>
      </c>
      <c r="J132" s="65" t="s">
        <v>3982</v>
      </c>
      <c r="K132" s="65"/>
      <c r="L132" s="65" t="s">
        <v>62</v>
      </c>
      <c r="M132" s="65" t="s">
        <v>62</v>
      </c>
      <c r="N132" s="65" t="s">
        <v>62</v>
      </c>
      <c r="O132" s="65" t="s">
        <v>61</v>
      </c>
      <c r="P132" s="65" t="s">
        <v>61</v>
      </c>
      <c r="Q132" s="65" t="s">
        <v>61</v>
      </c>
      <c r="R132" s="65" t="s">
        <v>61</v>
      </c>
      <c r="S132" s="65" t="s">
        <v>61</v>
      </c>
      <c r="T132" s="65" t="s">
        <v>62</v>
      </c>
      <c r="U132" s="65" t="s">
        <v>62</v>
      </c>
      <c r="V132" s="65" t="s">
        <v>62</v>
      </c>
      <c r="W132" s="65" t="s">
        <v>61</v>
      </c>
      <c r="X132" s="65" t="s">
        <v>76</v>
      </c>
      <c r="Y132" s="65" t="s">
        <v>76</v>
      </c>
      <c r="Z132" s="65" t="s">
        <v>76</v>
      </c>
      <c r="AA132" s="65" t="s">
        <v>61</v>
      </c>
      <c r="AB132" s="65" t="s">
        <v>77</v>
      </c>
      <c r="AC132" s="65" t="s">
        <v>77</v>
      </c>
      <c r="AD132" s="65" t="s">
        <v>77</v>
      </c>
      <c r="AE132" s="65" t="s">
        <v>61</v>
      </c>
      <c r="AF132" s="65" t="s">
        <v>61</v>
      </c>
      <c r="AG132" s="65" t="s">
        <v>61</v>
      </c>
      <c r="AH132" s="65" t="s">
        <v>61</v>
      </c>
      <c r="AI132" s="65" t="s">
        <v>61</v>
      </c>
      <c r="AJ132" s="65" t="s">
        <v>72</v>
      </c>
      <c r="AK132" s="65" t="s">
        <v>72</v>
      </c>
      <c r="AL132" s="65" t="s">
        <v>72</v>
      </c>
      <c r="AM132" s="65" t="s">
        <v>61</v>
      </c>
    </row>
    <row r="133" spans="1:39" ht="168">
      <c r="A133" s="65" t="s">
        <v>3406</v>
      </c>
      <c r="B133" s="65" t="s">
        <v>3192</v>
      </c>
      <c r="C133" s="65" t="s">
        <v>244</v>
      </c>
      <c r="D133" s="65" t="s">
        <v>249</v>
      </c>
      <c r="E133" s="65" t="s">
        <v>195</v>
      </c>
      <c r="F133" s="65" t="s">
        <v>149</v>
      </c>
      <c r="G133" s="65" t="s">
        <v>3983</v>
      </c>
      <c r="H133" s="65" t="s">
        <v>238</v>
      </c>
      <c r="I133" s="65" t="s">
        <v>250</v>
      </c>
      <c r="J133" s="65" t="s">
        <v>3982</v>
      </c>
      <c r="K133" s="65"/>
      <c r="L133" s="65" t="s">
        <v>62</v>
      </c>
      <c r="M133" s="65" t="s">
        <v>62</v>
      </c>
      <c r="N133" s="65" t="s">
        <v>62</v>
      </c>
      <c r="O133" s="65" t="s">
        <v>61</v>
      </c>
      <c r="P133" s="65" t="s">
        <v>61</v>
      </c>
      <c r="Q133" s="65" t="s">
        <v>61</v>
      </c>
      <c r="R133" s="65" t="s">
        <v>61</v>
      </c>
      <c r="S133" s="65" t="s">
        <v>61</v>
      </c>
      <c r="T133" s="65" t="s">
        <v>62</v>
      </c>
      <c r="U133" s="65" t="s">
        <v>62</v>
      </c>
      <c r="V133" s="65" t="s">
        <v>62</v>
      </c>
      <c r="W133" s="65" t="s">
        <v>61</v>
      </c>
      <c r="X133" s="65" t="s">
        <v>76</v>
      </c>
      <c r="Y133" s="65" t="s">
        <v>76</v>
      </c>
      <c r="Z133" s="65" t="s">
        <v>76</v>
      </c>
      <c r="AA133" s="65" t="s">
        <v>61</v>
      </c>
      <c r="AB133" s="65" t="s">
        <v>77</v>
      </c>
      <c r="AC133" s="65" t="s">
        <v>77</v>
      </c>
      <c r="AD133" s="65" t="s">
        <v>77</v>
      </c>
      <c r="AE133" s="65" t="s">
        <v>61</v>
      </c>
      <c r="AF133" s="65" t="s">
        <v>61</v>
      </c>
      <c r="AG133" s="65" t="s">
        <v>61</v>
      </c>
      <c r="AH133" s="65" t="s">
        <v>61</v>
      </c>
      <c r="AI133" s="65" t="s">
        <v>61</v>
      </c>
      <c r="AJ133" s="65" t="s">
        <v>72</v>
      </c>
      <c r="AK133" s="65" t="s">
        <v>72</v>
      </c>
      <c r="AL133" s="65" t="s">
        <v>72</v>
      </c>
      <c r="AM133" s="65" t="s">
        <v>61</v>
      </c>
    </row>
    <row r="134" spans="1:39" ht="168">
      <c r="A134" s="65" t="s">
        <v>3407</v>
      </c>
      <c r="B134" s="65" t="s">
        <v>3192</v>
      </c>
      <c r="C134" s="65" t="s">
        <v>244</v>
      </c>
      <c r="D134" s="65" t="s">
        <v>282</v>
      </c>
      <c r="E134" s="65" t="s">
        <v>195</v>
      </c>
      <c r="F134" s="65" t="s">
        <v>149</v>
      </c>
      <c r="G134" s="65" t="s">
        <v>3983</v>
      </c>
      <c r="H134" s="65" t="s">
        <v>238</v>
      </c>
      <c r="I134" s="65" t="s">
        <v>283</v>
      </c>
      <c r="J134" s="65" t="s">
        <v>3982</v>
      </c>
      <c r="K134" s="65"/>
      <c r="L134" s="65" t="s">
        <v>62</v>
      </c>
      <c r="M134" s="65" t="s">
        <v>62</v>
      </c>
      <c r="N134" s="65" t="s">
        <v>62</v>
      </c>
      <c r="O134" s="65" t="s">
        <v>61</v>
      </c>
      <c r="P134" s="65" t="s">
        <v>61</v>
      </c>
      <c r="Q134" s="65" t="s">
        <v>61</v>
      </c>
      <c r="R134" s="65" t="s">
        <v>61</v>
      </c>
      <c r="S134" s="65" t="s">
        <v>61</v>
      </c>
      <c r="T134" s="65" t="s">
        <v>62</v>
      </c>
      <c r="U134" s="65" t="s">
        <v>62</v>
      </c>
      <c r="V134" s="65" t="s">
        <v>62</v>
      </c>
      <c r="W134" s="65" t="s">
        <v>61</v>
      </c>
      <c r="X134" s="65" t="s">
        <v>76</v>
      </c>
      <c r="Y134" s="65" t="s">
        <v>76</v>
      </c>
      <c r="Z134" s="65" t="s">
        <v>76</v>
      </c>
      <c r="AA134" s="65" t="s">
        <v>61</v>
      </c>
      <c r="AB134" s="65" t="s">
        <v>77</v>
      </c>
      <c r="AC134" s="65" t="s">
        <v>77</v>
      </c>
      <c r="AD134" s="65" t="s">
        <v>77</v>
      </c>
      <c r="AE134" s="65" t="s">
        <v>61</v>
      </c>
      <c r="AF134" s="65" t="s">
        <v>61</v>
      </c>
      <c r="AG134" s="65" t="s">
        <v>61</v>
      </c>
      <c r="AH134" s="65" t="s">
        <v>61</v>
      </c>
      <c r="AI134" s="65" t="s">
        <v>61</v>
      </c>
      <c r="AJ134" s="65" t="s">
        <v>72</v>
      </c>
      <c r="AK134" s="65" t="s">
        <v>72</v>
      </c>
      <c r="AL134" s="65" t="s">
        <v>72</v>
      </c>
      <c r="AM134" s="65" t="s">
        <v>61</v>
      </c>
    </row>
    <row r="135" spans="1:39" ht="216.75">
      <c r="A135" s="65" t="s">
        <v>3408</v>
      </c>
      <c r="B135" s="65" t="s">
        <v>3186</v>
      </c>
      <c r="C135" s="65" t="s">
        <v>244</v>
      </c>
      <c r="D135" s="65" t="s">
        <v>260</v>
      </c>
      <c r="E135" s="65" t="s">
        <v>195</v>
      </c>
      <c r="F135" s="65" t="s">
        <v>149</v>
      </c>
      <c r="G135" s="65" t="s">
        <v>2704</v>
      </c>
      <c r="H135" s="65" t="s">
        <v>238</v>
      </c>
      <c r="I135" s="65" t="s">
        <v>261</v>
      </c>
      <c r="J135" s="65" t="s">
        <v>3984</v>
      </c>
      <c r="K135" s="65" t="s">
        <v>3985</v>
      </c>
      <c r="L135" s="65" t="s">
        <v>62</v>
      </c>
      <c r="M135" s="65" t="s">
        <v>61</v>
      </c>
      <c r="N135" s="68" t="s">
        <v>3343</v>
      </c>
      <c r="O135" s="65" t="s">
        <v>62</v>
      </c>
      <c r="P135" s="65" t="s">
        <v>61</v>
      </c>
      <c r="Q135" s="65" t="s">
        <v>61</v>
      </c>
      <c r="R135" s="65" t="s">
        <v>61</v>
      </c>
      <c r="S135" s="65" t="s">
        <v>61</v>
      </c>
      <c r="T135" s="65" t="s">
        <v>62</v>
      </c>
      <c r="U135" s="65" t="s">
        <v>62</v>
      </c>
      <c r="V135" s="65" t="s">
        <v>62</v>
      </c>
      <c r="W135" s="65" t="s">
        <v>61</v>
      </c>
      <c r="X135" s="65" t="s">
        <v>76</v>
      </c>
      <c r="Y135" s="65" t="s">
        <v>3409</v>
      </c>
      <c r="Z135" s="68" t="s">
        <v>3343</v>
      </c>
      <c r="AA135" s="65" t="s">
        <v>62</v>
      </c>
      <c r="AB135" s="65" t="s">
        <v>77</v>
      </c>
      <c r="AC135" s="65" t="s">
        <v>64</v>
      </c>
      <c r="AD135" s="65" t="s">
        <v>3343</v>
      </c>
      <c r="AE135" s="65" t="s">
        <v>62</v>
      </c>
      <c r="AF135" s="65" t="s">
        <v>61</v>
      </c>
      <c r="AG135" s="65" t="s">
        <v>62</v>
      </c>
      <c r="AH135" s="65" t="s">
        <v>3343</v>
      </c>
      <c r="AI135" s="65" t="s">
        <v>62</v>
      </c>
      <c r="AJ135" s="65" t="s">
        <v>72</v>
      </c>
      <c r="AK135" s="65" t="s">
        <v>66</v>
      </c>
      <c r="AL135" s="65" t="s">
        <v>3343</v>
      </c>
      <c r="AM135" s="65" t="s">
        <v>62</v>
      </c>
    </row>
    <row r="136" spans="1:39" ht="168">
      <c r="A136" s="65" t="s">
        <v>3410</v>
      </c>
      <c r="B136" s="65" t="s">
        <v>3187</v>
      </c>
      <c r="C136" s="65" t="s">
        <v>244</v>
      </c>
      <c r="D136" s="65" t="s">
        <v>254</v>
      </c>
      <c r="E136" s="65" t="s">
        <v>195</v>
      </c>
      <c r="F136" s="65" t="s">
        <v>149</v>
      </c>
      <c r="G136" s="65" t="s">
        <v>3983</v>
      </c>
      <c r="H136" s="65" t="s">
        <v>238</v>
      </c>
      <c r="I136" s="65" t="s">
        <v>255</v>
      </c>
      <c r="J136" s="65" t="s">
        <v>3982</v>
      </c>
      <c r="K136" s="65"/>
      <c r="L136" s="65" t="s">
        <v>62</v>
      </c>
      <c r="M136" s="65" t="s">
        <v>62</v>
      </c>
      <c r="N136" s="65" t="s">
        <v>62</v>
      </c>
      <c r="O136" s="65" t="s">
        <v>61</v>
      </c>
      <c r="P136" s="65" t="s">
        <v>61</v>
      </c>
      <c r="Q136" s="65" t="s">
        <v>61</v>
      </c>
      <c r="R136" s="65" t="s">
        <v>61</v>
      </c>
      <c r="S136" s="65" t="s">
        <v>61</v>
      </c>
      <c r="T136" s="65" t="s">
        <v>62</v>
      </c>
      <c r="U136" s="65" t="s">
        <v>62</v>
      </c>
      <c r="V136" s="65" t="s">
        <v>62</v>
      </c>
      <c r="W136" s="65" t="s">
        <v>61</v>
      </c>
      <c r="X136" s="65" t="s">
        <v>76</v>
      </c>
      <c r="Y136" s="65" t="s">
        <v>76</v>
      </c>
      <c r="Z136" s="65" t="s">
        <v>76</v>
      </c>
      <c r="AA136" s="65" t="s">
        <v>61</v>
      </c>
      <c r="AB136" s="65" t="s">
        <v>77</v>
      </c>
      <c r="AC136" s="65" t="s">
        <v>77</v>
      </c>
      <c r="AD136" s="65" t="s">
        <v>77</v>
      </c>
      <c r="AE136" s="65" t="s">
        <v>61</v>
      </c>
      <c r="AF136" s="65" t="s">
        <v>61</v>
      </c>
      <c r="AG136" s="65" t="s">
        <v>61</v>
      </c>
      <c r="AH136" s="65" t="s">
        <v>61</v>
      </c>
      <c r="AI136" s="65" t="s">
        <v>61</v>
      </c>
      <c r="AJ136" s="65" t="s">
        <v>72</v>
      </c>
      <c r="AK136" s="65" t="s">
        <v>72</v>
      </c>
      <c r="AL136" s="65" t="s">
        <v>72</v>
      </c>
      <c r="AM136" s="65" t="s">
        <v>61</v>
      </c>
    </row>
    <row r="137" spans="1:39" ht="300.75">
      <c r="A137" s="65" t="s">
        <v>3411</v>
      </c>
      <c r="B137" s="65" t="s">
        <v>3187</v>
      </c>
      <c r="C137" s="65" t="s">
        <v>244</v>
      </c>
      <c r="D137" s="65" t="s">
        <v>262</v>
      </c>
      <c r="E137" s="65" t="s">
        <v>195</v>
      </c>
      <c r="F137" s="65" t="s">
        <v>149</v>
      </c>
      <c r="G137" s="65" t="s">
        <v>3983</v>
      </c>
      <c r="H137" s="65" t="s">
        <v>238</v>
      </c>
      <c r="I137" s="65" t="s">
        <v>263</v>
      </c>
      <c r="J137" s="65" t="s">
        <v>3984</v>
      </c>
      <c r="K137" s="65" t="s">
        <v>18</v>
      </c>
      <c r="L137" s="65" t="s">
        <v>61</v>
      </c>
      <c r="M137" s="65" t="s">
        <v>61</v>
      </c>
      <c r="N137" s="65" t="s">
        <v>61</v>
      </c>
      <c r="O137" s="65" t="s">
        <v>61</v>
      </c>
      <c r="P137" s="65" t="s">
        <v>61</v>
      </c>
      <c r="Q137" s="65" t="s">
        <v>61</v>
      </c>
      <c r="R137" s="65" t="s">
        <v>61</v>
      </c>
      <c r="S137" s="65" t="s">
        <v>61</v>
      </c>
      <c r="T137" s="65" t="s">
        <v>62</v>
      </c>
      <c r="U137" s="65" t="s">
        <v>62</v>
      </c>
      <c r="V137" s="65" t="s">
        <v>62</v>
      </c>
      <c r="W137" s="65" t="s">
        <v>61</v>
      </c>
      <c r="X137" s="65" t="s">
        <v>3412</v>
      </c>
      <c r="Y137" s="65" t="s">
        <v>3994</v>
      </c>
      <c r="Z137" s="68" t="s">
        <v>3343</v>
      </c>
      <c r="AA137" s="65" t="s">
        <v>62</v>
      </c>
      <c r="AB137" s="65" t="s">
        <v>64</v>
      </c>
      <c r="AC137" s="65" t="s">
        <v>64</v>
      </c>
      <c r="AD137" s="65" t="s">
        <v>64</v>
      </c>
      <c r="AE137" s="65" t="s">
        <v>61</v>
      </c>
      <c r="AF137" s="65" t="s">
        <v>62</v>
      </c>
      <c r="AG137" s="65" t="s">
        <v>62</v>
      </c>
      <c r="AH137" s="65" t="s">
        <v>62</v>
      </c>
      <c r="AI137" s="65" t="s">
        <v>61</v>
      </c>
      <c r="AJ137" s="65" t="s">
        <v>66</v>
      </c>
      <c r="AK137" s="65" t="s">
        <v>66</v>
      </c>
      <c r="AL137" s="65" t="s">
        <v>66</v>
      </c>
      <c r="AM137" s="65" t="s">
        <v>61</v>
      </c>
    </row>
    <row r="138" spans="1:39" ht="168">
      <c r="A138" s="65" t="s">
        <v>3413</v>
      </c>
      <c r="B138" s="65" t="s">
        <v>3187</v>
      </c>
      <c r="C138" s="65" t="s">
        <v>244</v>
      </c>
      <c r="D138" s="65" t="s">
        <v>287</v>
      </c>
      <c r="E138" s="65" t="s">
        <v>195</v>
      </c>
      <c r="F138" s="65" t="s">
        <v>149</v>
      </c>
      <c r="G138" s="65" t="s">
        <v>3983</v>
      </c>
      <c r="H138" s="65" t="s">
        <v>238</v>
      </c>
      <c r="I138" s="65" t="s">
        <v>288</v>
      </c>
      <c r="J138" s="65" t="s">
        <v>3982</v>
      </c>
      <c r="K138" s="65"/>
      <c r="L138" s="65" t="s">
        <v>62</v>
      </c>
      <c r="M138" s="65" t="s">
        <v>62</v>
      </c>
      <c r="N138" s="65" t="s">
        <v>62</v>
      </c>
      <c r="O138" s="65" t="s">
        <v>61</v>
      </c>
      <c r="P138" s="65" t="s">
        <v>61</v>
      </c>
      <c r="Q138" s="65" t="s">
        <v>61</v>
      </c>
      <c r="R138" s="65" t="s">
        <v>61</v>
      </c>
      <c r="S138" s="65" t="s">
        <v>61</v>
      </c>
      <c r="T138" s="65" t="s">
        <v>62</v>
      </c>
      <c r="U138" s="65" t="s">
        <v>62</v>
      </c>
      <c r="V138" s="65" t="s">
        <v>62</v>
      </c>
      <c r="W138" s="65" t="s">
        <v>61</v>
      </c>
      <c r="X138" s="65" t="s">
        <v>76</v>
      </c>
      <c r="Y138" s="65" t="s">
        <v>76</v>
      </c>
      <c r="Z138" s="65" t="s">
        <v>76</v>
      </c>
      <c r="AA138" s="65" t="s">
        <v>61</v>
      </c>
      <c r="AB138" s="65" t="s">
        <v>77</v>
      </c>
      <c r="AC138" s="65" t="s">
        <v>77</v>
      </c>
      <c r="AD138" s="65" t="s">
        <v>77</v>
      </c>
      <c r="AE138" s="65" t="s">
        <v>61</v>
      </c>
      <c r="AF138" s="65" t="s">
        <v>61</v>
      </c>
      <c r="AG138" s="65" t="s">
        <v>61</v>
      </c>
      <c r="AH138" s="65" t="s">
        <v>61</v>
      </c>
      <c r="AI138" s="65" t="s">
        <v>61</v>
      </c>
      <c r="AJ138" s="65" t="s">
        <v>72</v>
      </c>
      <c r="AK138" s="65" t="s">
        <v>72</v>
      </c>
      <c r="AL138" s="65" t="s">
        <v>72</v>
      </c>
      <c r="AM138" s="65" t="s">
        <v>61</v>
      </c>
    </row>
    <row r="139" spans="1:39" ht="168">
      <c r="A139" s="65" t="s">
        <v>3414</v>
      </c>
      <c r="B139" s="65" t="s">
        <v>3187</v>
      </c>
      <c r="C139" s="65" t="s">
        <v>244</v>
      </c>
      <c r="D139" s="65" t="s">
        <v>273</v>
      </c>
      <c r="E139" s="65" t="s">
        <v>195</v>
      </c>
      <c r="F139" s="65" t="s">
        <v>149</v>
      </c>
      <c r="G139" s="65" t="s">
        <v>3983</v>
      </c>
      <c r="H139" s="65" t="s">
        <v>238</v>
      </c>
      <c r="I139" s="65" t="s">
        <v>274</v>
      </c>
      <c r="J139" s="65" t="s">
        <v>3982</v>
      </c>
      <c r="K139" s="65"/>
      <c r="L139" s="65" t="s">
        <v>62</v>
      </c>
      <c r="M139" s="65" t="s">
        <v>62</v>
      </c>
      <c r="N139" s="65" t="s">
        <v>62</v>
      </c>
      <c r="O139" s="65" t="s">
        <v>61</v>
      </c>
      <c r="P139" s="65" t="s">
        <v>61</v>
      </c>
      <c r="Q139" s="65" t="s">
        <v>61</v>
      </c>
      <c r="R139" s="65" t="s">
        <v>61</v>
      </c>
      <c r="S139" s="65" t="s">
        <v>61</v>
      </c>
      <c r="T139" s="65" t="s">
        <v>62</v>
      </c>
      <c r="U139" s="65" t="s">
        <v>62</v>
      </c>
      <c r="V139" s="65" t="s">
        <v>62</v>
      </c>
      <c r="W139" s="65" t="s">
        <v>61</v>
      </c>
      <c r="X139" s="65" t="s">
        <v>76</v>
      </c>
      <c r="Y139" s="65" t="s">
        <v>76</v>
      </c>
      <c r="Z139" s="65" t="s">
        <v>76</v>
      </c>
      <c r="AA139" s="65" t="s">
        <v>61</v>
      </c>
      <c r="AB139" s="65" t="s">
        <v>77</v>
      </c>
      <c r="AC139" s="65" t="s">
        <v>77</v>
      </c>
      <c r="AD139" s="65" t="s">
        <v>77</v>
      </c>
      <c r="AE139" s="65" t="s">
        <v>61</v>
      </c>
      <c r="AF139" s="65" t="s">
        <v>61</v>
      </c>
      <c r="AG139" s="65" t="s">
        <v>61</v>
      </c>
      <c r="AH139" s="65" t="s">
        <v>61</v>
      </c>
      <c r="AI139" s="65" t="s">
        <v>61</v>
      </c>
      <c r="AJ139" s="65" t="s">
        <v>72</v>
      </c>
      <c r="AK139" s="65" t="s">
        <v>72</v>
      </c>
      <c r="AL139" s="65" t="s">
        <v>72</v>
      </c>
      <c r="AM139" s="65" t="s">
        <v>61</v>
      </c>
    </row>
    <row r="140" spans="1:39" ht="168">
      <c r="A140" s="65" t="s">
        <v>3415</v>
      </c>
      <c r="B140" s="65" t="s">
        <v>3187</v>
      </c>
      <c r="C140" s="65" t="s">
        <v>244</v>
      </c>
      <c r="D140" s="65" t="s">
        <v>247</v>
      </c>
      <c r="E140" s="65" t="s">
        <v>195</v>
      </c>
      <c r="F140" s="65" t="s">
        <v>149</v>
      </c>
      <c r="G140" s="65" t="s">
        <v>3983</v>
      </c>
      <c r="H140" s="65" t="s">
        <v>238</v>
      </c>
      <c r="I140" s="65" t="s">
        <v>248</v>
      </c>
      <c r="J140" s="65" t="s">
        <v>3982</v>
      </c>
      <c r="K140" s="65"/>
      <c r="L140" s="65" t="s">
        <v>62</v>
      </c>
      <c r="M140" s="65" t="s">
        <v>62</v>
      </c>
      <c r="N140" s="65" t="s">
        <v>62</v>
      </c>
      <c r="O140" s="65" t="s">
        <v>61</v>
      </c>
      <c r="P140" s="65" t="s">
        <v>61</v>
      </c>
      <c r="Q140" s="65" t="s">
        <v>61</v>
      </c>
      <c r="R140" s="65" t="s">
        <v>61</v>
      </c>
      <c r="S140" s="65" t="s">
        <v>61</v>
      </c>
      <c r="T140" s="65" t="s">
        <v>62</v>
      </c>
      <c r="U140" s="65" t="s">
        <v>62</v>
      </c>
      <c r="V140" s="65" t="s">
        <v>62</v>
      </c>
      <c r="W140" s="65" t="s">
        <v>61</v>
      </c>
      <c r="X140" s="65" t="s">
        <v>76</v>
      </c>
      <c r="Y140" s="65" t="s">
        <v>76</v>
      </c>
      <c r="Z140" s="65" t="s">
        <v>76</v>
      </c>
      <c r="AA140" s="65" t="s">
        <v>61</v>
      </c>
      <c r="AB140" s="65" t="s">
        <v>77</v>
      </c>
      <c r="AC140" s="65" t="s">
        <v>77</v>
      </c>
      <c r="AD140" s="65" t="s">
        <v>77</v>
      </c>
      <c r="AE140" s="65" t="s">
        <v>61</v>
      </c>
      <c r="AF140" s="65" t="s">
        <v>61</v>
      </c>
      <c r="AG140" s="65" t="s">
        <v>61</v>
      </c>
      <c r="AH140" s="65" t="s">
        <v>61</v>
      </c>
      <c r="AI140" s="65" t="s">
        <v>61</v>
      </c>
      <c r="AJ140" s="65" t="s">
        <v>72</v>
      </c>
      <c r="AK140" s="65" t="s">
        <v>72</v>
      </c>
      <c r="AL140" s="65" t="s">
        <v>72</v>
      </c>
      <c r="AM140" s="65" t="s">
        <v>61</v>
      </c>
    </row>
    <row r="141" spans="1:39" ht="168">
      <c r="A141" s="65" t="s">
        <v>3416</v>
      </c>
      <c r="B141" s="65" t="s">
        <v>3187</v>
      </c>
      <c r="C141" s="65" t="s">
        <v>244</v>
      </c>
      <c r="D141" s="65" t="s">
        <v>280</v>
      </c>
      <c r="E141" s="65" t="s">
        <v>195</v>
      </c>
      <c r="F141" s="65" t="s">
        <v>149</v>
      </c>
      <c r="G141" s="65" t="s">
        <v>3983</v>
      </c>
      <c r="H141" s="65" t="s">
        <v>238</v>
      </c>
      <c r="I141" s="65" t="s">
        <v>281</v>
      </c>
      <c r="J141" s="65" t="s">
        <v>3982</v>
      </c>
      <c r="K141" s="65"/>
      <c r="L141" s="65" t="s">
        <v>62</v>
      </c>
      <c r="M141" s="65" t="s">
        <v>62</v>
      </c>
      <c r="N141" s="65" t="s">
        <v>62</v>
      </c>
      <c r="O141" s="65" t="s">
        <v>61</v>
      </c>
      <c r="P141" s="65" t="s">
        <v>61</v>
      </c>
      <c r="Q141" s="65" t="s">
        <v>61</v>
      </c>
      <c r="R141" s="65" t="s">
        <v>61</v>
      </c>
      <c r="S141" s="65" t="s">
        <v>61</v>
      </c>
      <c r="T141" s="65" t="s">
        <v>62</v>
      </c>
      <c r="U141" s="65" t="s">
        <v>62</v>
      </c>
      <c r="V141" s="65" t="s">
        <v>62</v>
      </c>
      <c r="W141" s="65" t="s">
        <v>61</v>
      </c>
      <c r="X141" s="65" t="s">
        <v>76</v>
      </c>
      <c r="Y141" s="65" t="s">
        <v>76</v>
      </c>
      <c r="Z141" s="65" t="s">
        <v>76</v>
      </c>
      <c r="AA141" s="65" t="s">
        <v>61</v>
      </c>
      <c r="AB141" s="65" t="s">
        <v>77</v>
      </c>
      <c r="AC141" s="65" t="s">
        <v>77</v>
      </c>
      <c r="AD141" s="65" t="s">
        <v>77</v>
      </c>
      <c r="AE141" s="65" t="s">
        <v>61</v>
      </c>
      <c r="AF141" s="65" t="s">
        <v>61</v>
      </c>
      <c r="AG141" s="65" t="s">
        <v>61</v>
      </c>
      <c r="AH141" s="65" t="s">
        <v>61</v>
      </c>
      <c r="AI141" s="65" t="s">
        <v>61</v>
      </c>
      <c r="AJ141" s="65" t="s">
        <v>72</v>
      </c>
      <c r="AK141" s="65" t="s">
        <v>72</v>
      </c>
      <c r="AL141" s="65" t="s">
        <v>72</v>
      </c>
      <c r="AM141" s="65" t="s">
        <v>61</v>
      </c>
    </row>
    <row r="142" spans="1:39" ht="168">
      <c r="A142" s="65" t="s">
        <v>3417</v>
      </c>
      <c r="B142" s="65" t="s">
        <v>3186</v>
      </c>
      <c r="C142" s="65" t="s">
        <v>244</v>
      </c>
      <c r="D142" s="65" t="s">
        <v>285</v>
      </c>
      <c r="E142" s="65" t="s">
        <v>195</v>
      </c>
      <c r="F142" s="65" t="s">
        <v>149</v>
      </c>
      <c r="G142" s="65" t="s">
        <v>2704</v>
      </c>
      <c r="H142" s="65" t="s">
        <v>238</v>
      </c>
      <c r="I142" s="65" t="s">
        <v>286</v>
      </c>
      <c r="J142" s="65" t="s">
        <v>3982</v>
      </c>
      <c r="K142" s="65"/>
      <c r="L142" s="65" t="s">
        <v>62</v>
      </c>
      <c r="M142" s="65" t="s">
        <v>62</v>
      </c>
      <c r="N142" s="65" t="s">
        <v>62</v>
      </c>
      <c r="O142" s="65" t="s">
        <v>61</v>
      </c>
      <c r="P142" s="65" t="s">
        <v>61</v>
      </c>
      <c r="Q142" s="65" t="s">
        <v>61</v>
      </c>
      <c r="R142" s="65" t="s">
        <v>61</v>
      </c>
      <c r="S142" s="65" t="s">
        <v>61</v>
      </c>
      <c r="T142" s="65" t="s">
        <v>62</v>
      </c>
      <c r="U142" s="65" t="s">
        <v>62</v>
      </c>
      <c r="V142" s="65" t="s">
        <v>62</v>
      </c>
      <c r="W142" s="65" t="s">
        <v>61</v>
      </c>
      <c r="X142" s="65" t="s">
        <v>76</v>
      </c>
      <c r="Y142" s="65" t="s">
        <v>76</v>
      </c>
      <c r="Z142" s="65" t="s">
        <v>76</v>
      </c>
      <c r="AA142" s="65" t="s">
        <v>61</v>
      </c>
      <c r="AB142" s="65" t="s">
        <v>77</v>
      </c>
      <c r="AC142" s="65" t="s">
        <v>77</v>
      </c>
      <c r="AD142" s="65" t="s">
        <v>77</v>
      </c>
      <c r="AE142" s="65" t="s">
        <v>61</v>
      </c>
      <c r="AF142" s="65" t="s">
        <v>61</v>
      </c>
      <c r="AG142" s="65" t="s">
        <v>61</v>
      </c>
      <c r="AH142" s="65" t="s">
        <v>61</v>
      </c>
      <c r="AI142" s="65" t="s">
        <v>61</v>
      </c>
      <c r="AJ142" s="65" t="s">
        <v>72</v>
      </c>
      <c r="AK142" s="65" t="s">
        <v>72</v>
      </c>
      <c r="AL142" s="65" t="s">
        <v>72</v>
      </c>
      <c r="AM142" s="65" t="s">
        <v>61</v>
      </c>
    </row>
    <row r="143" spans="1:39" ht="168">
      <c r="A143" s="65" t="s">
        <v>3418</v>
      </c>
      <c r="B143" s="65" t="s">
        <v>3186</v>
      </c>
      <c r="C143" s="65" t="s">
        <v>244</v>
      </c>
      <c r="D143" s="65" t="s">
        <v>271</v>
      </c>
      <c r="E143" s="65" t="s">
        <v>195</v>
      </c>
      <c r="F143" s="65" t="s">
        <v>149</v>
      </c>
      <c r="G143" s="65" t="s">
        <v>2704</v>
      </c>
      <c r="H143" s="65" t="s">
        <v>238</v>
      </c>
      <c r="I143" s="65" t="s">
        <v>272</v>
      </c>
      <c r="J143" s="65" t="s">
        <v>3982</v>
      </c>
      <c r="K143" s="65"/>
      <c r="L143" s="65" t="s">
        <v>62</v>
      </c>
      <c r="M143" s="65" t="s">
        <v>62</v>
      </c>
      <c r="N143" s="65" t="s">
        <v>62</v>
      </c>
      <c r="O143" s="65" t="s">
        <v>61</v>
      </c>
      <c r="P143" s="65" t="s">
        <v>61</v>
      </c>
      <c r="Q143" s="65" t="s">
        <v>61</v>
      </c>
      <c r="R143" s="65" t="s">
        <v>61</v>
      </c>
      <c r="S143" s="65" t="s">
        <v>61</v>
      </c>
      <c r="T143" s="65" t="s">
        <v>62</v>
      </c>
      <c r="U143" s="65" t="s">
        <v>62</v>
      </c>
      <c r="V143" s="65" t="s">
        <v>62</v>
      </c>
      <c r="W143" s="65" t="s">
        <v>61</v>
      </c>
      <c r="X143" s="65" t="s">
        <v>76</v>
      </c>
      <c r="Y143" s="65" t="s">
        <v>76</v>
      </c>
      <c r="Z143" s="65" t="s">
        <v>76</v>
      </c>
      <c r="AA143" s="65" t="s">
        <v>61</v>
      </c>
      <c r="AB143" s="65" t="s">
        <v>77</v>
      </c>
      <c r="AC143" s="65" t="s">
        <v>77</v>
      </c>
      <c r="AD143" s="65" t="s">
        <v>77</v>
      </c>
      <c r="AE143" s="65" t="s">
        <v>61</v>
      </c>
      <c r="AF143" s="65" t="s">
        <v>61</v>
      </c>
      <c r="AG143" s="65" t="s">
        <v>61</v>
      </c>
      <c r="AH143" s="65" t="s">
        <v>61</v>
      </c>
      <c r="AI143" s="65" t="s">
        <v>61</v>
      </c>
      <c r="AJ143" s="65" t="s">
        <v>72</v>
      </c>
      <c r="AK143" s="65" t="s">
        <v>72</v>
      </c>
      <c r="AL143" s="65" t="s">
        <v>72</v>
      </c>
      <c r="AM143" s="65" t="s">
        <v>61</v>
      </c>
    </row>
    <row r="144" spans="1:39" ht="168">
      <c r="A144" s="65" t="s">
        <v>3419</v>
      </c>
      <c r="B144" s="65" t="s">
        <v>3186</v>
      </c>
      <c r="C144" s="65" t="s">
        <v>244</v>
      </c>
      <c r="D144" s="65" t="s">
        <v>245</v>
      </c>
      <c r="E144" s="65" t="s">
        <v>195</v>
      </c>
      <c r="F144" s="65" t="s">
        <v>149</v>
      </c>
      <c r="G144" s="65" t="s">
        <v>2704</v>
      </c>
      <c r="H144" s="65" t="s">
        <v>238</v>
      </c>
      <c r="I144" s="65" t="s">
        <v>246</v>
      </c>
      <c r="J144" s="65" t="s">
        <v>3982</v>
      </c>
      <c r="K144" s="65"/>
      <c r="L144" s="65" t="s">
        <v>62</v>
      </c>
      <c r="M144" s="65" t="s">
        <v>62</v>
      </c>
      <c r="N144" s="65" t="s">
        <v>62</v>
      </c>
      <c r="O144" s="65" t="s">
        <v>61</v>
      </c>
      <c r="P144" s="65" t="s">
        <v>61</v>
      </c>
      <c r="Q144" s="65" t="s">
        <v>61</v>
      </c>
      <c r="R144" s="65" t="s">
        <v>61</v>
      </c>
      <c r="S144" s="65" t="s">
        <v>61</v>
      </c>
      <c r="T144" s="65" t="s">
        <v>62</v>
      </c>
      <c r="U144" s="65" t="s">
        <v>62</v>
      </c>
      <c r="V144" s="65" t="s">
        <v>62</v>
      </c>
      <c r="W144" s="65" t="s">
        <v>61</v>
      </c>
      <c r="X144" s="65" t="s">
        <v>76</v>
      </c>
      <c r="Y144" s="65" t="s">
        <v>76</v>
      </c>
      <c r="Z144" s="65" t="s">
        <v>76</v>
      </c>
      <c r="AA144" s="65" t="s">
        <v>61</v>
      </c>
      <c r="AB144" s="65" t="s">
        <v>77</v>
      </c>
      <c r="AC144" s="65" t="s">
        <v>77</v>
      </c>
      <c r="AD144" s="65" t="s">
        <v>77</v>
      </c>
      <c r="AE144" s="65" t="s">
        <v>61</v>
      </c>
      <c r="AF144" s="65" t="s">
        <v>61</v>
      </c>
      <c r="AG144" s="65" t="s">
        <v>61</v>
      </c>
      <c r="AH144" s="65" t="s">
        <v>61</v>
      </c>
      <c r="AI144" s="65" t="s">
        <v>61</v>
      </c>
      <c r="AJ144" s="65" t="s">
        <v>72</v>
      </c>
      <c r="AK144" s="65" t="s">
        <v>72</v>
      </c>
      <c r="AL144" s="65" t="s">
        <v>72</v>
      </c>
      <c r="AM144" s="65" t="s">
        <v>61</v>
      </c>
    </row>
    <row r="145" spans="1:39" ht="168">
      <c r="A145" s="65" t="s">
        <v>3420</v>
      </c>
      <c r="B145" s="65" t="s">
        <v>3186</v>
      </c>
      <c r="C145" s="65" t="s">
        <v>244</v>
      </c>
      <c r="D145" s="65" t="s">
        <v>278</v>
      </c>
      <c r="E145" s="65" t="s">
        <v>195</v>
      </c>
      <c r="F145" s="65" t="s">
        <v>149</v>
      </c>
      <c r="G145" s="65" t="s">
        <v>2704</v>
      </c>
      <c r="H145" s="65" t="s">
        <v>238</v>
      </c>
      <c r="I145" s="65" t="s">
        <v>279</v>
      </c>
      <c r="J145" s="65" t="s">
        <v>3982</v>
      </c>
      <c r="K145" s="65"/>
      <c r="L145" s="65" t="s">
        <v>62</v>
      </c>
      <c r="M145" s="65" t="s">
        <v>62</v>
      </c>
      <c r="N145" s="65" t="s">
        <v>62</v>
      </c>
      <c r="O145" s="65" t="s">
        <v>61</v>
      </c>
      <c r="P145" s="65" t="s">
        <v>61</v>
      </c>
      <c r="Q145" s="65" t="s">
        <v>61</v>
      </c>
      <c r="R145" s="65" t="s">
        <v>61</v>
      </c>
      <c r="S145" s="65" t="s">
        <v>61</v>
      </c>
      <c r="T145" s="65" t="s">
        <v>62</v>
      </c>
      <c r="U145" s="65" t="s">
        <v>62</v>
      </c>
      <c r="V145" s="65" t="s">
        <v>62</v>
      </c>
      <c r="W145" s="65" t="s">
        <v>61</v>
      </c>
      <c r="X145" s="65" t="s">
        <v>76</v>
      </c>
      <c r="Y145" s="65" t="s">
        <v>76</v>
      </c>
      <c r="Z145" s="65" t="s">
        <v>76</v>
      </c>
      <c r="AA145" s="65" t="s">
        <v>61</v>
      </c>
      <c r="AB145" s="65" t="s">
        <v>77</v>
      </c>
      <c r="AC145" s="65" t="s">
        <v>77</v>
      </c>
      <c r="AD145" s="65" t="s">
        <v>77</v>
      </c>
      <c r="AE145" s="65" t="s">
        <v>61</v>
      </c>
      <c r="AF145" s="65" t="s">
        <v>61</v>
      </c>
      <c r="AG145" s="65" t="s">
        <v>61</v>
      </c>
      <c r="AH145" s="65" t="s">
        <v>61</v>
      </c>
      <c r="AI145" s="65" t="s">
        <v>61</v>
      </c>
      <c r="AJ145" s="65" t="s">
        <v>72</v>
      </c>
      <c r="AK145" s="65" t="s">
        <v>72</v>
      </c>
      <c r="AL145" s="65" t="s">
        <v>72</v>
      </c>
      <c r="AM145" s="65" t="s">
        <v>61</v>
      </c>
    </row>
    <row r="146" spans="1:39" ht="168">
      <c r="A146" s="65" t="s">
        <v>3421</v>
      </c>
      <c r="B146" s="65" t="s">
        <v>3186</v>
      </c>
      <c r="C146" s="65" t="s">
        <v>1792</v>
      </c>
      <c r="D146" s="65" t="s">
        <v>1793</v>
      </c>
      <c r="E146" s="65" t="s">
        <v>1785</v>
      </c>
      <c r="F146" s="65" t="s">
        <v>149</v>
      </c>
      <c r="G146" s="65" t="s">
        <v>2704</v>
      </c>
      <c r="H146" s="65" t="s">
        <v>1787</v>
      </c>
      <c r="I146" s="65" t="s">
        <v>1794</v>
      </c>
      <c r="J146" s="65" t="s">
        <v>3982</v>
      </c>
      <c r="K146" s="65"/>
      <c r="L146" s="65" t="s">
        <v>62</v>
      </c>
      <c r="M146" s="65" t="s">
        <v>62</v>
      </c>
      <c r="N146" s="65" t="s">
        <v>62</v>
      </c>
      <c r="O146" s="65" t="s">
        <v>61</v>
      </c>
      <c r="P146" s="65" t="s">
        <v>61</v>
      </c>
      <c r="Q146" s="65" t="s">
        <v>61</v>
      </c>
      <c r="R146" s="65" t="s">
        <v>61</v>
      </c>
      <c r="S146" s="65" t="s">
        <v>61</v>
      </c>
      <c r="T146" s="65" t="s">
        <v>62</v>
      </c>
      <c r="U146" s="65" t="s">
        <v>62</v>
      </c>
      <c r="V146" s="65" t="s">
        <v>62</v>
      </c>
      <c r="W146" s="65" t="s">
        <v>61</v>
      </c>
      <c r="X146" s="65" t="s">
        <v>76</v>
      </c>
      <c r="Y146" s="65" t="s">
        <v>76</v>
      </c>
      <c r="Z146" s="65" t="s">
        <v>76</v>
      </c>
      <c r="AA146" s="65" t="s">
        <v>61</v>
      </c>
      <c r="AB146" s="65" t="s">
        <v>77</v>
      </c>
      <c r="AC146" s="65" t="s">
        <v>77</v>
      </c>
      <c r="AD146" s="65" t="s">
        <v>77</v>
      </c>
      <c r="AE146" s="65" t="s">
        <v>61</v>
      </c>
      <c r="AF146" s="65" t="s">
        <v>61</v>
      </c>
      <c r="AG146" s="65" t="s">
        <v>61</v>
      </c>
      <c r="AH146" s="65" t="s">
        <v>61</v>
      </c>
      <c r="AI146" s="65" t="s">
        <v>61</v>
      </c>
      <c r="AJ146" s="65" t="s">
        <v>72</v>
      </c>
      <c r="AK146" s="65" t="s">
        <v>72</v>
      </c>
      <c r="AL146" s="65" t="s">
        <v>72</v>
      </c>
      <c r="AM146" s="65" t="s">
        <v>61</v>
      </c>
    </row>
    <row r="147" spans="1:39" ht="168">
      <c r="A147" s="65" t="s">
        <v>3422</v>
      </c>
      <c r="B147" s="65" t="s">
        <v>3192</v>
      </c>
      <c r="C147" s="65" t="s">
        <v>1792</v>
      </c>
      <c r="D147" s="65" t="s">
        <v>1798</v>
      </c>
      <c r="E147" s="65" t="s">
        <v>1785</v>
      </c>
      <c r="F147" s="65" t="s">
        <v>149</v>
      </c>
      <c r="G147" s="65" t="s">
        <v>3983</v>
      </c>
      <c r="H147" s="65" t="s">
        <v>1787</v>
      </c>
      <c r="I147" s="65" t="s">
        <v>1799</v>
      </c>
      <c r="J147" s="65" t="s">
        <v>3982</v>
      </c>
      <c r="K147" s="65"/>
      <c r="L147" s="65" t="s">
        <v>62</v>
      </c>
      <c r="M147" s="65" t="s">
        <v>62</v>
      </c>
      <c r="N147" s="65" t="s">
        <v>62</v>
      </c>
      <c r="O147" s="65" t="s">
        <v>61</v>
      </c>
      <c r="P147" s="65" t="s">
        <v>61</v>
      </c>
      <c r="Q147" s="65" t="s">
        <v>61</v>
      </c>
      <c r="R147" s="65" t="s">
        <v>61</v>
      </c>
      <c r="S147" s="65" t="s">
        <v>61</v>
      </c>
      <c r="T147" s="65" t="s">
        <v>62</v>
      </c>
      <c r="U147" s="65" t="s">
        <v>62</v>
      </c>
      <c r="V147" s="65" t="s">
        <v>62</v>
      </c>
      <c r="W147" s="65" t="s">
        <v>61</v>
      </c>
      <c r="X147" s="65" t="s">
        <v>76</v>
      </c>
      <c r="Y147" s="65" t="s">
        <v>76</v>
      </c>
      <c r="Z147" s="65" t="s">
        <v>76</v>
      </c>
      <c r="AA147" s="65" t="s">
        <v>61</v>
      </c>
      <c r="AB147" s="65" t="s">
        <v>77</v>
      </c>
      <c r="AC147" s="65" t="s">
        <v>77</v>
      </c>
      <c r="AD147" s="65" t="s">
        <v>77</v>
      </c>
      <c r="AE147" s="65" t="s">
        <v>61</v>
      </c>
      <c r="AF147" s="65" t="s">
        <v>61</v>
      </c>
      <c r="AG147" s="65" t="s">
        <v>61</v>
      </c>
      <c r="AH147" s="65" t="s">
        <v>61</v>
      </c>
      <c r="AI147" s="65" t="s">
        <v>61</v>
      </c>
      <c r="AJ147" s="65" t="s">
        <v>72</v>
      </c>
      <c r="AK147" s="65" t="s">
        <v>72</v>
      </c>
      <c r="AL147" s="65" t="s">
        <v>72</v>
      </c>
      <c r="AM147" s="65" t="s">
        <v>61</v>
      </c>
    </row>
    <row r="148" spans="1:39" ht="168">
      <c r="A148" s="65" t="s">
        <v>3259</v>
      </c>
      <c r="B148" s="65" t="s">
        <v>3187</v>
      </c>
      <c r="C148" s="65" t="s">
        <v>1792</v>
      </c>
      <c r="D148" s="65" t="s">
        <v>1796</v>
      </c>
      <c r="E148" s="65" t="s">
        <v>1785</v>
      </c>
      <c r="F148" s="65" t="s">
        <v>149</v>
      </c>
      <c r="G148" s="65" t="s">
        <v>3983</v>
      </c>
      <c r="H148" s="65" t="s">
        <v>1787</v>
      </c>
      <c r="I148" s="65" t="s">
        <v>1797</v>
      </c>
      <c r="J148" s="65" t="s">
        <v>3984</v>
      </c>
      <c r="K148" s="65" t="s">
        <v>20</v>
      </c>
      <c r="L148" s="65" t="s">
        <v>62</v>
      </c>
      <c r="M148" s="65" t="s">
        <v>62</v>
      </c>
      <c r="N148" s="65" t="s">
        <v>62</v>
      </c>
      <c r="O148" s="65" t="s">
        <v>61</v>
      </c>
      <c r="P148" s="65" t="s">
        <v>61</v>
      </c>
      <c r="Q148" s="65" t="s">
        <v>61</v>
      </c>
      <c r="R148" s="65" t="s">
        <v>61</v>
      </c>
      <c r="S148" s="65" t="s">
        <v>61</v>
      </c>
      <c r="T148" s="65" t="s">
        <v>62</v>
      </c>
      <c r="U148" s="65" t="s">
        <v>62</v>
      </c>
      <c r="V148" s="65" t="s">
        <v>62</v>
      </c>
      <c r="W148" s="65" t="s">
        <v>61</v>
      </c>
      <c r="X148" s="65" t="s">
        <v>76</v>
      </c>
      <c r="Y148" s="65" t="s">
        <v>76</v>
      </c>
      <c r="Z148" s="65" t="s">
        <v>76</v>
      </c>
      <c r="AA148" s="65" t="s">
        <v>61</v>
      </c>
      <c r="AB148" s="65" t="s">
        <v>77</v>
      </c>
      <c r="AC148" s="65" t="s">
        <v>77</v>
      </c>
      <c r="AD148" s="65" t="s">
        <v>77</v>
      </c>
      <c r="AE148" s="65" t="s">
        <v>61</v>
      </c>
      <c r="AF148" s="65" t="s">
        <v>61</v>
      </c>
      <c r="AG148" s="65" t="s">
        <v>2681</v>
      </c>
      <c r="AH148" s="65" t="s">
        <v>3343</v>
      </c>
      <c r="AI148" s="65" t="s">
        <v>62</v>
      </c>
      <c r="AJ148" s="65" t="s">
        <v>72</v>
      </c>
      <c r="AK148" s="65" t="s">
        <v>72</v>
      </c>
      <c r="AL148" s="65" t="s">
        <v>72</v>
      </c>
      <c r="AM148" s="65" t="s">
        <v>61</v>
      </c>
    </row>
    <row r="149" spans="1:39" ht="168">
      <c r="A149" s="65" t="s">
        <v>3423</v>
      </c>
      <c r="B149" s="65" t="s">
        <v>3192</v>
      </c>
      <c r="C149" s="65" t="s">
        <v>1032</v>
      </c>
      <c r="D149" s="65" t="s">
        <v>1040</v>
      </c>
      <c r="E149" s="65" t="s">
        <v>1014</v>
      </c>
      <c r="F149" s="65" t="s">
        <v>80</v>
      </c>
      <c r="G149" s="65" t="s">
        <v>3983</v>
      </c>
      <c r="H149" s="65" t="s">
        <v>1028</v>
      </c>
      <c r="I149" s="65" t="s">
        <v>1041</v>
      </c>
      <c r="J149" s="65" t="s">
        <v>3984</v>
      </c>
      <c r="K149" s="65" t="s">
        <v>3992</v>
      </c>
      <c r="L149" s="65" t="s">
        <v>62</v>
      </c>
      <c r="M149" s="65" t="s">
        <v>62</v>
      </c>
      <c r="N149" s="65" t="s">
        <v>62</v>
      </c>
      <c r="O149" s="65" t="s">
        <v>61</v>
      </c>
      <c r="P149" s="65" t="s">
        <v>61</v>
      </c>
      <c r="Q149" s="65" t="s">
        <v>61</v>
      </c>
      <c r="R149" s="65" t="s">
        <v>61</v>
      </c>
      <c r="S149" s="65" t="s">
        <v>61</v>
      </c>
      <c r="T149" s="65" t="s">
        <v>62</v>
      </c>
      <c r="U149" s="65" t="s">
        <v>62</v>
      </c>
      <c r="V149" s="65" t="s">
        <v>62</v>
      </c>
      <c r="W149" s="65" t="s">
        <v>61</v>
      </c>
      <c r="X149" s="65" t="s">
        <v>1295</v>
      </c>
      <c r="Y149" s="65" t="s">
        <v>3424</v>
      </c>
      <c r="Z149" s="68" t="s">
        <v>3343</v>
      </c>
      <c r="AA149" s="65" t="s">
        <v>62</v>
      </c>
      <c r="AB149" s="65" t="s">
        <v>77</v>
      </c>
      <c r="AC149" s="65" t="s">
        <v>125</v>
      </c>
      <c r="AD149" s="65" t="s">
        <v>3343</v>
      </c>
      <c r="AE149" s="65" t="s">
        <v>62</v>
      </c>
      <c r="AF149" s="65" t="s">
        <v>61</v>
      </c>
      <c r="AG149" s="65" t="s">
        <v>61</v>
      </c>
      <c r="AH149" s="65" t="s">
        <v>61</v>
      </c>
      <c r="AI149" s="65" t="s">
        <v>61</v>
      </c>
      <c r="AJ149" s="65" t="s">
        <v>72</v>
      </c>
      <c r="AK149" s="65" t="s">
        <v>72</v>
      </c>
      <c r="AL149" s="65" t="s">
        <v>72</v>
      </c>
      <c r="AM149" s="65" t="s">
        <v>61</v>
      </c>
    </row>
    <row r="150" spans="1:39" ht="150.75">
      <c r="A150" s="65" t="s">
        <v>3425</v>
      </c>
      <c r="B150" s="65" t="s">
        <v>3186</v>
      </c>
      <c r="C150" s="65" t="s">
        <v>1032</v>
      </c>
      <c r="D150" s="65" t="s">
        <v>1033</v>
      </c>
      <c r="E150" s="65" t="s">
        <v>1014</v>
      </c>
      <c r="F150" s="65" t="s">
        <v>80</v>
      </c>
      <c r="G150" s="65" t="s">
        <v>80</v>
      </c>
      <c r="H150" s="65" t="s">
        <v>1028</v>
      </c>
      <c r="I150" s="65" t="s">
        <v>1034</v>
      </c>
      <c r="J150" s="65" t="s">
        <v>3984</v>
      </c>
      <c r="K150" s="65" t="s">
        <v>3992</v>
      </c>
      <c r="L150" s="65" t="s">
        <v>62</v>
      </c>
      <c r="M150" s="65" t="s">
        <v>62</v>
      </c>
      <c r="N150" s="65" t="s">
        <v>62</v>
      </c>
      <c r="O150" s="65" t="s">
        <v>61</v>
      </c>
      <c r="P150" s="65" t="s">
        <v>61</v>
      </c>
      <c r="Q150" s="65" t="s">
        <v>61</v>
      </c>
      <c r="R150" s="65" t="s">
        <v>61</v>
      </c>
      <c r="S150" s="65" t="s">
        <v>61</v>
      </c>
      <c r="T150" s="65" t="s">
        <v>62</v>
      </c>
      <c r="U150" s="65" t="s">
        <v>62</v>
      </c>
      <c r="V150" s="65" t="s">
        <v>62</v>
      </c>
      <c r="W150" s="65" t="s">
        <v>61</v>
      </c>
      <c r="X150" s="65" t="s">
        <v>3426</v>
      </c>
      <c r="Y150" s="65" t="s">
        <v>1295</v>
      </c>
      <c r="Z150" s="68" t="s">
        <v>3343</v>
      </c>
      <c r="AA150" s="65" t="s">
        <v>62</v>
      </c>
      <c r="AB150" s="65" t="s">
        <v>64</v>
      </c>
      <c r="AC150" s="65" t="s">
        <v>77</v>
      </c>
      <c r="AD150" s="65" t="s">
        <v>3343</v>
      </c>
      <c r="AE150" s="65" t="s">
        <v>62</v>
      </c>
      <c r="AF150" s="65" t="s">
        <v>61</v>
      </c>
      <c r="AG150" s="65" t="s">
        <v>61</v>
      </c>
      <c r="AH150" s="65" t="s">
        <v>61</v>
      </c>
      <c r="AI150" s="65" t="s">
        <v>61</v>
      </c>
      <c r="AJ150" s="65" t="s">
        <v>72</v>
      </c>
      <c r="AK150" s="65" t="s">
        <v>72</v>
      </c>
      <c r="AL150" s="65" t="s">
        <v>72</v>
      </c>
      <c r="AM150" s="65" t="s">
        <v>61</v>
      </c>
    </row>
    <row r="151" spans="1:39" ht="200.25">
      <c r="A151" s="65" t="s">
        <v>3427</v>
      </c>
      <c r="B151" s="65" t="s">
        <v>3187</v>
      </c>
      <c r="C151" s="65" t="s">
        <v>1032</v>
      </c>
      <c r="D151" s="65" t="s">
        <v>1037</v>
      </c>
      <c r="E151" s="65" t="s">
        <v>1014</v>
      </c>
      <c r="F151" s="65" t="s">
        <v>80</v>
      </c>
      <c r="G151" s="65" t="s">
        <v>3983</v>
      </c>
      <c r="H151" s="65" t="s">
        <v>1028</v>
      </c>
      <c r="I151" s="65" t="s">
        <v>1038</v>
      </c>
      <c r="J151" s="65" t="s">
        <v>3984</v>
      </c>
      <c r="K151" s="65" t="s">
        <v>3985</v>
      </c>
      <c r="L151" s="65" t="s">
        <v>102</v>
      </c>
      <c r="M151" s="65" t="s">
        <v>62</v>
      </c>
      <c r="N151" s="68" t="s">
        <v>3343</v>
      </c>
      <c r="O151" s="65" t="s">
        <v>62</v>
      </c>
      <c r="P151" s="65" t="s">
        <v>61</v>
      </c>
      <c r="Q151" s="65" t="s">
        <v>61</v>
      </c>
      <c r="R151" s="65" t="s">
        <v>61</v>
      </c>
      <c r="S151" s="65" t="s">
        <v>61</v>
      </c>
      <c r="T151" s="65" t="s">
        <v>62</v>
      </c>
      <c r="U151" s="65" t="s">
        <v>62</v>
      </c>
      <c r="V151" s="65" t="s">
        <v>62</v>
      </c>
      <c r="W151" s="65" t="s">
        <v>61</v>
      </c>
      <c r="X151" s="65" t="s">
        <v>63</v>
      </c>
      <c r="Y151" s="65" t="s">
        <v>536</v>
      </c>
      <c r="Z151" s="68" t="s">
        <v>3343</v>
      </c>
      <c r="AA151" s="65" t="s">
        <v>62</v>
      </c>
      <c r="AB151" s="65" t="s">
        <v>64</v>
      </c>
      <c r="AC151" s="65" t="s">
        <v>77</v>
      </c>
      <c r="AD151" s="65" t="s">
        <v>3343</v>
      </c>
      <c r="AE151" s="65" t="s">
        <v>62</v>
      </c>
      <c r="AF151" s="65" t="s">
        <v>62</v>
      </c>
      <c r="AG151" s="65" t="s">
        <v>61</v>
      </c>
      <c r="AH151" s="65" t="s">
        <v>3343</v>
      </c>
      <c r="AI151" s="65" t="s">
        <v>62</v>
      </c>
      <c r="AJ151" s="65" t="s">
        <v>162</v>
      </c>
      <c r="AK151" s="65" t="s">
        <v>72</v>
      </c>
      <c r="AL151" s="65" t="s">
        <v>3343</v>
      </c>
      <c r="AM151" s="65" t="s">
        <v>62</v>
      </c>
    </row>
    <row r="152" spans="1:39" ht="250.5">
      <c r="A152" s="65" t="s">
        <v>3428</v>
      </c>
      <c r="B152" s="65" t="s">
        <v>3192</v>
      </c>
      <c r="C152" s="65" t="s">
        <v>2528</v>
      </c>
      <c r="D152" s="65" t="s">
        <v>2533</v>
      </c>
      <c r="E152" s="65" t="s">
        <v>2495</v>
      </c>
      <c r="F152" s="65" t="s">
        <v>114</v>
      </c>
      <c r="G152" s="65" t="s">
        <v>3983</v>
      </c>
      <c r="H152" s="65" t="s">
        <v>2523</v>
      </c>
      <c r="I152" s="65" t="s">
        <v>3129</v>
      </c>
      <c r="J152" s="65" t="s">
        <v>3982</v>
      </c>
      <c r="K152" s="65"/>
      <c r="L152" s="65" t="s">
        <v>62</v>
      </c>
      <c r="M152" s="65" t="s">
        <v>62</v>
      </c>
      <c r="N152" s="65" t="s">
        <v>62</v>
      </c>
      <c r="O152" s="65" t="s">
        <v>61</v>
      </c>
      <c r="P152" s="65" t="s">
        <v>61</v>
      </c>
      <c r="Q152" s="65" t="s">
        <v>61</v>
      </c>
      <c r="R152" s="65" t="s">
        <v>61</v>
      </c>
      <c r="S152" s="65" t="s">
        <v>61</v>
      </c>
      <c r="T152" s="65" t="s">
        <v>62</v>
      </c>
      <c r="U152" s="65" t="s">
        <v>62</v>
      </c>
      <c r="V152" s="65" t="s">
        <v>62</v>
      </c>
      <c r="W152" s="65" t="s">
        <v>61</v>
      </c>
      <c r="X152" s="65" t="s">
        <v>76</v>
      </c>
      <c r="Y152" s="65" t="s">
        <v>76</v>
      </c>
      <c r="Z152" s="65" t="s">
        <v>76</v>
      </c>
      <c r="AA152" s="65" t="s">
        <v>61</v>
      </c>
      <c r="AB152" s="65" t="s">
        <v>77</v>
      </c>
      <c r="AC152" s="65" t="s">
        <v>77</v>
      </c>
      <c r="AD152" s="65" t="s">
        <v>77</v>
      </c>
      <c r="AE152" s="65" t="s">
        <v>61</v>
      </c>
      <c r="AF152" s="65" t="s">
        <v>61</v>
      </c>
      <c r="AG152" s="65" t="s">
        <v>61</v>
      </c>
      <c r="AH152" s="65" t="s">
        <v>61</v>
      </c>
      <c r="AI152" s="65" t="s">
        <v>61</v>
      </c>
      <c r="AJ152" s="65" t="s">
        <v>72</v>
      </c>
      <c r="AK152" s="65" t="s">
        <v>72</v>
      </c>
      <c r="AL152" s="65" t="s">
        <v>72</v>
      </c>
      <c r="AM152" s="65" t="s">
        <v>61</v>
      </c>
    </row>
    <row r="153" spans="1:39" ht="250.5">
      <c r="A153" s="65" t="s">
        <v>3429</v>
      </c>
      <c r="B153" s="65" t="s">
        <v>3187</v>
      </c>
      <c r="C153" s="65" t="s">
        <v>2528</v>
      </c>
      <c r="D153" s="65" t="s">
        <v>2531</v>
      </c>
      <c r="E153" s="65" t="s">
        <v>2495</v>
      </c>
      <c r="F153" s="65" t="s">
        <v>114</v>
      </c>
      <c r="G153" s="65" t="s">
        <v>3983</v>
      </c>
      <c r="H153" s="65" t="s">
        <v>2523</v>
      </c>
      <c r="I153" s="65" t="s">
        <v>3128</v>
      </c>
      <c r="J153" s="65" t="s">
        <v>3982</v>
      </c>
      <c r="K153" s="65"/>
      <c r="L153" s="65" t="s">
        <v>62</v>
      </c>
      <c r="M153" s="65" t="s">
        <v>62</v>
      </c>
      <c r="N153" s="65" t="s">
        <v>62</v>
      </c>
      <c r="O153" s="65" t="s">
        <v>61</v>
      </c>
      <c r="P153" s="65" t="s">
        <v>61</v>
      </c>
      <c r="Q153" s="65" t="s">
        <v>61</v>
      </c>
      <c r="R153" s="65" t="s">
        <v>61</v>
      </c>
      <c r="S153" s="65" t="s">
        <v>61</v>
      </c>
      <c r="T153" s="65" t="s">
        <v>62</v>
      </c>
      <c r="U153" s="65" t="s">
        <v>62</v>
      </c>
      <c r="V153" s="65" t="s">
        <v>62</v>
      </c>
      <c r="W153" s="65" t="s">
        <v>61</v>
      </c>
      <c r="X153" s="65" t="s">
        <v>76</v>
      </c>
      <c r="Y153" s="65" t="s">
        <v>76</v>
      </c>
      <c r="Z153" s="65" t="s">
        <v>76</v>
      </c>
      <c r="AA153" s="65" t="s">
        <v>61</v>
      </c>
      <c r="AB153" s="65" t="s">
        <v>77</v>
      </c>
      <c r="AC153" s="65" t="s">
        <v>77</v>
      </c>
      <c r="AD153" s="65" t="s">
        <v>77</v>
      </c>
      <c r="AE153" s="65" t="s">
        <v>61</v>
      </c>
      <c r="AF153" s="65" t="s">
        <v>61</v>
      </c>
      <c r="AG153" s="65" t="s">
        <v>61</v>
      </c>
      <c r="AH153" s="65" t="s">
        <v>61</v>
      </c>
      <c r="AI153" s="65" t="s">
        <v>61</v>
      </c>
      <c r="AJ153" s="65" t="s">
        <v>72</v>
      </c>
      <c r="AK153" s="65" t="s">
        <v>72</v>
      </c>
      <c r="AL153" s="65" t="s">
        <v>72</v>
      </c>
      <c r="AM153" s="65" t="s">
        <v>61</v>
      </c>
    </row>
    <row r="154" spans="1:39" ht="250.5">
      <c r="A154" s="65" t="s">
        <v>3430</v>
      </c>
      <c r="B154" s="65" t="s">
        <v>3186</v>
      </c>
      <c r="C154" s="65" t="s">
        <v>2528</v>
      </c>
      <c r="D154" s="65" t="s">
        <v>2529</v>
      </c>
      <c r="E154" s="65" t="s">
        <v>2495</v>
      </c>
      <c r="F154" s="65" t="s">
        <v>114</v>
      </c>
      <c r="G154" s="65" t="s">
        <v>2694</v>
      </c>
      <c r="H154" s="65" t="s">
        <v>2523</v>
      </c>
      <c r="I154" s="65" t="s">
        <v>3127</v>
      </c>
      <c r="J154" s="65" t="s">
        <v>3984</v>
      </c>
      <c r="K154" s="65" t="s">
        <v>4000</v>
      </c>
      <c r="L154" s="65" t="s">
        <v>62</v>
      </c>
      <c r="M154" s="65" t="s">
        <v>62</v>
      </c>
      <c r="N154" s="65" t="s">
        <v>62</v>
      </c>
      <c r="O154" s="65" t="s">
        <v>61</v>
      </c>
      <c r="P154" s="65" t="s">
        <v>62</v>
      </c>
      <c r="Q154" s="65" t="s">
        <v>61</v>
      </c>
      <c r="R154" s="68" t="s">
        <v>3343</v>
      </c>
      <c r="S154" s="65" t="s">
        <v>62</v>
      </c>
      <c r="T154" s="65" t="s">
        <v>61</v>
      </c>
      <c r="U154" s="65" t="s">
        <v>62</v>
      </c>
      <c r="V154" s="68" t="s">
        <v>3343</v>
      </c>
      <c r="W154" s="65" t="s">
        <v>62</v>
      </c>
      <c r="X154" s="65" t="s">
        <v>73</v>
      </c>
      <c r="Y154" s="65"/>
      <c r="Z154" s="68" t="s">
        <v>3343</v>
      </c>
      <c r="AA154" s="65" t="s">
        <v>62</v>
      </c>
      <c r="AB154" s="65" t="s">
        <v>73</v>
      </c>
      <c r="AC154" s="65" t="s">
        <v>73</v>
      </c>
      <c r="AD154" s="65" t="s">
        <v>73</v>
      </c>
      <c r="AE154" s="65" t="s">
        <v>61</v>
      </c>
      <c r="AF154" s="65" t="s">
        <v>61</v>
      </c>
      <c r="AG154" s="65" t="s">
        <v>61</v>
      </c>
      <c r="AH154" s="65" t="s">
        <v>61</v>
      </c>
      <c r="AI154" s="65" t="s">
        <v>61</v>
      </c>
      <c r="AJ154" s="65" t="s">
        <v>850</v>
      </c>
      <c r="AK154" s="65" t="s">
        <v>850</v>
      </c>
      <c r="AL154" s="65" t="s">
        <v>850</v>
      </c>
      <c r="AM154" s="65" t="s">
        <v>61</v>
      </c>
    </row>
    <row r="155" spans="1:39" ht="168">
      <c r="A155" s="65" t="s">
        <v>3431</v>
      </c>
      <c r="B155" s="65" t="s">
        <v>3192</v>
      </c>
      <c r="C155" s="65" t="s">
        <v>2276</v>
      </c>
      <c r="D155" s="65" t="s">
        <v>597</v>
      </c>
      <c r="E155" s="65" t="s">
        <v>2178</v>
      </c>
      <c r="F155" s="65" t="s">
        <v>149</v>
      </c>
      <c r="G155" s="65" t="s">
        <v>3983</v>
      </c>
      <c r="H155" s="65" t="s">
        <v>2272</v>
      </c>
      <c r="I155" s="65" t="s">
        <v>3032</v>
      </c>
      <c r="J155" s="65" t="s">
        <v>3984</v>
      </c>
      <c r="K155" s="65" t="s">
        <v>3987</v>
      </c>
      <c r="L155" s="65" t="s">
        <v>62</v>
      </c>
      <c r="M155" s="65" t="s">
        <v>102</v>
      </c>
      <c r="N155" s="68" t="s">
        <v>3343</v>
      </c>
      <c r="O155" s="65" t="s">
        <v>62</v>
      </c>
      <c r="P155" s="65" t="s">
        <v>61</v>
      </c>
      <c r="Q155" s="65" t="s">
        <v>61</v>
      </c>
      <c r="R155" s="65" t="s">
        <v>61</v>
      </c>
      <c r="S155" s="65" t="s">
        <v>61</v>
      </c>
      <c r="T155" s="65" t="s">
        <v>62</v>
      </c>
      <c r="U155" s="65" t="s">
        <v>62</v>
      </c>
      <c r="V155" s="65" t="s">
        <v>62</v>
      </c>
      <c r="W155" s="65" t="s">
        <v>61</v>
      </c>
      <c r="X155" s="65" t="s">
        <v>76</v>
      </c>
      <c r="Y155" s="65" t="s">
        <v>138</v>
      </c>
      <c r="Z155" s="68" t="s">
        <v>3343</v>
      </c>
      <c r="AA155" s="65" t="s">
        <v>62</v>
      </c>
      <c r="AB155" s="65" t="s">
        <v>77</v>
      </c>
      <c r="AC155" s="65" t="s">
        <v>125</v>
      </c>
      <c r="AD155" s="65" t="s">
        <v>3343</v>
      </c>
      <c r="AE155" s="65" t="s">
        <v>62</v>
      </c>
      <c r="AF155" s="65" t="s">
        <v>61</v>
      </c>
      <c r="AG155" s="65" t="s">
        <v>62</v>
      </c>
      <c r="AH155" s="65" t="s">
        <v>3343</v>
      </c>
      <c r="AI155" s="65" t="s">
        <v>62</v>
      </c>
      <c r="AJ155" s="65" t="s">
        <v>72</v>
      </c>
      <c r="AK155" s="65" t="s">
        <v>72</v>
      </c>
      <c r="AL155" s="65" t="s">
        <v>72</v>
      </c>
      <c r="AM155" s="65" t="s">
        <v>61</v>
      </c>
    </row>
    <row r="156" spans="1:39" ht="168">
      <c r="A156" s="65" t="s">
        <v>3432</v>
      </c>
      <c r="B156" s="65" t="s">
        <v>3187</v>
      </c>
      <c r="C156" s="65" t="s">
        <v>2276</v>
      </c>
      <c r="D156" s="65" t="s">
        <v>594</v>
      </c>
      <c r="E156" s="65" t="s">
        <v>2178</v>
      </c>
      <c r="F156" s="65" t="s">
        <v>149</v>
      </c>
      <c r="G156" s="65" t="s">
        <v>3983</v>
      </c>
      <c r="H156" s="65" t="s">
        <v>2272</v>
      </c>
      <c r="I156" s="65" t="s">
        <v>3031</v>
      </c>
      <c r="J156" s="65" t="s">
        <v>3982</v>
      </c>
      <c r="K156" s="65"/>
      <c r="L156" s="65" t="s">
        <v>62</v>
      </c>
      <c r="M156" s="65">
        <v>1</v>
      </c>
      <c r="N156" s="68" t="s">
        <v>3343</v>
      </c>
      <c r="O156" s="65" t="s">
        <v>62</v>
      </c>
      <c r="P156" s="65" t="s">
        <v>61</v>
      </c>
      <c r="Q156" s="65" t="s">
        <v>61</v>
      </c>
      <c r="R156" s="65" t="s">
        <v>61</v>
      </c>
      <c r="S156" s="65" t="s">
        <v>61</v>
      </c>
      <c r="T156" s="65" t="s">
        <v>62</v>
      </c>
      <c r="U156" s="65" t="s">
        <v>62</v>
      </c>
      <c r="V156" s="65" t="s">
        <v>62</v>
      </c>
      <c r="W156" s="65" t="s">
        <v>61</v>
      </c>
      <c r="X156" s="65" t="s">
        <v>76</v>
      </c>
      <c r="Y156" s="65" t="s">
        <v>76</v>
      </c>
      <c r="Z156" s="65" t="s">
        <v>76</v>
      </c>
      <c r="AA156" s="65" t="s">
        <v>61</v>
      </c>
      <c r="AB156" s="65" t="s">
        <v>77</v>
      </c>
      <c r="AC156" s="65" t="s">
        <v>77</v>
      </c>
      <c r="AD156" s="65" t="s">
        <v>77</v>
      </c>
      <c r="AE156" s="65" t="s">
        <v>61</v>
      </c>
      <c r="AF156" s="65" t="s">
        <v>61</v>
      </c>
      <c r="AG156" s="65" t="s">
        <v>61</v>
      </c>
      <c r="AH156" s="65" t="s">
        <v>61</v>
      </c>
      <c r="AI156" s="65" t="s">
        <v>61</v>
      </c>
      <c r="AJ156" s="65" t="s">
        <v>72</v>
      </c>
      <c r="AK156" s="65" t="s">
        <v>72</v>
      </c>
      <c r="AL156" s="65" t="s">
        <v>72</v>
      </c>
      <c r="AM156" s="65" t="s">
        <v>61</v>
      </c>
    </row>
    <row r="157" spans="1:39" ht="200.25">
      <c r="A157" s="65" t="s">
        <v>3433</v>
      </c>
      <c r="B157" s="65" t="s">
        <v>3186</v>
      </c>
      <c r="C157" s="65" t="s">
        <v>2276</v>
      </c>
      <c r="D157" s="65" t="s">
        <v>591</v>
      </c>
      <c r="E157" s="65" t="s">
        <v>2178</v>
      </c>
      <c r="F157" s="65" t="s">
        <v>149</v>
      </c>
      <c r="G157" s="65" t="s">
        <v>2704</v>
      </c>
      <c r="H157" s="65" t="s">
        <v>2272</v>
      </c>
      <c r="I157" s="65" t="s">
        <v>3030</v>
      </c>
      <c r="J157" s="65" t="s">
        <v>3984</v>
      </c>
      <c r="K157" s="65" t="s">
        <v>3985</v>
      </c>
      <c r="L157" s="65" t="s">
        <v>61</v>
      </c>
      <c r="M157" s="65" t="s">
        <v>62</v>
      </c>
      <c r="N157" s="68" t="s">
        <v>3343</v>
      </c>
      <c r="O157" s="65" t="s">
        <v>62</v>
      </c>
      <c r="P157" s="65" t="s">
        <v>61</v>
      </c>
      <c r="Q157" s="65" t="s">
        <v>61</v>
      </c>
      <c r="R157" s="65" t="s">
        <v>61</v>
      </c>
      <c r="S157" s="65" t="s">
        <v>61</v>
      </c>
      <c r="T157" s="65" t="s">
        <v>62</v>
      </c>
      <c r="U157" s="65" t="s">
        <v>62</v>
      </c>
      <c r="V157" s="65" t="s">
        <v>62</v>
      </c>
      <c r="W157" s="65" t="s">
        <v>61</v>
      </c>
      <c r="X157" s="65" t="s">
        <v>3434</v>
      </c>
      <c r="Y157" s="65" t="s">
        <v>76</v>
      </c>
      <c r="Z157" s="68" t="s">
        <v>3343</v>
      </c>
      <c r="AA157" s="65" t="s">
        <v>62</v>
      </c>
      <c r="AB157" s="65" t="s">
        <v>64</v>
      </c>
      <c r="AC157" s="65" t="s">
        <v>73</v>
      </c>
      <c r="AD157" s="65" t="s">
        <v>3343</v>
      </c>
      <c r="AE157" s="65" t="s">
        <v>62</v>
      </c>
      <c r="AF157" s="65" t="s">
        <v>62</v>
      </c>
      <c r="AG157" s="65" t="s">
        <v>61</v>
      </c>
      <c r="AH157" s="65" t="s">
        <v>3343</v>
      </c>
      <c r="AI157" s="65" t="s">
        <v>62</v>
      </c>
      <c r="AJ157" s="65" t="s">
        <v>66</v>
      </c>
      <c r="AK157" s="65" t="s">
        <v>72</v>
      </c>
      <c r="AL157" s="65" t="s">
        <v>3343</v>
      </c>
      <c r="AM157" s="65" t="s">
        <v>62</v>
      </c>
    </row>
    <row r="158" spans="1:39" ht="168">
      <c r="A158" s="65" t="s">
        <v>3435</v>
      </c>
      <c r="B158" s="65" t="s">
        <v>3192</v>
      </c>
      <c r="C158" s="65" t="s">
        <v>2011</v>
      </c>
      <c r="D158" s="65" t="s">
        <v>2017</v>
      </c>
      <c r="E158" s="65" t="s">
        <v>2004</v>
      </c>
      <c r="F158" s="65" t="s">
        <v>149</v>
      </c>
      <c r="G158" s="65" t="s">
        <v>3983</v>
      </c>
      <c r="H158" s="65" t="s">
        <v>2006</v>
      </c>
      <c r="I158" s="65" t="s">
        <v>2018</v>
      </c>
      <c r="J158" s="65" t="s">
        <v>3982</v>
      </c>
      <c r="K158" s="65"/>
      <c r="L158" s="65" t="s">
        <v>62</v>
      </c>
      <c r="M158" s="65" t="s">
        <v>62</v>
      </c>
      <c r="N158" s="65" t="s">
        <v>62</v>
      </c>
      <c r="O158" s="65" t="s">
        <v>61</v>
      </c>
      <c r="P158" s="65" t="s">
        <v>61</v>
      </c>
      <c r="Q158" s="65" t="s">
        <v>61</v>
      </c>
      <c r="R158" s="65" t="s">
        <v>61</v>
      </c>
      <c r="S158" s="65" t="s">
        <v>61</v>
      </c>
      <c r="T158" s="65" t="s">
        <v>62</v>
      </c>
      <c r="U158" s="65" t="s">
        <v>62</v>
      </c>
      <c r="V158" s="65" t="s">
        <v>62</v>
      </c>
      <c r="W158" s="65" t="s">
        <v>61</v>
      </c>
      <c r="X158" s="65" t="s">
        <v>76</v>
      </c>
      <c r="Y158" s="65" t="s">
        <v>76</v>
      </c>
      <c r="Z158" s="65" t="s">
        <v>76</v>
      </c>
      <c r="AA158" s="65" t="s">
        <v>61</v>
      </c>
      <c r="AB158" s="65" t="s">
        <v>77</v>
      </c>
      <c r="AC158" s="65" t="s">
        <v>77</v>
      </c>
      <c r="AD158" s="65" t="s">
        <v>77</v>
      </c>
      <c r="AE158" s="65" t="s">
        <v>61</v>
      </c>
      <c r="AF158" s="65" t="s">
        <v>61</v>
      </c>
      <c r="AG158" s="65" t="s">
        <v>61</v>
      </c>
      <c r="AH158" s="65" t="s">
        <v>61</v>
      </c>
      <c r="AI158" s="65" t="s">
        <v>61</v>
      </c>
      <c r="AJ158" s="65" t="s">
        <v>72</v>
      </c>
      <c r="AK158" s="65" t="s">
        <v>72</v>
      </c>
      <c r="AL158" s="65" t="s">
        <v>72</v>
      </c>
      <c r="AM158" s="65" t="s">
        <v>61</v>
      </c>
    </row>
    <row r="159" spans="1:39" ht="168">
      <c r="A159" s="65" t="s">
        <v>3436</v>
      </c>
      <c r="B159" s="65" t="s">
        <v>3192</v>
      </c>
      <c r="C159" s="65" t="s">
        <v>2011</v>
      </c>
      <c r="D159" s="65" t="s">
        <v>2026</v>
      </c>
      <c r="E159" s="65" t="s">
        <v>2004</v>
      </c>
      <c r="F159" s="65" t="s">
        <v>149</v>
      </c>
      <c r="G159" s="65" t="s">
        <v>3983</v>
      </c>
      <c r="H159" s="65" t="s">
        <v>2006</v>
      </c>
      <c r="I159" s="65" t="s">
        <v>2027</v>
      </c>
      <c r="J159" s="65" t="s">
        <v>3982</v>
      </c>
      <c r="K159" s="65"/>
      <c r="L159" s="65" t="s">
        <v>62</v>
      </c>
      <c r="M159" s="65" t="s">
        <v>62</v>
      </c>
      <c r="N159" s="65" t="s">
        <v>62</v>
      </c>
      <c r="O159" s="65" t="s">
        <v>61</v>
      </c>
      <c r="P159" s="65" t="s">
        <v>61</v>
      </c>
      <c r="Q159" s="65" t="s">
        <v>61</v>
      </c>
      <c r="R159" s="65" t="s">
        <v>61</v>
      </c>
      <c r="S159" s="65" t="s">
        <v>61</v>
      </c>
      <c r="T159" s="65" t="s">
        <v>62</v>
      </c>
      <c r="U159" s="65" t="s">
        <v>62</v>
      </c>
      <c r="V159" s="65" t="s">
        <v>62</v>
      </c>
      <c r="W159" s="65" t="s">
        <v>61</v>
      </c>
      <c r="X159" s="65" t="s">
        <v>76</v>
      </c>
      <c r="Y159" s="65" t="s">
        <v>76</v>
      </c>
      <c r="Z159" s="65" t="s">
        <v>76</v>
      </c>
      <c r="AA159" s="65" t="s">
        <v>61</v>
      </c>
      <c r="AB159" s="65" t="s">
        <v>77</v>
      </c>
      <c r="AC159" s="65" t="s">
        <v>77</v>
      </c>
      <c r="AD159" s="65" t="s">
        <v>77</v>
      </c>
      <c r="AE159" s="65" t="s">
        <v>61</v>
      </c>
      <c r="AF159" s="65" t="s">
        <v>61</v>
      </c>
      <c r="AG159" s="65" t="s">
        <v>61</v>
      </c>
      <c r="AH159" s="65" t="s">
        <v>61</v>
      </c>
      <c r="AI159" s="65" t="s">
        <v>61</v>
      </c>
      <c r="AJ159" s="65" t="s">
        <v>72</v>
      </c>
      <c r="AK159" s="65" t="s">
        <v>72</v>
      </c>
      <c r="AL159" s="65" t="s">
        <v>72</v>
      </c>
      <c r="AM159" s="65" t="s">
        <v>61</v>
      </c>
    </row>
    <row r="160" spans="1:39" ht="168">
      <c r="A160" s="65" t="s">
        <v>3437</v>
      </c>
      <c r="B160" s="65" t="s">
        <v>3186</v>
      </c>
      <c r="C160" s="65" t="s">
        <v>2011</v>
      </c>
      <c r="D160" s="65" t="s">
        <v>2012</v>
      </c>
      <c r="E160" s="65" t="s">
        <v>2004</v>
      </c>
      <c r="F160" s="65" t="s">
        <v>149</v>
      </c>
      <c r="G160" s="65" t="s">
        <v>2704</v>
      </c>
      <c r="H160" s="65" t="s">
        <v>2006</v>
      </c>
      <c r="I160" s="65" t="s">
        <v>2013</v>
      </c>
      <c r="J160" s="65" t="s">
        <v>3982</v>
      </c>
      <c r="K160" s="65"/>
      <c r="L160" s="65" t="s">
        <v>62</v>
      </c>
      <c r="M160" s="65" t="s">
        <v>62</v>
      </c>
      <c r="N160" s="65" t="s">
        <v>62</v>
      </c>
      <c r="O160" s="65" t="s">
        <v>61</v>
      </c>
      <c r="P160" s="65" t="s">
        <v>61</v>
      </c>
      <c r="Q160" s="65" t="s">
        <v>61</v>
      </c>
      <c r="R160" s="65" t="s">
        <v>61</v>
      </c>
      <c r="S160" s="65" t="s">
        <v>61</v>
      </c>
      <c r="T160" s="65" t="s">
        <v>62</v>
      </c>
      <c r="U160" s="65" t="s">
        <v>62</v>
      </c>
      <c r="V160" s="65" t="s">
        <v>62</v>
      </c>
      <c r="W160" s="65" t="s">
        <v>61</v>
      </c>
      <c r="X160" s="65" t="s">
        <v>76</v>
      </c>
      <c r="Y160" s="65" t="s">
        <v>76</v>
      </c>
      <c r="Z160" s="65" t="s">
        <v>76</v>
      </c>
      <c r="AA160" s="65" t="s">
        <v>61</v>
      </c>
      <c r="AB160" s="65" t="s">
        <v>77</v>
      </c>
      <c r="AC160" s="65" t="s">
        <v>77</v>
      </c>
      <c r="AD160" s="65" t="s">
        <v>77</v>
      </c>
      <c r="AE160" s="65" t="s">
        <v>61</v>
      </c>
      <c r="AF160" s="65" t="s">
        <v>61</v>
      </c>
      <c r="AG160" s="65" t="s">
        <v>61</v>
      </c>
      <c r="AH160" s="65" t="s">
        <v>61</v>
      </c>
      <c r="AI160" s="65" t="s">
        <v>61</v>
      </c>
      <c r="AJ160" s="65" t="s">
        <v>72</v>
      </c>
      <c r="AK160" s="65" t="s">
        <v>72</v>
      </c>
      <c r="AL160" s="65" t="s">
        <v>72</v>
      </c>
      <c r="AM160" s="65" t="s">
        <v>61</v>
      </c>
    </row>
    <row r="161" spans="1:39" ht="168">
      <c r="A161" s="65" t="s">
        <v>3438</v>
      </c>
      <c r="B161" s="65" t="s">
        <v>3186</v>
      </c>
      <c r="C161" s="65" t="s">
        <v>2011</v>
      </c>
      <c r="D161" s="65" t="s">
        <v>2021</v>
      </c>
      <c r="E161" s="65" t="s">
        <v>2004</v>
      </c>
      <c r="F161" s="65" t="s">
        <v>149</v>
      </c>
      <c r="G161" s="65" t="s">
        <v>2704</v>
      </c>
      <c r="H161" s="65" t="s">
        <v>2006</v>
      </c>
      <c r="I161" s="65" t="s">
        <v>2022</v>
      </c>
      <c r="J161" s="65" t="s">
        <v>3982</v>
      </c>
      <c r="K161" s="65"/>
      <c r="L161" s="65" t="s">
        <v>62</v>
      </c>
      <c r="M161" s="65" t="s">
        <v>62</v>
      </c>
      <c r="N161" s="65" t="s">
        <v>62</v>
      </c>
      <c r="O161" s="65" t="s">
        <v>61</v>
      </c>
      <c r="P161" s="65" t="s">
        <v>61</v>
      </c>
      <c r="Q161" s="65" t="s">
        <v>61</v>
      </c>
      <c r="R161" s="65" t="s">
        <v>61</v>
      </c>
      <c r="S161" s="65" t="s">
        <v>61</v>
      </c>
      <c r="T161" s="65" t="s">
        <v>62</v>
      </c>
      <c r="U161" s="65" t="s">
        <v>62</v>
      </c>
      <c r="V161" s="65" t="s">
        <v>62</v>
      </c>
      <c r="W161" s="65" t="s">
        <v>61</v>
      </c>
      <c r="X161" s="65" t="s">
        <v>76</v>
      </c>
      <c r="Y161" s="65" t="s">
        <v>76</v>
      </c>
      <c r="Z161" s="65" t="s">
        <v>76</v>
      </c>
      <c r="AA161" s="65" t="s">
        <v>61</v>
      </c>
      <c r="AB161" s="65" t="s">
        <v>77</v>
      </c>
      <c r="AC161" s="65" t="s">
        <v>77</v>
      </c>
      <c r="AD161" s="65" t="s">
        <v>77</v>
      </c>
      <c r="AE161" s="65" t="s">
        <v>61</v>
      </c>
      <c r="AF161" s="65" t="s">
        <v>61</v>
      </c>
      <c r="AG161" s="65" t="s">
        <v>61</v>
      </c>
      <c r="AH161" s="65" t="s">
        <v>61</v>
      </c>
      <c r="AI161" s="65" t="s">
        <v>61</v>
      </c>
      <c r="AJ161" s="65" t="s">
        <v>72</v>
      </c>
      <c r="AK161" s="65" t="s">
        <v>72</v>
      </c>
      <c r="AL161" s="65" t="s">
        <v>72</v>
      </c>
      <c r="AM161" s="65" t="s">
        <v>61</v>
      </c>
    </row>
    <row r="162" spans="1:39" ht="168">
      <c r="A162" s="65" t="s">
        <v>3439</v>
      </c>
      <c r="B162" s="65" t="s">
        <v>3187</v>
      </c>
      <c r="C162" s="65" t="s">
        <v>2011</v>
      </c>
      <c r="D162" s="65" t="s">
        <v>2015</v>
      </c>
      <c r="E162" s="65" t="s">
        <v>2004</v>
      </c>
      <c r="F162" s="65" t="s">
        <v>149</v>
      </c>
      <c r="G162" s="65" t="s">
        <v>3983</v>
      </c>
      <c r="H162" s="65" t="s">
        <v>2006</v>
      </c>
      <c r="I162" s="65" t="s">
        <v>2016</v>
      </c>
      <c r="J162" s="65" t="s">
        <v>3982</v>
      </c>
      <c r="K162" s="65"/>
      <c r="L162" s="65" t="s">
        <v>62</v>
      </c>
      <c r="M162" s="65" t="s">
        <v>62</v>
      </c>
      <c r="N162" s="65" t="s">
        <v>62</v>
      </c>
      <c r="O162" s="65" t="s">
        <v>61</v>
      </c>
      <c r="P162" s="65" t="s">
        <v>61</v>
      </c>
      <c r="Q162" s="65" t="s">
        <v>61</v>
      </c>
      <c r="R162" s="65" t="s">
        <v>61</v>
      </c>
      <c r="S162" s="65" t="s">
        <v>61</v>
      </c>
      <c r="T162" s="65" t="s">
        <v>62</v>
      </c>
      <c r="U162" s="65" t="s">
        <v>62</v>
      </c>
      <c r="V162" s="65" t="s">
        <v>62</v>
      </c>
      <c r="W162" s="65" t="s">
        <v>61</v>
      </c>
      <c r="X162" s="65" t="s">
        <v>76</v>
      </c>
      <c r="Y162" s="65" t="s">
        <v>76</v>
      </c>
      <c r="Z162" s="65" t="s">
        <v>76</v>
      </c>
      <c r="AA162" s="65" t="s">
        <v>61</v>
      </c>
      <c r="AB162" s="65" t="s">
        <v>77</v>
      </c>
      <c r="AC162" s="65" t="s">
        <v>77</v>
      </c>
      <c r="AD162" s="65" t="s">
        <v>77</v>
      </c>
      <c r="AE162" s="65" t="s">
        <v>61</v>
      </c>
      <c r="AF162" s="65" t="s">
        <v>61</v>
      </c>
      <c r="AG162" s="65" t="s">
        <v>61</v>
      </c>
      <c r="AH162" s="65" t="s">
        <v>61</v>
      </c>
      <c r="AI162" s="65" t="s">
        <v>61</v>
      </c>
      <c r="AJ162" s="65" t="s">
        <v>72</v>
      </c>
      <c r="AK162" s="65" t="s">
        <v>72</v>
      </c>
      <c r="AL162" s="65" t="s">
        <v>72</v>
      </c>
      <c r="AM162" s="65" t="s">
        <v>61</v>
      </c>
    </row>
    <row r="163" spans="1:39" ht="168">
      <c r="A163" s="65" t="s">
        <v>3440</v>
      </c>
      <c r="B163" s="65" t="s">
        <v>3187</v>
      </c>
      <c r="C163" s="65" t="s">
        <v>2011</v>
      </c>
      <c r="D163" s="65" t="s">
        <v>2024</v>
      </c>
      <c r="E163" s="65" t="s">
        <v>2004</v>
      </c>
      <c r="F163" s="65" t="s">
        <v>149</v>
      </c>
      <c r="G163" s="65" t="s">
        <v>3983</v>
      </c>
      <c r="H163" s="65" t="s">
        <v>2006</v>
      </c>
      <c r="I163" s="65" t="s">
        <v>2025</v>
      </c>
      <c r="J163" s="65" t="s">
        <v>3982</v>
      </c>
      <c r="K163" s="65"/>
      <c r="L163" s="65" t="s">
        <v>62</v>
      </c>
      <c r="M163" s="65" t="s">
        <v>62</v>
      </c>
      <c r="N163" s="65" t="s">
        <v>62</v>
      </c>
      <c r="O163" s="65" t="s">
        <v>61</v>
      </c>
      <c r="P163" s="65" t="s">
        <v>61</v>
      </c>
      <c r="Q163" s="65" t="s">
        <v>61</v>
      </c>
      <c r="R163" s="65" t="s">
        <v>61</v>
      </c>
      <c r="S163" s="65" t="s">
        <v>61</v>
      </c>
      <c r="T163" s="65" t="s">
        <v>62</v>
      </c>
      <c r="U163" s="65" t="s">
        <v>62</v>
      </c>
      <c r="V163" s="65" t="s">
        <v>62</v>
      </c>
      <c r="W163" s="65" t="s">
        <v>61</v>
      </c>
      <c r="X163" s="65" t="s">
        <v>76</v>
      </c>
      <c r="Y163" s="65" t="s">
        <v>76</v>
      </c>
      <c r="Z163" s="65" t="s">
        <v>76</v>
      </c>
      <c r="AA163" s="65" t="s">
        <v>61</v>
      </c>
      <c r="AB163" s="65" t="s">
        <v>77</v>
      </c>
      <c r="AC163" s="65" t="s">
        <v>77</v>
      </c>
      <c r="AD163" s="65" t="s">
        <v>77</v>
      </c>
      <c r="AE163" s="65" t="s">
        <v>61</v>
      </c>
      <c r="AF163" s="65" t="s">
        <v>61</v>
      </c>
      <c r="AG163" s="65" t="s">
        <v>61</v>
      </c>
      <c r="AH163" s="65" t="s">
        <v>61</v>
      </c>
      <c r="AI163" s="65" t="s">
        <v>61</v>
      </c>
      <c r="AJ163" s="65" t="s">
        <v>72</v>
      </c>
      <c r="AK163" s="65" t="s">
        <v>72</v>
      </c>
      <c r="AL163" s="65" t="s">
        <v>72</v>
      </c>
      <c r="AM163" s="65" t="s">
        <v>61</v>
      </c>
    </row>
    <row r="164" spans="1:39" ht="150.75">
      <c r="A164" s="65" t="s">
        <v>3441</v>
      </c>
      <c r="B164" s="65" t="s">
        <v>3186</v>
      </c>
      <c r="C164" s="65" t="s">
        <v>655</v>
      </c>
      <c r="D164" s="65" t="s">
        <v>656</v>
      </c>
      <c r="E164" s="65" t="s">
        <v>600</v>
      </c>
      <c r="F164" s="65" t="s">
        <v>114</v>
      </c>
      <c r="G164" s="65" t="s">
        <v>2694</v>
      </c>
      <c r="H164" s="65" t="s">
        <v>650</v>
      </c>
      <c r="I164" s="65" t="s">
        <v>657</v>
      </c>
      <c r="J164" s="65" t="s">
        <v>3982</v>
      </c>
      <c r="K164" s="65"/>
      <c r="L164" s="65" t="s">
        <v>62</v>
      </c>
      <c r="M164" s="65" t="s">
        <v>62</v>
      </c>
      <c r="N164" s="65" t="s">
        <v>62</v>
      </c>
      <c r="O164" s="65" t="s">
        <v>61</v>
      </c>
      <c r="P164" s="65" t="s">
        <v>61</v>
      </c>
      <c r="Q164" s="65" t="s">
        <v>61</v>
      </c>
      <c r="R164" s="65" t="s">
        <v>61</v>
      </c>
      <c r="S164" s="65" t="s">
        <v>61</v>
      </c>
      <c r="T164" s="65" t="s">
        <v>62</v>
      </c>
      <c r="U164" s="65" t="s">
        <v>62</v>
      </c>
      <c r="V164" s="65" t="s">
        <v>62</v>
      </c>
      <c r="W164" s="65" t="s">
        <v>61</v>
      </c>
      <c r="X164" s="65" t="s">
        <v>76</v>
      </c>
      <c r="Y164" s="65" t="s">
        <v>76</v>
      </c>
      <c r="Z164" s="65" t="s">
        <v>76</v>
      </c>
      <c r="AA164" s="65" t="s">
        <v>61</v>
      </c>
      <c r="AB164" s="65" t="s">
        <v>77</v>
      </c>
      <c r="AC164" s="65" t="s">
        <v>77</v>
      </c>
      <c r="AD164" s="65" t="s">
        <v>77</v>
      </c>
      <c r="AE164" s="65" t="s">
        <v>61</v>
      </c>
      <c r="AF164" s="65" t="s">
        <v>61</v>
      </c>
      <c r="AG164" s="65" t="s">
        <v>61</v>
      </c>
      <c r="AH164" s="65" t="s">
        <v>61</v>
      </c>
      <c r="AI164" s="65" t="s">
        <v>61</v>
      </c>
      <c r="AJ164" s="65" t="s">
        <v>72</v>
      </c>
      <c r="AK164" s="65" t="s">
        <v>72</v>
      </c>
      <c r="AL164" s="65" t="s">
        <v>72</v>
      </c>
      <c r="AM164" s="65" t="s">
        <v>61</v>
      </c>
    </row>
    <row r="165" spans="1:39" ht="216.75">
      <c r="A165" s="65" t="s">
        <v>3442</v>
      </c>
      <c r="B165" s="65" t="s">
        <v>3192</v>
      </c>
      <c r="C165" s="65" t="s">
        <v>655</v>
      </c>
      <c r="D165" s="65" t="s">
        <v>661</v>
      </c>
      <c r="E165" s="65" t="s">
        <v>600</v>
      </c>
      <c r="F165" s="65" t="s">
        <v>114</v>
      </c>
      <c r="G165" s="65" t="s">
        <v>3983</v>
      </c>
      <c r="H165" s="65" t="s">
        <v>650</v>
      </c>
      <c r="I165" s="65" t="s">
        <v>662</v>
      </c>
      <c r="J165" s="65" t="s">
        <v>3984</v>
      </c>
      <c r="K165" s="65" t="s">
        <v>4002</v>
      </c>
      <c r="L165" s="65" t="s">
        <v>62</v>
      </c>
      <c r="M165" s="65" t="s">
        <v>62</v>
      </c>
      <c r="N165" s="65" t="s">
        <v>62</v>
      </c>
      <c r="O165" s="65" t="s">
        <v>61</v>
      </c>
      <c r="P165" s="65" t="s">
        <v>61</v>
      </c>
      <c r="Q165" s="65" t="s">
        <v>62</v>
      </c>
      <c r="R165" s="68" t="s">
        <v>3343</v>
      </c>
      <c r="S165" s="65" t="s">
        <v>62</v>
      </c>
      <c r="T165" s="65" t="s">
        <v>62</v>
      </c>
      <c r="U165" s="65" t="s">
        <v>61</v>
      </c>
      <c r="V165" s="68" t="s">
        <v>3343</v>
      </c>
      <c r="W165" s="65" t="s">
        <v>62</v>
      </c>
      <c r="X165" s="65" t="s">
        <v>76</v>
      </c>
      <c r="Y165" s="65"/>
      <c r="Z165" s="68" t="s">
        <v>3343</v>
      </c>
      <c r="AA165" s="65" t="s">
        <v>62</v>
      </c>
      <c r="AB165" s="65" t="s">
        <v>77</v>
      </c>
      <c r="AC165" s="65" t="s">
        <v>73</v>
      </c>
      <c r="AD165" s="65" t="s">
        <v>3343</v>
      </c>
      <c r="AE165" s="65" t="s">
        <v>62</v>
      </c>
      <c r="AF165" s="65" t="s">
        <v>61</v>
      </c>
      <c r="AG165" s="65" t="s">
        <v>61</v>
      </c>
      <c r="AH165" s="65" t="s">
        <v>61</v>
      </c>
      <c r="AI165" s="65" t="s">
        <v>61</v>
      </c>
      <c r="AJ165" s="65" t="s">
        <v>72</v>
      </c>
      <c r="AK165" s="65" t="s">
        <v>850</v>
      </c>
      <c r="AL165" s="65" t="s">
        <v>3343</v>
      </c>
      <c r="AM165" s="65" t="s">
        <v>62</v>
      </c>
    </row>
    <row r="166" spans="1:39" ht="168">
      <c r="A166" s="65" t="s">
        <v>3443</v>
      </c>
      <c r="B166" s="65" t="s">
        <v>3187</v>
      </c>
      <c r="C166" s="65" t="s">
        <v>655</v>
      </c>
      <c r="D166" s="65" t="s">
        <v>659</v>
      </c>
      <c r="E166" s="65" t="s">
        <v>600</v>
      </c>
      <c r="F166" s="65" t="s">
        <v>114</v>
      </c>
      <c r="G166" s="65" t="s">
        <v>3983</v>
      </c>
      <c r="H166" s="65" t="s">
        <v>650</v>
      </c>
      <c r="I166" s="65" t="s">
        <v>660</v>
      </c>
      <c r="J166" s="65" t="s">
        <v>3982</v>
      </c>
      <c r="K166" s="65"/>
      <c r="L166" s="65" t="s">
        <v>62</v>
      </c>
      <c r="M166" s="65" t="s">
        <v>62</v>
      </c>
      <c r="N166" s="65" t="s">
        <v>62</v>
      </c>
      <c r="O166" s="65" t="s">
        <v>61</v>
      </c>
      <c r="P166" s="65" t="s">
        <v>61</v>
      </c>
      <c r="Q166" s="65" t="s">
        <v>61</v>
      </c>
      <c r="R166" s="65" t="s">
        <v>61</v>
      </c>
      <c r="S166" s="65" t="s">
        <v>61</v>
      </c>
      <c r="T166" s="65" t="s">
        <v>62</v>
      </c>
      <c r="U166" s="65" t="s">
        <v>62</v>
      </c>
      <c r="V166" s="65" t="s">
        <v>62</v>
      </c>
      <c r="W166" s="65" t="s">
        <v>61</v>
      </c>
      <c r="X166" s="65" t="s">
        <v>76</v>
      </c>
      <c r="Y166" s="65" t="s">
        <v>76</v>
      </c>
      <c r="Z166" s="65" t="s">
        <v>76</v>
      </c>
      <c r="AA166" s="65" t="s">
        <v>61</v>
      </c>
      <c r="AB166" s="65" t="s">
        <v>77</v>
      </c>
      <c r="AC166" s="65" t="s">
        <v>77</v>
      </c>
      <c r="AD166" s="65" t="s">
        <v>77</v>
      </c>
      <c r="AE166" s="65" t="s">
        <v>61</v>
      </c>
      <c r="AF166" s="65" t="s">
        <v>61</v>
      </c>
      <c r="AG166" s="65" t="s">
        <v>61</v>
      </c>
      <c r="AH166" s="65" t="s">
        <v>61</v>
      </c>
      <c r="AI166" s="65" t="s">
        <v>61</v>
      </c>
      <c r="AJ166" s="65" t="s">
        <v>72</v>
      </c>
      <c r="AK166" s="65" t="s">
        <v>72</v>
      </c>
      <c r="AL166" s="65" t="s">
        <v>72</v>
      </c>
      <c r="AM166" s="65" t="s">
        <v>61</v>
      </c>
    </row>
    <row r="167" spans="1:39" ht="168">
      <c r="A167" s="65" t="s">
        <v>3444</v>
      </c>
      <c r="B167" s="65" t="s">
        <v>3192</v>
      </c>
      <c r="C167" s="65" t="s">
        <v>1995</v>
      </c>
      <c r="D167" s="65" t="s">
        <v>2002</v>
      </c>
      <c r="E167" s="65" t="s">
        <v>1962</v>
      </c>
      <c r="F167" s="65" t="s">
        <v>149</v>
      </c>
      <c r="G167" s="65" t="s">
        <v>3983</v>
      </c>
      <c r="H167" s="65" t="s">
        <v>1990</v>
      </c>
      <c r="I167" s="65" t="s">
        <v>2003</v>
      </c>
      <c r="J167" s="65" t="s">
        <v>3982</v>
      </c>
      <c r="K167" s="65"/>
      <c r="L167" s="65" t="s">
        <v>62</v>
      </c>
      <c r="M167" s="65" t="s">
        <v>62</v>
      </c>
      <c r="N167" s="65" t="s">
        <v>62</v>
      </c>
      <c r="O167" s="65" t="s">
        <v>61</v>
      </c>
      <c r="P167" s="65" t="s">
        <v>61</v>
      </c>
      <c r="Q167" s="65" t="s">
        <v>61</v>
      </c>
      <c r="R167" s="65" t="s">
        <v>61</v>
      </c>
      <c r="S167" s="65" t="s">
        <v>61</v>
      </c>
      <c r="T167" s="65" t="s">
        <v>62</v>
      </c>
      <c r="U167" s="65" t="s">
        <v>62</v>
      </c>
      <c r="V167" s="65" t="s">
        <v>62</v>
      </c>
      <c r="W167" s="65" t="s">
        <v>61</v>
      </c>
      <c r="X167" s="65" t="s">
        <v>222</v>
      </c>
      <c r="Y167" s="65" t="s">
        <v>222</v>
      </c>
      <c r="Z167" s="65" t="s">
        <v>222</v>
      </c>
      <c r="AA167" s="65" t="s">
        <v>61</v>
      </c>
      <c r="AB167" s="65" t="s">
        <v>77</v>
      </c>
      <c r="AC167" s="65" t="s">
        <v>77</v>
      </c>
      <c r="AD167" s="65" t="s">
        <v>77</v>
      </c>
      <c r="AE167" s="65" t="s">
        <v>61</v>
      </c>
      <c r="AF167" s="65" t="s">
        <v>61</v>
      </c>
      <c r="AG167" s="65" t="s">
        <v>61</v>
      </c>
      <c r="AH167" s="65" t="s">
        <v>61</v>
      </c>
      <c r="AI167" s="65" t="s">
        <v>61</v>
      </c>
      <c r="AJ167" s="65" t="s">
        <v>72</v>
      </c>
      <c r="AK167" s="65" t="s">
        <v>72</v>
      </c>
      <c r="AL167" s="65" t="s">
        <v>72</v>
      </c>
      <c r="AM167" s="65" t="s">
        <v>61</v>
      </c>
    </row>
    <row r="168" spans="1:39" ht="168">
      <c r="A168" s="65" t="s">
        <v>3445</v>
      </c>
      <c r="B168" s="65" t="s">
        <v>3186</v>
      </c>
      <c r="C168" s="65" t="s">
        <v>1995</v>
      </c>
      <c r="D168" s="65" t="s">
        <v>1996</v>
      </c>
      <c r="E168" s="65" t="s">
        <v>1962</v>
      </c>
      <c r="F168" s="65" t="s">
        <v>149</v>
      </c>
      <c r="G168" s="65" t="s">
        <v>2704</v>
      </c>
      <c r="H168" s="65" t="s">
        <v>1990</v>
      </c>
      <c r="I168" s="65" t="s">
        <v>1997</v>
      </c>
      <c r="J168" s="65" t="s">
        <v>3982</v>
      </c>
      <c r="K168" s="65"/>
      <c r="L168" s="65" t="s">
        <v>62</v>
      </c>
      <c r="M168" s="65" t="s">
        <v>62</v>
      </c>
      <c r="N168" s="65" t="s">
        <v>62</v>
      </c>
      <c r="O168" s="65" t="s">
        <v>61</v>
      </c>
      <c r="P168" s="65" t="s">
        <v>61</v>
      </c>
      <c r="Q168" s="65" t="s">
        <v>61</v>
      </c>
      <c r="R168" s="65" t="s">
        <v>61</v>
      </c>
      <c r="S168" s="65" t="s">
        <v>61</v>
      </c>
      <c r="T168" s="65" t="s">
        <v>62</v>
      </c>
      <c r="U168" s="65" t="s">
        <v>62</v>
      </c>
      <c r="V168" s="65" t="s">
        <v>62</v>
      </c>
      <c r="W168" s="65" t="s">
        <v>61</v>
      </c>
      <c r="X168" s="65" t="s">
        <v>222</v>
      </c>
      <c r="Y168" s="65" t="s">
        <v>222</v>
      </c>
      <c r="Z168" s="65" t="s">
        <v>222</v>
      </c>
      <c r="AA168" s="65" t="s">
        <v>61</v>
      </c>
      <c r="AB168" s="65" t="s">
        <v>77</v>
      </c>
      <c r="AC168" s="65" t="s">
        <v>77</v>
      </c>
      <c r="AD168" s="65" t="s">
        <v>77</v>
      </c>
      <c r="AE168" s="65" t="s">
        <v>61</v>
      </c>
      <c r="AF168" s="65" t="s">
        <v>61</v>
      </c>
      <c r="AG168" s="65" t="s">
        <v>61</v>
      </c>
      <c r="AH168" s="65" t="s">
        <v>61</v>
      </c>
      <c r="AI168" s="65" t="s">
        <v>61</v>
      </c>
      <c r="AJ168" s="65" t="s">
        <v>72</v>
      </c>
      <c r="AK168" s="65" t="s">
        <v>72</v>
      </c>
      <c r="AL168" s="65" t="s">
        <v>72</v>
      </c>
      <c r="AM168" s="65" t="s">
        <v>61</v>
      </c>
    </row>
    <row r="169" spans="1:39" ht="168">
      <c r="A169" s="65" t="s">
        <v>3446</v>
      </c>
      <c r="B169" s="65" t="s">
        <v>3187</v>
      </c>
      <c r="C169" s="65" t="s">
        <v>1995</v>
      </c>
      <c r="D169" s="65" t="s">
        <v>1999</v>
      </c>
      <c r="E169" s="65" t="s">
        <v>1962</v>
      </c>
      <c r="F169" s="65" t="s">
        <v>149</v>
      </c>
      <c r="G169" s="65" t="s">
        <v>3983</v>
      </c>
      <c r="H169" s="65" t="s">
        <v>1990</v>
      </c>
      <c r="I169" s="65" t="s">
        <v>2000</v>
      </c>
      <c r="J169" s="65" t="s">
        <v>3984</v>
      </c>
      <c r="K169" s="65" t="s">
        <v>4003</v>
      </c>
      <c r="L169" s="65" t="s">
        <v>62</v>
      </c>
      <c r="M169" s="65" t="s">
        <v>61</v>
      </c>
      <c r="N169" s="68" t="s">
        <v>3343</v>
      </c>
      <c r="O169" s="65" t="s">
        <v>62</v>
      </c>
      <c r="P169" s="65" t="s">
        <v>61</v>
      </c>
      <c r="Q169" s="65" t="s">
        <v>61</v>
      </c>
      <c r="R169" s="65" t="s">
        <v>61</v>
      </c>
      <c r="S169" s="65" t="s">
        <v>61</v>
      </c>
      <c r="T169" s="65" t="s">
        <v>62</v>
      </c>
      <c r="U169" s="65" t="s">
        <v>62</v>
      </c>
      <c r="V169" s="65" t="s">
        <v>62</v>
      </c>
      <c r="W169" s="65" t="s">
        <v>61</v>
      </c>
      <c r="X169" s="65" t="s">
        <v>222</v>
      </c>
      <c r="Y169" s="65" t="s">
        <v>222</v>
      </c>
      <c r="Z169" s="65" t="s">
        <v>222</v>
      </c>
      <c r="AA169" s="65" t="s">
        <v>61</v>
      </c>
      <c r="AB169" s="65" t="s">
        <v>77</v>
      </c>
      <c r="AC169" s="65" t="s">
        <v>77</v>
      </c>
      <c r="AD169" s="65" t="s">
        <v>77</v>
      </c>
      <c r="AE169" s="65" t="s">
        <v>61</v>
      </c>
      <c r="AF169" s="65" t="s">
        <v>61</v>
      </c>
      <c r="AG169" s="65" t="s">
        <v>62</v>
      </c>
      <c r="AH169" s="65" t="s">
        <v>3343</v>
      </c>
      <c r="AI169" s="65" t="s">
        <v>62</v>
      </c>
      <c r="AJ169" s="65" t="s">
        <v>72</v>
      </c>
      <c r="AK169" s="65" t="s">
        <v>72</v>
      </c>
      <c r="AL169" s="65" t="s">
        <v>72</v>
      </c>
      <c r="AM169" s="65" t="s">
        <v>61</v>
      </c>
    </row>
    <row r="170" spans="1:39" ht="250.5">
      <c r="A170" s="65" t="s">
        <v>3447</v>
      </c>
      <c r="B170" s="65" t="s">
        <v>3192</v>
      </c>
      <c r="C170" s="65" t="s">
        <v>2502</v>
      </c>
      <c r="D170" s="65" t="s">
        <v>2508</v>
      </c>
      <c r="E170" s="65" t="s">
        <v>2495</v>
      </c>
      <c r="F170" s="65" t="s">
        <v>51</v>
      </c>
      <c r="G170" s="65" t="s">
        <v>3983</v>
      </c>
      <c r="H170" s="65" t="s">
        <v>2497</v>
      </c>
      <c r="I170" s="65" t="s">
        <v>3122</v>
      </c>
      <c r="J170" s="65" t="s">
        <v>3984</v>
      </c>
      <c r="K170" s="65" t="s">
        <v>3992</v>
      </c>
      <c r="L170" s="65" t="s">
        <v>62</v>
      </c>
      <c r="M170" s="65" t="s">
        <v>62</v>
      </c>
      <c r="N170" s="65" t="s">
        <v>62</v>
      </c>
      <c r="O170" s="65" t="s">
        <v>61</v>
      </c>
      <c r="P170" s="65" t="s">
        <v>61</v>
      </c>
      <c r="Q170" s="65" t="s">
        <v>61</v>
      </c>
      <c r="R170" s="65" t="s">
        <v>61</v>
      </c>
      <c r="S170" s="65" t="s">
        <v>61</v>
      </c>
      <c r="T170" s="65" t="s">
        <v>62</v>
      </c>
      <c r="U170" s="65" t="s">
        <v>62</v>
      </c>
      <c r="V170" s="65" t="s">
        <v>62</v>
      </c>
      <c r="W170" s="65" t="s">
        <v>61</v>
      </c>
      <c r="X170" s="65" t="s">
        <v>3474</v>
      </c>
      <c r="Y170" s="65" t="s">
        <v>76</v>
      </c>
      <c r="Z170" s="68" t="s">
        <v>3343</v>
      </c>
      <c r="AA170" s="65" t="s">
        <v>62</v>
      </c>
      <c r="AB170" s="65" t="s">
        <v>125</v>
      </c>
      <c r="AC170" s="65" t="s">
        <v>77</v>
      </c>
      <c r="AD170" s="65" t="s">
        <v>3343</v>
      </c>
      <c r="AE170" s="65" t="s">
        <v>62</v>
      </c>
      <c r="AF170" s="65" t="s">
        <v>61</v>
      </c>
      <c r="AG170" s="65" t="s">
        <v>61</v>
      </c>
      <c r="AH170" s="65" t="s">
        <v>61</v>
      </c>
      <c r="AI170" s="65" t="s">
        <v>61</v>
      </c>
      <c r="AJ170" s="65" t="s">
        <v>72</v>
      </c>
      <c r="AK170" s="65" t="s">
        <v>72</v>
      </c>
      <c r="AL170" s="65" t="s">
        <v>72</v>
      </c>
      <c r="AM170" s="65" t="s">
        <v>61</v>
      </c>
    </row>
    <row r="171" spans="1:39" ht="250.5">
      <c r="A171" s="65" t="s">
        <v>3448</v>
      </c>
      <c r="B171" s="65" t="s">
        <v>3187</v>
      </c>
      <c r="C171" s="65" t="s">
        <v>2502</v>
      </c>
      <c r="D171" s="65" t="s">
        <v>2505</v>
      </c>
      <c r="E171" s="65" t="s">
        <v>2495</v>
      </c>
      <c r="F171" s="65" t="s">
        <v>51</v>
      </c>
      <c r="G171" s="65" t="s">
        <v>3983</v>
      </c>
      <c r="H171" s="65" t="s">
        <v>2497</v>
      </c>
      <c r="I171" s="65" t="s">
        <v>3121</v>
      </c>
      <c r="J171" s="65" t="s">
        <v>3984</v>
      </c>
      <c r="K171" s="65" t="s">
        <v>3992</v>
      </c>
      <c r="L171" s="65" t="s">
        <v>62</v>
      </c>
      <c r="M171" s="65" t="s">
        <v>62</v>
      </c>
      <c r="N171" s="65" t="s">
        <v>62</v>
      </c>
      <c r="O171" s="65" t="s">
        <v>61</v>
      </c>
      <c r="P171" s="65" t="s">
        <v>61</v>
      </c>
      <c r="Q171" s="65" t="s">
        <v>61</v>
      </c>
      <c r="R171" s="65" t="s">
        <v>61</v>
      </c>
      <c r="S171" s="65" t="s">
        <v>61</v>
      </c>
      <c r="T171" s="65" t="s">
        <v>62</v>
      </c>
      <c r="U171" s="65" t="s">
        <v>62</v>
      </c>
      <c r="V171" s="65" t="s">
        <v>62</v>
      </c>
      <c r="W171" s="65" t="s">
        <v>61</v>
      </c>
      <c r="X171" s="65" t="s">
        <v>3449</v>
      </c>
      <c r="Y171" s="65" t="s">
        <v>76</v>
      </c>
      <c r="Z171" s="68" t="s">
        <v>3343</v>
      </c>
      <c r="AA171" s="65" t="s">
        <v>62</v>
      </c>
      <c r="AB171" s="65" t="s">
        <v>125</v>
      </c>
      <c r="AC171" s="65" t="s">
        <v>77</v>
      </c>
      <c r="AD171" s="65" t="s">
        <v>3343</v>
      </c>
      <c r="AE171" s="65" t="s">
        <v>62</v>
      </c>
      <c r="AF171" s="65" t="s">
        <v>61</v>
      </c>
      <c r="AG171" s="65" t="s">
        <v>61</v>
      </c>
      <c r="AH171" s="65" t="s">
        <v>61</v>
      </c>
      <c r="AI171" s="65" t="s">
        <v>61</v>
      </c>
      <c r="AJ171" s="65" t="s">
        <v>72</v>
      </c>
      <c r="AK171" s="65" t="s">
        <v>72</v>
      </c>
      <c r="AL171" s="65" t="s">
        <v>72</v>
      </c>
      <c r="AM171" s="65" t="s">
        <v>61</v>
      </c>
    </row>
    <row r="172" spans="1:39" ht="250.5">
      <c r="A172" s="65" t="s">
        <v>3450</v>
      </c>
      <c r="B172" s="65" t="s">
        <v>3186</v>
      </c>
      <c r="C172" s="65" t="s">
        <v>2502</v>
      </c>
      <c r="D172" s="65" t="s">
        <v>2503</v>
      </c>
      <c r="E172" s="65" t="s">
        <v>2495</v>
      </c>
      <c r="F172" s="65" t="s">
        <v>51</v>
      </c>
      <c r="G172" s="65" t="s">
        <v>51</v>
      </c>
      <c r="H172" s="65" t="s">
        <v>2497</v>
      </c>
      <c r="I172" s="65" t="s">
        <v>3120</v>
      </c>
      <c r="J172" s="65" t="s">
        <v>3982</v>
      </c>
      <c r="K172" s="65"/>
      <c r="L172" s="65" t="s">
        <v>62</v>
      </c>
      <c r="M172" s="65" t="s">
        <v>62</v>
      </c>
      <c r="N172" s="65" t="s">
        <v>62</v>
      </c>
      <c r="O172" s="65" t="s">
        <v>61</v>
      </c>
      <c r="P172" s="65" t="s">
        <v>62</v>
      </c>
      <c r="Q172" s="65" t="s">
        <v>62</v>
      </c>
      <c r="R172" s="65" t="s">
        <v>62</v>
      </c>
      <c r="S172" s="65" t="s">
        <v>61</v>
      </c>
      <c r="T172" s="65" t="s">
        <v>61</v>
      </c>
      <c r="U172" s="65" t="s">
        <v>61</v>
      </c>
      <c r="V172" s="65" t="s">
        <v>61</v>
      </c>
      <c r="W172" s="65" t="s">
        <v>61</v>
      </c>
      <c r="X172" s="65" t="s">
        <v>73</v>
      </c>
      <c r="Y172" s="65"/>
      <c r="Z172" s="68" t="s">
        <v>3343</v>
      </c>
      <c r="AA172" s="65" t="s">
        <v>62</v>
      </c>
      <c r="AB172" s="65" t="s">
        <v>73</v>
      </c>
      <c r="AC172" s="65" t="s">
        <v>73</v>
      </c>
      <c r="AD172" s="65" t="s">
        <v>73</v>
      </c>
      <c r="AE172" s="65" t="s">
        <v>61</v>
      </c>
      <c r="AF172" s="65" t="s">
        <v>61</v>
      </c>
      <c r="AG172" s="65" t="s">
        <v>61</v>
      </c>
      <c r="AH172" s="65" t="s">
        <v>61</v>
      </c>
      <c r="AI172" s="65" t="s">
        <v>61</v>
      </c>
      <c r="AJ172" s="65" t="s">
        <v>850</v>
      </c>
      <c r="AK172" s="65" t="s">
        <v>850</v>
      </c>
      <c r="AL172" s="65" t="s">
        <v>850</v>
      </c>
      <c r="AM172" s="65" t="s">
        <v>61</v>
      </c>
    </row>
    <row r="173" spans="1:39" ht="150.75">
      <c r="A173" s="65" t="s">
        <v>3451</v>
      </c>
      <c r="B173" s="65" t="s">
        <v>3186</v>
      </c>
      <c r="C173" s="65" t="s">
        <v>578</v>
      </c>
      <c r="D173" s="65" t="s">
        <v>252</v>
      </c>
      <c r="E173" s="65" t="s">
        <v>556</v>
      </c>
      <c r="F173" s="65" t="s">
        <v>51</v>
      </c>
      <c r="G173" s="65" t="s">
        <v>51</v>
      </c>
      <c r="H173" s="65" t="s">
        <v>573</v>
      </c>
      <c r="I173" s="65" t="s">
        <v>579</v>
      </c>
      <c r="J173" s="65" t="s">
        <v>3982</v>
      </c>
      <c r="K173" s="65"/>
      <c r="L173" s="65" t="s">
        <v>62</v>
      </c>
      <c r="M173" s="65" t="s">
        <v>62</v>
      </c>
      <c r="N173" s="65" t="s">
        <v>62</v>
      </c>
      <c r="O173" s="65" t="s">
        <v>61</v>
      </c>
      <c r="P173" s="65" t="s">
        <v>61</v>
      </c>
      <c r="Q173" s="65" t="s">
        <v>61</v>
      </c>
      <c r="R173" s="65" t="s">
        <v>61</v>
      </c>
      <c r="S173" s="65" t="s">
        <v>61</v>
      </c>
      <c r="T173" s="65" t="s">
        <v>62</v>
      </c>
      <c r="U173" s="65" t="s">
        <v>62</v>
      </c>
      <c r="V173" s="65" t="s">
        <v>62</v>
      </c>
      <c r="W173" s="65" t="s">
        <v>61</v>
      </c>
      <c r="X173" s="65" t="s">
        <v>76</v>
      </c>
      <c r="Y173" s="65" t="s">
        <v>76</v>
      </c>
      <c r="Z173" s="65" t="s">
        <v>76</v>
      </c>
      <c r="AA173" s="65" t="s">
        <v>61</v>
      </c>
      <c r="AB173" s="65" t="s">
        <v>77</v>
      </c>
      <c r="AC173" s="65" t="s">
        <v>77</v>
      </c>
      <c r="AD173" s="65" t="s">
        <v>77</v>
      </c>
      <c r="AE173" s="65" t="s">
        <v>61</v>
      </c>
      <c r="AF173" s="65" t="s">
        <v>61</v>
      </c>
      <c r="AG173" s="65" t="s">
        <v>61</v>
      </c>
      <c r="AH173" s="65" t="s">
        <v>61</v>
      </c>
      <c r="AI173" s="65" t="s">
        <v>61</v>
      </c>
      <c r="AJ173" s="65" t="s">
        <v>72</v>
      </c>
      <c r="AK173" s="65" t="s">
        <v>72</v>
      </c>
      <c r="AL173" s="65" t="s">
        <v>72</v>
      </c>
      <c r="AM173" s="65" t="s">
        <v>61</v>
      </c>
    </row>
    <row r="174" spans="1:39" ht="200.25">
      <c r="A174" s="65" t="s">
        <v>3452</v>
      </c>
      <c r="B174" s="65" t="s">
        <v>3192</v>
      </c>
      <c r="C174" s="65" t="s">
        <v>578</v>
      </c>
      <c r="D174" s="65" t="s">
        <v>256</v>
      </c>
      <c r="E174" s="65" t="s">
        <v>556</v>
      </c>
      <c r="F174" s="65" t="s">
        <v>51</v>
      </c>
      <c r="G174" s="65" t="s">
        <v>3983</v>
      </c>
      <c r="H174" s="65" t="s">
        <v>573</v>
      </c>
      <c r="I174" s="65" t="s">
        <v>583</v>
      </c>
      <c r="J174" s="65" t="s">
        <v>3984</v>
      </c>
      <c r="K174" s="65" t="s">
        <v>3985</v>
      </c>
      <c r="L174" s="65" t="s">
        <v>102</v>
      </c>
      <c r="M174" s="65" t="s">
        <v>62</v>
      </c>
      <c r="N174" s="68" t="s">
        <v>3343</v>
      </c>
      <c r="O174" s="65" t="s">
        <v>62</v>
      </c>
      <c r="P174" s="65" t="s">
        <v>61</v>
      </c>
      <c r="Q174" s="65" t="s">
        <v>61</v>
      </c>
      <c r="R174" s="65" t="s">
        <v>61</v>
      </c>
      <c r="S174" s="65" t="s">
        <v>61</v>
      </c>
      <c r="T174" s="65" t="s">
        <v>62</v>
      </c>
      <c r="U174" s="65" t="s">
        <v>62</v>
      </c>
      <c r="V174" s="65" t="s">
        <v>62</v>
      </c>
      <c r="W174" s="65" t="s">
        <v>61</v>
      </c>
      <c r="X174" s="65" t="s">
        <v>63</v>
      </c>
      <c r="Y174" s="65" t="s">
        <v>76</v>
      </c>
      <c r="Z174" s="68" t="s">
        <v>3343</v>
      </c>
      <c r="AA174" s="65" t="s">
        <v>62</v>
      </c>
      <c r="AB174" s="65" t="s">
        <v>64</v>
      </c>
      <c r="AC174" s="65" t="s">
        <v>77</v>
      </c>
      <c r="AD174" s="65" t="s">
        <v>3343</v>
      </c>
      <c r="AE174" s="65" t="s">
        <v>62</v>
      </c>
      <c r="AF174" s="65" t="s">
        <v>62</v>
      </c>
      <c r="AG174" s="65" t="s">
        <v>61</v>
      </c>
      <c r="AH174" s="65" t="s">
        <v>3343</v>
      </c>
      <c r="AI174" s="65" t="s">
        <v>62</v>
      </c>
      <c r="AJ174" s="65" t="s">
        <v>162</v>
      </c>
      <c r="AK174" s="65" t="s">
        <v>72</v>
      </c>
      <c r="AL174" s="65" t="s">
        <v>3343</v>
      </c>
      <c r="AM174" s="65" t="s">
        <v>62</v>
      </c>
    </row>
    <row r="175" spans="1:39" ht="168">
      <c r="A175" s="65" t="s">
        <v>3453</v>
      </c>
      <c r="B175" s="65" t="s">
        <v>3187</v>
      </c>
      <c r="C175" s="65" t="s">
        <v>578</v>
      </c>
      <c r="D175" s="65" t="s">
        <v>254</v>
      </c>
      <c r="E175" s="65" t="s">
        <v>556</v>
      </c>
      <c r="F175" s="65" t="s">
        <v>51</v>
      </c>
      <c r="G175" s="65" t="s">
        <v>3983</v>
      </c>
      <c r="H175" s="65" t="s">
        <v>573</v>
      </c>
      <c r="I175" s="65" t="s">
        <v>581</v>
      </c>
      <c r="J175" s="65" t="s">
        <v>3982</v>
      </c>
      <c r="K175" s="65"/>
      <c r="L175" s="65" t="s">
        <v>62</v>
      </c>
      <c r="M175" s="65" t="s">
        <v>62</v>
      </c>
      <c r="N175" s="65" t="s">
        <v>62</v>
      </c>
      <c r="O175" s="65" t="s">
        <v>61</v>
      </c>
      <c r="P175" s="65" t="s">
        <v>61</v>
      </c>
      <c r="Q175" s="65" t="s">
        <v>61</v>
      </c>
      <c r="R175" s="65" t="s">
        <v>61</v>
      </c>
      <c r="S175" s="65" t="s">
        <v>61</v>
      </c>
      <c r="T175" s="65" t="s">
        <v>62</v>
      </c>
      <c r="U175" s="65" t="s">
        <v>62</v>
      </c>
      <c r="V175" s="65" t="s">
        <v>62</v>
      </c>
      <c r="W175" s="65" t="s">
        <v>61</v>
      </c>
      <c r="X175" s="65" t="s">
        <v>76</v>
      </c>
      <c r="Y175" s="65" t="s">
        <v>76</v>
      </c>
      <c r="Z175" s="65" t="s">
        <v>76</v>
      </c>
      <c r="AA175" s="65" t="s">
        <v>61</v>
      </c>
      <c r="AB175" s="65" t="s">
        <v>77</v>
      </c>
      <c r="AC175" s="65" t="s">
        <v>77</v>
      </c>
      <c r="AD175" s="65" t="s">
        <v>77</v>
      </c>
      <c r="AE175" s="65" t="s">
        <v>61</v>
      </c>
      <c r="AF175" s="65" t="s">
        <v>61</v>
      </c>
      <c r="AG175" s="65" t="s">
        <v>61</v>
      </c>
      <c r="AH175" s="65" t="s">
        <v>61</v>
      </c>
      <c r="AI175" s="65" t="s">
        <v>61</v>
      </c>
      <c r="AJ175" s="65" t="s">
        <v>72</v>
      </c>
      <c r="AK175" s="65" t="s">
        <v>72</v>
      </c>
      <c r="AL175" s="65" t="s">
        <v>72</v>
      </c>
      <c r="AM175" s="65" t="s">
        <v>61</v>
      </c>
    </row>
    <row r="176" spans="1:39" ht="334.5">
      <c r="A176" s="65" t="s">
        <v>3454</v>
      </c>
      <c r="B176" s="65" t="s">
        <v>3192</v>
      </c>
      <c r="C176" s="65" t="s">
        <v>2515</v>
      </c>
      <c r="D176" s="65" t="s">
        <v>2521</v>
      </c>
      <c r="E176" s="65" t="s">
        <v>2495</v>
      </c>
      <c r="F176" s="65" t="s">
        <v>51</v>
      </c>
      <c r="G176" s="65" t="s">
        <v>3983</v>
      </c>
      <c r="H176" s="65" t="s">
        <v>2510</v>
      </c>
      <c r="I176" s="65" t="s">
        <v>3126</v>
      </c>
      <c r="J176" s="65" t="s">
        <v>3982</v>
      </c>
      <c r="K176" s="65"/>
      <c r="L176" s="65" t="s">
        <v>62</v>
      </c>
      <c r="M176" s="65" t="s">
        <v>62</v>
      </c>
      <c r="N176" s="65" t="s">
        <v>62</v>
      </c>
      <c r="O176" s="65" t="s">
        <v>61</v>
      </c>
      <c r="P176" s="65" t="s">
        <v>61</v>
      </c>
      <c r="Q176" s="65" t="s">
        <v>61</v>
      </c>
      <c r="R176" s="65" t="s">
        <v>61</v>
      </c>
      <c r="S176" s="65" t="s">
        <v>61</v>
      </c>
      <c r="T176" s="65" t="s">
        <v>62</v>
      </c>
      <c r="U176" s="65" t="s">
        <v>62</v>
      </c>
      <c r="V176" s="65" t="s">
        <v>62</v>
      </c>
      <c r="W176" s="65" t="s">
        <v>61</v>
      </c>
      <c r="X176" s="65" t="s">
        <v>76</v>
      </c>
      <c r="Y176" s="65" t="s">
        <v>76</v>
      </c>
      <c r="Z176" s="65" t="s">
        <v>76</v>
      </c>
      <c r="AA176" s="65" t="s">
        <v>61</v>
      </c>
      <c r="AB176" s="65" t="s">
        <v>77</v>
      </c>
      <c r="AC176" s="65" t="s">
        <v>77</v>
      </c>
      <c r="AD176" s="65" t="s">
        <v>77</v>
      </c>
      <c r="AE176" s="65" t="s">
        <v>61</v>
      </c>
      <c r="AF176" s="65" t="s">
        <v>61</v>
      </c>
      <c r="AG176" s="65" t="s">
        <v>61</v>
      </c>
      <c r="AH176" s="65" t="s">
        <v>61</v>
      </c>
      <c r="AI176" s="65" t="s">
        <v>61</v>
      </c>
      <c r="AJ176" s="65" t="s">
        <v>72</v>
      </c>
      <c r="AK176" s="65" t="s">
        <v>72</v>
      </c>
      <c r="AL176" s="65" t="s">
        <v>72</v>
      </c>
      <c r="AM176" s="65" t="s">
        <v>61</v>
      </c>
    </row>
    <row r="177" spans="1:39" ht="334.5">
      <c r="A177" s="65" t="s">
        <v>3455</v>
      </c>
      <c r="B177" s="65" t="s">
        <v>3186</v>
      </c>
      <c r="C177" s="65" t="s">
        <v>2515</v>
      </c>
      <c r="D177" s="65" t="s">
        <v>2516</v>
      </c>
      <c r="E177" s="65" t="s">
        <v>2495</v>
      </c>
      <c r="F177" s="65" t="s">
        <v>51</v>
      </c>
      <c r="G177" s="65" t="s">
        <v>51</v>
      </c>
      <c r="H177" s="65" t="s">
        <v>2510</v>
      </c>
      <c r="I177" s="65" t="s">
        <v>3123</v>
      </c>
      <c r="J177" s="65" t="s">
        <v>3984</v>
      </c>
      <c r="K177" s="65" t="s">
        <v>18</v>
      </c>
      <c r="L177" s="65" t="s">
        <v>62</v>
      </c>
      <c r="M177" s="65" t="s">
        <v>62</v>
      </c>
      <c r="N177" s="65" t="s">
        <v>62</v>
      </c>
      <c r="O177" s="65" t="s">
        <v>61</v>
      </c>
      <c r="P177" s="65" t="s">
        <v>61</v>
      </c>
      <c r="Q177" s="65" t="s">
        <v>61</v>
      </c>
      <c r="R177" s="65" t="s">
        <v>61</v>
      </c>
      <c r="S177" s="65" t="s">
        <v>61</v>
      </c>
      <c r="T177" s="65" t="s">
        <v>62</v>
      </c>
      <c r="U177" s="65" t="s">
        <v>62</v>
      </c>
      <c r="V177" s="65" t="s">
        <v>62</v>
      </c>
      <c r="W177" s="65" t="s">
        <v>61</v>
      </c>
      <c r="X177" s="65" t="s">
        <v>222</v>
      </c>
      <c r="Y177" s="65" t="s">
        <v>76</v>
      </c>
      <c r="Z177" s="68" t="s">
        <v>3343</v>
      </c>
      <c r="AA177" s="65" t="s">
        <v>62</v>
      </c>
      <c r="AB177" s="65" t="s">
        <v>77</v>
      </c>
      <c r="AC177" s="65" t="s">
        <v>77</v>
      </c>
      <c r="AD177" s="65" t="s">
        <v>77</v>
      </c>
      <c r="AE177" s="65" t="s">
        <v>61</v>
      </c>
      <c r="AF177" s="65" t="s">
        <v>61</v>
      </c>
      <c r="AG177" s="65" t="s">
        <v>61</v>
      </c>
      <c r="AH177" s="65" t="s">
        <v>61</v>
      </c>
      <c r="AI177" s="65" t="s">
        <v>61</v>
      </c>
      <c r="AJ177" s="65" t="s">
        <v>72</v>
      </c>
      <c r="AK177" s="65" t="s">
        <v>72</v>
      </c>
      <c r="AL177" s="65" t="s">
        <v>72</v>
      </c>
      <c r="AM177" s="65" t="s">
        <v>61</v>
      </c>
    </row>
    <row r="178" spans="1:39" ht="334.5">
      <c r="A178" s="65" t="s">
        <v>3456</v>
      </c>
      <c r="B178" s="65" t="s">
        <v>3187</v>
      </c>
      <c r="C178" s="65" t="s">
        <v>2515</v>
      </c>
      <c r="D178" s="65" t="s">
        <v>2519</v>
      </c>
      <c r="E178" s="65" t="s">
        <v>2495</v>
      </c>
      <c r="F178" s="65" t="s">
        <v>51</v>
      </c>
      <c r="G178" s="65" t="s">
        <v>3983</v>
      </c>
      <c r="H178" s="65" t="s">
        <v>2510</v>
      </c>
      <c r="I178" s="65" t="s">
        <v>3125</v>
      </c>
      <c r="J178" s="65" t="s">
        <v>3982</v>
      </c>
      <c r="K178" s="65"/>
      <c r="L178" s="65" t="s">
        <v>62</v>
      </c>
      <c r="M178" s="65" t="s">
        <v>62</v>
      </c>
      <c r="N178" s="65" t="s">
        <v>62</v>
      </c>
      <c r="O178" s="65" t="s">
        <v>61</v>
      </c>
      <c r="P178" s="65" t="s">
        <v>61</v>
      </c>
      <c r="Q178" s="65" t="s">
        <v>61</v>
      </c>
      <c r="R178" s="65" t="s">
        <v>61</v>
      </c>
      <c r="S178" s="65" t="s">
        <v>61</v>
      </c>
      <c r="T178" s="65" t="s">
        <v>62</v>
      </c>
      <c r="U178" s="65" t="s">
        <v>62</v>
      </c>
      <c r="V178" s="65" t="s">
        <v>62</v>
      </c>
      <c r="W178" s="65" t="s">
        <v>61</v>
      </c>
      <c r="X178" s="65" t="s">
        <v>76</v>
      </c>
      <c r="Y178" s="65" t="s">
        <v>76</v>
      </c>
      <c r="Z178" s="65" t="s">
        <v>76</v>
      </c>
      <c r="AA178" s="65" t="s">
        <v>61</v>
      </c>
      <c r="AB178" s="65" t="s">
        <v>77</v>
      </c>
      <c r="AC178" s="65" t="s">
        <v>77</v>
      </c>
      <c r="AD178" s="65" t="s">
        <v>77</v>
      </c>
      <c r="AE178" s="65" t="s">
        <v>61</v>
      </c>
      <c r="AF178" s="65" t="s">
        <v>61</v>
      </c>
      <c r="AG178" s="65" t="s">
        <v>61</v>
      </c>
      <c r="AH178" s="65" t="s">
        <v>61</v>
      </c>
      <c r="AI178" s="65" t="s">
        <v>61</v>
      </c>
      <c r="AJ178" s="65" t="s">
        <v>72</v>
      </c>
      <c r="AK178" s="65" t="s">
        <v>72</v>
      </c>
      <c r="AL178" s="65" t="s">
        <v>72</v>
      </c>
      <c r="AM178" s="65" t="s">
        <v>61</v>
      </c>
    </row>
    <row r="179" spans="1:39" ht="216.75">
      <c r="A179" s="65" t="s">
        <v>3457</v>
      </c>
      <c r="B179" s="65" t="s">
        <v>3192</v>
      </c>
      <c r="C179" s="65" t="s">
        <v>864</v>
      </c>
      <c r="D179" s="65" t="s">
        <v>235</v>
      </c>
      <c r="E179" s="65" t="s">
        <v>743</v>
      </c>
      <c r="F179" s="65" t="s">
        <v>305</v>
      </c>
      <c r="G179" s="65" t="s">
        <v>3983</v>
      </c>
      <c r="H179" s="65" t="s">
        <v>859</v>
      </c>
      <c r="I179" s="65" t="s">
        <v>867</v>
      </c>
      <c r="J179" s="65" t="s">
        <v>3984</v>
      </c>
      <c r="K179" s="65" t="s">
        <v>3992</v>
      </c>
      <c r="L179" s="65" t="s">
        <v>62</v>
      </c>
      <c r="M179" s="65" t="s">
        <v>62</v>
      </c>
      <c r="N179" s="65" t="s">
        <v>62</v>
      </c>
      <c r="O179" s="65" t="s">
        <v>61</v>
      </c>
      <c r="P179" s="65" t="s">
        <v>61</v>
      </c>
      <c r="Q179" s="65" t="s">
        <v>61</v>
      </c>
      <c r="R179" s="65" t="s">
        <v>61</v>
      </c>
      <c r="S179" s="65" t="s">
        <v>61</v>
      </c>
      <c r="T179" s="65" t="s">
        <v>62</v>
      </c>
      <c r="U179" s="65" t="s">
        <v>62</v>
      </c>
      <c r="V179" s="65" t="s">
        <v>62</v>
      </c>
      <c r="W179" s="65" t="s">
        <v>61</v>
      </c>
      <c r="X179" s="65" t="s">
        <v>4004</v>
      </c>
      <c r="Y179" s="65" t="s">
        <v>76</v>
      </c>
      <c r="Z179" s="68" t="s">
        <v>3343</v>
      </c>
      <c r="AA179" s="65" t="s">
        <v>62</v>
      </c>
      <c r="AB179" s="65" t="s">
        <v>64</v>
      </c>
      <c r="AC179" s="65" t="s">
        <v>77</v>
      </c>
      <c r="AD179" s="65" t="s">
        <v>3343</v>
      </c>
      <c r="AE179" s="65" t="s">
        <v>62</v>
      </c>
      <c r="AF179" s="65" t="s">
        <v>61</v>
      </c>
      <c r="AG179" s="65" t="s">
        <v>61</v>
      </c>
      <c r="AH179" s="65" t="s">
        <v>61</v>
      </c>
      <c r="AI179" s="65" t="s">
        <v>61</v>
      </c>
      <c r="AJ179" s="65" t="s">
        <v>72</v>
      </c>
      <c r="AK179" s="65" t="s">
        <v>72</v>
      </c>
      <c r="AL179" s="65" t="s">
        <v>72</v>
      </c>
      <c r="AM179" s="65" t="s">
        <v>61</v>
      </c>
    </row>
    <row r="180" spans="1:39" ht="150.75">
      <c r="A180" s="65" t="s">
        <v>3458</v>
      </c>
      <c r="B180" s="65" t="s">
        <v>3187</v>
      </c>
      <c r="C180" s="65" t="s">
        <v>864</v>
      </c>
      <c r="D180" s="65" t="s">
        <v>233</v>
      </c>
      <c r="E180" s="65" t="s">
        <v>743</v>
      </c>
      <c r="F180" s="65" t="s">
        <v>305</v>
      </c>
      <c r="G180" s="65" t="s">
        <v>3983</v>
      </c>
      <c r="H180" s="65" t="s">
        <v>859</v>
      </c>
      <c r="I180" s="65" t="s">
        <v>866</v>
      </c>
      <c r="J180" s="65" t="s">
        <v>3982</v>
      </c>
      <c r="K180" s="65"/>
      <c r="L180" s="65" t="s">
        <v>62</v>
      </c>
      <c r="M180" s="65" t="s">
        <v>62</v>
      </c>
      <c r="N180" s="65" t="s">
        <v>62</v>
      </c>
      <c r="O180" s="65" t="s">
        <v>61</v>
      </c>
      <c r="P180" s="65" t="s">
        <v>61</v>
      </c>
      <c r="Q180" s="65" t="s">
        <v>61</v>
      </c>
      <c r="R180" s="65" t="s">
        <v>61</v>
      </c>
      <c r="S180" s="65" t="s">
        <v>61</v>
      </c>
      <c r="T180" s="65" t="s">
        <v>62</v>
      </c>
      <c r="U180" s="65" t="s">
        <v>62</v>
      </c>
      <c r="V180" s="65" t="s">
        <v>62</v>
      </c>
      <c r="W180" s="65" t="s">
        <v>61</v>
      </c>
      <c r="X180" s="65" t="s">
        <v>76</v>
      </c>
      <c r="Y180" s="65" t="s">
        <v>76</v>
      </c>
      <c r="Z180" s="65" t="s">
        <v>76</v>
      </c>
      <c r="AA180" s="65" t="s">
        <v>61</v>
      </c>
      <c r="AB180" s="65" t="s">
        <v>77</v>
      </c>
      <c r="AC180" s="65" t="s">
        <v>77</v>
      </c>
      <c r="AD180" s="65" t="s">
        <v>77</v>
      </c>
      <c r="AE180" s="65" t="s">
        <v>61</v>
      </c>
      <c r="AF180" s="65" t="s">
        <v>61</v>
      </c>
      <c r="AG180" s="65" t="s">
        <v>61</v>
      </c>
      <c r="AH180" s="65" t="s">
        <v>61</v>
      </c>
      <c r="AI180" s="65" t="s">
        <v>61</v>
      </c>
      <c r="AJ180" s="65" t="s">
        <v>72</v>
      </c>
      <c r="AK180" s="65" t="s">
        <v>72</v>
      </c>
      <c r="AL180" s="65" t="s">
        <v>72</v>
      </c>
      <c r="AM180" s="65" t="s">
        <v>61</v>
      </c>
    </row>
    <row r="181" spans="1:39" ht="134.25">
      <c r="A181" s="65" t="s">
        <v>3459</v>
      </c>
      <c r="B181" s="65" t="s">
        <v>3186</v>
      </c>
      <c r="C181" s="65" t="s">
        <v>864</v>
      </c>
      <c r="D181" s="65" t="s">
        <v>230</v>
      </c>
      <c r="E181" s="65" t="s">
        <v>743</v>
      </c>
      <c r="F181" s="65" t="s">
        <v>305</v>
      </c>
      <c r="G181" s="65" t="s">
        <v>2709</v>
      </c>
      <c r="H181" s="65" t="s">
        <v>859</v>
      </c>
      <c r="I181" s="65" t="s">
        <v>865</v>
      </c>
      <c r="J181" s="65" t="s">
        <v>3982</v>
      </c>
      <c r="K181" s="65"/>
      <c r="L181" s="65" t="s">
        <v>62</v>
      </c>
      <c r="M181" s="65" t="s">
        <v>62</v>
      </c>
      <c r="N181" s="65" t="s">
        <v>62</v>
      </c>
      <c r="O181" s="65" t="s">
        <v>61</v>
      </c>
      <c r="P181" s="65" t="s">
        <v>61</v>
      </c>
      <c r="Q181" s="65" t="s">
        <v>61</v>
      </c>
      <c r="R181" s="65" t="s">
        <v>61</v>
      </c>
      <c r="S181" s="65" t="s">
        <v>61</v>
      </c>
      <c r="T181" s="65" t="s">
        <v>62</v>
      </c>
      <c r="U181" s="65" t="s">
        <v>62</v>
      </c>
      <c r="V181" s="65" t="s">
        <v>62</v>
      </c>
      <c r="W181" s="65" t="s">
        <v>61</v>
      </c>
      <c r="X181" s="65" t="s">
        <v>76</v>
      </c>
      <c r="Y181" s="65" t="s">
        <v>76</v>
      </c>
      <c r="Z181" s="65" t="s">
        <v>76</v>
      </c>
      <c r="AA181" s="65" t="s">
        <v>61</v>
      </c>
      <c r="AB181" s="65" t="s">
        <v>77</v>
      </c>
      <c r="AC181" s="65" t="s">
        <v>77</v>
      </c>
      <c r="AD181" s="65" t="s">
        <v>77</v>
      </c>
      <c r="AE181" s="65" t="s">
        <v>61</v>
      </c>
      <c r="AF181" s="65" t="s">
        <v>61</v>
      </c>
      <c r="AG181" s="65" t="s">
        <v>61</v>
      </c>
      <c r="AH181" s="65" t="s">
        <v>61</v>
      </c>
      <c r="AI181" s="65" t="s">
        <v>61</v>
      </c>
      <c r="AJ181" s="65" t="s">
        <v>72</v>
      </c>
      <c r="AK181" s="65" t="s">
        <v>72</v>
      </c>
      <c r="AL181" s="65" t="s">
        <v>72</v>
      </c>
      <c r="AM181" s="65" t="s">
        <v>61</v>
      </c>
    </row>
    <row r="182" spans="1:39" ht="168">
      <c r="A182" s="65" t="s">
        <v>3460</v>
      </c>
      <c r="B182" s="65" t="s">
        <v>3192</v>
      </c>
      <c r="C182" s="65" t="s">
        <v>1528</v>
      </c>
      <c r="D182" s="65" t="s">
        <v>1533</v>
      </c>
      <c r="E182" s="65" t="s">
        <v>1454</v>
      </c>
      <c r="F182" s="65" t="s">
        <v>80</v>
      </c>
      <c r="G182" s="65" t="s">
        <v>3983</v>
      </c>
      <c r="H182" s="65" t="s">
        <v>1522</v>
      </c>
      <c r="I182" s="65" t="s">
        <v>1534</v>
      </c>
      <c r="J182" s="65" t="s">
        <v>3984</v>
      </c>
      <c r="K182" s="65" t="s">
        <v>3995</v>
      </c>
      <c r="L182" s="65" t="s">
        <v>61</v>
      </c>
      <c r="M182" s="65" t="s">
        <v>62</v>
      </c>
      <c r="N182" s="68" t="s">
        <v>3343</v>
      </c>
      <c r="O182" s="65" t="s">
        <v>62</v>
      </c>
      <c r="P182" s="65" t="s">
        <v>61</v>
      </c>
      <c r="Q182" s="65" t="s">
        <v>61</v>
      </c>
      <c r="R182" s="65" t="s">
        <v>61</v>
      </c>
      <c r="S182" s="65" t="s">
        <v>61</v>
      </c>
      <c r="T182" s="65" t="s">
        <v>62</v>
      </c>
      <c r="U182" s="65" t="s">
        <v>62</v>
      </c>
      <c r="V182" s="65" t="s">
        <v>62</v>
      </c>
      <c r="W182" s="65" t="s">
        <v>61</v>
      </c>
      <c r="X182" s="65" t="s">
        <v>76</v>
      </c>
      <c r="Y182" s="65" t="s">
        <v>76</v>
      </c>
      <c r="Z182" s="65" t="s">
        <v>76</v>
      </c>
      <c r="AA182" s="65" t="s">
        <v>61</v>
      </c>
      <c r="AB182" s="65" t="s">
        <v>77</v>
      </c>
      <c r="AC182" s="65" t="s">
        <v>77</v>
      </c>
      <c r="AD182" s="65" t="s">
        <v>77</v>
      </c>
      <c r="AE182" s="65" t="s">
        <v>61</v>
      </c>
      <c r="AF182" s="65" t="s">
        <v>62</v>
      </c>
      <c r="AG182" s="65" t="s">
        <v>61</v>
      </c>
      <c r="AH182" s="65" t="s">
        <v>3343</v>
      </c>
      <c r="AI182" s="65" t="s">
        <v>62</v>
      </c>
      <c r="AJ182" s="65" t="s">
        <v>66</v>
      </c>
      <c r="AK182" s="65" t="s">
        <v>72</v>
      </c>
      <c r="AL182" s="65" t="s">
        <v>3343</v>
      </c>
      <c r="AM182" s="65" t="s">
        <v>62</v>
      </c>
    </row>
    <row r="183" spans="1:39" ht="168">
      <c r="A183" s="65" t="s">
        <v>3461</v>
      </c>
      <c r="B183" s="65" t="s">
        <v>3192</v>
      </c>
      <c r="C183" s="65" t="s">
        <v>1528</v>
      </c>
      <c r="D183" s="65" t="s">
        <v>1543</v>
      </c>
      <c r="E183" s="65" t="s">
        <v>1454</v>
      </c>
      <c r="F183" s="65" t="s">
        <v>80</v>
      </c>
      <c r="G183" s="65" t="s">
        <v>3983</v>
      </c>
      <c r="H183" s="65" t="s">
        <v>1522</v>
      </c>
      <c r="I183" s="65" t="s">
        <v>1544</v>
      </c>
      <c r="J183" s="65" t="s">
        <v>3984</v>
      </c>
      <c r="K183" s="65" t="s">
        <v>19</v>
      </c>
      <c r="L183" s="65" t="s">
        <v>62</v>
      </c>
      <c r="M183" s="65" t="s">
        <v>62</v>
      </c>
      <c r="N183" s="65" t="s">
        <v>62</v>
      </c>
      <c r="O183" s="65" t="s">
        <v>61</v>
      </c>
      <c r="P183" s="65" t="s">
        <v>61</v>
      </c>
      <c r="Q183" s="65" t="s">
        <v>61</v>
      </c>
      <c r="R183" s="65" t="s">
        <v>61</v>
      </c>
      <c r="S183" s="65" t="s">
        <v>61</v>
      </c>
      <c r="T183" s="65" t="s">
        <v>62</v>
      </c>
      <c r="U183" s="65" t="s">
        <v>62</v>
      </c>
      <c r="V183" s="65" t="s">
        <v>62</v>
      </c>
      <c r="W183" s="65" t="s">
        <v>61</v>
      </c>
      <c r="X183" s="65" t="s">
        <v>3462</v>
      </c>
      <c r="Y183" s="65" t="s">
        <v>3462</v>
      </c>
      <c r="Z183" s="65" t="s">
        <v>3462</v>
      </c>
      <c r="AA183" s="65" t="s">
        <v>61</v>
      </c>
      <c r="AB183" s="65" t="s">
        <v>77</v>
      </c>
      <c r="AC183" s="65" t="s">
        <v>125</v>
      </c>
      <c r="AD183" s="65" t="s">
        <v>3343</v>
      </c>
      <c r="AE183" s="65" t="s">
        <v>62</v>
      </c>
      <c r="AF183" s="65" t="s">
        <v>61</v>
      </c>
      <c r="AG183" s="65" t="s">
        <v>61</v>
      </c>
      <c r="AH183" s="65" t="s">
        <v>61</v>
      </c>
      <c r="AI183" s="65" t="s">
        <v>61</v>
      </c>
      <c r="AJ183" s="65" t="s">
        <v>72</v>
      </c>
      <c r="AK183" s="65" t="s">
        <v>72</v>
      </c>
      <c r="AL183" s="65" t="s">
        <v>72</v>
      </c>
      <c r="AM183" s="65" t="s">
        <v>61</v>
      </c>
    </row>
    <row r="184" spans="1:39" ht="150.75">
      <c r="A184" s="65" t="s">
        <v>3463</v>
      </c>
      <c r="B184" s="65" t="s">
        <v>3192</v>
      </c>
      <c r="C184" s="65" t="s">
        <v>1528</v>
      </c>
      <c r="D184" s="65" t="s">
        <v>1551</v>
      </c>
      <c r="E184" s="65" t="s">
        <v>1454</v>
      </c>
      <c r="F184" s="65" t="s">
        <v>80</v>
      </c>
      <c r="G184" s="65" t="s">
        <v>3983</v>
      </c>
      <c r="H184" s="65" t="s">
        <v>1522</v>
      </c>
      <c r="I184" s="65" t="s">
        <v>1552</v>
      </c>
      <c r="J184" s="65" t="s">
        <v>3982</v>
      </c>
      <c r="K184" s="65"/>
      <c r="L184" s="65" t="s">
        <v>62</v>
      </c>
      <c r="M184" s="65" t="s">
        <v>62</v>
      </c>
      <c r="N184" s="65" t="s">
        <v>62</v>
      </c>
      <c r="O184" s="65" t="s">
        <v>61</v>
      </c>
      <c r="P184" s="65" t="s">
        <v>61</v>
      </c>
      <c r="Q184" s="65" t="s">
        <v>61</v>
      </c>
      <c r="R184" s="65" t="s">
        <v>61</v>
      </c>
      <c r="S184" s="65" t="s">
        <v>61</v>
      </c>
      <c r="T184" s="65" t="s">
        <v>62</v>
      </c>
      <c r="U184" s="65" t="s">
        <v>62</v>
      </c>
      <c r="V184" s="65" t="s">
        <v>62</v>
      </c>
      <c r="W184" s="65" t="s">
        <v>61</v>
      </c>
      <c r="X184" s="65" t="s">
        <v>76</v>
      </c>
      <c r="Y184" s="65" t="s">
        <v>76</v>
      </c>
      <c r="Z184" s="65" t="s">
        <v>76</v>
      </c>
      <c r="AA184" s="65" t="s">
        <v>61</v>
      </c>
      <c r="AB184" s="65" t="s">
        <v>77</v>
      </c>
      <c r="AC184" s="65" t="s">
        <v>77</v>
      </c>
      <c r="AD184" s="65" t="s">
        <v>77</v>
      </c>
      <c r="AE184" s="65" t="s">
        <v>61</v>
      </c>
      <c r="AF184" s="65" t="s">
        <v>61</v>
      </c>
      <c r="AG184" s="65" t="s">
        <v>61</v>
      </c>
      <c r="AH184" s="65" t="s">
        <v>61</v>
      </c>
      <c r="AI184" s="65" t="s">
        <v>61</v>
      </c>
      <c r="AJ184" s="65" t="s">
        <v>72</v>
      </c>
      <c r="AK184" s="65" t="s">
        <v>72</v>
      </c>
      <c r="AL184" s="65" t="s">
        <v>72</v>
      </c>
      <c r="AM184" s="65" t="s">
        <v>61</v>
      </c>
    </row>
    <row r="185" spans="1:39" ht="168">
      <c r="A185" s="65" t="s">
        <v>3464</v>
      </c>
      <c r="B185" s="65" t="s">
        <v>3192</v>
      </c>
      <c r="C185" s="65" t="s">
        <v>1528</v>
      </c>
      <c r="D185" s="65" t="s">
        <v>249</v>
      </c>
      <c r="E185" s="65" t="s">
        <v>1454</v>
      </c>
      <c r="F185" s="65" t="s">
        <v>80</v>
      </c>
      <c r="G185" s="65" t="s">
        <v>3983</v>
      </c>
      <c r="H185" s="65" t="s">
        <v>1522</v>
      </c>
      <c r="I185" s="65" t="s">
        <v>1556</v>
      </c>
      <c r="J185" s="65" t="s">
        <v>3982</v>
      </c>
      <c r="K185" s="65"/>
      <c r="L185" s="65" t="s">
        <v>62</v>
      </c>
      <c r="M185" s="65" t="s">
        <v>62</v>
      </c>
      <c r="N185" s="65" t="s">
        <v>62</v>
      </c>
      <c r="O185" s="65" t="s">
        <v>61</v>
      </c>
      <c r="P185" s="65" t="s">
        <v>61</v>
      </c>
      <c r="Q185" s="65" t="s">
        <v>61</v>
      </c>
      <c r="R185" s="65" t="s">
        <v>61</v>
      </c>
      <c r="S185" s="65" t="s">
        <v>61</v>
      </c>
      <c r="T185" s="65" t="s">
        <v>62</v>
      </c>
      <c r="U185" s="65" t="s">
        <v>62</v>
      </c>
      <c r="V185" s="65" t="s">
        <v>62</v>
      </c>
      <c r="W185" s="65" t="s">
        <v>61</v>
      </c>
      <c r="X185" s="65" t="s">
        <v>76</v>
      </c>
      <c r="Y185" s="65" t="s">
        <v>76</v>
      </c>
      <c r="Z185" s="65" t="s">
        <v>76</v>
      </c>
      <c r="AA185" s="65" t="s">
        <v>61</v>
      </c>
      <c r="AB185" s="65" t="s">
        <v>77</v>
      </c>
      <c r="AC185" s="65" t="s">
        <v>77</v>
      </c>
      <c r="AD185" s="65" t="s">
        <v>77</v>
      </c>
      <c r="AE185" s="65" t="s">
        <v>61</v>
      </c>
      <c r="AF185" s="65" t="s">
        <v>61</v>
      </c>
      <c r="AG185" s="65" t="s">
        <v>61</v>
      </c>
      <c r="AH185" s="65" t="s">
        <v>61</v>
      </c>
      <c r="AI185" s="65" t="s">
        <v>61</v>
      </c>
      <c r="AJ185" s="65" t="s">
        <v>72</v>
      </c>
      <c r="AK185" s="65" t="s">
        <v>72</v>
      </c>
      <c r="AL185" s="65" t="s">
        <v>72</v>
      </c>
      <c r="AM185" s="65" t="s">
        <v>61</v>
      </c>
    </row>
    <row r="186" spans="1:39" ht="150.75">
      <c r="A186" s="65" t="s">
        <v>3465</v>
      </c>
      <c r="B186" s="65" t="s">
        <v>3186</v>
      </c>
      <c r="C186" s="65" t="s">
        <v>1528</v>
      </c>
      <c r="D186" s="65" t="s">
        <v>1529</v>
      </c>
      <c r="E186" s="65" t="s">
        <v>1454</v>
      </c>
      <c r="F186" s="65" t="s">
        <v>80</v>
      </c>
      <c r="G186" s="65" t="s">
        <v>80</v>
      </c>
      <c r="H186" s="65" t="s">
        <v>1522</v>
      </c>
      <c r="I186" s="65" t="s">
        <v>1530</v>
      </c>
      <c r="J186" s="65" t="s">
        <v>3982</v>
      </c>
      <c r="K186" s="65"/>
      <c r="L186" s="65" t="s">
        <v>62</v>
      </c>
      <c r="M186" s="65" t="s">
        <v>62</v>
      </c>
      <c r="N186" s="65" t="s">
        <v>62</v>
      </c>
      <c r="O186" s="65" t="s">
        <v>61</v>
      </c>
      <c r="P186" s="65" t="s">
        <v>61</v>
      </c>
      <c r="Q186" s="65" t="s">
        <v>61</v>
      </c>
      <c r="R186" s="65" t="s">
        <v>61</v>
      </c>
      <c r="S186" s="65" t="s">
        <v>61</v>
      </c>
      <c r="T186" s="65" t="s">
        <v>62</v>
      </c>
      <c r="U186" s="65" t="s">
        <v>62</v>
      </c>
      <c r="V186" s="65" t="s">
        <v>62</v>
      </c>
      <c r="W186" s="65" t="s">
        <v>61</v>
      </c>
      <c r="X186" s="65" t="s">
        <v>76</v>
      </c>
      <c r="Y186" s="65" t="s">
        <v>76</v>
      </c>
      <c r="Z186" s="65" t="s">
        <v>76</v>
      </c>
      <c r="AA186" s="65" t="s">
        <v>61</v>
      </c>
      <c r="AB186" s="65" t="s">
        <v>77</v>
      </c>
      <c r="AC186" s="65" t="s">
        <v>77</v>
      </c>
      <c r="AD186" s="65" t="s">
        <v>77</v>
      </c>
      <c r="AE186" s="65" t="s">
        <v>61</v>
      </c>
      <c r="AF186" s="65" t="s">
        <v>61</v>
      </c>
      <c r="AG186" s="65" t="s">
        <v>61</v>
      </c>
      <c r="AH186" s="65" t="s">
        <v>61</v>
      </c>
      <c r="AI186" s="65" t="s">
        <v>61</v>
      </c>
      <c r="AJ186" s="65" t="s">
        <v>72</v>
      </c>
      <c r="AK186" s="65" t="s">
        <v>72</v>
      </c>
      <c r="AL186" s="65" t="s">
        <v>72</v>
      </c>
      <c r="AM186" s="65" t="s">
        <v>61</v>
      </c>
    </row>
    <row r="187" spans="1:39" ht="168">
      <c r="A187" s="65" t="s">
        <v>3466</v>
      </c>
      <c r="B187" s="65" t="s">
        <v>3187</v>
      </c>
      <c r="C187" s="65" t="s">
        <v>1528</v>
      </c>
      <c r="D187" s="65" t="s">
        <v>1531</v>
      </c>
      <c r="E187" s="65" t="s">
        <v>1454</v>
      </c>
      <c r="F187" s="65" t="s">
        <v>80</v>
      </c>
      <c r="G187" s="65" t="s">
        <v>3983</v>
      </c>
      <c r="H187" s="65" t="s">
        <v>1522</v>
      </c>
      <c r="I187" s="65" t="s">
        <v>1532</v>
      </c>
      <c r="J187" s="65" t="s">
        <v>3982</v>
      </c>
      <c r="K187" s="65"/>
      <c r="L187" s="65" t="s">
        <v>62</v>
      </c>
      <c r="M187" s="65" t="s">
        <v>62</v>
      </c>
      <c r="N187" s="65" t="s">
        <v>62</v>
      </c>
      <c r="O187" s="65" t="s">
        <v>61</v>
      </c>
      <c r="P187" s="65" t="s">
        <v>61</v>
      </c>
      <c r="Q187" s="65" t="s">
        <v>61</v>
      </c>
      <c r="R187" s="65" t="s">
        <v>61</v>
      </c>
      <c r="S187" s="65" t="s">
        <v>61</v>
      </c>
      <c r="T187" s="65" t="s">
        <v>62</v>
      </c>
      <c r="U187" s="65" t="s">
        <v>62</v>
      </c>
      <c r="V187" s="65" t="s">
        <v>62</v>
      </c>
      <c r="W187" s="65" t="s">
        <v>61</v>
      </c>
      <c r="X187" s="65" t="s">
        <v>76</v>
      </c>
      <c r="Y187" s="65" t="s">
        <v>76</v>
      </c>
      <c r="Z187" s="65" t="s">
        <v>76</v>
      </c>
      <c r="AA187" s="65" t="s">
        <v>61</v>
      </c>
      <c r="AB187" s="65" t="s">
        <v>77</v>
      </c>
      <c r="AC187" s="65" t="s">
        <v>77</v>
      </c>
      <c r="AD187" s="65" t="s">
        <v>77</v>
      </c>
      <c r="AE187" s="65" t="s">
        <v>61</v>
      </c>
      <c r="AF187" s="65" t="s">
        <v>61</v>
      </c>
      <c r="AG187" s="65" t="s">
        <v>61</v>
      </c>
      <c r="AH187" s="65" t="s">
        <v>61</v>
      </c>
      <c r="AI187" s="65" t="s">
        <v>61</v>
      </c>
      <c r="AJ187" s="65" t="s">
        <v>72</v>
      </c>
      <c r="AK187" s="65" t="s">
        <v>72</v>
      </c>
      <c r="AL187" s="65" t="s">
        <v>72</v>
      </c>
      <c r="AM187" s="65" t="s">
        <v>61</v>
      </c>
    </row>
    <row r="188" spans="1:39" ht="200.25">
      <c r="A188" s="65" t="s">
        <v>3467</v>
      </c>
      <c r="B188" s="65" t="s">
        <v>3187</v>
      </c>
      <c r="C188" s="65" t="s">
        <v>1528</v>
      </c>
      <c r="D188" s="65" t="s">
        <v>1548</v>
      </c>
      <c r="E188" s="65" t="s">
        <v>1454</v>
      </c>
      <c r="F188" s="65" t="s">
        <v>80</v>
      </c>
      <c r="G188" s="65" t="s">
        <v>3983</v>
      </c>
      <c r="H188" s="65" t="s">
        <v>1522</v>
      </c>
      <c r="I188" s="65" t="s">
        <v>1549</v>
      </c>
      <c r="J188" s="65" t="s">
        <v>3984</v>
      </c>
      <c r="K188" s="65" t="s">
        <v>3985</v>
      </c>
      <c r="L188" s="65" t="s">
        <v>61</v>
      </c>
      <c r="M188" s="65" t="s">
        <v>62</v>
      </c>
      <c r="N188" s="68" t="s">
        <v>3343</v>
      </c>
      <c r="O188" s="65" t="s">
        <v>62</v>
      </c>
      <c r="P188" s="65" t="s">
        <v>61</v>
      </c>
      <c r="Q188" s="65" t="s">
        <v>61</v>
      </c>
      <c r="R188" s="65" t="s">
        <v>61</v>
      </c>
      <c r="S188" s="65" t="s">
        <v>61</v>
      </c>
      <c r="T188" s="65" t="s">
        <v>62</v>
      </c>
      <c r="U188" s="65" t="s">
        <v>62</v>
      </c>
      <c r="V188" s="65" t="s">
        <v>62</v>
      </c>
      <c r="W188" s="65" t="s">
        <v>61</v>
      </c>
      <c r="X188" s="65" t="s">
        <v>3434</v>
      </c>
      <c r="Y188" s="65" t="s">
        <v>3449</v>
      </c>
      <c r="Z188" s="68" t="s">
        <v>3343</v>
      </c>
      <c r="AA188" s="65" t="s">
        <v>62</v>
      </c>
      <c r="AB188" s="65" t="s">
        <v>64</v>
      </c>
      <c r="AC188" s="65" t="s">
        <v>77</v>
      </c>
      <c r="AD188" s="65" t="s">
        <v>3343</v>
      </c>
      <c r="AE188" s="65" t="s">
        <v>62</v>
      </c>
      <c r="AF188" s="65" t="s">
        <v>62</v>
      </c>
      <c r="AG188" s="65" t="s">
        <v>61</v>
      </c>
      <c r="AH188" s="65" t="s">
        <v>3343</v>
      </c>
      <c r="AI188" s="65" t="s">
        <v>62</v>
      </c>
      <c r="AJ188" s="65" t="s">
        <v>66</v>
      </c>
      <c r="AK188" s="65" t="s">
        <v>72</v>
      </c>
      <c r="AL188" s="65" t="s">
        <v>3343</v>
      </c>
      <c r="AM188" s="65" t="s">
        <v>62</v>
      </c>
    </row>
    <row r="189" spans="1:39" ht="168">
      <c r="A189" s="65" t="s">
        <v>3468</v>
      </c>
      <c r="B189" s="65" t="s">
        <v>3187</v>
      </c>
      <c r="C189" s="65" t="s">
        <v>1528</v>
      </c>
      <c r="D189" s="65" t="s">
        <v>247</v>
      </c>
      <c r="E189" s="65" t="s">
        <v>1454</v>
      </c>
      <c r="F189" s="65" t="s">
        <v>80</v>
      </c>
      <c r="G189" s="65" t="s">
        <v>3983</v>
      </c>
      <c r="H189" s="65" t="s">
        <v>1522</v>
      </c>
      <c r="I189" s="65" t="s">
        <v>1555</v>
      </c>
      <c r="J189" s="65" t="s">
        <v>3982</v>
      </c>
      <c r="K189" s="65"/>
      <c r="L189" s="65" t="s">
        <v>62</v>
      </c>
      <c r="M189" s="65" t="s">
        <v>62</v>
      </c>
      <c r="N189" s="65" t="s">
        <v>62</v>
      </c>
      <c r="O189" s="65" t="s">
        <v>61</v>
      </c>
      <c r="P189" s="65" t="s">
        <v>61</v>
      </c>
      <c r="Q189" s="65" t="s">
        <v>61</v>
      </c>
      <c r="R189" s="65" t="s">
        <v>61</v>
      </c>
      <c r="S189" s="65" t="s">
        <v>61</v>
      </c>
      <c r="T189" s="65" t="s">
        <v>62</v>
      </c>
      <c r="U189" s="65" t="s">
        <v>62</v>
      </c>
      <c r="V189" s="65" t="s">
        <v>62</v>
      </c>
      <c r="W189" s="65" t="s">
        <v>61</v>
      </c>
      <c r="X189" s="65" t="s">
        <v>76</v>
      </c>
      <c r="Y189" s="65" t="s">
        <v>76</v>
      </c>
      <c r="Z189" s="65" t="s">
        <v>76</v>
      </c>
      <c r="AA189" s="65" t="s">
        <v>61</v>
      </c>
      <c r="AB189" s="65" t="s">
        <v>77</v>
      </c>
      <c r="AC189" s="65" t="s">
        <v>77</v>
      </c>
      <c r="AD189" s="65" t="s">
        <v>77</v>
      </c>
      <c r="AE189" s="65" t="s">
        <v>61</v>
      </c>
      <c r="AF189" s="65" t="s">
        <v>61</v>
      </c>
      <c r="AG189" s="65" t="s">
        <v>61</v>
      </c>
      <c r="AH189" s="65" t="s">
        <v>61</v>
      </c>
      <c r="AI189" s="65" t="s">
        <v>61</v>
      </c>
      <c r="AJ189" s="65" t="s">
        <v>72</v>
      </c>
      <c r="AK189" s="65" t="s">
        <v>72</v>
      </c>
      <c r="AL189" s="65" t="s">
        <v>72</v>
      </c>
      <c r="AM189" s="65" t="s">
        <v>61</v>
      </c>
    </row>
    <row r="190" spans="1:39" ht="150.75">
      <c r="A190" s="65" t="s">
        <v>3469</v>
      </c>
      <c r="B190" s="65" t="s">
        <v>3186</v>
      </c>
      <c r="C190" s="65" t="s">
        <v>1528</v>
      </c>
      <c r="D190" s="65" t="s">
        <v>1538</v>
      </c>
      <c r="E190" s="65" t="s">
        <v>1454</v>
      </c>
      <c r="F190" s="65" t="s">
        <v>80</v>
      </c>
      <c r="G190" s="65" t="s">
        <v>80</v>
      </c>
      <c r="H190" s="65" t="s">
        <v>1522</v>
      </c>
      <c r="I190" s="65" t="s">
        <v>1539</v>
      </c>
      <c r="J190" s="65" t="s">
        <v>3984</v>
      </c>
      <c r="K190" s="65" t="s">
        <v>19</v>
      </c>
      <c r="L190" s="65" t="s">
        <v>62</v>
      </c>
      <c r="M190" s="65" t="s">
        <v>62</v>
      </c>
      <c r="N190" s="65" t="s">
        <v>62</v>
      </c>
      <c r="O190" s="65" t="s">
        <v>61</v>
      </c>
      <c r="P190" s="65" t="s">
        <v>61</v>
      </c>
      <c r="Q190" s="65" t="s">
        <v>61</v>
      </c>
      <c r="R190" s="65" t="s">
        <v>61</v>
      </c>
      <c r="S190" s="65" t="s">
        <v>61</v>
      </c>
      <c r="T190" s="65" t="s">
        <v>62</v>
      </c>
      <c r="U190" s="65" t="s">
        <v>62</v>
      </c>
      <c r="V190" s="65" t="s">
        <v>62</v>
      </c>
      <c r="W190" s="65" t="s">
        <v>61</v>
      </c>
      <c r="X190" s="65" t="s">
        <v>3462</v>
      </c>
      <c r="Y190" s="65" t="s">
        <v>3462</v>
      </c>
      <c r="Z190" s="65" t="s">
        <v>3462</v>
      </c>
      <c r="AA190" s="65" t="s">
        <v>61</v>
      </c>
      <c r="AB190" s="65" t="s">
        <v>77</v>
      </c>
      <c r="AC190" s="65" t="s">
        <v>125</v>
      </c>
      <c r="AD190" s="65" t="s">
        <v>3343</v>
      </c>
      <c r="AE190" s="65" t="s">
        <v>62</v>
      </c>
      <c r="AF190" s="65" t="s">
        <v>61</v>
      </c>
      <c r="AG190" s="65" t="s">
        <v>61</v>
      </c>
      <c r="AH190" s="65" t="s">
        <v>61</v>
      </c>
      <c r="AI190" s="65" t="s">
        <v>61</v>
      </c>
      <c r="AJ190" s="65" t="s">
        <v>72</v>
      </c>
      <c r="AK190" s="65" t="s">
        <v>72</v>
      </c>
      <c r="AL190" s="65" t="s">
        <v>72</v>
      </c>
      <c r="AM190" s="65" t="s">
        <v>61</v>
      </c>
    </row>
    <row r="191" spans="1:39" ht="150.75">
      <c r="A191" s="65" t="s">
        <v>3470</v>
      </c>
      <c r="B191" s="65" t="s">
        <v>3187</v>
      </c>
      <c r="C191" s="65" t="s">
        <v>1528</v>
      </c>
      <c r="D191" s="65" t="s">
        <v>1538</v>
      </c>
      <c r="E191" s="65" t="s">
        <v>1454</v>
      </c>
      <c r="F191" s="65" t="s">
        <v>80</v>
      </c>
      <c r="G191" s="65" t="s">
        <v>3983</v>
      </c>
      <c r="H191" s="65" t="s">
        <v>1522</v>
      </c>
      <c r="I191" s="65" t="s">
        <v>1539</v>
      </c>
      <c r="J191" s="65" t="s">
        <v>3984</v>
      </c>
      <c r="K191" s="65" t="s">
        <v>3992</v>
      </c>
      <c r="L191" s="65" t="s">
        <v>62</v>
      </c>
      <c r="M191" s="65" t="s">
        <v>62</v>
      </c>
      <c r="N191" s="65" t="s">
        <v>62</v>
      </c>
      <c r="O191" s="65" t="s">
        <v>61</v>
      </c>
      <c r="P191" s="65" t="s">
        <v>61</v>
      </c>
      <c r="Q191" s="65" t="s">
        <v>61</v>
      </c>
      <c r="R191" s="65" t="s">
        <v>61</v>
      </c>
      <c r="S191" s="65" t="s">
        <v>61</v>
      </c>
      <c r="T191" s="65" t="s">
        <v>62</v>
      </c>
      <c r="U191" s="65" t="s">
        <v>62</v>
      </c>
      <c r="V191" s="65" t="s">
        <v>62</v>
      </c>
      <c r="W191" s="65" t="s">
        <v>61</v>
      </c>
      <c r="X191" s="65" t="s">
        <v>76</v>
      </c>
      <c r="Y191" s="65" t="s">
        <v>3462</v>
      </c>
      <c r="Z191" s="68" t="s">
        <v>3343</v>
      </c>
      <c r="AA191" s="65" t="s">
        <v>62</v>
      </c>
      <c r="AB191" s="65" t="s">
        <v>77</v>
      </c>
      <c r="AC191" s="65" t="s">
        <v>125</v>
      </c>
      <c r="AD191" s="65" t="s">
        <v>3343</v>
      </c>
      <c r="AE191" s="65" t="s">
        <v>62</v>
      </c>
      <c r="AF191" s="65" t="s">
        <v>61</v>
      </c>
      <c r="AG191" s="65" t="s">
        <v>61</v>
      </c>
      <c r="AH191" s="65" t="s">
        <v>61</v>
      </c>
      <c r="AI191" s="65" t="s">
        <v>61</v>
      </c>
      <c r="AJ191" s="65" t="s">
        <v>72</v>
      </c>
      <c r="AK191" s="65" t="s">
        <v>72</v>
      </c>
      <c r="AL191" s="65" t="s">
        <v>72</v>
      </c>
      <c r="AM191" s="65" t="s">
        <v>61</v>
      </c>
    </row>
    <row r="192" spans="1:39" ht="134.25">
      <c r="A192" s="65" t="s">
        <v>3471</v>
      </c>
      <c r="B192" s="65" t="s">
        <v>3186</v>
      </c>
      <c r="C192" s="65" t="s">
        <v>1528</v>
      </c>
      <c r="D192" s="65" t="s">
        <v>1546</v>
      </c>
      <c r="E192" s="65" t="s">
        <v>1454</v>
      </c>
      <c r="F192" s="65" t="s">
        <v>80</v>
      </c>
      <c r="G192" s="65" t="s">
        <v>80</v>
      </c>
      <c r="H192" s="65" t="s">
        <v>1522</v>
      </c>
      <c r="I192" s="65" t="s">
        <v>1547</v>
      </c>
      <c r="J192" s="65" t="s">
        <v>3982</v>
      </c>
      <c r="K192" s="65"/>
      <c r="L192" s="65" t="s">
        <v>62</v>
      </c>
      <c r="M192" s="65" t="s">
        <v>62</v>
      </c>
      <c r="N192" s="65" t="s">
        <v>62</v>
      </c>
      <c r="O192" s="65" t="s">
        <v>61</v>
      </c>
      <c r="P192" s="65" t="s">
        <v>61</v>
      </c>
      <c r="Q192" s="65" t="s">
        <v>61</v>
      </c>
      <c r="R192" s="65" t="s">
        <v>61</v>
      </c>
      <c r="S192" s="65" t="s">
        <v>61</v>
      </c>
      <c r="T192" s="65" t="s">
        <v>62</v>
      </c>
      <c r="U192" s="65" t="s">
        <v>62</v>
      </c>
      <c r="V192" s="65" t="s">
        <v>62</v>
      </c>
      <c r="W192" s="65" t="s">
        <v>61</v>
      </c>
      <c r="X192" s="65" t="s">
        <v>76</v>
      </c>
      <c r="Y192" s="65" t="s">
        <v>76</v>
      </c>
      <c r="Z192" s="65" t="s">
        <v>76</v>
      </c>
      <c r="AA192" s="65" t="s">
        <v>61</v>
      </c>
      <c r="AB192" s="65" t="s">
        <v>77</v>
      </c>
      <c r="AC192" s="65" t="s">
        <v>77</v>
      </c>
      <c r="AD192" s="65" t="s">
        <v>77</v>
      </c>
      <c r="AE192" s="65" t="s">
        <v>61</v>
      </c>
      <c r="AF192" s="65" t="s">
        <v>61</v>
      </c>
      <c r="AG192" s="65" t="s">
        <v>61</v>
      </c>
      <c r="AH192" s="65" t="s">
        <v>61</v>
      </c>
      <c r="AI192" s="65" t="s">
        <v>61</v>
      </c>
      <c r="AJ192" s="65" t="s">
        <v>72</v>
      </c>
      <c r="AK192" s="65" t="s">
        <v>72</v>
      </c>
      <c r="AL192" s="65" t="s">
        <v>72</v>
      </c>
      <c r="AM192" s="65" t="s">
        <v>61</v>
      </c>
    </row>
    <row r="193" spans="1:39" ht="150.75">
      <c r="A193" s="65" t="s">
        <v>3472</v>
      </c>
      <c r="B193" s="65" t="s">
        <v>3186</v>
      </c>
      <c r="C193" s="65" t="s">
        <v>1528</v>
      </c>
      <c r="D193" s="65" t="s">
        <v>245</v>
      </c>
      <c r="E193" s="65" t="s">
        <v>1454</v>
      </c>
      <c r="F193" s="65" t="s">
        <v>80</v>
      </c>
      <c r="G193" s="65" t="s">
        <v>80</v>
      </c>
      <c r="H193" s="65" t="s">
        <v>1522</v>
      </c>
      <c r="I193" s="65" t="s">
        <v>1554</v>
      </c>
      <c r="J193" s="65" t="s">
        <v>3982</v>
      </c>
      <c r="K193" s="65"/>
      <c r="L193" s="65" t="s">
        <v>62</v>
      </c>
      <c r="M193" s="65" t="s">
        <v>62</v>
      </c>
      <c r="N193" s="65" t="s">
        <v>62</v>
      </c>
      <c r="O193" s="65" t="s">
        <v>61</v>
      </c>
      <c r="P193" s="65" t="s">
        <v>61</v>
      </c>
      <c r="Q193" s="65" t="s">
        <v>61</v>
      </c>
      <c r="R193" s="65" t="s">
        <v>61</v>
      </c>
      <c r="S193" s="65" t="s">
        <v>61</v>
      </c>
      <c r="T193" s="65" t="s">
        <v>62</v>
      </c>
      <c r="U193" s="65" t="s">
        <v>62</v>
      </c>
      <c r="V193" s="65" t="s">
        <v>62</v>
      </c>
      <c r="W193" s="65" t="s">
        <v>61</v>
      </c>
      <c r="X193" s="65" t="s">
        <v>76</v>
      </c>
      <c r="Y193" s="65" t="s">
        <v>76</v>
      </c>
      <c r="Z193" s="65" t="s">
        <v>76</v>
      </c>
      <c r="AA193" s="65" t="s">
        <v>61</v>
      </c>
      <c r="AB193" s="65" t="s">
        <v>77</v>
      </c>
      <c r="AC193" s="65" t="s">
        <v>77</v>
      </c>
      <c r="AD193" s="65" t="s">
        <v>77</v>
      </c>
      <c r="AE193" s="65" t="s">
        <v>61</v>
      </c>
      <c r="AF193" s="65" t="s">
        <v>61</v>
      </c>
      <c r="AG193" s="65" t="s">
        <v>61</v>
      </c>
      <c r="AH193" s="65" t="s">
        <v>61</v>
      </c>
      <c r="AI193" s="65" t="s">
        <v>61</v>
      </c>
      <c r="AJ193" s="65" t="s">
        <v>72</v>
      </c>
      <c r="AK193" s="65" t="s">
        <v>72</v>
      </c>
      <c r="AL193" s="65" t="s">
        <v>72</v>
      </c>
      <c r="AM193" s="65" t="s">
        <v>61</v>
      </c>
    </row>
    <row r="194" spans="1:39" ht="216.75">
      <c r="A194" s="65" t="s">
        <v>3473</v>
      </c>
      <c r="B194" s="65" t="s">
        <v>3186</v>
      </c>
      <c r="C194" s="65" t="s">
        <v>2486</v>
      </c>
      <c r="D194" s="65" t="s">
        <v>2487</v>
      </c>
      <c r="E194" s="65" t="s">
        <v>2479</v>
      </c>
      <c r="F194" s="65" t="s">
        <v>149</v>
      </c>
      <c r="G194" s="65" t="s">
        <v>2704</v>
      </c>
      <c r="H194" s="65" t="s">
        <v>2481</v>
      </c>
      <c r="I194" s="65" t="s">
        <v>3114</v>
      </c>
      <c r="J194" s="65" t="s">
        <v>3984</v>
      </c>
      <c r="K194" s="65" t="s">
        <v>4002</v>
      </c>
      <c r="L194" s="65" t="s">
        <v>62</v>
      </c>
      <c r="M194" s="65" t="s">
        <v>62</v>
      </c>
      <c r="N194" s="65" t="s">
        <v>62</v>
      </c>
      <c r="O194" s="65" t="s">
        <v>61</v>
      </c>
      <c r="P194" s="65" t="s">
        <v>61</v>
      </c>
      <c r="Q194" s="65" t="s">
        <v>62</v>
      </c>
      <c r="R194" s="68" t="s">
        <v>3343</v>
      </c>
      <c r="S194" s="65" t="s">
        <v>62</v>
      </c>
      <c r="T194" s="65" t="s">
        <v>62</v>
      </c>
      <c r="U194" s="65" t="s">
        <v>61</v>
      </c>
      <c r="V194" s="68" t="s">
        <v>3343</v>
      </c>
      <c r="W194" s="65" t="s">
        <v>62</v>
      </c>
      <c r="X194" s="65" t="s">
        <v>3474</v>
      </c>
      <c r="Y194" s="65"/>
      <c r="Z194" s="68" t="s">
        <v>3343</v>
      </c>
      <c r="AA194" s="65" t="s">
        <v>62</v>
      </c>
      <c r="AB194" s="65" t="s">
        <v>125</v>
      </c>
      <c r="AC194" s="65" t="s">
        <v>73</v>
      </c>
      <c r="AD194" s="65" t="s">
        <v>3343</v>
      </c>
      <c r="AE194" s="65" t="s">
        <v>62</v>
      </c>
      <c r="AF194" s="65" t="s">
        <v>61</v>
      </c>
      <c r="AG194" s="65" t="s">
        <v>61</v>
      </c>
      <c r="AH194" s="65" t="s">
        <v>61</v>
      </c>
      <c r="AI194" s="65" t="s">
        <v>61</v>
      </c>
      <c r="AJ194" s="65" t="s">
        <v>72</v>
      </c>
      <c r="AK194" s="65" t="s">
        <v>850</v>
      </c>
      <c r="AL194" s="65" t="s">
        <v>3343</v>
      </c>
      <c r="AM194" s="65" t="s">
        <v>62</v>
      </c>
    </row>
    <row r="195" spans="1:39" ht="250.5">
      <c r="A195" s="65" t="s">
        <v>3275</v>
      </c>
      <c r="B195" s="65" t="s">
        <v>3192</v>
      </c>
      <c r="C195" s="65" t="s">
        <v>2486</v>
      </c>
      <c r="D195" s="65" t="s">
        <v>2493</v>
      </c>
      <c r="E195" s="65" t="s">
        <v>2479</v>
      </c>
      <c r="F195" s="65" t="s">
        <v>149</v>
      </c>
      <c r="G195" s="65" t="s">
        <v>3983</v>
      </c>
      <c r="H195" s="65" t="s">
        <v>2481</v>
      </c>
      <c r="I195" s="65" t="s">
        <v>3117</v>
      </c>
      <c r="J195" s="65" t="s">
        <v>3984</v>
      </c>
      <c r="K195" s="65" t="s">
        <v>3993</v>
      </c>
      <c r="L195" s="65" t="s">
        <v>62</v>
      </c>
      <c r="M195" s="65" t="s">
        <v>62</v>
      </c>
      <c r="N195" s="65" t="s">
        <v>62</v>
      </c>
      <c r="O195" s="65" t="s">
        <v>61</v>
      </c>
      <c r="P195" s="65" t="s">
        <v>61</v>
      </c>
      <c r="Q195" s="65" t="s">
        <v>61</v>
      </c>
      <c r="R195" s="65" t="s">
        <v>61</v>
      </c>
      <c r="S195" s="65" t="s">
        <v>61</v>
      </c>
      <c r="T195" s="65" t="s">
        <v>62</v>
      </c>
      <c r="U195" s="65" t="s">
        <v>62</v>
      </c>
      <c r="V195" s="65" t="s">
        <v>62</v>
      </c>
      <c r="W195" s="65" t="s">
        <v>61</v>
      </c>
      <c r="X195" s="65" t="s">
        <v>3474</v>
      </c>
      <c r="Y195" s="65" t="s">
        <v>1295</v>
      </c>
      <c r="Z195" s="68" t="s">
        <v>3343</v>
      </c>
      <c r="AA195" s="65" t="s">
        <v>62</v>
      </c>
      <c r="AB195" s="65" t="s">
        <v>125</v>
      </c>
      <c r="AC195" s="65" t="s">
        <v>125</v>
      </c>
      <c r="AD195" s="65" t="s">
        <v>125</v>
      </c>
      <c r="AE195" s="65" t="s">
        <v>61</v>
      </c>
      <c r="AF195" s="65" t="s">
        <v>61</v>
      </c>
      <c r="AG195" s="65" t="s">
        <v>3119</v>
      </c>
      <c r="AH195" s="65" t="s">
        <v>3343</v>
      </c>
      <c r="AI195" s="65" t="s">
        <v>62</v>
      </c>
      <c r="AJ195" s="65" t="s">
        <v>72</v>
      </c>
      <c r="AK195" s="65" t="s">
        <v>72</v>
      </c>
      <c r="AL195" s="65" t="s">
        <v>72</v>
      </c>
      <c r="AM195" s="65" t="s">
        <v>61</v>
      </c>
    </row>
    <row r="196" spans="1:39" ht="168">
      <c r="A196" s="65" t="s">
        <v>3265</v>
      </c>
      <c r="B196" s="65" t="s">
        <v>3187</v>
      </c>
      <c r="C196" s="65" t="s">
        <v>2486</v>
      </c>
      <c r="D196" s="65" t="s">
        <v>2491</v>
      </c>
      <c r="E196" s="65" t="s">
        <v>2479</v>
      </c>
      <c r="F196" s="65" t="s">
        <v>149</v>
      </c>
      <c r="G196" s="65" t="s">
        <v>3983</v>
      </c>
      <c r="H196" s="65" t="s">
        <v>2481</v>
      </c>
      <c r="I196" s="65" t="s">
        <v>3115</v>
      </c>
      <c r="J196" s="65" t="s">
        <v>3984</v>
      </c>
      <c r="K196" s="65" t="s">
        <v>3986</v>
      </c>
      <c r="L196" s="65" t="s">
        <v>62</v>
      </c>
      <c r="M196" s="65" t="s">
        <v>62</v>
      </c>
      <c r="N196" s="65" t="s">
        <v>62</v>
      </c>
      <c r="O196" s="65" t="s">
        <v>61</v>
      </c>
      <c r="P196" s="65" t="s">
        <v>61</v>
      </c>
      <c r="Q196" s="65" t="s">
        <v>61</v>
      </c>
      <c r="R196" s="65" t="s">
        <v>61</v>
      </c>
      <c r="S196" s="65" t="s">
        <v>61</v>
      </c>
      <c r="T196" s="65" t="s">
        <v>62</v>
      </c>
      <c r="U196" s="65" t="s">
        <v>62</v>
      </c>
      <c r="V196" s="65" t="s">
        <v>62</v>
      </c>
      <c r="W196" s="65" t="s">
        <v>61</v>
      </c>
      <c r="X196" s="65" t="s">
        <v>3474</v>
      </c>
      <c r="Y196" s="65" t="s">
        <v>3462</v>
      </c>
      <c r="Z196" s="68" t="s">
        <v>3343</v>
      </c>
      <c r="AA196" s="65" t="s">
        <v>62</v>
      </c>
      <c r="AB196" s="65" t="s">
        <v>125</v>
      </c>
      <c r="AC196" s="65" t="s">
        <v>77</v>
      </c>
      <c r="AD196" s="65" t="s">
        <v>3343</v>
      </c>
      <c r="AE196" s="65" t="s">
        <v>62</v>
      </c>
      <c r="AF196" s="65" t="s">
        <v>61</v>
      </c>
      <c r="AG196" s="65" t="s">
        <v>3116</v>
      </c>
      <c r="AH196" s="65" t="s">
        <v>3343</v>
      </c>
      <c r="AI196" s="65" t="s">
        <v>62</v>
      </c>
      <c r="AJ196" s="65" t="s">
        <v>72</v>
      </c>
      <c r="AK196" s="65" t="s">
        <v>72</v>
      </c>
      <c r="AL196" s="65" t="s">
        <v>72</v>
      </c>
      <c r="AM196" s="65" t="s">
        <v>61</v>
      </c>
    </row>
    <row r="197" spans="1:39" ht="300.75">
      <c r="A197" s="65" t="s">
        <v>3475</v>
      </c>
      <c r="B197" s="65" t="s">
        <v>3192</v>
      </c>
      <c r="C197" s="65" t="s">
        <v>808</v>
      </c>
      <c r="D197" s="65" t="s">
        <v>817</v>
      </c>
      <c r="E197" s="65" t="s">
        <v>743</v>
      </c>
      <c r="F197" s="65" t="s">
        <v>149</v>
      </c>
      <c r="G197" s="65" t="s">
        <v>3983</v>
      </c>
      <c r="H197" s="65" t="s">
        <v>803</v>
      </c>
      <c r="I197" s="65" t="s">
        <v>818</v>
      </c>
      <c r="J197" s="65" t="s">
        <v>3984</v>
      </c>
      <c r="K197" s="65" t="s">
        <v>3988</v>
      </c>
      <c r="L197" s="65" t="s">
        <v>61</v>
      </c>
      <c r="M197" s="65" t="s">
        <v>61</v>
      </c>
      <c r="N197" s="65" t="s">
        <v>61</v>
      </c>
      <c r="O197" s="65" t="s">
        <v>61</v>
      </c>
      <c r="P197" s="65" t="s">
        <v>61</v>
      </c>
      <c r="Q197" s="65" t="s">
        <v>61</v>
      </c>
      <c r="R197" s="65" t="s">
        <v>61</v>
      </c>
      <c r="S197" s="65" t="s">
        <v>61</v>
      </c>
      <c r="T197" s="65" t="s">
        <v>62</v>
      </c>
      <c r="U197" s="65" t="s">
        <v>62</v>
      </c>
      <c r="V197" s="65" t="s">
        <v>62</v>
      </c>
      <c r="W197" s="65" t="s">
        <v>61</v>
      </c>
      <c r="X197" s="65" t="s">
        <v>3476</v>
      </c>
      <c r="Y197" s="65" t="s">
        <v>138</v>
      </c>
      <c r="Z197" s="68" t="s">
        <v>3343</v>
      </c>
      <c r="AA197" s="65" t="s">
        <v>62</v>
      </c>
      <c r="AB197" s="65" t="s">
        <v>64</v>
      </c>
      <c r="AC197" s="65" t="s">
        <v>125</v>
      </c>
      <c r="AD197" s="65" t="s">
        <v>3343</v>
      </c>
      <c r="AE197" s="65" t="s">
        <v>62</v>
      </c>
      <c r="AF197" s="65" t="s">
        <v>62</v>
      </c>
      <c r="AG197" s="65" t="s">
        <v>62</v>
      </c>
      <c r="AH197" s="65" t="s">
        <v>62</v>
      </c>
      <c r="AI197" s="65" t="s">
        <v>61</v>
      </c>
      <c r="AJ197" s="65" t="s">
        <v>66</v>
      </c>
      <c r="AK197" s="65" t="s">
        <v>72</v>
      </c>
      <c r="AL197" s="65" t="s">
        <v>3343</v>
      </c>
      <c r="AM197" s="65" t="s">
        <v>62</v>
      </c>
    </row>
    <row r="198" spans="1:39" ht="168">
      <c r="A198" s="65" t="s">
        <v>3477</v>
      </c>
      <c r="B198" s="65" t="s">
        <v>3192</v>
      </c>
      <c r="C198" s="65" t="s">
        <v>808</v>
      </c>
      <c r="D198" s="65" t="s">
        <v>831</v>
      </c>
      <c r="E198" s="65" t="s">
        <v>743</v>
      </c>
      <c r="F198" s="65" t="s">
        <v>149</v>
      </c>
      <c r="G198" s="65" t="s">
        <v>3983</v>
      </c>
      <c r="H198" s="65" t="s">
        <v>803</v>
      </c>
      <c r="I198" s="65" t="s">
        <v>832</v>
      </c>
      <c r="J198" s="65" t="s">
        <v>3984</v>
      </c>
      <c r="K198" s="65" t="s">
        <v>3992</v>
      </c>
      <c r="L198" s="65" t="s">
        <v>61</v>
      </c>
      <c r="M198" s="65" t="s">
        <v>61</v>
      </c>
      <c r="N198" s="65" t="s">
        <v>61</v>
      </c>
      <c r="O198" s="65" t="s">
        <v>61</v>
      </c>
      <c r="P198" s="65" t="s">
        <v>61</v>
      </c>
      <c r="Q198" s="65" t="s">
        <v>61</v>
      </c>
      <c r="R198" s="65" t="s">
        <v>61</v>
      </c>
      <c r="S198" s="65" t="s">
        <v>61</v>
      </c>
      <c r="T198" s="65" t="s">
        <v>62</v>
      </c>
      <c r="U198" s="65" t="s">
        <v>62</v>
      </c>
      <c r="V198" s="65" t="s">
        <v>62</v>
      </c>
      <c r="W198" s="65" t="s">
        <v>61</v>
      </c>
      <c r="X198" s="65" t="s">
        <v>3359</v>
      </c>
      <c r="Y198" s="65" t="s">
        <v>138</v>
      </c>
      <c r="Z198" s="68" t="s">
        <v>3343</v>
      </c>
      <c r="AA198" s="65" t="s">
        <v>62</v>
      </c>
      <c r="AB198" s="65" t="s">
        <v>77</v>
      </c>
      <c r="AC198" s="65" t="s">
        <v>125</v>
      </c>
      <c r="AD198" s="65" t="s">
        <v>3343</v>
      </c>
      <c r="AE198" s="65" t="s">
        <v>62</v>
      </c>
      <c r="AF198" s="65" t="s">
        <v>62</v>
      </c>
      <c r="AG198" s="65" t="s">
        <v>62</v>
      </c>
      <c r="AH198" s="65" t="s">
        <v>62</v>
      </c>
      <c r="AI198" s="65" t="s">
        <v>61</v>
      </c>
      <c r="AJ198" s="65" t="s">
        <v>66</v>
      </c>
      <c r="AK198" s="65" t="s">
        <v>66</v>
      </c>
      <c r="AL198" s="65" t="s">
        <v>66</v>
      </c>
      <c r="AM198" s="65" t="s">
        <v>61</v>
      </c>
    </row>
    <row r="199" spans="1:39" ht="234">
      <c r="A199" s="65" t="s">
        <v>3248</v>
      </c>
      <c r="B199" s="65" t="s">
        <v>3187</v>
      </c>
      <c r="C199" s="65" t="s">
        <v>808</v>
      </c>
      <c r="D199" s="65" t="s">
        <v>813</v>
      </c>
      <c r="E199" s="65" t="s">
        <v>743</v>
      </c>
      <c r="F199" s="65" t="s">
        <v>149</v>
      </c>
      <c r="G199" s="65" t="s">
        <v>3983</v>
      </c>
      <c r="H199" s="65" t="s">
        <v>803</v>
      </c>
      <c r="I199" s="65" t="s">
        <v>814</v>
      </c>
      <c r="J199" s="65" t="s">
        <v>3984</v>
      </c>
      <c r="K199" s="65" t="s">
        <v>3985</v>
      </c>
      <c r="L199" s="65" t="s">
        <v>102</v>
      </c>
      <c r="M199" s="65" t="s">
        <v>62</v>
      </c>
      <c r="N199" s="68" t="s">
        <v>3343</v>
      </c>
      <c r="O199" s="65" t="s">
        <v>62</v>
      </c>
      <c r="P199" s="65" t="s">
        <v>61</v>
      </c>
      <c r="Q199" s="65" t="s">
        <v>61</v>
      </c>
      <c r="R199" s="65" t="s">
        <v>61</v>
      </c>
      <c r="S199" s="65" t="s">
        <v>61</v>
      </c>
      <c r="T199" s="65" t="s">
        <v>62</v>
      </c>
      <c r="U199" s="65" t="s">
        <v>62</v>
      </c>
      <c r="V199" s="65" t="s">
        <v>62</v>
      </c>
      <c r="W199" s="65" t="s">
        <v>61</v>
      </c>
      <c r="X199" s="65" t="s">
        <v>4005</v>
      </c>
      <c r="Y199" s="65" t="s">
        <v>222</v>
      </c>
      <c r="Z199" s="68" t="s">
        <v>3343</v>
      </c>
      <c r="AA199" s="65" t="s">
        <v>62</v>
      </c>
      <c r="AB199" s="65" t="s">
        <v>64</v>
      </c>
      <c r="AC199" s="65" t="s">
        <v>77</v>
      </c>
      <c r="AD199" s="65" t="s">
        <v>3343</v>
      </c>
      <c r="AE199" s="65" t="s">
        <v>62</v>
      </c>
      <c r="AF199" s="65" t="s">
        <v>62</v>
      </c>
      <c r="AG199" s="65" t="s">
        <v>2800</v>
      </c>
      <c r="AH199" s="65" t="s">
        <v>3343</v>
      </c>
      <c r="AI199" s="65" t="s">
        <v>62</v>
      </c>
      <c r="AJ199" s="65" t="s">
        <v>162</v>
      </c>
      <c r="AK199" s="65" t="s">
        <v>72</v>
      </c>
      <c r="AL199" s="65" t="s">
        <v>3343</v>
      </c>
      <c r="AM199" s="65" t="s">
        <v>62</v>
      </c>
    </row>
    <row r="200" spans="1:39" ht="250.5">
      <c r="A200" s="65" t="s">
        <v>3478</v>
      </c>
      <c r="B200" s="65" t="s">
        <v>3187</v>
      </c>
      <c r="C200" s="65" t="s">
        <v>808</v>
      </c>
      <c r="D200" s="65" t="s">
        <v>827</v>
      </c>
      <c r="E200" s="65" t="s">
        <v>743</v>
      </c>
      <c r="F200" s="65" t="s">
        <v>149</v>
      </c>
      <c r="G200" s="65" t="s">
        <v>3983</v>
      </c>
      <c r="H200" s="65" t="s">
        <v>803</v>
      </c>
      <c r="I200" s="65" t="s">
        <v>828</v>
      </c>
      <c r="J200" s="65" t="s">
        <v>3984</v>
      </c>
      <c r="K200" s="65" t="s">
        <v>3985</v>
      </c>
      <c r="L200" s="65" t="s">
        <v>61</v>
      </c>
      <c r="M200" s="65" t="s">
        <v>62</v>
      </c>
      <c r="N200" s="68" t="s">
        <v>3343</v>
      </c>
      <c r="O200" s="65" t="s">
        <v>62</v>
      </c>
      <c r="P200" s="65" t="s">
        <v>61</v>
      </c>
      <c r="Q200" s="65" t="s">
        <v>61</v>
      </c>
      <c r="R200" s="65" t="s">
        <v>61</v>
      </c>
      <c r="S200" s="65" t="s">
        <v>61</v>
      </c>
      <c r="T200" s="65" t="s">
        <v>62</v>
      </c>
      <c r="U200" s="65" t="s">
        <v>62</v>
      </c>
      <c r="V200" s="65" t="s">
        <v>62</v>
      </c>
      <c r="W200" s="65" t="s">
        <v>61</v>
      </c>
      <c r="X200" s="65" t="s">
        <v>3479</v>
      </c>
      <c r="Y200" s="65" t="s">
        <v>76</v>
      </c>
      <c r="Z200" s="68" t="s">
        <v>3343</v>
      </c>
      <c r="AA200" s="65" t="s">
        <v>62</v>
      </c>
      <c r="AB200" s="65" t="s">
        <v>125</v>
      </c>
      <c r="AC200" s="65" t="s">
        <v>77</v>
      </c>
      <c r="AD200" s="65" t="s">
        <v>3343</v>
      </c>
      <c r="AE200" s="65" t="s">
        <v>62</v>
      </c>
      <c r="AF200" s="65" t="s">
        <v>62</v>
      </c>
      <c r="AG200" s="65" t="s">
        <v>61</v>
      </c>
      <c r="AH200" s="65" t="s">
        <v>3343</v>
      </c>
      <c r="AI200" s="65" t="s">
        <v>62</v>
      </c>
      <c r="AJ200" s="65" t="s">
        <v>66</v>
      </c>
      <c r="AK200" s="65" t="s">
        <v>72</v>
      </c>
      <c r="AL200" s="65" t="s">
        <v>3343</v>
      </c>
      <c r="AM200" s="65" t="s">
        <v>62</v>
      </c>
    </row>
    <row r="201" spans="1:39" ht="168">
      <c r="A201" s="65" t="s">
        <v>3480</v>
      </c>
      <c r="B201" s="65" t="s">
        <v>3186</v>
      </c>
      <c r="C201" s="65" t="s">
        <v>808</v>
      </c>
      <c r="D201" s="65" t="s">
        <v>809</v>
      </c>
      <c r="E201" s="65" t="s">
        <v>743</v>
      </c>
      <c r="F201" s="65" t="s">
        <v>149</v>
      </c>
      <c r="G201" s="65" t="s">
        <v>2704</v>
      </c>
      <c r="H201" s="65" t="s">
        <v>803</v>
      </c>
      <c r="I201" s="65" t="s">
        <v>810</v>
      </c>
      <c r="J201" s="65" t="s">
        <v>3984</v>
      </c>
      <c r="K201" s="65" t="s">
        <v>18</v>
      </c>
      <c r="L201" s="65" t="s">
        <v>62</v>
      </c>
      <c r="M201" s="65" t="s">
        <v>62</v>
      </c>
      <c r="N201" s="65" t="s">
        <v>62</v>
      </c>
      <c r="O201" s="65" t="s">
        <v>61</v>
      </c>
      <c r="P201" s="65" t="s">
        <v>61</v>
      </c>
      <c r="Q201" s="65" t="s">
        <v>61</v>
      </c>
      <c r="R201" s="65" t="s">
        <v>61</v>
      </c>
      <c r="S201" s="65" t="s">
        <v>61</v>
      </c>
      <c r="T201" s="65" t="s">
        <v>62</v>
      </c>
      <c r="U201" s="65" t="s">
        <v>62</v>
      </c>
      <c r="V201" s="65" t="s">
        <v>62</v>
      </c>
      <c r="W201" s="65" t="s">
        <v>61</v>
      </c>
      <c r="X201" s="65" t="s">
        <v>811</v>
      </c>
      <c r="Y201" s="65" t="s">
        <v>222</v>
      </c>
      <c r="Z201" s="68" t="s">
        <v>3343</v>
      </c>
      <c r="AA201" s="65" t="s">
        <v>62</v>
      </c>
      <c r="AB201" s="65" t="s">
        <v>77</v>
      </c>
      <c r="AC201" s="65" t="s">
        <v>77</v>
      </c>
      <c r="AD201" s="65" t="s">
        <v>77</v>
      </c>
      <c r="AE201" s="65" t="s">
        <v>61</v>
      </c>
      <c r="AF201" s="65" t="s">
        <v>61</v>
      </c>
      <c r="AG201" s="65" t="s">
        <v>61</v>
      </c>
      <c r="AH201" s="65" t="s">
        <v>61</v>
      </c>
      <c r="AI201" s="65" t="s">
        <v>61</v>
      </c>
      <c r="AJ201" s="65" t="s">
        <v>72</v>
      </c>
      <c r="AK201" s="65" t="s">
        <v>72</v>
      </c>
      <c r="AL201" s="65" t="s">
        <v>72</v>
      </c>
      <c r="AM201" s="65" t="s">
        <v>61</v>
      </c>
    </row>
    <row r="202" spans="1:39" ht="200.25">
      <c r="A202" s="65" t="s">
        <v>3481</v>
      </c>
      <c r="B202" s="65" t="s">
        <v>3186</v>
      </c>
      <c r="C202" s="65" t="s">
        <v>808</v>
      </c>
      <c r="D202" s="65" t="s">
        <v>823</v>
      </c>
      <c r="E202" s="65" t="s">
        <v>743</v>
      </c>
      <c r="F202" s="65" t="s">
        <v>149</v>
      </c>
      <c r="G202" s="65" t="s">
        <v>2704</v>
      </c>
      <c r="H202" s="65" t="s">
        <v>803</v>
      </c>
      <c r="I202" s="65" t="s">
        <v>824</v>
      </c>
      <c r="J202" s="65" t="s">
        <v>3984</v>
      </c>
      <c r="K202" s="65" t="s">
        <v>3985</v>
      </c>
      <c r="L202" s="65" t="s">
        <v>61</v>
      </c>
      <c r="M202" s="65" t="s">
        <v>62</v>
      </c>
      <c r="N202" s="68" t="s">
        <v>3343</v>
      </c>
      <c r="O202" s="65" t="s">
        <v>62</v>
      </c>
      <c r="P202" s="65" t="s">
        <v>61</v>
      </c>
      <c r="Q202" s="65" t="s">
        <v>61</v>
      </c>
      <c r="R202" s="65" t="s">
        <v>61</v>
      </c>
      <c r="S202" s="65" t="s">
        <v>61</v>
      </c>
      <c r="T202" s="65" t="s">
        <v>62</v>
      </c>
      <c r="U202" s="65" t="s">
        <v>62</v>
      </c>
      <c r="V202" s="65" t="s">
        <v>62</v>
      </c>
      <c r="W202" s="65" t="s">
        <v>61</v>
      </c>
      <c r="X202" s="65" t="s">
        <v>4006</v>
      </c>
      <c r="Y202" s="65" t="s">
        <v>76</v>
      </c>
      <c r="Z202" s="68" t="s">
        <v>3343</v>
      </c>
      <c r="AA202" s="65" t="s">
        <v>62</v>
      </c>
      <c r="AB202" s="65" t="s">
        <v>64</v>
      </c>
      <c r="AC202" s="65" t="s">
        <v>77</v>
      </c>
      <c r="AD202" s="65" t="s">
        <v>3343</v>
      </c>
      <c r="AE202" s="65" t="s">
        <v>62</v>
      </c>
      <c r="AF202" s="65" t="s">
        <v>62</v>
      </c>
      <c r="AG202" s="65" t="s">
        <v>61</v>
      </c>
      <c r="AH202" s="65" t="s">
        <v>3343</v>
      </c>
      <c r="AI202" s="65" t="s">
        <v>62</v>
      </c>
      <c r="AJ202" s="65" t="s">
        <v>66</v>
      </c>
      <c r="AK202" s="65" t="s">
        <v>72</v>
      </c>
      <c r="AL202" s="65" t="s">
        <v>3343</v>
      </c>
      <c r="AM202" s="65" t="s">
        <v>62</v>
      </c>
    </row>
    <row r="203" spans="1:39" ht="200.25">
      <c r="A203" s="65" t="s">
        <v>3482</v>
      </c>
      <c r="B203" s="65" t="s">
        <v>3192</v>
      </c>
      <c r="C203" s="65" t="s">
        <v>1969</v>
      </c>
      <c r="D203" s="65" t="s">
        <v>1976</v>
      </c>
      <c r="E203" s="65" t="s">
        <v>1962</v>
      </c>
      <c r="F203" s="65" t="s">
        <v>51</v>
      </c>
      <c r="G203" s="65" t="s">
        <v>3983</v>
      </c>
      <c r="H203" s="65" t="s">
        <v>1964</v>
      </c>
      <c r="I203" s="65" t="s">
        <v>1977</v>
      </c>
      <c r="J203" s="65" t="s">
        <v>3984</v>
      </c>
      <c r="K203" s="65" t="s">
        <v>3985</v>
      </c>
      <c r="L203" s="65" t="s">
        <v>62</v>
      </c>
      <c r="M203" s="65" t="s">
        <v>102</v>
      </c>
      <c r="N203" s="68" t="s">
        <v>3343</v>
      </c>
      <c r="O203" s="65" t="s">
        <v>62</v>
      </c>
      <c r="P203" s="65" t="s">
        <v>61</v>
      </c>
      <c r="Q203" s="65" t="s">
        <v>61</v>
      </c>
      <c r="R203" s="65" t="s">
        <v>61</v>
      </c>
      <c r="S203" s="65" t="s">
        <v>61</v>
      </c>
      <c r="T203" s="65" t="s">
        <v>62</v>
      </c>
      <c r="U203" s="65" t="s">
        <v>62</v>
      </c>
      <c r="V203" s="65" t="s">
        <v>62</v>
      </c>
      <c r="W203" s="65" t="s">
        <v>61</v>
      </c>
      <c r="X203" s="65" t="s">
        <v>3434</v>
      </c>
      <c r="Y203" s="65" t="s">
        <v>138</v>
      </c>
      <c r="Z203" s="68" t="s">
        <v>3343</v>
      </c>
      <c r="AA203" s="65" t="s">
        <v>62</v>
      </c>
      <c r="AB203" s="65" t="s">
        <v>64</v>
      </c>
      <c r="AC203" s="65" t="s">
        <v>125</v>
      </c>
      <c r="AD203" s="65" t="s">
        <v>3343</v>
      </c>
      <c r="AE203" s="65" t="s">
        <v>62</v>
      </c>
      <c r="AF203" s="65" t="s">
        <v>61</v>
      </c>
      <c r="AG203" s="65" t="s">
        <v>62</v>
      </c>
      <c r="AH203" s="65" t="s">
        <v>3343</v>
      </c>
      <c r="AI203" s="65" t="s">
        <v>62</v>
      </c>
      <c r="AJ203" s="65" t="s">
        <v>72</v>
      </c>
      <c r="AK203" s="65" t="s">
        <v>162</v>
      </c>
      <c r="AL203" s="65" t="s">
        <v>3343</v>
      </c>
      <c r="AM203" s="65" t="s">
        <v>62</v>
      </c>
    </row>
    <row r="204" spans="1:39" ht="150.75">
      <c r="A204" s="65" t="s">
        <v>3483</v>
      </c>
      <c r="B204" s="65" t="s">
        <v>3187</v>
      </c>
      <c r="C204" s="65" t="s">
        <v>1969</v>
      </c>
      <c r="D204" s="65" t="s">
        <v>1974</v>
      </c>
      <c r="E204" s="65" t="s">
        <v>1962</v>
      </c>
      <c r="F204" s="65" t="s">
        <v>51</v>
      </c>
      <c r="G204" s="65" t="s">
        <v>3983</v>
      </c>
      <c r="H204" s="65" t="s">
        <v>1964</v>
      </c>
      <c r="I204" s="65" t="s">
        <v>1975</v>
      </c>
      <c r="J204" s="65" t="s">
        <v>3984</v>
      </c>
      <c r="K204" s="65" t="s">
        <v>18</v>
      </c>
      <c r="L204" s="65" t="s">
        <v>62</v>
      </c>
      <c r="M204" s="65" t="s">
        <v>62</v>
      </c>
      <c r="N204" s="65" t="s">
        <v>62</v>
      </c>
      <c r="O204" s="65" t="s">
        <v>61</v>
      </c>
      <c r="P204" s="65" t="s">
        <v>61</v>
      </c>
      <c r="Q204" s="65" t="s">
        <v>61</v>
      </c>
      <c r="R204" s="65" t="s">
        <v>61</v>
      </c>
      <c r="S204" s="65" t="s">
        <v>61</v>
      </c>
      <c r="T204" s="65" t="s">
        <v>62</v>
      </c>
      <c r="U204" s="65" t="s">
        <v>62</v>
      </c>
      <c r="V204" s="65" t="s">
        <v>62</v>
      </c>
      <c r="W204" s="65" t="s">
        <v>61</v>
      </c>
      <c r="X204" s="65" t="s">
        <v>76</v>
      </c>
      <c r="Y204" s="65" t="s">
        <v>2688</v>
      </c>
      <c r="Z204" s="68" t="s">
        <v>3343</v>
      </c>
      <c r="AA204" s="65" t="s">
        <v>62</v>
      </c>
      <c r="AB204" s="65" t="s">
        <v>77</v>
      </c>
      <c r="AC204" s="65" t="s">
        <v>77</v>
      </c>
      <c r="AD204" s="65" t="s">
        <v>77</v>
      </c>
      <c r="AE204" s="65" t="s">
        <v>61</v>
      </c>
      <c r="AF204" s="65" t="s">
        <v>61</v>
      </c>
      <c r="AG204" s="65" t="s">
        <v>61</v>
      </c>
      <c r="AH204" s="65" t="s">
        <v>61</v>
      </c>
      <c r="AI204" s="65" t="s">
        <v>61</v>
      </c>
      <c r="AJ204" s="65" t="s">
        <v>72</v>
      </c>
      <c r="AK204" s="65" t="s">
        <v>72</v>
      </c>
      <c r="AL204" s="65" t="s">
        <v>72</v>
      </c>
      <c r="AM204" s="65" t="s">
        <v>61</v>
      </c>
    </row>
    <row r="205" spans="1:39" ht="150.75">
      <c r="A205" s="65" t="s">
        <v>3238</v>
      </c>
      <c r="B205" s="65" t="s">
        <v>3186</v>
      </c>
      <c r="C205" s="65" t="s">
        <v>1969</v>
      </c>
      <c r="D205" s="65" t="s">
        <v>1970</v>
      </c>
      <c r="E205" s="65" t="s">
        <v>1962</v>
      </c>
      <c r="F205" s="65" t="s">
        <v>51</v>
      </c>
      <c r="G205" s="65" t="s">
        <v>51</v>
      </c>
      <c r="H205" s="65" t="s">
        <v>1964</v>
      </c>
      <c r="I205" s="65" t="s">
        <v>1971</v>
      </c>
      <c r="J205" s="65" t="s">
        <v>3984</v>
      </c>
      <c r="K205" s="65" t="s">
        <v>3986</v>
      </c>
      <c r="L205" s="65" t="s">
        <v>62</v>
      </c>
      <c r="M205" s="65" t="s">
        <v>62</v>
      </c>
      <c r="N205" s="65" t="s">
        <v>62</v>
      </c>
      <c r="O205" s="65" t="s">
        <v>61</v>
      </c>
      <c r="P205" s="65" t="s">
        <v>61</v>
      </c>
      <c r="Q205" s="65" t="s">
        <v>61</v>
      </c>
      <c r="R205" s="65" t="s">
        <v>61</v>
      </c>
      <c r="S205" s="65" t="s">
        <v>61</v>
      </c>
      <c r="T205" s="65" t="s">
        <v>62</v>
      </c>
      <c r="U205" s="65" t="s">
        <v>62</v>
      </c>
      <c r="V205" s="65" t="s">
        <v>62</v>
      </c>
      <c r="W205" s="65" t="s">
        <v>61</v>
      </c>
      <c r="X205" s="65" t="s">
        <v>3434</v>
      </c>
      <c r="Y205" s="65" t="s">
        <v>3449</v>
      </c>
      <c r="Z205" s="68" t="s">
        <v>3343</v>
      </c>
      <c r="AA205" s="65" t="s">
        <v>62</v>
      </c>
      <c r="AB205" s="65" t="s">
        <v>64</v>
      </c>
      <c r="AC205" s="65" t="s">
        <v>77</v>
      </c>
      <c r="AD205" s="65" t="s">
        <v>3343</v>
      </c>
      <c r="AE205" s="65" t="s">
        <v>62</v>
      </c>
      <c r="AF205" s="65" t="s">
        <v>61</v>
      </c>
      <c r="AG205" s="65" t="s">
        <v>2962</v>
      </c>
      <c r="AH205" s="65" t="s">
        <v>3343</v>
      </c>
      <c r="AI205" s="65" t="s">
        <v>62</v>
      </c>
      <c r="AJ205" s="65" t="s">
        <v>72</v>
      </c>
      <c r="AK205" s="65" t="s">
        <v>72</v>
      </c>
      <c r="AL205" s="65" t="s">
        <v>72</v>
      </c>
      <c r="AM205" s="65" t="s">
        <v>61</v>
      </c>
    </row>
    <row r="206" spans="1:39" ht="300.75">
      <c r="A206" s="65" t="s">
        <v>3484</v>
      </c>
      <c r="B206" s="65" t="s">
        <v>3192</v>
      </c>
      <c r="C206" s="65" t="s">
        <v>2383</v>
      </c>
      <c r="D206" s="65" t="s">
        <v>2388</v>
      </c>
      <c r="E206" s="65" t="s">
        <v>2375</v>
      </c>
      <c r="F206" s="65" t="s">
        <v>51</v>
      </c>
      <c r="G206" s="65" t="s">
        <v>3983</v>
      </c>
      <c r="H206" s="65" t="s">
        <v>2377</v>
      </c>
      <c r="I206" s="65" t="s">
        <v>3078</v>
      </c>
      <c r="J206" s="65" t="s">
        <v>3984</v>
      </c>
      <c r="K206" s="65" t="s">
        <v>3985</v>
      </c>
      <c r="L206" s="65" t="s">
        <v>62</v>
      </c>
      <c r="M206" s="65" t="s">
        <v>61</v>
      </c>
      <c r="N206" s="68" t="s">
        <v>3343</v>
      </c>
      <c r="O206" s="65" t="s">
        <v>62</v>
      </c>
      <c r="P206" s="65" t="s">
        <v>61</v>
      </c>
      <c r="Q206" s="65" t="s">
        <v>61</v>
      </c>
      <c r="R206" s="65" t="s">
        <v>61</v>
      </c>
      <c r="S206" s="65" t="s">
        <v>61</v>
      </c>
      <c r="T206" s="65" t="s">
        <v>62</v>
      </c>
      <c r="U206" s="65" t="s">
        <v>62</v>
      </c>
      <c r="V206" s="65" t="s">
        <v>62</v>
      </c>
      <c r="W206" s="65" t="s">
        <v>61</v>
      </c>
      <c r="X206" s="65" t="s">
        <v>2431</v>
      </c>
      <c r="Y206" s="65" t="s">
        <v>1295</v>
      </c>
      <c r="Z206" s="68" t="s">
        <v>3343</v>
      </c>
      <c r="AA206" s="65" t="s">
        <v>62</v>
      </c>
      <c r="AB206" s="65" t="s">
        <v>64</v>
      </c>
      <c r="AC206" s="65" t="s">
        <v>125</v>
      </c>
      <c r="AD206" s="65" t="s">
        <v>3343</v>
      </c>
      <c r="AE206" s="65" t="s">
        <v>62</v>
      </c>
      <c r="AF206" s="65" t="s">
        <v>61</v>
      </c>
      <c r="AG206" s="65" t="s">
        <v>62</v>
      </c>
      <c r="AH206" s="65" t="s">
        <v>3343</v>
      </c>
      <c r="AI206" s="65" t="s">
        <v>62</v>
      </c>
      <c r="AJ206" s="65" t="s">
        <v>72</v>
      </c>
      <c r="AK206" s="65" t="s">
        <v>66</v>
      </c>
      <c r="AL206" s="65" t="s">
        <v>3343</v>
      </c>
      <c r="AM206" s="65" t="s">
        <v>62</v>
      </c>
    </row>
    <row r="207" spans="1:39" ht="150.75">
      <c r="A207" s="65" t="s">
        <v>3485</v>
      </c>
      <c r="B207" s="65" t="s">
        <v>3192</v>
      </c>
      <c r="C207" s="65" t="s">
        <v>2383</v>
      </c>
      <c r="D207" s="65" t="s">
        <v>2397</v>
      </c>
      <c r="E207" s="65" t="s">
        <v>2375</v>
      </c>
      <c r="F207" s="65" t="s">
        <v>51</v>
      </c>
      <c r="G207" s="65" t="s">
        <v>3983</v>
      </c>
      <c r="H207" s="65" t="s">
        <v>2377</v>
      </c>
      <c r="I207" s="65" t="s">
        <v>3082</v>
      </c>
      <c r="J207" s="65" t="s">
        <v>3982</v>
      </c>
      <c r="K207" s="65"/>
      <c r="L207" s="65" t="s">
        <v>62</v>
      </c>
      <c r="M207" s="65" t="s">
        <v>62</v>
      </c>
      <c r="N207" s="65" t="s">
        <v>62</v>
      </c>
      <c r="O207" s="65" t="s">
        <v>61</v>
      </c>
      <c r="P207" s="65" t="s">
        <v>61</v>
      </c>
      <c r="Q207" s="65" t="s">
        <v>61</v>
      </c>
      <c r="R207" s="65" t="s">
        <v>61</v>
      </c>
      <c r="S207" s="65" t="s">
        <v>61</v>
      </c>
      <c r="T207" s="65" t="s">
        <v>62</v>
      </c>
      <c r="U207" s="65" t="s">
        <v>62</v>
      </c>
      <c r="V207" s="65" t="s">
        <v>62</v>
      </c>
      <c r="W207" s="65" t="s">
        <v>61</v>
      </c>
      <c r="X207" s="65" t="s">
        <v>76</v>
      </c>
      <c r="Y207" s="65" t="s">
        <v>76</v>
      </c>
      <c r="Z207" s="65" t="s">
        <v>76</v>
      </c>
      <c r="AA207" s="65" t="s">
        <v>61</v>
      </c>
      <c r="AB207" s="65" t="s">
        <v>77</v>
      </c>
      <c r="AC207" s="65" t="s">
        <v>77</v>
      </c>
      <c r="AD207" s="65" t="s">
        <v>77</v>
      </c>
      <c r="AE207" s="65" t="s">
        <v>61</v>
      </c>
      <c r="AF207" s="65" t="s">
        <v>61</v>
      </c>
      <c r="AG207" s="65" t="s">
        <v>61</v>
      </c>
      <c r="AH207" s="65" t="s">
        <v>61</v>
      </c>
      <c r="AI207" s="65" t="s">
        <v>61</v>
      </c>
      <c r="AJ207" s="65" t="s">
        <v>72</v>
      </c>
      <c r="AK207" s="65" t="s">
        <v>72</v>
      </c>
      <c r="AL207" s="65" t="s">
        <v>72</v>
      </c>
      <c r="AM207" s="65" t="s">
        <v>61</v>
      </c>
    </row>
    <row r="208" spans="1:39" ht="150.75">
      <c r="A208" s="65" t="s">
        <v>3486</v>
      </c>
      <c r="B208" s="65" t="s">
        <v>3186</v>
      </c>
      <c r="C208" s="65" t="s">
        <v>2383</v>
      </c>
      <c r="D208" s="65" t="s">
        <v>2384</v>
      </c>
      <c r="E208" s="65" t="s">
        <v>2375</v>
      </c>
      <c r="F208" s="65" t="s">
        <v>51</v>
      </c>
      <c r="G208" s="65" t="s">
        <v>51</v>
      </c>
      <c r="H208" s="65" t="s">
        <v>2377</v>
      </c>
      <c r="I208" s="65" t="s">
        <v>3076</v>
      </c>
      <c r="J208" s="65" t="s">
        <v>3982</v>
      </c>
      <c r="K208" s="65"/>
      <c r="L208" s="65" t="s">
        <v>62</v>
      </c>
      <c r="M208" s="65" t="s">
        <v>62</v>
      </c>
      <c r="N208" s="65" t="s">
        <v>62</v>
      </c>
      <c r="O208" s="65" t="s">
        <v>61</v>
      </c>
      <c r="P208" s="65" t="s">
        <v>61</v>
      </c>
      <c r="Q208" s="65" t="s">
        <v>61</v>
      </c>
      <c r="R208" s="65" t="s">
        <v>61</v>
      </c>
      <c r="S208" s="65" t="s">
        <v>61</v>
      </c>
      <c r="T208" s="65" t="s">
        <v>62</v>
      </c>
      <c r="U208" s="65" t="s">
        <v>62</v>
      </c>
      <c r="V208" s="65" t="s">
        <v>62</v>
      </c>
      <c r="W208" s="65" t="s">
        <v>61</v>
      </c>
      <c r="X208" s="65" t="s">
        <v>76</v>
      </c>
      <c r="Y208" s="65" t="s">
        <v>76</v>
      </c>
      <c r="Z208" s="65" t="s">
        <v>76</v>
      </c>
      <c r="AA208" s="65" t="s">
        <v>61</v>
      </c>
      <c r="AB208" s="65" t="s">
        <v>77</v>
      </c>
      <c r="AC208" s="65" t="s">
        <v>77</v>
      </c>
      <c r="AD208" s="65" t="s">
        <v>77</v>
      </c>
      <c r="AE208" s="65" t="s">
        <v>61</v>
      </c>
      <c r="AF208" s="65" t="s">
        <v>61</v>
      </c>
      <c r="AG208" s="65" t="s">
        <v>61</v>
      </c>
      <c r="AH208" s="65" t="s">
        <v>61</v>
      </c>
      <c r="AI208" s="65" t="s">
        <v>61</v>
      </c>
      <c r="AJ208" s="65" t="s">
        <v>72</v>
      </c>
      <c r="AK208" s="65" t="s">
        <v>72</v>
      </c>
      <c r="AL208" s="65" t="s">
        <v>72</v>
      </c>
      <c r="AM208" s="65" t="s">
        <v>61</v>
      </c>
    </row>
    <row r="209" spans="1:39" ht="134.25">
      <c r="A209" s="65" t="s">
        <v>3487</v>
      </c>
      <c r="B209" s="65" t="s">
        <v>3186</v>
      </c>
      <c r="C209" s="65" t="s">
        <v>2383</v>
      </c>
      <c r="D209" s="65" t="s">
        <v>2393</v>
      </c>
      <c r="E209" s="65" t="s">
        <v>2375</v>
      </c>
      <c r="F209" s="65" t="s">
        <v>51</v>
      </c>
      <c r="G209" s="65" t="s">
        <v>51</v>
      </c>
      <c r="H209" s="65" t="s">
        <v>2377</v>
      </c>
      <c r="I209" s="65" t="s">
        <v>3080</v>
      </c>
      <c r="J209" s="65" t="s">
        <v>3982</v>
      </c>
      <c r="K209" s="65"/>
      <c r="L209" s="65" t="s">
        <v>62</v>
      </c>
      <c r="M209" s="65" t="s">
        <v>62</v>
      </c>
      <c r="N209" s="65" t="s">
        <v>62</v>
      </c>
      <c r="O209" s="65" t="s">
        <v>61</v>
      </c>
      <c r="P209" s="65" t="s">
        <v>61</v>
      </c>
      <c r="Q209" s="65" t="s">
        <v>61</v>
      </c>
      <c r="R209" s="65" t="s">
        <v>61</v>
      </c>
      <c r="S209" s="65" t="s">
        <v>61</v>
      </c>
      <c r="T209" s="65" t="s">
        <v>62</v>
      </c>
      <c r="U209" s="65" t="s">
        <v>62</v>
      </c>
      <c r="V209" s="65" t="s">
        <v>62</v>
      </c>
      <c r="W209" s="65" t="s">
        <v>61</v>
      </c>
      <c r="X209" s="65" t="s">
        <v>76</v>
      </c>
      <c r="Y209" s="65" t="s">
        <v>76</v>
      </c>
      <c r="Z209" s="65" t="s">
        <v>76</v>
      </c>
      <c r="AA209" s="65" t="s">
        <v>61</v>
      </c>
      <c r="AB209" s="65" t="s">
        <v>77</v>
      </c>
      <c r="AC209" s="65" t="s">
        <v>77</v>
      </c>
      <c r="AD209" s="65" t="s">
        <v>77</v>
      </c>
      <c r="AE209" s="65" t="s">
        <v>61</v>
      </c>
      <c r="AF209" s="65" t="s">
        <v>61</v>
      </c>
      <c r="AG209" s="65" t="s">
        <v>61</v>
      </c>
      <c r="AH209" s="65" t="s">
        <v>61</v>
      </c>
      <c r="AI209" s="65" t="s">
        <v>61</v>
      </c>
      <c r="AJ209" s="65" t="s">
        <v>72</v>
      </c>
      <c r="AK209" s="65" t="s">
        <v>72</v>
      </c>
      <c r="AL209" s="65" t="s">
        <v>72</v>
      </c>
      <c r="AM209" s="65" t="s">
        <v>61</v>
      </c>
    </row>
    <row r="210" spans="1:39" ht="168">
      <c r="A210" s="65" t="s">
        <v>3488</v>
      </c>
      <c r="B210" s="65" t="s">
        <v>3187</v>
      </c>
      <c r="C210" s="65" t="s">
        <v>2383</v>
      </c>
      <c r="D210" s="65" t="s">
        <v>2386</v>
      </c>
      <c r="E210" s="65" t="s">
        <v>2375</v>
      </c>
      <c r="F210" s="65" t="s">
        <v>51</v>
      </c>
      <c r="G210" s="65" t="s">
        <v>3983</v>
      </c>
      <c r="H210" s="65" t="s">
        <v>2377</v>
      </c>
      <c r="I210" s="65" t="s">
        <v>3077</v>
      </c>
      <c r="J210" s="65" t="s">
        <v>3982</v>
      </c>
      <c r="K210" s="65"/>
      <c r="L210" s="65" t="s">
        <v>62</v>
      </c>
      <c r="M210" s="65" t="s">
        <v>62</v>
      </c>
      <c r="N210" s="65" t="s">
        <v>62</v>
      </c>
      <c r="O210" s="65" t="s">
        <v>61</v>
      </c>
      <c r="P210" s="65" t="s">
        <v>61</v>
      </c>
      <c r="Q210" s="65" t="s">
        <v>61</v>
      </c>
      <c r="R210" s="65" t="s">
        <v>61</v>
      </c>
      <c r="S210" s="65" t="s">
        <v>61</v>
      </c>
      <c r="T210" s="65" t="s">
        <v>62</v>
      </c>
      <c r="U210" s="65" t="s">
        <v>62</v>
      </c>
      <c r="V210" s="65" t="s">
        <v>62</v>
      </c>
      <c r="W210" s="65" t="s">
        <v>61</v>
      </c>
      <c r="X210" s="65" t="s">
        <v>76</v>
      </c>
      <c r="Y210" s="65" t="s">
        <v>76</v>
      </c>
      <c r="Z210" s="65" t="s">
        <v>76</v>
      </c>
      <c r="AA210" s="65" t="s">
        <v>61</v>
      </c>
      <c r="AB210" s="65" t="s">
        <v>77</v>
      </c>
      <c r="AC210" s="65" t="s">
        <v>77</v>
      </c>
      <c r="AD210" s="65" t="s">
        <v>77</v>
      </c>
      <c r="AE210" s="65" t="s">
        <v>61</v>
      </c>
      <c r="AF210" s="65" t="s">
        <v>61</v>
      </c>
      <c r="AG210" s="65" t="s">
        <v>61</v>
      </c>
      <c r="AH210" s="65" t="s">
        <v>61</v>
      </c>
      <c r="AI210" s="65" t="s">
        <v>61</v>
      </c>
      <c r="AJ210" s="65" t="s">
        <v>72</v>
      </c>
      <c r="AK210" s="65" t="s">
        <v>72</v>
      </c>
      <c r="AL210" s="65" t="s">
        <v>72</v>
      </c>
      <c r="AM210" s="65" t="s">
        <v>61</v>
      </c>
    </row>
    <row r="211" spans="1:39" ht="150.75">
      <c r="A211" s="65" t="s">
        <v>3489</v>
      </c>
      <c r="B211" s="65" t="s">
        <v>3187</v>
      </c>
      <c r="C211" s="65" t="s">
        <v>2383</v>
      </c>
      <c r="D211" s="65" t="s">
        <v>2395</v>
      </c>
      <c r="E211" s="65" t="s">
        <v>2375</v>
      </c>
      <c r="F211" s="65" t="s">
        <v>51</v>
      </c>
      <c r="G211" s="65" t="s">
        <v>3983</v>
      </c>
      <c r="H211" s="65" t="s">
        <v>2377</v>
      </c>
      <c r="I211" s="65" t="s">
        <v>3081</v>
      </c>
      <c r="J211" s="65" t="s">
        <v>3982</v>
      </c>
      <c r="K211" s="65"/>
      <c r="L211" s="65" t="s">
        <v>62</v>
      </c>
      <c r="M211" s="65" t="s">
        <v>62</v>
      </c>
      <c r="N211" s="65" t="s">
        <v>62</v>
      </c>
      <c r="O211" s="65" t="s">
        <v>61</v>
      </c>
      <c r="P211" s="65" t="s">
        <v>61</v>
      </c>
      <c r="Q211" s="65" t="s">
        <v>61</v>
      </c>
      <c r="R211" s="65" t="s">
        <v>61</v>
      </c>
      <c r="S211" s="65" t="s">
        <v>61</v>
      </c>
      <c r="T211" s="65" t="s">
        <v>62</v>
      </c>
      <c r="U211" s="65" t="s">
        <v>62</v>
      </c>
      <c r="V211" s="65" t="s">
        <v>62</v>
      </c>
      <c r="W211" s="65" t="s">
        <v>61</v>
      </c>
      <c r="X211" s="65" t="s">
        <v>76</v>
      </c>
      <c r="Y211" s="65" t="s">
        <v>76</v>
      </c>
      <c r="Z211" s="65" t="s">
        <v>76</v>
      </c>
      <c r="AA211" s="65" t="s">
        <v>61</v>
      </c>
      <c r="AB211" s="65" t="s">
        <v>77</v>
      </c>
      <c r="AC211" s="65" t="s">
        <v>77</v>
      </c>
      <c r="AD211" s="65" t="s">
        <v>77</v>
      </c>
      <c r="AE211" s="65" t="s">
        <v>61</v>
      </c>
      <c r="AF211" s="65" t="s">
        <v>61</v>
      </c>
      <c r="AG211" s="65" t="s">
        <v>61</v>
      </c>
      <c r="AH211" s="65" t="s">
        <v>61</v>
      </c>
      <c r="AI211" s="65" t="s">
        <v>61</v>
      </c>
      <c r="AJ211" s="65" t="s">
        <v>72</v>
      </c>
      <c r="AK211" s="65" t="s">
        <v>72</v>
      </c>
      <c r="AL211" s="65" t="s">
        <v>72</v>
      </c>
      <c r="AM211" s="65" t="s">
        <v>61</v>
      </c>
    </row>
    <row r="212" spans="1:39" ht="168">
      <c r="A212" s="65" t="s">
        <v>3490</v>
      </c>
      <c r="B212" s="65" t="s">
        <v>3192</v>
      </c>
      <c r="C212" s="65" t="s">
        <v>932</v>
      </c>
      <c r="D212" s="65" t="s">
        <v>939</v>
      </c>
      <c r="E212" s="65" t="s">
        <v>912</v>
      </c>
      <c r="F212" s="65" t="s">
        <v>149</v>
      </c>
      <c r="G212" s="65" t="s">
        <v>3983</v>
      </c>
      <c r="H212" s="65" t="s">
        <v>927</v>
      </c>
      <c r="I212" s="65" t="s">
        <v>940</v>
      </c>
      <c r="J212" s="65" t="s">
        <v>3982</v>
      </c>
      <c r="K212" s="65"/>
      <c r="L212" s="65" t="s">
        <v>62</v>
      </c>
      <c r="M212" s="65" t="s">
        <v>62</v>
      </c>
      <c r="N212" s="65" t="s">
        <v>62</v>
      </c>
      <c r="O212" s="65" t="s">
        <v>61</v>
      </c>
      <c r="P212" s="65" t="s">
        <v>61</v>
      </c>
      <c r="Q212" s="65" t="s">
        <v>61</v>
      </c>
      <c r="R212" s="65" t="s">
        <v>61</v>
      </c>
      <c r="S212" s="65" t="s">
        <v>61</v>
      </c>
      <c r="T212" s="65" t="s">
        <v>62</v>
      </c>
      <c r="U212" s="65" t="s">
        <v>62</v>
      </c>
      <c r="V212" s="65" t="s">
        <v>62</v>
      </c>
      <c r="W212" s="65" t="s">
        <v>61</v>
      </c>
      <c r="X212" s="65" t="s">
        <v>76</v>
      </c>
      <c r="Y212" s="65" t="s">
        <v>76</v>
      </c>
      <c r="Z212" s="65" t="s">
        <v>76</v>
      </c>
      <c r="AA212" s="65" t="s">
        <v>61</v>
      </c>
      <c r="AB212" s="65" t="s">
        <v>77</v>
      </c>
      <c r="AC212" s="65" t="s">
        <v>77</v>
      </c>
      <c r="AD212" s="65" t="s">
        <v>77</v>
      </c>
      <c r="AE212" s="65" t="s">
        <v>61</v>
      </c>
      <c r="AF212" s="65" t="s">
        <v>61</v>
      </c>
      <c r="AG212" s="65" t="s">
        <v>61</v>
      </c>
      <c r="AH212" s="65" t="s">
        <v>61</v>
      </c>
      <c r="AI212" s="65" t="s">
        <v>61</v>
      </c>
      <c r="AJ212" s="65" t="s">
        <v>72</v>
      </c>
      <c r="AK212" s="65" t="s">
        <v>72</v>
      </c>
      <c r="AL212" s="65" t="s">
        <v>72</v>
      </c>
      <c r="AM212" s="65" t="s">
        <v>61</v>
      </c>
    </row>
    <row r="213" spans="1:39" ht="200.25">
      <c r="A213" s="65" t="s">
        <v>3491</v>
      </c>
      <c r="B213" s="65" t="s">
        <v>3187</v>
      </c>
      <c r="C213" s="65" t="s">
        <v>932</v>
      </c>
      <c r="D213" s="65" t="s">
        <v>935</v>
      </c>
      <c r="E213" s="65" t="s">
        <v>912</v>
      </c>
      <c r="F213" s="65" t="s">
        <v>149</v>
      </c>
      <c r="G213" s="65" t="s">
        <v>3983</v>
      </c>
      <c r="H213" s="65" t="s">
        <v>927</v>
      </c>
      <c r="I213" s="65" t="s">
        <v>936</v>
      </c>
      <c r="J213" s="65" t="s">
        <v>3984</v>
      </c>
      <c r="K213" s="65" t="s">
        <v>3985</v>
      </c>
      <c r="L213" s="65" t="s">
        <v>61</v>
      </c>
      <c r="M213" s="65" t="s">
        <v>62</v>
      </c>
      <c r="N213" s="68" t="s">
        <v>3343</v>
      </c>
      <c r="O213" s="65" t="s">
        <v>62</v>
      </c>
      <c r="P213" s="65" t="s">
        <v>61</v>
      </c>
      <c r="Q213" s="65" t="s">
        <v>61</v>
      </c>
      <c r="R213" s="65" t="s">
        <v>61</v>
      </c>
      <c r="S213" s="65" t="s">
        <v>61</v>
      </c>
      <c r="T213" s="65" t="s">
        <v>62</v>
      </c>
      <c r="U213" s="65" t="s">
        <v>62</v>
      </c>
      <c r="V213" s="65" t="s">
        <v>62</v>
      </c>
      <c r="W213" s="65" t="s">
        <v>61</v>
      </c>
      <c r="X213" s="65" t="s">
        <v>3994</v>
      </c>
      <c r="Y213" s="65" t="s">
        <v>76</v>
      </c>
      <c r="Z213" s="68" t="s">
        <v>3343</v>
      </c>
      <c r="AA213" s="65" t="s">
        <v>62</v>
      </c>
      <c r="AB213" s="65" t="s">
        <v>125</v>
      </c>
      <c r="AC213" s="65" t="s">
        <v>77</v>
      </c>
      <c r="AD213" s="65" t="s">
        <v>3343</v>
      </c>
      <c r="AE213" s="65" t="s">
        <v>62</v>
      </c>
      <c r="AF213" s="65" t="s">
        <v>62</v>
      </c>
      <c r="AG213" s="65" t="s">
        <v>61</v>
      </c>
      <c r="AH213" s="65" t="s">
        <v>3343</v>
      </c>
      <c r="AI213" s="65" t="s">
        <v>62</v>
      </c>
      <c r="AJ213" s="65" t="s">
        <v>66</v>
      </c>
      <c r="AK213" s="65" t="s">
        <v>72</v>
      </c>
      <c r="AL213" s="65" t="s">
        <v>3343</v>
      </c>
      <c r="AM213" s="65" t="s">
        <v>62</v>
      </c>
    </row>
    <row r="214" spans="1:39" ht="168">
      <c r="A214" s="65" t="s">
        <v>3492</v>
      </c>
      <c r="B214" s="65" t="s">
        <v>3186</v>
      </c>
      <c r="C214" s="65" t="s">
        <v>932</v>
      </c>
      <c r="D214" s="65" t="s">
        <v>933</v>
      </c>
      <c r="E214" s="65" t="s">
        <v>912</v>
      </c>
      <c r="F214" s="65" t="s">
        <v>149</v>
      </c>
      <c r="G214" s="65" t="s">
        <v>2704</v>
      </c>
      <c r="H214" s="65" t="s">
        <v>927</v>
      </c>
      <c r="I214" s="65" t="s">
        <v>934</v>
      </c>
      <c r="J214" s="65" t="s">
        <v>3982</v>
      </c>
      <c r="K214" s="65"/>
      <c r="L214" s="65" t="s">
        <v>62</v>
      </c>
      <c r="M214" s="65" t="s">
        <v>62</v>
      </c>
      <c r="N214" s="65" t="s">
        <v>62</v>
      </c>
      <c r="O214" s="65" t="s">
        <v>61</v>
      </c>
      <c r="P214" s="65" t="s">
        <v>61</v>
      </c>
      <c r="Q214" s="65" t="s">
        <v>61</v>
      </c>
      <c r="R214" s="65" t="s">
        <v>61</v>
      </c>
      <c r="S214" s="65" t="s">
        <v>61</v>
      </c>
      <c r="T214" s="65" t="s">
        <v>62</v>
      </c>
      <c r="U214" s="65" t="s">
        <v>62</v>
      </c>
      <c r="V214" s="65" t="s">
        <v>62</v>
      </c>
      <c r="W214" s="65" t="s">
        <v>61</v>
      </c>
      <c r="X214" s="65" t="s">
        <v>76</v>
      </c>
      <c r="Y214" s="65" t="s">
        <v>76</v>
      </c>
      <c r="Z214" s="65" t="s">
        <v>76</v>
      </c>
      <c r="AA214" s="65" t="s">
        <v>61</v>
      </c>
      <c r="AB214" s="65" t="s">
        <v>77</v>
      </c>
      <c r="AC214" s="65" t="s">
        <v>77</v>
      </c>
      <c r="AD214" s="65" t="s">
        <v>77</v>
      </c>
      <c r="AE214" s="65" t="s">
        <v>61</v>
      </c>
      <c r="AF214" s="65" t="s">
        <v>61</v>
      </c>
      <c r="AG214" s="65" t="s">
        <v>61</v>
      </c>
      <c r="AH214" s="65" t="s">
        <v>61</v>
      </c>
      <c r="AI214" s="65" t="s">
        <v>61</v>
      </c>
      <c r="AJ214" s="65" t="s">
        <v>72</v>
      </c>
      <c r="AK214" s="65" t="s">
        <v>72</v>
      </c>
      <c r="AL214" s="65" t="s">
        <v>72</v>
      </c>
      <c r="AM214" s="65" t="s">
        <v>61</v>
      </c>
    </row>
    <row r="215" spans="1:39" ht="200.25">
      <c r="A215" s="65" t="s">
        <v>3493</v>
      </c>
      <c r="B215" s="65" t="s">
        <v>3192</v>
      </c>
      <c r="C215" s="65" t="s">
        <v>2540</v>
      </c>
      <c r="D215" s="65" t="s">
        <v>2547</v>
      </c>
      <c r="E215" s="65" t="s">
        <v>2495</v>
      </c>
      <c r="F215" s="65" t="s">
        <v>114</v>
      </c>
      <c r="G215" s="65" t="s">
        <v>3983</v>
      </c>
      <c r="H215" s="65" t="s">
        <v>2535</v>
      </c>
      <c r="I215" s="65" t="s">
        <v>3133</v>
      </c>
      <c r="J215" s="65" t="s">
        <v>3984</v>
      </c>
      <c r="K215" s="65" t="s">
        <v>3985</v>
      </c>
      <c r="L215" s="65" t="s">
        <v>61</v>
      </c>
      <c r="M215" s="65" t="s">
        <v>62</v>
      </c>
      <c r="N215" s="68" t="s">
        <v>3343</v>
      </c>
      <c r="O215" s="65" t="s">
        <v>62</v>
      </c>
      <c r="P215" s="65" t="s">
        <v>61</v>
      </c>
      <c r="Q215" s="65" t="s">
        <v>61</v>
      </c>
      <c r="R215" s="65" t="s">
        <v>61</v>
      </c>
      <c r="S215" s="65" t="s">
        <v>61</v>
      </c>
      <c r="T215" s="65" t="s">
        <v>62</v>
      </c>
      <c r="U215" s="65" t="s">
        <v>62</v>
      </c>
      <c r="V215" s="65" t="s">
        <v>62</v>
      </c>
      <c r="W215" s="65" t="s">
        <v>61</v>
      </c>
      <c r="X215" s="65" t="s">
        <v>138</v>
      </c>
      <c r="Y215" s="65" t="s">
        <v>76</v>
      </c>
      <c r="Z215" s="68" t="s">
        <v>3343</v>
      </c>
      <c r="AA215" s="65" t="s">
        <v>62</v>
      </c>
      <c r="AB215" s="65" t="s">
        <v>64</v>
      </c>
      <c r="AC215" s="65" t="s">
        <v>77</v>
      </c>
      <c r="AD215" s="65" t="s">
        <v>3343</v>
      </c>
      <c r="AE215" s="65" t="s">
        <v>62</v>
      </c>
      <c r="AF215" s="65" t="s">
        <v>62</v>
      </c>
      <c r="AG215" s="65" t="s">
        <v>61</v>
      </c>
      <c r="AH215" s="65" t="s">
        <v>3343</v>
      </c>
      <c r="AI215" s="65" t="s">
        <v>62</v>
      </c>
      <c r="AJ215" s="65" t="s">
        <v>66</v>
      </c>
      <c r="AK215" s="65" t="s">
        <v>72</v>
      </c>
      <c r="AL215" s="65" t="s">
        <v>3343</v>
      </c>
      <c r="AM215" s="65" t="s">
        <v>62</v>
      </c>
    </row>
    <row r="216" spans="1:39" ht="200.25">
      <c r="A216" s="65" t="s">
        <v>3494</v>
      </c>
      <c r="B216" s="65" t="s">
        <v>3187</v>
      </c>
      <c r="C216" s="65" t="s">
        <v>2540</v>
      </c>
      <c r="D216" s="65" t="s">
        <v>2544</v>
      </c>
      <c r="E216" s="65" t="s">
        <v>2495</v>
      </c>
      <c r="F216" s="65" t="s">
        <v>114</v>
      </c>
      <c r="G216" s="65" t="s">
        <v>3983</v>
      </c>
      <c r="H216" s="65" t="s">
        <v>2535</v>
      </c>
      <c r="I216" s="65" t="s">
        <v>3132</v>
      </c>
      <c r="J216" s="65" t="s">
        <v>3984</v>
      </c>
      <c r="K216" s="65" t="s">
        <v>3985</v>
      </c>
      <c r="L216" s="65" t="s">
        <v>61</v>
      </c>
      <c r="M216" s="65" t="s">
        <v>62</v>
      </c>
      <c r="N216" s="68" t="s">
        <v>3343</v>
      </c>
      <c r="O216" s="65" t="s">
        <v>62</v>
      </c>
      <c r="P216" s="65" t="s">
        <v>61</v>
      </c>
      <c r="Q216" s="65" t="s">
        <v>61</v>
      </c>
      <c r="R216" s="65" t="s">
        <v>61</v>
      </c>
      <c r="S216" s="65" t="s">
        <v>61</v>
      </c>
      <c r="T216" s="65" t="s">
        <v>62</v>
      </c>
      <c r="U216" s="65" t="s">
        <v>62</v>
      </c>
      <c r="V216" s="65" t="s">
        <v>62</v>
      </c>
      <c r="W216" s="65" t="s">
        <v>61</v>
      </c>
      <c r="X216" s="65" t="s">
        <v>138</v>
      </c>
      <c r="Y216" s="65" t="s">
        <v>76</v>
      </c>
      <c r="Z216" s="68" t="s">
        <v>3343</v>
      </c>
      <c r="AA216" s="65" t="s">
        <v>62</v>
      </c>
      <c r="AB216" s="65" t="s">
        <v>64</v>
      </c>
      <c r="AC216" s="65" t="s">
        <v>77</v>
      </c>
      <c r="AD216" s="65" t="s">
        <v>3343</v>
      </c>
      <c r="AE216" s="65" t="s">
        <v>62</v>
      </c>
      <c r="AF216" s="65" t="s">
        <v>62</v>
      </c>
      <c r="AG216" s="65" t="s">
        <v>61</v>
      </c>
      <c r="AH216" s="65" t="s">
        <v>3343</v>
      </c>
      <c r="AI216" s="65" t="s">
        <v>62</v>
      </c>
      <c r="AJ216" s="65" t="s">
        <v>66</v>
      </c>
      <c r="AK216" s="65" t="s">
        <v>72</v>
      </c>
      <c r="AL216" s="65" t="s">
        <v>3343</v>
      </c>
      <c r="AM216" s="65" t="s">
        <v>62</v>
      </c>
    </row>
    <row r="217" spans="1:39" ht="200.25">
      <c r="A217" s="65" t="s">
        <v>3495</v>
      </c>
      <c r="B217" s="65" t="s">
        <v>3186</v>
      </c>
      <c r="C217" s="65" t="s">
        <v>2540</v>
      </c>
      <c r="D217" s="65" t="s">
        <v>2541</v>
      </c>
      <c r="E217" s="65" t="s">
        <v>2495</v>
      </c>
      <c r="F217" s="65" t="s">
        <v>114</v>
      </c>
      <c r="G217" s="65" t="s">
        <v>2694</v>
      </c>
      <c r="H217" s="65" t="s">
        <v>2535</v>
      </c>
      <c r="I217" s="65" t="s">
        <v>3130</v>
      </c>
      <c r="J217" s="65" t="s">
        <v>3982</v>
      </c>
      <c r="K217" s="65"/>
      <c r="L217" s="65" t="s">
        <v>62</v>
      </c>
      <c r="M217" s="65" t="s">
        <v>62</v>
      </c>
      <c r="N217" s="65" t="s">
        <v>62</v>
      </c>
      <c r="O217" s="65" t="s">
        <v>61</v>
      </c>
      <c r="P217" s="65" t="s">
        <v>61</v>
      </c>
      <c r="Q217" s="65" t="s">
        <v>61</v>
      </c>
      <c r="R217" s="65" t="s">
        <v>61</v>
      </c>
      <c r="S217" s="65" t="s">
        <v>61</v>
      </c>
      <c r="T217" s="65" t="s">
        <v>62</v>
      </c>
      <c r="U217" s="65" t="s">
        <v>62</v>
      </c>
      <c r="V217" s="65" t="s">
        <v>62</v>
      </c>
      <c r="W217" s="65" t="s">
        <v>61</v>
      </c>
      <c r="X217" s="65" t="s">
        <v>76</v>
      </c>
      <c r="Y217" s="65" t="s">
        <v>76</v>
      </c>
      <c r="Z217" s="65" t="s">
        <v>76</v>
      </c>
      <c r="AA217" s="65" t="s">
        <v>61</v>
      </c>
      <c r="AB217" s="65" t="s">
        <v>77</v>
      </c>
      <c r="AC217" s="65" t="s">
        <v>77</v>
      </c>
      <c r="AD217" s="65" t="s">
        <v>77</v>
      </c>
      <c r="AE217" s="65" t="s">
        <v>61</v>
      </c>
      <c r="AF217" s="65" t="s">
        <v>61</v>
      </c>
      <c r="AG217" s="65" t="s">
        <v>61</v>
      </c>
      <c r="AH217" s="65" t="s">
        <v>61</v>
      </c>
      <c r="AI217" s="65" t="s">
        <v>61</v>
      </c>
      <c r="AJ217" s="65" t="s">
        <v>72</v>
      </c>
      <c r="AK217" s="65" t="s">
        <v>72</v>
      </c>
      <c r="AL217" s="65" t="s">
        <v>72</v>
      </c>
      <c r="AM217" s="65" t="s">
        <v>61</v>
      </c>
    </row>
    <row r="218" spans="1:39" ht="168">
      <c r="A218" s="65" t="s">
        <v>3496</v>
      </c>
      <c r="B218" s="65" t="s">
        <v>3186</v>
      </c>
      <c r="C218" s="65" t="s">
        <v>1442</v>
      </c>
      <c r="D218" s="65" t="s">
        <v>1443</v>
      </c>
      <c r="E218" s="65" t="s">
        <v>1351</v>
      </c>
      <c r="F218" s="65" t="s">
        <v>149</v>
      </c>
      <c r="G218" s="65" t="s">
        <v>2704</v>
      </c>
      <c r="H218" s="65" t="s">
        <v>1437</v>
      </c>
      <c r="I218" s="65" t="s">
        <v>1444</v>
      </c>
      <c r="J218" s="65" t="s">
        <v>3984</v>
      </c>
      <c r="K218" s="65" t="s">
        <v>3986</v>
      </c>
      <c r="L218" s="65" t="s">
        <v>62</v>
      </c>
      <c r="M218" s="65" t="s">
        <v>62</v>
      </c>
      <c r="N218" s="65" t="s">
        <v>62</v>
      </c>
      <c r="O218" s="65" t="s">
        <v>61</v>
      </c>
      <c r="P218" s="65" t="s">
        <v>61</v>
      </c>
      <c r="Q218" s="65" t="s">
        <v>61</v>
      </c>
      <c r="R218" s="65" t="s">
        <v>61</v>
      </c>
      <c r="S218" s="65" t="s">
        <v>61</v>
      </c>
      <c r="T218" s="65" t="s">
        <v>62</v>
      </c>
      <c r="U218" s="65" t="s">
        <v>62</v>
      </c>
      <c r="V218" s="65" t="s">
        <v>62</v>
      </c>
      <c r="W218" s="65" t="s">
        <v>61</v>
      </c>
      <c r="X218" s="65" t="s">
        <v>536</v>
      </c>
      <c r="Y218" s="65" t="s">
        <v>76</v>
      </c>
      <c r="Z218" s="68" t="s">
        <v>3343</v>
      </c>
      <c r="AA218" s="65" t="s">
        <v>62</v>
      </c>
      <c r="AB218" s="65" t="s">
        <v>125</v>
      </c>
      <c r="AC218" s="65" t="s">
        <v>77</v>
      </c>
      <c r="AD218" s="65" t="s">
        <v>3343</v>
      </c>
      <c r="AE218" s="65" t="s">
        <v>62</v>
      </c>
      <c r="AF218" s="65" t="s">
        <v>62</v>
      </c>
      <c r="AG218" s="65" t="s">
        <v>61</v>
      </c>
      <c r="AH218" s="65" t="s">
        <v>3343</v>
      </c>
      <c r="AI218" s="65" t="s">
        <v>62</v>
      </c>
      <c r="AJ218" s="65" t="s">
        <v>72</v>
      </c>
      <c r="AK218" s="65" t="s">
        <v>72</v>
      </c>
      <c r="AL218" s="65" t="s">
        <v>72</v>
      </c>
      <c r="AM218" s="65" t="s">
        <v>61</v>
      </c>
    </row>
    <row r="219" spans="1:39" ht="183.75">
      <c r="A219" s="65" t="s">
        <v>3497</v>
      </c>
      <c r="B219" s="65" t="s">
        <v>3192</v>
      </c>
      <c r="C219" s="65" t="s">
        <v>1442</v>
      </c>
      <c r="D219" s="65" t="s">
        <v>1449</v>
      </c>
      <c r="E219" s="65" t="s">
        <v>1351</v>
      </c>
      <c r="F219" s="65" t="s">
        <v>149</v>
      </c>
      <c r="G219" s="65" t="s">
        <v>3983</v>
      </c>
      <c r="H219" s="65" t="s">
        <v>1437</v>
      </c>
      <c r="I219" s="65" t="s">
        <v>1450</v>
      </c>
      <c r="J219" s="65" t="s">
        <v>3984</v>
      </c>
      <c r="K219" s="65" t="s">
        <v>3998</v>
      </c>
      <c r="L219" s="65" t="s">
        <v>62</v>
      </c>
      <c r="M219" s="65" t="s">
        <v>61</v>
      </c>
      <c r="N219" s="68" t="s">
        <v>3343</v>
      </c>
      <c r="O219" s="65" t="s">
        <v>62</v>
      </c>
      <c r="P219" s="65" t="s">
        <v>61</v>
      </c>
      <c r="Q219" s="65" t="s">
        <v>61</v>
      </c>
      <c r="R219" s="65" t="s">
        <v>61</v>
      </c>
      <c r="S219" s="65" t="s">
        <v>61</v>
      </c>
      <c r="T219" s="65" t="s">
        <v>62</v>
      </c>
      <c r="U219" s="65" t="s">
        <v>62</v>
      </c>
      <c r="V219" s="65" t="s">
        <v>62</v>
      </c>
      <c r="W219" s="65" t="s">
        <v>61</v>
      </c>
      <c r="X219" s="65" t="s">
        <v>3498</v>
      </c>
      <c r="Y219" s="65" t="s">
        <v>3994</v>
      </c>
      <c r="Z219" s="68" t="s">
        <v>3343</v>
      </c>
      <c r="AA219" s="65" t="s">
        <v>62</v>
      </c>
      <c r="AB219" s="65" t="s">
        <v>64</v>
      </c>
      <c r="AC219" s="65" t="s">
        <v>64</v>
      </c>
      <c r="AD219" s="65" t="s">
        <v>64</v>
      </c>
      <c r="AE219" s="65" t="s">
        <v>61</v>
      </c>
      <c r="AF219" s="65" t="s">
        <v>61</v>
      </c>
      <c r="AG219" s="65" t="s">
        <v>62</v>
      </c>
      <c r="AH219" s="65" t="s">
        <v>3343</v>
      </c>
      <c r="AI219" s="65" t="s">
        <v>62</v>
      </c>
      <c r="AJ219" s="65" t="s">
        <v>72</v>
      </c>
      <c r="AK219" s="65" t="s">
        <v>66</v>
      </c>
      <c r="AL219" s="65" t="s">
        <v>3343</v>
      </c>
      <c r="AM219" s="65" t="s">
        <v>62</v>
      </c>
    </row>
    <row r="220" spans="1:39" ht="200.25">
      <c r="A220" s="65" t="s">
        <v>3499</v>
      </c>
      <c r="B220" s="65" t="s">
        <v>3187</v>
      </c>
      <c r="C220" s="65" t="s">
        <v>1442</v>
      </c>
      <c r="D220" s="65" t="s">
        <v>1446</v>
      </c>
      <c r="E220" s="65" t="s">
        <v>1351</v>
      </c>
      <c r="F220" s="65" t="s">
        <v>149</v>
      </c>
      <c r="G220" s="65" t="s">
        <v>3983</v>
      </c>
      <c r="H220" s="65" t="s">
        <v>1437</v>
      </c>
      <c r="I220" s="65" t="s">
        <v>1447</v>
      </c>
      <c r="J220" s="65" t="s">
        <v>3984</v>
      </c>
      <c r="K220" s="65" t="s">
        <v>3985</v>
      </c>
      <c r="L220" s="65" t="s">
        <v>61</v>
      </c>
      <c r="M220" s="65" t="s">
        <v>62</v>
      </c>
      <c r="N220" s="68" t="s">
        <v>3343</v>
      </c>
      <c r="O220" s="65" t="s">
        <v>62</v>
      </c>
      <c r="P220" s="65" t="s">
        <v>61</v>
      </c>
      <c r="Q220" s="65" t="s">
        <v>61</v>
      </c>
      <c r="R220" s="65" t="s">
        <v>61</v>
      </c>
      <c r="S220" s="65" t="s">
        <v>61</v>
      </c>
      <c r="T220" s="65" t="s">
        <v>62</v>
      </c>
      <c r="U220" s="65" t="s">
        <v>62</v>
      </c>
      <c r="V220" s="65" t="s">
        <v>62</v>
      </c>
      <c r="W220" s="65" t="s">
        <v>61</v>
      </c>
      <c r="X220" s="65" t="s">
        <v>3359</v>
      </c>
      <c r="Y220" s="65" t="s">
        <v>76</v>
      </c>
      <c r="Z220" s="68" t="s">
        <v>3343</v>
      </c>
      <c r="AA220" s="65" t="s">
        <v>62</v>
      </c>
      <c r="AB220" s="65" t="s">
        <v>64</v>
      </c>
      <c r="AC220" s="65" t="s">
        <v>77</v>
      </c>
      <c r="AD220" s="65" t="s">
        <v>3343</v>
      </c>
      <c r="AE220" s="65" t="s">
        <v>62</v>
      </c>
      <c r="AF220" s="65" t="s">
        <v>62</v>
      </c>
      <c r="AG220" s="65" t="s">
        <v>61</v>
      </c>
      <c r="AH220" s="65" t="s">
        <v>3343</v>
      </c>
      <c r="AI220" s="65" t="s">
        <v>62</v>
      </c>
      <c r="AJ220" s="65" t="s">
        <v>66</v>
      </c>
      <c r="AK220" s="65" t="s">
        <v>72</v>
      </c>
      <c r="AL220" s="65" t="s">
        <v>3343</v>
      </c>
      <c r="AM220" s="65" t="s">
        <v>62</v>
      </c>
    </row>
    <row r="221" spans="1:39" ht="168">
      <c r="A221" s="65" t="s">
        <v>3500</v>
      </c>
      <c r="B221" s="65" t="s">
        <v>3192</v>
      </c>
      <c r="C221" s="65" t="s">
        <v>2573</v>
      </c>
      <c r="D221" s="65" t="s">
        <v>1653</v>
      </c>
      <c r="E221" s="65" t="s">
        <v>2495</v>
      </c>
      <c r="F221" s="65" t="s">
        <v>149</v>
      </c>
      <c r="G221" s="65" t="s">
        <v>3983</v>
      </c>
      <c r="H221" s="65" t="s">
        <v>2568</v>
      </c>
      <c r="I221" s="65" t="s">
        <v>3145</v>
      </c>
      <c r="J221" s="65" t="s">
        <v>3982</v>
      </c>
      <c r="K221" s="65"/>
      <c r="L221" s="65" t="s">
        <v>62</v>
      </c>
      <c r="M221" s="65" t="s">
        <v>62</v>
      </c>
      <c r="N221" s="65" t="s">
        <v>62</v>
      </c>
      <c r="O221" s="65" t="s">
        <v>61</v>
      </c>
      <c r="P221" s="65" t="s">
        <v>61</v>
      </c>
      <c r="Q221" s="65" t="s">
        <v>61</v>
      </c>
      <c r="R221" s="65" t="s">
        <v>61</v>
      </c>
      <c r="S221" s="65" t="s">
        <v>61</v>
      </c>
      <c r="T221" s="65" t="s">
        <v>62</v>
      </c>
      <c r="U221" s="65" t="s">
        <v>62</v>
      </c>
      <c r="V221" s="65" t="s">
        <v>62</v>
      </c>
      <c r="W221" s="65" t="s">
        <v>61</v>
      </c>
      <c r="X221" s="65" t="s">
        <v>76</v>
      </c>
      <c r="Y221" s="65" t="s">
        <v>76</v>
      </c>
      <c r="Z221" s="65" t="s">
        <v>76</v>
      </c>
      <c r="AA221" s="65" t="s">
        <v>61</v>
      </c>
      <c r="AB221" s="65" t="s">
        <v>77</v>
      </c>
      <c r="AC221" s="65" t="s">
        <v>77</v>
      </c>
      <c r="AD221" s="65" t="s">
        <v>77</v>
      </c>
      <c r="AE221" s="65" t="s">
        <v>61</v>
      </c>
      <c r="AF221" s="65" t="s">
        <v>61</v>
      </c>
      <c r="AG221" s="65" t="s">
        <v>61</v>
      </c>
      <c r="AH221" s="65" t="s">
        <v>61</v>
      </c>
      <c r="AI221" s="65" t="s">
        <v>61</v>
      </c>
      <c r="AJ221" s="65" t="s">
        <v>72</v>
      </c>
      <c r="AK221" s="65" t="s">
        <v>72</v>
      </c>
      <c r="AL221" s="65" t="s">
        <v>72</v>
      </c>
      <c r="AM221" s="65" t="s">
        <v>61</v>
      </c>
    </row>
    <row r="222" spans="1:39" ht="200.25">
      <c r="A222" s="65" t="s">
        <v>3501</v>
      </c>
      <c r="B222" s="65" t="s">
        <v>3187</v>
      </c>
      <c r="C222" s="65" t="s">
        <v>2573</v>
      </c>
      <c r="D222" s="65" t="s">
        <v>1651</v>
      </c>
      <c r="E222" s="65" t="s">
        <v>2495</v>
      </c>
      <c r="F222" s="65" t="s">
        <v>149</v>
      </c>
      <c r="G222" s="65" t="s">
        <v>3983</v>
      </c>
      <c r="H222" s="65" t="s">
        <v>2568</v>
      </c>
      <c r="I222" s="65" t="s">
        <v>3144</v>
      </c>
      <c r="J222" s="65" t="s">
        <v>3984</v>
      </c>
      <c r="K222" s="65" t="s">
        <v>3985</v>
      </c>
      <c r="L222" s="65" t="s">
        <v>61</v>
      </c>
      <c r="M222" s="65" t="s">
        <v>62</v>
      </c>
      <c r="N222" s="68" t="s">
        <v>3343</v>
      </c>
      <c r="O222" s="65" t="s">
        <v>62</v>
      </c>
      <c r="P222" s="65" t="s">
        <v>61</v>
      </c>
      <c r="Q222" s="65" t="s">
        <v>61</v>
      </c>
      <c r="R222" s="65" t="s">
        <v>61</v>
      </c>
      <c r="S222" s="65" t="s">
        <v>61</v>
      </c>
      <c r="T222" s="65" t="s">
        <v>62</v>
      </c>
      <c r="U222" s="65" t="s">
        <v>62</v>
      </c>
      <c r="V222" s="65" t="s">
        <v>62</v>
      </c>
      <c r="W222" s="65" t="s">
        <v>61</v>
      </c>
      <c r="X222" s="65" t="s">
        <v>138</v>
      </c>
      <c r="Y222" s="65" t="s">
        <v>76</v>
      </c>
      <c r="Z222" s="68" t="s">
        <v>3343</v>
      </c>
      <c r="AA222" s="65" t="s">
        <v>62</v>
      </c>
      <c r="AB222" s="65" t="s">
        <v>64</v>
      </c>
      <c r="AC222" s="65" t="s">
        <v>77</v>
      </c>
      <c r="AD222" s="65" t="s">
        <v>3343</v>
      </c>
      <c r="AE222" s="65" t="s">
        <v>62</v>
      </c>
      <c r="AF222" s="65" t="s">
        <v>62</v>
      </c>
      <c r="AG222" s="65" t="s">
        <v>61</v>
      </c>
      <c r="AH222" s="65" t="s">
        <v>3343</v>
      </c>
      <c r="AI222" s="65" t="s">
        <v>62</v>
      </c>
      <c r="AJ222" s="65" t="s">
        <v>66</v>
      </c>
      <c r="AK222" s="65" t="s">
        <v>72</v>
      </c>
      <c r="AL222" s="65" t="s">
        <v>3343</v>
      </c>
      <c r="AM222" s="65" t="s">
        <v>62</v>
      </c>
    </row>
    <row r="223" spans="1:39" ht="200.25">
      <c r="A223" s="65" t="s">
        <v>3502</v>
      </c>
      <c r="B223" s="65" t="s">
        <v>3186</v>
      </c>
      <c r="C223" s="65" t="s">
        <v>2573</v>
      </c>
      <c r="D223" s="65" t="s">
        <v>1649</v>
      </c>
      <c r="E223" s="65" t="s">
        <v>2495</v>
      </c>
      <c r="F223" s="65" t="s">
        <v>149</v>
      </c>
      <c r="G223" s="65" t="s">
        <v>2704</v>
      </c>
      <c r="H223" s="65" t="s">
        <v>2568</v>
      </c>
      <c r="I223" s="65" t="s">
        <v>3143</v>
      </c>
      <c r="J223" s="65" t="s">
        <v>3984</v>
      </c>
      <c r="K223" s="65" t="s">
        <v>3985</v>
      </c>
      <c r="L223" s="65" t="s">
        <v>61</v>
      </c>
      <c r="M223" s="65" t="s">
        <v>62</v>
      </c>
      <c r="N223" s="68" t="s">
        <v>3343</v>
      </c>
      <c r="O223" s="65" t="s">
        <v>62</v>
      </c>
      <c r="P223" s="65" t="s">
        <v>61</v>
      </c>
      <c r="Q223" s="65" t="s">
        <v>61</v>
      </c>
      <c r="R223" s="65" t="s">
        <v>61</v>
      </c>
      <c r="S223" s="65" t="s">
        <v>61</v>
      </c>
      <c r="T223" s="65" t="s">
        <v>62</v>
      </c>
      <c r="U223" s="65" t="s">
        <v>62</v>
      </c>
      <c r="V223" s="65" t="s">
        <v>62</v>
      </c>
      <c r="W223" s="65" t="s">
        <v>61</v>
      </c>
      <c r="X223" s="65" t="s">
        <v>3449</v>
      </c>
      <c r="Y223" s="65" t="s">
        <v>76</v>
      </c>
      <c r="Z223" s="68" t="s">
        <v>3343</v>
      </c>
      <c r="AA223" s="65" t="s">
        <v>62</v>
      </c>
      <c r="AB223" s="65" t="s">
        <v>64</v>
      </c>
      <c r="AC223" s="65" t="s">
        <v>77</v>
      </c>
      <c r="AD223" s="65" t="s">
        <v>3343</v>
      </c>
      <c r="AE223" s="65" t="s">
        <v>62</v>
      </c>
      <c r="AF223" s="65" t="s">
        <v>62</v>
      </c>
      <c r="AG223" s="65" t="s">
        <v>61</v>
      </c>
      <c r="AH223" s="65" t="s">
        <v>3343</v>
      </c>
      <c r="AI223" s="65" t="s">
        <v>62</v>
      </c>
      <c r="AJ223" s="65" t="s">
        <v>66</v>
      </c>
      <c r="AK223" s="65" t="s">
        <v>72</v>
      </c>
      <c r="AL223" s="65" t="s">
        <v>3343</v>
      </c>
      <c r="AM223" s="65" t="s">
        <v>62</v>
      </c>
    </row>
    <row r="224" spans="1:39" ht="168">
      <c r="A224" s="65" t="s">
        <v>3503</v>
      </c>
      <c r="B224" s="65" t="s">
        <v>3192</v>
      </c>
      <c r="C224" s="65" t="s">
        <v>171</v>
      </c>
      <c r="D224" s="65" t="s">
        <v>178</v>
      </c>
      <c r="E224" s="65" t="s">
        <v>49</v>
      </c>
      <c r="F224" s="65" t="s">
        <v>149</v>
      </c>
      <c r="G224" s="65" t="s">
        <v>3983</v>
      </c>
      <c r="H224" s="65" t="s">
        <v>167</v>
      </c>
      <c r="I224" s="65" t="s">
        <v>179</v>
      </c>
      <c r="J224" s="65" t="s">
        <v>3982</v>
      </c>
      <c r="K224" s="65"/>
      <c r="L224" s="65" t="s">
        <v>62</v>
      </c>
      <c r="M224" s="65" t="s">
        <v>62</v>
      </c>
      <c r="N224" s="65" t="s">
        <v>62</v>
      </c>
      <c r="O224" s="65" t="s">
        <v>61</v>
      </c>
      <c r="P224" s="65" t="s">
        <v>61</v>
      </c>
      <c r="Q224" s="65" t="s">
        <v>61</v>
      </c>
      <c r="R224" s="65" t="s">
        <v>61</v>
      </c>
      <c r="S224" s="65" t="s">
        <v>61</v>
      </c>
      <c r="T224" s="65" t="s">
        <v>62</v>
      </c>
      <c r="U224" s="65" t="s">
        <v>62</v>
      </c>
      <c r="V224" s="65" t="s">
        <v>62</v>
      </c>
      <c r="W224" s="65" t="s">
        <v>61</v>
      </c>
      <c r="X224" s="65" t="s">
        <v>76</v>
      </c>
      <c r="Y224" s="65" t="s">
        <v>76</v>
      </c>
      <c r="Z224" s="65" t="s">
        <v>76</v>
      </c>
      <c r="AA224" s="65" t="s">
        <v>61</v>
      </c>
      <c r="AB224" s="65" t="s">
        <v>77</v>
      </c>
      <c r="AC224" s="65" t="s">
        <v>77</v>
      </c>
      <c r="AD224" s="65" t="s">
        <v>77</v>
      </c>
      <c r="AE224" s="65" t="s">
        <v>61</v>
      </c>
      <c r="AF224" s="65" t="s">
        <v>61</v>
      </c>
      <c r="AG224" s="65" t="s">
        <v>61</v>
      </c>
      <c r="AH224" s="65" t="s">
        <v>61</v>
      </c>
      <c r="AI224" s="65" t="s">
        <v>61</v>
      </c>
      <c r="AJ224" s="65" t="s">
        <v>72</v>
      </c>
      <c r="AK224" s="65" t="s">
        <v>72</v>
      </c>
      <c r="AL224" s="65" t="s">
        <v>72</v>
      </c>
      <c r="AM224" s="65" t="s">
        <v>61</v>
      </c>
    </row>
    <row r="225" spans="1:39" ht="216.75">
      <c r="A225" s="65" t="s">
        <v>3504</v>
      </c>
      <c r="B225" s="65" t="s">
        <v>3187</v>
      </c>
      <c r="C225" s="65" t="s">
        <v>171</v>
      </c>
      <c r="D225" s="65" t="s">
        <v>174</v>
      </c>
      <c r="E225" s="65" t="s">
        <v>49</v>
      </c>
      <c r="F225" s="65" t="s">
        <v>149</v>
      </c>
      <c r="G225" s="65" t="s">
        <v>3983</v>
      </c>
      <c r="H225" s="65" t="s">
        <v>167</v>
      </c>
      <c r="I225" s="65" t="s">
        <v>175</v>
      </c>
      <c r="J225" s="65" t="s">
        <v>3984</v>
      </c>
      <c r="K225" s="65" t="s">
        <v>3985</v>
      </c>
      <c r="L225" s="65" t="s">
        <v>102</v>
      </c>
      <c r="M225" s="65" t="s">
        <v>62</v>
      </c>
      <c r="N225" s="68" t="s">
        <v>3343</v>
      </c>
      <c r="O225" s="65" t="s">
        <v>62</v>
      </c>
      <c r="P225" s="65" t="s">
        <v>61</v>
      </c>
      <c r="Q225" s="65" t="s">
        <v>61</v>
      </c>
      <c r="R225" s="65" t="s">
        <v>61</v>
      </c>
      <c r="S225" s="65" t="s">
        <v>61</v>
      </c>
      <c r="T225" s="65" t="s">
        <v>62</v>
      </c>
      <c r="U225" s="65" t="s">
        <v>62</v>
      </c>
      <c r="V225" s="65" t="s">
        <v>62</v>
      </c>
      <c r="W225" s="65" t="s">
        <v>61</v>
      </c>
      <c r="X225" s="65" t="s">
        <v>3505</v>
      </c>
      <c r="Y225" s="65" t="s">
        <v>1295</v>
      </c>
      <c r="Z225" s="68" t="s">
        <v>3343</v>
      </c>
      <c r="AA225" s="65" t="s">
        <v>62</v>
      </c>
      <c r="AB225" s="65" t="s">
        <v>64</v>
      </c>
      <c r="AC225" s="65" t="s">
        <v>77</v>
      </c>
      <c r="AD225" s="65" t="s">
        <v>3343</v>
      </c>
      <c r="AE225" s="65" t="s">
        <v>62</v>
      </c>
      <c r="AF225" s="65" t="s">
        <v>62</v>
      </c>
      <c r="AG225" s="65" t="s">
        <v>61</v>
      </c>
      <c r="AH225" s="65" t="s">
        <v>3343</v>
      </c>
      <c r="AI225" s="65" t="s">
        <v>62</v>
      </c>
      <c r="AJ225" s="65" t="s">
        <v>162</v>
      </c>
      <c r="AK225" s="65" t="s">
        <v>72</v>
      </c>
      <c r="AL225" s="65" t="s">
        <v>3343</v>
      </c>
      <c r="AM225" s="65" t="s">
        <v>62</v>
      </c>
    </row>
    <row r="226" spans="1:39" ht="168">
      <c r="A226" s="65" t="s">
        <v>3506</v>
      </c>
      <c r="B226" s="65" t="s">
        <v>3186</v>
      </c>
      <c r="C226" s="65" t="s">
        <v>171</v>
      </c>
      <c r="D226" s="65" t="s">
        <v>172</v>
      </c>
      <c r="E226" s="65" t="s">
        <v>49</v>
      </c>
      <c r="F226" s="65" t="s">
        <v>149</v>
      </c>
      <c r="G226" s="65" t="s">
        <v>2704</v>
      </c>
      <c r="H226" s="65" t="s">
        <v>167</v>
      </c>
      <c r="I226" s="65" t="s">
        <v>173</v>
      </c>
      <c r="J226" s="65" t="s">
        <v>3982</v>
      </c>
      <c r="K226" s="65"/>
      <c r="L226" s="65" t="s">
        <v>62</v>
      </c>
      <c r="M226" s="65" t="s">
        <v>62</v>
      </c>
      <c r="N226" s="65" t="s">
        <v>62</v>
      </c>
      <c r="O226" s="65" t="s">
        <v>61</v>
      </c>
      <c r="P226" s="65" t="s">
        <v>61</v>
      </c>
      <c r="Q226" s="65" t="s">
        <v>61</v>
      </c>
      <c r="R226" s="65" t="s">
        <v>61</v>
      </c>
      <c r="S226" s="65" t="s">
        <v>61</v>
      </c>
      <c r="T226" s="65" t="s">
        <v>62</v>
      </c>
      <c r="U226" s="65" t="s">
        <v>62</v>
      </c>
      <c r="V226" s="65" t="s">
        <v>62</v>
      </c>
      <c r="W226" s="65" t="s">
        <v>61</v>
      </c>
      <c r="X226" s="65" t="s">
        <v>76</v>
      </c>
      <c r="Y226" s="65" t="s">
        <v>76</v>
      </c>
      <c r="Z226" s="65" t="s">
        <v>76</v>
      </c>
      <c r="AA226" s="65" t="s">
        <v>61</v>
      </c>
      <c r="AB226" s="65" t="s">
        <v>77</v>
      </c>
      <c r="AC226" s="65" t="s">
        <v>77</v>
      </c>
      <c r="AD226" s="65" t="s">
        <v>77</v>
      </c>
      <c r="AE226" s="65" t="s">
        <v>61</v>
      </c>
      <c r="AF226" s="65" t="s">
        <v>61</v>
      </c>
      <c r="AG226" s="65" t="s">
        <v>61</v>
      </c>
      <c r="AH226" s="65" t="s">
        <v>61</v>
      </c>
      <c r="AI226" s="65" t="s">
        <v>61</v>
      </c>
      <c r="AJ226" s="65" t="s">
        <v>72</v>
      </c>
      <c r="AK226" s="65" t="s">
        <v>72</v>
      </c>
      <c r="AL226" s="65" t="s">
        <v>72</v>
      </c>
      <c r="AM226" s="65" t="s">
        <v>61</v>
      </c>
    </row>
    <row r="227" spans="1:39" ht="168">
      <c r="A227" s="65" t="s">
        <v>3507</v>
      </c>
      <c r="B227" s="65" t="s">
        <v>3192</v>
      </c>
      <c r="C227" s="65" t="s">
        <v>946</v>
      </c>
      <c r="D227" s="65" t="s">
        <v>939</v>
      </c>
      <c r="E227" s="65" t="s">
        <v>912</v>
      </c>
      <c r="F227" s="65" t="s">
        <v>149</v>
      </c>
      <c r="G227" s="65" t="s">
        <v>3983</v>
      </c>
      <c r="H227" s="65" t="s">
        <v>941</v>
      </c>
      <c r="I227" s="65" t="s">
        <v>949</v>
      </c>
      <c r="J227" s="65" t="s">
        <v>3982</v>
      </c>
      <c r="K227" s="65"/>
      <c r="L227" s="65" t="s">
        <v>62</v>
      </c>
      <c r="M227" s="65" t="s">
        <v>62</v>
      </c>
      <c r="N227" s="65" t="s">
        <v>62</v>
      </c>
      <c r="O227" s="65" t="s">
        <v>61</v>
      </c>
      <c r="P227" s="65" t="s">
        <v>61</v>
      </c>
      <c r="Q227" s="65" t="s">
        <v>61</v>
      </c>
      <c r="R227" s="65" t="s">
        <v>61</v>
      </c>
      <c r="S227" s="65" t="s">
        <v>61</v>
      </c>
      <c r="T227" s="65" t="s">
        <v>62</v>
      </c>
      <c r="U227" s="65" t="s">
        <v>62</v>
      </c>
      <c r="V227" s="65" t="s">
        <v>62</v>
      </c>
      <c r="W227" s="65" t="s">
        <v>61</v>
      </c>
      <c r="X227" s="65" t="s">
        <v>76</v>
      </c>
      <c r="Y227" s="65" t="s">
        <v>76</v>
      </c>
      <c r="Z227" s="65" t="s">
        <v>76</v>
      </c>
      <c r="AA227" s="65" t="s">
        <v>61</v>
      </c>
      <c r="AB227" s="65" t="s">
        <v>77</v>
      </c>
      <c r="AC227" s="65" t="s">
        <v>77</v>
      </c>
      <c r="AD227" s="65" t="s">
        <v>77</v>
      </c>
      <c r="AE227" s="65" t="s">
        <v>61</v>
      </c>
      <c r="AF227" s="65" t="s">
        <v>61</v>
      </c>
      <c r="AG227" s="65" t="s">
        <v>61</v>
      </c>
      <c r="AH227" s="65" t="s">
        <v>61</v>
      </c>
      <c r="AI227" s="65" t="s">
        <v>61</v>
      </c>
      <c r="AJ227" s="65" t="s">
        <v>72</v>
      </c>
      <c r="AK227" s="65" t="s">
        <v>72</v>
      </c>
      <c r="AL227" s="65" t="s">
        <v>72</v>
      </c>
      <c r="AM227" s="65" t="s">
        <v>61</v>
      </c>
    </row>
    <row r="228" spans="1:39" ht="168">
      <c r="A228" s="65" t="s">
        <v>3508</v>
      </c>
      <c r="B228" s="65" t="s">
        <v>3187</v>
      </c>
      <c r="C228" s="65" t="s">
        <v>946</v>
      </c>
      <c r="D228" s="65" t="s">
        <v>935</v>
      </c>
      <c r="E228" s="65" t="s">
        <v>912</v>
      </c>
      <c r="F228" s="65" t="s">
        <v>149</v>
      </c>
      <c r="G228" s="65" t="s">
        <v>3983</v>
      </c>
      <c r="H228" s="65" t="s">
        <v>941</v>
      </c>
      <c r="I228" s="65" t="s">
        <v>948</v>
      </c>
      <c r="J228" s="65" t="s">
        <v>3982</v>
      </c>
      <c r="K228" s="65"/>
      <c r="L228" s="65" t="s">
        <v>62</v>
      </c>
      <c r="M228" s="65" t="s">
        <v>62</v>
      </c>
      <c r="N228" s="65" t="s">
        <v>62</v>
      </c>
      <c r="O228" s="65" t="s">
        <v>61</v>
      </c>
      <c r="P228" s="65" t="s">
        <v>61</v>
      </c>
      <c r="Q228" s="65" t="s">
        <v>61</v>
      </c>
      <c r="R228" s="65" t="s">
        <v>61</v>
      </c>
      <c r="S228" s="65" t="s">
        <v>61</v>
      </c>
      <c r="T228" s="65" t="s">
        <v>62</v>
      </c>
      <c r="U228" s="65" t="s">
        <v>62</v>
      </c>
      <c r="V228" s="65" t="s">
        <v>62</v>
      </c>
      <c r="W228" s="65" t="s">
        <v>61</v>
      </c>
      <c r="X228" s="65" t="s">
        <v>76</v>
      </c>
      <c r="Y228" s="65" t="s">
        <v>76</v>
      </c>
      <c r="Z228" s="65" t="s">
        <v>76</v>
      </c>
      <c r="AA228" s="65" t="s">
        <v>61</v>
      </c>
      <c r="AB228" s="65" t="s">
        <v>77</v>
      </c>
      <c r="AC228" s="65" t="s">
        <v>77</v>
      </c>
      <c r="AD228" s="65" t="s">
        <v>77</v>
      </c>
      <c r="AE228" s="65" t="s">
        <v>61</v>
      </c>
      <c r="AF228" s="65" t="s">
        <v>61</v>
      </c>
      <c r="AG228" s="65" t="s">
        <v>61</v>
      </c>
      <c r="AH228" s="65" t="s">
        <v>61</v>
      </c>
      <c r="AI228" s="65" t="s">
        <v>61</v>
      </c>
      <c r="AJ228" s="65" t="s">
        <v>72</v>
      </c>
      <c r="AK228" s="65" t="s">
        <v>72</v>
      </c>
      <c r="AL228" s="65" t="s">
        <v>72</v>
      </c>
      <c r="AM228" s="65" t="s">
        <v>61</v>
      </c>
    </row>
    <row r="229" spans="1:39" ht="168">
      <c r="A229" s="65" t="s">
        <v>3509</v>
      </c>
      <c r="B229" s="65" t="s">
        <v>3186</v>
      </c>
      <c r="C229" s="65" t="s">
        <v>946</v>
      </c>
      <c r="D229" s="65" t="s">
        <v>933</v>
      </c>
      <c r="E229" s="65" t="s">
        <v>912</v>
      </c>
      <c r="F229" s="65" t="s">
        <v>149</v>
      </c>
      <c r="G229" s="65" t="s">
        <v>2704</v>
      </c>
      <c r="H229" s="65" t="s">
        <v>941</v>
      </c>
      <c r="I229" s="65" t="s">
        <v>947</v>
      </c>
      <c r="J229" s="65" t="s">
        <v>3982</v>
      </c>
      <c r="K229" s="65"/>
      <c r="L229" s="65" t="s">
        <v>62</v>
      </c>
      <c r="M229" s="65" t="s">
        <v>62</v>
      </c>
      <c r="N229" s="65" t="s">
        <v>62</v>
      </c>
      <c r="O229" s="65" t="s">
        <v>61</v>
      </c>
      <c r="P229" s="65" t="s">
        <v>61</v>
      </c>
      <c r="Q229" s="65" t="s">
        <v>61</v>
      </c>
      <c r="R229" s="65" t="s">
        <v>61</v>
      </c>
      <c r="S229" s="65" t="s">
        <v>61</v>
      </c>
      <c r="T229" s="65" t="s">
        <v>62</v>
      </c>
      <c r="U229" s="65" t="s">
        <v>62</v>
      </c>
      <c r="V229" s="65" t="s">
        <v>62</v>
      </c>
      <c r="W229" s="65" t="s">
        <v>61</v>
      </c>
      <c r="X229" s="65" t="s">
        <v>76</v>
      </c>
      <c r="Y229" s="65" t="s">
        <v>76</v>
      </c>
      <c r="Z229" s="65" t="s">
        <v>76</v>
      </c>
      <c r="AA229" s="65" t="s">
        <v>61</v>
      </c>
      <c r="AB229" s="65" t="s">
        <v>77</v>
      </c>
      <c r="AC229" s="65" t="s">
        <v>77</v>
      </c>
      <c r="AD229" s="65" t="s">
        <v>77</v>
      </c>
      <c r="AE229" s="65" t="s">
        <v>61</v>
      </c>
      <c r="AF229" s="65" t="s">
        <v>61</v>
      </c>
      <c r="AG229" s="65" t="s">
        <v>61</v>
      </c>
      <c r="AH229" s="65" t="s">
        <v>61</v>
      </c>
      <c r="AI229" s="65" t="s">
        <v>61</v>
      </c>
      <c r="AJ229" s="65" t="s">
        <v>72</v>
      </c>
      <c r="AK229" s="65" t="s">
        <v>72</v>
      </c>
      <c r="AL229" s="65" t="s">
        <v>72</v>
      </c>
      <c r="AM229" s="65" t="s">
        <v>61</v>
      </c>
    </row>
    <row r="230" spans="1:39" ht="168">
      <c r="A230" s="65" t="s">
        <v>3510</v>
      </c>
      <c r="B230" s="65" t="s">
        <v>3192</v>
      </c>
      <c r="C230" s="65" t="s">
        <v>1322</v>
      </c>
      <c r="D230" s="65" t="s">
        <v>1329</v>
      </c>
      <c r="E230" s="65" t="s">
        <v>1316</v>
      </c>
      <c r="F230" s="65" t="s">
        <v>51</v>
      </c>
      <c r="G230" s="65" t="s">
        <v>3983</v>
      </c>
      <c r="H230" s="65" t="s">
        <v>1318</v>
      </c>
      <c r="I230" s="65" t="s">
        <v>1330</v>
      </c>
      <c r="J230" s="65" t="s">
        <v>3984</v>
      </c>
      <c r="K230" s="65" t="s">
        <v>4007</v>
      </c>
      <c r="L230" s="65" t="s">
        <v>102</v>
      </c>
      <c r="M230" s="65" t="s">
        <v>61</v>
      </c>
      <c r="N230" s="68" t="s">
        <v>3343</v>
      </c>
      <c r="O230" s="65" t="s">
        <v>62</v>
      </c>
      <c r="P230" s="65" t="s">
        <v>61</v>
      </c>
      <c r="Q230" s="65" t="s">
        <v>61</v>
      </c>
      <c r="R230" s="65" t="s">
        <v>61</v>
      </c>
      <c r="S230" s="65" t="s">
        <v>61</v>
      </c>
      <c r="T230" s="65" t="s">
        <v>62</v>
      </c>
      <c r="U230" s="65" t="s">
        <v>62</v>
      </c>
      <c r="V230" s="65" t="s">
        <v>62</v>
      </c>
      <c r="W230" s="65" t="s">
        <v>61</v>
      </c>
      <c r="X230" s="65" t="s">
        <v>3511</v>
      </c>
      <c r="Y230" s="65" t="s">
        <v>138</v>
      </c>
      <c r="Z230" s="68" t="s">
        <v>3343</v>
      </c>
      <c r="AA230" s="65" t="s">
        <v>62</v>
      </c>
      <c r="AB230" s="65" t="s">
        <v>125</v>
      </c>
      <c r="AC230" s="65" t="s">
        <v>64</v>
      </c>
      <c r="AD230" s="65" t="s">
        <v>3343</v>
      </c>
      <c r="AE230" s="65" t="s">
        <v>62</v>
      </c>
      <c r="AF230" s="65" t="s">
        <v>62</v>
      </c>
      <c r="AG230" s="65" t="s">
        <v>62</v>
      </c>
      <c r="AH230" s="65" t="s">
        <v>62</v>
      </c>
      <c r="AI230" s="65" t="s">
        <v>61</v>
      </c>
      <c r="AJ230" s="65" t="s">
        <v>162</v>
      </c>
      <c r="AK230" s="65" t="s">
        <v>72</v>
      </c>
      <c r="AL230" s="65" t="s">
        <v>3343</v>
      </c>
      <c r="AM230" s="65" t="s">
        <v>62</v>
      </c>
    </row>
    <row r="231" spans="1:39" ht="150.75">
      <c r="A231" s="65" t="s">
        <v>3512</v>
      </c>
      <c r="B231" s="65" t="s">
        <v>3186</v>
      </c>
      <c r="C231" s="65" t="s">
        <v>1322</v>
      </c>
      <c r="D231" s="65" t="s">
        <v>1323</v>
      </c>
      <c r="E231" s="65" t="s">
        <v>1316</v>
      </c>
      <c r="F231" s="65" t="s">
        <v>51</v>
      </c>
      <c r="G231" s="65" t="s">
        <v>51</v>
      </c>
      <c r="H231" s="65" t="s">
        <v>1318</v>
      </c>
      <c r="I231" s="65" t="s">
        <v>1324</v>
      </c>
      <c r="J231" s="65" t="s">
        <v>3984</v>
      </c>
      <c r="K231" s="65" t="s">
        <v>3992</v>
      </c>
      <c r="L231" s="65" t="s">
        <v>62</v>
      </c>
      <c r="M231" s="65" t="s">
        <v>62</v>
      </c>
      <c r="N231" s="65" t="s">
        <v>62</v>
      </c>
      <c r="O231" s="65" t="s">
        <v>61</v>
      </c>
      <c r="P231" s="65" t="s">
        <v>61</v>
      </c>
      <c r="Q231" s="65" t="s">
        <v>61</v>
      </c>
      <c r="R231" s="65" t="s">
        <v>61</v>
      </c>
      <c r="S231" s="65" t="s">
        <v>61</v>
      </c>
      <c r="T231" s="65" t="s">
        <v>62</v>
      </c>
      <c r="U231" s="65" t="s">
        <v>62</v>
      </c>
      <c r="V231" s="65" t="s">
        <v>62</v>
      </c>
      <c r="W231" s="65" t="s">
        <v>61</v>
      </c>
      <c r="X231" s="65" t="s">
        <v>536</v>
      </c>
      <c r="Y231" s="65" t="s">
        <v>76</v>
      </c>
      <c r="Z231" s="68" t="s">
        <v>3343</v>
      </c>
      <c r="AA231" s="65" t="s">
        <v>62</v>
      </c>
      <c r="AB231" s="65" t="s">
        <v>64</v>
      </c>
      <c r="AC231" s="65" t="s">
        <v>77</v>
      </c>
      <c r="AD231" s="65" t="s">
        <v>3343</v>
      </c>
      <c r="AE231" s="65" t="s">
        <v>62</v>
      </c>
      <c r="AF231" s="65" t="s">
        <v>61</v>
      </c>
      <c r="AG231" s="65" t="s">
        <v>61</v>
      </c>
      <c r="AH231" s="65" t="s">
        <v>61</v>
      </c>
      <c r="AI231" s="65" t="s">
        <v>61</v>
      </c>
      <c r="AJ231" s="65" t="s">
        <v>72</v>
      </c>
      <c r="AK231" s="65" t="s">
        <v>72</v>
      </c>
      <c r="AL231" s="65" t="s">
        <v>72</v>
      </c>
      <c r="AM231" s="65" t="s">
        <v>61</v>
      </c>
    </row>
    <row r="232" spans="1:39" ht="200.25">
      <c r="A232" s="65" t="s">
        <v>3255</v>
      </c>
      <c r="B232" s="65" t="s">
        <v>3187</v>
      </c>
      <c r="C232" s="65" t="s">
        <v>1322</v>
      </c>
      <c r="D232" s="65" t="s">
        <v>1326</v>
      </c>
      <c r="E232" s="65" t="s">
        <v>1316</v>
      </c>
      <c r="F232" s="65" t="s">
        <v>51</v>
      </c>
      <c r="G232" s="65" t="s">
        <v>3983</v>
      </c>
      <c r="H232" s="65" t="s">
        <v>1318</v>
      </c>
      <c r="I232" s="65" t="s">
        <v>1327</v>
      </c>
      <c r="J232" s="65" t="s">
        <v>3984</v>
      </c>
      <c r="K232" s="65" t="s">
        <v>3985</v>
      </c>
      <c r="L232" s="65" t="s">
        <v>61</v>
      </c>
      <c r="M232" s="65" t="s">
        <v>62</v>
      </c>
      <c r="N232" s="68" t="s">
        <v>3343</v>
      </c>
      <c r="O232" s="65" t="s">
        <v>62</v>
      </c>
      <c r="P232" s="65" t="s">
        <v>61</v>
      </c>
      <c r="Q232" s="65" t="s">
        <v>61</v>
      </c>
      <c r="R232" s="65" t="s">
        <v>61</v>
      </c>
      <c r="S232" s="65" t="s">
        <v>61</v>
      </c>
      <c r="T232" s="65" t="s">
        <v>62</v>
      </c>
      <c r="U232" s="65" t="s">
        <v>62</v>
      </c>
      <c r="V232" s="65" t="s">
        <v>62</v>
      </c>
      <c r="W232" s="65" t="s">
        <v>61</v>
      </c>
      <c r="X232" s="65" t="s">
        <v>138</v>
      </c>
      <c r="Y232" s="65" t="s">
        <v>76</v>
      </c>
      <c r="Z232" s="68" t="s">
        <v>3343</v>
      </c>
      <c r="AA232" s="65" t="s">
        <v>62</v>
      </c>
      <c r="AB232" s="65" t="s">
        <v>64</v>
      </c>
      <c r="AC232" s="65" t="s">
        <v>77</v>
      </c>
      <c r="AD232" s="65" t="s">
        <v>3343</v>
      </c>
      <c r="AE232" s="65" t="s">
        <v>62</v>
      </c>
      <c r="AF232" s="65" t="s">
        <v>62</v>
      </c>
      <c r="AG232" s="65" t="s">
        <v>2681</v>
      </c>
      <c r="AH232" s="65" t="s">
        <v>3343</v>
      </c>
      <c r="AI232" s="65" t="s">
        <v>62</v>
      </c>
      <c r="AJ232" s="65" t="s">
        <v>66</v>
      </c>
      <c r="AK232" s="65" t="s">
        <v>72</v>
      </c>
      <c r="AL232" s="65" t="s">
        <v>3343</v>
      </c>
      <c r="AM232" s="65" t="s">
        <v>62</v>
      </c>
    </row>
    <row r="233" spans="1:39" ht="168">
      <c r="A233" s="65" t="s">
        <v>3513</v>
      </c>
      <c r="B233" s="65" t="s">
        <v>3192</v>
      </c>
      <c r="C233" s="65" t="s">
        <v>590</v>
      </c>
      <c r="D233" s="65" t="s">
        <v>597</v>
      </c>
      <c r="E233" s="65" t="s">
        <v>556</v>
      </c>
      <c r="F233" s="65" t="s">
        <v>80</v>
      </c>
      <c r="G233" s="65" t="s">
        <v>3983</v>
      </c>
      <c r="H233" s="65" t="s">
        <v>585</v>
      </c>
      <c r="I233" s="65" t="s">
        <v>598</v>
      </c>
      <c r="J233" s="65" t="s">
        <v>3984</v>
      </c>
      <c r="K233" s="65" t="s">
        <v>4007</v>
      </c>
      <c r="L233" s="65" t="s">
        <v>61</v>
      </c>
      <c r="M233" s="65" t="s">
        <v>102</v>
      </c>
      <c r="N233" s="68" t="s">
        <v>3343</v>
      </c>
      <c r="O233" s="65" t="s">
        <v>62</v>
      </c>
      <c r="P233" s="65" t="s">
        <v>61</v>
      </c>
      <c r="Q233" s="65" t="s">
        <v>61</v>
      </c>
      <c r="R233" s="65" t="s">
        <v>61</v>
      </c>
      <c r="S233" s="65" t="s">
        <v>61</v>
      </c>
      <c r="T233" s="65" t="s">
        <v>62</v>
      </c>
      <c r="U233" s="65" t="s">
        <v>62</v>
      </c>
      <c r="V233" s="65" t="s">
        <v>62</v>
      </c>
      <c r="W233" s="65" t="s">
        <v>61</v>
      </c>
      <c r="X233" s="65" t="s">
        <v>63</v>
      </c>
      <c r="Y233" s="65" t="s">
        <v>138</v>
      </c>
      <c r="Z233" s="68" t="s">
        <v>3343</v>
      </c>
      <c r="AA233" s="65" t="s">
        <v>62</v>
      </c>
      <c r="AB233" s="65" t="s">
        <v>64</v>
      </c>
      <c r="AC233" s="65" t="s">
        <v>125</v>
      </c>
      <c r="AD233" s="65" t="s">
        <v>3343</v>
      </c>
      <c r="AE233" s="65" t="s">
        <v>62</v>
      </c>
      <c r="AF233" s="65" t="s">
        <v>62</v>
      </c>
      <c r="AG233" s="65" t="s">
        <v>62</v>
      </c>
      <c r="AH233" s="65" t="s">
        <v>62</v>
      </c>
      <c r="AI233" s="65" t="s">
        <v>61</v>
      </c>
      <c r="AJ233" s="65" t="s">
        <v>66</v>
      </c>
      <c r="AK233" s="65" t="s">
        <v>72</v>
      </c>
      <c r="AL233" s="65" t="s">
        <v>3343</v>
      </c>
      <c r="AM233" s="65" t="s">
        <v>62</v>
      </c>
    </row>
    <row r="234" spans="1:39" ht="200.25">
      <c r="A234" s="65" t="s">
        <v>3514</v>
      </c>
      <c r="B234" s="65" t="s">
        <v>3187</v>
      </c>
      <c r="C234" s="65" t="s">
        <v>590</v>
      </c>
      <c r="D234" s="65" t="s">
        <v>594</v>
      </c>
      <c r="E234" s="65" t="s">
        <v>556</v>
      </c>
      <c r="F234" s="65" t="s">
        <v>80</v>
      </c>
      <c r="G234" s="65" t="s">
        <v>3983</v>
      </c>
      <c r="H234" s="65" t="s">
        <v>585</v>
      </c>
      <c r="I234" s="65" t="s">
        <v>595</v>
      </c>
      <c r="J234" s="65" t="s">
        <v>3984</v>
      </c>
      <c r="K234" s="65" t="s">
        <v>3985</v>
      </c>
      <c r="L234" s="65" t="s">
        <v>61</v>
      </c>
      <c r="M234" s="65">
        <v>1</v>
      </c>
      <c r="N234" s="68" t="s">
        <v>3343</v>
      </c>
      <c r="O234" s="65" t="s">
        <v>62</v>
      </c>
      <c r="P234" s="65" t="s">
        <v>61</v>
      </c>
      <c r="Q234" s="65" t="s">
        <v>61</v>
      </c>
      <c r="R234" s="65" t="s">
        <v>61</v>
      </c>
      <c r="S234" s="65" t="s">
        <v>61</v>
      </c>
      <c r="T234" s="65" t="s">
        <v>62</v>
      </c>
      <c r="U234" s="65" t="s">
        <v>62</v>
      </c>
      <c r="V234" s="65" t="s">
        <v>62</v>
      </c>
      <c r="W234" s="65" t="s">
        <v>61</v>
      </c>
      <c r="X234" s="65" t="s">
        <v>63</v>
      </c>
      <c r="Y234" s="65" t="s">
        <v>76</v>
      </c>
      <c r="Z234" s="68" t="s">
        <v>3343</v>
      </c>
      <c r="AA234" s="65" t="s">
        <v>62</v>
      </c>
      <c r="AB234" s="65" t="s">
        <v>64</v>
      </c>
      <c r="AC234" s="65" t="s">
        <v>77</v>
      </c>
      <c r="AD234" s="65" t="s">
        <v>3343</v>
      </c>
      <c r="AE234" s="65" t="s">
        <v>62</v>
      </c>
      <c r="AF234" s="65" t="s">
        <v>62</v>
      </c>
      <c r="AG234" s="65" t="s">
        <v>61</v>
      </c>
      <c r="AH234" s="65" t="s">
        <v>3343</v>
      </c>
      <c r="AI234" s="65" t="s">
        <v>62</v>
      </c>
      <c r="AJ234" s="65" t="s">
        <v>66</v>
      </c>
      <c r="AK234" s="65" t="s">
        <v>72</v>
      </c>
      <c r="AL234" s="65" t="s">
        <v>3343</v>
      </c>
      <c r="AM234" s="65" t="s">
        <v>62</v>
      </c>
    </row>
    <row r="235" spans="1:39" ht="150.75">
      <c r="A235" s="65" t="s">
        <v>3515</v>
      </c>
      <c r="B235" s="65" t="s">
        <v>3186</v>
      </c>
      <c r="C235" s="65" t="s">
        <v>590</v>
      </c>
      <c r="D235" s="65" t="s">
        <v>591</v>
      </c>
      <c r="E235" s="65" t="s">
        <v>556</v>
      </c>
      <c r="F235" s="65" t="s">
        <v>80</v>
      </c>
      <c r="G235" s="65" t="s">
        <v>80</v>
      </c>
      <c r="H235" s="65" t="s">
        <v>585</v>
      </c>
      <c r="I235" s="65" t="s">
        <v>592</v>
      </c>
      <c r="J235" s="65" t="s">
        <v>3984</v>
      </c>
      <c r="K235" s="65" t="s">
        <v>19</v>
      </c>
      <c r="L235" s="65" t="s">
        <v>62</v>
      </c>
      <c r="M235" s="65" t="s">
        <v>62</v>
      </c>
      <c r="N235" s="65" t="s">
        <v>62</v>
      </c>
      <c r="O235" s="65" t="s">
        <v>61</v>
      </c>
      <c r="P235" s="65" t="s">
        <v>61</v>
      </c>
      <c r="Q235" s="65" t="s">
        <v>61</v>
      </c>
      <c r="R235" s="65" t="s">
        <v>61</v>
      </c>
      <c r="S235" s="65" t="s">
        <v>61</v>
      </c>
      <c r="T235" s="65" t="s">
        <v>62</v>
      </c>
      <c r="U235" s="65" t="s">
        <v>62</v>
      </c>
      <c r="V235" s="65" t="s">
        <v>62</v>
      </c>
      <c r="W235" s="65" t="s">
        <v>61</v>
      </c>
      <c r="X235" s="65" t="s">
        <v>76</v>
      </c>
      <c r="Y235" s="65" t="s">
        <v>76</v>
      </c>
      <c r="Z235" s="65" t="s">
        <v>76</v>
      </c>
      <c r="AA235" s="65" t="s">
        <v>61</v>
      </c>
      <c r="AB235" s="65" t="s">
        <v>77</v>
      </c>
      <c r="AC235" s="65" t="s">
        <v>73</v>
      </c>
      <c r="AD235" s="65" t="s">
        <v>3343</v>
      </c>
      <c r="AE235" s="65" t="s">
        <v>62</v>
      </c>
      <c r="AF235" s="65" t="s">
        <v>61</v>
      </c>
      <c r="AG235" s="65" t="s">
        <v>61</v>
      </c>
      <c r="AH235" s="65" t="s">
        <v>61</v>
      </c>
      <c r="AI235" s="65" t="s">
        <v>61</v>
      </c>
      <c r="AJ235" s="65" t="s">
        <v>72</v>
      </c>
      <c r="AK235" s="65" t="s">
        <v>72</v>
      </c>
      <c r="AL235" s="65" t="s">
        <v>72</v>
      </c>
      <c r="AM235" s="65" t="s">
        <v>61</v>
      </c>
    </row>
    <row r="236" spans="1:39" ht="200.25">
      <c r="A236" s="65" t="s">
        <v>3516</v>
      </c>
      <c r="B236" s="65" t="s">
        <v>3192</v>
      </c>
      <c r="C236" s="65" t="s">
        <v>389</v>
      </c>
      <c r="D236" s="65" t="s">
        <v>235</v>
      </c>
      <c r="E236" s="65" t="s">
        <v>329</v>
      </c>
      <c r="F236" s="65" t="s">
        <v>114</v>
      </c>
      <c r="G236" s="65" t="s">
        <v>3983</v>
      </c>
      <c r="H236" s="65" t="s">
        <v>384</v>
      </c>
      <c r="I236" s="65" t="s">
        <v>396</v>
      </c>
      <c r="J236" s="65" t="s">
        <v>3984</v>
      </c>
      <c r="K236" s="65" t="s">
        <v>3985</v>
      </c>
      <c r="L236" s="65" t="s">
        <v>61</v>
      </c>
      <c r="M236" s="65" t="s">
        <v>62</v>
      </c>
      <c r="N236" s="68" t="s">
        <v>3343</v>
      </c>
      <c r="O236" s="65" t="s">
        <v>62</v>
      </c>
      <c r="P236" s="65" t="s">
        <v>61</v>
      </c>
      <c r="Q236" s="65" t="s">
        <v>61</v>
      </c>
      <c r="R236" s="65" t="s">
        <v>61</v>
      </c>
      <c r="S236" s="65" t="s">
        <v>61</v>
      </c>
      <c r="T236" s="65" t="s">
        <v>62</v>
      </c>
      <c r="U236" s="65" t="s">
        <v>62</v>
      </c>
      <c r="V236" s="65" t="s">
        <v>62</v>
      </c>
      <c r="W236" s="65" t="s">
        <v>61</v>
      </c>
      <c r="X236" s="65" t="s">
        <v>397</v>
      </c>
      <c r="Y236" s="65" t="s">
        <v>76</v>
      </c>
      <c r="Z236" s="68" t="s">
        <v>3343</v>
      </c>
      <c r="AA236" s="65" t="s">
        <v>62</v>
      </c>
      <c r="AB236" s="65" t="s">
        <v>64</v>
      </c>
      <c r="AC236" s="65" t="s">
        <v>77</v>
      </c>
      <c r="AD236" s="65" t="s">
        <v>3343</v>
      </c>
      <c r="AE236" s="65" t="s">
        <v>62</v>
      </c>
      <c r="AF236" s="65" t="s">
        <v>62</v>
      </c>
      <c r="AG236" s="65" t="s">
        <v>61</v>
      </c>
      <c r="AH236" s="65" t="s">
        <v>3343</v>
      </c>
      <c r="AI236" s="65" t="s">
        <v>62</v>
      </c>
      <c r="AJ236" s="65" t="s">
        <v>66</v>
      </c>
      <c r="AK236" s="65" t="s">
        <v>72</v>
      </c>
      <c r="AL236" s="65" t="s">
        <v>3343</v>
      </c>
      <c r="AM236" s="65" t="s">
        <v>62</v>
      </c>
    </row>
    <row r="237" spans="1:39" ht="250.5">
      <c r="A237" s="65" t="s">
        <v>3517</v>
      </c>
      <c r="B237" s="65" t="s">
        <v>3187</v>
      </c>
      <c r="C237" s="65" t="s">
        <v>389</v>
      </c>
      <c r="D237" s="65" t="s">
        <v>233</v>
      </c>
      <c r="E237" s="65" t="s">
        <v>329</v>
      </c>
      <c r="F237" s="65" t="s">
        <v>114</v>
      </c>
      <c r="G237" s="65" t="s">
        <v>3983</v>
      </c>
      <c r="H237" s="65" t="s">
        <v>384</v>
      </c>
      <c r="I237" s="65" t="s">
        <v>393</v>
      </c>
      <c r="J237" s="65" t="s">
        <v>3984</v>
      </c>
      <c r="K237" s="65" t="s">
        <v>3985</v>
      </c>
      <c r="L237" s="65" t="s">
        <v>61</v>
      </c>
      <c r="M237" s="65" t="s">
        <v>62</v>
      </c>
      <c r="N237" s="68" t="s">
        <v>3343</v>
      </c>
      <c r="O237" s="65" t="s">
        <v>62</v>
      </c>
      <c r="P237" s="65" t="s">
        <v>61</v>
      </c>
      <c r="Q237" s="65" t="s">
        <v>61</v>
      </c>
      <c r="R237" s="65" t="s">
        <v>61</v>
      </c>
      <c r="S237" s="65" t="s">
        <v>61</v>
      </c>
      <c r="T237" s="65" t="s">
        <v>62</v>
      </c>
      <c r="U237" s="65" t="s">
        <v>62</v>
      </c>
      <c r="V237" s="65" t="s">
        <v>62</v>
      </c>
      <c r="W237" s="65" t="s">
        <v>61</v>
      </c>
      <c r="X237" s="65" t="s">
        <v>3518</v>
      </c>
      <c r="Y237" s="65" t="s">
        <v>76</v>
      </c>
      <c r="Z237" s="68" t="s">
        <v>3343</v>
      </c>
      <c r="AA237" s="65" t="s">
        <v>62</v>
      </c>
      <c r="AB237" s="65" t="s">
        <v>64</v>
      </c>
      <c r="AC237" s="65" t="s">
        <v>77</v>
      </c>
      <c r="AD237" s="65" t="s">
        <v>3343</v>
      </c>
      <c r="AE237" s="65" t="s">
        <v>62</v>
      </c>
      <c r="AF237" s="65" t="s">
        <v>62</v>
      </c>
      <c r="AG237" s="65" t="s">
        <v>61</v>
      </c>
      <c r="AH237" s="65" t="s">
        <v>3343</v>
      </c>
      <c r="AI237" s="65" t="s">
        <v>62</v>
      </c>
      <c r="AJ237" s="65" t="s">
        <v>66</v>
      </c>
      <c r="AK237" s="65" t="s">
        <v>72</v>
      </c>
      <c r="AL237" s="65" t="s">
        <v>3343</v>
      </c>
      <c r="AM237" s="65" t="s">
        <v>62</v>
      </c>
    </row>
    <row r="238" spans="1:39" ht="150.75">
      <c r="A238" s="65" t="s">
        <v>3519</v>
      </c>
      <c r="B238" s="65" t="s">
        <v>3186</v>
      </c>
      <c r="C238" s="65" t="s">
        <v>389</v>
      </c>
      <c r="D238" s="65" t="s">
        <v>230</v>
      </c>
      <c r="E238" s="65" t="s">
        <v>329</v>
      </c>
      <c r="F238" s="65" t="s">
        <v>114</v>
      </c>
      <c r="G238" s="65" t="s">
        <v>2694</v>
      </c>
      <c r="H238" s="65" t="s">
        <v>384</v>
      </c>
      <c r="I238" s="65" t="s">
        <v>390</v>
      </c>
      <c r="J238" s="65" t="s">
        <v>3984</v>
      </c>
      <c r="K238" s="65" t="s">
        <v>18</v>
      </c>
      <c r="L238" s="65" t="s">
        <v>62</v>
      </c>
      <c r="M238" s="65" t="s">
        <v>62</v>
      </c>
      <c r="N238" s="65" t="s">
        <v>62</v>
      </c>
      <c r="O238" s="65" t="s">
        <v>61</v>
      </c>
      <c r="P238" s="65" t="s">
        <v>61</v>
      </c>
      <c r="Q238" s="65" t="s">
        <v>61</v>
      </c>
      <c r="R238" s="65" t="s">
        <v>61</v>
      </c>
      <c r="S238" s="65" t="s">
        <v>61</v>
      </c>
      <c r="T238" s="65" t="s">
        <v>62</v>
      </c>
      <c r="U238" s="65" t="s">
        <v>62</v>
      </c>
      <c r="V238" s="65" t="s">
        <v>62</v>
      </c>
      <c r="W238" s="65" t="s">
        <v>61</v>
      </c>
      <c r="X238" s="65" t="s">
        <v>3520</v>
      </c>
      <c r="Y238" s="65" t="s">
        <v>76</v>
      </c>
      <c r="Z238" s="68" t="s">
        <v>3343</v>
      </c>
      <c r="AA238" s="65" t="s">
        <v>62</v>
      </c>
      <c r="AB238" s="65" t="s">
        <v>77</v>
      </c>
      <c r="AC238" s="65" t="s">
        <v>77</v>
      </c>
      <c r="AD238" s="65" t="s">
        <v>77</v>
      </c>
      <c r="AE238" s="65" t="s">
        <v>61</v>
      </c>
      <c r="AF238" s="65" t="s">
        <v>61</v>
      </c>
      <c r="AG238" s="65" t="s">
        <v>61</v>
      </c>
      <c r="AH238" s="65" t="s">
        <v>61</v>
      </c>
      <c r="AI238" s="65" t="s">
        <v>61</v>
      </c>
      <c r="AJ238" s="65" t="s">
        <v>72</v>
      </c>
      <c r="AK238" s="65" t="s">
        <v>72</v>
      </c>
      <c r="AL238" s="65" t="s">
        <v>72</v>
      </c>
      <c r="AM238" s="65" t="s">
        <v>61</v>
      </c>
    </row>
    <row r="239" spans="1:39" ht="168">
      <c r="A239" s="65" t="s">
        <v>3521</v>
      </c>
      <c r="B239" s="65" t="s">
        <v>3192</v>
      </c>
      <c r="C239" s="65" t="s">
        <v>202</v>
      </c>
      <c r="D239" s="65" t="s">
        <v>210</v>
      </c>
      <c r="E239" s="65" t="s">
        <v>195</v>
      </c>
      <c r="F239" s="65" t="s">
        <v>80</v>
      </c>
      <c r="G239" s="65" t="s">
        <v>3983</v>
      </c>
      <c r="H239" s="65" t="s">
        <v>197</v>
      </c>
      <c r="I239" s="65" t="s">
        <v>211</v>
      </c>
      <c r="J239" s="65" t="s">
        <v>3984</v>
      </c>
      <c r="K239" s="65" t="s">
        <v>18</v>
      </c>
      <c r="L239" s="65" t="s">
        <v>62</v>
      </c>
      <c r="M239" s="65" t="s">
        <v>62</v>
      </c>
      <c r="N239" s="65" t="s">
        <v>62</v>
      </c>
      <c r="O239" s="65" t="s">
        <v>61</v>
      </c>
      <c r="P239" s="65" t="s">
        <v>61</v>
      </c>
      <c r="Q239" s="65" t="s">
        <v>61</v>
      </c>
      <c r="R239" s="65" t="s">
        <v>61</v>
      </c>
      <c r="S239" s="65" t="s">
        <v>61</v>
      </c>
      <c r="T239" s="65" t="s">
        <v>62</v>
      </c>
      <c r="U239" s="65" t="s">
        <v>62</v>
      </c>
      <c r="V239" s="65" t="s">
        <v>62</v>
      </c>
      <c r="W239" s="65" t="s">
        <v>61</v>
      </c>
      <c r="X239" s="65" t="s">
        <v>3354</v>
      </c>
      <c r="Y239" s="65" t="s">
        <v>3280</v>
      </c>
      <c r="Z239" s="68" t="s">
        <v>3343</v>
      </c>
      <c r="AA239" s="65" t="s">
        <v>62</v>
      </c>
      <c r="AB239" s="65" t="s">
        <v>125</v>
      </c>
      <c r="AC239" s="65" t="s">
        <v>125</v>
      </c>
      <c r="AD239" s="65" t="s">
        <v>125</v>
      </c>
      <c r="AE239" s="65" t="s">
        <v>61</v>
      </c>
      <c r="AF239" s="65" t="s">
        <v>61</v>
      </c>
      <c r="AG239" s="65" t="s">
        <v>61</v>
      </c>
      <c r="AH239" s="65" t="s">
        <v>61</v>
      </c>
      <c r="AI239" s="65" t="s">
        <v>61</v>
      </c>
      <c r="AJ239" s="65" t="s">
        <v>72</v>
      </c>
      <c r="AK239" s="65" t="s">
        <v>72</v>
      </c>
      <c r="AL239" s="65" t="s">
        <v>72</v>
      </c>
      <c r="AM239" s="65" t="s">
        <v>61</v>
      </c>
    </row>
    <row r="240" spans="1:39" ht="168">
      <c r="A240" s="65" t="s">
        <v>3522</v>
      </c>
      <c r="B240" s="65" t="s">
        <v>3192</v>
      </c>
      <c r="C240" s="65" t="s">
        <v>202</v>
      </c>
      <c r="D240" s="65" t="s">
        <v>220</v>
      </c>
      <c r="E240" s="65" t="s">
        <v>195</v>
      </c>
      <c r="F240" s="65" t="s">
        <v>80</v>
      </c>
      <c r="G240" s="65" t="s">
        <v>3983</v>
      </c>
      <c r="H240" s="65" t="s">
        <v>197</v>
      </c>
      <c r="I240" s="65" t="s">
        <v>221</v>
      </c>
      <c r="J240" s="65" t="s">
        <v>3982</v>
      </c>
      <c r="K240" s="65"/>
      <c r="L240" s="65" t="s">
        <v>62</v>
      </c>
      <c r="M240" s="65" t="s">
        <v>62</v>
      </c>
      <c r="N240" s="65" t="s">
        <v>62</v>
      </c>
      <c r="O240" s="65" t="s">
        <v>61</v>
      </c>
      <c r="P240" s="65" t="s">
        <v>61</v>
      </c>
      <c r="Q240" s="65" t="s">
        <v>61</v>
      </c>
      <c r="R240" s="65" t="s">
        <v>61</v>
      </c>
      <c r="S240" s="65" t="s">
        <v>61</v>
      </c>
      <c r="T240" s="65" t="s">
        <v>62</v>
      </c>
      <c r="U240" s="65" t="s">
        <v>62</v>
      </c>
      <c r="V240" s="65" t="s">
        <v>62</v>
      </c>
      <c r="W240" s="65" t="s">
        <v>61</v>
      </c>
      <c r="X240" s="65" t="s">
        <v>222</v>
      </c>
      <c r="Y240" s="65" t="s">
        <v>222</v>
      </c>
      <c r="Z240" s="65" t="s">
        <v>222</v>
      </c>
      <c r="AA240" s="65" t="s">
        <v>61</v>
      </c>
      <c r="AB240" s="65" t="s">
        <v>77</v>
      </c>
      <c r="AC240" s="65" t="s">
        <v>77</v>
      </c>
      <c r="AD240" s="65" t="s">
        <v>77</v>
      </c>
      <c r="AE240" s="65" t="s">
        <v>61</v>
      </c>
      <c r="AF240" s="65" t="s">
        <v>61</v>
      </c>
      <c r="AG240" s="65" t="s">
        <v>61</v>
      </c>
      <c r="AH240" s="65" t="s">
        <v>61</v>
      </c>
      <c r="AI240" s="65" t="s">
        <v>61</v>
      </c>
      <c r="AJ240" s="65" t="s">
        <v>72</v>
      </c>
      <c r="AK240" s="65" t="s">
        <v>72</v>
      </c>
      <c r="AL240" s="65" t="s">
        <v>72</v>
      </c>
      <c r="AM240" s="65" t="s">
        <v>61</v>
      </c>
    </row>
    <row r="241" spans="1:39" ht="183.75">
      <c r="A241" s="65" t="s">
        <v>3523</v>
      </c>
      <c r="B241" s="65" t="s">
        <v>3187</v>
      </c>
      <c r="C241" s="65" t="s">
        <v>202</v>
      </c>
      <c r="D241" s="65" t="s">
        <v>207</v>
      </c>
      <c r="E241" s="65" t="s">
        <v>195</v>
      </c>
      <c r="F241" s="65" t="s">
        <v>80</v>
      </c>
      <c r="G241" s="65" t="s">
        <v>3983</v>
      </c>
      <c r="H241" s="65" t="s">
        <v>197</v>
      </c>
      <c r="I241" s="65" t="s">
        <v>208</v>
      </c>
      <c r="J241" s="65" t="s">
        <v>3984</v>
      </c>
      <c r="K241" s="65" t="s">
        <v>3998</v>
      </c>
      <c r="L241" s="65" t="s">
        <v>62</v>
      </c>
      <c r="M241" s="65" t="s">
        <v>61</v>
      </c>
      <c r="N241" s="68" t="s">
        <v>3343</v>
      </c>
      <c r="O241" s="65" t="s">
        <v>62</v>
      </c>
      <c r="P241" s="65" t="s">
        <v>61</v>
      </c>
      <c r="Q241" s="65" t="s">
        <v>61</v>
      </c>
      <c r="R241" s="65" t="s">
        <v>61</v>
      </c>
      <c r="S241" s="65" t="s">
        <v>61</v>
      </c>
      <c r="T241" s="65" t="s">
        <v>62</v>
      </c>
      <c r="U241" s="65" t="s">
        <v>62</v>
      </c>
      <c r="V241" s="65" t="s">
        <v>62</v>
      </c>
      <c r="W241" s="65" t="s">
        <v>61</v>
      </c>
      <c r="X241" s="65" t="s">
        <v>3354</v>
      </c>
      <c r="Y241" s="65" t="s">
        <v>3359</v>
      </c>
      <c r="Z241" s="68" t="s">
        <v>3343</v>
      </c>
      <c r="AA241" s="65" t="s">
        <v>62</v>
      </c>
      <c r="AB241" s="65" t="s">
        <v>125</v>
      </c>
      <c r="AC241" s="65" t="s">
        <v>125</v>
      </c>
      <c r="AD241" s="65" t="s">
        <v>125</v>
      </c>
      <c r="AE241" s="65" t="s">
        <v>61</v>
      </c>
      <c r="AF241" s="65" t="s">
        <v>61</v>
      </c>
      <c r="AG241" s="65" t="s">
        <v>62</v>
      </c>
      <c r="AH241" s="65" t="s">
        <v>3343</v>
      </c>
      <c r="AI241" s="65" t="s">
        <v>62</v>
      </c>
      <c r="AJ241" s="65" t="s">
        <v>72</v>
      </c>
      <c r="AK241" s="65" t="s">
        <v>66</v>
      </c>
      <c r="AL241" s="65" t="s">
        <v>3343</v>
      </c>
      <c r="AM241" s="65" t="s">
        <v>62</v>
      </c>
    </row>
    <row r="242" spans="1:39" ht="168">
      <c r="A242" s="65" t="s">
        <v>3524</v>
      </c>
      <c r="B242" s="65" t="s">
        <v>3187</v>
      </c>
      <c r="C242" s="65" t="s">
        <v>202</v>
      </c>
      <c r="D242" s="65" t="s">
        <v>217</v>
      </c>
      <c r="E242" s="65" t="s">
        <v>195</v>
      </c>
      <c r="F242" s="65" t="s">
        <v>80</v>
      </c>
      <c r="G242" s="65" t="s">
        <v>3983</v>
      </c>
      <c r="H242" s="65" t="s">
        <v>197</v>
      </c>
      <c r="I242" s="65" t="s">
        <v>218</v>
      </c>
      <c r="J242" s="65" t="s">
        <v>3982</v>
      </c>
      <c r="K242" s="65"/>
      <c r="L242" s="65" t="s">
        <v>62</v>
      </c>
      <c r="M242" s="65" t="s">
        <v>62</v>
      </c>
      <c r="N242" s="65" t="s">
        <v>62</v>
      </c>
      <c r="O242" s="65" t="s">
        <v>61</v>
      </c>
      <c r="P242" s="65" t="s">
        <v>61</v>
      </c>
      <c r="Q242" s="65" t="s">
        <v>61</v>
      </c>
      <c r="R242" s="65" t="s">
        <v>61</v>
      </c>
      <c r="S242" s="65" t="s">
        <v>61</v>
      </c>
      <c r="T242" s="65" t="s">
        <v>62</v>
      </c>
      <c r="U242" s="65" t="s">
        <v>62</v>
      </c>
      <c r="V242" s="65" t="s">
        <v>62</v>
      </c>
      <c r="W242" s="65" t="s">
        <v>61</v>
      </c>
      <c r="X242" s="65" t="s">
        <v>222</v>
      </c>
      <c r="Y242" s="65" t="s">
        <v>222</v>
      </c>
      <c r="Z242" s="65" t="s">
        <v>222</v>
      </c>
      <c r="AA242" s="65" t="s">
        <v>61</v>
      </c>
      <c r="AB242" s="65" t="s">
        <v>77</v>
      </c>
      <c r="AC242" s="65" t="s">
        <v>77</v>
      </c>
      <c r="AD242" s="65" t="s">
        <v>77</v>
      </c>
      <c r="AE242" s="65" t="s">
        <v>61</v>
      </c>
      <c r="AF242" s="65" t="s">
        <v>61</v>
      </c>
      <c r="AG242" s="65" t="s">
        <v>61</v>
      </c>
      <c r="AH242" s="65" t="s">
        <v>61</v>
      </c>
      <c r="AI242" s="65" t="s">
        <v>61</v>
      </c>
      <c r="AJ242" s="65" t="s">
        <v>72</v>
      </c>
      <c r="AK242" s="65" t="s">
        <v>72</v>
      </c>
      <c r="AL242" s="65" t="s">
        <v>72</v>
      </c>
      <c r="AM242" s="65" t="s">
        <v>61</v>
      </c>
    </row>
    <row r="243" spans="1:39" ht="216.75">
      <c r="A243" s="65" t="s">
        <v>3525</v>
      </c>
      <c r="B243" s="65" t="s">
        <v>3186</v>
      </c>
      <c r="C243" s="65" t="s">
        <v>202</v>
      </c>
      <c r="D243" s="65" t="s">
        <v>203</v>
      </c>
      <c r="E243" s="65" t="s">
        <v>195</v>
      </c>
      <c r="F243" s="65" t="s">
        <v>80</v>
      </c>
      <c r="G243" s="65" t="s">
        <v>80</v>
      </c>
      <c r="H243" s="65" t="s">
        <v>197</v>
      </c>
      <c r="I243" s="65" t="s">
        <v>204</v>
      </c>
      <c r="J243" s="65" t="s">
        <v>3984</v>
      </c>
      <c r="K243" s="65" t="s">
        <v>3998</v>
      </c>
      <c r="L243" s="65" t="s">
        <v>62</v>
      </c>
      <c r="M243" s="65" t="s">
        <v>102</v>
      </c>
      <c r="N243" s="68" t="s">
        <v>3343</v>
      </c>
      <c r="O243" s="65" t="s">
        <v>62</v>
      </c>
      <c r="P243" s="65" t="s">
        <v>61</v>
      </c>
      <c r="Q243" s="65" t="s">
        <v>61</v>
      </c>
      <c r="R243" s="65" t="s">
        <v>61</v>
      </c>
      <c r="S243" s="65" t="s">
        <v>61</v>
      </c>
      <c r="T243" s="65" t="s">
        <v>62</v>
      </c>
      <c r="U243" s="65" t="s">
        <v>62</v>
      </c>
      <c r="V243" s="65" t="s">
        <v>62</v>
      </c>
      <c r="W243" s="65" t="s">
        <v>61</v>
      </c>
      <c r="X243" s="65" t="s">
        <v>3354</v>
      </c>
      <c r="Y243" s="65" t="s">
        <v>3526</v>
      </c>
      <c r="Z243" s="68" t="s">
        <v>3343</v>
      </c>
      <c r="AA243" s="65" t="s">
        <v>62</v>
      </c>
      <c r="AB243" s="65" t="s">
        <v>125</v>
      </c>
      <c r="AC243" s="65" t="s">
        <v>125</v>
      </c>
      <c r="AD243" s="65" t="s">
        <v>125</v>
      </c>
      <c r="AE243" s="65" t="s">
        <v>61</v>
      </c>
      <c r="AF243" s="65" t="s">
        <v>61</v>
      </c>
      <c r="AG243" s="65" t="s">
        <v>62</v>
      </c>
      <c r="AH243" s="65" t="s">
        <v>3343</v>
      </c>
      <c r="AI243" s="65" t="s">
        <v>62</v>
      </c>
      <c r="AJ243" s="65" t="s">
        <v>72</v>
      </c>
      <c r="AK243" s="65" t="s">
        <v>162</v>
      </c>
      <c r="AL243" s="65" t="s">
        <v>3343</v>
      </c>
      <c r="AM243" s="65" t="s">
        <v>62</v>
      </c>
    </row>
    <row r="244" spans="1:39" ht="150.75">
      <c r="A244" s="65" t="s">
        <v>3527</v>
      </c>
      <c r="B244" s="65" t="s">
        <v>3186</v>
      </c>
      <c r="C244" s="65" t="s">
        <v>202</v>
      </c>
      <c r="D244" s="65" t="s">
        <v>213</v>
      </c>
      <c r="E244" s="65" t="s">
        <v>195</v>
      </c>
      <c r="F244" s="65" t="s">
        <v>80</v>
      </c>
      <c r="G244" s="65" t="s">
        <v>80</v>
      </c>
      <c r="H244" s="65" t="s">
        <v>197</v>
      </c>
      <c r="I244" s="65" t="s">
        <v>214</v>
      </c>
      <c r="J244" s="65" t="s">
        <v>3984</v>
      </c>
      <c r="K244" s="65" t="s">
        <v>4008</v>
      </c>
      <c r="L244" s="65" t="s">
        <v>62</v>
      </c>
      <c r="M244" s="65" t="s">
        <v>62</v>
      </c>
      <c r="N244" s="65" t="s">
        <v>62</v>
      </c>
      <c r="O244" s="65" t="s">
        <v>61</v>
      </c>
      <c r="P244" s="65" t="s">
        <v>61</v>
      </c>
      <c r="Q244" s="65" t="s">
        <v>61</v>
      </c>
      <c r="R244" s="65" t="s">
        <v>61</v>
      </c>
      <c r="S244" s="65" t="s">
        <v>61</v>
      </c>
      <c r="T244" s="65" t="s">
        <v>62</v>
      </c>
      <c r="U244" s="65" t="s">
        <v>62</v>
      </c>
      <c r="V244" s="65" t="s">
        <v>62</v>
      </c>
      <c r="W244" s="65" t="s">
        <v>61</v>
      </c>
      <c r="X244" s="65" t="s">
        <v>222</v>
      </c>
      <c r="Y244" s="65" t="s">
        <v>222</v>
      </c>
      <c r="Z244" s="65" t="s">
        <v>222</v>
      </c>
      <c r="AA244" s="65" t="s">
        <v>61</v>
      </c>
      <c r="AB244" s="65" t="s">
        <v>77</v>
      </c>
      <c r="AC244" s="65" t="s">
        <v>125</v>
      </c>
      <c r="AD244" s="65" t="s">
        <v>3343</v>
      </c>
      <c r="AE244" s="65" t="s">
        <v>62</v>
      </c>
      <c r="AF244" s="65" t="s">
        <v>61</v>
      </c>
      <c r="AG244" s="65" t="s">
        <v>2720</v>
      </c>
      <c r="AH244" s="65" t="s">
        <v>3343</v>
      </c>
      <c r="AI244" s="65" t="s">
        <v>62</v>
      </c>
      <c r="AJ244" s="65" t="s">
        <v>72</v>
      </c>
      <c r="AK244" s="65" t="s">
        <v>72</v>
      </c>
      <c r="AL244" s="65" t="s">
        <v>72</v>
      </c>
      <c r="AM244" s="65" t="s">
        <v>61</v>
      </c>
    </row>
    <row r="245" spans="1:39" ht="168">
      <c r="A245" s="65" t="s">
        <v>3528</v>
      </c>
      <c r="B245" s="65" t="s">
        <v>3192</v>
      </c>
      <c r="C245" s="65" t="s">
        <v>1901</v>
      </c>
      <c r="D245" s="65" t="s">
        <v>1908</v>
      </c>
      <c r="E245" s="65" t="s">
        <v>1884</v>
      </c>
      <c r="F245" s="65" t="s">
        <v>114</v>
      </c>
      <c r="G245" s="65" t="s">
        <v>3983</v>
      </c>
      <c r="H245" s="65" t="s">
        <v>1896</v>
      </c>
      <c r="I245" s="65" t="s">
        <v>1909</v>
      </c>
      <c r="J245" s="65" t="s">
        <v>3982</v>
      </c>
      <c r="K245" s="65"/>
      <c r="L245" s="65" t="s">
        <v>62</v>
      </c>
      <c r="M245" s="65" t="s">
        <v>62</v>
      </c>
      <c r="N245" s="65" t="s">
        <v>62</v>
      </c>
      <c r="O245" s="65" t="s">
        <v>61</v>
      </c>
      <c r="P245" s="65" t="s">
        <v>61</v>
      </c>
      <c r="Q245" s="65" t="s">
        <v>61</v>
      </c>
      <c r="R245" s="65" t="s">
        <v>61</v>
      </c>
      <c r="S245" s="65" t="s">
        <v>61</v>
      </c>
      <c r="T245" s="65" t="s">
        <v>62</v>
      </c>
      <c r="U245" s="65" t="s">
        <v>62</v>
      </c>
      <c r="V245" s="65" t="s">
        <v>62</v>
      </c>
      <c r="W245" s="65" t="s">
        <v>61</v>
      </c>
      <c r="X245" s="65" t="s">
        <v>76</v>
      </c>
      <c r="Y245" s="65" t="s">
        <v>76</v>
      </c>
      <c r="Z245" s="65" t="s">
        <v>76</v>
      </c>
      <c r="AA245" s="65" t="s">
        <v>61</v>
      </c>
      <c r="AB245" s="65" t="s">
        <v>77</v>
      </c>
      <c r="AC245" s="65" t="s">
        <v>77</v>
      </c>
      <c r="AD245" s="65" t="s">
        <v>77</v>
      </c>
      <c r="AE245" s="65" t="s">
        <v>61</v>
      </c>
      <c r="AF245" s="65" t="s">
        <v>61</v>
      </c>
      <c r="AG245" s="65" t="s">
        <v>61</v>
      </c>
      <c r="AH245" s="65" t="s">
        <v>61</v>
      </c>
      <c r="AI245" s="65" t="s">
        <v>61</v>
      </c>
      <c r="AJ245" s="65" t="s">
        <v>72</v>
      </c>
      <c r="AK245" s="65" t="s">
        <v>72</v>
      </c>
      <c r="AL245" s="65" t="s">
        <v>72</v>
      </c>
      <c r="AM245" s="65" t="s">
        <v>61</v>
      </c>
    </row>
    <row r="246" spans="1:39" ht="200.25">
      <c r="A246" s="65" t="s">
        <v>3529</v>
      </c>
      <c r="B246" s="65" t="s">
        <v>3187</v>
      </c>
      <c r="C246" s="65" t="s">
        <v>1901</v>
      </c>
      <c r="D246" s="65" t="s">
        <v>1904</v>
      </c>
      <c r="E246" s="65" t="s">
        <v>1884</v>
      </c>
      <c r="F246" s="65" t="s">
        <v>114</v>
      </c>
      <c r="G246" s="65" t="s">
        <v>3983</v>
      </c>
      <c r="H246" s="65" t="s">
        <v>1896</v>
      </c>
      <c r="I246" s="65" t="s">
        <v>1905</v>
      </c>
      <c r="J246" s="65" t="s">
        <v>3984</v>
      </c>
      <c r="K246" s="65" t="s">
        <v>3985</v>
      </c>
      <c r="L246" s="65" t="s">
        <v>61</v>
      </c>
      <c r="M246" s="65" t="s">
        <v>62</v>
      </c>
      <c r="N246" s="68" t="s">
        <v>3343</v>
      </c>
      <c r="O246" s="65" t="s">
        <v>62</v>
      </c>
      <c r="P246" s="65" t="s">
        <v>61</v>
      </c>
      <c r="Q246" s="65" t="s">
        <v>61</v>
      </c>
      <c r="R246" s="65" t="s">
        <v>61</v>
      </c>
      <c r="S246" s="65" t="s">
        <v>61</v>
      </c>
      <c r="T246" s="65" t="s">
        <v>62</v>
      </c>
      <c r="U246" s="65" t="s">
        <v>62</v>
      </c>
      <c r="V246" s="65" t="s">
        <v>62</v>
      </c>
      <c r="W246" s="65" t="s">
        <v>61</v>
      </c>
      <c r="X246" s="65" t="s">
        <v>3688</v>
      </c>
      <c r="Y246" s="65" t="s">
        <v>76</v>
      </c>
      <c r="Z246" s="68" t="s">
        <v>3343</v>
      </c>
      <c r="AA246" s="65" t="s">
        <v>62</v>
      </c>
      <c r="AB246" s="65" t="s">
        <v>64</v>
      </c>
      <c r="AC246" s="65" t="s">
        <v>77</v>
      </c>
      <c r="AD246" s="65" t="s">
        <v>3343</v>
      </c>
      <c r="AE246" s="65" t="s">
        <v>62</v>
      </c>
      <c r="AF246" s="65" t="s">
        <v>62</v>
      </c>
      <c r="AG246" s="65" t="s">
        <v>61</v>
      </c>
      <c r="AH246" s="65" t="s">
        <v>3343</v>
      </c>
      <c r="AI246" s="65" t="s">
        <v>62</v>
      </c>
      <c r="AJ246" s="65" t="s">
        <v>66</v>
      </c>
      <c r="AK246" s="65" t="s">
        <v>72</v>
      </c>
      <c r="AL246" s="65" t="s">
        <v>3343</v>
      </c>
      <c r="AM246" s="65" t="s">
        <v>62</v>
      </c>
    </row>
    <row r="247" spans="1:39" ht="150.75">
      <c r="A247" s="65" t="s">
        <v>3531</v>
      </c>
      <c r="B247" s="65" t="s">
        <v>3186</v>
      </c>
      <c r="C247" s="65" t="s">
        <v>1901</v>
      </c>
      <c r="D247" s="65" t="s">
        <v>1902</v>
      </c>
      <c r="E247" s="65" t="s">
        <v>1884</v>
      </c>
      <c r="F247" s="65" t="s">
        <v>114</v>
      </c>
      <c r="G247" s="65" t="s">
        <v>2694</v>
      </c>
      <c r="H247" s="65" t="s">
        <v>1896</v>
      </c>
      <c r="I247" s="65" t="s">
        <v>1903</v>
      </c>
      <c r="J247" s="65" t="s">
        <v>3982</v>
      </c>
      <c r="K247" s="65"/>
      <c r="L247" s="65" t="s">
        <v>62</v>
      </c>
      <c r="M247" s="65" t="s">
        <v>62</v>
      </c>
      <c r="N247" s="65" t="s">
        <v>62</v>
      </c>
      <c r="O247" s="65" t="s">
        <v>61</v>
      </c>
      <c r="P247" s="65" t="s">
        <v>61</v>
      </c>
      <c r="Q247" s="65" t="s">
        <v>61</v>
      </c>
      <c r="R247" s="65" t="s">
        <v>61</v>
      </c>
      <c r="S247" s="65" t="s">
        <v>61</v>
      </c>
      <c r="T247" s="65" t="s">
        <v>62</v>
      </c>
      <c r="U247" s="65" t="s">
        <v>62</v>
      </c>
      <c r="V247" s="65" t="s">
        <v>62</v>
      </c>
      <c r="W247" s="65" t="s">
        <v>61</v>
      </c>
      <c r="X247" s="65" t="s">
        <v>76</v>
      </c>
      <c r="Y247" s="65" t="s">
        <v>76</v>
      </c>
      <c r="Z247" s="65" t="s">
        <v>76</v>
      </c>
      <c r="AA247" s="65" t="s">
        <v>61</v>
      </c>
      <c r="AB247" s="65" t="s">
        <v>77</v>
      </c>
      <c r="AC247" s="65" t="s">
        <v>77</v>
      </c>
      <c r="AD247" s="65" t="s">
        <v>77</v>
      </c>
      <c r="AE247" s="65" t="s">
        <v>61</v>
      </c>
      <c r="AF247" s="65" t="s">
        <v>61</v>
      </c>
      <c r="AG247" s="65" t="s">
        <v>61</v>
      </c>
      <c r="AH247" s="65" t="s">
        <v>61</v>
      </c>
      <c r="AI247" s="65" t="s">
        <v>61</v>
      </c>
      <c r="AJ247" s="65" t="s">
        <v>72</v>
      </c>
      <c r="AK247" s="65" t="s">
        <v>72</v>
      </c>
      <c r="AL247" s="65" t="s">
        <v>72</v>
      </c>
      <c r="AM247" s="65" t="s">
        <v>61</v>
      </c>
    </row>
    <row r="248" spans="1:39" ht="150.75">
      <c r="A248" s="65" t="s">
        <v>3532</v>
      </c>
      <c r="B248" s="65" t="s">
        <v>3192</v>
      </c>
      <c r="C248" s="65" t="s">
        <v>229</v>
      </c>
      <c r="D248" s="65" t="s">
        <v>235</v>
      </c>
      <c r="E248" s="65" t="s">
        <v>195</v>
      </c>
      <c r="F248" s="65" t="s">
        <v>80</v>
      </c>
      <c r="G248" s="65" t="s">
        <v>3983</v>
      </c>
      <c r="H248" s="65" t="s">
        <v>224</v>
      </c>
      <c r="I248" s="65" t="s">
        <v>236</v>
      </c>
      <c r="J248" s="65" t="s">
        <v>3982</v>
      </c>
      <c r="K248" s="65"/>
      <c r="L248" s="65" t="s">
        <v>62</v>
      </c>
      <c r="M248" s="65" t="s">
        <v>62</v>
      </c>
      <c r="N248" s="65" t="s">
        <v>62</v>
      </c>
      <c r="O248" s="65" t="s">
        <v>61</v>
      </c>
      <c r="P248" s="65" t="s">
        <v>61</v>
      </c>
      <c r="Q248" s="65" t="s">
        <v>61</v>
      </c>
      <c r="R248" s="65" t="s">
        <v>61</v>
      </c>
      <c r="S248" s="65" t="s">
        <v>61</v>
      </c>
      <c r="T248" s="65" t="s">
        <v>62</v>
      </c>
      <c r="U248" s="65" t="s">
        <v>62</v>
      </c>
      <c r="V248" s="65" t="s">
        <v>62</v>
      </c>
      <c r="W248" s="65" t="s">
        <v>61</v>
      </c>
      <c r="X248" s="65" t="s">
        <v>76</v>
      </c>
      <c r="Y248" s="65" t="s">
        <v>76</v>
      </c>
      <c r="Z248" s="65" t="s">
        <v>76</v>
      </c>
      <c r="AA248" s="65" t="s">
        <v>61</v>
      </c>
      <c r="AB248" s="65" t="s">
        <v>77</v>
      </c>
      <c r="AC248" s="65" t="s">
        <v>77</v>
      </c>
      <c r="AD248" s="65" t="s">
        <v>77</v>
      </c>
      <c r="AE248" s="65" t="s">
        <v>61</v>
      </c>
      <c r="AF248" s="65" t="s">
        <v>61</v>
      </c>
      <c r="AG248" s="65" t="s">
        <v>61</v>
      </c>
      <c r="AH248" s="65" t="s">
        <v>61</v>
      </c>
      <c r="AI248" s="65" t="s">
        <v>61</v>
      </c>
      <c r="AJ248" s="65" t="s">
        <v>72</v>
      </c>
      <c r="AK248" s="65" t="s">
        <v>72</v>
      </c>
      <c r="AL248" s="65" t="s">
        <v>72</v>
      </c>
      <c r="AM248" s="65" t="s">
        <v>61</v>
      </c>
    </row>
    <row r="249" spans="1:39" ht="150.75">
      <c r="A249" s="65" t="s">
        <v>3533</v>
      </c>
      <c r="B249" s="65" t="s">
        <v>3187</v>
      </c>
      <c r="C249" s="65" t="s">
        <v>229</v>
      </c>
      <c r="D249" s="65" t="s">
        <v>233</v>
      </c>
      <c r="E249" s="65" t="s">
        <v>195</v>
      </c>
      <c r="F249" s="65" t="s">
        <v>80</v>
      </c>
      <c r="G249" s="65" t="s">
        <v>3983</v>
      </c>
      <c r="H249" s="65" t="s">
        <v>224</v>
      </c>
      <c r="I249" s="65" t="s">
        <v>234</v>
      </c>
      <c r="J249" s="65" t="s">
        <v>3982</v>
      </c>
      <c r="K249" s="65"/>
      <c r="L249" s="65" t="s">
        <v>62</v>
      </c>
      <c r="M249" s="65" t="s">
        <v>62</v>
      </c>
      <c r="N249" s="65" t="s">
        <v>62</v>
      </c>
      <c r="O249" s="65" t="s">
        <v>61</v>
      </c>
      <c r="P249" s="65" t="s">
        <v>61</v>
      </c>
      <c r="Q249" s="65" t="s">
        <v>61</v>
      </c>
      <c r="R249" s="65" t="s">
        <v>61</v>
      </c>
      <c r="S249" s="65" t="s">
        <v>61</v>
      </c>
      <c r="T249" s="65" t="s">
        <v>62</v>
      </c>
      <c r="U249" s="65" t="s">
        <v>62</v>
      </c>
      <c r="V249" s="65" t="s">
        <v>62</v>
      </c>
      <c r="W249" s="65" t="s">
        <v>61</v>
      </c>
      <c r="X249" s="65" t="s">
        <v>76</v>
      </c>
      <c r="Y249" s="65" t="s">
        <v>76</v>
      </c>
      <c r="Z249" s="65" t="s">
        <v>76</v>
      </c>
      <c r="AA249" s="65" t="s">
        <v>61</v>
      </c>
      <c r="AB249" s="65" t="s">
        <v>77</v>
      </c>
      <c r="AC249" s="65" t="s">
        <v>77</v>
      </c>
      <c r="AD249" s="65" t="s">
        <v>77</v>
      </c>
      <c r="AE249" s="65" t="s">
        <v>61</v>
      </c>
      <c r="AF249" s="65" t="s">
        <v>61</v>
      </c>
      <c r="AG249" s="65" t="s">
        <v>61</v>
      </c>
      <c r="AH249" s="65" t="s">
        <v>61</v>
      </c>
      <c r="AI249" s="65" t="s">
        <v>61</v>
      </c>
      <c r="AJ249" s="65" t="s">
        <v>72</v>
      </c>
      <c r="AK249" s="65" t="s">
        <v>72</v>
      </c>
      <c r="AL249" s="65" t="s">
        <v>72</v>
      </c>
      <c r="AM249" s="65" t="s">
        <v>61</v>
      </c>
    </row>
    <row r="250" spans="1:39" ht="134.25">
      <c r="A250" s="65" t="s">
        <v>3534</v>
      </c>
      <c r="B250" s="65" t="s">
        <v>3186</v>
      </c>
      <c r="C250" s="65" t="s">
        <v>229</v>
      </c>
      <c r="D250" s="65" t="s">
        <v>230</v>
      </c>
      <c r="E250" s="65" t="s">
        <v>195</v>
      </c>
      <c r="F250" s="65" t="s">
        <v>80</v>
      </c>
      <c r="G250" s="65" t="s">
        <v>80</v>
      </c>
      <c r="H250" s="65" t="s">
        <v>224</v>
      </c>
      <c r="I250" s="65" t="s">
        <v>231</v>
      </c>
      <c r="J250" s="65" t="s">
        <v>3982</v>
      </c>
      <c r="K250" s="65"/>
      <c r="L250" s="65" t="s">
        <v>62</v>
      </c>
      <c r="M250" s="65" t="s">
        <v>62</v>
      </c>
      <c r="N250" s="65" t="s">
        <v>62</v>
      </c>
      <c r="O250" s="65" t="s">
        <v>61</v>
      </c>
      <c r="P250" s="65" t="s">
        <v>61</v>
      </c>
      <c r="Q250" s="65" t="s">
        <v>61</v>
      </c>
      <c r="R250" s="65" t="s">
        <v>61</v>
      </c>
      <c r="S250" s="65" t="s">
        <v>61</v>
      </c>
      <c r="T250" s="65" t="s">
        <v>62</v>
      </c>
      <c r="U250" s="65" t="s">
        <v>62</v>
      </c>
      <c r="V250" s="65" t="s">
        <v>62</v>
      </c>
      <c r="W250" s="65" t="s">
        <v>61</v>
      </c>
      <c r="X250" s="65" t="s">
        <v>76</v>
      </c>
      <c r="Y250" s="65" t="s">
        <v>76</v>
      </c>
      <c r="Z250" s="65" t="s">
        <v>76</v>
      </c>
      <c r="AA250" s="65" t="s">
        <v>61</v>
      </c>
      <c r="AB250" s="65" t="s">
        <v>77</v>
      </c>
      <c r="AC250" s="65" t="s">
        <v>77</v>
      </c>
      <c r="AD250" s="65" t="s">
        <v>77</v>
      </c>
      <c r="AE250" s="65" t="s">
        <v>61</v>
      </c>
      <c r="AF250" s="65" t="s">
        <v>61</v>
      </c>
      <c r="AG250" s="65" t="s">
        <v>61</v>
      </c>
      <c r="AH250" s="65" t="s">
        <v>61</v>
      </c>
      <c r="AI250" s="65" t="s">
        <v>61</v>
      </c>
      <c r="AJ250" s="65" t="s">
        <v>72</v>
      </c>
      <c r="AK250" s="65" t="s">
        <v>72</v>
      </c>
      <c r="AL250" s="65" t="s">
        <v>72</v>
      </c>
      <c r="AM250" s="65" t="s">
        <v>61</v>
      </c>
    </row>
    <row r="251" spans="1:39" ht="150.75">
      <c r="A251" s="65" t="s">
        <v>3535</v>
      </c>
      <c r="B251" s="65" t="s">
        <v>3192</v>
      </c>
      <c r="C251" s="65" t="s">
        <v>86</v>
      </c>
      <c r="D251" s="65" t="s">
        <v>92</v>
      </c>
      <c r="E251" s="65" t="s">
        <v>49</v>
      </c>
      <c r="F251" s="65" t="s">
        <v>80</v>
      </c>
      <c r="G251" s="65" t="s">
        <v>3983</v>
      </c>
      <c r="H251" s="65" t="s">
        <v>81</v>
      </c>
      <c r="I251" s="65" t="s">
        <v>93</v>
      </c>
      <c r="J251" s="65" t="s">
        <v>3982</v>
      </c>
      <c r="K251" s="65"/>
      <c r="L251" s="65" t="s">
        <v>62</v>
      </c>
      <c r="M251" s="65" t="s">
        <v>62</v>
      </c>
      <c r="N251" s="65" t="s">
        <v>62</v>
      </c>
      <c r="O251" s="65" t="s">
        <v>61</v>
      </c>
      <c r="P251" s="65" t="s">
        <v>61</v>
      </c>
      <c r="Q251" s="65" t="s">
        <v>61</v>
      </c>
      <c r="R251" s="65" t="s">
        <v>61</v>
      </c>
      <c r="S251" s="65" t="s">
        <v>61</v>
      </c>
      <c r="T251" s="65" t="s">
        <v>62</v>
      </c>
      <c r="U251" s="65" t="s">
        <v>62</v>
      </c>
      <c r="V251" s="65" t="s">
        <v>62</v>
      </c>
      <c r="W251" s="65" t="s">
        <v>61</v>
      </c>
      <c r="X251" s="65" t="s">
        <v>76</v>
      </c>
      <c r="Y251" s="65" t="s">
        <v>76</v>
      </c>
      <c r="Z251" s="65" t="s">
        <v>76</v>
      </c>
      <c r="AA251" s="65" t="s">
        <v>61</v>
      </c>
      <c r="AB251" s="65" t="s">
        <v>77</v>
      </c>
      <c r="AC251" s="65" t="s">
        <v>77</v>
      </c>
      <c r="AD251" s="65" t="s">
        <v>77</v>
      </c>
      <c r="AE251" s="65" t="s">
        <v>61</v>
      </c>
      <c r="AF251" s="65" t="s">
        <v>61</v>
      </c>
      <c r="AG251" s="65" t="s">
        <v>61</v>
      </c>
      <c r="AH251" s="65" t="s">
        <v>61</v>
      </c>
      <c r="AI251" s="65" t="s">
        <v>61</v>
      </c>
      <c r="AJ251" s="65" t="s">
        <v>72</v>
      </c>
      <c r="AK251" s="65" t="s">
        <v>72</v>
      </c>
      <c r="AL251" s="65" t="s">
        <v>72</v>
      </c>
      <c r="AM251" s="65" t="s">
        <v>61</v>
      </c>
    </row>
    <row r="252" spans="1:39" ht="150.75">
      <c r="A252" s="65" t="s">
        <v>3536</v>
      </c>
      <c r="B252" s="65" t="s">
        <v>3187</v>
      </c>
      <c r="C252" s="65" t="s">
        <v>86</v>
      </c>
      <c r="D252" s="65" t="s">
        <v>90</v>
      </c>
      <c r="E252" s="65" t="s">
        <v>49</v>
      </c>
      <c r="F252" s="65" t="s">
        <v>80</v>
      </c>
      <c r="G252" s="65" t="s">
        <v>3983</v>
      </c>
      <c r="H252" s="65" t="s">
        <v>81</v>
      </c>
      <c r="I252" s="65" t="s">
        <v>91</v>
      </c>
      <c r="J252" s="65" t="s">
        <v>3984</v>
      </c>
      <c r="K252" s="65" t="s">
        <v>18</v>
      </c>
      <c r="L252" s="65" t="s">
        <v>62</v>
      </c>
      <c r="M252" s="65" t="s">
        <v>62</v>
      </c>
      <c r="N252" s="65" t="s">
        <v>62</v>
      </c>
      <c r="O252" s="65" t="s">
        <v>61</v>
      </c>
      <c r="P252" s="65" t="s">
        <v>61</v>
      </c>
      <c r="Q252" s="65" t="s">
        <v>61</v>
      </c>
      <c r="R252" s="65" t="s">
        <v>61</v>
      </c>
      <c r="S252" s="65" t="s">
        <v>61</v>
      </c>
      <c r="T252" s="65" t="s">
        <v>62</v>
      </c>
      <c r="U252" s="65" t="s">
        <v>62</v>
      </c>
      <c r="V252" s="65" t="s">
        <v>62</v>
      </c>
      <c r="W252" s="65" t="s">
        <v>61</v>
      </c>
      <c r="X252" s="65" t="s">
        <v>76</v>
      </c>
      <c r="Y252" s="65" t="s">
        <v>536</v>
      </c>
      <c r="Z252" s="68" t="s">
        <v>3343</v>
      </c>
      <c r="AA252" s="65" t="s">
        <v>62</v>
      </c>
      <c r="AB252" s="65" t="s">
        <v>77</v>
      </c>
      <c r="AC252" s="65" t="s">
        <v>77</v>
      </c>
      <c r="AD252" s="65" t="s">
        <v>77</v>
      </c>
      <c r="AE252" s="65" t="s">
        <v>61</v>
      </c>
      <c r="AF252" s="65" t="s">
        <v>61</v>
      </c>
      <c r="AG252" s="65" t="s">
        <v>61</v>
      </c>
      <c r="AH252" s="65" t="s">
        <v>61</v>
      </c>
      <c r="AI252" s="65" t="s">
        <v>61</v>
      </c>
      <c r="AJ252" s="65" t="s">
        <v>72</v>
      </c>
      <c r="AK252" s="65" t="s">
        <v>72</v>
      </c>
      <c r="AL252" s="65" t="s">
        <v>72</v>
      </c>
      <c r="AM252" s="65" t="s">
        <v>61</v>
      </c>
    </row>
    <row r="253" spans="1:39" ht="134.25">
      <c r="A253" s="65" t="s">
        <v>3537</v>
      </c>
      <c r="B253" s="65" t="s">
        <v>3186</v>
      </c>
      <c r="C253" s="65" t="s">
        <v>86</v>
      </c>
      <c r="D253" s="65" t="s">
        <v>87</v>
      </c>
      <c r="E253" s="65" t="s">
        <v>49</v>
      </c>
      <c r="F253" s="65" t="s">
        <v>80</v>
      </c>
      <c r="G253" s="65" t="s">
        <v>80</v>
      </c>
      <c r="H253" s="65" t="s">
        <v>81</v>
      </c>
      <c r="I253" s="65" t="s">
        <v>88</v>
      </c>
      <c r="J253" s="65" t="s">
        <v>3982</v>
      </c>
      <c r="K253" s="65"/>
      <c r="L253" s="65" t="s">
        <v>62</v>
      </c>
      <c r="M253" s="65" t="s">
        <v>62</v>
      </c>
      <c r="N253" s="65" t="s">
        <v>62</v>
      </c>
      <c r="O253" s="65" t="s">
        <v>61</v>
      </c>
      <c r="P253" s="65" t="s">
        <v>61</v>
      </c>
      <c r="Q253" s="65" t="s">
        <v>61</v>
      </c>
      <c r="R253" s="65" t="s">
        <v>61</v>
      </c>
      <c r="S253" s="65" t="s">
        <v>61</v>
      </c>
      <c r="T253" s="65" t="s">
        <v>62</v>
      </c>
      <c r="U253" s="65" t="s">
        <v>62</v>
      </c>
      <c r="V253" s="65" t="s">
        <v>62</v>
      </c>
      <c r="W253" s="65" t="s">
        <v>61</v>
      </c>
      <c r="X253" s="65" t="s">
        <v>76</v>
      </c>
      <c r="Y253" s="65" t="s">
        <v>76</v>
      </c>
      <c r="Z253" s="65" t="s">
        <v>76</v>
      </c>
      <c r="AA253" s="65" t="s">
        <v>61</v>
      </c>
      <c r="AB253" s="65" t="s">
        <v>77</v>
      </c>
      <c r="AC253" s="65" t="s">
        <v>77</v>
      </c>
      <c r="AD253" s="65" t="s">
        <v>77</v>
      </c>
      <c r="AE253" s="65" t="s">
        <v>61</v>
      </c>
      <c r="AF253" s="65" t="s">
        <v>61</v>
      </c>
      <c r="AG253" s="65" t="s">
        <v>61</v>
      </c>
      <c r="AH253" s="65" t="s">
        <v>61</v>
      </c>
      <c r="AI253" s="65" t="s">
        <v>61</v>
      </c>
      <c r="AJ253" s="65" t="s">
        <v>72</v>
      </c>
      <c r="AK253" s="65" t="s">
        <v>72</v>
      </c>
      <c r="AL253" s="65" t="s">
        <v>72</v>
      </c>
      <c r="AM253" s="65" t="s">
        <v>61</v>
      </c>
    </row>
    <row r="254" spans="1:39" ht="150.75">
      <c r="A254" s="65" t="s">
        <v>3538</v>
      </c>
      <c r="B254" s="65" t="s">
        <v>3192</v>
      </c>
      <c r="C254" s="65" t="s">
        <v>337</v>
      </c>
      <c r="D254" s="65" t="s">
        <v>342</v>
      </c>
      <c r="E254" s="65" t="s">
        <v>329</v>
      </c>
      <c r="F254" s="65" t="s">
        <v>51</v>
      </c>
      <c r="G254" s="65" t="s">
        <v>3983</v>
      </c>
      <c r="H254" s="65" t="s">
        <v>331</v>
      </c>
      <c r="I254" s="65" t="s">
        <v>343</v>
      </c>
      <c r="J254" s="65" t="s">
        <v>3982</v>
      </c>
      <c r="K254" s="65"/>
      <c r="L254" s="65" t="s">
        <v>62</v>
      </c>
      <c r="M254" s="65" t="s">
        <v>62</v>
      </c>
      <c r="N254" s="65" t="s">
        <v>62</v>
      </c>
      <c r="O254" s="65" t="s">
        <v>61</v>
      </c>
      <c r="P254" s="65" t="s">
        <v>61</v>
      </c>
      <c r="Q254" s="65" t="s">
        <v>61</v>
      </c>
      <c r="R254" s="65" t="s">
        <v>61</v>
      </c>
      <c r="S254" s="65" t="s">
        <v>61</v>
      </c>
      <c r="T254" s="65" t="s">
        <v>62</v>
      </c>
      <c r="U254" s="65" t="s">
        <v>62</v>
      </c>
      <c r="V254" s="65" t="s">
        <v>62</v>
      </c>
      <c r="W254" s="65" t="s">
        <v>61</v>
      </c>
      <c r="X254" s="65" t="s">
        <v>76</v>
      </c>
      <c r="Y254" s="65" t="s">
        <v>76</v>
      </c>
      <c r="Z254" s="65" t="s">
        <v>76</v>
      </c>
      <c r="AA254" s="65" t="s">
        <v>61</v>
      </c>
      <c r="AB254" s="65" t="s">
        <v>77</v>
      </c>
      <c r="AC254" s="65" t="s">
        <v>77</v>
      </c>
      <c r="AD254" s="65" t="s">
        <v>77</v>
      </c>
      <c r="AE254" s="65" t="s">
        <v>61</v>
      </c>
      <c r="AF254" s="65" t="s">
        <v>61</v>
      </c>
      <c r="AG254" s="65" t="s">
        <v>61</v>
      </c>
      <c r="AH254" s="65" t="s">
        <v>61</v>
      </c>
      <c r="AI254" s="65" t="s">
        <v>61</v>
      </c>
      <c r="AJ254" s="65" t="s">
        <v>72</v>
      </c>
      <c r="AK254" s="65" t="s">
        <v>72</v>
      </c>
      <c r="AL254" s="65" t="s">
        <v>72</v>
      </c>
      <c r="AM254" s="65" t="s">
        <v>61</v>
      </c>
    </row>
    <row r="255" spans="1:39" ht="168">
      <c r="A255" s="65" t="s">
        <v>3539</v>
      </c>
      <c r="B255" s="65" t="s">
        <v>3192</v>
      </c>
      <c r="C255" s="65" t="s">
        <v>337</v>
      </c>
      <c r="D255" s="65" t="s">
        <v>349</v>
      </c>
      <c r="E255" s="65" t="s">
        <v>329</v>
      </c>
      <c r="F255" s="65" t="s">
        <v>51</v>
      </c>
      <c r="G255" s="65" t="s">
        <v>3983</v>
      </c>
      <c r="H255" s="65" t="s">
        <v>331</v>
      </c>
      <c r="I255" s="65" t="s">
        <v>350</v>
      </c>
      <c r="J255" s="65" t="s">
        <v>3982</v>
      </c>
      <c r="K255" s="65"/>
      <c r="L255" s="65" t="s">
        <v>62</v>
      </c>
      <c r="M255" s="65" t="s">
        <v>62</v>
      </c>
      <c r="N255" s="65" t="s">
        <v>62</v>
      </c>
      <c r="O255" s="65" t="s">
        <v>61</v>
      </c>
      <c r="P255" s="65" t="s">
        <v>61</v>
      </c>
      <c r="Q255" s="65" t="s">
        <v>61</v>
      </c>
      <c r="R255" s="65" t="s">
        <v>61</v>
      </c>
      <c r="S255" s="65" t="s">
        <v>61</v>
      </c>
      <c r="T255" s="65" t="s">
        <v>62</v>
      </c>
      <c r="U255" s="65" t="s">
        <v>62</v>
      </c>
      <c r="V255" s="65" t="s">
        <v>62</v>
      </c>
      <c r="W255" s="65" t="s">
        <v>61</v>
      </c>
      <c r="X255" s="65" t="s">
        <v>76</v>
      </c>
      <c r="Y255" s="65" t="s">
        <v>76</v>
      </c>
      <c r="Z255" s="65" t="s">
        <v>76</v>
      </c>
      <c r="AA255" s="65" t="s">
        <v>61</v>
      </c>
      <c r="AB255" s="65" t="s">
        <v>77</v>
      </c>
      <c r="AC255" s="65" t="s">
        <v>77</v>
      </c>
      <c r="AD255" s="65" t="s">
        <v>77</v>
      </c>
      <c r="AE255" s="65" t="s">
        <v>61</v>
      </c>
      <c r="AF255" s="65" t="s">
        <v>61</v>
      </c>
      <c r="AG255" s="65" t="s">
        <v>61</v>
      </c>
      <c r="AH255" s="65" t="s">
        <v>61</v>
      </c>
      <c r="AI255" s="65" t="s">
        <v>61</v>
      </c>
      <c r="AJ255" s="65" t="s">
        <v>72</v>
      </c>
      <c r="AK255" s="65" t="s">
        <v>72</v>
      </c>
      <c r="AL255" s="65" t="s">
        <v>72</v>
      </c>
      <c r="AM255" s="65" t="s">
        <v>61</v>
      </c>
    </row>
    <row r="256" spans="1:39" ht="150.75">
      <c r="A256" s="65" t="s">
        <v>3540</v>
      </c>
      <c r="B256" s="65" t="s">
        <v>3192</v>
      </c>
      <c r="C256" s="65" t="s">
        <v>337</v>
      </c>
      <c r="D256" s="65" t="s">
        <v>357</v>
      </c>
      <c r="E256" s="65" t="s">
        <v>329</v>
      </c>
      <c r="F256" s="65" t="s">
        <v>51</v>
      </c>
      <c r="G256" s="65" t="s">
        <v>3983</v>
      </c>
      <c r="H256" s="65" t="s">
        <v>331</v>
      </c>
      <c r="I256" s="65" t="s">
        <v>358</v>
      </c>
      <c r="J256" s="65" t="s">
        <v>3984</v>
      </c>
      <c r="K256" s="65" t="s">
        <v>3992</v>
      </c>
      <c r="L256" s="65" t="s">
        <v>62</v>
      </c>
      <c r="M256" s="65" t="s">
        <v>62</v>
      </c>
      <c r="N256" s="65" t="s">
        <v>62</v>
      </c>
      <c r="O256" s="65" t="s">
        <v>61</v>
      </c>
      <c r="P256" s="65" t="s">
        <v>61</v>
      </c>
      <c r="Q256" s="65" t="s">
        <v>61</v>
      </c>
      <c r="R256" s="65" t="s">
        <v>61</v>
      </c>
      <c r="S256" s="65" t="s">
        <v>61</v>
      </c>
      <c r="T256" s="65" t="s">
        <v>62</v>
      </c>
      <c r="U256" s="65" t="s">
        <v>62</v>
      </c>
      <c r="V256" s="65" t="s">
        <v>62</v>
      </c>
      <c r="W256" s="65" t="s">
        <v>61</v>
      </c>
      <c r="X256" s="65" t="s">
        <v>3424</v>
      </c>
      <c r="Y256" s="65" t="s">
        <v>76</v>
      </c>
      <c r="Z256" s="68" t="s">
        <v>3343</v>
      </c>
      <c r="AA256" s="65" t="s">
        <v>62</v>
      </c>
      <c r="AB256" s="65" t="s">
        <v>125</v>
      </c>
      <c r="AC256" s="65" t="s">
        <v>77</v>
      </c>
      <c r="AD256" s="65" t="s">
        <v>3343</v>
      </c>
      <c r="AE256" s="65" t="s">
        <v>62</v>
      </c>
      <c r="AF256" s="65" t="s">
        <v>61</v>
      </c>
      <c r="AG256" s="65" t="s">
        <v>61</v>
      </c>
      <c r="AH256" s="65" t="s">
        <v>61</v>
      </c>
      <c r="AI256" s="65" t="s">
        <v>61</v>
      </c>
      <c r="AJ256" s="65" t="s">
        <v>72</v>
      </c>
      <c r="AK256" s="65" t="s">
        <v>72</v>
      </c>
      <c r="AL256" s="65" t="s">
        <v>72</v>
      </c>
      <c r="AM256" s="65" t="s">
        <v>61</v>
      </c>
    </row>
    <row r="257" spans="1:39" ht="168">
      <c r="A257" s="65" t="s">
        <v>3541</v>
      </c>
      <c r="B257" s="65" t="s">
        <v>3192</v>
      </c>
      <c r="C257" s="65" t="s">
        <v>337</v>
      </c>
      <c r="D257" s="65" t="s">
        <v>364</v>
      </c>
      <c r="E257" s="65" t="s">
        <v>329</v>
      </c>
      <c r="F257" s="65" t="s">
        <v>51</v>
      </c>
      <c r="G257" s="65" t="s">
        <v>3983</v>
      </c>
      <c r="H257" s="65" t="s">
        <v>331</v>
      </c>
      <c r="I257" s="65" t="s">
        <v>365</v>
      </c>
      <c r="J257" s="65" t="s">
        <v>3982</v>
      </c>
      <c r="K257" s="65"/>
      <c r="L257" s="65" t="s">
        <v>62</v>
      </c>
      <c r="M257" s="65" t="s">
        <v>62</v>
      </c>
      <c r="N257" s="65" t="s">
        <v>62</v>
      </c>
      <c r="O257" s="65" t="s">
        <v>61</v>
      </c>
      <c r="P257" s="65" t="s">
        <v>61</v>
      </c>
      <c r="Q257" s="65" t="s">
        <v>61</v>
      </c>
      <c r="R257" s="65" t="s">
        <v>61</v>
      </c>
      <c r="S257" s="65" t="s">
        <v>61</v>
      </c>
      <c r="T257" s="65" t="s">
        <v>62</v>
      </c>
      <c r="U257" s="65" t="s">
        <v>62</v>
      </c>
      <c r="V257" s="65" t="s">
        <v>62</v>
      </c>
      <c r="W257" s="65" t="s">
        <v>61</v>
      </c>
      <c r="X257" s="65" t="s">
        <v>76</v>
      </c>
      <c r="Y257" s="65" t="s">
        <v>76</v>
      </c>
      <c r="Z257" s="65" t="s">
        <v>76</v>
      </c>
      <c r="AA257" s="65" t="s">
        <v>61</v>
      </c>
      <c r="AB257" s="65" t="s">
        <v>77</v>
      </c>
      <c r="AC257" s="65" t="s">
        <v>77</v>
      </c>
      <c r="AD257" s="65" t="s">
        <v>77</v>
      </c>
      <c r="AE257" s="65" t="s">
        <v>61</v>
      </c>
      <c r="AF257" s="65" t="s">
        <v>61</v>
      </c>
      <c r="AG257" s="65" t="s">
        <v>61</v>
      </c>
      <c r="AH257" s="65" t="s">
        <v>61</v>
      </c>
      <c r="AI257" s="65" t="s">
        <v>61</v>
      </c>
      <c r="AJ257" s="65" t="s">
        <v>72</v>
      </c>
      <c r="AK257" s="65" t="s">
        <v>72</v>
      </c>
      <c r="AL257" s="65" t="s">
        <v>72</v>
      </c>
      <c r="AM257" s="65" t="s">
        <v>61</v>
      </c>
    </row>
    <row r="258" spans="1:39" ht="150.75">
      <c r="A258" s="65" t="s">
        <v>3542</v>
      </c>
      <c r="B258" s="65" t="s">
        <v>3187</v>
      </c>
      <c r="C258" s="65" t="s">
        <v>337</v>
      </c>
      <c r="D258" s="65" t="s">
        <v>340</v>
      </c>
      <c r="E258" s="65" t="s">
        <v>329</v>
      </c>
      <c r="F258" s="65" t="s">
        <v>51</v>
      </c>
      <c r="G258" s="65" t="s">
        <v>3983</v>
      </c>
      <c r="H258" s="65" t="s">
        <v>331</v>
      </c>
      <c r="I258" s="65" t="s">
        <v>341</v>
      </c>
      <c r="J258" s="65" t="s">
        <v>3982</v>
      </c>
      <c r="K258" s="65"/>
      <c r="L258" s="65" t="s">
        <v>62</v>
      </c>
      <c r="M258" s="65" t="s">
        <v>62</v>
      </c>
      <c r="N258" s="65" t="s">
        <v>62</v>
      </c>
      <c r="O258" s="65" t="s">
        <v>61</v>
      </c>
      <c r="P258" s="65" t="s">
        <v>61</v>
      </c>
      <c r="Q258" s="65" t="s">
        <v>61</v>
      </c>
      <c r="R258" s="65" t="s">
        <v>61</v>
      </c>
      <c r="S258" s="65" t="s">
        <v>61</v>
      </c>
      <c r="T258" s="65" t="s">
        <v>62</v>
      </c>
      <c r="U258" s="65" t="s">
        <v>62</v>
      </c>
      <c r="V258" s="65" t="s">
        <v>62</v>
      </c>
      <c r="W258" s="65" t="s">
        <v>61</v>
      </c>
      <c r="X258" s="65" t="s">
        <v>76</v>
      </c>
      <c r="Y258" s="65" t="s">
        <v>76</v>
      </c>
      <c r="Z258" s="65" t="s">
        <v>76</v>
      </c>
      <c r="AA258" s="65" t="s">
        <v>61</v>
      </c>
      <c r="AB258" s="65" t="s">
        <v>77</v>
      </c>
      <c r="AC258" s="65" t="s">
        <v>77</v>
      </c>
      <c r="AD258" s="65" t="s">
        <v>77</v>
      </c>
      <c r="AE258" s="65" t="s">
        <v>61</v>
      </c>
      <c r="AF258" s="65" t="s">
        <v>61</v>
      </c>
      <c r="AG258" s="65" t="s">
        <v>61</v>
      </c>
      <c r="AH258" s="65" t="s">
        <v>61</v>
      </c>
      <c r="AI258" s="65" t="s">
        <v>61</v>
      </c>
      <c r="AJ258" s="65" t="s">
        <v>72</v>
      </c>
      <c r="AK258" s="65" t="s">
        <v>72</v>
      </c>
      <c r="AL258" s="65" t="s">
        <v>72</v>
      </c>
      <c r="AM258" s="65" t="s">
        <v>61</v>
      </c>
    </row>
    <row r="259" spans="1:39" ht="168">
      <c r="A259" s="65" t="s">
        <v>3543</v>
      </c>
      <c r="B259" s="65" t="s">
        <v>3187</v>
      </c>
      <c r="C259" s="65" t="s">
        <v>337</v>
      </c>
      <c r="D259" s="65" t="s">
        <v>347</v>
      </c>
      <c r="E259" s="65" t="s">
        <v>329</v>
      </c>
      <c r="F259" s="65" t="s">
        <v>51</v>
      </c>
      <c r="G259" s="65" t="s">
        <v>3983</v>
      </c>
      <c r="H259" s="65" t="s">
        <v>331</v>
      </c>
      <c r="I259" s="65" t="s">
        <v>348</v>
      </c>
      <c r="J259" s="65" t="s">
        <v>3982</v>
      </c>
      <c r="K259" s="65"/>
      <c r="L259" s="65" t="s">
        <v>62</v>
      </c>
      <c r="M259" s="65" t="s">
        <v>62</v>
      </c>
      <c r="N259" s="65" t="s">
        <v>62</v>
      </c>
      <c r="O259" s="65" t="s">
        <v>61</v>
      </c>
      <c r="P259" s="65" t="s">
        <v>61</v>
      </c>
      <c r="Q259" s="65" t="s">
        <v>61</v>
      </c>
      <c r="R259" s="65" t="s">
        <v>61</v>
      </c>
      <c r="S259" s="65" t="s">
        <v>61</v>
      </c>
      <c r="T259" s="65" t="s">
        <v>62</v>
      </c>
      <c r="U259" s="65" t="s">
        <v>62</v>
      </c>
      <c r="V259" s="65" t="s">
        <v>62</v>
      </c>
      <c r="W259" s="65" t="s">
        <v>61</v>
      </c>
      <c r="X259" s="65" t="s">
        <v>76</v>
      </c>
      <c r="Y259" s="65" t="s">
        <v>76</v>
      </c>
      <c r="Z259" s="65" t="s">
        <v>76</v>
      </c>
      <c r="AA259" s="65" t="s">
        <v>61</v>
      </c>
      <c r="AB259" s="65" t="s">
        <v>77</v>
      </c>
      <c r="AC259" s="65" t="s">
        <v>77</v>
      </c>
      <c r="AD259" s="65" t="s">
        <v>77</v>
      </c>
      <c r="AE259" s="65" t="s">
        <v>61</v>
      </c>
      <c r="AF259" s="65" t="s">
        <v>61</v>
      </c>
      <c r="AG259" s="65" t="s">
        <v>61</v>
      </c>
      <c r="AH259" s="65" t="s">
        <v>61</v>
      </c>
      <c r="AI259" s="65" t="s">
        <v>61</v>
      </c>
      <c r="AJ259" s="65" t="s">
        <v>72</v>
      </c>
      <c r="AK259" s="65" t="s">
        <v>72</v>
      </c>
      <c r="AL259" s="65" t="s">
        <v>72</v>
      </c>
      <c r="AM259" s="65" t="s">
        <v>61</v>
      </c>
    </row>
    <row r="260" spans="1:39" ht="150.75">
      <c r="A260" s="65" t="s">
        <v>3240</v>
      </c>
      <c r="B260" s="65" t="s">
        <v>3187</v>
      </c>
      <c r="C260" s="65" t="s">
        <v>337</v>
      </c>
      <c r="D260" s="65" t="s">
        <v>355</v>
      </c>
      <c r="E260" s="65" t="s">
        <v>329</v>
      </c>
      <c r="F260" s="65" t="s">
        <v>51</v>
      </c>
      <c r="G260" s="65" t="s">
        <v>3983</v>
      </c>
      <c r="H260" s="65" t="s">
        <v>331</v>
      </c>
      <c r="I260" s="65" t="s">
        <v>356</v>
      </c>
      <c r="J260" s="65" t="s">
        <v>3984</v>
      </c>
      <c r="K260" s="65" t="s">
        <v>3986</v>
      </c>
      <c r="L260" s="65" t="s">
        <v>62</v>
      </c>
      <c r="M260" s="65" t="s">
        <v>62</v>
      </c>
      <c r="N260" s="65" t="s">
        <v>62</v>
      </c>
      <c r="O260" s="65" t="s">
        <v>61</v>
      </c>
      <c r="P260" s="65" t="s">
        <v>61</v>
      </c>
      <c r="Q260" s="65" t="s">
        <v>61</v>
      </c>
      <c r="R260" s="65" t="s">
        <v>61</v>
      </c>
      <c r="S260" s="65" t="s">
        <v>61</v>
      </c>
      <c r="T260" s="65" t="s">
        <v>62</v>
      </c>
      <c r="U260" s="65" t="s">
        <v>62</v>
      </c>
      <c r="V260" s="65" t="s">
        <v>62</v>
      </c>
      <c r="W260" s="65" t="s">
        <v>61</v>
      </c>
      <c r="X260" s="65" t="s">
        <v>3424</v>
      </c>
      <c r="Y260" s="65" t="s">
        <v>2729</v>
      </c>
      <c r="Z260" s="68" t="s">
        <v>3343</v>
      </c>
      <c r="AA260" s="65" t="s">
        <v>62</v>
      </c>
      <c r="AB260" s="65" t="s">
        <v>125</v>
      </c>
      <c r="AC260" s="65" t="s">
        <v>77</v>
      </c>
      <c r="AD260" s="65" t="s">
        <v>3343</v>
      </c>
      <c r="AE260" s="65" t="s">
        <v>62</v>
      </c>
      <c r="AF260" s="65" t="s">
        <v>61</v>
      </c>
      <c r="AG260" s="65" t="s">
        <v>2730</v>
      </c>
      <c r="AH260" s="65" t="s">
        <v>3343</v>
      </c>
      <c r="AI260" s="65" t="s">
        <v>62</v>
      </c>
      <c r="AJ260" s="65" t="s">
        <v>72</v>
      </c>
      <c r="AK260" s="65" t="s">
        <v>72</v>
      </c>
      <c r="AL260" s="65" t="s">
        <v>72</v>
      </c>
      <c r="AM260" s="65" t="s">
        <v>61</v>
      </c>
    </row>
    <row r="261" spans="1:39" ht="168">
      <c r="A261" s="65" t="s">
        <v>3544</v>
      </c>
      <c r="B261" s="65" t="s">
        <v>3187</v>
      </c>
      <c r="C261" s="65" t="s">
        <v>337</v>
      </c>
      <c r="D261" s="65" t="s">
        <v>362</v>
      </c>
      <c r="E261" s="65" t="s">
        <v>329</v>
      </c>
      <c r="F261" s="65" t="s">
        <v>51</v>
      </c>
      <c r="G261" s="65" t="s">
        <v>3983</v>
      </c>
      <c r="H261" s="65" t="s">
        <v>331</v>
      </c>
      <c r="I261" s="65" t="s">
        <v>363</v>
      </c>
      <c r="J261" s="65" t="s">
        <v>3982</v>
      </c>
      <c r="K261" s="65"/>
      <c r="L261" s="65" t="s">
        <v>62</v>
      </c>
      <c r="M261" s="65" t="s">
        <v>62</v>
      </c>
      <c r="N261" s="65" t="s">
        <v>62</v>
      </c>
      <c r="O261" s="65" t="s">
        <v>61</v>
      </c>
      <c r="P261" s="65" t="s">
        <v>61</v>
      </c>
      <c r="Q261" s="65" t="s">
        <v>61</v>
      </c>
      <c r="R261" s="65" t="s">
        <v>61</v>
      </c>
      <c r="S261" s="65" t="s">
        <v>61</v>
      </c>
      <c r="T261" s="65" t="s">
        <v>62</v>
      </c>
      <c r="U261" s="65" t="s">
        <v>62</v>
      </c>
      <c r="V261" s="65" t="s">
        <v>62</v>
      </c>
      <c r="W261" s="65" t="s">
        <v>61</v>
      </c>
      <c r="X261" s="65" t="s">
        <v>76</v>
      </c>
      <c r="Y261" s="65" t="s">
        <v>76</v>
      </c>
      <c r="Z261" s="65" t="s">
        <v>76</v>
      </c>
      <c r="AA261" s="65" t="s">
        <v>61</v>
      </c>
      <c r="AB261" s="65" t="s">
        <v>77</v>
      </c>
      <c r="AC261" s="65" t="s">
        <v>77</v>
      </c>
      <c r="AD261" s="65" t="s">
        <v>77</v>
      </c>
      <c r="AE261" s="65" t="s">
        <v>61</v>
      </c>
      <c r="AF261" s="65" t="s">
        <v>61</v>
      </c>
      <c r="AG261" s="65" t="s">
        <v>61</v>
      </c>
      <c r="AH261" s="65" t="s">
        <v>61</v>
      </c>
      <c r="AI261" s="65" t="s">
        <v>61</v>
      </c>
      <c r="AJ261" s="65" t="s">
        <v>72</v>
      </c>
      <c r="AK261" s="65" t="s">
        <v>72</v>
      </c>
      <c r="AL261" s="65" t="s">
        <v>72</v>
      </c>
      <c r="AM261" s="65" t="s">
        <v>61</v>
      </c>
    </row>
    <row r="262" spans="1:39" ht="134.25">
      <c r="A262" s="65" t="s">
        <v>3545</v>
      </c>
      <c r="B262" s="65" t="s">
        <v>3186</v>
      </c>
      <c r="C262" s="65" t="s">
        <v>337</v>
      </c>
      <c r="D262" s="65" t="s">
        <v>338</v>
      </c>
      <c r="E262" s="65" t="s">
        <v>329</v>
      </c>
      <c r="F262" s="65" t="s">
        <v>51</v>
      </c>
      <c r="G262" s="65" t="s">
        <v>51</v>
      </c>
      <c r="H262" s="65" t="s">
        <v>331</v>
      </c>
      <c r="I262" s="65" t="s">
        <v>339</v>
      </c>
      <c r="J262" s="65" t="s">
        <v>3982</v>
      </c>
      <c r="K262" s="65"/>
      <c r="L262" s="65" t="s">
        <v>62</v>
      </c>
      <c r="M262" s="65" t="s">
        <v>62</v>
      </c>
      <c r="N262" s="65" t="s">
        <v>62</v>
      </c>
      <c r="O262" s="65" t="s">
        <v>61</v>
      </c>
      <c r="P262" s="65" t="s">
        <v>61</v>
      </c>
      <c r="Q262" s="65" t="s">
        <v>61</v>
      </c>
      <c r="R262" s="65" t="s">
        <v>61</v>
      </c>
      <c r="S262" s="65" t="s">
        <v>61</v>
      </c>
      <c r="T262" s="65" t="s">
        <v>62</v>
      </c>
      <c r="U262" s="65" t="s">
        <v>62</v>
      </c>
      <c r="V262" s="65" t="s">
        <v>62</v>
      </c>
      <c r="W262" s="65" t="s">
        <v>61</v>
      </c>
      <c r="X262" s="65" t="s">
        <v>76</v>
      </c>
      <c r="Y262" s="65" t="s">
        <v>76</v>
      </c>
      <c r="Z262" s="65" t="s">
        <v>76</v>
      </c>
      <c r="AA262" s="65" t="s">
        <v>61</v>
      </c>
      <c r="AB262" s="65" t="s">
        <v>77</v>
      </c>
      <c r="AC262" s="65" t="s">
        <v>77</v>
      </c>
      <c r="AD262" s="65" t="s">
        <v>77</v>
      </c>
      <c r="AE262" s="65" t="s">
        <v>61</v>
      </c>
      <c r="AF262" s="65" t="s">
        <v>61</v>
      </c>
      <c r="AG262" s="65" t="s">
        <v>61</v>
      </c>
      <c r="AH262" s="65" t="s">
        <v>61</v>
      </c>
      <c r="AI262" s="65" t="s">
        <v>61</v>
      </c>
      <c r="AJ262" s="65" t="s">
        <v>72</v>
      </c>
      <c r="AK262" s="65" t="s">
        <v>72</v>
      </c>
      <c r="AL262" s="65" t="s">
        <v>72</v>
      </c>
      <c r="AM262" s="65" t="s">
        <v>61</v>
      </c>
    </row>
    <row r="263" spans="1:39" ht="150.75">
      <c r="A263" s="65" t="s">
        <v>3546</v>
      </c>
      <c r="B263" s="65" t="s">
        <v>3186</v>
      </c>
      <c r="C263" s="65" t="s">
        <v>337</v>
      </c>
      <c r="D263" s="65" t="s">
        <v>345</v>
      </c>
      <c r="E263" s="65" t="s">
        <v>329</v>
      </c>
      <c r="F263" s="65" t="s">
        <v>51</v>
      </c>
      <c r="G263" s="65" t="s">
        <v>51</v>
      </c>
      <c r="H263" s="65" t="s">
        <v>331</v>
      </c>
      <c r="I263" s="65" t="s">
        <v>346</v>
      </c>
      <c r="J263" s="65" t="s">
        <v>3982</v>
      </c>
      <c r="K263" s="65"/>
      <c r="L263" s="65" t="s">
        <v>62</v>
      </c>
      <c r="M263" s="65" t="s">
        <v>62</v>
      </c>
      <c r="N263" s="65" t="s">
        <v>62</v>
      </c>
      <c r="O263" s="65" t="s">
        <v>61</v>
      </c>
      <c r="P263" s="65" t="s">
        <v>61</v>
      </c>
      <c r="Q263" s="65" t="s">
        <v>61</v>
      </c>
      <c r="R263" s="65" t="s">
        <v>61</v>
      </c>
      <c r="S263" s="65" t="s">
        <v>61</v>
      </c>
      <c r="T263" s="65" t="s">
        <v>62</v>
      </c>
      <c r="U263" s="65" t="s">
        <v>62</v>
      </c>
      <c r="V263" s="65" t="s">
        <v>62</v>
      </c>
      <c r="W263" s="65" t="s">
        <v>61</v>
      </c>
      <c r="X263" s="65" t="s">
        <v>76</v>
      </c>
      <c r="Y263" s="65" t="s">
        <v>76</v>
      </c>
      <c r="Z263" s="65" t="s">
        <v>76</v>
      </c>
      <c r="AA263" s="65" t="s">
        <v>61</v>
      </c>
      <c r="AB263" s="65" t="s">
        <v>77</v>
      </c>
      <c r="AC263" s="65" t="s">
        <v>77</v>
      </c>
      <c r="AD263" s="65" t="s">
        <v>77</v>
      </c>
      <c r="AE263" s="65" t="s">
        <v>61</v>
      </c>
      <c r="AF263" s="65" t="s">
        <v>61</v>
      </c>
      <c r="AG263" s="65" t="s">
        <v>61</v>
      </c>
      <c r="AH263" s="65" t="s">
        <v>61</v>
      </c>
      <c r="AI263" s="65" t="s">
        <v>61</v>
      </c>
      <c r="AJ263" s="65" t="s">
        <v>72</v>
      </c>
      <c r="AK263" s="65" t="s">
        <v>72</v>
      </c>
      <c r="AL263" s="65" t="s">
        <v>72</v>
      </c>
      <c r="AM263" s="65" t="s">
        <v>61</v>
      </c>
    </row>
    <row r="264" spans="1:39" ht="134.25">
      <c r="A264" s="65" t="s">
        <v>3547</v>
      </c>
      <c r="B264" s="65" t="s">
        <v>3186</v>
      </c>
      <c r="C264" s="65" t="s">
        <v>337</v>
      </c>
      <c r="D264" s="65" t="s">
        <v>352</v>
      </c>
      <c r="E264" s="65" t="s">
        <v>329</v>
      </c>
      <c r="F264" s="65" t="s">
        <v>51</v>
      </c>
      <c r="G264" s="65" t="s">
        <v>51</v>
      </c>
      <c r="H264" s="65" t="s">
        <v>331</v>
      </c>
      <c r="I264" s="65" t="s">
        <v>353</v>
      </c>
      <c r="J264" s="65" t="s">
        <v>3984</v>
      </c>
      <c r="K264" s="65" t="s">
        <v>3992</v>
      </c>
      <c r="L264" s="65" t="s">
        <v>62</v>
      </c>
      <c r="M264" s="65" t="s">
        <v>62</v>
      </c>
      <c r="N264" s="65" t="s">
        <v>62</v>
      </c>
      <c r="O264" s="65" t="s">
        <v>61</v>
      </c>
      <c r="P264" s="65" t="s">
        <v>61</v>
      </c>
      <c r="Q264" s="65" t="s">
        <v>61</v>
      </c>
      <c r="R264" s="65" t="s">
        <v>61</v>
      </c>
      <c r="S264" s="65" t="s">
        <v>61</v>
      </c>
      <c r="T264" s="65" t="s">
        <v>62</v>
      </c>
      <c r="U264" s="65" t="s">
        <v>62</v>
      </c>
      <c r="V264" s="65" t="s">
        <v>62</v>
      </c>
      <c r="W264" s="65" t="s">
        <v>61</v>
      </c>
      <c r="X264" s="65" t="s">
        <v>3424</v>
      </c>
      <c r="Y264" s="65" t="s">
        <v>76</v>
      </c>
      <c r="Z264" s="68" t="s">
        <v>3343</v>
      </c>
      <c r="AA264" s="65" t="s">
        <v>62</v>
      </c>
      <c r="AB264" s="65" t="s">
        <v>125</v>
      </c>
      <c r="AC264" s="65" t="s">
        <v>77</v>
      </c>
      <c r="AD264" s="65" t="s">
        <v>3343</v>
      </c>
      <c r="AE264" s="65" t="s">
        <v>62</v>
      </c>
      <c r="AF264" s="65" t="s">
        <v>61</v>
      </c>
      <c r="AG264" s="65" t="s">
        <v>61</v>
      </c>
      <c r="AH264" s="65" t="s">
        <v>61</v>
      </c>
      <c r="AI264" s="65" t="s">
        <v>61</v>
      </c>
      <c r="AJ264" s="65" t="s">
        <v>72</v>
      </c>
      <c r="AK264" s="65" t="s">
        <v>72</v>
      </c>
      <c r="AL264" s="65" t="s">
        <v>72</v>
      </c>
      <c r="AM264" s="65" t="s">
        <v>61</v>
      </c>
    </row>
    <row r="265" spans="1:39" ht="150.75">
      <c r="A265" s="65" t="s">
        <v>3548</v>
      </c>
      <c r="B265" s="65" t="s">
        <v>3186</v>
      </c>
      <c r="C265" s="65" t="s">
        <v>337</v>
      </c>
      <c r="D265" s="65" t="s">
        <v>360</v>
      </c>
      <c r="E265" s="65" t="s">
        <v>329</v>
      </c>
      <c r="F265" s="65" t="s">
        <v>51</v>
      </c>
      <c r="G265" s="65" t="s">
        <v>51</v>
      </c>
      <c r="H265" s="65" t="s">
        <v>331</v>
      </c>
      <c r="I265" s="65" t="s">
        <v>361</v>
      </c>
      <c r="J265" s="65" t="s">
        <v>3982</v>
      </c>
      <c r="K265" s="65"/>
      <c r="L265" s="65" t="s">
        <v>62</v>
      </c>
      <c r="M265" s="65" t="s">
        <v>62</v>
      </c>
      <c r="N265" s="65" t="s">
        <v>62</v>
      </c>
      <c r="O265" s="65" t="s">
        <v>61</v>
      </c>
      <c r="P265" s="65" t="s">
        <v>61</v>
      </c>
      <c r="Q265" s="65" t="s">
        <v>61</v>
      </c>
      <c r="R265" s="65" t="s">
        <v>61</v>
      </c>
      <c r="S265" s="65" t="s">
        <v>61</v>
      </c>
      <c r="T265" s="65" t="s">
        <v>62</v>
      </c>
      <c r="U265" s="65" t="s">
        <v>62</v>
      </c>
      <c r="V265" s="65" t="s">
        <v>62</v>
      </c>
      <c r="W265" s="65" t="s">
        <v>61</v>
      </c>
      <c r="X265" s="65" t="s">
        <v>76</v>
      </c>
      <c r="Y265" s="65" t="s">
        <v>76</v>
      </c>
      <c r="Z265" s="65" t="s">
        <v>76</v>
      </c>
      <c r="AA265" s="65" t="s">
        <v>61</v>
      </c>
      <c r="AB265" s="65" t="s">
        <v>77</v>
      </c>
      <c r="AC265" s="65" t="s">
        <v>77</v>
      </c>
      <c r="AD265" s="65" t="s">
        <v>77</v>
      </c>
      <c r="AE265" s="65" t="s">
        <v>61</v>
      </c>
      <c r="AF265" s="65" t="s">
        <v>61</v>
      </c>
      <c r="AG265" s="65" t="s">
        <v>61</v>
      </c>
      <c r="AH265" s="65" t="s">
        <v>61</v>
      </c>
      <c r="AI265" s="65" t="s">
        <v>61</v>
      </c>
      <c r="AJ265" s="65" t="s">
        <v>72</v>
      </c>
      <c r="AK265" s="65" t="s">
        <v>72</v>
      </c>
      <c r="AL265" s="65" t="s">
        <v>72</v>
      </c>
      <c r="AM265" s="65" t="s">
        <v>61</v>
      </c>
    </row>
    <row r="266" spans="1:39" ht="150.75">
      <c r="A266" s="65" t="s">
        <v>3549</v>
      </c>
      <c r="B266" s="65" t="s">
        <v>3192</v>
      </c>
      <c r="C266" s="65" t="s">
        <v>1021</v>
      </c>
      <c r="D266" s="65" t="s">
        <v>1026</v>
      </c>
      <c r="E266" s="65" t="s">
        <v>1014</v>
      </c>
      <c r="F266" s="65" t="s">
        <v>51</v>
      </c>
      <c r="G266" s="65" t="s">
        <v>3983</v>
      </c>
      <c r="H266" s="65" t="s">
        <v>1016</v>
      </c>
      <c r="I266" s="65" t="s">
        <v>1027</v>
      </c>
      <c r="J266" s="65" t="s">
        <v>3982</v>
      </c>
      <c r="K266" s="65"/>
      <c r="L266" s="65" t="s">
        <v>62</v>
      </c>
      <c r="M266" s="65" t="s">
        <v>62</v>
      </c>
      <c r="N266" s="65" t="s">
        <v>62</v>
      </c>
      <c r="O266" s="65" t="s">
        <v>61</v>
      </c>
      <c r="P266" s="65" t="s">
        <v>61</v>
      </c>
      <c r="Q266" s="65" t="s">
        <v>61</v>
      </c>
      <c r="R266" s="65" t="s">
        <v>61</v>
      </c>
      <c r="S266" s="65" t="s">
        <v>61</v>
      </c>
      <c r="T266" s="65" t="s">
        <v>62</v>
      </c>
      <c r="U266" s="65" t="s">
        <v>62</v>
      </c>
      <c r="V266" s="65" t="s">
        <v>62</v>
      </c>
      <c r="W266" s="65" t="s">
        <v>61</v>
      </c>
      <c r="X266" s="65" t="s">
        <v>76</v>
      </c>
      <c r="Y266" s="65" t="s">
        <v>76</v>
      </c>
      <c r="Z266" s="65" t="s">
        <v>76</v>
      </c>
      <c r="AA266" s="65" t="s">
        <v>61</v>
      </c>
      <c r="AB266" s="65" t="s">
        <v>77</v>
      </c>
      <c r="AC266" s="65" t="s">
        <v>77</v>
      </c>
      <c r="AD266" s="65" t="s">
        <v>77</v>
      </c>
      <c r="AE266" s="65" t="s">
        <v>61</v>
      </c>
      <c r="AF266" s="65" t="s">
        <v>61</v>
      </c>
      <c r="AG266" s="65" t="s">
        <v>61</v>
      </c>
      <c r="AH266" s="65" t="s">
        <v>61</v>
      </c>
      <c r="AI266" s="65" t="s">
        <v>61</v>
      </c>
      <c r="AJ266" s="65" t="s">
        <v>72</v>
      </c>
      <c r="AK266" s="65" t="s">
        <v>72</v>
      </c>
      <c r="AL266" s="65" t="s">
        <v>72</v>
      </c>
      <c r="AM266" s="65" t="s">
        <v>61</v>
      </c>
    </row>
    <row r="267" spans="1:39" ht="150.75">
      <c r="A267" s="65" t="s">
        <v>3550</v>
      </c>
      <c r="B267" s="65" t="s">
        <v>3187</v>
      </c>
      <c r="C267" s="65" t="s">
        <v>1021</v>
      </c>
      <c r="D267" s="65" t="s">
        <v>1024</v>
      </c>
      <c r="E267" s="65" t="s">
        <v>1014</v>
      </c>
      <c r="F267" s="65" t="s">
        <v>51</v>
      </c>
      <c r="G267" s="65" t="s">
        <v>3983</v>
      </c>
      <c r="H267" s="65" t="s">
        <v>1016</v>
      </c>
      <c r="I267" s="65" t="s">
        <v>1025</v>
      </c>
      <c r="J267" s="65" t="s">
        <v>3982</v>
      </c>
      <c r="K267" s="65"/>
      <c r="L267" s="65" t="s">
        <v>62</v>
      </c>
      <c r="M267" s="65" t="s">
        <v>62</v>
      </c>
      <c r="N267" s="65" t="s">
        <v>62</v>
      </c>
      <c r="O267" s="65" t="s">
        <v>61</v>
      </c>
      <c r="P267" s="65" t="s">
        <v>61</v>
      </c>
      <c r="Q267" s="65" t="s">
        <v>61</v>
      </c>
      <c r="R267" s="65" t="s">
        <v>61</v>
      </c>
      <c r="S267" s="65" t="s">
        <v>61</v>
      </c>
      <c r="T267" s="65" t="s">
        <v>62</v>
      </c>
      <c r="U267" s="65" t="s">
        <v>62</v>
      </c>
      <c r="V267" s="65" t="s">
        <v>62</v>
      </c>
      <c r="W267" s="65" t="s">
        <v>61</v>
      </c>
      <c r="X267" s="65" t="s">
        <v>76</v>
      </c>
      <c r="Y267" s="65" t="s">
        <v>76</v>
      </c>
      <c r="Z267" s="65" t="s">
        <v>76</v>
      </c>
      <c r="AA267" s="65" t="s">
        <v>61</v>
      </c>
      <c r="AB267" s="65" t="s">
        <v>77</v>
      </c>
      <c r="AC267" s="65" t="s">
        <v>77</v>
      </c>
      <c r="AD267" s="65" t="s">
        <v>77</v>
      </c>
      <c r="AE267" s="65" t="s">
        <v>61</v>
      </c>
      <c r="AF267" s="65" t="s">
        <v>61</v>
      </c>
      <c r="AG267" s="65" t="s">
        <v>61</v>
      </c>
      <c r="AH267" s="65" t="s">
        <v>61</v>
      </c>
      <c r="AI267" s="65" t="s">
        <v>61</v>
      </c>
      <c r="AJ267" s="65" t="s">
        <v>72</v>
      </c>
      <c r="AK267" s="65" t="s">
        <v>72</v>
      </c>
      <c r="AL267" s="65" t="s">
        <v>72</v>
      </c>
      <c r="AM267" s="65" t="s">
        <v>61</v>
      </c>
    </row>
    <row r="268" spans="1:39" ht="134.25">
      <c r="A268" s="65" t="s">
        <v>3551</v>
      </c>
      <c r="B268" s="65" t="s">
        <v>3186</v>
      </c>
      <c r="C268" s="65" t="s">
        <v>1021</v>
      </c>
      <c r="D268" s="65" t="s">
        <v>1022</v>
      </c>
      <c r="E268" s="65" t="s">
        <v>1014</v>
      </c>
      <c r="F268" s="65" t="s">
        <v>51</v>
      </c>
      <c r="G268" s="65" t="s">
        <v>51</v>
      </c>
      <c r="H268" s="65" t="s">
        <v>1016</v>
      </c>
      <c r="I268" s="65" t="s">
        <v>1023</v>
      </c>
      <c r="J268" s="65" t="s">
        <v>3982</v>
      </c>
      <c r="K268" s="65"/>
      <c r="L268" s="65" t="s">
        <v>62</v>
      </c>
      <c r="M268" s="65" t="s">
        <v>62</v>
      </c>
      <c r="N268" s="65" t="s">
        <v>62</v>
      </c>
      <c r="O268" s="65" t="s">
        <v>61</v>
      </c>
      <c r="P268" s="65" t="s">
        <v>61</v>
      </c>
      <c r="Q268" s="65" t="s">
        <v>61</v>
      </c>
      <c r="R268" s="65" t="s">
        <v>61</v>
      </c>
      <c r="S268" s="65" t="s">
        <v>61</v>
      </c>
      <c r="T268" s="65" t="s">
        <v>62</v>
      </c>
      <c r="U268" s="65" t="s">
        <v>62</v>
      </c>
      <c r="V268" s="65" t="s">
        <v>62</v>
      </c>
      <c r="W268" s="65" t="s">
        <v>61</v>
      </c>
      <c r="X268" s="65" t="s">
        <v>76</v>
      </c>
      <c r="Y268" s="65" t="s">
        <v>76</v>
      </c>
      <c r="Z268" s="65" t="s">
        <v>76</v>
      </c>
      <c r="AA268" s="65" t="s">
        <v>61</v>
      </c>
      <c r="AB268" s="65" t="s">
        <v>77</v>
      </c>
      <c r="AC268" s="65" t="s">
        <v>77</v>
      </c>
      <c r="AD268" s="65" t="s">
        <v>77</v>
      </c>
      <c r="AE268" s="65" t="s">
        <v>61</v>
      </c>
      <c r="AF268" s="65" t="s">
        <v>61</v>
      </c>
      <c r="AG268" s="65" t="s">
        <v>61</v>
      </c>
      <c r="AH268" s="65" t="s">
        <v>61</v>
      </c>
      <c r="AI268" s="65" t="s">
        <v>61</v>
      </c>
      <c r="AJ268" s="65" t="s">
        <v>72</v>
      </c>
      <c r="AK268" s="65" t="s">
        <v>72</v>
      </c>
      <c r="AL268" s="65" t="s">
        <v>72</v>
      </c>
      <c r="AM268" s="65" t="s">
        <v>61</v>
      </c>
    </row>
    <row r="269" spans="1:39" ht="234">
      <c r="A269" s="65" t="s">
        <v>3552</v>
      </c>
      <c r="B269" s="65" t="s">
        <v>3192</v>
      </c>
      <c r="C269" s="65" t="s">
        <v>2449</v>
      </c>
      <c r="D269" s="65" t="s">
        <v>357</v>
      </c>
      <c r="E269" s="65" t="s">
        <v>2408</v>
      </c>
      <c r="F269" s="65" t="s">
        <v>114</v>
      </c>
      <c r="G269" s="65" t="s">
        <v>3983</v>
      </c>
      <c r="H269" s="65" t="s">
        <v>2444</v>
      </c>
      <c r="I269" s="65" t="s">
        <v>3105</v>
      </c>
      <c r="J269" s="65" t="s">
        <v>3982</v>
      </c>
      <c r="K269" s="65"/>
      <c r="L269" s="65" t="s">
        <v>62</v>
      </c>
      <c r="M269" s="65" t="s">
        <v>62</v>
      </c>
      <c r="N269" s="65" t="s">
        <v>62</v>
      </c>
      <c r="O269" s="65" t="s">
        <v>61</v>
      </c>
      <c r="P269" s="65" t="s">
        <v>61</v>
      </c>
      <c r="Q269" s="65" t="s">
        <v>61</v>
      </c>
      <c r="R269" s="65" t="s">
        <v>61</v>
      </c>
      <c r="S269" s="65" t="s">
        <v>61</v>
      </c>
      <c r="T269" s="65" t="s">
        <v>62</v>
      </c>
      <c r="U269" s="65" t="s">
        <v>62</v>
      </c>
      <c r="V269" s="65" t="s">
        <v>62</v>
      </c>
      <c r="W269" s="65" t="s">
        <v>61</v>
      </c>
      <c r="X269" s="65" t="s">
        <v>76</v>
      </c>
      <c r="Y269" s="65" t="s">
        <v>76</v>
      </c>
      <c r="Z269" s="65" t="s">
        <v>76</v>
      </c>
      <c r="AA269" s="65" t="s">
        <v>61</v>
      </c>
      <c r="AB269" s="65" t="s">
        <v>77</v>
      </c>
      <c r="AC269" s="65" t="s">
        <v>77</v>
      </c>
      <c r="AD269" s="65" t="s">
        <v>77</v>
      </c>
      <c r="AE269" s="65" t="s">
        <v>61</v>
      </c>
      <c r="AF269" s="65" t="s">
        <v>61</v>
      </c>
      <c r="AG269" s="65" t="s">
        <v>61</v>
      </c>
      <c r="AH269" s="65" t="s">
        <v>61</v>
      </c>
      <c r="AI269" s="65" t="s">
        <v>61</v>
      </c>
      <c r="AJ269" s="65" t="s">
        <v>72</v>
      </c>
      <c r="AK269" s="65" t="s">
        <v>72</v>
      </c>
      <c r="AL269" s="65" t="s">
        <v>72</v>
      </c>
      <c r="AM269" s="65" t="s">
        <v>61</v>
      </c>
    </row>
    <row r="270" spans="1:39" ht="234">
      <c r="A270" s="65" t="s">
        <v>3263</v>
      </c>
      <c r="B270" s="65" t="s">
        <v>3187</v>
      </c>
      <c r="C270" s="65" t="s">
        <v>2449</v>
      </c>
      <c r="D270" s="65" t="s">
        <v>355</v>
      </c>
      <c r="E270" s="65" t="s">
        <v>2408</v>
      </c>
      <c r="F270" s="65" t="s">
        <v>114</v>
      </c>
      <c r="G270" s="65" t="s">
        <v>3983</v>
      </c>
      <c r="H270" s="65" t="s">
        <v>2444</v>
      </c>
      <c r="I270" s="65" t="s">
        <v>3104</v>
      </c>
      <c r="J270" s="65" t="s">
        <v>3984</v>
      </c>
      <c r="K270" s="65" t="s">
        <v>3993</v>
      </c>
      <c r="L270" s="65" t="s">
        <v>62</v>
      </c>
      <c r="M270" s="65" t="s">
        <v>62</v>
      </c>
      <c r="N270" s="65" t="s">
        <v>62</v>
      </c>
      <c r="O270" s="65" t="s">
        <v>61</v>
      </c>
      <c r="P270" s="65" t="s">
        <v>61</v>
      </c>
      <c r="Q270" s="65" t="s">
        <v>61</v>
      </c>
      <c r="R270" s="65" t="s">
        <v>61</v>
      </c>
      <c r="S270" s="65" t="s">
        <v>61</v>
      </c>
      <c r="T270" s="65" t="s">
        <v>62</v>
      </c>
      <c r="U270" s="65" t="s">
        <v>62</v>
      </c>
      <c r="V270" s="65" t="s">
        <v>62</v>
      </c>
      <c r="W270" s="65" t="s">
        <v>61</v>
      </c>
      <c r="X270" s="65" t="s">
        <v>76</v>
      </c>
      <c r="Y270" s="65" t="s">
        <v>2729</v>
      </c>
      <c r="Z270" s="68" t="s">
        <v>3343</v>
      </c>
      <c r="AA270" s="65" t="s">
        <v>62</v>
      </c>
      <c r="AB270" s="65" t="s">
        <v>77</v>
      </c>
      <c r="AC270" s="65" t="s">
        <v>77</v>
      </c>
      <c r="AD270" s="65" t="s">
        <v>77</v>
      </c>
      <c r="AE270" s="65" t="s">
        <v>61</v>
      </c>
      <c r="AF270" s="65" t="s">
        <v>61</v>
      </c>
      <c r="AG270" s="65" t="s">
        <v>2730</v>
      </c>
      <c r="AH270" s="65" t="s">
        <v>3343</v>
      </c>
      <c r="AI270" s="65" t="s">
        <v>62</v>
      </c>
      <c r="AJ270" s="65" t="s">
        <v>72</v>
      </c>
      <c r="AK270" s="65" t="s">
        <v>72</v>
      </c>
      <c r="AL270" s="65" t="s">
        <v>72</v>
      </c>
      <c r="AM270" s="65" t="s">
        <v>61</v>
      </c>
    </row>
    <row r="271" spans="1:39" ht="234">
      <c r="A271" s="65" t="s">
        <v>3553</v>
      </c>
      <c r="B271" s="65" t="s">
        <v>3186</v>
      </c>
      <c r="C271" s="65" t="s">
        <v>2449</v>
      </c>
      <c r="D271" s="65" t="s">
        <v>352</v>
      </c>
      <c r="E271" s="65" t="s">
        <v>2408</v>
      </c>
      <c r="F271" s="65" t="s">
        <v>114</v>
      </c>
      <c r="G271" s="65" t="s">
        <v>2694</v>
      </c>
      <c r="H271" s="65" t="s">
        <v>2444</v>
      </c>
      <c r="I271" s="65" t="s">
        <v>3103</v>
      </c>
      <c r="J271" s="65" t="s">
        <v>3984</v>
      </c>
      <c r="K271" s="65" t="s">
        <v>4002</v>
      </c>
      <c r="L271" s="65" t="s">
        <v>62</v>
      </c>
      <c r="M271" s="65" t="s">
        <v>62</v>
      </c>
      <c r="N271" s="65" t="s">
        <v>62</v>
      </c>
      <c r="O271" s="65" t="s">
        <v>61</v>
      </c>
      <c r="P271" s="65" t="s">
        <v>62</v>
      </c>
      <c r="Q271" s="65" t="s">
        <v>61</v>
      </c>
      <c r="R271" s="68" t="s">
        <v>3343</v>
      </c>
      <c r="S271" s="65" t="s">
        <v>62</v>
      </c>
      <c r="T271" s="65" t="s">
        <v>61</v>
      </c>
      <c r="U271" s="65" t="s">
        <v>62</v>
      </c>
      <c r="V271" s="68" t="s">
        <v>3343</v>
      </c>
      <c r="W271" s="65" t="s">
        <v>62</v>
      </c>
      <c r="X271" s="65" t="s">
        <v>73</v>
      </c>
      <c r="Y271" s="65" t="s">
        <v>76</v>
      </c>
      <c r="Z271" s="68" t="s">
        <v>3343</v>
      </c>
      <c r="AA271" s="65" t="s">
        <v>62</v>
      </c>
      <c r="AB271" s="65" t="s">
        <v>73</v>
      </c>
      <c r="AC271" s="65" t="s">
        <v>77</v>
      </c>
      <c r="AD271" s="65" t="s">
        <v>3343</v>
      </c>
      <c r="AE271" s="65" t="s">
        <v>62</v>
      </c>
      <c r="AF271" s="65" t="s">
        <v>61</v>
      </c>
      <c r="AG271" s="65" t="s">
        <v>61</v>
      </c>
      <c r="AH271" s="65" t="s">
        <v>61</v>
      </c>
      <c r="AI271" s="65" t="s">
        <v>61</v>
      </c>
      <c r="AJ271" s="65" t="s">
        <v>850</v>
      </c>
      <c r="AK271" s="65" t="s">
        <v>72</v>
      </c>
      <c r="AL271" s="65" t="s">
        <v>3343</v>
      </c>
      <c r="AM271" s="65" t="s">
        <v>62</v>
      </c>
    </row>
    <row r="272" spans="1:39" ht="200.25">
      <c r="A272" s="65" t="s">
        <v>3554</v>
      </c>
      <c r="B272" s="65" t="s">
        <v>3192</v>
      </c>
      <c r="C272" s="65" t="s">
        <v>919</v>
      </c>
      <c r="D272" s="65" t="s">
        <v>925</v>
      </c>
      <c r="E272" s="65" t="s">
        <v>912</v>
      </c>
      <c r="F272" s="65" t="s">
        <v>51</v>
      </c>
      <c r="G272" s="65" t="s">
        <v>3983</v>
      </c>
      <c r="H272" s="65" t="s">
        <v>914</v>
      </c>
      <c r="I272" s="65" t="s">
        <v>926</v>
      </c>
      <c r="J272" s="65" t="s">
        <v>3984</v>
      </c>
      <c r="K272" s="65" t="s">
        <v>3985</v>
      </c>
      <c r="L272" s="65" t="s">
        <v>102</v>
      </c>
      <c r="M272" s="65" t="s">
        <v>62</v>
      </c>
      <c r="N272" s="68" t="s">
        <v>3343</v>
      </c>
      <c r="O272" s="65" t="s">
        <v>62</v>
      </c>
      <c r="P272" s="65" t="s">
        <v>61</v>
      </c>
      <c r="Q272" s="65" t="s">
        <v>61</v>
      </c>
      <c r="R272" s="65" t="s">
        <v>61</v>
      </c>
      <c r="S272" s="65" t="s">
        <v>61</v>
      </c>
      <c r="T272" s="65" t="s">
        <v>62</v>
      </c>
      <c r="U272" s="65" t="s">
        <v>62</v>
      </c>
      <c r="V272" s="65" t="s">
        <v>62</v>
      </c>
      <c r="W272" s="65" t="s">
        <v>61</v>
      </c>
      <c r="X272" s="65" t="s">
        <v>63</v>
      </c>
      <c r="Y272" s="65" t="s">
        <v>76</v>
      </c>
      <c r="Z272" s="68" t="s">
        <v>3343</v>
      </c>
      <c r="AA272" s="65" t="s">
        <v>62</v>
      </c>
      <c r="AB272" s="65" t="s">
        <v>64</v>
      </c>
      <c r="AC272" s="65" t="s">
        <v>77</v>
      </c>
      <c r="AD272" s="65" t="s">
        <v>3343</v>
      </c>
      <c r="AE272" s="65" t="s">
        <v>62</v>
      </c>
      <c r="AF272" s="65" t="s">
        <v>62</v>
      </c>
      <c r="AG272" s="65" t="s">
        <v>61</v>
      </c>
      <c r="AH272" s="65" t="s">
        <v>3343</v>
      </c>
      <c r="AI272" s="65" t="s">
        <v>62</v>
      </c>
      <c r="AJ272" s="65" t="s">
        <v>162</v>
      </c>
      <c r="AK272" s="65" t="s">
        <v>72</v>
      </c>
      <c r="AL272" s="65" t="s">
        <v>3343</v>
      </c>
      <c r="AM272" s="65" t="s">
        <v>62</v>
      </c>
    </row>
    <row r="273" spans="1:39" ht="200.25">
      <c r="A273" s="65" t="s">
        <v>3249</v>
      </c>
      <c r="B273" s="65" t="s">
        <v>3187</v>
      </c>
      <c r="C273" s="65" t="s">
        <v>919</v>
      </c>
      <c r="D273" s="65" t="s">
        <v>922</v>
      </c>
      <c r="E273" s="65" t="s">
        <v>912</v>
      </c>
      <c r="F273" s="65" t="s">
        <v>51</v>
      </c>
      <c r="G273" s="65" t="s">
        <v>3983</v>
      </c>
      <c r="H273" s="65" t="s">
        <v>914</v>
      </c>
      <c r="I273" s="65" t="s">
        <v>923</v>
      </c>
      <c r="J273" s="65" t="s">
        <v>3984</v>
      </c>
      <c r="K273" s="65" t="s">
        <v>3985</v>
      </c>
      <c r="L273" s="65" t="s">
        <v>102</v>
      </c>
      <c r="M273" s="65" t="s">
        <v>62</v>
      </c>
      <c r="N273" s="68" t="s">
        <v>3343</v>
      </c>
      <c r="O273" s="65" t="s">
        <v>62</v>
      </c>
      <c r="P273" s="65" t="s">
        <v>61</v>
      </c>
      <c r="Q273" s="65" t="s">
        <v>61</v>
      </c>
      <c r="R273" s="65" t="s">
        <v>61</v>
      </c>
      <c r="S273" s="65" t="s">
        <v>61</v>
      </c>
      <c r="T273" s="65" t="s">
        <v>62</v>
      </c>
      <c r="U273" s="65" t="s">
        <v>62</v>
      </c>
      <c r="V273" s="65" t="s">
        <v>62</v>
      </c>
      <c r="W273" s="65" t="s">
        <v>61</v>
      </c>
      <c r="X273" s="65" t="s">
        <v>63</v>
      </c>
      <c r="Y273" s="65" t="s">
        <v>76</v>
      </c>
      <c r="Z273" s="68" t="s">
        <v>3343</v>
      </c>
      <c r="AA273" s="65" t="s">
        <v>62</v>
      </c>
      <c r="AB273" s="65" t="s">
        <v>64</v>
      </c>
      <c r="AC273" s="65" t="s">
        <v>77</v>
      </c>
      <c r="AD273" s="65" t="s">
        <v>3343</v>
      </c>
      <c r="AE273" s="65" t="s">
        <v>62</v>
      </c>
      <c r="AF273" s="65" t="s">
        <v>62</v>
      </c>
      <c r="AG273" s="65" t="s">
        <v>2681</v>
      </c>
      <c r="AH273" s="65" t="s">
        <v>3343</v>
      </c>
      <c r="AI273" s="65" t="s">
        <v>62</v>
      </c>
      <c r="AJ273" s="65" t="s">
        <v>162</v>
      </c>
      <c r="AK273" s="65" t="s">
        <v>72</v>
      </c>
      <c r="AL273" s="65" t="s">
        <v>3343</v>
      </c>
      <c r="AM273" s="65" t="s">
        <v>62</v>
      </c>
    </row>
    <row r="274" spans="1:39" ht="134.25">
      <c r="A274" s="65" t="s">
        <v>3555</v>
      </c>
      <c r="B274" s="65" t="s">
        <v>3186</v>
      </c>
      <c r="C274" s="65" t="s">
        <v>919</v>
      </c>
      <c r="D274" s="65" t="s">
        <v>920</v>
      </c>
      <c r="E274" s="65" t="s">
        <v>912</v>
      </c>
      <c r="F274" s="65" t="s">
        <v>51</v>
      </c>
      <c r="G274" s="65" t="s">
        <v>51</v>
      </c>
      <c r="H274" s="65" t="s">
        <v>914</v>
      </c>
      <c r="I274" s="65" t="s">
        <v>921</v>
      </c>
      <c r="J274" s="65" t="s">
        <v>3982</v>
      </c>
      <c r="K274" s="65"/>
      <c r="L274" s="65" t="s">
        <v>62</v>
      </c>
      <c r="M274" s="65" t="s">
        <v>62</v>
      </c>
      <c r="N274" s="65" t="s">
        <v>62</v>
      </c>
      <c r="O274" s="65" t="s">
        <v>61</v>
      </c>
      <c r="P274" s="65" t="s">
        <v>61</v>
      </c>
      <c r="Q274" s="65" t="s">
        <v>61</v>
      </c>
      <c r="R274" s="65" t="s">
        <v>61</v>
      </c>
      <c r="S274" s="65" t="s">
        <v>61</v>
      </c>
      <c r="T274" s="65" t="s">
        <v>62</v>
      </c>
      <c r="U274" s="65" t="s">
        <v>62</v>
      </c>
      <c r="V274" s="65" t="s">
        <v>62</v>
      </c>
      <c r="W274" s="65" t="s">
        <v>61</v>
      </c>
      <c r="X274" s="65" t="s">
        <v>76</v>
      </c>
      <c r="Y274" s="65" t="s">
        <v>76</v>
      </c>
      <c r="Z274" s="65" t="s">
        <v>76</v>
      </c>
      <c r="AA274" s="65" t="s">
        <v>61</v>
      </c>
      <c r="AB274" s="65" t="s">
        <v>77</v>
      </c>
      <c r="AC274" s="65" t="s">
        <v>77</v>
      </c>
      <c r="AD274" s="65" t="s">
        <v>77</v>
      </c>
      <c r="AE274" s="65" t="s">
        <v>61</v>
      </c>
      <c r="AF274" s="65" t="s">
        <v>61</v>
      </c>
      <c r="AG274" s="65" t="s">
        <v>61</v>
      </c>
      <c r="AH274" s="65" t="s">
        <v>61</v>
      </c>
      <c r="AI274" s="65" t="s">
        <v>61</v>
      </c>
      <c r="AJ274" s="65" t="s">
        <v>72</v>
      </c>
      <c r="AK274" s="65" t="s">
        <v>72</v>
      </c>
      <c r="AL274" s="65" t="s">
        <v>72</v>
      </c>
      <c r="AM274" s="65" t="s">
        <v>61</v>
      </c>
    </row>
    <row r="275" spans="1:39" ht="150.75">
      <c r="A275" s="65" t="s">
        <v>3556</v>
      </c>
      <c r="B275" s="65" t="s">
        <v>3192</v>
      </c>
      <c r="C275" s="65" t="s">
        <v>1820</v>
      </c>
      <c r="D275" s="65" t="s">
        <v>1828</v>
      </c>
      <c r="E275" s="65" t="s">
        <v>1813</v>
      </c>
      <c r="F275" s="65" t="s">
        <v>180</v>
      </c>
      <c r="G275" s="65" t="s">
        <v>3983</v>
      </c>
      <c r="H275" s="65" t="s">
        <v>1815</v>
      </c>
      <c r="I275" s="65" t="s">
        <v>1829</v>
      </c>
      <c r="J275" s="65" t="s">
        <v>3982</v>
      </c>
      <c r="K275" s="65"/>
      <c r="L275" s="65" t="s">
        <v>62</v>
      </c>
      <c r="M275" s="65" t="s">
        <v>62</v>
      </c>
      <c r="N275" s="65" t="s">
        <v>62</v>
      </c>
      <c r="O275" s="65" t="s">
        <v>61</v>
      </c>
      <c r="P275" s="65" t="s">
        <v>61</v>
      </c>
      <c r="Q275" s="65" t="s">
        <v>61</v>
      </c>
      <c r="R275" s="65" t="s">
        <v>61</v>
      </c>
      <c r="S275" s="65" t="s">
        <v>61</v>
      </c>
      <c r="T275" s="65" t="s">
        <v>62</v>
      </c>
      <c r="U275" s="65" t="s">
        <v>62</v>
      </c>
      <c r="V275" s="65" t="s">
        <v>62</v>
      </c>
      <c r="W275" s="65" t="s">
        <v>61</v>
      </c>
      <c r="X275" s="65" t="s">
        <v>76</v>
      </c>
      <c r="Y275" s="65" t="s">
        <v>76</v>
      </c>
      <c r="Z275" s="65" t="s">
        <v>76</v>
      </c>
      <c r="AA275" s="65" t="s">
        <v>61</v>
      </c>
      <c r="AB275" s="65" t="s">
        <v>77</v>
      </c>
      <c r="AC275" s="65" t="s">
        <v>77</v>
      </c>
      <c r="AD275" s="65" t="s">
        <v>77</v>
      </c>
      <c r="AE275" s="65" t="s">
        <v>61</v>
      </c>
      <c r="AF275" s="65" t="s">
        <v>61</v>
      </c>
      <c r="AG275" s="65" t="s">
        <v>61</v>
      </c>
      <c r="AH275" s="65" t="s">
        <v>61</v>
      </c>
      <c r="AI275" s="65" t="s">
        <v>61</v>
      </c>
      <c r="AJ275" s="65" t="s">
        <v>72</v>
      </c>
      <c r="AK275" s="65" t="s">
        <v>72</v>
      </c>
      <c r="AL275" s="65" t="s">
        <v>72</v>
      </c>
      <c r="AM275" s="65" t="s">
        <v>61</v>
      </c>
    </row>
    <row r="276" spans="1:39" ht="168">
      <c r="A276" s="65" t="s">
        <v>3557</v>
      </c>
      <c r="B276" s="65" t="s">
        <v>3187</v>
      </c>
      <c r="C276" s="65" t="s">
        <v>1820</v>
      </c>
      <c r="D276" s="65" t="s">
        <v>1824</v>
      </c>
      <c r="E276" s="65" t="s">
        <v>1813</v>
      </c>
      <c r="F276" s="65" t="s">
        <v>180</v>
      </c>
      <c r="G276" s="65" t="s">
        <v>3983</v>
      </c>
      <c r="H276" s="65" t="s">
        <v>1815</v>
      </c>
      <c r="I276" s="65" t="s">
        <v>1825</v>
      </c>
      <c r="J276" s="65" t="s">
        <v>3984</v>
      </c>
      <c r="K276" s="65" t="s">
        <v>3992</v>
      </c>
      <c r="L276" s="65" t="s">
        <v>62</v>
      </c>
      <c r="M276" s="65" t="s">
        <v>62</v>
      </c>
      <c r="N276" s="65" t="s">
        <v>62</v>
      </c>
      <c r="O276" s="65" t="s">
        <v>61</v>
      </c>
      <c r="P276" s="65" t="s">
        <v>61</v>
      </c>
      <c r="Q276" s="65" t="s">
        <v>61</v>
      </c>
      <c r="R276" s="65" t="s">
        <v>61</v>
      </c>
      <c r="S276" s="65" t="s">
        <v>61</v>
      </c>
      <c r="T276" s="65" t="s">
        <v>62</v>
      </c>
      <c r="U276" s="65" t="s">
        <v>62</v>
      </c>
      <c r="V276" s="65" t="s">
        <v>62</v>
      </c>
      <c r="W276" s="65" t="s">
        <v>61</v>
      </c>
      <c r="X276" s="65" t="s">
        <v>3558</v>
      </c>
      <c r="Y276" s="65" t="s">
        <v>1295</v>
      </c>
      <c r="Z276" s="68" t="s">
        <v>3343</v>
      </c>
      <c r="AA276" s="65" t="s">
        <v>62</v>
      </c>
      <c r="AB276" s="65" t="s">
        <v>64</v>
      </c>
      <c r="AC276" s="65" t="s">
        <v>77</v>
      </c>
      <c r="AD276" s="65" t="s">
        <v>3343</v>
      </c>
      <c r="AE276" s="65" t="s">
        <v>62</v>
      </c>
      <c r="AF276" s="65" t="s">
        <v>61</v>
      </c>
      <c r="AG276" s="65" t="s">
        <v>61</v>
      </c>
      <c r="AH276" s="65" t="s">
        <v>61</v>
      </c>
      <c r="AI276" s="65" t="s">
        <v>61</v>
      </c>
      <c r="AJ276" s="65" t="s">
        <v>72</v>
      </c>
      <c r="AK276" s="65" t="s">
        <v>72</v>
      </c>
      <c r="AL276" s="65" t="s">
        <v>72</v>
      </c>
      <c r="AM276" s="65" t="s">
        <v>61</v>
      </c>
    </row>
    <row r="277" spans="1:39" ht="134.25">
      <c r="A277" s="65" t="s">
        <v>3559</v>
      </c>
      <c r="B277" s="65" t="s">
        <v>3186</v>
      </c>
      <c r="C277" s="65" t="s">
        <v>1820</v>
      </c>
      <c r="D277" s="65" t="s">
        <v>1821</v>
      </c>
      <c r="E277" s="65" t="s">
        <v>1813</v>
      </c>
      <c r="F277" s="65" t="s">
        <v>180</v>
      </c>
      <c r="G277" s="65" t="s">
        <v>2709</v>
      </c>
      <c r="H277" s="65" t="s">
        <v>1815</v>
      </c>
      <c r="I277" s="65" t="s">
        <v>1822</v>
      </c>
      <c r="J277" s="65" t="s">
        <v>3982</v>
      </c>
      <c r="K277" s="65"/>
      <c r="L277" s="65" t="s">
        <v>62</v>
      </c>
      <c r="M277" s="65" t="s">
        <v>62</v>
      </c>
      <c r="N277" s="65" t="s">
        <v>62</v>
      </c>
      <c r="O277" s="65" t="s">
        <v>61</v>
      </c>
      <c r="P277" s="65" t="s">
        <v>61</v>
      </c>
      <c r="Q277" s="65" t="s">
        <v>61</v>
      </c>
      <c r="R277" s="65" t="s">
        <v>61</v>
      </c>
      <c r="S277" s="65" t="s">
        <v>61</v>
      </c>
      <c r="T277" s="65" t="s">
        <v>62</v>
      </c>
      <c r="U277" s="65" t="s">
        <v>62</v>
      </c>
      <c r="V277" s="65" t="s">
        <v>62</v>
      </c>
      <c r="W277" s="65" t="s">
        <v>61</v>
      </c>
      <c r="X277" s="65" t="s">
        <v>76</v>
      </c>
      <c r="Y277" s="65" t="s">
        <v>76</v>
      </c>
      <c r="Z277" s="65" t="s">
        <v>76</v>
      </c>
      <c r="AA277" s="65" t="s">
        <v>61</v>
      </c>
      <c r="AB277" s="65" t="s">
        <v>77</v>
      </c>
      <c r="AC277" s="65" t="s">
        <v>77</v>
      </c>
      <c r="AD277" s="65" t="s">
        <v>77</v>
      </c>
      <c r="AE277" s="65" t="s">
        <v>61</v>
      </c>
      <c r="AF277" s="65" t="s">
        <v>61</v>
      </c>
      <c r="AG277" s="65" t="s">
        <v>61</v>
      </c>
      <c r="AH277" s="65" t="s">
        <v>61</v>
      </c>
      <c r="AI277" s="65" t="s">
        <v>61</v>
      </c>
      <c r="AJ277" s="65" t="s">
        <v>72</v>
      </c>
      <c r="AK277" s="65" t="s">
        <v>72</v>
      </c>
      <c r="AL277" s="65" t="s">
        <v>72</v>
      </c>
      <c r="AM277" s="65" t="s">
        <v>61</v>
      </c>
    </row>
    <row r="278" spans="1:39" ht="150.75">
      <c r="A278" s="65" t="s">
        <v>3560</v>
      </c>
      <c r="B278" s="65" t="s">
        <v>3186</v>
      </c>
      <c r="C278" s="65" t="s">
        <v>668</v>
      </c>
      <c r="D278" s="65" t="s">
        <v>445</v>
      </c>
      <c r="E278" s="65" t="s">
        <v>600</v>
      </c>
      <c r="F278" s="65" t="s">
        <v>114</v>
      </c>
      <c r="G278" s="65" t="s">
        <v>2694</v>
      </c>
      <c r="H278" s="65" t="s">
        <v>663</v>
      </c>
      <c r="I278" s="65" t="s">
        <v>669</v>
      </c>
      <c r="J278" s="65" t="s">
        <v>3982</v>
      </c>
      <c r="K278" s="65"/>
      <c r="L278" s="65" t="s">
        <v>62</v>
      </c>
      <c r="M278" s="65" t="s">
        <v>62</v>
      </c>
      <c r="N278" s="65" t="s">
        <v>62</v>
      </c>
      <c r="O278" s="65" t="s">
        <v>61</v>
      </c>
      <c r="P278" s="65" t="s">
        <v>61</v>
      </c>
      <c r="Q278" s="65" t="s">
        <v>61</v>
      </c>
      <c r="R278" s="65" t="s">
        <v>61</v>
      </c>
      <c r="S278" s="65" t="s">
        <v>61</v>
      </c>
      <c r="T278" s="65" t="s">
        <v>62</v>
      </c>
      <c r="U278" s="65" t="s">
        <v>62</v>
      </c>
      <c r="V278" s="65" t="s">
        <v>62</v>
      </c>
      <c r="W278" s="65" t="s">
        <v>61</v>
      </c>
      <c r="X278" s="65" t="s">
        <v>76</v>
      </c>
      <c r="Y278" s="65" t="s">
        <v>76</v>
      </c>
      <c r="Z278" s="65" t="s">
        <v>76</v>
      </c>
      <c r="AA278" s="65" t="s">
        <v>61</v>
      </c>
      <c r="AB278" s="65" t="s">
        <v>77</v>
      </c>
      <c r="AC278" s="65" t="s">
        <v>77</v>
      </c>
      <c r="AD278" s="65" t="s">
        <v>77</v>
      </c>
      <c r="AE278" s="65" t="s">
        <v>61</v>
      </c>
      <c r="AF278" s="65" t="s">
        <v>61</v>
      </c>
      <c r="AG278" s="65" t="s">
        <v>61</v>
      </c>
      <c r="AH278" s="65" t="s">
        <v>61</v>
      </c>
      <c r="AI278" s="65" t="s">
        <v>61</v>
      </c>
      <c r="AJ278" s="65" t="s">
        <v>72</v>
      </c>
      <c r="AK278" s="65" t="s">
        <v>72</v>
      </c>
      <c r="AL278" s="65" t="s">
        <v>72</v>
      </c>
      <c r="AM278" s="65" t="s">
        <v>61</v>
      </c>
    </row>
    <row r="279" spans="1:39" ht="150.75">
      <c r="A279" s="65" t="s">
        <v>3561</v>
      </c>
      <c r="B279" s="65" t="s">
        <v>3192</v>
      </c>
      <c r="C279" s="65" t="s">
        <v>668</v>
      </c>
      <c r="D279" s="65" t="s">
        <v>452</v>
      </c>
      <c r="E279" s="65" t="s">
        <v>600</v>
      </c>
      <c r="F279" s="65" t="s">
        <v>114</v>
      </c>
      <c r="G279" s="65" t="s">
        <v>3983</v>
      </c>
      <c r="H279" s="65" t="s">
        <v>663</v>
      </c>
      <c r="I279" s="65" t="s">
        <v>671</v>
      </c>
      <c r="J279" s="65" t="s">
        <v>3982</v>
      </c>
      <c r="K279" s="65"/>
      <c r="L279" s="65" t="s">
        <v>62</v>
      </c>
      <c r="M279" s="65" t="s">
        <v>62</v>
      </c>
      <c r="N279" s="65" t="s">
        <v>62</v>
      </c>
      <c r="O279" s="65" t="s">
        <v>61</v>
      </c>
      <c r="P279" s="65" t="s">
        <v>61</v>
      </c>
      <c r="Q279" s="65" t="s">
        <v>61</v>
      </c>
      <c r="R279" s="65" t="s">
        <v>61</v>
      </c>
      <c r="S279" s="65" t="s">
        <v>61</v>
      </c>
      <c r="T279" s="65" t="s">
        <v>62</v>
      </c>
      <c r="U279" s="65" t="s">
        <v>62</v>
      </c>
      <c r="V279" s="65" t="s">
        <v>62</v>
      </c>
      <c r="W279" s="65" t="s">
        <v>61</v>
      </c>
      <c r="X279" s="65" t="s">
        <v>76</v>
      </c>
      <c r="Y279" s="65" t="s">
        <v>76</v>
      </c>
      <c r="Z279" s="65" t="s">
        <v>76</v>
      </c>
      <c r="AA279" s="65" t="s">
        <v>61</v>
      </c>
      <c r="AB279" s="65" t="s">
        <v>77</v>
      </c>
      <c r="AC279" s="65" t="s">
        <v>77</v>
      </c>
      <c r="AD279" s="65" t="s">
        <v>77</v>
      </c>
      <c r="AE279" s="65" t="s">
        <v>61</v>
      </c>
      <c r="AF279" s="65" t="s">
        <v>61</v>
      </c>
      <c r="AG279" s="65" t="s">
        <v>61</v>
      </c>
      <c r="AH279" s="65" t="s">
        <v>61</v>
      </c>
      <c r="AI279" s="65" t="s">
        <v>61</v>
      </c>
      <c r="AJ279" s="65" t="s">
        <v>72</v>
      </c>
      <c r="AK279" s="65" t="s">
        <v>72</v>
      </c>
      <c r="AL279" s="65" t="s">
        <v>72</v>
      </c>
      <c r="AM279" s="65" t="s">
        <v>61</v>
      </c>
    </row>
    <row r="280" spans="1:39" ht="168">
      <c r="A280" s="65" t="s">
        <v>3562</v>
      </c>
      <c r="B280" s="65" t="s">
        <v>3187</v>
      </c>
      <c r="C280" s="65" t="s">
        <v>668</v>
      </c>
      <c r="D280" s="65" t="s">
        <v>447</v>
      </c>
      <c r="E280" s="65" t="s">
        <v>600</v>
      </c>
      <c r="F280" s="65" t="s">
        <v>114</v>
      </c>
      <c r="G280" s="65" t="s">
        <v>3983</v>
      </c>
      <c r="H280" s="65" t="s">
        <v>663</v>
      </c>
      <c r="I280" s="65" t="s">
        <v>670</v>
      </c>
      <c r="J280" s="65" t="s">
        <v>3982</v>
      </c>
      <c r="K280" s="65"/>
      <c r="L280" s="65" t="s">
        <v>62</v>
      </c>
      <c r="M280" s="65" t="s">
        <v>62</v>
      </c>
      <c r="N280" s="65" t="s">
        <v>62</v>
      </c>
      <c r="O280" s="65" t="s">
        <v>61</v>
      </c>
      <c r="P280" s="65" t="s">
        <v>61</v>
      </c>
      <c r="Q280" s="65" t="s">
        <v>61</v>
      </c>
      <c r="R280" s="65" t="s">
        <v>61</v>
      </c>
      <c r="S280" s="65" t="s">
        <v>61</v>
      </c>
      <c r="T280" s="65" t="s">
        <v>62</v>
      </c>
      <c r="U280" s="65" t="s">
        <v>62</v>
      </c>
      <c r="V280" s="65" t="s">
        <v>62</v>
      </c>
      <c r="W280" s="65" t="s">
        <v>61</v>
      </c>
      <c r="X280" s="65" t="s">
        <v>76</v>
      </c>
      <c r="Y280" s="65" t="s">
        <v>76</v>
      </c>
      <c r="Z280" s="65" t="s">
        <v>76</v>
      </c>
      <c r="AA280" s="65" t="s">
        <v>61</v>
      </c>
      <c r="AB280" s="65" t="s">
        <v>77</v>
      </c>
      <c r="AC280" s="65" t="s">
        <v>77</v>
      </c>
      <c r="AD280" s="65" t="s">
        <v>77</v>
      </c>
      <c r="AE280" s="65" t="s">
        <v>61</v>
      </c>
      <c r="AF280" s="65" t="s">
        <v>61</v>
      </c>
      <c r="AG280" s="65" t="s">
        <v>61</v>
      </c>
      <c r="AH280" s="65" t="s">
        <v>61</v>
      </c>
      <c r="AI280" s="65" t="s">
        <v>61</v>
      </c>
      <c r="AJ280" s="65" t="s">
        <v>72</v>
      </c>
      <c r="AK280" s="65" t="s">
        <v>72</v>
      </c>
      <c r="AL280" s="65" t="s">
        <v>72</v>
      </c>
      <c r="AM280" s="65" t="s">
        <v>61</v>
      </c>
    </row>
    <row r="281" spans="1:39" ht="168">
      <c r="A281" s="65" t="s">
        <v>3563</v>
      </c>
      <c r="B281" s="65" t="s">
        <v>3192</v>
      </c>
      <c r="C281" s="65" t="s">
        <v>2584</v>
      </c>
      <c r="D281" s="65" t="s">
        <v>2589</v>
      </c>
      <c r="E281" s="65" t="s">
        <v>2495</v>
      </c>
      <c r="F281" s="65" t="s">
        <v>305</v>
      </c>
      <c r="G281" s="65" t="s">
        <v>3983</v>
      </c>
      <c r="H281" s="65" t="s">
        <v>2579</v>
      </c>
      <c r="I281" s="65" t="s">
        <v>3148</v>
      </c>
      <c r="J281" s="65" t="s">
        <v>3982</v>
      </c>
      <c r="K281" s="65"/>
      <c r="L281" s="65" t="s">
        <v>62</v>
      </c>
      <c r="M281" s="65" t="s">
        <v>62</v>
      </c>
      <c r="N281" s="65" t="s">
        <v>62</v>
      </c>
      <c r="O281" s="65" t="s">
        <v>61</v>
      </c>
      <c r="P281" s="65" t="s">
        <v>61</v>
      </c>
      <c r="Q281" s="65" t="s">
        <v>61</v>
      </c>
      <c r="R281" s="65" t="s">
        <v>61</v>
      </c>
      <c r="S281" s="65" t="s">
        <v>61</v>
      </c>
      <c r="T281" s="65" t="s">
        <v>62</v>
      </c>
      <c r="U281" s="65" t="s">
        <v>62</v>
      </c>
      <c r="V281" s="65" t="s">
        <v>62</v>
      </c>
      <c r="W281" s="65" t="s">
        <v>61</v>
      </c>
      <c r="X281" s="65" t="s">
        <v>76</v>
      </c>
      <c r="Y281" s="65" t="s">
        <v>76</v>
      </c>
      <c r="Z281" s="65" t="s">
        <v>76</v>
      </c>
      <c r="AA281" s="65" t="s">
        <v>61</v>
      </c>
      <c r="AB281" s="65" t="s">
        <v>77</v>
      </c>
      <c r="AC281" s="65" t="s">
        <v>77</v>
      </c>
      <c r="AD281" s="65" t="s">
        <v>77</v>
      </c>
      <c r="AE281" s="65" t="s">
        <v>61</v>
      </c>
      <c r="AF281" s="65" t="s">
        <v>61</v>
      </c>
      <c r="AG281" s="65" t="s">
        <v>61</v>
      </c>
      <c r="AH281" s="65" t="s">
        <v>61</v>
      </c>
      <c r="AI281" s="65" t="s">
        <v>61</v>
      </c>
      <c r="AJ281" s="65" t="s">
        <v>72</v>
      </c>
      <c r="AK281" s="65" t="s">
        <v>72</v>
      </c>
      <c r="AL281" s="65" t="s">
        <v>72</v>
      </c>
      <c r="AM281" s="65" t="s">
        <v>61</v>
      </c>
    </row>
    <row r="282" spans="1:39" ht="168">
      <c r="A282" s="65" t="s">
        <v>3564</v>
      </c>
      <c r="B282" s="65" t="s">
        <v>3187</v>
      </c>
      <c r="C282" s="65" t="s">
        <v>2584</v>
      </c>
      <c r="D282" s="65" t="s">
        <v>2587</v>
      </c>
      <c r="E282" s="65" t="s">
        <v>2495</v>
      </c>
      <c r="F282" s="65" t="s">
        <v>305</v>
      </c>
      <c r="G282" s="65" t="s">
        <v>3983</v>
      </c>
      <c r="H282" s="65" t="s">
        <v>2579</v>
      </c>
      <c r="I282" s="65" t="s">
        <v>3147</v>
      </c>
      <c r="J282" s="65" t="s">
        <v>3982</v>
      </c>
      <c r="K282" s="65"/>
      <c r="L282" s="65" t="s">
        <v>62</v>
      </c>
      <c r="M282" s="65" t="s">
        <v>62</v>
      </c>
      <c r="N282" s="65" t="s">
        <v>62</v>
      </c>
      <c r="O282" s="65" t="s">
        <v>61</v>
      </c>
      <c r="P282" s="65" t="s">
        <v>61</v>
      </c>
      <c r="Q282" s="65" t="s">
        <v>61</v>
      </c>
      <c r="R282" s="65" t="s">
        <v>61</v>
      </c>
      <c r="S282" s="65" t="s">
        <v>61</v>
      </c>
      <c r="T282" s="65" t="s">
        <v>62</v>
      </c>
      <c r="U282" s="65" t="s">
        <v>62</v>
      </c>
      <c r="V282" s="65" t="s">
        <v>62</v>
      </c>
      <c r="W282" s="65" t="s">
        <v>61</v>
      </c>
      <c r="X282" s="65" t="s">
        <v>76</v>
      </c>
      <c r="Y282" s="65" t="s">
        <v>76</v>
      </c>
      <c r="Z282" s="65" t="s">
        <v>76</v>
      </c>
      <c r="AA282" s="65" t="s">
        <v>61</v>
      </c>
      <c r="AB282" s="65" t="s">
        <v>77</v>
      </c>
      <c r="AC282" s="65" t="s">
        <v>77</v>
      </c>
      <c r="AD282" s="65" t="s">
        <v>77</v>
      </c>
      <c r="AE282" s="65" t="s">
        <v>61</v>
      </c>
      <c r="AF282" s="65" t="s">
        <v>61</v>
      </c>
      <c r="AG282" s="65" t="s">
        <v>61</v>
      </c>
      <c r="AH282" s="65" t="s">
        <v>61</v>
      </c>
      <c r="AI282" s="65" t="s">
        <v>61</v>
      </c>
      <c r="AJ282" s="65" t="s">
        <v>72</v>
      </c>
      <c r="AK282" s="65" t="s">
        <v>72</v>
      </c>
      <c r="AL282" s="65" t="s">
        <v>72</v>
      </c>
      <c r="AM282" s="65" t="s">
        <v>61</v>
      </c>
    </row>
    <row r="283" spans="1:39" ht="168">
      <c r="A283" s="65" t="s">
        <v>3565</v>
      </c>
      <c r="B283" s="65" t="s">
        <v>3186</v>
      </c>
      <c r="C283" s="65" t="s">
        <v>2584</v>
      </c>
      <c r="D283" s="65" t="s">
        <v>2585</v>
      </c>
      <c r="E283" s="65" t="s">
        <v>2495</v>
      </c>
      <c r="F283" s="65" t="s">
        <v>305</v>
      </c>
      <c r="G283" s="65" t="s">
        <v>2709</v>
      </c>
      <c r="H283" s="65" t="s">
        <v>2579</v>
      </c>
      <c r="I283" s="65" t="s">
        <v>3146</v>
      </c>
      <c r="J283" s="65" t="s">
        <v>3984</v>
      </c>
      <c r="K283" s="65" t="s">
        <v>15</v>
      </c>
      <c r="L283" s="65" t="s">
        <v>62</v>
      </c>
      <c r="M283" s="65" t="s">
        <v>61</v>
      </c>
      <c r="N283" s="68" t="s">
        <v>3343</v>
      </c>
      <c r="O283" s="65" t="s">
        <v>62</v>
      </c>
      <c r="P283" s="65" t="s">
        <v>61</v>
      </c>
      <c r="Q283" s="65" t="s">
        <v>61</v>
      </c>
      <c r="R283" s="65" t="s">
        <v>61</v>
      </c>
      <c r="S283" s="65" t="s">
        <v>61</v>
      </c>
      <c r="T283" s="65" t="s">
        <v>62</v>
      </c>
      <c r="U283" s="65" t="s">
        <v>62</v>
      </c>
      <c r="V283" s="65" t="s">
        <v>62</v>
      </c>
      <c r="W283" s="65" t="s">
        <v>61</v>
      </c>
      <c r="X283" s="65" t="s">
        <v>76</v>
      </c>
      <c r="Y283" s="65" t="s">
        <v>76</v>
      </c>
      <c r="Z283" s="65" t="s">
        <v>76</v>
      </c>
      <c r="AA283" s="65" t="s">
        <v>61</v>
      </c>
      <c r="AB283" s="65" t="s">
        <v>77</v>
      </c>
      <c r="AC283" s="65" t="s">
        <v>77</v>
      </c>
      <c r="AD283" s="65" t="s">
        <v>77</v>
      </c>
      <c r="AE283" s="65" t="s">
        <v>61</v>
      </c>
      <c r="AF283" s="65" t="s">
        <v>61</v>
      </c>
      <c r="AG283" s="65" t="s">
        <v>61</v>
      </c>
      <c r="AH283" s="65" t="s">
        <v>61</v>
      </c>
      <c r="AI283" s="65" t="s">
        <v>61</v>
      </c>
      <c r="AJ283" s="65" t="s">
        <v>72</v>
      </c>
      <c r="AK283" s="65" t="s">
        <v>72</v>
      </c>
      <c r="AL283" s="65" t="s">
        <v>72</v>
      </c>
      <c r="AM283" s="65" t="s">
        <v>61</v>
      </c>
    </row>
    <row r="284" spans="1:39" ht="150.75">
      <c r="A284" s="65" t="s">
        <v>3566</v>
      </c>
      <c r="B284" s="65" t="s">
        <v>3192</v>
      </c>
      <c r="C284" s="65" t="s">
        <v>618</v>
      </c>
      <c r="D284" s="65" t="s">
        <v>625</v>
      </c>
      <c r="E284" s="65" t="s">
        <v>600</v>
      </c>
      <c r="F284" s="65" t="s">
        <v>51</v>
      </c>
      <c r="G284" s="65" t="s">
        <v>3983</v>
      </c>
      <c r="H284" s="65" t="s">
        <v>613</v>
      </c>
      <c r="I284" s="65" t="s">
        <v>626</v>
      </c>
      <c r="J284" s="65" t="s">
        <v>3984</v>
      </c>
      <c r="K284" s="65" t="s">
        <v>3988</v>
      </c>
      <c r="L284" s="65" t="s">
        <v>62</v>
      </c>
      <c r="M284" s="65" t="s">
        <v>62</v>
      </c>
      <c r="N284" s="65" t="s">
        <v>62</v>
      </c>
      <c r="O284" s="65" t="s">
        <v>61</v>
      </c>
      <c r="P284" s="65" t="s">
        <v>61</v>
      </c>
      <c r="Q284" s="65" t="s">
        <v>61</v>
      </c>
      <c r="R284" s="65" t="s">
        <v>61</v>
      </c>
      <c r="S284" s="65" t="s">
        <v>61</v>
      </c>
      <c r="T284" s="65" t="s">
        <v>62</v>
      </c>
      <c r="U284" s="65" t="s">
        <v>62</v>
      </c>
      <c r="V284" s="65" t="s">
        <v>62</v>
      </c>
      <c r="W284" s="65" t="s">
        <v>61</v>
      </c>
      <c r="X284" s="65" t="s">
        <v>76</v>
      </c>
      <c r="Y284" s="65" t="s">
        <v>1295</v>
      </c>
      <c r="Z284" s="68" t="s">
        <v>3343</v>
      </c>
      <c r="AA284" s="65" t="s">
        <v>62</v>
      </c>
      <c r="AB284" s="65" t="s">
        <v>77</v>
      </c>
      <c r="AC284" s="65" t="s">
        <v>64</v>
      </c>
      <c r="AD284" s="65" t="s">
        <v>3343</v>
      </c>
      <c r="AE284" s="65" t="s">
        <v>62</v>
      </c>
      <c r="AF284" s="65" t="s">
        <v>61</v>
      </c>
      <c r="AG284" s="65" t="s">
        <v>61</v>
      </c>
      <c r="AH284" s="65" t="s">
        <v>61</v>
      </c>
      <c r="AI284" s="65" t="s">
        <v>61</v>
      </c>
      <c r="AJ284" s="65" t="s">
        <v>72</v>
      </c>
      <c r="AK284" s="65" t="s">
        <v>162</v>
      </c>
      <c r="AL284" s="65" t="s">
        <v>3343</v>
      </c>
      <c r="AM284" s="65" t="s">
        <v>62</v>
      </c>
    </row>
    <row r="285" spans="1:39" ht="150.75">
      <c r="A285" s="65" t="s">
        <v>3567</v>
      </c>
      <c r="B285" s="65" t="s">
        <v>3187</v>
      </c>
      <c r="C285" s="65" t="s">
        <v>618</v>
      </c>
      <c r="D285" s="65" t="s">
        <v>622</v>
      </c>
      <c r="E285" s="65" t="s">
        <v>600</v>
      </c>
      <c r="F285" s="65" t="s">
        <v>51</v>
      </c>
      <c r="G285" s="65" t="s">
        <v>3983</v>
      </c>
      <c r="H285" s="65" t="s">
        <v>613</v>
      </c>
      <c r="I285" s="65" t="s">
        <v>623</v>
      </c>
      <c r="J285" s="65" t="s">
        <v>3984</v>
      </c>
      <c r="K285" s="65" t="s">
        <v>3992</v>
      </c>
      <c r="L285" s="65" t="s">
        <v>62</v>
      </c>
      <c r="M285" s="65" t="s">
        <v>62</v>
      </c>
      <c r="N285" s="65" t="s">
        <v>62</v>
      </c>
      <c r="O285" s="65" t="s">
        <v>61</v>
      </c>
      <c r="P285" s="65" t="s">
        <v>61</v>
      </c>
      <c r="Q285" s="65" t="s">
        <v>61</v>
      </c>
      <c r="R285" s="65" t="s">
        <v>61</v>
      </c>
      <c r="S285" s="65" t="s">
        <v>61</v>
      </c>
      <c r="T285" s="65" t="s">
        <v>62</v>
      </c>
      <c r="U285" s="65" t="s">
        <v>62</v>
      </c>
      <c r="V285" s="65" t="s">
        <v>62</v>
      </c>
      <c r="W285" s="65" t="s">
        <v>61</v>
      </c>
      <c r="X285" s="65" t="s">
        <v>536</v>
      </c>
      <c r="Y285" s="65" t="s">
        <v>76</v>
      </c>
      <c r="Z285" s="68" t="s">
        <v>3343</v>
      </c>
      <c r="AA285" s="65" t="s">
        <v>62</v>
      </c>
      <c r="AB285" s="65" t="s">
        <v>64</v>
      </c>
      <c r="AC285" s="65" t="s">
        <v>77</v>
      </c>
      <c r="AD285" s="65" t="s">
        <v>3343</v>
      </c>
      <c r="AE285" s="65" t="s">
        <v>62</v>
      </c>
      <c r="AF285" s="65" t="s">
        <v>61</v>
      </c>
      <c r="AG285" s="65" t="s">
        <v>61</v>
      </c>
      <c r="AH285" s="65" t="s">
        <v>61</v>
      </c>
      <c r="AI285" s="65" t="s">
        <v>61</v>
      </c>
      <c r="AJ285" s="65" t="s">
        <v>72</v>
      </c>
      <c r="AK285" s="65" t="s">
        <v>72</v>
      </c>
      <c r="AL285" s="65" t="s">
        <v>72</v>
      </c>
      <c r="AM285" s="65" t="s">
        <v>61</v>
      </c>
    </row>
    <row r="286" spans="1:39" ht="150.75">
      <c r="A286" s="65" t="s">
        <v>3568</v>
      </c>
      <c r="B286" s="65" t="s">
        <v>3186</v>
      </c>
      <c r="C286" s="65" t="s">
        <v>618</v>
      </c>
      <c r="D286" s="65" t="s">
        <v>619</v>
      </c>
      <c r="E286" s="65" t="s">
        <v>600</v>
      </c>
      <c r="F286" s="65" t="s">
        <v>51</v>
      </c>
      <c r="G286" s="65" t="s">
        <v>51</v>
      </c>
      <c r="H286" s="65" t="s">
        <v>613</v>
      </c>
      <c r="I286" s="65" t="s">
        <v>620</v>
      </c>
      <c r="J286" s="65" t="s">
        <v>3982</v>
      </c>
      <c r="K286" s="65"/>
      <c r="L286" s="65" t="s">
        <v>62</v>
      </c>
      <c r="M286" s="65" t="s">
        <v>62</v>
      </c>
      <c r="N286" s="65" t="s">
        <v>62</v>
      </c>
      <c r="O286" s="65" t="s">
        <v>61</v>
      </c>
      <c r="P286" s="65" t="s">
        <v>61</v>
      </c>
      <c r="Q286" s="65" t="s">
        <v>61</v>
      </c>
      <c r="R286" s="65" t="s">
        <v>61</v>
      </c>
      <c r="S286" s="65" t="s">
        <v>61</v>
      </c>
      <c r="T286" s="65" t="s">
        <v>62</v>
      </c>
      <c r="U286" s="65" t="s">
        <v>62</v>
      </c>
      <c r="V286" s="65" t="s">
        <v>62</v>
      </c>
      <c r="W286" s="65" t="s">
        <v>61</v>
      </c>
      <c r="X286" s="65" t="s">
        <v>76</v>
      </c>
      <c r="Y286" s="65" t="s">
        <v>76</v>
      </c>
      <c r="Z286" s="65" t="s">
        <v>76</v>
      </c>
      <c r="AA286" s="65" t="s">
        <v>61</v>
      </c>
      <c r="AB286" s="65" t="s">
        <v>77</v>
      </c>
      <c r="AC286" s="65" t="s">
        <v>77</v>
      </c>
      <c r="AD286" s="65" t="s">
        <v>77</v>
      </c>
      <c r="AE286" s="65" t="s">
        <v>61</v>
      </c>
      <c r="AF286" s="65" t="s">
        <v>61</v>
      </c>
      <c r="AG286" s="65" t="s">
        <v>61</v>
      </c>
      <c r="AH286" s="65" t="s">
        <v>61</v>
      </c>
      <c r="AI286" s="65" t="s">
        <v>61</v>
      </c>
      <c r="AJ286" s="65" t="s">
        <v>72</v>
      </c>
      <c r="AK286" s="65" t="s">
        <v>72</v>
      </c>
      <c r="AL286" s="65" t="s">
        <v>72</v>
      </c>
      <c r="AM286" s="65" t="s">
        <v>61</v>
      </c>
    </row>
    <row r="287" spans="1:39" ht="168">
      <c r="A287" s="65" t="s">
        <v>3569</v>
      </c>
      <c r="B287" s="65" t="s">
        <v>3192</v>
      </c>
      <c r="C287" s="65" t="s">
        <v>2094</v>
      </c>
      <c r="D287" s="65" t="s">
        <v>2103</v>
      </c>
      <c r="E287" s="65" t="s">
        <v>2088</v>
      </c>
      <c r="F287" s="65" t="s">
        <v>149</v>
      </c>
      <c r="G287" s="65" t="s">
        <v>3983</v>
      </c>
      <c r="H287" s="65" t="s">
        <v>2090</v>
      </c>
      <c r="I287" s="65" t="s">
        <v>2104</v>
      </c>
      <c r="J287" s="65" t="s">
        <v>3984</v>
      </c>
      <c r="K287" s="65" t="s">
        <v>18</v>
      </c>
      <c r="L287" s="65" t="s">
        <v>62</v>
      </c>
      <c r="M287" s="65" t="s">
        <v>62</v>
      </c>
      <c r="N287" s="65" t="s">
        <v>62</v>
      </c>
      <c r="O287" s="65" t="s">
        <v>61</v>
      </c>
      <c r="P287" s="65" t="s">
        <v>61</v>
      </c>
      <c r="Q287" s="65" t="s">
        <v>61</v>
      </c>
      <c r="R287" s="65" t="s">
        <v>61</v>
      </c>
      <c r="S287" s="65" t="s">
        <v>61</v>
      </c>
      <c r="T287" s="65" t="s">
        <v>62</v>
      </c>
      <c r="U287" s="65" t="s">
        <v>62</v>
      </c>
      <c r="V287" s="65" t="s">
        <v>62</v>
      </c>
      <c r="W287" s="65" t="s">
        <v>61</v>
      </c>
      <c r="X287" s="65" t="s">
        <v>3570</v>
      </c>
      <c r="Y287" s="65" t="s">
        <v>3280</v>
      </c>
      <c r="Z287" s="68" t="s">
        <v>3343</v>
      </c>
      <c r="AA287" s="65" t="s">
        <v>62</v>
      </c>
      <c r="AB287" s="65" t="s">
        <v>77</v>
      </c>
      <c r="AC287" s="65" t="s">
        <v>77</v>
      </c>
      <c r="AD287" s="65" t="s">
        <v>77</v>
      </c>
      <c r="AE287" s="65" t="s">
        <v>61</v>
      </c>
      <c r="AF287" s="65" t="s">
        <v>61</v>
      </c>
      <c r="AG287" s="65" t="s">
        <v>61</v>
      </c>
      <c r="AH287" s="65" t="s">
        <v>61</v>
      </c>
      <c r="AI287" s="65" t="s">
        <v>61</v>
      </c>
      <c r="AJ287" s="65" t="s">
        <v>72</v>
      </c>
      <c r="AK287" s="65" t="s">
        <v>72</v>
      </c>
      <c r="AL287" s="65" t="s">
        <v>72</v>
      </c>
      <c r="AM287" s="65" t="s">
        <v>61</v>
      </c>
    </row>
    <row r="288" spans="1:39" ht="168">
      <c r="A288" s="65" t="s">
        <v>3571</v>
      </c>
      <c r="B288" s="65" t="s">
        <v>3187</v>
      </c>
      <c r="C288" s="65" t="s">
        <v>2094</v>
      </c>
      <c r="D288" s="65" t="s">
        <v>2099</v>
      </c>
      <c r="E288" s="65" t="s">
        <v>2088</v>
      </c>
      <c r="F288" s="65" t="s">
        <v>149</v>
      </c>
      <c r="G288" s="65" t="s">
        <v>3983</v>
      </c>
      <c r="H288" s="65" t="s">
        <v>2090</v>
      </c>
      <c r="I288" s="65" t="s">
        <v>2100</v>
      </c>
      <c r="J288" s="65" t="s">
        <v>3984</v>
      </c>
      <c r="K288" s="65" t="s">
        <v>3992</v>
      </c>
      <c r="L288" s="65" t="s">
        <v>62</v>
      </c>
      <c r="M288" s="65" t="s">
        <v>62</v>
      </c>
      <c r="N288" s="65" t="s">
        <v>62</v>
      </c>
      <c r="O288" s="65" t="s">
        <v>61</v>
      </c>
      <c r="P288" s="65" t="s">
        <v>61</v>
      </c>
      <c r="Q288" s="65" t="s">
        <v>61</v>
      </c>
      <c r="R288" s="65" t="s">
        <v>61</v>
      </c>
      <c r="S288" s="65" t="s">
        <v>61</v>
      </c>
      <c r="T288" s="65" t="s">
        <v>62</v>
      </c>
      <c r="U288" s="65" t="s">
        <v>62</v>
      </c>
      <c r="V288" s="65" t="s">
        <v>62</v>
      </c>
      <c r="W288" s="65" t="s">
        <v>61</v>
      </c>
      <c r="X288" s="65" t="s">
        <v>3570</v>
      </c>
      <c r="Y288" s="65" t="s">
        <v>1295</v>
      </c>
      <c r="Z288" s="68" t="s">
        <v>3343</v>
      </c>
      <c r="AA288" s="65" t="s">
        <v>62</v>
      </c>
      <c r="AB288" s="65" t="s">
        <v>125</v>
      </c>
      <c r="AC288" s="65" t="s">
        <v>77</v>
      </c>
      <c r="AD288" s="65" t="s">
        <v>3343</v>
      </c>
      <c r="AE288" s="65" t="s">
        <v>62</v>
      </c>
      <c r="AF288" s="65" t="s">
        <v>61</v>
      </c>
      <c r="AG288" s="65" t="s">
        <v>61</v>
      </c>
      <c r="AH288" s="65" t="s">
        <v>61</v>
      </c>
      <c r="AI288" s="65" t="s">
        <v>61</v>
      </c>
      <c r="AJ288" s="65" t="s">
        <v>72</v>
      </c>
      <c r="AK288" s="65" t="s">
        <v>72</v>
      </c>
      <c r="AL288" s="65" t="s">
        <v>72</v>
      </c>
      <c r="AM288" s="65" t="s">
        <v>61</v>
      </c>
    </row>
    <row r="289" spans="1:39" ht="168">
      <c r="A289" s="65" t="s">
        <v>3572</v>
      </c>
      <c r="B289" s="65" t="s">
        <v>3186</v>
      </c>
      <c r="C289" s="65" t="s">
        <v>2094</v>
      </c>
      <c r="D289" s="65" t="s">
        <v>2095</v>
      </c>
      <c r="E289" s="65" t="s">
        <v>2088</v>
      </c>
      <c r="F289" s="65" t="s">
        <v>149</v>
      </c>
      <c r="G289" s="65" t="s">
        <v>2704</v>
      </c>
      <c r="H289" s="65" t="s">
        <v>2090</v>
      </c>
      <c r="I289" s="65" t="s">
        <v>2096</v>
      </c>
      <c r="J289" s="65" t="s">
        <v>3984</v>
      </c>
      <c r="K289" s="65" t="s">
        <v>3992</v>
      </c>
      <c r="L289" s="65" t="s">
        <v>62</v>
      </c>
      <c r="M289" s="65" t="s">
        <v>62</v>
      </c>
      <c r="N289" s="65" t="s">
        <v>62</v>
      </c>
      <c r="O289" s="65" t="s">
        <v>61</v>
      </c>
      <c r="P289" s="65" t="s">
        <v>61</v>
      </c>
      <c r="Q289" s="65" t="s">
        <v>61</v>
      </c>
      <c r="R289" s="65" t="s">
        <v>61</v>
      </c>
      <c r="S289" s="65" t="s">
        <v>61</v>
      </c>
      <c r="T289" s="65" t="s">
        <v>62</v>
      </c>
      <c r="U289" s="65" t="s">
        <v>62</v>
      </c>
      <c r="V289" s="65" t="s">
        <v>62</v>
      </c>
      <c r="W289" s="65" t="s">
        <v>61</v>
      </c>
      <c r="X289" s="65" t="s">
        <v>4009</v>
      </c>
      <c r="Y289" s="65" t="s">
        <v>1295</v>
      </c>
      <c r="Z289" s="68" t="s">
        <v>3343</v>
      </c>
      <c r="AA289" s="65" t="s">
        <v>62</v>
      </c>
      <c r="AB289" s="65" t="s">
        <v>125</v>
      </c>
      <c r="AC289" s="65" t="s">
        <v>77</v>
      </c>
      <c r="AD289" s="65" t="s">
        <v>3343</v>
      </c>
      <c r="AE289" s="65" t="s">
        <v>62</v>
      </c>
      <c r="AF289" s="65" t="s">
        <v>61</v>
      </c>
      <c r="AG289" s="65" t="s">
        <v>61</v>
      </c>
      <c r="AH289" s="65" t="s">
        <v>61</v>
      </c>
      <c r="AI289" s="65" t="s">
        <v>61</v>
      </c>
      <c r="AJ289" s="65" t="s">
        <v>72</v>
      </c>
      <c r="AK289" s="65" t="s">
        <v>72</v>
      </c>
      <c r="AL289" s="65" t="s">
        <v>72</v>
      </c>
      <c r="AM289" s="65" t="s">
        <v>61</v>
      </c>
    </row>
    <row r="290" spans="1:39" ht="168">
      <c r="A290" s="65" t="s">
        <v>3573</v>
      </c>
      <c r="B290" s="65" t="s">
        <v>3192</v>
      </c>
      <c r="C290" s="65" t="s">
        <v>2649</v>
      </c>
      <c r="D290" s="65" t="s">
        <v>2642</v>
      </c>
      <c r="E290" s="65" t="s">
        <v>2617</v>
      </c>
      <c r="F290" s="65" t="s">
        <v>149</v>
      </c>
      <c r="G290" s="65" t="s">
        <v>3983</v>
      </c>
      <c r="H290" s="65" t="s">
        <v>2644</v>
      </c>
      <c r="I290" s="65" t="s">
        <v>3169</v>
      </c>
      <c r="J290" s="65" t="s">
        <v>3984</v>
      </c>
      <c r="K290" s="65" t="s">
        <v>17</v>
      </c>
      <c r="L290" s="65" t="s">
        <v>62</v>
      </c>
      <c r="M290" s="65" t="s">
        <v>62</v>
      </c>
      <c r="N290" s="65" t="s">
        <v>62</v>
      </c>
      <c r="O290" s="65" t="s">
        <v>61</v>
      </c>
      <c r="P290" s="65" t="s">
        <v>61</v>
      </c>
      <c r="Q290" s="65" t="s">
        <v>61</v>
      </c>
      <c r="R290" s="65" t="s">
        <v>61</v>
      </c>
      <c r="S290" s="65" t="s">
        <v>61</v>
      </c>
      <c r="T290" s="65" t="s">
        <v>62</v>
      </c>
      <c r="U290" s="65" t="s">
        <v>61</v>
      </c>
      <c r="V290" s="68" t="s">
        <v>3343</v>
      </c>
      <c r="W290" s="65" t="s">
        <v>62</v>
      </c>
      <c r="X290" s="65" t="s">
        <v>76</v>
      </c>
      <c r="Y290" s="65" t="s">
        <v>76</v>
      </c>
      <c r="Z290" s="65" t="s">
        <v>76</v>
      </c>
      <c r="AA290" s="65" t="s">
        <v>61</v>
      </c>
      <c r="AB290" s="65" t="s">
        <v>77</v>
      </c>
      <c r="AC290" s="65" t="s">
        <v>77</v>
      </c>
      <c r="AD290" s="65" t="s">
        <v>77</v>
      </c>
      <c r="AE290" s="65" t="s">
        <v>61</v>
      </c>
      <c r="AF290" s="65" t="s">
        <v>61</v>
      </c>
      <c r="AG290" s="65" t="s">
        <v>61</v>
      </c>
      <c r="AH290" s="65" t="s">
        <v>61</v>
      </c>
      <c r="AI290" s="65" t="s">
        <v>61</v>
      </c>
      <c r="AJ290" s="65" t="s">
        <v>72</v>
      </c>
      <c r="AK290" s="65" t="s">
        <v>72</v>
      </c>
      <c r="AL290" s="65" t="s">
        <v>72</v>
      </c>
      <c r="AM290" s="65" t="s">
        <v>61</v>
      </c>
    </row>
    <row r="291" spans="1:39" ht="168">
      <c r="A291" s="65" t="s">
        <v>3574</v>
      </c>
      <c r="B291" s="65" t="s">
        <v>3186</v>
      </c>
      <c r="C291" s="65" t="s">
        <v>2649</v>
      </c>
      <c r="D291" s="65" t="s">
        <v>2637</v>
      </c>
      <c r="E291" s="65" t="s">
        <v>2617</v>
      </c>
      <c r="F291" s="65" t="s">
        <v>149</v>
      </c>
      <c r="G291" s="65" t="s">
        <v>2704</v>
      </c>
      <c r="H291" s="65" t="s">
        <v>2644</v>
      </c>
      <c r="I291" s="65" t="s">
        <v>3167</v>
      </c>
      <c r="J291" s="65" t="s">
        <v>3982</v>
      </c>
      <c r="K291" s="65"/>
      <c r="L291" s="65" t="s">
        <v>62</v>
      </c>
      <c r="M291" s="65" t="s">
        <v>62</v>
      </c>
      <c r="N291" s="65" t="s">
        <v>62</v>
      </c>
      <c r="O291" s="65" t="s">
        <v>61</v>
      </c>
      <c r="P291" s="65" t="s">
        <v>61</v>
      </c>
      <c r="Q291" s="65" t="s">
        <v>61</v>
      </c>
      <c r="R291" s="65" t="s">
        <v>61</v>
      </c>
      <c r="S291" s="65" t="s">
        <v>61</v>
      </c>
      <c r="T291" s="65" t="s">
        <v>62</v>
      </c>
      <c r="U291" s="65" t="s">
        <v>62</v>
      </c>
      <c r="V291" s="65" t="s">
        <v>62</v>
      </c>
      <c r="W291" s="65" t="s">
        <v>61</v>
      </c>
      <c r="X291" s="65" t="s">
        <v>76</v>
      </c>
      <c r="Y291" s="65" t="s">
        <v>76</v>
      </c>
      <c r="Z291" s="65" t="s">
        <v>76</v>
      </c>
      <c r="AA291" s="65" t="s">
        <v>61</v>
      </c>
      <c r="AB291" s="65" t="s">
        <v>77</v>
      </c>
      <c r="AC291" s="65" t="s">
        <v>77</v>
      </c>
      <c r="AD291" s="65" t="s">
        <v>77</v>
      </c>
      <c r="AE291" s="65" t="s">
        <v>61</v>
      </c>
      <c r="AF291" s="65" t="s">
        <v>61</v>
      </c>
      <c r="AG291" s="65" t="s">
        <v>61</v>
      </c>
      <c r="AH291" s="65" t="s">
        <v>61</v>
      </c>
      <c r="AI291" s="65" t="s">
        <v>61</v>
      </c>
      <c r="AJ291" s="65" t="s">
        <v>72</v>
      </c>
      <c r="AK291" s="65" t="s">
        <v>72</v>
      </c>
      <c r="AL291" s="65" t="s">
        <v>72</v>
      </c>
      <c r="AM291" s="65" t="s">
        <v>61</v>
      </c>
    </row>
    <row r="292" spans="1:39" ht="168">
      <c r="A292" s="65" t="s">
        <v>3575</v>
      </c>
      <c r="B292" s="65" t="s">
        <v>3187</v>
      </c>
      <c r="C292" s="65" t="s">
        <v>2649</v>
      </c>
      <c r="D292" s="65" t="s">
        <v>2639</v>
      </c>
      <c r="E292" s="65" t="s">
        <v>2617</v>
      </c>
      <c r="F292" s="65" t="s">
        <v>149</v>
      </c>
      <c r="G292" s="65" t="s">
        <v>3983</v>
      </c>
      <c r="H292" s="65" t="s">
        <v>2644</v>
      </c>
      <c r="I292" s="65" t="s">
        <v>3168</v>
      </c>
      <c r="J292" s="65" t="s">
        <v>3982</v>
      </c>
      <c r="K292" s="65"/>
      <c r="L292" s="65" t="s">
        <v>62</v>
      </c>
      <c r="M292" s="65" t="s">
        <v>62</v>
      </c>
      <c r="N292" s="65" t="s">
        <v>62</v>
      </c>
      <c r="O292" s="65" t="s">
        <v>61</v>
      </c>
      <c r="P292" s="65" t="s">
        <v>61</v>
      </c>
      <c r="Q292" s="65" t="s">
        <v>61</v>
      </c>
      <c r="R292" s="65" t="s">
        <v>61</v>
      </c>
      <c r="S292" s="65" t="s">
        <v>61</v>
      </c>
      <c r="T292" s="65" t="s">
        <v>62</v>
      </c>
      <c r="U292" s="65" t="s">
        <v>62</v>
      </c>
      <c r="V292" s="65" t="s">
        <v>62</v>
      </c>
      <c r="W292" s="65" t="s">
        <v>61</v>
      </c>
      <c r="X292" s="65" t="s">
        <v>76</v>
      </c>
      <c r="Y292" s="65" t="s">
        <v>76</v>
      </c>
      <c r="Z292" s="65" t="s">
        <v>76</v>
      </c>
      <c r="AA292" s="65" t="s">
        <v>61</v>
      </c>
      <c r="AB292" s="65" t="s">
        <v>77</v>
      </c>
      <c r="AC292" s="65" t="s">
        <v>77</v>
      </c>
      <c r="AD292" s="65" t="s">
        <v>77</v>
      </c>
      <c r="AE292" s="65" t="s">
        <v>61</v>
      </c>
      <c r="AF292" s="65" t="s">
        <v>61</v>
      </c>
      <c r="AG292" s="65" t="s">
        <v>61</v>
      </c>
      <c r="AH292" s="65" t="s">
        <v>61</v>
      </c>
      <c r="AI292" s="65" t="s">
        <v>61</v>
      </c>
      <c r="AJ292" s="65" t="s">
        <v>72</v>
      </c>
      <c r="AK292" s="65" t="s">
        <v>72</v>
      </c>
      <c r="AL292" s="65" t="s">
        <v>72</v>
      </c>
      <c r="AM292" s="65" t="s">
        <v>61</v>
      </c>
    </row>
    <row r="293" spans="1:39" ht="183.75">
      <c r="A293" s="65" t="s">
        <v>3576</v>
      </c>
      <c r="B293" s="65" t="s">
        <v>3192</v>
      </c>
      <c r="C293" s="65" t="s">
        <v>607</v>
      </c>
      <c r="D293" s="65" t="s">
        <v>357</v>
      </c>
      <c r="E293" s="65" t="s">
        <v>600</v>
      </c>
      <c r="F293" s="65" t="s">
        <v>51</v>
      </c>
      <c r="G293" s="65" t="s">
        <v>3983</v>
      </c>
      <c r="H293" s="65" t="s">
        <v>602</v>
      </c>
      <c r="I293" s="65" t="s">
        <v>610</v>
      </c>
      <c r="J293" s="65" t="s">
        <v>3984</v>
      </c>
      <c r="K293" s="65" t="s">
        <v>3998</v>
      </c>
      <c r="L293" s="65" t="s">
        <v>61</v>
      </c>
      <c r="M293" s="65" t="s">
        <v>62</v>
      </c>
      <c r="N293" s="68" t="s">
        <v>3343</v>
      </c>
      <c r="O293" s="65" t="s">
        <v>62</v>
      </c>
      <c r="P293" s="65" t="s">
        <v>61</v>
      </c>
      <c r="Q293" s="65" t="s">
        <v>61</v>
      </c>
      <c r="R293" s="65" t="s">
        <v>61</v>
      </c>
      <c r="S293" s="65" t="s">
        <v>61</v>
      </c>
      <c r="T293" s="65" t="s">
        <v>62</v>
      </c>
      <c r="U293" s="65" t="s">
        <v>62</v>
      </c>
      <c r="V293" s="65" t="s">
        <v>62</v>
      </c>
      <c r="W293" s="65" t="s">
        <v>61</v>
      </c>
      <c r="X293" s="65" t="s">
        <v>138</v>
      </c>
      <c r="Y293" s="65" t="s">
        <v>76</v>
      </c>
      <c r="Z293" s="68" t="s">
        <v>3343</v>
      </c>
      <c r="AA293" s="65" t="s">
        <v>62</v>
      </c>
      <c r="AB293" s="65" t="s">
        <v>77</v>
      </c>
      <c r="AC293" s="65" t="s">
        <v>77</v>
      </c>
      <c r="AD293" s="65" t="s">
        <v>77</v>
      </c>
      <c r="AE293" s="65" t="s">
        <v>61</v>
      </c>
      <c r="AF293" s="65" t="s">
        <v>62</v>
      </c>
      <c r="AG293" s="65" t="s">
        <v>61</v>
      </c>
      <c r="AH293" s="65" t="s">
        <v>3343</v>
      </c>
      <c r="AI293" s="65" t="s">
        <v>62</v>
      </c>
      <c r="AJ293" s="65" t="s">
        <v>66</v>
      </c>
      <c r="AK293" s="65" t="s">
        <v>72</v>
      </c>
      <c r="AL293" s="65" t="s">
        <v>3343</v>
      </c>
      <c r="AM293" s="65" t="s">
        <v>62</v>
      </c>
    </row>
    <row r="294" spans="1:39" ht="150.75">
      <c r="A294" s="65" t="s">
        <v>3242</v>
      </c>
      <c r="B294" s="65" t="s">
        <v>3187</v>
      </c>
      <c r="C294" s="65" t="s">
        <v>607</v>
      </c>
      <c r="D294" s="65" t="s">
        <v>355</v>
      </c>
      <c r="E294" s="65" t="s">
        <v>600</v>
      </c>
      <c r="F294" s="65" t="s">
        <v>51</v>
      </c>
      <c r="G294" s="65" t="s">
        <v>3983</v>
      </c>
      <c r="H294" s="65" t="s">
        <v>602</v>
      </c>
      <c r="I294" s="65" t="s">
        <v>609</v>
      </c>
      <c r="J294" s="65" t="s">
        <v>3984</v>
      </c>
      <c r="K294" s="65" t="s">
        <v>3993</v>
      </c>
      <c r="L294" s="65" t="s">
        <v>62</v>
      </c>
      <c r="M294" s="65" t="s">
        <v>62</v>
      </c>
      <c r="N294" s="65" t="s">
        <v>62</v>
      </c>
      <c r="O294" s="65" t="s">
        <v>61</v>
      </c>
      <c r="P294" s="65" t="s">
        <v>61</v>
      </c>
      <c r="Q294" s="65" t="s">
        <v>61</v>
      </c>
      <c r="R294" s="65" t="s">
        <v>61</v>
      </c>
      <c r="S294" s="65" t="s">
        <v>61</v>
      </c>
      <c r="T294" s="65" t="s">
        <v>62</v>
      </c>
      <c r="U294" s="65" t="s">
        <v>62</v>
      </c>
      <c r="V294" s="65" t="s">
        <v>62</v>
      </c>
      <c r="W294" s="65" t="s">
        <v>61</v>
      </c>
      <c r="X294" s="65" t="s">
        <v>76</v>
      </c>
      <c r="Y294" s="65" t="s">
        <v>2729</v>
      </c>
      <c r="Z294" s="68" t="s">
        <v>3343</v>
      </c>
      <c r="AA294" s="65" t="s">
        <v>62</v>
      </c>
      <c r="AB294" s="65" t="s">
        <v>77</v>
      </c>
      <c r="AC294" s="65" t="s">
        <v>77</v>
      </c>
      <c r="AD294" s="65" t="s">
        <v>77</v>
      </c>
      <c r="AE294" s="65" t="s">
        <v>61</v>
      </c>
      <c r="AF294" s="65" t="s">
        <v>61</v>
      </c>
      <c r="AG294" s="65" t="s">
        <v>2730</v>
      </c>
      <c r="AH294" s="65" t="s">
        <v>3343</v>
      </c>
      <c r="AI294" s="65" t="s">
        <v>62</v>
      </c>
      <c r="AJ294" s="65" t="s">
        <v>72</v>
      </c>
      <c r="AK294" s="65" t="s">
        <v>72</v>
      </c>
      <c r="AL294" s="65" t="s">
        <v>72</v>
      </c>
      <c r="AM294" s="65" t="s">
        <v>61</v>
      </c>
    </row>
    <row r="295" spans="1:39" ht="134.25">
      <c r="A295" s="65" t="s">
        <v>3577</v>
      </c>
      <c r="B295" s="65" t="s">
        <v>3186</v>
      </c>
      <c r="C295" s="65" t="s">
        <v>607</v>
      </c>
      <c r="D295" s="65" t="s">
        <v>352</v>
      </c>
      <c r="E295" s="65" t="s">
        <v>600</v>
      </c>
      <c r="F295" s="65" t="s">
        <v>51</v>
      </c>
      <c r="G295" s="65" t="s">
        <v>51</v>
      </c>
      <c r="H295" s="65" t="s">
        <v>602</v>
      </c>
      <c r="I295" s="65" t="s">
        <v>608</v>
      </c>
      <c r="J295" s="65" t="s">
        <v>3982</v>
      </c>
      <c r="K295" s="65"/>
      <c r="L295" s="65" t="s">
        <v>62</v>
      </c>
      <c r="M295" s="65" t="s">
        <v>62</v>
      </c>
      <c r="N295" s="65" t="s">
        <v>62</v>
      </c>
      <c r="O295" s="65" t="s">
        <v>61</v>
      </c>
      <c r="P295" s="65" t="s">
        <v>61</v>
      </c>
      <c r="Q295" s="65" t="s">
        <v>61</v>
      </c>
      <c r="R295" s="65" t="s">
        <v>61</v>
      </c>
      <c r="S295" s="65" t="s">
        <v>61</v>
      </c>
      <c r="T295" s="65" t="s">
        <v>62</v>
      </c>
      <c r="U295" s="65" t="s">
        <v>62</v>
      </c>
      <c r="V295" s="65" t="s">
        <v>62</v>
      </c>
      <c r="W295" s="65" t="s">
        <v>61</v>
      </c>
      <c r="X295" s="65" t="s">
        <v>76</v>
      </c>
      <c r="Y295" s="65" t="s">
        <v>76</v>
      </c>
      <c r="Z295" s="65" t="s">
        <v>76</v>
      </c>
      <c r="AA295" s="65" t="s">
        <v>61</v>
      </c>
      <c r="AB295" s="65" t="s">
        <v>77</v>
      </c>
      <c r="AC295" s="65" t="s">
        <v>77</v>
      </c>
      <c r="AD295" s="65" t="s">
        <v>77</v>
      </c>
      <c r="AE295" s="65" t="s">
        <v>61</v>
      </c>
      <c r="AF295" s="65" t="s">
        <v>61</v>
      </c>
      <c r="AG295" s="65" t="s">
        <v>61</v>
      </c>
      <c r="AH295" s="65" t="s">
        <v>61</v>
      </c>
      <c r="AI295" s="65" t="s">
        <v>61</v>
      </c>
      <c r="AJ295" s="65" t="s">
        <v>72</v>
      </c>
      <c r="AK295" s="65" t="s">
        <v>72</v>
      </c>
      <c r="AL295" s="65" t="s">
        <v>72</v>
      </c>
      <c r="AM295" s="65" t="s">
        <v>61</v>
      </c>
    </row>
    <row r="296" spans="1:39" ht="168">
      <c r="A296" s="65" t="s">
        <v>3578</v>
      </c>
      <c r="B296" s="65" t="s">
        <v>3192</v>
      </c>
      <c r="C296" s="65" t="s">
        <v>2084</v>
      </c>
      <c r="D296" s="65" t="s">
        <v>1270</v>
      </c>
      <c r="E296" s="65" t="s">
        <v>2046</v>
      </c>
      <c r="F296" s="65" t="s">
        <v>180</v>
      </c>
      <c r="G296" s="65" t="s">
        <v>3983</v>
      </c>
      <c r="H296" s="65" t="s">
        <v>2080</v>
      </c>
      <c r="I296" s="65" t="s">
        <v>2087</v>
      </c>
      <c r="J296" s="65" t="s">
        <v>3984</v>
      </c>
      <c r="K296" s="65" t="s">
        <v>19</v>
      </c>
      <c r="L296" s="65" t="s">
        <v>62</v>
      </c>
      <c r="M296" s="65" t="s">
        <v>62</v>
      </c>
      <c r="N296" s="65" t="s">
        <v>62</v>
      </c>
      <c r="O296" s="65" t="s">
        <v>61</v>
      </c>
      <c r="P296" s="65" t="s">
        <v>61</v>
      </c>
      <c r="Q296" s="65" t="s">
        <v>61</v>
      </c>
      <c r="R296" s="65" t="s">
        <v>61</v>
      </c>
      <c r="S296" s="65" t="s">
        <v>61</v>
      </c>
      <c r="T296" s="65" t="s">
        <v>62</v>
      </c>
      <c r="U296" s="65" t="s">
        <v>62</v>
      </c>
      <c r="V296" s="65" t="s">
        <v>62</v>
      </c>
      <c r="W296" s="65" t="s">
        <v>61</v>
      </c>
      <c r="X296" s="65" t="s">
        <v>76</v>
      </c>
      <c r="Y296" s="65" t="s">
        <v>76</v>
      </c>
      <c r="Z296" s="65" t="s">
        <v>76</v>
      </c>
      <c r="AA296" s="65" t="s">
        <v>61</v>
      </c>
      <c r="AB296" s="65" t="s">
        <v>77</v>
      </c>
      <c r="AC296" s="65" t="s">
        <v>64</v>
      </c>
      <c r="AD296" s="65" t="s">
        <v>3343</v>
      </c>
      <c r="AE296" s="65" t="s">
        <v>62</v>
      </c>
      <c r="AF296" s="65" t="s">
        <v>61</v>
      </c>
      <c r="AG296" s="65" t="s">
        <v>61</v>
      </c>
      <c r="AH296" s="65" t="s">
        <v>61</v>
      </c>
      <c r="AI296" s="65" t="s">
        <v>61</v>
      </c>
      <c r="AJ296" s="65" t="s">
        <v>72</v>
      </c>
      <c r="AK296" s="65" t="s">
        <v>72</v>
      </c>
      <c r="AL296" s="65" t="s">
        <v>72</v>
      </c>
      <c r="AM296" s="65" t="s">
        <v>61</v>
      </c>
    </row>
    <row r="297" spans="1:39" ht="168">
      <c r="A297" s="65" t="s">
        <v>3579</v>
      </c>
      <c r="B297" s="65" t="s">
        <v>3187</v>
      </c>
      <c r="C297" s="65" t="s">
        <v>2084</v>
      </c>
      <c r="D297" s="65" t="s">
        <v>1268</v>
      </c>
      <c r="E297" s="65" t="s">
        <v>2046</v>
      </c>
      <c r="F297" s="65" t="s">
        <v>180</v>
      </c>
      <c r="G297" s="65" t="s">
        <v>3983</v>
      </c>
      <c r="H297" s="65" t="s">
        <v>2080</v>
      </c>
      <c r="I297" s="65" t="s">
        <v>2086</v>
      </c>
      <c r="J297" s="65" t="s">
        <v>3984</v>
      </c>
      <c r="K297" s="65" t="s">
        <v>18</v>
      </c>
      <c r="L297" s="65" t="s">
        <v>62</v>
      </c>
      <c r="M297" s="65" t="s">
        <v>62</v>
      </c>
      <c r="N297" s="65" t="s">
        <v>62</v>
      </c>
      <c r="O297" s="65" t="s">
        <v>61</v>
      </c>
      <c r="P297" s="65" t="s">
        <v>61</v>
      </c>
      <c r="Q297" s="65" t="s">
        <v>61</v>
      </c>
      <c r="R297" s="65" t="s">
        <v>61</v>
      </c>
      <c r="S297" s="65" t="s">
        <v>61</v>
      </c>
      <c r="T297" s="65" t="s">
        <v>62</v>
      </c>
      <c r="U297" s="65" t="s">
        <v>62</v>
      </c>
      <c r="V297" s="65" t="s">
        <v>62</v>
      </c>
      <c r="W297" s="65" t="s">
        <v>61</v>
      </c>
      <c r="X297" s="65" t="s">
        <v>76</v>
      </c>
      <c r="Y297" s="65" t="s">
        <v>2417</v>
      </c>
      <c r="Z297" s="68" t="s">
        <v>3343</v>
      </c>
      <c r="AA297" s="65" t="s">
        <v>62</v>
      </c>
      <c r="AB297" s="65" t="s">
        <v>77</v>
      </c>
      <c r="AC297" s="65" t="s">
        <v>77</v>
      </c>
      <c r="AD297" s="65" t="s">
        <v>77</v>
      </c>
      <c r="AE297" s="65" t="s">
        <v>61</v>
      </c>
      <c r="AF297" s="65" t="s">
        <v>61</v>
      </c>
      <c r="AG297" s="65" t="s">
        <v>61</v>
      </c>
      <c r="AH297" s="65" t="s">
        <v>61</v>
      </c>
      <c r="AI297" s="65" t="s">
        <v>61</v>
      </c>
      <c r="AJ297" s="65" t="s">
        <v>72</v>
      </c>
      <c r="AK297" s="65" t="s">
        <v>72</v>
      </c>
      <c r="AL297" s="65" t="s">
        <v>72</v>
      </c>
      <c r="AM297" s="65" t="s">
        <v>61</v>
      </c>
    </row>
    <row r="298" spans="1:39" ht="150.75">
      <c r="A298" s="65" t="s">
        <v>3580</v>
      </c>
      <c r="B298" s="65" t="s">
        <v>3186</v>
      </c>
      <c r="C298" s="65" t="s">
        <v>2084</v>
      </c>
      <c r="D298" s="65" t="s">
        <v>1266</v>
      </c>
      <c r="E298" s="65" t="s">
        <v>2046</v>
      </c>
      <c r="F298" s="65" t="s">
        <v>180</v>
      </c>
      <c r="G298" s="65" t="s">
        <v>2709</v>
      </c>
      <c r="H298" s="65" t="s">
        <v>2080</v>
      </c>
      <c r="I298" s="65" t="s">
        <v>2085</v>
      </c>
      <c r="J298" s="65" t="s">
        <v>3984</v>
      </c>
      <c r="K298" s="65" t="s">
        <v>18</v>
      </c>
      <c r="L298" s="65" t="s">
        <v>62</v>
      </c>
      <c r="M298" s="65" t="s">
        <v>62</v>
      </c>
      <c r="N298" s="65" t="s">
        <v>62</v>
      </c>
      <c r="O298" s="65" t="s">
        <v>61</v>
      </c>
      <c r="P298" s="65" t="s">
        <v>61</v>
      </c>
      <c r="Q298" s="65" t="s">
        <v>61</v>
      </c>
      <c r="R298" s="65" t="s">
        <v>61</v>
      </c>
      <c r="S298" s="65" t="s">
        <v>61</v>
      </c>
      <c r="T298" s="65" t="s">
        <v>62</v>
      </c>
      <c r="U298" s="65" t="s">
        <v>62</v>
      </c>
      <c r="V298" s="65" t="s">
        <v>62</v>
      </c>
      <c r="W298" s="65" t="s">
        <v>61</v>
      </c>
      <c r="X298" s="65" t="s">
        <v>76</v>
      </c>
      <c r="Y298" s="65" t="s">
        <v>2417</v>
      </c>
      <c r="Z298" s="68" t="s">
        <v>3343</v>
      </c>
      <c r="AA298" s="65" t="s">
        <v>62</v>
      </c>
      <c r="AB298" s="65" t="s">
        <v>77</v>
      </c>
      <c r="AC298" s="65" t="s">
        <v>77</v>
      </c>
      <c r="AD298" s="65" t="s">
        <v>77</v>
      </c>
      <c r="AE298" s="65" t="s">
        <v>61</v>
      </c>
      <c r="AF298" s="65" t="s">
        <v>61</v>
      </c>
      <c r="AG298" s="65" t="s">
        <v>61</v>
      </c>
      <c r="AH298" s="65" t="s">
        <v>61</v>
      </c>
      <c r="AI298" s="65" t="s">
        <v>61</v>
      </c>
      <c r="AJ298" s="65" t="s">
        <v>72</v>
      </c>
      <c r="AK298" s="65" t="s">
        <v>72</v>
      </c>
      <c r="AL298" s="65" t="s">
        <v>72</v>
      </c>
      <c r="AM298" s="65" t="s">
        <v>61</v>
      </c>
    </row>
    <row r="299" spans="1:39" ht="150.75">
      <c r="A299" s="65" t="s">
        <v>3581</v>
      </c>
      <c r="B299" s="65" t="s">
        <v>3186</v>
      </c>
      <c r="C299" s="65" t="s">
        <v>1596</v>
      </c>
      <c r="D299" s="65" t="s">
        <v>1597</v>
      </c>
      <c r="E299" s="65" t="s">
        <v>1454</v>
      </c>
      <c r="F299" s="65" t="s">
        <v>114</v>
      </c>
      <c r="G299" s="65" t="s">
        <v>2694</v>
      </c>
      <c r="H299" s="65" t="s">
        <v>1591</v>
      </c>
      <c r="I299" s="65" t="s">
        <v>1598</v>
      </c>
      <c r="J299" s="65" t="s">
        <v>3982</v>
      </c>
      <c r="K299" s="65"/>
      <c r="L299" s="65" t="s">
        <v>62</v>
      </c>
      <c r="M299" s="65" t="s">
        <v>62</v>
      </c>
      <c r="N299" s="65" t="s">
        <v>62</v>
      </c>
      <c r="O299" s="65" t="s">
        <v>61</v>
      </c>
      <c r="P299" s="65" t="s">
        <v>61</v>
      </c>
      <c r="Q299" s="65" t="s">
        <v>61</v>
      </c>
      <c r="R299" s="65" t="s">
        <v>61</v>
      </c>
      <c r="S299" s="65" t="s">
        <v>61</v>
      </c>
      <c r="T299" s="65" t="s">
        <v>62</v>
      </c>
      <c r="U299" s="65" t="s">
        <v>62</v>
      </c>
      <c r="V299" s="65" t="s">
        <v>62</v>
      </c>
      <c r="W299" s="65" t="s">
        <v>61</v>
      </c>
      <c r="X299" s="65" t="s">
        <v>76</v>
      </c>
      <c r="Y299" s="65" t="s">
        <v>76</v>
      </c>
      <c r="Z299" s="65" t="s">
        <v>76</v>
      </c>
      <c r="AA299" s="65" t="s">
        <v>61</v>
      </c>
      <c r="AB299" s="65" t="s">
        <v>77</v>
      </c>
      <c r="AC299" s="65" t="s">
        <v>77</v>
      </c>
      <c r="AD299" s="65" t="s">
        <v>77</v>
      </c>
      <c r="AE299" s="65" t="s">
        <v>61</v>
      </c>
      <c r="AF299" s="65" t="s">
        <v>61</v>
      </c>
      <c r="AG299" s="65" t="s">
        <v>61</v>
      </c>
      <c r="AH299" s="65" t="s">
        <v>61</v>
      </c>
      <c r="AI299" s="65" t="s">
        <v>61</v>
      </c>
      <c r="AJ299" s="65" t="s">
        <v>72</v>
      </c>
      <c r="AK299" s="65" t="s">
        <v>72</v>
      </c>
      <c r="AL299" s="65" t="s">
        <v>72</v>
      </c>
      <c r="AM299" s="65" t="s">
        <v>61</v>
      </c>
    </row>
    <row r="300" spans="1:39" ht="150.75">
      <c r="A300" s="65" t="s">
        <v>3582</v>
      </c>
      <c r="B300" s="65" t="s">
        <v>3192</v>
      </c>
      <c r="C300" s="65" t="s">
        <v>1596</v>
      </c>
      <c r="D300" s="65" t="s">
        <v>1601</v>
      </c>
      <c r="E300" s="65" t="s">
        <v>1454</v>
      </c>
      <c r="F300" s="65" t="s">
        <v>114</v>
      </c>
      <c r="G300" s="65" t="s">
        <v>3983</v>
      </c>
      <c r="H300" s="65" t="s">
        <v>1591</v>
      </c>
      <c r="I300" s="65" t="s">
        <v>1602</v>
      </c>
      <c r="J300" s="65" t="s">
        <v>3982</v>
      </c>
      <c r="K300" s="65"/>
      <c r="L300" s="65" t="s">
        <v>62</v>
      </c>
      <c r="M300" s="65" t="s">
        <v>62</v>
      </c>
      <c r="N300" s="65" t="s">
        <v>62</v>
      </c>
      <c r="O300" s="65" t="s">
        <v>61</v>
      </c>
      <c r="P300" s="65" t="s">
        <v>61</v>
      </c>
      <c r="Q300" s="65" t="s">
        <v>61</v>
      </c>
      <c r="R300" s="65" t="s">
        <v>61</v>
      </c>
      <c r="S300" s="65" t="s">
        <v>61</v>
      </c>
      <c r="T300" s="65" t="s">
        <v>62</v>
      </c>
      <c r="U300" s="65" t="s">
        <v>62</v>
      </c>
      <c r="V300" s="65" t="s">
        <v>62</v>
      </c>
      <c r="W300" s="65" t="s">
        <v>61</v>
      </c>
      <c r="X300" s="65" t="s">
        <v>76</v>
      </c>
      <c r="Y300" s="65" t="s">
        <v>76</v>
      </c>
      <c r="Z300" s="65" t="s">
        <v>76</v>
      </c>
      <c r="AA300" s="65" t="s">
        <v>61</v>
      </c>
      <c r="AB300" s="65" t="s">
        <v>77</v>
      </c>
      <c r="AC300" s="65" t="s">
        <v>77</v>
      </c>
      <c r="AD300" s="65" t="s">
        <v>77</v>
      </c>
      <c r="AE300" s="65" t="s">
        <v>61</v>
      </c>
      <c r="AF300" s="65" t="s">
        <v>61</v>
      </c>
      <c r="AG300" s="65" t="s">
        <v>61</v>
      </c>
      <c r="AH300" s="65" t="s">
        <v>61</v>
      </c>
      <c r="AI300" s="65" t="s">
        <v>61</v>
      </c>
      <c r="AJ300" s="65" t="s">
        <v>72</v>
      </c>
      <c r="AK300" s="65" t="s">
        <v>72</v>
      </c>
      <c r="AL300" s="65" t="s">
        <v>72</v>
      </c>
      <c r="AM300" s="65" t="s">
        <v>61</v>
      </c>
    </row>
    <row r="301" spans="1:39" ht="168">
      <c r="A301" s="65" t="s">
        <v>3583</v>
      </c>
      <c r="B301" s="65" t="s">
        <v>3187</v>
      </c>
      <c r="C301" s="65" t="s">
        <v>1596</v>
      </c>
      <c r="D301" s="65" t="s">
        <v>1599</v>
      </c>
      <c r="E301" s="65" t="s">
        <v>1454</v>
      </c>
      <c r="F301" s="65" t="s">
        <v>114</v>
      </c>
      <c r="G301" s="65" t="s">
        <v>3983</v>
      </c>
      <c r="H301" s="65" t="s">
        <v>1591</v>
      </c>
      <c r="I301" s="65" t="s">
        <v>1600</v>
      </c>
      <c r="J301" s="65" t="s">
        <v>3982</v>
      </c>
      <c r="K301" s="65"/>
      <c r="L301" s="65" t="s">
        <v>62</v>
      </c>
      <c r="M301" s="65" t="s">
        <v>62</v>
      </c>
      <c r="N301" s="65" t="s">
        <v>62</v>
      </c>
      <c r="O301" s="65" t="s">
        <v>61</v>
      </c>
      <c r="P301" s="65" t="s">
        <v>61</v>
      </c>
      <c r="Q301" s="65" t="s">
        <v>61</v>
      </c>
      <c r="R301" s="65" t="s">
        <v>61</v>
      </c>
      <c r="S301" s="65" t="s">
        <v>61</v>
      </c>
      <c r="T301" s="65" t="s">
        <v>62</v>
      </c>
      <c r="U301" s="65" t="s">
        <v>62</v>
      </c>
      <c r="V301" s="65" t="s">
        <v>62</v>
      </c>
      <c r="W301" s="65" t="s">
        <v>61</v>
      </c>
      <c r="X301" s="65" t="s">
        <v>76</v>
      </c>
      <c r="Y301" s="65" t="s">
        <v>76</v>
      </c>
      <c r="Z301" s="65" t="s">
        <v>76</v>
      </c>
      <c r="AA301" s="65" t="s">
        <v>61</v>
      </c>
      <c r="AB301" s="65" t="s">
        <v>77</v>
      </c>
      <c r="AC301" s="65" t="s">
        <v>77</v>
      </c>
      <c r="AD301" s="65" t="s">
        <v>77</v>
      </c>
      <c r="AE301" s="65" t="s">
        <v>61</v>
      </c>
      <c r="AF301" s="65" t="s">
        <v>61</v>
      </c>
      <c r="AG301" s="65" t="s">
        <v>61</v>
      </c>
      <c r="AH301" s="65" t="s">
        <v>61</v>
      </c>
      <c r="AI301" s="65" t="s">
        <v>61</v>
      </c>
      <c r="AJ301" s="65" t="s">
        <v>72</v>
      </c>
      <c r="AK301" s="65" t="s">
        <v>72</v>
      </c>
      <c r="AL301" s="65" t="s">
        <v>72</v>
      </c>
      <c r="AM301" s="65" t="s">
        <v>61</v>
      </c>
    </row>
    <row r="302" spans="1:39" ht="168">
      <c r="A302" s="65" t="s">
        <v>3584</v>
      </c>
      <c r="B302" s="65" t="s">
        <v>3192</v>
      </c>
      <c r="C302" s="65" t="s">
        <v>691</v>
      </c>
      <c r="D302" s="65" t="s">
        <v>698</v>
      </c>
      <c r="E302" s="65" t="s">
        <v>600</v>
      </c>
      <c r="F302" s="65" t="s">
        <v>149</v>
      </c>
      <c r="G302" s="65" t="s">
        <v>3983</v>
      </c>
      <c r="H302" s="65" t="s">
        <v>686</v>
      </c>
      <c r="I302" s="65" t="s">
        <v>699</v>
      </c>
      <c r="J302" s="65" t="s">
        <v>3982</v>
      </c>
      <c r="K302" s="65"/>
      <c r="L302" s="65" t="s">
        <v>62</v>
      </c>
      <c r="M302" s="65" t="s">
        <v>62</v>
      </c>
      <c r="N302" s="65" t="s">
        <v>62</v>
      </c>
      <c r="O302" s="65" t="s">
        <v>61</v>
      </c>
      <c r="P302" s="65" t="s">
        <v>61</v>
      </c>
      <c r="Q302" s="65" t="s">
        <v>61</v>
      </c>
      <c r="R302" s="65" t="s">
        <v>61</v>
      </c>
      <c r="S302" s="65" t="s">
        <v>61</v>
      </c>
      <c r="T302" s="65" t="s">
        <v>62</v>
      </c>
      <c r="U302" s="65" t="s">
        <v>62</v>
      </c>
      <c r="V302" s="65" t="s">
        <v>62</v>
      </c>
      <c r="W302" s="65" t="s">
        <v>61</v>
      </c>
      <c r="X302" s="65" t="s">
        <v>76</v>
      </c>
      <c r="Y302" s="65" t="s">
        <v>76</v>
      </c>
      <c r="Z302" s="65" t="s">
        <v>76</v>
      </c>
      <c r="AA302" s="65" t="s">
        <v>61</v>
      </c>
      <c r="AB302" s="65" t="s">
        <v>77</v>
      </c>
      <c r="AC302" s="65" t="s">
        <v>77</v>
      </c>
      <c r="AD302" s="65" t="s">
        <v>77</v>
      </c>
      <c r="AE302" s="65" t="s">
        <v>61</v>
      </c>
      <c r="AF302" s="65" t="s">
        <v>61</v>
      </c>
      <c r="AG302" s="65" t="s">
        <v>61</v>
      </c>
      <c r="AH302" s="65" t="s">
        <v>61</v>
      </c>
      <c r="AI302" s="65" t="s">
        <v>61</v>
      </c>
      <c r="AJ302" s="65" t="s">
        <v>72</v>
      </c>
      <c r="AK302" s="65" t="s">
        <v>72</v>
      </c>
      <c r="AL302" s="65" t="s">
        <v>72</v>
      </c>
      <c r="AM302" s="65" t="s">
        <v>61</v>
      </c>
    </row>
    <row r="303" spans="1:39" ht="200.25">
      <c r="A303" s="65" t="s">
        <v>3585</v>
      </c>
      <c r="B303" s="65" t="s">
        <v>3186</v>
      </c>
      <c r="C303" s="65" t="s">
        <v>691</v>
      </c>
      <c r="D303" s="65" t="s">
        <v>692</v>
      </c>
      <c r="E303" s="65" t="s">
        <v>600</v>
      </c>
      <c r="F303" s="65" t="s">
        <v>149</v>
      </c>
      <c r="G303" s="65" t="s">
        <v>2704</v>
      </c>
      <c r="H303" s="65" t="s">
        <v>686</v>
      </c>
      <c r="I303" s="65" t="s">
        <v>693</v>
      </c>
      <c r="J303" s="65" t="s">
        <v>3984</v>
      </c>
      <c r="K303" s="65" t="s">
        <v>3985</v>
      </c>
      <c r="L303" s="65" t="s">
        <v>61</v>
      </c>
      <c r="M303" s="65" t="s">
        <v>62</v>
      </c>
      <c r="N303" s="68" t="s">
        <v>3343</v>
      </c>
      <c r="O303" s="65" t="s">
        <v>62</v>
      </c>
      <c r="P303" s="65" t="s">
        <v>61</v>
      </c>
      <c r="Q303" s="65" t="s">
        <v>61</v>
      </c>
      <c r="R303" s="65" t="s">
        <v>61</v>
      </c>
      <c r="S303" s="65" t="s">
        <v>61</v>
      </c>
      <c r="T303" s="65" t="s">
        <v>62</v>
      </c>
      <c r="U303" s="65" t="s">
        <v>62</v>
      </c>
      <c r="V303" s="65" t="s">
        <v>62</v>
      </c>
      <c r="W303" s="65" t="s">
        <v>61</v>
      </c>
      <c r="X303" s="65" t="s">
        <v>3770</v>
      </c>
      <c r="Y303" s="65" t="s">
        <v>1295</v>
      </c>
      <c r="Z303" s="68" t="s">
        <v>3343</v>
      </c>
      <c r="AA303" s="65" t="s">
        <v>62</v>
      </c>
      <c r="AB303" s="65" t="s">
        <v>64</v>
      </c>
      <c r="AC303" s="65" t="s">
        <v>77</v>
      </c>
      <c r="AD303" s="65" t="s">
        <v>3343</v>
      </c>
      <c r="AE303" s="65" t="s">
        <v>62</v>
      </c>
      <c r="AF303" s="65" t="s">
        <v>62</v>
      </c>
      <c r="AG303" s="65" t="s">
        <v>61</v>
      </c>
      <c r="AH303" s="65" t="s">
        <v>3343</v>
      </c>
      <c r="AI303" s="65" t="s">
        <v>62</v>
      </c>
      <c r="AJ303" s="65" t="s">
        <v>66</v>
      </c>
      <c r="AK303" s="65" t="s">
        <v>72</v>
      </c>
      <c r="AL303" s="65" t="s">
        <v>3343</v>
      </c>
      <c r="AM303" s="65" t="s">
        <v>62</v>
      </c>
    </row>
    <row r="304" spans="1:39" ht="168">
      <c r="A304" s="65" t="s">
        <v>3586</v>
      </c>
      <c r="B304" s="65" t="s">
        <v>3187</v>
      </c>
      <c r="C304" s="65" t="s">
        <v>691</v>
      </c>
      <c r="D304" s="65" t="s">
        <v>696</v>
      </c>
      <c r="E304" s="65" t="s">
        <v>600</v>
      </c>
      <c r="F304" s="65" t="s">
        <v>149</v>
      </c>
      <c r="G304" s="65" t="s">
        <v>3983</v>
      </c>
      <c r="H304" s="65" t="s">
        <v>686</v>
      </c>
      <c r="I304" s="65" t="s">
        <v>697</v>
      </c>
      <c r="J304" s="65" t="s">
        <v>3982</v>
      </c>
      <c r="K304" s="65"/>
      <c r="L304" s="65" t="s">
        <v>62</v>
      </c>
      <c r="M304" s="65" t="s">
        <v>62</v>
      </c>
      <c r="N304" s="65" t="s">
        <v>62</v>
      </c>
      <c r="O304" s="65" t="s">
        <v>61</v>
      </c>
      <c r="P304" s="65" t="s">
        <v>61</v>
      </c>
      <c r="Q304" s="65" t="s">
        <v>61</v>
      </c>
      <c r="R304" s="65" t="s">
        <v>61</v>
      </c>
      <c r="S304" s="65" t="s">
        <v>61</v>
      </c>
      <c r="T304" s="65" t="s">
        <v>62</v>
      </c>
      <c r="U304" s="65" t="s">
        <v>62</v>
      </c>
      <c r="V304" s="65" t="s">
        <v>62</v>
      </c>
      <c r="W304" s="65" t="s">
        <v>61</v>
      </c>
      <c r="X304" s="65" t="s">
        <v>76</v>
      </c>
      <c r="Y304" s="65" t="s">
        <v>76</v>
      </c>
      <c r="Z304" s="65" t="s">
        <v>76</v>
      </c>
      <c r="AA304" s="65" t="s">
        <v>61</v>
      </c>
      <c r="AB304" s="65" t="s">
        <v>77</v>
      </c>
      <c r="AC304" s="65" t="s">
        <v>77</v>
      </c>
      <c r="AD304" s="65" t="s">
        <v>77</v>
      </c>
      <c r="AE304" s="65" t="s">
        <v>61</v>
      </c>
      <c r="AF304" s="65" t="s">
        <v>61</v>
      </c>
      <c r="AG304" s="65" t="s">
        <v>61</v>
      </c>
      <c r="AH304" s="65" t="s">
        <v>61</v>
      </c>
      <c r="AI304" s="65" t="s">
        <v>61</v>
      </c>
      <c r="AJ304" s="65" t="s">
        <v>72</v>
      </c>
      <c r="AK304" s="65" t="s">
        <v>72</v>
      </c>
      <c r="AL304" s="65" t="s">
        <v>72</v>
      </c>
      <c r="AM304" s="65" t="s">
        <v>61</v>
      </c>
    </row>
    <row r="305" spans="1:39" ht="150.75">
      <c r="A305" s="65" t="s">
        <v>3274</v>
      </c>
      <c r="B305" s="65" t="s">
        <v>3192</v>
      </c>
      <c r="C305" s="65" t="s">
        <v>2265</v>
      </c>
      <c r="D305" s="65" t="s">
        <v>2270</v>
      </c>
      <c r="E305" s="65" t="s">
        <v>2178</v>
      </c>
      <c r="F305" s="65" t="s">
        <v>114</v>
      </c>
      <c r="G305" s="65" t="s">
        <v>3983</v>
      </c>
      <c r="H305" s="65" t="s">
        <v>2260</v>
      </c>
      <c r="I305" s="65" t="s">
        <v>3029</v>
      </c>
      <c r="J305" s="65" t="s">
        <v>3984</v>
      </c>
      <c r="K305" s="65" t="s">
        <v>16</v>
      </c>
      <c r="L305" s="65" t="s">
        <v>62</v>
      </c>
      <c r="M305" s="65" t="s">
        <v>62</v>
      </c>
      <c r="N305" s="65" t="s">
        <v>62</v>
      </c>
      <c r="O305" s="65" t="s">
        <v>61</v>
      </c>
      <c r="P305" s="65" t="s">
        <v>61</v>
      </c>
      <c r="Q305" s="65"/>
      <c r="R305" s="68" t="s">
        <v>3343</v>
      </c>
      <c r="S305" s="65" t="s">
        <v>62</v>
      </c>
      <c r="T305" s="65" t="s">
        <v>62</v>
      </c>
      <c r="U305" s="65" t="s">
        <v>62</v>
      </c>
      <c r="V305" s="65" t="s">
        <v>62</v>
      </c>
      <c r="W305" s="65" t="s">
        <v>61</v>
      </c>
      <c r="X305" s="65" t="s">
        <v>76</v>
      </c>
      <c r="Y305" s="65" t="s">
        <v>76</v>
      </c>
      <c r="Z305" s="65" t="s">
        <v>76</v>
      </c>
      <c r="AA305" s="65" t="s">
        <v>61</v>
      </c>
      <c r="AB305" s="65" t="s">
        <v>77</v>
      </c>
      <c r="AC305" s="65" t="s">
        <v>77</v>
      </c>
      <c r="AD305" s="65" t="s">
        <v>77</v>
      </c>
      <c r="AE305" s="65" t="s">
        <v>61</v>
      </c>
      <c r="AF305" s="65" t="s">
        <v>61</v>
      </c>
      <c r="AG305" s="65" t="s">
        <v>61</v>
      </c>
      <c r="AH305" s="65" t="s">
        <v>61</v>
      </c>
      <c r="AI305" s="65" t="s">
        <v>61</v>
      </c>
      <c r="AJ305" s="65" t="s">
        <v>72</v>
      </c>
      <c r="AK305" s="65" t="s">
        <v>72</v>
      </c>
      <c r="AL305" s="65" t="s">
        <v>72</v>
      </c>
      <c r="AM305" s="65" t="s">
        <v>61</v>
      </c>
    </row>
    <row r="306" spans="1:39" ht="150.75">
      <c r="A306" s="65" t="s">
        <v>3587</v>
      </c>
      <c r="B306" s="65" t="s">
        <v>3187</v>
      </c>
      <c r="C306" s="65" t="s">
        <v>2265</v>
      </c>
      <c r="D306" s="65" t="s">
        <v>2268</v>
      </c>
      <c r="E306" s="65" t="s">
        <v>2178</v>
      </c>
      <c r="F306" s="65" t="s">
        <v>114</v>
      </c>
      <c r="G306" s="65" t="s">
        <v>3983</v>
      </c>
      <c r="H306" s="65" t="s">
        <v>2260</v>
      </c>
      <c r="I306" s="65" t="s">
        <v>3028</v>
      </c>
      <c r="J306" s="65" t="s">
        <v>3982</v>
      </c>
      <c r="K306" s="65"/>
      <c r="L306" s="65" t="s">
        <v>62</v>
      </c>
      <c r="M306" s="65" t="s">
        <v>62</v>
      </c>
      <c r="N306" s="65" t="s">
        <v>62</v>
      </c>
      <c r="O306" s="65" t="s">
        <v>61</v>
      </c>
      <c r="P306" s="65" t="s">
        <v>61</v>
      </c>
      <c r="Q306" s="65" t="s">
        <v>61</v>
      </c>
      <c r="R306" s="65" t="s">
        <v>61</v>
      </c>
      <c r="S306" s="65" t="s">
        <v>61</v>
      </c>
      <c r="T306" s="65" t="s">
        <v>62</v>
      </c>
      <c r="U306" s="65" t="s">
        <v>62</v>
      </c>
      <c r="V306" s="65" t="s">
        <v>62</v>
      </c>
      <c r="W306" s="65" t="s">
        <v>61</v>
      </c>
      <c r="X306" s="65" t="s">
        <v>76</v>
      </c>
      <c r="Y306" s="65" t="s">
        <v>76</v>
      </c>
      <c r="Z306" s="65" t="s">
        <v>76</v>
      </c>
      <c r="AA306" s="65" t="s">
        <v>61</v>
      </c>
      <c r="AB306" s="65" t="s">
        <v>77</v>
      </c>
      <c r="AC306" s="65" t="s">
        <v>77</v>
      </c>
      <c r="AD306" s="65" t="s">
        <v>77</v>
      </c>
      <c r="AE306" s="65" t="s">
        <v>61</v>
      </c>
      <c r="AF306" s="65" t="s">
        <v>61</v>
      </c>
      <c r="AG306" s="65" t="s">
        <v>61</v>
      </c>
      <c r="AH306" s="65" t="s">
        <v>61</v>
      </c>
      <c r="AI306" s="65" t="s">
        <v>61</v>
      </c>
      <c r="AJ306" s="65" t="s">
        <v>72</v>
      </c>
      <c r="AK306" s="65" t="s">
        <v>72</v>
      </c>
      <c r="AL306" s="65" t="s">
        <v>72</v>
      </c>
      <c r="AM306" s="65" t="s">
        <v>61</v>
      </c>
    </row>
    <row r="307" spans="1:39" ht="134.25">
      <c r="A307" s="65" t="s">
        <v>3588</v>
      </c>
      <c r="B307" s="65" t="s">
        <v>3186</v>
      </c>
      <c r="C307" s="65" t="s">
        <v>2265</v>
      </c>
      <c r="D307" s="65" t="s">
        <v>2266</v>
      </c>
      <c r="E307" s="65" t="s">
        <v>2178</v>
      </c>
      <c r="F307" s="65" t="s">
        <v>114</v>
      </c>
      <c r="G307" s="65" t="s">
        <v>2694</v>
      </c>
      <c r="H307" s="65" t="s">
        <v>2260</v>
      </c>
      <c r="I307" s="65" t="s">
        <v>3027</v>
      </c>
      <c r="J307" s="65" t="s">
        <v>3982</v>
      </c>
      <c r="K307" s="65"/>
      <c r="L307" s="65" t="s">
        <v>62</v>
      </c>
      <c r="M307" s="65" t="s">
        <v>62</v>
      </c>
      <c r="N307" s="65" t="s">
        <v>62</v>
      </c>
      <c r="O307" s="65" t="s">
        <v>61</v>
      </c>
      <c r="P307" s="65" t="s">
        <v>61</v>
      </c>
      <c r="Q307" s="65" t="s">
        <v>61</v>
      </c>
      <c r="R307" s="65" t="s">
        <v>61</v>
      </c>
      <c r="S307" s="65" t="s">
        <v>61</v>
      </c>
      <c r="T307" s="65" t="s">
        <v>62</v>
      </c>
      <c r="U307" s="65" t="s">
        <v>62</v>
      </c>
      <c r="V307" s="65" t="s">
        <v>62</v>
      </c>
      <c r="W307" s="65" t="s">
        <v>61</v>
      </c>
      <c r="X307" s="65" t="s">
        <v>76</v>
      </c>
      <c r="Y307" s="65" t="s">
        <v>76</v>
      </c>
      <c r="Z307" s="65" t="s">
        <v>76</v>
      </c>
      <c r="AA307" s="65" t="s">
        <v>61</v>
      </c>
      <c r="AB307" s="65" t="s">
        <v>77</v>
      </c>
      <c r="AC307" s="65" t="s">
        <v>77</v>
      </c>
      <c r="AD307" s="65" t="s">
        <v>77</v>
      </c>
      <c r="AE307" s="65" t="s">
        <v>61</v>
      </c>
      <c r="AF307" s="65" t="s">
        <v>61</v>
      </c>
      <c r="AG307" s="65" t="s">
        <v>61</v>
      </c>
      <c r="AH307" s="65" t="s">
        <v>61</v>
      </c>
      <c r="AI307" s="65" t="s">
        <v>61</v>
      </c>
      <c r="AJ307" s="65" t="s">
        <v>72</v>
      </c>
      <c r="AK307" s="65" t="s">
        <v>72</v>
      </c>
      <c r="AL307" s="65" t="s">
        <v>72</v>
      </c>
      <c r="AM307" s="65" t="s">
        <v>61</v>
      </c>
    </row>
    <row r="308" spans="1:39" ht="200.25">
      <c r="A308" s="65" t="s">
        <v>3589</v>
      </c>
      <c r="B308" s="65" t="s">
        <v>3192</v>
      </c>
      <c r="C308" s="65" t="s">
        <v>1930</v>
      </c>
      <c r="D308" s="65" t="s">
        <v>1935</v>
      </c>
      <c r="E308" s="65" t="s">
        <v>1923</v>
      </c>
      <c r="F308" s="65" t="s">
        <v>51</v>
      </c>
      <c r="G308" s="65" t="s">
        <v>3983</v>
      </c>
      <c r="H308" s="65" t="s">
        <v>1925</v>
      </c>
      <c r="I308" s="65" t="s">
        <v>1936</v>
      </c>
      <c r="J308" s="65" t="s">
        <v>3982</v>
      </c>
      <c r="K308" s="65"/>
      <c r="L308" s="65" t="s">
        <v>62</v>
      </c>
      <c r="M308" s="65" t="s">
        <v>62</v>
      </c>
      <c r="N308" s="65" t="s">
        <v>62</v>
      </c>
      <c r="O308" s="65" t="s">
        <v>61</v>
      </c>
      <c r="P308" s="65" t="s">
        <v>61</v>
      </c>
      <c r="Q308" s="65" t="s">
        <v>61</v>
      </c>
      <c r="R308" s="65" t="s">
        <v>61</v>
      </c>
      <c r="S308" s="65" t="s">
        <v>61</v>
      </c>
      <c r="T308" s="65" t="s">
        <v>62</v>
      </c>
      <c r="U308" s="65" t="s">
        <v>62</v>
      </c>
      <c r="V308" s="65" t="s">
        <v>62</v>
      </c>
      <c r="W308" s="65" t="s">
        <v>61</v>
      </c>
      <c r="X308" s="65" t="s">
        <v>76</v>
      </c>
      <c r="Y308" s="65" t="s">
        <v>76</v>
      </c>
      <c r="Z308" s="65" t="s">
        <v>76</v>
      </c>
      <c r="AA308" s="65" t="s">
        <v>61</v>
      </c>
      <c r="AB308" s="65" t="s">
        <v>77</v>
      </c>
      <c r="AC308" s="65" t="s">
        <v>77</v>
      </c>
      <c r="AD308" s="65" t="s">
        <v>77</v>
      </c>
      <c r="AE308" s="65" t="s">
        <v>61</v>
      </c>
      <c r="AF308" s="65" t="s">
        <v>61</v>
      </c>
      <c r="AG308" s="65" t="s">
        <v>61</v>
      </c>
      <c r="AH308" s="65" t="s">
        <v>61</v>
      </c>
      <c r="AI308" s="65" t="s">
        <v>61</v>
      </c>
      <c r="AJ308" s="65" t="s">
        <v>72</v>
      </c>
      <c r="AK308" s="65" t="s">
        <v>72</v>
      </c>
      <c r="AL308" s="65" t="s">
        <v>72</v>
      </c>
      <c r="AM308" s="65" t="s">
        <v>61</v>
      </c>
    </row>
    <row r="309" spans="1:39" ht="200.25">
      <c r="A309" s="65" t="s">
        <v>3590</v>
      </c>
      <c r="B309" s="65" t="s">
        <v>3187</v>
      </c>
      <c r="C309" s="65" t="s">
        <v>1930</v>
      </c>
      <c r="D309" s="65" t="s">
        <v>1933</v>
      </c>
      <c r="E309" s="65" t="s">
        <v>1923</v>
      </c>
      <c r="F309" s="65" t="s">
        <v>51</v>
      </c>
      <c r="G309" s="65" t="s">
        <v>3983</v>
      </c>
      <c r="H309" s="65" t="s">
        <v>1925</v>
      </c>
      <c r="I309" s="65" t="s">
        <v>1934</v>
      </c>
      <c r="J309" s="65" t="s">
        <v>3982</v>
      </c>
      <c r="K309" s="65"/>
      <c r="L309" s="65" t="s">
        <v>62</v>
      </c>
      <c r="M309" s="65" t="s">
        <v>62</v>
      </c>
      <c r="N309" s="65" t="s">
        <v>62</v>
      </c>
      <c r="O309" s="65" t="s">
        <v>61</v>
      </c>
      <c r="P309" s="65" t="s">
        <v>61</v>
      </c>
      <c r="Q309" s="65" t="s">
        <v>61</v>
      </c>
      <c r="R309" s="65" t="s">
        <v>61</v>
      </c>
      <c r="S309" s="65" t="s">
        <v>61</v>
      </c>
      <c r="T309" s="65" t="s">
        <v>62</v>
      </c>
      <c r="U309" s="65" t="s">
        <v>62</v>
      </c>
      <c r="V309" s="65" t="s">
        <v>62</v>
      </c>
      <c r="W309" s="65" t="s">
        <v>61</v>
      </c>
      <c r="X309" s="65" t="s">
        <v>76</v>
      </c>
      <c r="Y309" s="65" t="s">
        <v>76</v>
      </c>
      <c r="Z309" s="65" t="s">
        <v>76</v>
      </c>
      <c r="AA309" s="65" t="s">
        <v>61</v>
      </c>
      <c r="AB309" s="65" t="s">
        <v>77</v>
      </c>
      <c r="AC309" s="65" t="s">
        <v>77</v>
      </c>
      <c r="AD309" s="65" t="s">
        <v>77</v>
      </c>
      <c r="AE309" s="65" t="s">
        <v>61</v>
      </c>
      <c r="AF309" s="65" t="s">
        <v>61</v>
      </c>
      <c r="AG309" s="65" t="s">
        <v>61</v>
      </c>
      <c r="AH309" s="65" t="s">
        <v>61</v>
      </c>
      <c r="AI309" s="65" t="s">
        <v>61</v>
      </c>
      <c r="AJ309" s="65" t="s">
        <v>72</v>
      </c>
      <c r="AK309" s="65" t="s">
        <v>72</v>
      </c>
      <c r="AL309" s="65" t="s">
        <v>72</v>
      </c>
      <c r="AM309" s="65" t="s">
        <v>61</v>
      </c>
    </row>
    <row r="310" spans="1:39" ht="200.25">
      <c r="A310" s="65" t="s">
        <v>3591</v>
      </c>
      <c r="B310" s="65" t="s">
        <v>3186</v>
      </c>
      <c r="C310" s="65" t="s">
        <v>1930</v>
      </c>
      <c r="D310" s="65" t="s">
        <v>1931</v>
      </c>
      <c r="E310" s="65" t="s">
        <v>1923</v>
      </c>
      <c r="F310" s="65" t="s">
        <v>51</v>
      </c>
      <c r="G310" s="65" t="s">
        <v>51</v>
      </c>
      <c r="H310" s="65" t="s">
        <v>1925</v>
      </c>
      <c r="I310" s="65" t="s">
        <v>1932</v>
      </c>
      <c r="J310" s="65" t="s">
        <v>3982</v>
      </c>
      <c r="K310" s="65"/>
      <c r="L310" s="65" t="s">
        <v>62</v>
      </c>
      <c r="M310" s="65" t="s">
        <v>62</v>
      </c>
      <c r="N310" s="65" t="s">
        <v>62</v>
      </c>
      <c r="O310" s="65" t="s">
        <v>61</v>
      </c>
      <c r="P310" s="65" t="s">
        <v>61</v>
      </c>
      <c r="Q310" s="65" t="s">
        <v>61</v>
      </c>
      <c r="R310" s="65" t="s">
        <v>61</v>
      </c>
      <c r="S310" s="65" t="s">
        <v>61</v>
      </c>
      <c r="T310" s="65" t="s">
        <v>62</v>
      </c>
      <c r="U310" s="65" t="s">
        <v>62</v>
      </c>
      <c r="V310" s="65" t="s">
        <v>62</v>
      </c>
      <c r="W310" s="65" t="s">
        <v>61</v>
      </c>
      <c r="X310" s="65" t="s">
        <v>76</v>
      </c>
      <c r="Y310" s="65" t="s">
        <v>76</v>
      </c>
      <c r="Z310" s="65" t="s">
        <v>76</v>
      </c>
      <c r="AA310" s="65" t="s">
        <v>61</v>
      </c>
      <c r="AB310" s="65" t="s">
        <v>77</v>
      </c>
      <c r="AC310" s="65" t="s">
        <v>77</v>
      </c>
      <c r="AD310" s="65" t="s">
        <v>77</v>
      </c>
      <c r="AE310" s="65" t="s">
        <v>61</v>
      </c>
      <c r="AF310" s="65" t="s">
        <v>61</v>
      </c>
      <c r="AG310" s="65" t="s">
        <v>61</v>
      </c>
      <c r="AH310" s="65" t="s">
        <v>61</v>
      </c>
      <c r="AI310" s="65" t="s">
        <v>61</v>
      </c>
      <c r="AJ310" s="65" t="s">
        <v>72</v>
      </c>
      <c r="AK310" s="65" t="s">
        <v>72</v>
      </c>
      <c r="AL310" s="65" t="s">
        <v>72</v>
      </c>
      <c r="AM310" s="65" t="s">
        <v>61</v>
      </c>
    </row>
    <row r="311" spans="1:39" ht="150.75">
      <c r="A311" s="65" t="s">
        <v>3592</v>
      </c>
      <c r="B311" s="65" t="s">
        <v>3192</v>
      </c>
      <c r="C311" s="65" t="s">
        <v>1805</v>
      </c>
      <c r="D311" s="65" t="s">
        <v>1811</v>
      </c>
      <c r="E311" s="65" t="s">
        <v>1785</v>
      </c>
      <c r="F311" s="65" t="s">
        <v>180</v>
      </c>
      <c r="G311" s="65" t="s">
        <v>3983</v>
      </c>
      <c r="H311" s="65" t="s">
        <v>1800</v>
      </c>
      <c r="I311" s="65" t="s">
        <v>1812</v>
      </c>
      <c r="J311" s="65" t="s">
        <v>3982</v>
      </c>
      <c r="K311" s="65"/>
      <c r="L311" s="65" t="s">
        <v>62</v>
      </c>
      <c r="M311" s="65" t="s">
        <v>62</v>
      </c>
      <c r="N311" s="65" t="s">
        <v>62</v>
      </c>
      <c r="O311" s="65" t="s">
        <v>61</v>
      </c>
      <c r="P311" s="65" t="s">
        <v>61</v>
      </c>
      <c r="Q311" s="65" t="s">
        <v>61</v>
      </c>
      <c r="R311" s="65" t="s">
        <v>61</v>
      </c>
      <c r="S311" s="65" t="s">
        <v>61</v>
      </c>
      <c r="T311" s="65" t="s">
        <v>62</v>
      </c>
      <c r="U311" s="65" t="s">
        <v>62</v>
      </c>
      <c r="V311" s="65" t="s">
        <v>62</v>
      </c>
      <c r="W311" s="65" t="s">
        <v>61</v>
      </c>
      <c r="X311" s="65" t="s">
        <v>76</v>
      </c>
      <c r="Y311" s="65" t="s">
        <v>76</v>
      </c>
      <c r="Z311" s="65" t="s">
        <v>76</v>
      </c>
      <c r="AA311" s="65" t="s">
        <v>61</v>
      </c>
      <c r="AB311" s="65" t="s">
        <v>77</v>
      </c>
      <c r="AC311" s="65" t="s">
        <v>77</v>
      </c>
      <c r="AD311" s="65" t="s">
        <v>77</v>
      </c>
      <c r="AE311" s="65" t="s">
        <v>61</v>
      </c>
      <c r="AF311" s="65" t="s">
        <v>61</v>
      </c>
      <c r="AG311" s="65" t="s">
        <v>61</v>
      </c>
      <c r="AH311" s="65" t="s">
        <v>61</v>
      </c>
      <c r="AI311" s="65" t="s">
        <v>61</v>
      </c>
      <c r="AJ311" s="65" t="s">
        <v>72</v>
      </c>
      <c r="AK311" s="65" t="s">
        <v>72</v>
      </c>
      <c r="AL311" s="65" t="s">
        <v>72</v>
      </c>
      <c r="AM311" s="65" t="s">
        <v>61</v>
      </c>
    </row>
    <row r="312" spans="1:39" ht="150.75">
      <c r="A312" s="65" t="s">
        <v>3593</v>
      </c>
      <c r="B312" s="65" t="s">
        <v>3187</v>
      </c>
      <c r="C312" s="65" t="s">
        <v>1805</v>
      </c>
      <c r="D312" s="65" t="s">
        <v>1809</v>
      </c>
      <c r="E312" s="65" t="s">
        <v>1785</v>
      </c>
      <c r="F312" s="65" t="s">
        <v>180</v>
      </c>
      <c r="G312" s="65" t="s">
        <v>3983</v>
      </c>
      <c r="H312" s="65" t="s">
        <v>1800</v>
      </c>
      <c r="I312" s="65" t="s">
        <v>1810</v>
      </c>
      <c r="J312" s="65" t="s">
        <v>3982</v>
      </c>
      <c r="K312" s="65"/>
      <c r="L312" s="65" t="s">
        <v>62</v>
      </c>
      <c r="M312" s="65" t="s">
        <v>62</v>
      </c>
      <c r="N312" s="65" t="s">
        <v>62</v>
      </c>
      <c r="O312" s="65" t="s">
        <v>61</v>
      </c>
      <c r="P312" s="65" t="s">
        <v>61</v>
      </c>
      <c r="Q312" s="65" t="s">
        <v>61</v>
      </c>
      <c r="R312" s="65" t="s">
        <v>61</v>
      </c>
      <c r="S312" s="65" t="s">
        <v>61</v>
      </c>
      <c r="T312" s="65" t="s">
        <v>62</v>
      </c>
      <c r="U312" s="65" t="s">
        <v>62</v>
      </c>
      <c r="V312" s="65" t="s">
        <v>62</v>
      </c>
      <c r="W312" s="65" t="s">
        <v>61</v>
      </c>
      <c r="X312" s="65" t="s">
        <v>76</v>
      </c>
      <c r="Y312" s="65" t="s">
        <v>76</v>
      </c>
      <c r="Z312" s="65" t="s">
        <v>76</v>
      </c>
      <c r="AA312" s="65" t="s">
        <v>61</v>
      </c>
      <c r="AB312" s="65" t="s">
        <v>77</v>
      </c>
      <c r="AC312" s="65" t="s">
        <v>77</v>
      </c>
      <c r="AD312" s="65" t="s">
        <v>77</v>
      </c>
      <c r="AE312" s="65" t="s">
        <v>61</v>
      </c>
      <c r="AF312" s="65" t="s">
        <v>61</v>
      </c>
      <c r="AG312" s="65" t="s">
        <v>61</v>
      </c>
      <c r="AH312" s="65" t="s">
        <v>61</v>
      </c>
      <c r="AI312" s="65" t="s">
        <v>61</v>
      </c>
      <c r="AJ312" s="65" t="s">
        <v>72</v>
      </c>
      <c r="AK312" s="65" t="s">
        <v>72</v>
      </c>
      <c r="AL312" s="65" t="s">
        <v>72</v>
      </c>
      <c r="AM312" s="65" t="s">
        <v>61</v>
      </c>
    </row>
    <row r="313" spans="1:39" ht="150.75">
      <c r="A313" s="65" t="s">
        <v>3594</v>
      </c>
      <c r="B313" s="65" t="s">
        <v>3186</v>
      </c>
      <c r="C313" s="65" t="s">
        <v>1805</v>
      </c>
      <c r="D313" s="65" t="s">
        <v>1806</v>
      </c>
      <c r="E313" s="65" t="s">
        <v>1785</v>
      </c>
      <c r="F313" s="65" t="s">
        <v>180</v>
      </c>
      <c r="G313" s="65" t="s">
        <v>2709</v>
      </c>
      <c r="H313" s="65" t="s">
        <v>1800</v>
      </c>
      <c r="I313" s="65" t="s">
        <v>1807</v>
      </c>
      <c r="J313" s="65" t="s">
        <v>3982</v>
      </c>
      <c r="K313" s="65"/>
      <c r="L313" s="65" t="s">
        <v>62</v>
      </c>
      <c r="M313" s="65" t="s">
        <v>62</v>
      </c>
      <c r="N313" s="65" t="s">
        <v>62</v>
      </c>
      <c r="O313" s="65" t="s">
        <v>61</v>
      </c>
      <c r="P313" s="65" t="s">
        <v>61</v>
      </c>
      <c r="Q313" s="65" t="s">
        <v>61</v>
      </c>
      <c r="R313" s="65" t="s">
        <v>61</v>
      </c>
      <c r="S313" s="65" t="s">
        <v>61</v>
      </c>
      <c r="T313" s="65" t="s">
        <v>62</v>
      </c>
      <c r="U313" s="65" t="s">
        <v>62</v>
      </c>
      <c r="V313" s="65" t="s">
        <v>62</v>
      </c>
      <c r="W313" s="65" t="s">
        <v>61</v>
      </c>
      <c r="X313" s="65" t="s">
        <v>76</v>
      </c>
      <c r="Y313" s="65" t="s">
        <v>76</v>
      </c>
      <c r="Z313" s="65" t="s">
        <v>76</v>
      </c>
      <c r="AA313" s="65" t="s">
        <v>61</v>
      </c>
      <c r="AB313" s="65" t="s">
        <v>77</v>
      </c>
      <c r="AC313" s="65" t="s">
        <v>77</v>
      </c>
      <c r="AD313" s="65" t="s">
        <v>77</v>
      </c>
      <c r="AE313" s="65" t="s">
        <v>61</v>
      </c>
      <c r="AF313" s="65" t="s">
        <v>61</v>
      </c>
      <c r="AG313" s="65" t="s">
        <v>61</v>
      </c>
      <c r="AH313" s="65" t="s">
        <v>61</v>
      </c>
      <c r="AI313" s="65" t="s">
        <v>61</v>
      </c>
      <c r="AJ313" s="65" t="s">
        <v>72</v>
      </c>
      <c r="AK313" s="65" t="s">
        <v>72</v>
      </c>
      <c r="AL313" s="65" t="s">
        <v>72</v>
      </c>
      <c r="AM313" s="65" t="s">
        <v>61</v>
      </c>
    </row>
    <row r="314" spans="1:39" ht="168">
      <c r="A314" s="65" t="s">
        <v>3595</v>
      </c>
      <c r="B314" s="65" t="s">
        <v>3192</v>
      </c>
      <c r="C314" s="65" t="s">
        <v>1768</v>
      </c>
      <c r="D314" s="65" t="s">
        <v>1762</v>
      </c>
      <c r="E314" s="65" t="s">
        <v>1721</v>
      </c>
      <c r="F314" s="65" t="s">
        <v>149</v>
      </c>
      <c r="G314" s="65" t="s">
        <v>3983</v>
      </c>
      <c r="H314" s="65" t="s">
        <v>1764</v>
      </c>
      <c r="I314" s="65" t="s">
        <v>1772</v>
      </c>
      <c r="J314" s="65" t="s">
        <v>3982</v>
      </c>
      <c r="K314" s="65"/>
      <c r="L314" s="65" t="s">
        <v>62</v>
      </c>
      <c r="M314" s="65" t="s">
        <v>62</v>
      </c>
      <c r="N314" s="65" t="s">
        <v>62</v>
      </c>
      <c r="O314" s="65" t="s">
        <v>61</v>
      </c>
      <c r="P314" s="65" t="s">
        <v>61</v>
      </c>
      <c r="Q314" s="65" t="s">
        <v>61</v>
      </c>
      <c r="R314" s="65" t="s">
        <v>61</v>
      </c>
      <c r="S314" s="65" t="s">
        <v>61</v>
      </c>
      <c r="T314" s="65" t="s">
        <v>62</v>
      </c>
      <c r="U314" s="65" t="s">
        <v>62</v>
      </c>
      <c r="V314" s="65" t="s">
        <v>62</v>
      </c>
      <c r="W314" s="65" t="s">
        <v>61</v>
      </c>
      <c r="X314" s="65" t="s">
        <v>76</v>
      </c>
      <c r="Y314" s="65" t="s">
        <v>76</v>
      </c>
      <c r="Z314" s="65" t="s">
        <v>76</v>
      </c>
      <c r="AA314" s="65" t="s">
        <v>61</v>
      </c>
      <c r="AB314" s="65" t="s">
        <v>77</v>
      </c>
      <c r="AC314" s="65" t="s">
        <v>77</v>
      </c>
      <c r="AD314" s="65" t="s">
        <v>77</v>
      </c>
      <c r="AE314" s="65" t="s">
        <v>61</v>
      </c>
      <c r="AF314" s="65" t="s">
        <v>61</v>
      </c>
      <c r="AG314" s="65" t="s">
        <v>61</v>
      </c>
      <c r="AH314" s="65" t="s">
        <v>61</v>
      </c>
      <c r="AI314" s="65" t="s">
        <v>61</v>
      </c>
      <c r="AJ314" s="65" t="s">
        <v>72</v>
      </c>
      <c r="AK314" s="65" t="s">
        <v>72</v>
      </c>
      <c r="AL314" s="65" t="s">
        <v>72</v>
      </c>
      <c r="AM314" s="65" t="s">
        <v>61</v>
      </c>
    </row>
    <row r="315" spans="1:39" ht="168">
      <c r="A315" s="65" t="s">
        <v>3596</v>
      </c>
      <c r="B315" s="65" t="s">
        <v>3187</v>
      </c>
      <c r="C315" s="65" t="s">
        <v>1768</v>
      </c>
      <c r="D315" s="65" t="s">
        <v>1758</v>
      </c>
      <c r="E315" s="65" t="s">
        <v>1721</v>
      </c>
      <c r="F315" s="65" t="s">
        <v>149</v>
      </c>
      <c r="G315" s="65" t="s">
        <v>3983</v>
      </c>
      <c r="H315" s="65" t="s">
        <v>1764</v>
      </c>
      <c r="I315" s="65" t="s">
        <v>1771</v>
      </c>
      <c r="J315" s="65" t="s">
        <v>3984</v>
      </c>
      <c r="K315" s="65" t="s">
        <v>18</v>
      </c>
      <c r="L315" s="65" t="s">
        <v>62</v>
      </c>
      <c r="M315" s="65" t="s">
        <v>62</v>
      </c>
      <c r="N315" s="65" t="s">
        <v>62</v>
      </c>
      <c r="O315" s="65" t="s">
        <v>61</v>
      </c>
      <c r="P315" s="65" t="s">
        <v>61</v>
      </c>
      <c r="Q315" s="65" t="s">
        <v>61</v>
      </c>
      <c r="R315" s="65" t="s">
        <v>61</v>
      </c>
      <c r="S315" s="65" t="s">
        <v>61</v>
      </c>
      <c r="T315" s="65" t="s">
        <v>62</v>
      </c>
      <c r="U315" s="65" t="s">
        <v>62</v>
      </c>
      <c r="V315" s="65" t="s">
        <v>62</v>
      </c>
      <c r="W315" s="65" t="s">
        <v>61</v>
      </c>
      <c r="X315" s="65" t="s">
        <v>76</v>
      </c>
      <c r="Y315" s="65" t="s">
        <v>222</v>
      </c>
      <c r="Z315" s="68" t="s">
        <v>3343</v>
      </c>
      <c r="AA315" s="65" t="s">
        <v>62</v>
      </c>
      <c r="AB315" s="65" t="s">
        <v>77</v>
      </c>
      <c r="AC315" s="65" t="s">
        <v>77</v>
      </c>
      <c r="AD315" s="65" t="s">
        <v>77</v>
      </c>
      <c r="AE315" s="65" t="s">
        <v>61</v>
      </c>
      <c r="AF315" s="65" t="s">
        <v>61</v>
      </c>
      <c r="AG315" s="65" t="s">
        <v>61</v>
      </c>
      <c r="AH315" s="65" t="s">
        <v>61</v>
      </c>
      <c r="AI315" s="65" t="s">
        <v>61</v>
      </c>
      <c r="AJ315" s="65" t="s">
        <v>72</v>
      </c>
      <c r="AK315" s="65" t="s">
        <v>72</v>
      </c>
      <c r="AL315" s="65" t="s">
        <v>72</v>
      </c>
      <c r="AM315" s="65" t="s">
        <v>61</v>
      </c>
    </row>
    <row r="316" spans="1:39" ht="168">
      <c r="A316" s="65" t="s">
        <v>3597</v>
      </c>
      <c r="B316" s="65" t="s">
        <v>3186</v>
      </c>
      <c r="C316" s="65" t="s">
        <v>1768</v>
      </c>
      <c r="D316" s="65" t="s">
        <v>1756</v>
      </c>
      <c r="E316" s="65" t="s">
        <v>1721</v>
      </c>
      <c r="F316" s="65" t="s">
        <v>149</v>
      </c>
      <c r="G316" s="65" t="s">
        <v>2704</v>
      </c>
      <c r="H316" s="65" t="s">
        <v>1764</v>
      </c>
      <c r="I316" s="65" t="s">
        <v>1769</v>
      </c>
      <c r="J316" s="65" t="s">
        <v>3982</v>
      </c>
      <c r="K316" s="65"/>
      <c r="L316" s="65" t="s">
        <v>62</v>
      </c>
      <c r="M316" s="65" t="s">
        <v>62</v>
      </c>
      <c r="N316" s="65" t="s">
        <v>62</v>
      </c>
      <c r="O316" s="65" t="s">
        <v>61</v>
      </c>
      <c r="P316" s="65" t="s">
        <v>61</v>
      </c>
      <c r="Q316" s="65" t="s">
        <v>61</v>
      </c>
      <c r="R316" s="65" t="s">
        <v>61</v>
      </c>
      <c r="S316" s="65" t="s">
        <v>61</v>
      </c>
      <c r="T316" s="65" t="s">
        <v>62</v>
      </c>
      <c r="U316" s="65" t="s">
        <v>62</v>
      </c>
      <c r="V316" s="65" t="s">
        <v>62</v>
      </c>
      <c r="W316" s="65" t="s">
        <v>61</v>
      </c>
      <c r="X316" s="65" t="s">
        <v>76</v>
      </c>
      <c r="Y316" s="65" t="s">
        <v>76</v>
      </c>
      <c r="Z316" s="65" t="s">
        <v>76</v>
      </c>
      <c r="AA316" s="65" t="s">
        <v>61</v>
      </c>
      <c r="AB316" s="65" t="s">
        <v>77</v>
      </c>
      <c r="AC316" s="65" t="s">
        <v>77</v>
      </c>
      <c r="AD316" s="65" t="s">
        <v>77</v>
      </c>
      <c r="AE316" s="65" t="s">
        <v>61</v>
      </c>
      <c r="AF316" s="65" t="s">
        <v>61</v>
      </c>
      <c r="AG316" s="65" t="s">
        <v>61</v>
      </c>
      <c r="AH316" s="65" t="s">
        <v>61</v>
      </c>
      <c r="AI316" s="65" t="s">
        <v>61</v>
      </c>
      <c r="AJ316" s="65" t="s">
        <v>72</v>
      </c>
      <c r="AK316" s="65" t="s">
        <v>72</v>
      </c>
      <c r="AL316" s="65" t="s">
        <v>72</v>
      </c>
      <c r="AM316" s="65" t="s">
        <v>61</v>
      </c>
    </row>
    <row r="317" spans="1:39" ht="168">
      <c r="A317" s="65" t="s">
        <v>3598</v>
      </c>
      <c r="B317" s="65" t="s">
        <v>3192</v>
      </c>
      <c r="C317" s="65" t="s">
        <v>2609</v>
      </c>
      <c r="D317" s="65" t="s">
        <v>2615</v>
      </c>
      <c r="E317" s="65" t="s">
        <v>2591</v>
      </c>
      <c r="F317" s="65" t="s">
        <v>305</v>
      </c>
      <c r="G317" s="65" t="s">
        <v>3983</v>
      </c>
      <c r="H317" s="65" t="s">
        <v>2604</v>
      </c>
      <c r="I317" s="65" t="s">
        <v>3156</v>
      </c>
      <c r="J317" s="65" t="s">
        <v>3982</v>
      </c>
      <c r="K317" s="65"/>
      <c r="L317" s="65" t="s">
        <v>62</v>
      </c>
      <c r="M317" s="65" t="s">
        <v>62</v>
      </c>
      <c r="N317" s="65" t="s">
        <v>62</v>
      </c>
      <c r="O317" s="65" t="s">
        <v>61</v>
      </c>
      <c r="P317" s="65" t="s">
        <v>61</v>
      </c>
      <c r="Q317" s="65" t="s">
        <v>61</v>
      </c>
      <c r="R317" s="65" t="s">
        <v>61</v>
      </c>
      <c r="S317" s="65" t="s">
        <v>61</v>
      </c>
      <c r="T317" s="65" t="s">
        <v>62</v>
      </c>
      <c r="U317" s="65" t="s">
        <v>62</v>
      </c>
      <c r="V317" s="65" t="s">
        <v>62</v>
      </c>
      <c r="W317" s="65" t="s">
        <v>61</v>
      </c>
      <c r="X317" s="65" t="s">
        <v>76</v>
      </c>
      <c r="Y317" s="65" t="s">
        <v>76</v>
      </c>
      <c r="Z317" s="65" t="s">
        <v>76</v>
      </c>
      <c r="AA317" s="65" t="s">
        <v>61</v>
      </c>
      <c r="AB317" s="65" t="s">
        <v>77</v>
      </c>
      <c r="AC317" s="65" t="s">
        <v>77</v>
      </c>
      <c r="AD317" s="65" t="s">
        <v>77</v>
      </c>
      <c r="AE317" s="65" t="s">
        <v>61</v>
      </c>
      <c r="AF317" s="65" t="s">
        <v>61</v>
      </c>
      <c r="AG317" s="65" t="s">
        <v>61</v>
      </c>
      <c r="AH317" s="65" t="s">
        <v>61</v>
      </c>
      <c r="AI317" s="65" t="s">
        <v>61</v>
      </c>
      <c r="AJ317" s="65" t="s">
        <v>72</v>
      </c>
      <c r="AK317" s="65" t="s">
        <v>72</v>
      </c>
      <c r="AL317" s="65" t="s">
        <v>72</v>
      </c>
      <c r="AM317" s="65" t="s">
        <v>61</v>
      </c>
    </row>
    <row r="318" spans="1:39" ht="200.25">
      <c r="A318" s="65" t="s">
        <v>3599</v>
      </c>
      <c r="B318" s="65" t="s">
        <v>3187</v>
      </c>
      <c r="C318" s="65" t="s">
        <v>2609</v>
      </c>
      <c r="D318" s="65" t="s">
        <v>2612</v>
      </c>
      <c r="E318" s="65" t="s">
        <v>2591</v>
      </c>
      <c r="F318" s="65" t="s">
        <v>305</v>
      </c>
      <c r="G318" s="65" t="s">
        <v>3983</v>
      </c>
      <c r="H318" s="65" t="s">
        <v>2604</v>
      </c>
      <c r="I318" s="65" t="s">
        <v>3154</v>
      </c>
      <c r="J318" s="65" t="s">
        <v>3984</v>
      </c>
      <c r="K318" s="65" t="s">
        <v>3985</v>
      </c>
      <c r="L318" s="65" t="s">
        <v>61</v>
      </c>
      <c r="M318" s="65" t="s">
        <v>62</v>
      </c>
      <c r="N318" s="68" t="s">
        <v>3343</v>
      </c>
      <c r="O318" s="65" t="s">
        <v>62</v>
      </c>
      <c r="P318" s="65" t="s">
        <v>61</v>
      </c>
      <c r="Q318" s="65" t="s">
        <v>61</v>
      </c>
      <c r="R318" s="65" t="s">
        <v>61</v>
      </c>
      <c r="S318" s="65" t="s">
        <v>61</v>
      </c>
      <c r="T318" s="65" t="s">
        <v>62</v>
      </c>
      <c r="U318" s="65" t="s">
        <v>62</v>
      </c>
      <c r="V318" s="65" t="s">
        <v>62</v>
      </c>
      <c r="W318" s="65" t="s">
        <v>61</v>
      </c>
      <c r="X318" s="65" t="s">
        <v>3688</v>
      </c>
      <c r="Y318" s="65" t="s">
        <v>76</v>
      </c>
      <c r="Z318" s="68" t="s">
        <v>3343</v>
      </c>
      <c r="AA318" s="65" t="s">
        <v>62</v>
      </c>
      <c r="AB318" s="65" t="s">
        <v>64</v>
      </c>
      <c r="AC318" s="65" t="s">
        <v>73</v>
      </c>
      <c r="AD318" s="65" t="s">
        <v>3343</v>
      </c>
      <c r="AE318" s="65" t="s">
        <v>62</v>
      </c>
      <c r="AF318" s="65" t="s">
        <v>62</v>
      </c>
      <c r="AG318" s="65" t="s">
        <v>61</v>
      </c>
      <c r="AH318" s="65" t="s">
        <v>3343</v>
      </c>
      <c r="AI318" s="65" t="s">
        <v>62</v>
      </c>
      <c r="AJ318" s="65" t="s">
        <v>66</v>
      </c>
      <c r="AK318" s="65" t="s">
        <v>72</v>
      </c>
      <c r="AL318" s="65" t="s">
        <v>3343</v>
      </c>
      <c r="AM318" s="65" t="s">
        <v>62</v>
      </c>
    </row>
    <row r="319" spans="1:39" ht="150.75">
      <c r="A319" s="65" t="s">
        <v>3601</v>
      </c>
      <c r="B319" s="65" t="s">
        <v>3186</v>
      </c>
      <c r="C319" s="65" t="s">
        <v>2609</v>
      </c>
      <c r="D319" s="65" t="s">
        <v>2610</v>
      </c>
      <c r="E319" s="65" t="s">
        <v>2591</v>
      </c>
      <c r="F319" s="65" t="s">
        <v>305</v>
      </c>
      <c r="G319" s="65" t="s">
        <v>2709</v>
      </c>
      <c r="H319" s="65" t="s">
        <v>2604</v>
      </c>
      <c r="I319" s="65" t="s">
        <v>3153</v>
      </c>
      <c r="J319" s="65" t="s">
        <v>3982</v>
      </c>
      <c r="K319" s="65"/>
      <c r="L319" s="65" t="s">
        <v>62</v>
      </c>
      <c r="M319" s="65" t="s">
        <v>62</v>
      </c>
      <c r="N319" s="65" t="s">
        <v>62</v>
      </c>
      <c r="O319" s="65" t="s">
        <v>61</v>
      </c>
      <c r="P319" s="65" t="s">
        <v>62</v>
      </c>
      <c r="Q319" s="65" t="s">
        <v>62</v>
      </c>
      <c r="R319" s="65" t="s">
        <v>62</v>
      </c>
      <c r="S319" s="65" t="s">
        <v>61</v>
      </c>
      <c r="T319" s="65" t="s">
        <v>61</v>
      </c>
      <c r="U319" s="65" t="s">
        <v>61</v>
      </c>
      <c r="V319" s="65" t="s">
        <v>61</v>
      </c>
      <c r="W319" s="65" t="s">
        <v>61</v>
      </c>
      <c r="X319" s="65" t="s">
        <v>73</v>
      </c>
      <c r="Y319" s="65"/>
      <c r="Z319" s="68" t="s">
        <v>3343</v>
      </c>
      <c r="AA319" s="65" t="s">
        <v>62</v>
      </c>
      <c r="AB319" s="65" t="s">
        <v>73</v>
      </c>
      <c r="AC319" s="65" t="s">
        <v>73</v>
      </c>
      <c r="AD319" s="65" t="s">
        <v>73</v>
      </c>
      <c r="AE319" s="65" t="s">
        <v>61</v>
      </c>
      <c r="AF319" s="65" t="s">
        <v>61</v>
      </c>
      <c r="AG319" s="65" t="s">
        <v>61</v>
      </c>
      <c r="AH319" s="65" t="s">
        <v>61</v>
      </c>
      <c r="AI319" s="65" t="s">
        <v>61</v>
      </c>
      <c r="AJ319" s="65" t="s">
        <v>850</v>
      </c>
      <c r="AK319" s="65" t="s">
        <v>850</v>
      </c>
      <c r="AL319" s="65" t="s">
        <v>850</v>
      </c>
      <c r="AM319" s="65" t="s">
        <v>61</v>
      </c>
    </row>
    <row r="320" spans="1:39" ht="168">
      <c r="A320" s="65" t="s">
        <v>3602</v>
      </c>
      <c r="B320" s="65" t="s">
        <v>3192</v>
      </c>
      <c r="C320" s="65" t="s">
        <v>705</v>
      </c>
      <c r="D320" s="65" t="s">
        <v>710</v>
      </c>
      <c r="E320" s="65" t="s">
        <v>600</v>
      </c>
      <c r="F320" s="65" t="s">
        <v>305</v>
      </c>
      <c r="G320" s="65" t="s">
        <v>3983</v>
      </c>
      <c r="H320" s="65" t="s">
        <v>700</v>
      </c>
      <c r="I320" s="65" t="s">
        <v>711</v>
      </c>
      <c r="J320" s="65" t="s">
        <v>3982</v>
      </c>
      <c r="K320" s="65"/>
      <c r="L320" s="65" t="s">
        <v>62</v>
      </c>
      <c r="M320" s="65" t="s">
        <v>62</v>
      </c>
      <c r="N320" s="65" t="s">
        <v>62</v>
      </c>
      <c r="O320" s="65" t="s">
        <v>61</v>
      </c>
      <c r="P320" s="65" t="s">
        <v>61</v>
      </c>
      <c r="Q320" s="65" t="s">
        <v>61</v>
      </c>
      <c r="R320" s="65" t="s">
        <v>61</v>
      </c>
      <c r="S320" s="65" t="s">
        <v>61</v>
      </c>
      <c r="T320" s="65" t="s">
        <v>62</v>
      </c>
      <c r="U320" s="65" t="s">
        <v>62</v>
      </c>
      <c r="V320" s="65" t="s">
        <v>62</v>
      </c>
      <c r="W320" s="65" t="s">
        <v>61</v>
      </c>
      <c r="X320" s="65" t="s">
        <v>76</v>
      </c>
      <c r="Y320" s="65" t="s">
        <v>76</v>
      </c>
      <c r="Z320" s="65" t="s">
        <v>76</v>
      </c>
      <c r="AA320" s="65" t="s">
        <v>61</v>
      </c>
      <c r="AB320" s="65" t="s">
        <v>77</v>
      </c>
      <c r="AC320" s="65" t="s">
        <v>77</v>
      </c>
      <c r="AD320" s="65" t="s">
        <v>77</v>
      </c>
      <c r="AE320" s="65" t="s">
        <v>61</v>
      </c>
      <c r="AF320" s="65" t="s">
        <v>61</v>
      </c>
      <c r="AG320" s="65" t="s">
        <v>61</v>
      </c>
      <c r="AH320" s="65" t="s">
        <v>61</v>
      </c>
      <c r="AI320" s="65" t="s">
        <v>61</v>
      </c>
      <c r="AJ320" s="65" t="s">
        <v>72</v>
      </c>
      <c r="AK320" s="65" t="s">
        <v>72</v>
      </c>
      <c r="AL320" s="65" t="s">
        <v>72</v>
      </c>
      <c r="AM320" s="65" t="s">
        <v>61</v>
      </c>
    </row>
    <row r="321" spans="1:39" ht="150.75">
      <c r="A321" s="65" t="s">
        <v>3603</v>
      </c>
      <c r="B321" s="65" t="s">
        <v>3186</v>
      </c>
      <c r="C321" s="65" t="s">
        <v>705</v>
      </c>
      <c r="D321" s="65" t="s">
        <v>706</v>
      </c>
      <c r="E321" s="65" t="s">
        <v>600</v>
      </c>
      <c r="F321" s="65" t="s">
        <v>305</v>
      </c>
      <c r="G321" s="65" t="s">
        <v>2709</v>
      </c>
      <c r="H321" s="65" t="s">
        <v>700</v>
      </c>
      <c r="I321" s="65" t="s">
        <v>707</v>
      </c>
      <c r="J321" s="65" t="s">
        <v>3982</v>
      </c>
      <c r="K321" s="65"/>
      <c r="L321" s="65" t="s">
        <v>62</v>
      </c>
      <c r="M321" s="65" t="s">
        <v>62</v>
      </c>
      <c r="N321" s="65" t="s">
        <v>62</v>
      </c>
      <c r="O321" s="65" t="s">
        <v>61</v>
      </c>
      <c r="P321" s="65" t="s">
        <v>61</v>
      </c>
      <c r="Q321" s="65" t="s">
        <v>61</v>
      </c>
      <c r="R321" s="65" t="s">
        <v>61</v>
      </c>
      <c r="S321" s="65" t="s">
        <v>61</v>
      </c>
      <c r="T321" s="65" t="s">
        <v>62</v>
      </c>
      <c r="U321" s="65" t="s">
        <v>62</v>
      </c>
      <c r="V321" s="65" t="s">
        <v>62</v>
      </c>
      <c r="W321" s="65" t="s">
        <v>61</v>
      </c>
      <c r="X321" s="65" t="s">
        <v>76</v>
      </c>
      <c r="Y321" s="65" t="s">
        <v>76</v>
      </c>
      <c r="Z321" s="65" t="s">
        <v>76</v>
      </c>
      <c r="AA321" s="65" t="s">
        <v>61</v>
      </c>
      <c r="AB321" s="65" t="s">
        <v>77</v>
      </c>
      <c r="AC321" s="65" t="s">
        <v>77</v>
      </c>
      <c r="AD321" s="65" t="s">
        <v>77</v>
      </c>
      <c r="AE321" s="65" t="s">
        <v>61</v>
      </c>
      <c r="AF321" s="65" t="s">
        <v>61</v>
      </c>
      <c r="AG321" s="65" t="s">
        <v>61</v>
      </c>
      <c r="AH321" s="65" t="s">
        <v>61</v>
      </c>
      <c r="AI321" s="65" t="s">
        <v>61</v>
      </c>
      <c r="AJ321" s="65" t="s">
        <v>72</v>
      </c>
      <c r="AK321" s="65" t="s">
        <v>72</v>
      </c>
      <c r="AL321" s="65" t="s">
        <v>72</v>
      </c>
      <c r="AM321" s="65" t="s">
        <v>61</v>
      </c>
    </row>
    <row r="322" spans="1:39" ht="168">
      <c r="A322" s="65" t="s">
        <v>3604</v>
      </c>
      <c r="B322" s="65" t="s">
        <v>3187</v>
      </c>
      <c r="C322" s="65" t="s">
        <v>705</v>
      </c>
      <c r="D322" s="65" t="s">
        <v>708</v>
      </c>
      <c r="E322" s="65" t="s">
        <v>600</v>
      </c>
      <c r="F322" s="65" t="s">
        <v>305</v>
      </c>
      <c r="G322" s="65" t="s">
        <v>3983</v>
      </c>
      <c r="H322" s="65" t="s">
        <v>700</v>
      </c>
      <c r="I322" s="65" t="s">
        <v>709</v>
      </c>
      <c r="J322" s="65" t="s">
        <v>3982</v>
      </c>
      <c r="K322" s="65"/>
      <c r="L322" s="65" t="s">
        <v>62</v>
      </c>
      <c r="M322" s="65" t="s">
        <v>62</v>
      </c>
      <c r="N322" s="65" t="s">
        <v>62</v>
      </c>
      <c r="O322" s="65" t="s">
        <v>61</v>
      </c>
      <c r="P322" s="65" t="s">
        <v>61</v>
      </c>
      <c r="Q322" s="65" t="s">
        <v>61</v>
      </c>
      <c r="R322" s="65" t="s">
        <v>61</v>
      </c>
      <c r="S322" s="65" t="s">
        <v>61</v>
      </c>
      <c r="T322" s="65" t="s">
        <v>62</v>
      </c>
      <c r="U322" s="65" t="s">
        <v>62</v>
      </c>
      <c r="V322" s="65" t="s">
        <v>62</v>
      </c>
      <c r="W322" s="65" t="s">
        <v>61</v>
      </c>
      <c r="X322" s="65" t="s">
        <v>76</v>
      </c>
      <c r="Y322" s="65" t="s">
        <v>76</v>
      </c>
      <c r="Z322" s="65" t="s">
        <v>76</v>
      </c>
      <c r="AA322" s="65" t="s">
        <v>61</v>
      </c>
      <c r="AB322" s="65" t="s">
        <v>77</v>
      </c>
      <c r="AC322" s="65" t="s">
        <v>77</v>
      </c>
      <c r="AD322" s="65" t="s">
        <v>77</v>
      </c>
      <c r="AE322" s="65" t="s">
        <v>61</v>
      </c>
      <c r="AF322" s="65" t="s">
        <v>61</v>
      </c>
      <c r="AG322" s="65" t="s">
        <v>61</v>
      </c>
      <c r="AH322" s="65" t="s">
        <v>61</v>
      </c>
      <c r="AI322" s="65" t="s">
        <v>61</v>
      </c>
      <c r="AJ322" s="65" t="s">
        <v>72</v>
      </c>
      <c r="AK322" s="65" t="s">
        <v>72</v>
      </c>
      <c r="AL322" s="65" t="s">
        <v>72</v>
      </c>
      <c r="AM322" s="65" t="s">
        <v>61</v>
      </c>
    </row>
    <row r="323" spans="1:39" ht="168">
      <c r="A323" s="65" t="s">
        <v>3605</v>
      </c>
      <c r="B323" s="65" t="s">
        <v>3192</v>
      </c>
      <c r="C323" s="65" t="s">
        <v>719</v>
      </c>
      <c r="D323" s="65" t="s">
        <v>727</v>
      </c>
      <c r="E323" s="65" t="s">
        <v>712</v>
      </c>
      <c r="F323" s="65" t="s">
        <v>80</v>
      </c>
      <c r="G323" s="65" t="s">
        <v>3983</v>
      </c>
      <c r="H323" s="65" t="s">
        <v>714</v>
      </c>
      <c r="I323" s="65" t="s">
        <v>728</v>
      </c>
      <c r="J323" s="65" t="s">
        <v>3982</v>
      </c>
      <c r="K323" s="65"/>
      <c r="L323" s="65" t="s">
        <v>62</v>
      </c>
      <c r="M323" s="65" t="s">
        <v>62</v>
      </c>
      <c r="N323" s="65" t="s">
        <v>62</v>
      </c>
      <c r="O323" s="65" t="s">
        <v>61</v>
      </c>
      <c r="P323" s="65" t="s">
        <v>61</v>
      </c>
      <c r="Q323" s="65" t="s">
        <v>61</v>
      </c>
      <c r="R323" s="65" t="s">
        <v>61</v>
      </c>
      <c r="S323" s="65" t="s">
        <v>61</v>
      </c>
      <c r="T323" s="65" t="s">
        <v>62</v>
      </c>
      <c r="U323" s="65" t="s">
        <v>62</v>
      </c>
      <c r="V323" s="65" t="s">
        <v>62</v>
      </c>
      <c r="W323" s="65" t="s">
        <v>61</v>
      </c>
      <c r="X323" s="65" t="s">
        <v>76</v>
      </c>
      <c r="Y323" s="65" t="s">
        <v>76</v>
      </c>
      <c r="Z323" s="65" t="s">
        <v>76</v>
      </c>
      <c r="AA323" s="65" t="s">
        <v>61</v>
      </c>
      <c r="AB323" s="65" t="s">
        <v>77</v>
      </c>
      <c r="AC323" s="65" t="s">
        <v>77</v>
      </c>
      <c r="AD323" s="65" t="s">
        <v>77</v>
      </c>
      <c r="AE323" s="65" t="s">
        <v>61</v>
      </c>
      <c r="AF323" s="65" t="s">
        <v>61</v>
      </c>
      <c r="AG323" s="65" t="s">
        <v>61</v>
      </c>
      <c r="AH323" s="65" t="s">
        <v>61</v>
      </c>
      <c r="AI323" s="65" t="s">
        <v>61</v>
      </c>
      <c r="AJ323" s="65" t="s">
        <v>72</v>
      </c>
      <c r="AK323" s="65" t="s">
        <v>72</v>
      </c>
      <c r="AL323" s="65" t="s">
        <v>72</v>
      </c>
      <c r="AM323" s="65" t="s">
        <v>61</v>
      </c>
    </row>
    <row r="324" spans="1:39" ht="168">
      <c r="A324" s="65" t="s">
        <v>3244</v>
      </c>
      <c r="B324" s="65" t="s">
        <v>3187</v>
      </c>
      <c r="C324" s="65" t="s">
        <v>719</v>
      </c>
      <c r="D324" s="65" t="s">
        <v>724</v>
      </c>
      <c r="E324" s="65" t="s">
        <v>712</v>
      </c>
      <c r="F324" s="65" t="s">
        <v>80</v>
      </c>
      <c r="G324" s="65" t="s">
        <v>3983</v>
      </c>
      <c r="H324" s="65" t="s">
        <v>714</v>
      </c>
      <c r="I324" s="65" t="s">
        <v>725</v>
      </c>
      <c r="J324" s="65" t="s">
        <v>3984</v>
      </c>
      <c r="K324" s="65" t="s">
        <v>3986</v>
      </c>
      <c r="L324" s="65" t="s">
        <v>62</v>
      </c>
      <c r="M324" s="65" t="s">
        <v>62</v>
      </c>
      <c r="N324" s="65" t="s">
        <v>62</v>
      </c>
      <c r="O324" s="65" t="s">
        <v>61</v>
      </c>
      <c r="P324" s="65" t="s">
        <v>61</v>
      </c>
      <c r="Q324" s="65" t="s">
        <v>61</v>
      </c>
      <c r="R324" s="65" t="s">
        <v>61</v>
      </c>
      <c r="S324" s="65" t="s">
        <v>61</v>
      </c>
      <c r="T324" s="65" t="s">
        <v>62</v>
      </c>
      <c r="U324" s="65" t="s">
        <v>62</v>
      </c>
      <c r="V324" s="65" t="s">
        <v>62</v>
      </c>
      <c r="W324" s="65" t="s">
        <v>61</v>
      </c>
      <c r="X324" s="65" t="s">
        <v>3449</v>
      </c>
      <c r="Y324" s="65" t="s">
        <v>3424</v>
      </c>
      <c r="Z324" s="68" t="s">
        <v>3343</v>
      </c>
      <c r="AA324" s="65" t="s">
        <v>62</v>
      </c>
      <c r="AB324" s="65" t="s">
        <v>125</v>
      </c>
      <c r="AC324" s="65" t="s">
        <v>77</v>
      </c>
      <c r="AD324" s="65" t="s">
        <v>3343</v>
      </c>
      <c r="AE324" s="65" t="s">
        <v>62</v>
      </c>
      <c r="AF324" s="65" t="s">
        <v>61</v>
      </c>
      <c r="AG324" s="65" t="s">
        <v>2788</v>
      </c>
      <c r="AH324" s="65" t="s">
        <v>3343</v>
      </c>
      <c r="AI324" s="65" t="s">
        <v>62</v>
      </c>
      <c r="AJ324" s="65" t="s">
        <v>72</v>
      </c>
      <c r="AK324" s="65" t="s">
        <v>72</v>
      </c>
      <c r="AL324" s="65" t="s">
        <v>72</v>
      </c>
      <c r="AM324" s="65" t="s">
        <v>61</v>
      </c>
    </row>
    <row r="325" spans="1:39" ht="200.25">
      <c r="A325" s="65" t="s">
        <v>3606</v>
      </c>
      <c r="B325" s="65" t="s">
        <v>3186</v>
      </c>
      <c r="C325" s="65" t="s">
        <v>719</v>
      </c>
      <c r="D325" s="65" t="s">
        <v>720</v>
      </c>
      <c r="E325" s="65" t="s">
        <v>712</v>
      </c>
      <c r="F325" s="65" t="s">
        <v>80</v>
      </c>
      <c r="G325" s="65" t="s">
        <v>80</v>
      </c>
      <c r="H325" s="65" t="s">
        <v>714</v>
      </c>
      <c r="I325" s="65" t="s">
        <v>721</v>
      </c>
      <c r="J325" s="65" t="s">
        <v>3984</v>
      </c>
      <c r="K325" s="65" t="s">
        <v>3985</v>
      </c>
      <c r="L325" s="65" t="s">
        <v>102</v>
      </c>
      <c r="M325" s="65" t="s">
        <v>61</v>
      </c>
      <c r="N325" s="68" t="s">
        <v>3343</v>
      </c>
      <c r="O325" s="65" t="s">
        <v>62</v>
      </c>
      <c r="P325" s="65" t="s">
        <v>61</v>
      </c>
      <c r="Q325" s="65" t="s">
        <v>61</v>
      </c>
      <c r="R325" s="65" t="s">
        <v>61</v>
      </c>
      <c r="S325" s="65" t="s">
        <v>61</v>
      </c>
      <c r="T325" s="65" t="s">
        <v>62</v>
      </c>
      <c r="U325" s="65" t="s">
        <v>62</v>
      </c>
      <c r="V325" s="65" t="s">
        <v>62</v>
      </c>
      <c r="W325" s="65" t="s">
        <v>61</v>
      </c>
      <c r="X325" s="65" t="s">
        <v>3607</v>
      </c>
      <c r="Y325" s="65" t="s">
        <v>4010</v>
      </c>
      <c r="Z325" s="68" t="s">
        <v>3343</v>
      </c>
      <c r="AA325" s="65" t="s">
        <v>62</v>
      </c>
      <c r="AB325" s="65" t="s">
        <v>64</v>
      </c>
      <c r="AC325" s="65" t="s">
        <v>125</v>
      </c>
      <c r="AD325" s="65" t="s">
        <v>3343</v>
      </c>
      <c r="AE325" s="65" t="s">
        <v>62</v>
      </c>
      <c r="AF325" s="65" t="s">
        <v>61</v>
      </c>
      <c r="AG325" s="65" t="s">
        <v>62</v>
      </c>
      <c r="AH325" s="65" t="s">
        <v>3343</v>
      </c>
      <c r="AI325" s="65" t="s">
        <v>62</v>
      </c>
      <c r="AJ325" s="65" t="s">
        <v>162</v>
      </c>
      <c r="AK325" s="65" t="s">
        <v>66</v>
      </c>
      <c r="AL325" s="65" t="s">
        <v>3343</v>
      </c>
      <c r="AM325" s="65" t="s">
        <v>62</v>
      </c>
    </row>
    <row r="326" spans="1:39" ht="150.75">
      <c r="A326" s="65" t="s">
        <v>3608</v>
      </c>
      <c r="B326" s="65" t="s">
        <v>3192</v>
      </c>
      <c r="C326" s="65" t="s">
        <v>121</v>
      </c>
      <c r="D326" s="65" t="s">
        <v>129</v>
      </c>
      <c r="E326" s="65" t="s">
        <v>49</v>
      </c>
      <c r="F326" s="65" t="s">
        <v>114</v>
      </c>
      <c r="G326" s="65" t="s">
        <v>3983</v>
      </c>
      <c r="H326" s="65" t="s">
        <v>115</v>
      </c>
      <c r="I326" s="65" t="s">
        <v>130</v>
      </c>
      <c r="J326" s="65" t="s">
        <v>3982</v>
      </c>
      <c r="K326" s="65"/>
      <c r="L326" s="65" t="s">
        <v>62</v>
      </c>
      <c r="M326" s="65" t="s">
        <v>62</v>
      </c>
      <c r="N326" s="65" t="s">
        <v>62</v>
      </c>
      <c r="O326" s="65" t="s">
        <v>61</v>
      </c>
      <c r="P326" s="65" t="s">
        <v>61</v>
      </c>
      <c r="Q326" s="65" t="s">
        <v>61</v>
      </c>
      <c r="R326" s="65" t="s">
        <v>61</v>
      </c>
      <c r="S326" s="65" t="s">
        <v>61</v>
      </c>
      <c r="T326" s="65" t="s">
        <v>62</v>
      </c>
      <c r="U326" s="65" t="s">
        <v>62</v>
      </c>
      <c r="V326" s="65" t="s">
        <v>62</v>
      </c>
      <c r="W326" s="65" t="s">
        <v>61</v>
      </c>
      <c r="X326" s="65" t="s">
        <v>76</v>
      </c>
      <c r="Y326" s="65" t="s">
        <v>76</v>
      </c>
      <c r="Z326" s="65" t="s">
        <v>76</v>
      </c>
      <c r="AA326" s="65" t="s">
        <v>61</v>
      </c>
      <c r="AB326" s="65" t="s">
        <v>77</v>
      </c>
      <c r="AC326" s="65" t="s">
        <v>77</v>
      </c>
      <c r="AD326" s="65" t="s">
        <v>77</v>
      </c>
      <c r="AE326" s="65" t="s">
        <v>61</v>
      </c>
      <c r="AF326" s="65" t="s">
        <v>61</v>
      </c>
      <c r="AG326" s="65" t="s">
        <v>61</v>
      </c>
      <c r="AH326" s="65" t="s">
        <v>61</v>
      </c>
      <c r="AI326" s="65" t="s">
        <v>61</v>
      </c>
      <c r="AJ326" s="65" t="s">
        <v>72</v>
      </c>
      <c r="AK326" s="65" t="s">
        <v>72</v>
      </c>
      <c r="AL326" s="65" t="s">
        <v>72</v>
      </c>
      <c r="AM326" s="65" t="s">
        <v>61</v>
      </c>
    </row>
    <row r="327" spans="1:39" ht="200.25">
      <c r="A327" s="65" t="s">
        <v>3609</v>
      </c>
      <c r="B327" s="65" t="s">
        <v>3192</v>
      </c>
      <c r="C327" s="65" t="s">
        <v>121</v>
      </c>
      <c r="D327" s="65" t="s">
        <v>136</v>
      </c>
      <c r="E327" s="65" t="s">
        <v>49</v>
      </c>
      <c r="F327" s="65" t="s">
        <v>114</v>
      </c>
      <c r="G327" s="65" t="s">
        <v>3983</v>
      </c>
      <c r="H327" s="65" t="s">
        <v>115</v>
      </c>
      <c r="I327" s="65" t="s">
        <v>137</v>
      </c>
      <c r="J327" s="65" t="s">
        <v>3984</v>
      </c>
      <c r="K327" s="65" t="s">
        <v>3985</v>
      </c>
      <c r="L327" s="65" t="s">
        <v>61</v>
      </c>
      <c r="M327" s="65" t="s">
        <v>62</v>
      </c>
      <c r="N327" s="68" t="s">
        <v>3343</v>
      </c>
      <c r="O327" s="65" t="s">
        <v>62</v>
      </c>
      <c r="P327" s="65" t="s">
        <v>61</v>
      </c>
      <c r="Q327" s="65" t="s">
        <v>61</v>
      </c>
      <c r="R327" s="65" t="s">
        <v>61</v>
      </c>
      <c r="S327" s="65" t="s">
        <v>61</v>
      </c>
      <c r="T327" s="65" t="s">
        <v>62</v>
      </c>
      <c r="U327" s="65" t="s">
        <v>62</v>
      </c>
      <c r="V327" s="65" t="s">
        <v>62</v>
      </c>
      <c r="W327" s="65" t="s">
        <v>61</v>
      </c>
      <c r="X327" s="65" t="s">
        <v>138</v>
      </c>
      <c r="Y327" s="65" t="s">
        <v>76</v>
      </c>
      <c r="Z327" s="68" t="s">
        <v>3343</v>
      </c>
      <c r="AA327" s="65" t="s">
        <v>62</v>
      </c>
      <c r="AB327" s="65" t="s">
        <v>64</v>
      </c>
      <c r="AC327" s="65" t="s">
        <v>77</v>
      </c>
      <c r="AD327" s="65" t="s">
        <v>3343</v>
      </c>
      <c r="AE327" s="65" t="s">
        <v>62</v>
      </c>
      <c r="AF327" s="65" t="s">
        <v>62</v>
      </c>
      <c r="AG327" s="65" t="s">
        <v>61</v>
      </c>
      <c r="AH327" s="65" t="s">
        <v>3343</v>
      </c>
      <c r="AI327" s="65" t="s">
        <v>62</v>
      </c>
      <c r="AJ327" s="65" t="s">
        <v>66</v>
      </c>
      <c r="AK327" s="65" t="s">
        <v>72</v>
      </c>
      <c r="AL327" s="65" t="s">
        <v>3343</v>
      </c>
      <c r="AM327" s="65" t="s">
        <v>62</v>
      </c>
    </row>
    <row r="328" spans="1:39" ht="150.75">
      <c r="A328" s="65" t="s">
        <v>3610</v>
      </c>
      <c r="B328" s="65" t="s">
        <v>3192</v>
      </c>
      <c r="C328" s="65" t="s">
        <v>121</v>
      </c>
      <c r="D328" s="65" t="s">
        <v>147</v>
      </c>
      <c r="E328" s="65" t="s">
        <v>49</v>
      </c>
      <c r="F328" s="65" t="s">
        <v>114</v>
      </c>
      <c r="G328" s="65" t="s">
        <v>3983</v>
      </c>
      <c r="H328" s="65" t="s">
        <v>115</v>
      </c>
      <c r="I328" s="65" t="s">
        <v>148</v>
      </c>
      <c r="J328" s="65" t="s">
        <v>3982</v>
      </c>
      <c r="K328" s="65"/>
      <c r="L328" s="65" t="s">
        <v>62</v>
      </c>
      <c r="M328" s="65" t="s">
        <v>62</v>
      </c>
      <c r="N328" s="65" t="s">
        <v>62</v>
      </c>
      <c r="O328" s="65" t="s">
        <v>61</v>
      </c>
      <c r="P328" s="65" t="s">
        <v>61</v>
      </c>
      <c r="Q328" s="65" t="s">
        <v>61</v>
      </c>
      <c r="R328" s="65" t="s">
        <v>61</v>
      </c>
      <c r="S328" s="65" t="s">
        <v>61</v>
      </c>
      <c r="T328" s="65" t="s">
        <v>62</v>
      </c>
      <c r="U328" s="65" t="s">
        <v>62</v>
      </c>
      <c r="V328" s="65" t="s">
        <v>62</v>
      </c>
      <c r="W328" s="65" t="s">
        <v>61</v>
      </c>
      <c r="X328" s="65" t="s">
        <v>76</v>
      </c>
      <c r="Y328" s="65" t="s">
        <v>76</v>
      </c>
      <c r="Z328" s="65" t="s">
        <v>76</v>
      </c>
      <c r="AA328" s="65" t="s">
        <v>61</v>
      </c>
      <c r="AB328" s="65" t="s">
        <v>77</v>
      </c>
      <c r="AC328" s="65" t="s">
        <v>77</v>
      </c>
      <c r="AD328" s="65" t="s">
        <v>77</v>
      </c>
      <c r="AE328" s="65" t="s">
        <v>61</v>
      </c>
      <c r="AF328" s="65" t="s">
        <v>61</v>
      </c>
      <c r="AG328" s="65" t="s">
        <v>61</v>
      </c>
      <c r="AH328" s="65" t="s">
        <v>61</v>
      </c>
      <c r="AI328" s="65" t="s">
        <v>61</v>
      </c>
      <c r="AJ328" s="65" t="s">
        <v>72</v>
      </c>
      <c r="AK328" s="65" t="s">
        <v>72</v>
      </c>
      <c r="AL328" s="65" t="s">
        <v>72</v>
      </c>
      <c r="AM328" s="65" t="s">
        <v>61</v>
      </c>
    </row>
    <row r="329" spans="1:39" ht="134.25">
      <c r="A329" s="65" t="s">
        <v>3611</v>
      </c>
      <c r="B329" s="65" t="s">
        <v>3186</v>
      </c>
      <c r="C329" s="65" t="s">
        <v>121</v>
      </c>
      <c r="D329" s="65" t="s">
        <v>122</v>
      </c>
      <c r="E329" s="65" t="s">
        <v>49</v>
      </c>
      <c r="F329" s="65" t="s">
        <v>114</v>
      </c>
      <c r="G329" s="65" t="s">
        <v>2694</v>
      </c>
      <c r="H329" s="65" t="s">
        <v>115</v>
      </c>
      <c r="I329" s="65" t="s">
        <v>123</v>
      </c>
      <c r="J329" s="65" t="s">
        <v>3984</v>
      </c>
      <c r="K329" s="65" t="s">
        <v>19</v>
      </c>
      <c r="L329" s="65" t="s">
        <v>62</v>
      </c>
      <c r="M329" s="65" t="s">
        <v>62</v>
      </c>
      <c r="N329" s="65" t="s">
        <v>62</v>
      </c>
      <c r="O329" s="65" t="s">
        <v>61</v>
      </c>
      <c r="P329" s="65" t="s">
        <v>61</v>
      </c>
      <c r="Q329" s="65" t="s">
        <v>61</v>
      </c>
      <c r="R329" s="65" t="s">
        <v>61</v>
      </c>
      <c r="S329" s="65" t="s">
        <v>61</v>
      </c>
      <c r="T329" s="65" t="s">
        <v>62</v>
      </c>
      <c r="U329" s="65" t="s">
        <v>62</v>
      </c>
      <c r="V329" s="65" t="s">
        <v>62</v>
      </c>
      <c r="W329" s="65" t="s">
        <v>61</v>
      </c>
      <c r="X329" s="65" t="s">
        <v>3424</v>
      </c>
      <c r="Y329" s="65" t="s">
        <v>3424</v>
      </c>
      <c r="Z329" s="65" t="s">
        <v>3424</v>
      </c>
      <c r="AA329" s="65" t="s">
        <v>61</v>
      </c>
      <c r="AB329" s="65" t="s">
        <v>125</v>
      </c>
      <c r="AC329" s="65" t="s">
        <v>77</v>
      </c>
      <c r="AD329" s="65" t="s">
        <v>3343</v>
      </c>
      <c r="AE329" s="65" t="s">
        <v>62</v>
      </c>
      <c r="AF329" s="65" t="s">
        <v>61</v>
      </c>
      <c r="AG329" s="65" t="s">
        <v>61</v>
      </c>
      <c r="AH329" s="65" t="s">
        <v>61</v>
      </c>
      <c r="AI329" s="65" t="s">
        <v>61</v>
      </c>
      <c r="AJ329" s="65" t="s">
        <v>72</v>
      </c>
      <c r="AK329" s="65" t="s">
        <v>72</v>
      </c>
      <c r="AL329" s="65" t="s">
        <v>72</v>
      </c>
      <c r="AM329" s="65" t="s">
        <v>61</v>
      </c>
    </row>
    <row r="330" spans="1:39" ht="150.75">
      <c r="A330" s="65" t="s">
        <v>3612</v>
      </c>
      <c r="B330" s="65" t="s">
        <v>3187</v>
      </c>
      <c r="C330" s="65" t="s">
        <v>121</v>
      </c>
      <c r="D330" s="65" t="s">
        <v>127</v>
      </c>
      <c r="E330" s="65" t="s">
        <v>49</v>
      </c>
      <c r="F330" s="65" t="s">
        <v>114</v>
      </c>
      <c r="G330" s="65" t="s">
        <v>3983</v>
      </c>
      <c r="H330" s="65" t="s">
        <v>115</v>
      </c>
      <c r="I330" s="65" t="s">
        <v>128</v>
      </c>
      <c r="J330" s="65" t="s">
        <v>3982</v>
      </c>
      <c r="K330" s="65"/>
      <c r="L330" s="65" t="s">
        <v>62</v>
      </c>
      <c r="M330" s="65" t="s">
        <v>62</v>
      </c>
      <c r="N330" s="65" t="s">
        <v>62</v>
      </c>
      <c r="O330" s="65" t="s">
        <v>61</v>
      </c>
      <c r="P330" s="65" t="s">
        <v>61</v>
      </c>
      <c r="Q330" s="65" t="s">
        <v>61</v>
      </c>
      <c r="R330" s="65" t="s">
        <v>61</v>
      </c>
      <c r="S330" s="65" t="s">
        <v>61</v>
      </c>
      <c r="T330" s="65" t="s">
        <v>62</v>
      </c>
      <c r="U330" s="65" t="s">
        <v>62</v>
      </c>
      <c r="V330" s="65" t="s">
        <v>62</v>
      </c>
      <c r="W330" s="65" t="s">
        <v>61</v>
      </c>
      <c r="X330" s="65" t="s">
        <v>76</v>
      </c>
      <c r="Y330" s="65" t="s">
        <v>76</v>
      </c>
      <c r="Z330" s="65" t="s">
        <v>76</v>
      </c>
      <c r="AA330" s="65" t="s">
        <v>61</v>
      </c>
      <c r="AB330" s="65" t="s">
        <v>77</v>
      </c>
      <c r="AC330" s="65" t="s">
        <v>77</v>
      </c>
      <c r="AD330" s="65" t="s">
        <v>77</v>
      </c>
      <c r="AE330" s="65" t="s">
        <v>61</v>
      </c>
      <c r="AF330" s="65" t="s">
        <v>61</v>
      </c>
      <c r="AG330" s="65" t="s">
        <v>61</v>
      </c>
      <c r="AH330" s="65" t="s">
        <v>61</v>
      </c>
      <c r="AI330" s="65" t="s">
        <v>61</v>
      </c>
      <c r="AJ330" s="65" t="s">
        <v>72</v>
      </c>
      <c r="AK330" s="65" t="s">
        <v>72</v>
      </c>
      <c r="AL330" s="65" t="s">
        <v>72</v>
      </c>
      <c r="AM330" s="65" t="s">
        <v>61</v>
      </c>
    </row>
    <row r="331" spans="1:39" ht="168">
      <c r="A331" s="65" t="s">
        <v>3613</v>
      </c>
      <c r="B331" s="65" t="s">
        <v>3187</v>
      </c>
      <c r="C331" s="65" t="s">
        <v>121</v>
      </c>
      <c r="D331" s="65" t="s">
        <v>134</v>
      </c>
      <c r="E331" s="65" t="s">
        <v>49</v>
      </c>
      <c r="F331" s="65" t="s">
        <v>114</v>
      </c>
      <c r="G331" s="65" t="s">
        <v>3983</v>
      </c>
      <c r="H331" s="65" t="s">
        <v>115</v>
      </c>
      <c r="I331" s="65" t="s">
        <v>135</v>
      </c>
      <c r="J331" s="65" t="s">
        <v>3982</v>
      </c>
      <c r="K331" s="65"/>
      <c r="L331" s="65" t="s">
        <v>62</v>
      </c>
      <c r="M331" s="65" t="s">
        <v>62</v>
      </c>
      <c r="N331" s="65" t="s">
        <v>62</v>
      </c>
      <c r="O331" s="65" t="s">
        <v>61</v>
      </c>
      <c r="P331" s="65" t="s">
        <v>61</v>
      </c>
      <c r="Q331" s="65" t="s">
        <v>61</v>
      </c>
      <c r="R331" s="65" t="s">
        <v>61</v>
      </c>
      <c r="S331" s="65" t="s">
        <v>61</v>
      </c>
      <c r="T331" s="65" t="s">
        <v>62</v>
      </c>
      <c r="U331" s="65" t="s">
        <v>62</v>
      </c>
      <c r="V331" s="65" t="s">
        <v>62</v>
      </c>
      <c r="W331" s="65" t="s">
        <v>61</v>
      </c>
      <c r="X331" s="65" t="s">
        <v>76</v>
      </c>
      <c r="Y331" s="65" t="s">
        <v>76</v>
      </c>
      <c r="Z331" s="65" t="s">
        <v>76</v>
      </c>
      <c r="AA331" s="65" t="s">
        <v>61</v>
      </c>
      <c r="AB331" s="65" t="s">
        <v>77</v>
      </c>
      <c r="AC331" s="65" t="s">
        <v>77</v>
      </c>
      <c r="AD331" s="65" t="s">
        <v>77</v>
      </c>
      <c r="AE331" s="65" t="s">
        <v>61</v>
      </c>
      <c r="AF331" s="65" t="s">
        <v>61</v>
      </c>
      <c r="AG331" s="65" t="s">
        <v>61</v>
      </c>
      <c r="AH331" s="65" t="s">
        <v>61</v>
      </c>
      <c r="AI331" s="65" t="s">
        <v>61</v>
      </c>
      <c r="AJ331" s="65" t="s">
        <v>72</v>
      </c>
      <c r="AK331" s="65" t="s">
        <v>72</v>
      </c>
      <c r="AL331" s="65" t="s">
        <v>72</v>
      </c>
      <c r="AM331" s="65" t="s">
        <v>61</v>
      </c>
    </row>
    <row r="332" spans="1:39" ht="200.25">
      <c r="A332" s="65" t="s">
        <v>3614</v>
      </c>
      <c r="B332" s="65" t="s">
        <v>3187</v>
      </c>
      <c r="C332" s="65" t="s">
        <v>121</v>
      </c>
      <c r="D332" s="65" t="s">
        <v>143</v>
      </c>
      <c r="E332" s="65" t="s">
        <v>49</v>
      </c>
      <c r="F332" s="65" t="s">
        <v>114</v>
      </c>
      <c r="G332" s="65" t="s">
        <v>3983</v>
      </c>
      <c r="H332" s="65" t="s">
        <v>115</v>
      </c>
      <c r="I332" s="65" t="s">
        <v>144</v>
      </c>
      <c r="J332" s="65" t="s">
        <v>3984</v>
      </c>
      <c r="K332" s="65" t="s">
        <v>3985</v>
      </c>
      <c r="L332" s="65" t="s">
        <v>61</v>
      </c>
      <c r="M332" s="65" t="s">
        <v>62</v>
      </c>
      <c r="N332" s="68" t="s">
        <v>3343</v>
      </c>
      <c r="O332" s="65" t="s">
        <v>62</v>
      </c>
      <c r="P332" s="65" t="s">
        <v>61</v>
      </c>
      <c r="Q332" s="65" t="s">
        <v>61</v>
      </c>
      <c r="R332" s="65" t="s">
        <v>61</v>
      </c>
      <c r="S332" s="65" t="s">
        <v>61</v>
      </c>
      <c r="T332" s="65" t="s">
        <v>62</v>
      </c>
      <c r="U332" s="65" t="s">
        <v>62</v>
      </c>
      <c r="V332" s="65" t="s">
        <v>62</v>
      </c>
      <c r="W332" s="65" t="s">
        <v>61</v>
      </c>
      <c r="X332" s="65" t="s">
        <v>3511</v>
      </c>
      <c r="Y332" s="65" t="s">
        <v>3449</v>
      </c>
      <c r="Z332" s="68" t="s">
        <v>3343</v>
      </c>
      <c r="AA332" s="65" t="s">
        <v>62</v>
      </c>
      <c r="AB332" s="65" t="s">
        <v>64</v>
      </c>
      <c r="AC332" s="65" t="s">
        <v>77</v>
      </c>
      <c r="AD332" s="65" t="s">
        <v>3343</v>
      </c>
      <c r="AE332" s="65" t="s">
        <v>62</v>
      </c>
      <c r="AF332" s="65" t="s">
        <v>62</v>
      </c>
      <c r="AG332" s="65" t="s">
        <v>61</v>
      </c>
      <c r="AH332" s="65" t="s">
        <v>3343</v>
      </c>
      <c r="AI332" s="65" t="s">
        <v>62</v>
      </c>
      <c r="AJ332" s="65" t="s">
        <v>66</v>
      </c>
      <c r="AK332" s="65" t="s">
        <v>72</v>
      </c>
      <c r="AL332" s="65" t="s">
        <v>3343</v>
      </c>
      <c r="AM332" s="65" t="s">
        <v>62</v>
      </c>
    </row>
    <row r="333" spans="1:39" ht="150.75">
      <c r="A333" s="65" t="s">
        <v>3615</v>
      </c>
      <c r="B333" s="65" t="s">
        <v>3186</v>
      </c>
      <c r="C333" s="65" t="s">
        <v>121</v>
      </c>
      <c r="D333" s="65" t="s">
        <v>132</v>
      </c>
      <c r="E333" s="65" t="s">
        <v>49</v>
      </c>
      <c r="F333" s="65" t="s">
        <v>114</v>
      </c>
      <c r="G333" s="65" t="s">
        <v>2694</v>
      </c>
      <c r="H333" s="65" t="s">
        <v>115</v>
      </c>
      <c r="I333" s="65" t="s">
        <v>133</v>
      </c>
      <c r="J333" s="65" t="s">
        <v>3984</v>
      </c>
      <c r="K333" s="65" t="s">
        <v>19</v>
      </c>
      <c r="L333" s="65" t="s">
        <v>62</v>
      </c>
      <c r="M333" s="65" t="s">
        <v>62</v>
      </c>
      <c r="N333" s="65" t="s">
        <v>62</v>
      </c>
      <c r="O333" s="65" t="s">
        <v>61</v>
      </c>
      <c r="P333" s="65" t="s">
        <v>61</v>
      </c>
      <c r="Q333" s="65" t="s">
        <v>61</v>
      </c>
      <c r="R333" s="65" t="s">
        <v>61</v>
      </c>
      <c r="S333" s="65" t="s">
        <v>61</v>
      </c>
      <c r="T333" s="65" t="s">
        <v>62</v>
      </c>
      <c r="U333" s="65" t="s">
        <v>62</v>
      </c>
      <c r="V333" s="65" t="s">
        <v>62</v>
      </c>
      <c r="W333" s="65" t="s">
        <v>61</v>
      </c>
      <c r="X333" s="65" t="s">
        <v>3424</v>
      </c>
      <c r="Y333" s="65" t="s">
        <v>3424</v>
      </c>
      <c r="Z333" s="65" t="s">
        <v>3424</v>
      </c>
      <c r="AA333" s="65" t="s">
        <v>61</v>
      </c>
      <c r="AB333" s="65" t="s">
        <v>125</v>
      </c>
      <c r="AC333" s="65" t="s">
        <v>77</v>
      </c>
      <c r="AD333" s="65" t="s">
        <v>3343</v>
      </c>
      <c r="AE333" s="65" t="s">
        <v>62</v>
      </c>
      <c r="AF333" s="65" t="s">
        <v>61</v>
      </c>
      <c r="AG333" s="65" t="s">
        <v>61</v>
      </c>
      <c r="AH333" s="65" t="s">
        <v>61</v>
      </c>
      <c r="AI333" s="65" t="s">
        <v>61</v>
      </c>
      <c r="AJ333" s="65" t="s">
        <v>72</v>
      </c>
      <c r="AK333" s="65" t="s">
        <v>72</v>
      </c>
      <c r="AL333" s="65" t="s">
        <v>72</v>
      </c>
      <c r="AM333" s="65" t="s">
        <v>61</v>
      </c>
    </row>
    <row r="334" spans="1:39" ht="134.25">
      <c r="A334" s="65" t="s">
        <v>3616</v>
      </c>
      <c r="B334" s="65" t="s">
        <v>3186</v>
      </c>
      <c r="C334" s="65" t="s">
        <v>121</v>
      </c>
      <c r="D334" s="65" t="s">
        <v>141</v>
      </c>
      <c r="E334" s="65" t="s">
        <v>49</v>
      </c>
      <c r="F334" s="65" t="s">
        <v>114</v>
      </c>
      <c r="G334" s="65" t="s">
        <v>2694</v>
      </c>
      <c r="H334" s="65" t="s">
        <v>115</v>
      </c>
      <c r="I334" s="65" t="s">
        <v>142</v>
      </c>
      <c r="J334" s="65" t="s">
        <v>3984</v>
      </c>
      <c r="K334" s="65" t="s">
        <v>19</v>
      </c>
      <c r="L334" s="65" t="s">
        <v>62</v>
      </c>
      <c r="M334" s="65" t="s">
        <v>62</v>
      </c>
      <c r="N334" s="65" t="s">
        <v>62</v>
      </c>
      <c r="O334" s="65" t="s">
        <v>61</v>
      </c>
      <c r="P334" s="65" t="s">
        <v>61</v>
      </c>
      <c r="Q334" s="65" t="s">
        <v>61</v>
      </c>
      <c r="R334" s="65" t="s">
        <v>61</v>
      </c>
      <c r="S334" s="65" t="s">
        <v>61</v>
      </c>
      <c r="T334" s="65" t="s">
        <v>62</v>
      </c>
      <c r="U334" s="65" t="s">
        <v>62</v>
      </c>
      <c r="V334" s="65" t="s">
        <v>62</v>
      </c>
      <c r="W334" s="65" t="s">
        <v>61</v>
      </c>
      <c r="X334" s="65" t="s">
        <v>3424</v>
      </c>
      <c r="Y334" s="65" t="s">
        <v>3424</v>
      </c>
      <c r="Z334" s="65" t="s">
        <v>3424</v>
      </c>
      <c r="AA334" s="65" t="s">
        <v>61</v>
      </c>
      <c r="AB334" s="65" t="s">
        <v>125</v>
      </c>
      <c r="AC334" s="65" t="s">
        <v>77</v>
      </c>
      <c r="AD334" s="65" t="s">
        <v>3343</v>
      </c>
      <c r="AE334" s="65" t="s">
        <v>62</v>
      </c>
      <c r="AF334" s="65" t="s">
        <v>61</v>
      </c>
      <c r="AG334" s="65" t="s">
        <v>61</v>
      </c>
      <c r="AH334" s="65" t="s">
        <v>61</v>
      </c>
      <c r="AI334" s="65" t="s">
        <v>61</v>
      </c>
      <c r="AJ334" s="65" t="s">
        <v>72</v>
      </c>
      <c r="AK334" s="65" t="s">
        <v>72</v>
      </c>
      <c r="AL334" s="65" t="s">
        <v>72</v>
      </c>
      <c r="AM334" s="65" t="s">
        <v>61</v>
      </c>
    </row>
    <row r="335" spans="1:39" ht="150.75">
      <c r="A335" s="65" t="s">
        <v>3617</v>
      </c>
      <c r="B335" s="65" t="s">
        <v>3192</v>
      </c>
      <c r="C335" s="65" t="s">
        <v>2404</v>
      </c>
      <c r="D335" s="65" t="s">
        <v>2397</v>
      </c>
      <c r="E335" s="65" t="s">
        <v>2375</v>
      </c>
      <c r="F335" s="65" t="s">
        <v>180</v>
      </c>
      <c r="G335" s="65" t="s">
        <v>3983</v>
      </c>
      <c r="H335" s="65" t="s">
        <v>2399</v>
      </c>
      <c r="I335" s="65" t="s">
        <v>3086</v>
      </c>
      <c r="J335" s="65" t="s">
        <v>3982</v>
      </c>
      <c r="K335" s="65"/>
      <c r="L335" s="65" t="s">
        <v>62</v>
      </c>
      <c r="M335" s="65" t="s">
        <v>62</v>
      </c>
      <c r="N335" s="65" t="s">
        <v>62</v>
      </c>
      <c r="O335" s="65" t="s">
        <v>61</v>
      </c>
      <c r="P335" s="65" t="s">
        <v>61</v>
      </c>
      <c r="Q335" s="65" t="s">
        <v>61</v>
      </c>
      <c r="R335" s="65" t="s">
        <v>61</v>
      </c>
      <c r="S335" s="65" t="s">
        <v>61</v>
      </c>
      <c r="T335" s="65" t="s">
        <v>62</v>
      </c>
      <c r="U335" s="65" t="s">
        <v>62</v>
      </c>
      <c r="V335" s="65" t="s">
        <v>62</v>
      </c>
      <c r="W335" s="65" t="s">
        <v>61</v>
      </c>
      <c r="X335" s="65" t="s">
        <v>76</v>
      </c>
      <c r="Y335" s="65" t="s">
        <v>76</v>
      </c>
      <c r="Z335" s="65" t="s">
        <v>76</v>
      </c>
      <c r="AA335" s="65" t="s">
        <v>61</v>
      </c>
      <c r="AB335" s="65" t="s">
        <v>77</v>
      </c>
      <c r="AC335" s="65" t="s">
        <v>77</v>
      </c>
      <c r="AD335" s="65" t="s">
        <v>77</v>
      </c>
      <c r="AE335" s="65" t="s">
        <v>61</v>
      </c>
      <c r="AF335" s="65" t="s">
        <v>61</v>
      </c>
      <c r="AG335" s="65" t="s">
        <v>61</v>
      </c>
      <c r="AH335" s="65" t="s">
        <v>61</v>
      </c>
      <c r="AI335" s="65" t="s">
        <v>61</v>
      </c>
      <c r="AJ335" s="65" t="s">
        <v>72</v>
      </c>
      <c r="AK335" s="65" t="s">
        <v>72</v>
      </c>
      <c r="AL335" s="65" t="s">
        <v>72</v>
      </c>
      <c r="AM335" s="65" t="s">
        <v>61</v>
      </c>
    </row>
    <row r="336" spans="1:39" ht="134.25">
      <c r="A336" s="65" t="s">
        <v>3618</v>
      </c>
      <c r="B336" s="65" t="s">
        <v>3186</v>
      </c>
      <c r="C336" s="65" t="s">
        <v>2404</v>
      </c>
      <c r="D336" s="65" t="s">
        <v>2393</v>
      </c>
      <c r="E336" s="65" t="s">
        <v>2375</v>
      </c>
      <c r="F336" s="65" t="s">
        <v>180</v>
      </c>
      <c r="G336" s="65" t="s">
        <v>2709</v>
      </c>
      <c r="H336" s="65" t="s">
        <v>2399</v>
      </c>
      <c r="I336" s="65" t="s">
        <v>3084</v>
      </c>
      <c r="J336" s="65" t="s">
        <v>3982</v>
      </c>
      <c r="K336" s="65"/>
      <c r="L336" s="65" t="s">
        <v>62</v>
      </c>
      <c r="M336" s="65" t="s">
        <v>62</v>
      </c>
      <c r="N336" s="65" t="s">
        <v>62</v>
      </c>
      <c r="O336" s="65" t="s">
        <v>61</v>
      </c>
      <c r="P336" s="65" t="s">
        <v>61</v>
      </c>
      <c r="Q336" s="65" t="s">
        <v>61</v>
      </c>
      <c r="R336" s="65" t="s">
        <v>61</v>
      </c>
      <c r="S336" s="65" t="s">
        <v>61</v>
      </c>
      <c r="T336" s="65" t="s">
        <v>62</v>
      </c>
      <c r="U336" s="65" t="s">
        <v>62</v>
      </c>
      <c r="V336" s="65" t="s">
        <v>62</v>
      </c>
      <c r="W336" s="65" t="s">
        <v>61</v>
      </c>
      <c r="X336" s="65" t="s">
        <v>76</v>
      </c>
      <c r="Y336" s="65" t="s">
        <v>76</v>
      </c>
      <c r="Z336" s="65" t="s">
        <v>76</v>
      </c>
      <c r="AA336" s="65" t="s">
        <v>61</v>
      </c>
      <c r="AB336" s="65" t="s">
        <v>77</v>
      </c>
      <c r="AC336" s="65" t="s">
        <v>77</v>
      </c>
      <c r="AD336" s="65" t="s">
        <v>77</v>
      </c>
      <c r="AE336" s="65" t="s">
        <v>61</v>
      </c>
      <c r="AF336" s="65" t="s">
        <v>61</v>
      </c>
      <c r="AG336" s="65" t="s">
        <v>61</v>
      </c>
      <c r="AH336" s="65" t="s">
        <v>61</v>
      </c>
      <c r="AI336" s="65" t="s">
        <v>61</v>
      </c>
      <c r="AJ336" s="65" t="s">
        <v>72</v>
      </c>
      <c r="AK336" s="65" t="s">
        <v>72</v>
      </c>
      <c r="AL336" s="65" t="s">
        <v>72</v>
      </c>
      <c r="AM336" s="65" t="s">
        <v>61</v>
      </c>
    </row>
    <row r="337" spans="1:39" ht="150.75">
      <c r="A337" s="65" t="s">
        <v>3619</v>
      </c>
      <c r="B337" s="65" t="s">
        <v>3187</v>
      </c>
      <c r="C337" s="65" t="s">
        <v>2404</v>
      </c>
      <c r="D337" s="65" t="s">
        <v>2395</v>
      </c>
      <c r="E337" s="65" t="s">
        <v>2375</v>
      </c>
      <c r="F337" s="65" t="s">
        <v>180</v>
      </c>
      <c r="G337" s="65" t="s">
        <v>3983</v>
      </c>
      <c r="H337" s="65" t="s">
        <v>2399</v>
      </c>
      <c r="I337" s="65" t="s">
        <v>3085</v>
      </c>
      <c r="J337" s="65" t="s">
        <v>3982</v>
      </c>
      <c r="K337" s="65"/>
      <c r="L337" s="65" t="s">
        <v>62</v>
      </c>
      <c r="M337" s="65" t="s">
        <v>62</v>
      </c>
      <c r="N337" s="65" t="s">
        <v>62</v>
      </c>
      <c r="O337" s="65" t="s">
        <v>61</v>
      </c>
      <c r="P337" s="65" t="s">
        <v>61</v>
      </c>
      <c r="Q337" s="65" t="s">
        <v>61</v>
      </c>
      <c r="R337" s="65" t="s">
        <v>61</v>
      </c>
      <c r="S337" s="65" t="s">
        <v>61</v>
      </c>
      <c r="T337" s="65" t="s">
        <v>62</v>
      </c>
      <c r="U337" s="65" t="s">
        <v>62</v>
      </c>
      <c r="V337" s="65" t="s">
        <v>62</v>
      </c>
      <c r="W337" s="65" t="s">
        <v>61</v>
      </c>
      <c r="X337" s="65" t="s">
        <v>76</v>
      </c>
      <c r="Y337" s="65" t="s">
        <v>76</v>
      </c>
      <c r="Z337" s="65" t="s">
        <v>76</v>
      </c>
      <c r="AA337" s="65" t="s">
        <v>61</v>
      </c>
      <c r="AB337" s="65" t="s">
        <v>77</v>
      </c>
      <c r="AC337" s="65" t="s">
        <v>77</v>
      </c>
      <c r="AD337" s="65" t="s">
        <v>77</v>
      </c>
      <c r="AE337" s="65" t="s">
        <v>61</v>
      </c>
      <c r="AF337" s="65" t="s">
        <v>61</v>
      </c>
      <c r="AG337" s="65" t="s">
        <v>61</v>
      </c>
      <c r="AH337" s="65" t="s">
        <v>61</v>
      </c>
      <c r="AI337" s="65" t="s">
        <v>61</v>
      </c>
      <c r="AJ337" s="65" t="s">
        <v>72</v>
      </c>
      <c r="AK337" s="65" t="s">
        <v>72</v>
      </c>
      <c r="AL337" s="65" t="s">
        <v>72</v>
      </c>
      <c r="AM337" s="65" t="s">
        <v>61</v>
      </c>
    </row>
    <row r="338" spans="1:39" ht="168">
      <c r="A338" s="65" t="s">
        <v>3620</v>
      </c>
      <c r="B338" s="65" t="s">
        <v>3192</v>
      </c>
      <c r="C338" s="65" t="s">
        <v>2289</v>
      </c>
      <c r="D338" s="65" t="s">
        <v>2294</v>
      </c>
      <c r="E338" s="65" t="s">
        <v>2282</v>
      </c>
      <c r="F338" s="65" t="s">
        <v>80</v>
      </c>
      <c r="G338" s="65" t="s">
        <v>3983</v>
      </c>
      <c r="H338" s="65" t="s">
        <v>2284</v>
      </c>
      <c r="I338" s="65" t="s">
        <v>3035</v>
      </c>
      <c r="J338" s="65" t="s">
        <v>3982</v>
      </c>
      <c r="K338" s="65"/>
      <c r="L338" s="65" t="s">
        <v>62</v>
      </c>
      <c r="M338" s="65" t="s">
        <v>62</v>
      </c>
      <c r="N338" s="65" t="s">
        <v>62</v>
      </c>
      <c r="O338" s="65" t="s">
        <v>61</v>
      </c>
      <c r="P338" s="65" t="s">
        <v>61</v>
      </c>
      <c r="Q338" s="65" t="s">
        <v>61</v>
      </c>
      <c r="R338" s="65" t="s">
        <v>61</v>
      </c>
      <c r="S338" s="65" t="s">
        <v>61</v>
      </c>
      <c r="T338" s="65" t="s">
        <v>62</v>
      </c>
      <c r="U338" s="65" t="s">
        <v>62</v>
      </c>
      <c r="V338" s="65" t="s">
        <v>62</v>
      </c>
      <c r="W338" s="65" t="s">
        <v>61</v>
      </c>
      <c r="X338" s="65" t="s">
        <v>76</v>
      </c>
      <c r="Y338" s="65" t="s">
        <v>76</v>
      </c>
      <c r="Z338" s="65" t="s">
        <v>76</v>
      </c>
      <c r="AA338" s="65" t="s">
        <v>61</v>
      </c>
      <c r="AB338" s="65" t="s">
        <v>77</v>
      </c>
      <c r="AC338" s="65" t="s">
        <v>77</v>
      </c>
      <c r="AD338" s="65" t="s">
        <v>77</v>
      </c>
      <c r="AE338" s="65" t="s">
        <v>61</v>
      </c>
      <c r="AF338" s="65" t="s">
        <v>61</v>
      </c>
      <c r="AG338" s="65" t="s">
        <v>61</v>
      </c>
      <c r="AH338" s="65" t="s">
        <v>61</v>
      </c>
      <c r="AI338" s="65" t="s">
        <v>61</v>
      </c>
      <c r="AJ338" s="65" t="s">
        <v>72</v>
      </c>
      <c r="AK338" s="65" t="s">
        <v>72</v>
      </c>
      <c r="AL338" s="65" t="s">
        <v>72</v>
      </c>
      <c r="AM338" s="65" t="s">
        <v>61</v>
      </c>
    </row>
    <row r="339" spans="1:39" ht="168">
      <c r="A339" s="65" t="s">
        <v>3621</v>
      </c>
      <c r="B339" s="65" t="s">
        <v>3187</v>
      </c>
      <c r="C339" s="65" t="s">
        <v>2289</v>
      </c>
      <c r="D339" s="65" t="s">
        <v>2292</v>
      </c>
      <c r="E339" s="65" t="s">
        <v>2282</v>
      </c>
      <c r="F339" s="65" t="s">
        <v>80</v>
      </c>
      <c r="G339" s="65" t="s">
        <v>3983</v>
      </c>
      <c r="H339" s="65" t="s">
        <v>2284</v>
      </c>
      <c r="I339" s="65" t="s">
        <v>3034</v>
      </c>
      <c r="J339" s="65" t="s">
        <v>3982</v>
      </c>
      <c r="K339" s="65"/>
      <c r="L339" s="65" t="s">
        <v>62</v>
      </c>
      <c r="M339" s="65" t="s">
        <v>62</v>
      </c>
      <c r="N339" s="65" t="s">
        <v>62</v>
      </c>
      <c r="O339" s="65" t="s">
        <v>61</v>
      </c>
      <c r="P339" s="65" t="s">
        <v>61</v>
      </c>
      <c r="Q339" s="65" t="s">
        <v>61</v>
      </c>
      <c r="R339" s="65" t="s">
        <v>61</v>
      </c>
      <c r="S339" s="65" t="s">
        <v>61</v>
      </c>
      <c r="T339" s="65" t="s">
        <v>62</v>
      </c>
      <c r="U339" s="65" t="s">
        <v>62</v>
      </c>
      <c r="V339" s="65" t="s">
        <v>62</v>
      </c>
      <c r="W339" s="65" t="s">
        <v>61</v>
      </c>
      <c r="X339" s="65" t="s">
        <v>76</v>
      </c>
      <c r="Y339" s="65" t="s">
        <v>76</v>
      </c>
      <c r="Z339" s="65" t="s">
        <v>76</v>
      </c>
      <c r="AA339" s="65" t="s">
        <v>61</v>
      </c>
      <c r="AB339" s="65" t="s">
        <v>77</v>
      </c>
      <c r="AC339" s="65" t="s">
        <v>77</v>
      </c>
      <c r="AD339" s="65" t="s">
        <v>77</v>
      </c>
      <c r="AE339" s="65" t="s">
        <v>61</v>
      </c>
      <c r="AF339" s="65" t="s">
        <v>61</v>
      </c>
      <c r="AG339" s="65" t="s">
        <v>61</v>
      </c>
      <c r="AH339" s="65" t="s">
        <v>61</v>
      </c>
      <c r="AI339" s="65" t="s">
        <v>61</v>
      </c>
      <c r="AJ339" s="65" t="s">
        <v>72</v>
      </c>
      <c r="AK339" s="65" t="s">
        <v>72</v>
      </c>
      <c r="AL339" s="65" t="s">
        <v>72</v>
      </c>
      <c r="AM339" s="65" t="s">
        <v>61</v>
      </c>
    </row>
    <row r="340" spans="1:39" ht="150.75">
      <c r="A340" s="65" t="s">
        <v>3622</v>
      </c>
      <c r="B340" s="65" t="s">
        <v>3186</v>
      </c>
      <c r="C340" s="65" t="s">
        <v>2289</v>
      </c>
      <c r="D340" s="65" t="s">
        <v>2290</v>
      </c>
      <c r="E340" s="65" t="s">
        <v>2282</v>
      </c>
      <c r="F340" s="65" t="s">
        <v>80</v>
      </c>
      <c r="G340" s="65" t="s">
        <v>80</v>
      </c>
      <c r="H340" s="65" t="s">
        <v>2284</v>
      </c>
      <c r="I340" s="65" t="s">
        <v>3033</v>
      </c>
      <c r="J340" s="65" t="s">
        <v>3982</v>
      </c>
      <c r="K340" s="65"/>
      <c r="L340" s="65" t="s">
        <v>62</v>
      </c>
      <c r="M340" s="65" t="s">
        <v>62</v>
      </c>
      <c r="N340" s="65" t="s">
        <v>62</v>
      </c>
      <c r="O340" s="65" t="s">
        <v>61</v>
      </c>
      <c r="P340" s="65" t="s">
        <v>61</v>
      </c>
      <c r="Q340" s="65" t="s">
        <v>61</v>
      </c>
      <c r="R340" s="65" t="s">
        <v>61</v>
      </c>
      <c r="S340" s="65" t="s">
        <v>61</v>
      </c>
      <c r="T340" s="65" t="s">
        <v>62</v>
      </c>
      <c r="U340" s="65" t="s">
        <v>62</v>
      </c>
      <c r="V340" s="65" t="s">
        <v>62</v>
      </c>
      <c r="W340" s="65" t="s">
        <v>61</v>
      </c>
      <c r="X340" s="65" t="s">
        <v>76</v>
      </c>
      <c r="Y340" s="65" t="s">
        <v>76</v>
      </c>
      <c r="Z340" s="65" t="s">
        <v>76</v>
      </c>
      <c r="AA340" s="65" t="s">
        <v>61</v>
      </c>
      <c r="AB340" s="65" t="s">
        <v>77</v>
      </c>
      <c r="AC340" s="65" t="s">
        <v>77</v>
      </c>
      <c r="AD340" s="65" t="s">
        <v>77</v>
      </c>
      <c r="AE340" s="65" t="s">
        <v>61</v>
      </c>
      <c r="AF340" s="65" t="s">
        <v>61</v>
      </c>
      <c r="AG340" s="65" t="s">
        <v>61</v>
      </c>
      <c r="AH340" s="65" t="s">
        <v>61</v>
      </c>
      <c r="AI340" s="65" t="s">
        <v>61</v>
      </c>
      <c r="AJ340" s="65" t="s">
        <v>72</v>
      </c>
      <c r="AK340" s="65" t="s">
        <v>72</v>
      </c>
      <c r="AL340" s="65" t="s">
        <v>72</v>
      </c>
      <c r="AM340" s="65" t="s">
        <v>61</v>
      </c>
    </row>
    <row r="341" spans="1:39" ht="168">
      <c r="A341" s="65" t="s">
        <v>3623</v>
      </c>
      <c r="B341" s="65" t="s">
        <v>3192</v>
      </c>
      <c r="C341" s="65" t="s">
        <v>1379</v>
      </c>
      <c r="D341" s="65" t="s">
        <v>1401</v>
      </c>
      <c r="E341" s="65" t="s">
        <v>1351</v>
      </c>
      <c r="F341" s="65" t="s">
        <v>51</v>
      </c>
      <c r="G341" s="65" t="s">
        <v>3983</v>
      </c>
      <c r="H341" s="65" t="s">
        <v>1373</v>
      </c>
      <c r="I341" s="65" t="s">
        <v>1402</v>
      </c>
      <c r="J341" s="65" t="s">
        <v>3982</v>
      </c>
      <c r="K341" s="65"/>
      <c r="L341" s="65" t="s">
        <v>62</v>
      </c>
      <c r="M341" s="65" t="s">
        <v>62</v>
      </c>
      <c r="N341" s="65" t="s">
        <v>62</v>
      </c>
      <c r="O341" s="65" t="s">
        <v>61</v>
      </c>
      <c r="P341" s="65" t="s">
        <v>61</v>
      </c>
      <c r="Q341" s="65" t="s">
        <v>61</v>
      </c>
      <c r="R341" s="65" t="s">
        <v>61</v>
      </c>
      <c r="S341" s="65" t="s">
        <v>61</v>
      </c>
      <c r="T341" s="65" t="s">
        <v>62</v>
      </c>
      <c r="U341" s="65" t="s">
        <v>62</v>
      </c>
      <c r="V341" s="65" t="s">
        <v>62</v>
      </c>
      <c r="W341" s="65" t="s">
        <v>61</v>
      </c>
      <c r="X341" s="65" t="s">
        <v>76</v>
      </c>
      <c r="Y341" s="65" t="s">
        <v>76</v>
      </c>
      <c r="Z341" s="65" t="s">
        <v>76</v>
      </c>
      <c r="AA341" s="65" t="s">
        <v>61</v>
      </c>
      <c r="AB341" s="65" t="s">
        <v>77</v>
      </c>
      <c r="AC341" s="65" t="s">
        <v>77</v>
      </c>
      <c r="AD341" s="65" t="s">
        <v>77</v>
      </c>
      <c r="AE341" s="65" t="s">
        <v>61</v>
      </c>
      <c r="AF341" s="65" t="s">
        <v>61</v>
      </c>
      <c r="AG341" s="65" t="s">
        <v>61</v>
      </c>
      <c r="AH341" s="65" t="s">
        <v>61</v>
      </c>
      <c r="AI341" s="65" t="s">
        <v>61</v>
      </c>
      <c r="AJ341" s="65" t="s">
        <v>72</v>
      </c>
      <c r="AK341" s="65" t="s">
        <v>72</v>
      </c>
      <c r="AL341" s="65" t="s">
        <v>72</v>
      </c>
      <c r="AM341" s="65" t="s">
        <v>61</v>
      </c>
    </row>
    <row r="342" spans="1:39" ht="168">
      <c r="A342" s="65" t="s">
        <v>3624</v>
      </c>
      <c r="B342" s="65" t="s">
        <v>3192</v>
      </c>
      <c r="C342" s="65" t="s">
        <v>1379</v>
      </c>
      <c r="D342" s="65" t="s">
        <v>1394</v>
      </c>
      <c r="E342" s="65" t="s">
        <v>1351</v>
      </c>
      <c r="F342" s="65" t="s">
        <v>51</v>
      </c>
      <c r="G342" s="65" t="s">
        <v>3983</v>
      </c>
      <c r="H342" s="65" t="s">
        <v>1373</v>
      </c>
      <c r="I342" s="65" t="s">
        <v>1395</v>
      </c>
      <c r="J342" s="65" t="s">
        <v>3982</v>
      </c>
      <c r="K342" s="65"/>
      <c r="L342" s="65" t="s">
        <v>62</v>
      </c>
      <c r="M342" s="65" t="s">
        <v>62</v>
      </c>
      <c r="N342" s="65" t="s">
        <v>62</v>
      </c>
      <c r="O342" s="65" t="s">
        <v>61</v>
      </c>
      <c r="P342" s="65" t="s">
        <v>61</v>
      </c>
      <c r="Q342" s="65" t="s">
        <v>61</v>
      </c>
      <c r="R342" s="65" t="s">
        <v>61</v>
      </c>
      <c r="S342" s="65" t="s">
        <v>61</v>
      </c>
      <c r="T342" s="65" t="s">
        <v>62</v>
      </c>
      <c r="U342" s="65" t="s">
        <v>62</v>
      </c>
      <c r="V342" s="65" t="s">
        <v>62</v>
      </c>
      <c r="W342" s="65" t="s">
        <v>61</v>
      </c>
      <c r="X342" s="65" t="s">
        <v>76</v>
      </c>
      <c r="Y342" s="65" t="s">
        <v>76</v>
      </c>
      <c r="Z342" s="65" t="s">
        <v>76</v>
      </c>
      <c r="AA342" s="65" t="s">
        <v>61</v>
      </c>
      <c r="AB342" s="65" t="s">
        <v>77</v>
      </c>
      <c r="AC342" s="65" t="s">
        <v>77</v>
      </c>
      <c r="AD342" s="65" t="s">
        <v>77</v>
      </c>
      <c r="AE342" s="65" t="s">
        <v>61</v>
      </c>
      <c r="AF342" s="65" t="s">
        <v>61</v>
      </c>
      <c r="AG342" s="65" t="s">
        <v>61</v>
      </c>
      <c r="AH342" s="65" t="s">
        <v>61</v>
      </c>
      <c r="AI342" s="65" t="s">
        <v>61</v>
      </c>
      <c r="AJ342" s="65" t="s">
        <v>72</v>
      </c>
      <c r="AK342" s="65" t="s">
        <v>72</v>
      </c>
      <c r="AL342" s="65" t="s">
        <v>72</v>
      </c>
      <c r="AM342" s="65" t="s">
        <v>61</v>
      </c>
    </row>
    <row r="343" spans="1:39" ht="200.25">
      <c r="A343" s="65" t="s">
        <v>3625</v>
      </c>
      <c r="B343" s="65" t="s">
        <v>3192</v>
      </c>
      <c r="C343" s="65" t="s">
        <v>1379</v>
      </c>
      <c r="D343" s="65" t="s">
        <v>1385</v>
      </c>
      <c r="E343" s="65" t="s">
        <v>1351</v>
      </c>
      <c r="F343" s="65" t="s">
        <v>51</v>
      </c>
      <c r="G343" s="65" t="s">
        <v>3983</v>
      </c>
      <c r="H343" s="65" t="s">
        <v>1373</v>
      </c>
      <c r="I343" s="65" t="s">
        <v>1386</v>
      </c>
      <c r="J343" s="65" t="s">
        <v>3984</v>
      </c>
      <c r="K343" s="65" t="s">
        <v>3985</v>
      </c>
      <c r="L343" s="65" t="s">
        <v>61</v>
      </c>
      <c r="M343" s="65" t="s">
        <v>62</v>
      </c>
      <c r="N343" s="68" t="s">
        <v>3343</v>
      </c>
      <c r="O343" s="65" t="s">
        <v>62</v>
      </c>
      <c r="P343" s="65" t="s">
        <v>61</v>
      </c>
      <c r="Q343" s="65" t="s">
        <v>61</v>
      </c>
      <c r="R343" s="65" t="s">
        <v>61</v>
      </c>
      <c r="S343" s="65" t="s">
        <v>61</v>
      </c>
      <c r="T343" s="65" t="s">
        <v>62</v>
      </c>
      <c r="U343" s="65" t="s">
        <v>62</v>
      </c>
      <c r="V343" s="65" t="s">
        <v>62</v>
      </c>
      <c r="W343" s="65" t="s">
        <v>61</v>
      </c>
      <c r="X343" s="65" t="s">
        <v>63</v>
      </c>
      <c r="Y343" s="65" t="s">
        <v>76</v>
      </c>
      <c r="Z343" s="68" t="s">
        <v>3343</v>
      </c>
      <c r="AA343" s="65" t="s">
        <v>62</v>
      </c>
      <c r="AB343" s="65" t="s">
        <v>64</v>
      </c>
      <c r="AC343" s="65" t="s">
        <v>77</v>
      </c>
      <c r="AD343" s="65" t="s">
        <v>3343</v>
      </c>
      <c r="AE343" s="65" t="s">
        <v>62</v>
      </c>
      <c r="AF343" s="65" t="s">
        <v>62</v>
      </c>
      <c r="AG343" s="65" t="s">
        <v>61</v>
      </c>
      <c r="AH343" s="65" t="s">
        <v>3343</v>
      </c>
      <c r="AI343" s="65" t="s">
        <v>62</v>
      </c>
      <c r="AJ343" s="65" t="s">
        <v>66</v>
      </c>
      <c r="AK343" s="65" t="s">
        <v>72</v>
      </c>
      <c r="AL343" s="65" t="s">
        <v>3343</v>
      </c>
      <c r="AM343" s="65" t="s">
        <v>62</v>
      </c>
    </row>
    <row r="344" spans="1:39" ht="168">
      <c r="A344" s="65" t="s">
        <v>3626</v>
      </c>
      <c r="B344" s="65" t="s">
        <v>3187</v>
      </c>
      <c r="C344" s="65" t="s">
        <v>1379</v>
      </c>
      <c r="D344" s="65" t="s">
        <v>1399</v>
      </c>
      <c r="E344" s="65" t="s">
        <v>1351</v>
      </c>
      <c r="F344" s="65" t="s">
        <v>51</v>
      </c>
      <c r="G344" s="65" t="s">
        <v>3983</v>
      </c>
      <c r="H344" s="65" t="s">
        <v>1373</v>
      </c>
      <c r="I344" s="65" t="s">
        <v>1400</v>
      </c>
      <c r="J344" s="65" t="s">
        <v>3982</v>
      </c>
      <c r="K344" s="65"/>
      <c r="L344" s="65" t="s">
        <v>62</v>
      </c>
      <c r="M344" s="65" t="s">
        <v>62</v>
      </c>
      <c r="N344" s="65" t="s">
        <v>62</v>
      </c>
      <c r="O344" s="65" t="s">
        <v>61</v>
      </c>
      <c r="P344" s="65" t="s">
        <v>61</v>
      </c>
      <c r="Q344" s="65" t="s">
        <v>61</v>
      </c>
      <c r="R344" s="65" t="s">
        <v>61</v>
      </c>
      <c r="S344" s="65" t="s">
        <v>61</v>
      </c>
      <c r="T344" s="65" t="s">
        <v>62</v>
      </c>
      <c r="U344" s="65" t="s">
        <v>62</v>
      </c>
      <c r="V344" s="65" t="s">
        <v>62</v>
      </c>
      <c r="W344" s="65" t="s">
        <v>61</v>
      </c>
      <c r="X344" s="65" t="s">
        <v>76</v>
      </c>
      <c r="Y344" s="65" t="s">
        <v>76</v>
      </c>
      <c r="Z344" s="65" t="s">
        <v>76</v>
      </c>
      <c r="AA344" s="65" t="s">
        <v>61</v>
      </c>
      <c r="AB344" s="65" t="s">
        <v>77</v>
      </c>
      <c r="AC344" s="65" t="s">
        <v>77</v>
      </c>
      <c r="AD344" s="65" t="s">
        <v>77</v>
      </c>
      <c r="AE344" s="65" t="s">
        <v>61</v>
      </c>
      <c r="AF344" s="65" t="s">
        <v>61</v>
      </c>
      <c r="AG344" s="65" t="s">
        <v>61</v>
      </c>
      <c r="AH344" s="65" t="s">
        <v>61</v>
      </c>
      <c r="AI344" s="65" t="s">
        <v>61</v>
      </c>
      <c r="AJ344" s="65" t="s">
        <v>72</v>
      </c>
      <c r="AK344" s="65" t="s">
        <v>72</v>
      </c>
      <c r="AL344" s="65" t="s">
        <v>72</v>
      </c>
      <c r="AM344" s="65" t="s">
        <v>61</v>
      </c>
    </row>
    <row r="345" spans="1:39" ht="168">
      <c r="A345" s="65" t="s">
        <v>3627</v>
      </c>
      <c r="B345" s="65" t="s">
        <v>3187</v>
      </c>
      <c r="C345" s="65" t="s">
        <v>1379</v>
      </c>
      <c r="D345" s="65" t="s">
        <v>1390</v>
      </c>
      <c r="E345" s="65" t="s">
        <v>1351</v>
      </c>
      <c r="F345" s="65" t="s">
        <v>51</v>
      </c>
      <c r="G345" s="65" t="s">
        <v>3983</v>
      </c>
      <c r="H345" s="65" t="s">
        <v>1373</v>
      </c>
      <c r="I345" s="65" t="s">
        <v>1391</v>
      </c>
      <c r="J345" s="65" t="s">
        <v>3984</v>
      </c>
      <c r="K345" s="65" t="s">
        <v>3992</v>
      </c>
      <c r="L345" s="65" t="s">
        <v>102</v>
      </c>
      <c r="M345" s="65" t="s">
        <v>102</v>
      </c>
      <c r="N345" s="65" t="s">
        <v>102</v>
      </c>
      <c r="O345" s="65" t="s">
        <v>61</v>
      </c>
      <c r="P345" s="65" t="s">
        <v>61</v>
      </c>
      <c r="Q345" s="65" t="s">
        <v>61</v>
      </c>
      <c r="R345" s="65" t="s">
        <v>61</v>
      </c>
      <c r="S345" s="65" t="s">
        <v>61</v>
      </c>
      <c r="T345" s="65" t="s">
        <v>62</v>
      </c>
      <c r="U345" s="65" t="s">
        <v>62</v>
      </c>
      <c r="V345" s="65" t="s">
        <v>62</v>
      </c>
      <c r="W345" s="65" t="s">
        <v>61</v>
      </c>
      <c r="X345" s="65" t="s">
        <v>3607</v>
      </c>
      <c r="Y345" s="65" t="s">
        <v>138</v>
      </c>
      <c r="Z345" s="68" t="s">
        <v>3343</v>
      </c>
      <c r="AA345" s="65" t="s">
        <v>62</v>
      </c>
      <c r="AB345" s="65" t="s">
        <v>64</v>
      </c>
      <c r="AC345" s="65" t="s">
        <v>125</v>
      </c>
      <c r="AD345" s="65" t="s">
        <v>3343</v>
      </c>
      <c r="AE345" s="65" t="s">
        <v>62</v>
      </c>
      <c r="AF345" s="65" t="s">
        <v>62</v>
      </c>
      <c r="AG345" s="65" t="s">
        <v>62</v>
      </c>
      <c r="AH345" s="65" t="s">
        <v>62</v>
      </c>
      <c r="AI345" s="65" t="s">
        <v>61</v>
      </c>
      <c r="AJ345" s="65" t="s">
        <v>162</v>
      </c>
      <c r="AK345" s="65" t="s">
        <v>162</v>
      </c>
      <c r="AL345" s="65" t="s">
        <v>162</v>
      </c>
      <c r="AM345" s="65" t="s">
        <v>61</v>
      </c>
    </row>
    <row r="346" spans="1:39" ht="168">
      <c r="A346" s="65" t="s">
        <v>3628</v>
      </c>
      <c r="B346" s="65" t="s">
        <v>3187</v>
      </c>
      <c r="C346" s="65" t="s">
        <v>1379</v>
      </c>
      <c r="D346" s="65" t="s">
        <v>1382</v>
      </c>
      <c r="E346" s="65" t="s">
        <v>1351</v>
      </c>
      <c r="F346" s="65" t="s">
        <v>51</v>
      </c>
      <c r="G346" s="65" t="s">
        <v>3983</v>
      </c>
      <c r="H346" s="65" t="s">
        <v>1373</v>
      </c>
      <c r="I346" s="65" t="s">
        <v>1383</v>
      </c>
      <c r="J346" s="65" t="s">
        <v>3984</v>
      </c>
      <c r="K346" s="65" t="s">
        <v>4007</v>
      </c>
      <c r="L346" s="65" t="s">
        <v>61</v>
      </c>
      <c r="M346" s="65" t="s">
        <v>62</v>
      </c>
      <c r="N346" s="68" t="s">
        <v>3343</v>
      </c>
      <c r="O346" s="65" t="s">
        <v>62</v>
      </c>
      <c r="P346" s="65" t="s">
        <v>61</v>
      </c>
      <c r="Q346" s="65" t="s">
        <v>61</v>
      </c>
      <c r="R346" s="65" t="s">
        <v>61</v>
      </c>
      <c r="S346" s="65" t="s">
        <v>61</v>
      </c>
      <c r="T346" s="65" t="s">
        <v>62</v>
      </c>
      <c r="U346" s="65" t="s">
        <v>62</v>
      </c>
      <c r="V346" s="65" t="s">
        <v>62</v>
      </c>
      <c r="W346" s="65" t="s">
        <v>61</v>
      </c>
      <c r="X346" s="65" t="s">
        <v>63</v>
      </c>
      <c r="Y346" s="65" t="s">
        <v>138</v>
      </c>
      <c r="Z346" s="68" t="s">
        <v>3343</v>
      </c>
      <c r="AA346" s="65" t="s">
        <v>62</v>
      </c>
      <c r="AB346" s="65" t="s">
        <v>64</v>
      </c>
      <c r="AC346" s="65" t="s">
        <v>125</v>
      </c>
      <c r="AD346" s="65" t="s">
        <v>3343</v>
      </c>
      <c r="AE346" s="65" t="s">
        <v>62</v>
      </c>
      <c r="AF346" s="65" t="s">
        <v>62</v>
      </c>
      <c r="AG346" s="65" t="s">
        <v>62</v>
      </c>
      <c r="AH346" s="65" t="s">
        <v>62</v>
      </c>
      <c r="AI346" s="65" t="s">
        <v>61</v>
      </c>
      <c r="AJ346" s="65" t="s">
        <v>66</v>
      </c>
      <c r="AK346" s="65" t="s">
        <v>72</v>
      </c>
      <c r="AL346" s="65" t="s">
        <v>3343</v>
      </c>
      <c r="AM346" s="65" t="s">
        <v>62</v>
      </c>
    </row>
    <row r="347" spans="1:39" ht="150.75">
      <c r="A347" s="65" t="s">
        <v>3629</v>
      </c>
      <c r="B347" s="65" t="s">
        <v>3186</v>
      </c>
      <c r="C347" s="65" t="s">
        <v>1379</v>
      </c>
      <c r="D347" s="65" t="s">
        <v>1397</v>
      </c>
      <c r="E347" s="65" t="s">
        <v>1351</v>
      </c>
      <c r="F347" s="65" t="s">
        <v>51</v>
      </c>
      <c r="G347" s="65" t="s">
        <v>51</v>
      </c>
      <c r="H347" s="65" t="s">
        <v>1373</v>
      </c>
      <c r="I347" s="65" t="s">
        <v>1398</v>
      </c>
      <c r="J347" s="65" t="s">
        <v>3982</v>
      </c>
      <c r="K347" s="65"/>
      <c r="L347" s="65" t="s">
        <v>62</v>
      </c>
      <c r="M347" s="65" t="s">
        <v>62</v>
      </c>
      <c r="N347" s="65" t="s">
        <v>62</v>
      </c>
      <c r="O347" s="65" t="s">
        <v>61</v>
      </c>
      <c r="P347" s="65" t="s">
        <v>61</v>
      </c>
      <c r="Q347" s="65" t="s">
        <v>61</v>
      </c>
      <c r="R347" s="65" t="s">
        <v>61</v>
      </c>
      <c r="S347" s="65" t="s">
        <v>61</v>
      </c>
      <c r="T347" s="65" t="s">
        <v>62</v>
      </c>
      <c r="U347" s="65" t="s">
        <v>62</v>
      </c>
      <c r="V347" s="65" t="s">
        <v>62</v>
      </c>
      <c r="W347" s="65" t="s">
        <v>61</v>
      </c>
      <c r="X347" s="65" t="s">
        <v>76</v>
      </c>
      <c r="Y347" s="65" t="s">
        <v>76</v>
      </c>
      <c r="Z347" s="65" t="s">
        <v>76</v>
      </c>
      <c r="AA347" s="65" t="s">
        <v>61</v>
      </c>
      <c r="AB347" s="65" t="s">
        <v>77</v>
      </c>
      <c r="AC347" s="65" t="s">
        <v>77</v>
      </c>
      <c r="AD347" s="65" t="s">
        <v>77</v>
      </c>
      <c r="AE347" s="65" t="s">
        <v>61</v>
      </c>
      <c r="AF347" s="65" t="s">
        <v>61</v>
      </c>
      <c r="AG347" s="65" t="s">
        <v>61</v>
      </c>
      <c r="AH347" s="65" t="s">
        <v>61</v>
      </c>
      <c r="AI347" s="65" t="s">
        <v>61</v>
      </c>
      <c r="AJ347" s="65" t="s">
        <v>72</v>
      </c>
      <c r="AK347" s="65" t="s">
        <v>72</v>
      </c>
      <c r="AL347" s="65" t="s">
        <v>72</v>
      </c>
      <c r="AM347" s="65" t="s">
        <v>61</v>
      </c>
    </row>
    <row r="348" spans="1:39" ht="200.25">
      <c r="A348" s="65" t="s">
        <v>3630</v>
      </c>
      <c r="B348" s="65" t="s">
        <v>3186</v>
      </c>
      <c r="C348" s="65" t="s">
        <v>1379</v>
      </c>
      <c r="D348" s="65" t="s">
        <v>1388</v>
      </c>
      <c r="E348" s="65" t="s">
        <v>1351</v>
      </c>
      <c r="F348" s="65" t="s">
        <v>51</v>
      </c>
      <c r="G348" s="65" t="s">
        <v>51</v>
      </c>
      <c r="H348" s="65" t="s">
        <v>1373</v>
      </c>
      <c r="I348" s="65" t="s">
        <v>1389</v>
      </c>
      <c r="J348" s="65" t="s">
        <v>3984</v>
      </c>
      <c r="K348" s="65" t="s">
        <v>3985</v>
      </c>
      <c r="L348" s="65" t="s">
        <v>62</v>
      </c>
      <c r="M348" s="65" t="s">
        <v>61</v>
      </c>
      <c r="N348" s="68" t="s">
        <v>3343</v>
      </c>
      <c r="O348" s="65" t="s">
        <v>62</v>
      </c>
      <c r="P348" s="65" t="s">
        <v>61</v>
      </c>
      <c r="Q348" s="65" t="s">
        <v>61</v>
      </c>
      <c r="R348" s="65" t="s">
        <v>61</v>
      </c>
      <c r="S348" s="65" t="s">
        <v>61</v>
      </c>
      <c r="T348" s="65" t="s">
        <v>62</v>
      </c>
      <c r="U348" s="65" t="s">
        <v>62</v>
      </c>
      <c r="V348" s="65" t="s">
        <v>62</v>
      </c>
      <c r="W348" s="65" t="s">
        <v>61</v>
      </c>
      <c r="X348" s="65" t="s">
        <v>76</v>
      </c>
      <c r="Y348" s="65" t="s">
        <v>138</v>
      </c>
      <c r="Z348" s="68" t="s">
        <v>3343</v>
      </c>
      <c r="AA348" s="65" t="s">
        <v>62</v>
      </c>
      <c r="AB348" s="65" t="s">
        <v>77</v>
      </c>
      <c r="AC348" s="65" t="s">
        <v>125</v>
      </c>
      <c r="AD348" s="65" t="s">
        <v>3343</v>
      </c>
      <c r="AE348" s="65" t="s">
        <v>62</v>
      </c>
      <c r="AF348" s="65" t="s">
        <v>61</v>
      </c>
      <c r="AG348" s="65" t="s">
        <v>62</v>
      </c>
      <c r="AH348" s="65" t="s">
        <v>3343</v>
      </c>
      <c r="AI348" s="65" t="s">
        <v>62</v>
      </c>
      <c r="AJ348" s="65" t="s">
        <v>72</v>
      </c>
      <c r="AK348" s="65" t="s">
        <v>66</v>
      </c>
      <c r="AL348" s="65" t="s">
        <v>3343</v>
      </c>
      <c r="AM348" s="65" t="s">
        <v>62</v>
      </c>
    </row>
    <row r="349" spans="1:39" ht="150.75">
      <c r="A349" s="65" t="s">
        <v>3631</v>
      </c>
      <c r="B349" s="65" t="s">
        <v>3186</v>
      </c>
      <c r="C349" s="65" t="s">
        <v>1379</v>
      </c>
      <c r="D349" s="65" t="s">
        <v>1380</v>
      </c>
      <c r="E349" s="65" t="s">
        <v>1351</v>
      </c>
      <c r="F349" s="65" t="s">
        <v>51</v>
      </c>
      <c r="G349" s="65" t="s">
        <v>51</v>
      </c>
      <c r="H349" s="65" t="s">
        <v>1373</v>
      </c>
      <c r="I349" s="65" t="s">
        <v>1381</v>
      </c>
      <c r="J349" s="65" t="s">
        <v>3982</v>
      </c>
      <c r="K349" s="65"/>
      <c r="L349" s="65" t="s">
        <v>62</v>
      </c>
      <c r="M349" s="65" t="s">
        <v>62</v>
      </c>
      <c r="N349" s="65" t="s">
        <v>62</v>
      </c>
      <c r="O349" s="65" t="s">
        <v>61</v>
      </c>
      <c r="P349" s="65" t="s">
        <v>61</v>
      </c>
      <c r="Q349" s="65" t="s">
        <v>61</v>
      </c>
      <c r="R349" s="65" t="s">
        <v>61</v>
      </c>
      <c r="S349" s="65" t="s">
        <v>61</v>
      </c>
      <c r="T349" s="65" t="s">
        <v>62</v>
      </c>
      <c r="U349" s="65" t="s">
        <v>62</v>
      </c>
      <c r="V349" s="65" t="s">
        <v>62</v>
      </c>
      <c r="W349" s="65" t="s">
        <v>61</v>
      </c>
      <c r="X349" s="65" t="s">
        <v>76</v>
      </c>
      <c r="Y349" s="65" t="s">
        <v>76</v>
      </c>
      <c r="Z349" s="65" t="s">
        <v>76</v>
      </c>
      <c r="AA349" s="65" t="s">
        <v>61</v>
      </c>
      <c r="AB349" s="65" t="s">
        <v>77</v>
      </c>
      <c r="AC349" s="65" t="s">
        <v>77</v>
      </c>
      <c r="AD349" s="65" t="s">
        <v>77</v>
      </c>
      <c r="AE349" s="65" t="s">
        <v>61</v>
      </c>
      <c r="AF349" s="65" t="s">
        <v>61</v>
      </c>
      <c r="AG349" s="65" t="s">
        <v>61</v>
      </c>
      <c r="AH349" s="65" t="s">
        <v>61</v>
      </c>
      <c r="AI349" s="65" t="s">
        <v>61</v>
      </c>
      <c r="AJ349" s="65" t="s">
        <v>72</v>
      </c>
      <c r="AK349" s="65" t="s">
        <v>72</v>
      </c>
      <c r="AL349" s="65" t="s">
        <v>72</v>
      </c>
      <c r="AM349" s="65" t="s">
        <v>61</v>
      </c>
    </row>
    <row r="350" spans="1:39" ht="168">
      <c r="A350" s="65" t="s">
        <v>3632</v>
      </c>
      <c r="B350" s="65" t="s">
        <v>3192</v>
      </c>
      <c r="C350" s="65" t="s">
        <v>2659</v>
      </c>
      <c r="D350" s="65" t="s">
        <v>2667</v>
      </c>
      <c r="E350" s="65" t="s">
        <v>2617</v>
      </c>
      <c r="F350" s="65" t="s">
        <v>149</v>
      </c>
      <c r="G350" s="65" t="s">
        <v>3983</v>
      </c>
      <c r="H350" s="65" t="s">
        <v>2654</v>
      </c>
      <c r="I350" s="65" t="s">
        <v>3175</v>
      </c>
      <c r="J350" s="65" t="s">
        <v>3984</v>
      </c>
      <c r="K350" s="65" t="s">
        <v>3992</v>
      </c>
      <c r="L350" s="65" t="s">
        <v>62</v>
      </c>
      <c r="M350" s="65" t="s">
        <v>62</v>
      </c>
      <c r="N350" s="65" t="s">
        <v>62</v>
      </c>
      <c r="O350" s="65" t="s">
        <v>61</v>
      </c>
      <c r="P350" s="65" t="s">
        <v>61</v>
      </c>
      <c r="Q350" s="65" t="s">
        <v>61</v>
      </c>
      <c r="R350" s="65" t="s">
        <v>61</v>
      </c>
      <c r="S350" s="65" t="s">
        <v>61</v>
      </c>
      <c r="T350" s="65" t="s">
        <v>62</v>
      </c>
      <c r="U350" s="65" t="s">
        <v>62</v>
      </c>
      <c r="V350" s="65" t="s">
        <v>62</v>
      </c>
      <c r="W350" s="65" t="s">
        <v>61</v>
      </c>
      <c r="X350" s="65" t="s">
        <v>3770</v>
      </c>
      <c r="Y350" s="65" t="s">
        <v>76</v>
      </c>
      <c r="Z350" s="68" t="s">
        <v>3343</v>
      </c>
      <c r="AA350" s="65" t="s">
        <v>62</v>
      </c>
      <c r="AB350" s="65" t="s">
        <v>125</v>
      </c>
      <c r="AC350" s="65" t="s">
        <v>77</v>
      </c>
      <c r="AD350" s="65" t="s">
        <v>3343</v>
      </c>
      <c r="AE350" s="65" t="s">
        <v>62</v>
      </c>
      <c r="AF350" s="65" t="s">
        <v>61</v>
      </c>
      <c r="AG350" s="65" t="s">
        <v>61</v>
      </c>
      <c r="AH350" s="65" t="s">
        <v>61</v>
      </c>
      <c r="AI350" s="65" t="s">
        <v>61</v>
      </c>
      <c r="AJ350" s="65" t="s">
        <v>72</v>
      </c>
      <c r="AK350" s="65" t="s">
        <v>72</v>
      </c>
      <c r="AL350" s="65" t="s">
        <v>72</v>
      </c>
      <c r="AM350" s="65" t="s">
        <v>61</v>
      </c>
    </row>
    <row r="351" spans="1:39" ht="168">
      <c r="A351" s="65" t="s">
        <v>3633</v>
      </c>
      <c r="B351" s="65" t="s">
        <v>3187</v>
      </c>
      <c r="C351" s="65" t="s">
        <v>2659</v>
      </c>
      <c r="D351" s="65" t="s">
        <v>2663</v>
      </c>
      <c r="E351" s="65" t="s">
        <v>2617</v>
      </c>
      <c r="F351" s="65" t="s">
        <v>149</v>
      </c>
      <c r="G351" s="65" t="s">
        <v>3983</v>
      </c>
      <c r="H351" s="65" t="s">
        <v>2654</v>
      </c>
      <c r="I351" s="65" t="s">
        <v>3173</v>
      </c>
      <c r="J351" s="65" t="s">
        <v>3984</v>
      </c>
      <c r="K351" s="65" t="s">
        <v>3992</v>
      </c>
      <c r="L351" s="65" t="s">
        <v>62</v>
      </c>
      <c r="M351" s="65" t="s">
        <v>62</v>
      </c>
      <c r="N351" s="65" t="s">
        <v>62</v>
      </c>
      <c r="O351" s="65" t="s">
        <v>61</v>
      </c>
      <c r="P351" s="65" t="s">
        <v>61</v>
      </c>
      <c r="Q351" s="65" t="s">
        <v>61</v>
      </c>
      <c r="R351" s="65" t="s">
        <v>61</v>
      </c>
      <c r="S351" s="65" t="s">
        <v>61</v>
      </c>
      <c r="T351" s="65" t="s">
        <v>62</v>
      </c>
      <c r="U351" s="65" t="s">
        <v>62</v>
      </c>
      <c r="V351" s="65" t="s">
        <v>62</v>
      </c>
      <c r="W351" s="65" t="s">
        <v>61</v>
      </c>
      <c r="X351" s="65" t="s">
        <v>4011</v>
      </c>
      <c r="Y351" s="65" t="s">
        <v>76</v>
      </c>
      <c r="Z351" s="68" t="s">
        <v>3343</v>
      </c>
      <c r="AA351" s="65" t="s">
        <v>62</v>
      </c>
      <c r="AB351" s="65" t="s">
        <v>125</v>
      </c>
      <c r="AC351" s="65" t="s">
        <v>77</v>
      </c>
      <c r="AD351" s="65" t="s">
        <v>3343</v>
      </c>
      <c r="AE351" s="65" t="s">
        <v>62</v>
      </c>
      <c r="AF351" s="65" t="s">
        <v>61</v>
      </c>
      <c r="AG351" s="65" t="s">
        <v>61</v>
      </c>
      <c r="AH351" s="65" t="s">
        <v>61</v>
      </c>
      <c r="AI351" s="65" t="s">
        <v>61</v>
      </c>
      <c r="AJ351" s="65" t="s">
        <v>72</v>
      </c>
      <c r="AK351" s="65" t="s">
        <v>72</v>
      </c>
      <c r="AL351" s="65" t="s">
        <v>72</v>
      </c>
      <c r="AM351" s="65" t="s">
        <v>61</v>
      </c>
    </row>
    <row r="352" spans="1:39" ht="168">
      <c r="A352" s="65" t="s">
        <v>3634</v>
      </c>
      <c r="B352" s="65" t="s">
        <v>3186</v>
      </c>
      <c r="C352" s="65" t="s">
        <v>2659</v>
      </c>
      <c r="D352" s="65" t="s">
        <v>2660</v>
      </c>
      <c r="E352" s="65" t="s">
        <v>2617</v>
      </c>
      <c r="F352" s="65" t="s">
        <v>149</v>
      </c>
      <c r="G352" s="65" t="s">
        <v>2704</v>
      </c>
      <c r="H352" s="65" t="s">
        <v>2654</v>
      </c>
      <c r="I352" s="65" t="s">
        <v>3171</v>
      </c>
      <c r="J352" s="65" t="s">
        <v>3984</v>
      </c>
      <c r="K352" s="65" t="s">
        <v>3992</v>
      </c>
      <c r="L352" s="65" t="s">
        <v>62</v>
      </c>
      <c r="M352" s="65" t="s">
        <v>62</v>
      </c>
      <c r="N352" s="65" t="s">
        <v>62</v>
      </c>
      <c r="O352" s="65" t="s">
        <v>61</v>
      </c>
      <c r="P352" s="65" t="s">
        <v>61</v>
      </c>
      <c r="Q352" s="65" t="s">
        <v>61</v>
      </c>
      <c r="R352" s="65" t="s">
        <v>61</v>
      </c>
      <c r="S352" s="65" t="s">
        <v>61</v>
      </c>
      <c r="T352" s="65" t="s">
        <v>62</v>
      </c>
      <c r="U352" s="65" t="s">
        <v>62</v>
      </c>
      <c r="V352" s="65" t="s">
        <v>62</v>
      </c>
      <c r="W352" s="65" t="s">
        <v>61</v>
      </c>
      <c r="X352" s="65" t="s">
        <v>3770</v>
      </c>
      <c r="Y352" s="65" t="s">
        <v>76</v>
      </c>
      <c r="Z352" s="68" t="s">
        <v>3343</v>
      </c>
      <c r="AA352" s="65" t="s">
        <v>62</v>
      </c>
      <c r="AB352" s="65" t="s">
        <v>125</v>
      </c>
      <c r="AC352" s="65" t="s">
        <v>77</v>
      </c>
      <c r="AD352" s="65" t="s">
        <v>3343</v>
      </c>
      <c r="AE352" s="65" t="s">
        <v>62</v>
      </c>
      <c r="AF352" s="65" t="s">
        <v>61</v>
      </c>
      <c r="AG352" s="65" t="s">
        <v>61</v>
      </c>
      <c r="AH352" s="65" t="s">
        <v>61</v>
      </c>
      <c r="AI352" s="65" t="s">
        <v>61</v>
      </c>
      <c r="AJ352" s="65" t="s">
        <v>72</v>
      </c>
      <c r="AK352" s="65" t="s">
        <v>72</v>
      </c>
      <c r="AL352" s="65" t="s">
        <v>72</v>
      </c>
      <c r="AM352" s="65" t="s">
        <v>61</v>
      </c>
    </row>
    <row r="353" spans="1:39" ht="168">
      <c r="A353" s="65" t="s">
        <v>3635</v>
      </c>
      <c r="B353" s="65" t="s">
        <v>3192</v>
      </c>
      <c r="C353" s="65" t="s">
        <v>502</v>
      </c>
      <c r="D353" s="65" t="s">
        <v>509</v>
      </c>
      <c r="E353" s="65" t="s">
        <v>436</v>
      </c>
      <c r="F353" s="65" t="s">
        <v>114</v>
      </c>
      <c r="G353" s="65" t="s">
        <v>3983</v>
      </c>
      <c r="H353" s="65" t="s">
        <v>497</v>
      </c>
      <c r="I353" s="65" t="s">
        <v>510</v>
      </c>
      <c r="J353" s="65" t="s">
        <v>3982</v>
      </c>
      <c r="K353" s="65"/>
      <c r="L353" s="65" t="s">
        <v>62</v>
      </c>
      <c r="M353" s="65" t="s">
        <v>62</v>
      </c>
      <c r="N353" s="65" t="s">
        <v>62</v>
      </c>
      <c r="O353" s="65" t="s">
        <v>61</v>
      </c>
      <c r="P353" s="65" t="s">
        <v>61</v>
      </c>
      <c r="Q353" s="65" t="s">
        <v>61</v>
      </c>
      <c r="R353" s="65" t="s">
        <v>61</v>
      </c>
      <c r="S353" s="65" t="s">
        <v>61</v>
      </c>
      <c r="T353" s="65" t="s">
        <v>62</v>
      </c>
      <c r="U353" s="65" t="s">
        <v>62</v>
      </c>
      <c r="V353" s="65" t="s">
        <v>62</v>
      </c>
      <c r="W353" s="65" t="s">
        <v>61</v>
      </c>
      <c r="X353" s="65" t="s">
        <v>76</v>
      </c>
      <c r="Y353" s="65" t="s">
        <v>76</v>
      </c>
      <c r="Z353" s="65" t="s">
        <v>76</v>
      </c>
      <c r="AA353" s="65" t="s">
        <v>61</v>
      </c>
      <c r="AB353" s="65" t="s">
        <v>77</v>
      </c>
      <c r="AC353" s="65" t="s">
        <v>77</v>
      </c>
      <c r="AD353" s="65" t="s">
        <v>77</v>
      </c>
      <c r="AE353" s="65" t="s">
        <v>61</v>
      </c>
      <c r="AF353" s="65" t="s">
        <v>61</v>
      </c>
      <c r="AG353" s="65" t="s">
        <v>61</v>
      </c>
      <c r="AH353" s="65" t="s">
        <v>61</v>
      </c>
      <c r="AI353" s="65" t="s">
        <v>61</v>
      </c>
      <c r="AJ353" s="65" t="s">
        <v>72</v>
      </c>
      <c r="AK353" s="65" t="s">
        <v>72</v>
      </c>
      <c r="AL353" s="65" t="s">
        <v>72</v>
      </c>
      <c r="AM353" s="65" t="s">
        <v>61</v>
      </c>
    </row>
    <row r="354" spans="1:39" ht="168">
      <c r="A354" s="65" t="s">
        <v>3636</v>
      </c>
      <c r="B354" s="65" t="s">
        <v>3187</v>
      </c>
      <c r="C354" s="65" t="s">
        <v>502</v>
      </c>
      <c r="D354" s="65" t="s">
        <v>507</v>
      </c>
      <c r="E354" s="65" t="s">
        <v>436</v>
      </c>
      <c r="F354" s="65" t="s">
        <v>114</v>
      </c>
      <c r="G354" s="65" t="s">
        <v>3983</v>
      </c>
      <c r="H354" s="65" t="s">
        <v>497</v>
      </c>
      <c r="I354" s="65" t="s">
        <v>508</v>
      </c>
      <c r="J354" s="65" t="s">
        <v>3984</v>
      </c>
      <c r="K354" s="65" t="s">
        <v>3991</v>
      </c>
      <c r="L354" s="65" t="s">
        <v>62</v>
      </c>
      <c r="M354" s="65" t="s">
        <v>62</v>
      </c>
      <c r="N354" s="65" t="s">
        <v>62</v>
      </c>
      <c r="O354" s="65" t="s">
        <v>61</v>
      </c>
      <c r="P354" s="65" t="s">
        <v>61</v>
      </c>
      <c r="Q354" s="65" t="s">
        <v>61</v>
      </c>
      <c r="R354" s="65" t="s">
        <v>61</v>
      </c>
      <c r="S354" s="65" t="s">
        <v>61</v>
      </c>
      <c r="T354" s="65" t="s">
        <v>62</v>
      </c>
      <c r="U354" s="65" t="s">
        <v>62</v>
      </c>
      <c r="V354" s="65" t="s">
        <v>62</v>
      </c>
      <c r="W354" s="65" t="s">
        <v>61</v>
      </c>
      <c r="X354" s="65" t="s">
        <v>3424</v>
      </c>
      <c r="Y354" s="65" t="s">
        <v>76</v>
      </c>
      <c r="Z354" s="68" t="s">
        <v>3343</v>
      </c>
      <c r="AA354" s="65" t="s">
        <v>62</v>
      </c>
      <c r="AB354" s="65" t="s">
        <v>77</v>
      </c>
      <c r="AC354" s="65" t="s">
        <v>77</v>
      </c>
      <c r="AD354" s="65" t="s">
        <v>77</v>
      </c>
      <c r="AE354" s="65" t="s">
        <v>61</v>
      </c>
      <c r="AF354" s="65" t="s">
        <v>61</v>
      </c>
      <c r="AG354" s="65" t="s">
        <v>62</v>
      </c>
      <c r="AH354" s="65" t="s">
        <v>3343</v>
      </c>
      <c r="AI354" s="65" t="s">
        <v>62</v>
      </c>
      <c r="AJ354" s="65" t="s">
        <v>72</v>
      </c>
      <c r="AK354" s="65" t="s">
        <v>66</v>
      </c>
      <c r="AL354" s="65" t="s">
        <v>3343</v>
      </c>
      <c r="AM354" s="65" t="s">
        <v>62</v>
      </c>
    </row>
    <row r="355" spans="1:39" ht="183.75">
      <c r="A355" s="65" t="s">
        <v>3637</v>
      </c>
      <c r="B355" s="65" t="s">
        <v>3186</v>
      </c>
      <c r="C355" s="65" t="s">
        <v>502</v>
      </c>
      <c r="D355" s="65" t="s">
        <v>503</v>
      </c>
      <c r="E355" s="65" t="s">
        <v>436</v>
      </c>
      <c r="F355" s="65" t="s">
        <v>114</v>
      </c>
      <c r="G355" s="65" t="s">
        <v>2694</v>
      </c>
      <c r="H355" s="65" t="s">
        <v>497</v>
      </c>
      <c r="I355" s="65" t="s">
        <v>504</v>
      </c>
      <c r="J355" s="65" t="s">
        <v>3984</v>
      </c>
      <c r="K355" s="65" t="s">
        <v>3998</v>
      </c>
      <c r="L355" s="65" t="s">
        <v>62</v>
      </c>
      <c r="M355" s="65" t="s">
        <v>61</v>
      </c>
      <c r="N355" s="68" t="s">
        <v>3343</v>
      </c>
      <c r="O355" s="65" t="s">
        <v>62</v>
      </c>
      <c r="P355" s="65" t="s">
        <v>61</v>
      </c>
      <c r="Q355" s="65" t="s">
        <v>61</v>
      </c>
      <c r="R355" s="65" t="s">
        <v>61</v>
      </c>
      <c r="S355" s="65" t="s">
        <v>61</v>
      </c>
      <c r="T355" s="65" t="s">
        <v>62</v>
      </c>
      <c r="U355" s="65" t="s">
        <v>62</v>
      </c>
      <c r="V355" s="65" t="s">
        <v>62</v>
      </c>
      <c r="W355" s="65" t="s">
        <v>61</v>
      </c>
      <c r="X355" s="65" t="s">
        <v>3424</v>
      </c>
      <c r="Y355" s="65" t="s">
        <v>76</v>
      </c>
      <c r="Z355" s="68" t="s">
        <v>3343</v>
      </c>
      <c r="AA355" s="65" t="s">
        <v>62</v>
      </c>
      <c r="AB355" s="65" t="s">
        <v>77</v>
      </c>
      <c r="AC355" s="65" t="s">
        <v>77</v>
      </c>
      <c r="AD355" s="65" t="s">
        <v>77</v>
      </c>
      <c r="AE355" s="65" t="s">
        <v>61</v>
      </c>
      <c r="AF355" s="65" t="s">
        <v>61</v>
      </c>
      <c r="AG355" s="65" t="s">
        <v>62</v>
      </c>
      <c r="AH355" s="65" t="s">
        <v>3343</v>
      </c>
      <c r="AI355" s="65" t="s">
        <v>62</v>
      </c>
      <c r="AJ355" s="65" t="s">
        <v>72</v>
      </c>
      <c r="AK355" s="65" t="s">
        <v>66</v>
      </c>
      <c r="AL355" s="65" t="s">
        <v>3343</v>
      </c>
      <c r="AM355" s="65" t="s">
        <v>62</v>
      </c>
    </row>
    <row r="356" spans="1:39" ht="334.5">
      <c r="A356" s="65" t="s">
        <v>3234</v>
      </c>
      <c r="B356" s="65" t="s">
        <v>3186</v>
      </c>
      <c r="C356" s="65" t="s">
        <v>1064</v>
      </c>
      <c r="D356" s="65" t="s">
        <v>1050</v>
      </c>
      <c r="E356" s="65" t="s">
        <v>1014</v>
      </c>
      <c r="F356" s="65" t="s">
        <v>149</v>
      </c>
      <c r="G356" s="65" t="s">
        <v>2704</v>
      </c>
      <c r="H356" s="65" t="s">
        <v>1060</v>
      </c>
      <c r="I356" s="65" t="s">
        <v>1065</v>
      </c>
      <c r="J356" s="65" t="s">
        <v>3984</v>
      </c>
      <c r="K356" s="65" t="s">
        <v>3985</v>
      </c>
      <c r="L356" s="65" t="s">
        <v>61</v>
      </c>
      <c r="M356" s="65" t="s">
        <v>62</v>
      </c>
      <c r="N356" s="68" t="s">
        <v>3343</v>
      </c>
      <c r="O356" s="65" t="s">
        <v>62</v>
      </c>
      <c r="P356" s="65" t="s">
        <v>61</v>
      </c>
      <c r="Q356" s="65" t="s">
        <v>61</v>
      </c>
      <c r="R356" s="65" t="s">
        <v>61</v>
      </c>
      <c r="S356" s="65" t="s">
        <v>61</v>
      </c>
      <c r="T356" s="65" t="s">
        <v>62</v>
      </c>
      <c r="U356" s="65" t="s">
        <v>62</v>
      </c>
      <c r="V356" s="65" t="s">
        <v>62</v>
      </c>
      <c r="W356" s="65" t="s">
        <v>61</v>
      </c>
      <c r="X356" s="65" t="s">
        <v>3638</v>
      </c>
      <c r="Y356" s="65" t="s">
        <v>76</v>
      </c>
      <c r="Z356" s="68" t="s">
        <v>3343</v>
      </c>
      <c r="AA356" s="65" t="s">
        <v>62</v>
      </c>
      <c r="AB356" s="65" t="s">
        <v>64</v>
      </c>
      <c r="AC356" s="65" t="s">
        <v>77</v>
      </c>
      <c r="AD356" s="65" t="s">
        <v>3343</v>
      </c>
      <c r="AE356" s="65" t="s">
        <v>62</v>
      </c>
      <c r="AF356" s="65" t="s">
        <v>62</v>
      </c>
      <c r="AG356" s="65" t="s">
        <v>2828</v>
      </c>
      <c r="AH356" s="65" t="s">
        <v>3343</v>
      </c>
      <c r="AI356" s="65" t="s">
        <v>62</v>
      </c>
      <c r="AJ356" s="65" t="s">
        <v>66</v>
      </c>
      <c r="AK356" s="65" t="s">
        <v>72</v>
      </c>
      <c r="AL356" s="65" t="s">
        <v>3343</v>
      </c>
      <c r="AM356" s="65" t="s">
        <v>62</v>
      </c>
    </row>
    <row r="357" spans="1:39" ht="168">
      <c r="A357" s="65" t="s">
        <v>3639</v>
      </c>
      <c r="B357" s="65" t="s">
        <v>3192</v>
      </c>
      <c r="C357" s="65" t="s">
        <v>1064</v>
      </c>
      <c r="D357" s="65" t="s">
        <v>1057</v>
      </c>
      <c r="E357" s="65" t="s">
        <v>1014</v>
      </c>
      <c r="F357" s="65" t="s">
        <v>149</v>
      </c>
      <c r="G357" s="65" t="s">
        <v>3983</v>
      </c>
      <c r="H357" s="65" t="s">
        <v>1060</v>
      </c>
      <c r="I357" s="65" t="s">
        <v>1069</v>
      </c>
      <c r="J357" s="65" t="s">
        <v>3982</v>
      </c>
      <c r="K357" s="65"/>
      <c r="L357" s="65" t="s">
        <v>62</v>
      </c>
      <c r="M357" s="65" t="s">
        <v>62</v>
      </c>
      <c r="N357" s="65" t="s">
        <v>62</v>
      </c>
      <c r="O357" s="65" t="s">
        <v>61</v>
      </c>
      <c r="P357" s="65" t="s">
        <v>61</v>
      </c>
      <c r="Q357" s="65" t="s">
        <v>61</v>
      </c>
      <c r="R357" s="65" t="s">
        <v>61</v>
      </c>
      <c r="S357" s="65" t="s">
        <v>61</v>
      </c>
      <c r="T357" s="65" t="s">
        <v>62</v>
      </c>
      <c r="U357" s="65" t="s">
        <v>62</v>
      </c>
      <c r="V357" s="65" t="s">
        <v>62</v>
      </c>
      <c r="W357" s="65" t="s">
        <v>61</v>
      </c>
      <c r="X357" s="65" t="s">
        <v>76</v>
      </c>
      <c r="Y357" s="65" t="s">
        <v>76</v>
      </c>
      <c r="Z357" s="65" t="s">
        <v>76</v>
      </c>
      <c r="AA357" s="65" t="s">
        <v>61</v>
      </c>
      <c r="AB357" s="65" t="s">
        <v>77</v>
      </c>
      <c r="AC357" s="65" t="s">
        <v>77</v>
      </c>
      <c r="AD357" s="65" t="s">
        <v>77</v>
      </c>
      <c r="AE357" s="65" t="s">
        <v>61</v>
      </c>
      <c r="AF357" s="65" t="s">
        <v>61</v>
      </c>
      <c r="AG357" s="65" t="s">
        <v>61</v>
      </c>
      <c r="AH357" s="65" t="s">
        <v>61</v>
      </c>
      <c r="AI357" s="65" t="s">
        <v>61</v>
      </c>
      <c r="AJ357" s="65" t="s">
        <v>72</v>
      </c>
      <c r="AK357" s="65" t="s">
        <v>72</v>
      </c>
      <c r="AL357" s="65" t="s">
        <v>72</v>
      </c>
      <c r="AM357" s="65" t="s">
        <v>61</v>
      </c>
    </row>
    <row r="358" spans="1:39" ht="168">
      <c r="A358" s="65" t="s">
        <v>3251</v>
      </c>
      <c r="B358" s="65" t="s">
        <v>3187</v>
      </c>
      <c r="C358" s="65" t="s">
        <v>1064</v>
      </c>
      <c r="D358" s="65" t="s">
        <v>1053</v>
      </c>
      <c r="E358" s="65" t="s">
        <v>1014</v>
      </c>
      <c r="F358" s="65" t="s">
        <v>149</v>
      </c>
      <c r="G358" s="65" t="s">
        <v>3983</v>
      </c>
      <c r="H358" s="65" t="s">
        <v>1060</v>
      </c>
      <c r="I358" s="65" t="s">
        <v>1068</v>
      </c>
      <c r="J358" s="65" t="s">
        <v>3984</v>
      </c>
      <c r="K358" s="65" t="s">
        <v>3993</v>
      </c>
      <c r="L358" s="65" t="s">
        <v>62</v>
      </c>
      <c r="M358" s="65" t="s">
        <v>62</v>
      </c>
      <c r="N358" s="65" t="s">
        <v>62</v>
      </c>
      <c r="O358" s="65" t="s">
        <v>61</v>
      </c>
      <c r="P358" s="65" t="s">
        <v>61</v>
      </c>
      <c r="Q358" s="65" t="s">
        <v>61</v>
      </c>
      <c r="R358" s="65" t="s">
        <v>61</v>
      </c>
      <c r="S358" s="65" t="s">
        <v>61</v>
      </c>
      <c r="T358" s="65" t="s">
        <v>62</v>
      </c>
      <c r="U358" s="65" t="s">
        <v>62</v>
      </c>
      <c r="V358" s="65" t="s">
        <v>62</v>
      </c>
      <c r="W358" s="65" t="s">
        <v>61</v>
      </c>
      <c r="X358" s="65" t="s">
        <v>76</v>
      </c>
      <c r="Y358" s="65" t="s">
        <v>3280</v>
      </c>
      <c r="Z358" s="68" t="s">
        <v>3343</v>
      </c>
      <c r="AA358" s="65" t="s">
        <v>62</v>
      </c>
      <c r="AB358" s="65" t="s">
        <v>77</v>
      </c>
      <c r="AC358" s="65" t="s">
        <v>77</v>
      </c>
      <c r="AD358" s="65" t="s">
        <v>77</v>
      </c>
      <c r="AE358" s="65" t="s">
        <v>61</v>
      </c>
      <c r="AF358" s="65" t="s">
        <v>61</v>
      </c>
      <c r="AG358" s="65" t="s">
        <v>2829</v>
      </c>
      <c r="AH358" s="65" t="s">
        <v>3343</v>
      </c>
      <c r="AI358" s="65" t="s">
        <v>62</v>
      </c>
      <c r="AJ358" s="65" t="s">
        <v>72</v>
      </c>
      <c r="AK358" s="65" t="s">
        <v>72</v>
      </c>
      <c r="AL358" s="65" t="s">
        <v>72</v>
      </c>
      <c r="AM358" s="65" t="s">
        <v>61</v>
      </c>
    </row>
    <row r="359" spans="1:39" ht="150.75">
      <c r="A359" s="65" t="s">
        <v>3640</v>
      </c>
      <c r="B359" s="65" t="s">
        <v>3186</v>
      </c>
      <c r="C359" s="65" t="s">
        <v>2236</v>
      </c>
      <c r="D359" s="65" t="s">
        <v>2237</v>
      </c>
      <c r="E359" s="65" t="s">
        <v>2178</v>
      </c>
      <c r="F359" s="65" t="s">
        <v>80</v>
      </c>
      <c r="G359" s="65" t="s">
        <v>80</v>
      </c>
      <c r="H359" s="65" t="s">
        <v>2231</v>
      </c>
      <c r="I359" s="65" t="s">
        <v>3015</v>
      </c>
      <c r="J359" s="65" t="s">
        <v>3982</v>
      </c>
      <c r="K359" s="65"/>
      <c r="L359" s="65" t="s">
        <v>62</v>
      </c>
      <c r="M359" s="65" t="s">
        <v>62</v>
      </c>
      <c r="N359" s="65" t="s">
        <v>62</v>
      </c>
      <c r="O359" s="65" t="s">
        <v>61</v>
      </c>
      <c r="P359" s="65" t="s">
        <v>61</v>
      </c>
      <c r="Q359" s="65" t="s">
        <v>61</v>
      </c>
      <c r="R359" s="65" t="s">
        <v>61</v>
      </c>
      <c r="S359" s="65" t="s">
        <v>61</v>
      </c>
      <c r="T359" s="65" t="s">
        <v>62</v>
      </c>
      <c r="U359" s="65" t="s">
        <v>62</v>
      </c>
      <c r="V359" s="65" t="s">
        <v>62</v>
      </c>
      <c r="W359" s="65" t="s">
        <v>61</v>
      </c>
      <c r="X359" s="65" t="s">
        <v>76</v>
      </c>
      <c r="Y359" s="65" t="s">
        <v>76</v>
      </c>
      <c r="Z359" s="65" t="s">
        <v>76</v>
      </c>
      <c r="AA359" s="65" t="s">
        <v>61</v>
      </c>
      <c r="AB359" s="65" t="s">
        <v>77</v>
      </c>
      <c r="AC359" s="65" t="s">
        <v>77</v>
      </c>
      <c r="AD359" s="65" t="s">
        <v>77</v>
      </c>
      <c r="AE359" s="65" t="s">
        <v>61</v>
      </c>
      <c r="AF359" s="65" t="s">
        <v>61</v>
      </c>
      <c r="AG359" s="65" t="s">
        <v>61</v>
      </c>
      <c r="AH359" s="65" t="s">
        <v>61</v>
      </c>
      <c r="AI359" s="65" t="s">
        <v>61</v>
      </c>
      <c r="AJ359" s="65" t="s">
        <v>72</v>
      </c>
      <c r="AK359" s="65" t="s">
        <v>72</v>
      </c>
      <c r="AL359" s="65" t="s">
        <v>72</v>
      </c>
      <c r="AM359" s="65" t="s">
        <v>61</v>
      </c>
    </row>
    <row r="360" spans="1:39" ht="168">
      <c r="A360" s="65" t="s">
        <v>3641</v>
      </c>
      <c r="B360" s="65" t="s">
        <v>3192</v>
      </c>
      <c r="C360" s="65" t="s">
        <v>2236</v>
      </c>
      <c r="D360" s="65" t="s">
        <v>2241</v>
      </c>
      <c r="E360" s="65" t="s">
        <v>2178</v>
      </c>
      <c r="F360" s="65" t="s">
        <v>80</v>
      </c>
      <c r="G360" s="65" t="s">
        <v>3983</v>
      </c>
      <c r="H360" s="65" t="s">
        <v>2231</v>
      </c>
      <c r="I360" s="65" t="s">
        <v>3017</v>
      </c>
      <c r="J360" s="65" t="s">
        <v>3982</v>
      </c>
      <c r="K360" s="65"/>
      <c r="L360" s="65" t="s">
        <v>62</v>
      </c>
      <c r="M360" s="65" t="s">
        <v>62</v>
      </c>
      <c r="N360" s="65" t="s">
        <v>62</v>
      </c>
      <c r="O360" s="65" t="s">
        <v>61</v>
      </c>
      <c r="P360" s="65" t="s">
        <v>61</v>
      </c>
      <c r="Q360" s="65" t="s">
        <v>61</v>
      </c>
      <c r="R360" s="65" t="s">
        <v>61</v>
      </c>
      <c r="S360" s="65" t="s">
        <v>61</v>
      </c>
      <c r="T360" s="65" t="s">
        <v>62</v>
      </c>
      <c r="U360" s="65" t="s">
        <v>62</v>
      </c>
      <c r="V360" s="65" t="s">
        <v>62</v>
      </c>
      <c r="W360" s="65" t="s">
        <v>61</v>
      </c>
      <c r="X360" s="65" t="s">
        <v>76</v>
      </c>
      <c r="Y360" s="65" t="s">
        <v>76</v>
      </c>
      <c r="Z360" s="65" t="s">
        <v>76</v>
      </c>
      <c r="AA360" s="65" t="s">
        <v>61</v>
      </c>
      <c r="AB360" s="65" t="s">
        <v>77</v>
      </c>
      <c r="AC360" s="65" t="s">
        <v>77</v>
      </c>
      <c r="AD360" s="65" t="s">
        <v>77</v>
      </c>
      <c r="AE360" s="65" t="s">
        <v>61</v>
      </c>
      <c r="AF360" s="65" t="s">
        <v>61</v>
      </c>
      <c r="AG360" s="65" t="s">
        <v>61</v>
      </c>
      <c r="AH360" s="65" t="s">
        <v>61</v>
      </c>
      <c r="AI360" s="65" t="s">
        <v>61</v>
      </c>
      <c r="AJ360" s="65" t="s">
        <v>72</v>
      </c>
      <c r="AK360" s="65" t="s">
        <v>72</v>
      </c>
      <c r="AL360" s="65" t="s">
        <v>72</v>
      </c>
      <c r="AM360" s="65" t="s">
        <v>61</v>
      </c>
    </row>
    <row r="361" spans="1:39" ht="168">
      <c r="A361" s="65" t="s">
        <v>3642</v>
      </c>
      <c r="B361" s="65" t="s">
        <v>3187</v>
      </c>
      <c r="C361" s="65" t="s">
        <v>2236</v>
      </c>
      <c r="D361" s="65" t="s">
        <v>2239</v>
      </c>
      <c r="E361" s="65" t="s">
        <v>2178</v>
      </c>
      <c r="F361" s="65" t="s">
        <v>80</v>
      </c>
      <c r="G361" s="65" t="s">
        <v>3983</v>
      </c>
      <c r="H361" s="65" t="s">
        <v>2231</v>
      </c>
      <c r="I361" s="65" t="s">
        <v>3016</v>
      </c>
      <c r="J361" s="65" t="s">
        <v>3982</v>
      </c>
      <c r="K361" s="65"/>
      <c r="L361" s="65" t="s">
        <v>62</v>
      </c>
      <c r="M361" s="65" t="s">
        <v>62</v>
      </c>
      <c r="N361" s="65" t="s">
        <v>62</v>
      </c>
      <c r="O361" s="65" t="s">
        <v>61</v>
      </c>
      <c r="P361" s="65" t="s">
        <v>61</v>
      </c>
      <c r="Q361" s="65" t="s">
        <v>61</v>
      </c>
      <c r="R361" s="65" t="s">
        <v>61</v>
      </c>
      <c r="S361" s="65" t="s">
        <v>61</v>
      </c>
      <c r="T361" s="65" t="s">
        <v>62</v>
      </c>
      <c r="U361" s="65" t="s">
        <v>62</v>
      </c>
      <c r="V361" s="65" t="s">
        <v>62</v>
      </c>
      <c r="W361" s="65" t="s">
        <v>61</v>
      </c>
      <c r="X361" s="65" t="s">
        <v>76</v>
      </c>
      <c r="Y361" s="65" t="s">
        <v>76</v>
      </c>
      <c r="Z361" s="65" t="s">
        <v>76</v>
      </c>
      <c r="AA361" s="65" t="s">
        <v>61</v>
      </c>
      <c r="AB361" s="65" t="s">
        <v>77</v>
      </c>
      <c r="AC361" s="65" t="s">
        <v>77</v>
      </c>
      <c r="AD361" s="65" t="s">
        <v>77</v>
      </c>
      <c r="AE361" s="65" t="s">
        <v>61</v>
      </c>
      <c r="AF361" s="65" t="s">
        <v>61</v>
      </c>
      <c r="AG361" s="65" t="s">
        <v>61</v>
      </c>
      <c r="AH361" s="65" t="s">
        <v>61</v>
      </c>
      <c r="AI361" s="65" t="s">
        <v>61</v>
      </c>
      <c r="AJ361" s="65" t="s">
        <v>72</v>
      </c>
      <c r="AK361" s="65" t="s">
        <v>72</v>
      </c>
      <c r="AL361" s="65" t="s">
        <v>72</v>
      </c>
      <c r="AM361" s="65" t="s">
        <v>61</v>
      </c>
    </row>
    <row r="362" spans="1:39" ht="150.75">
      <c r="A362" s="65" t="s">
        <v>3643</v>
      </c>
      <c r="B362" s="65" t="s">
        <v>3192</v>
      </c>
      <c r="C362" s="65" t="s">
        <v>186</v>
      </c>
      <c r="D362" s="65" t="s">
        <v>193</v>
      </c>
      <c r="E362" s="65" t="s">
        <v>49</v>
      </c>
      <c r="F362" s="65" t="s">
        <v>180</v>
      </c>
      <c r="G362" s="65" t="s">
        <v>3983</v>
      </c>
      <c r="H362" s="65" t="s">
        <v>181</v>
      </c>
      <c r="I362" s="65" t="s">
        <v>194</v>
      </c>
      <c r="J362" s="65" t="s">
        <v>3982</v>
      </c>
      <c r="K362" s="65"/>
      <c r="L362" s="65" t="s">
        <v>62</v>
      </c>
      <c r="M362" s="65" t="s">
        <v>62</v>
      </c>
      <c r="N362" s="65" t="s">
        <v>62</v>
      </c>
      <c r="O362" s="65" t="s">
        <v>61</v>
      </c>
      <c r="P362" s="65" t="s">
        <v>61</v>
      </c>
      <c r="Q362" s="65" t="s">
        <v>61</v>
      </c>
      <c r="R362" s="65" t="s">
        <v>61</v>
      </c>
      <c r="S362" s="65" t="s">
        <v>61</v>
      </c>
      <c r="T362" s="65" t="s">
        <v>62</v>
      </c>
      <c r="U362" s="65" t="s">
        <v>62</v>
      </c>
      <c r="V362" s="65" t="s">
        <v>62</v>
      </c>
      <c r="W362" s="65" t="s">
        <v>61</v>
      </c>
      <c r="X362" s="65" t="s">
        <v>76</v>
      </c>
      <c r="Y362" s="65" t="s">
        <v>76</v>
      </c>
      <c r="Z362" s="65" t="s">
        <v>76</v>
      </c>
      <c r="AA362" s="65" t="s">
        <v>61</v>
      </c>
      <c r="AB362" s="65" t="s">
        <v>77</v>
      </c>
      <c r="AC362" s="65" t="s">
        <v>77</v>
      </c>
      <c r="AD362" s="65" t="s">
        <v>77</v>
      </c>
      <c r="AE362" s="65" t="s">
        <v>61</v>
      </c>
      <c r="AF362" s="65" t="s">
        <v>61</v>
      </c>
      <c r="AG362" s="65" t="s">
        <v>61</v>
      </c>
      <c r="AH362" s="65" t="s">
        <v>61</v>
      </c>
      <c r="AI362" s="65" t="s">
        <v>61</v>
      </c>
      <c r="AJ362" s="65" t="s">
        <v>72</v>
      </c>
      <c r="AK362" s="65" t="s">
        <v>72</v>
      </c>
      <c r="AL362" s="65" t="s">
        <v>72</v>
      </c>
      <c r="AM362" s="65" t="s">
        <v>61</v>
      </c>
    </row>
    <row r="363" spans="1:39" ht="200.25">
      <c r="A363" s="65" t="s">
        <v>3644</v>
      </c>
      <c r="B363" s="65" t="s">
        <v>3187</v>
      </c>
      <c r="C363" s="65" t="s">
        <v>186</v>
      </c>
      <c r="D363" s="65" t="s">
        <v>189</v>
      </c>
      <c r="E363" s="65" t="s">
        <v>49</v>
      </c>
      <c r="F363" s="65" t="s">
        <v>180</v>
      </c>
      <c r="G363" s="65" t="s">
        <v>3983</v>
      </c>
      <c r="H363" s="65" t="s">
        <v>181</v>
      </c>
      <c r="I363" s="65" t="s">
        <v>190</v>
      </c>
      <c r="J363" s="65" t="s">
        <v>3984</v>
      </c>
      <c r="K363" s="65" t="s">
        <v>3985</v>
      </c>
      <c r="L363" s="65" t="s">
        <v>61</v>
      </c>
      <c r="M363" s="65" t="s">
        <v>62</v>
      </c>
      <c r="N363" s="68" t="s">
        <v>3343</v>
      </c>
      <c r="O363" s="65" t="s">
        <v>62</v>
      </c>
      <c r="P363" s="65" t="s">
        <v>61</v>
      </c>
      <c r="Q363" s="65" t="s">
        <v>61</v>
      </c>
      <c r="R363" s="65" t="s">
        <v>61</v>
      </c>
      <c r="S363" s="65" t="s">
        <v>61</v>
      </c>
      <c r="T363" s="65" t="s">
        <v>62</v>
      </c>
      <c r="U363" s="65" t="s">
        <v>62</v>
      </c>
      <c r="V363" s="65" t="s">
        <v>62</v>
      </c>
      <c r="W363" s="65" t="s">
        <v>61</v>
      </c>
      <c r="X363" s="65" t="s">
        <v>4012</v>
      </c>
      <c r="Y363" s="65" t="s">
        <v>76</v>
      </c>
      <c r="Z363" s="68" t="s">
        <v>3343</v>
      </c>
      <c r="AA363" s="65" t="s">
        <v>62</v>
      </c>
      <c r="AB363" s="65" t="s">
        <v>64</v>
      </c>
      <c r="AC363" s="65" t="s">
        <v>77</v>
      </c>
      <c r="AD363" s="65" t="s">
        <v>3343</v>
      </c>
      <c r="AE363" s="65" t="s">
        <v>62</v>
      </c>
      <c r="AF363" s="65" t="s">
        <v>62</v>
      </c>
      <c r="AG363" s="65" t="s">
        <v>61</v>
      </c>
      <c r="AH363" s="65" t="s">
        <v>3343</v>
      </c>
      <c r="AI363" s="65" t="s">
        <v>62</v>
      </c>
      <c r="AJ363" s="65" t="s">
        <v>66</v>
      </c>
      <c r="AK363" s="65" t="s">
        <v>72</v>
      </c>
      <c r="AL363" s="65" t="s">
        <v>3343</v>
      </c>
      <c r="AM363" s="65" t="s">
        <v>62</v>
      </c>
    </row>
    <row r="364" spans="1:39" ht="150.75">
      <c r="A364" s="65" t="s">
        <v>3646</v>
      </c>
      <c r="B364" s="65" t="s">
        <v>3186</v>
      </c>
      <c r="C364" s="65" t="s">
        <v>186</v>
      </c>
      <c r="D364" s="65" t="s">
        <v>187</v>
      </c>
      <c r="E364" s="65" t="s">
        <v>49</v>
      </c>
      <c r="F364" s="65" t="s">
        <v>180</v>
      </c>
      <c r="G364" s="65" t="s">
        <v>2709</v>
      </c>
      <c r="H364" s="65" t="s">
        <v>181</v>
      </c>
      <c r="I364" s="65" t="s">
        <v>188</v>
      </c>
      <c r="J364" s="65" t="s">
        <v>3982</v>
      </c>
      <c r="K364" s="65"/>
      <c r="L364" s="65" t="s">
        <v>62</v>
      </c>
      <c r="M364" s="65" t="s">
        <v>62</v>
      </c>
      <c r="N364" s="65" t="s">
        <v>62</v>
      </c>
      <c r="O364" s="65" t="s">
        <v>61</v>
      </c>
      <c r="P364" s="65" t="s">
        <v>61</v>
      </c>
      <c r="Q364" s="65" t="s">
        <v>61</v>
      </c>
      <c r="R364" s="65" t="s">
        <v>61</v>
      </c>
      <c r="S364" s="65" t="s">
        <v>61</v>
      </c>
      <c r="T364" s="65" t="s">
        <v>62</v>
      </c>
      <c r="U364" s="65" t="s">
        <v>62</v>
      </c>
      <c r="V364" s="65" t="s">
        <v>62</v>
      </c>
      <c r="W364" s="65" t="s">
        <v>61</v>
      </c>
      <c r="X364" s="65" t="s">
        <v>76</v>
      </c>
      <c r="Y364" s="65" t="s">
        <v>76</v>
      </c>
      <c r="Z364" s="65" t="s">
        <v>76</v>
      </c>
      <c r="AA364" s="65" t="s">
        <v>61</v>
      </c>
      <c r="AB364" s="65" t="s">
        <v>77</v>
      </c>
      <c r="AC364" s="65" t="s">
        <v>77</v>
      </c>
      <c r="AD364" s="65" t="s">
        <v>77</v>
      </c>
      <c r="AE364" s="65" t="s">
        <v>61</v>
      </c>
      <c r="AF364" s="65" t="s">
        <v>61</v>
      </c>
      <c r="AG364" s="65" t="s">
        <v>61</v>
      </c>
      <c r="AH364" s="65" t="s">
        <v>61</v>
      </c>
      <c r="AI364" s="65" t="s">
        <v>61</v>
      </c>
      <c r="AJ364" s="65" t="s">
        <v>72</v>
      </c>
      <c r="AK364" s="65" t="s">
        <v>72</v>
      </c>
      <c r="AL364" s="65" t="s">
        <v>72</v>
      </c>
      <c r="AM364" s="65" t="s">
        <v>61</v>
      </c>
    </row>
    <row r="365" spans="1:39" ht="150.75">
      <c r="A365" s="65" t="s">
        <v>3647</v>
      </c>
      <c r="B365" s="65" t="s">
        <v>3192</v>
      </c>
      <c r="C365" s="65" t="s">
        <v>311</v>
      </c>
      <c r="D365" s="65" t="s">
        <v>316</v>
      </c>
      <c r="E365" s="65" t="s">
        <v>195</v>
      </c>
      <c r="F365" s="65" t="s">
        <v>305</v>
      </c>
      <c r="G365" s="65" t="s">
        <v>3983</v>
      </c>
      <c r="H365" s="65" t="s">
        <v>306</v>
      </c>
      <c r="I365" s="65" t="s">
        <v>317</v>
      </c>
      <c r="J365" s="65" t="s">
        <v>3982</v>
      </c>
      <c r="K365" s="65"/>
      <c r="L365" s="65" t="s">
        <v>62</v>
      </c>
      <c r="M365" s="65" t="s">
        <v>62</v>
      </c>
      <c r="N365" s="65" t="s">
        <v>62</v>
      </c>
      <c r="O365" s="65" t="s">
        <v>61</v>
      </c>
      <c r="P365" s="65" t="s">
        <v>61</v>
      </c>
      <c r="Q365" s="65" t="s">
        <v>61</v>
      </c>
      <c r="R365" s="65" t="s">
        <v>61</v>
      </c>
      <c r="S365" s="65" t="s">
        <v>61</v>
      </c>
      <c r="T365" s="65" t="s">
        <v>62</v>
      </c>
      <c r="U365" s="65" t="s">
        <v>62</v>
      </c>
      <c r="V365" s="65" t="s">
        <v>62</v>
      </c>
      <c r="W365" s="65" t="s">
        <v>61</v>
      </c>
      <c r="X365" s="65" t="s">
        <v>76</v>
      </c>
      <c r="Y365" s="65" t="s">
        <v>76</v>
      </c>
      <c r="Z365" s="65" t="s">
        <v>76</v>
      </c>
      <c r="AA365" s="65" t="s">
        <v>61</v>
      </c>
      <c r="AB365" s="65" t="s">
        <v>77</v>
      </c>
      <c r="AC365" s="65" t="s">
        <v>77</v>
      </c>
      <c r="AD365" s="65" t="s">
        <v>77</v>
      </c>
      <c r="AE365" s="65" t="s">
        <v>61</v>
      </c>
      <c r="AF365" s="65" t="s">
        <v>61</v>
      </c>
      <c r="AG365" s="65" t="s">
        <v>61</v>
      </c>
      <c r="AH365" s="65" t="s">
        <v>61</v>
      </c>
      <c r="AI365" s="65" t="s">
        <v>61</v>
      </c>
      <c r="AJ365" s="65" t="s">
        <v>72</v>
      </c>
      <c r="AK365" s="65" t="s">
        <v>72</v>
      </c>
      <c r="AL365" s="65" t="s">
        <v>72</v>
      </c>
      <c r="AM365" s="65" t="s">
        <v>61</v>
      </c>
    </row>
    <row r="366" spans="1:39" ht="150.75">
      <c r="A366" s="65" t="s">
        <v>3648</v>
      </c>
      <c r="B366" s="65" t="s">
        <v>3187</v>
      </c>
      <c r="C366" s="65" t="s">
        <v>311</v>
      </c>
      <c r="D366" s="65" t="s">
        <v>314</v>
      </c>
      <c r="E366" s="65" t="s">
        <v>195</v>
      </c>
      <c r="F366" s="65" t="s">
        <v>305</v>
      </c>
      <c r="G366" s="65" t="s">
        <v>3983</v>
      </c>
      <c r="H366" s="65" t="s">
        <v>306</v>
      </c>
      <c r="I366" s="65" t="s">
        <v>315</v>
      </c>
      <c r="J366" s="65" t="s">
        <v>3982</v>
      </c>
      <c r="K366" s="65"/>
      <c r="L366" s="65" t="s">
        <v>62</v>
      </c>
      <c r="M366" s="65" t="s">
        <v>62</v>
      </c>
      <c r="N366" s="65" t="s">
        <v>62</v>
      </c>
      <c r="O366" s="65" t="s">
        <v>61</v>
      </c>
      <c r="P366" s="65" t="s">
        <v>61</v>
      </c>
      <c r="Q366" s="65" t="s">
        <v>61</v>
      </c>
      <c r="R366" s="65" t="s">
        <v>61</v>
      </c>
      <c r="S366" s="65" t="s">
        <v>61</v>
      </c>
      <c r="T366" s="65" t="s">
        <v>62</v>
      </c>
      <c r="U366" s="65" t="s">
        <v>62</v>
      </c>
      <c r="V366" s="65" t="s">
        <v>62</v>
      </c>
      <c r="W366" s="65" t="s">
        <v>61</v>
      </c>
      <c r="X366" s="65" t="s">
        <v>76</v>
      </c>
      <c r="Y366" s="65" t="s">
        <v>76</v>
      </c>
      <c r="Z366" s="65" t="s">
        <v>76</v>
      </c>
      <c r="AA366" s="65" t="s">
        <v>61</v>
      </c>
      <c r="AB366" s="65" t="s">
        <v>77</v>
      </c>
      <c r="AC366" s="65" t="s">
        <v>77</v>
      </c>
      <c r="AD366" s="65" t="s">
        <v>77</v>
      </c>
      <c r="AE366" s="65" t="s">
        <v>61</v>
      </c>
      <c r="AF366" s="65" t="s">
        <v>61</v>
      </c>
      <c r="AG366" s="65" t="s">
        <v>61</v>
      </c>
      <c r="AH366" s="65" t="s">
        <v>61</v>
      </c>
      <c r="AI366" s="65" t="s">
        <v>61</v>
      </c>
      <c r="AJ366" s="65" t="s">
        <v>72</v>
      </c>
      <c r="AK366" s="65" t="s">
        <v>72</v>
      </c>
      <c r="AL366" s="65" t="s">
        <v>72</v>
      </c>
      <c r="AM366" s="65" t="s">
        <v>61</v>
      </c>
    </row>
    <row r="367" spans="1:39" ht="150.75">
      <c r="A367" s="65" t="s">
        <v>3649</v>
      </c>
      <c r="B367" s="65" t="s">
        <v>3186</v>
      </c>
      <c r="C367" s="65" t="s">
        <v>311</v>
      </c>
      <c r="D367" s="65" t="s">
        <v>312</v>
      </c>
      <c r="E367" s="65" t="s">
        <v>195</v>
      </c>
      <c r="F367" s="65" t="s">
        <v>305</v>
      </c>
      <c r="G367" s="65" t="s">
        <v>2709</v>
      </c>
      <c r="H367" s="65" t="s">
        <v>306</v>
      </c>
      <c r="I367" s="65" t="s">
        <v>313</v>
      </c>
      <c r="J367" s="65" t="s">
        <v>3982</v>
      </c>
      <c r="K367" s="65"/>
      <c r="L367" s="65" t="s">
        <v>62</v>
      </c>
      <c r="M367" s="65" t="s">
        <v>62</v>
      </c>
      <c r="N367" s="65" t="s">
        <v>62</v>
      </c>
      <c r="O367" s="65" t="s">
        <v>61</v>
      </c>
      <c r="P367" s="65" t="s">
        <v>61</v>
      </c>
      <c r="Q367" s="65" t="s">
        <v>61</v>
      </c>
      <c r="R367" s="65" t="s">
        <v>61</v>
      </c>
      <c r="S367" s="65" t="s">
        <v>61</v>
      </c>
      <c r="T367" s="65" t="s">
        <v>62</v>
      </c>
      <c r="U367" s="65" t="s">
        <v>62</v>
      </c>
      <c r="V367" s="65" t="s">
        <v>62</v>
      </c>
      <c r="W367" s="65" t="s">
        <v>61</v>
      </c>
      <c r="X367" s="65" t="s">
        <v>76</v>
      </c>
      <c r="Y367" s="65" t="s">
        <v>76</v>
      </c>
      <c r="Z367" s="65" t="s">
        <v>76</v>
      </c>
      <c r="AA367" s="65" t="s">
        <v>61</v>
      </c>
      <c r="AB367" s="65" t="s">
        <v>77</v>
      </c>
      <c r="AC367" s="65" t="s">
        <v>77</v>
      </c>
      <c r="AD367" s="65" t="s">
        <v>77</v>
      </c>
      <c r="AE367" s="65" t="s">
        <v>61</v>
      </c>
      <c r="AF367" s="65" t="s">
        <v>61</v>
      </c>
      <c r="AG367" s="65" t="s">
        <v>61</v>
      </c>
      <c r="AH367" s="65" t="s">
        <v>61</v>
      </c>
      <c r="AI367" s="65" t="s">
        <v>61</v>
      </c>
      <c r="AJ367" s="65" t="s">
        <v>72</v>
      </c>
      <c r="AK367" s="65" t="s">
        <v>72</v>
      </c>
      <c r="AL367" s="65" t="s">
        <v>72</v>
      </c>
      <c r="AM367" s="65" t="s">
        <v>61</v>
      </c>
    </row>
    <row r="368" spans="1:39" ht="183.75">
      <c r="A368" s="65" t="s">
        <v>3650</v>
      </c>
      <c r="B368" s="65" t="s">
        <v>3192</v>
      </c>
      <c r="C368" s="65" t="s">
        <v>734</v>
      </c>
      <c r="D368" s="65" t="s">
        <v>727</v>
      </c>
      <c r="E368" s="65" t="s">
        <v>712</v>
      </c>
      <c r="F368" s="65" t="s">
        <v>149</v>
      </c>
      <c r="G368" s="65" t="s">
        <v>3983</v>
      </c>
      <c r="H368" s="65" t="s">
        <v>730</v>
      </c>
      <c r="I368" s="65" t="s">
        <v>740</v>
      </c>
      <c r="J368" s="65" t="s">
        <v>3984</v>
      </c>
      <c r="K368" s="65" t="s">
        <v>3998</v>
      </c>
      <c r="L368" s="65" t="s">
        <v>61</v>
      </c>
      <c r="M368" s="65" t="s">
        <v>62</v>
      </c>
      <c r="N368" s="68" t="s">
        <v>3343</v>
      </c>
      <c r="O368" s="65" t="s">
        <v>62</v>
      </c>
      <c r="P368" s="65" t="s">
        <v>61</v>
      </c>
      <c r="Q368" s="65" t="s">
        <v>61</v>
      </c>
      <c r="R368" s="65" t="s">
        <v>61</v>
      </c>
      <c r="S368" s="65" t="s">
        <v>61</v>
      </c>
      <c r="T368" s="65" t="s">
        <v>62</v>
      </c>
      <c r="U368" s="65" t="s">
        <v>62</v>
      </c>
      <c r="V368" s="65" t="s">
        <v>62</v>
      </c>
      <c r="W368" s="65" t="s">
        <v>61</v>
      </c>
      <c r="X368" s="65" t="s">
        <v>3359</v>
      </c>
      <c r="Y368" s="65" t="s">
        <v>76</v>
      </c>
      <c r="Z368" s="68" t="s">
        <v>3343</v>
      </c>
      <c r="AA368" s="65" t="s">
        <v>62</v>
      </c>
      <c r="AB368" s="65" t="s">
        <v>77</v>
      </c>
      <c r="AC368" s="65" t="s">
        <v>77</v>
      </c>
      <c r="AD368" s="65" t="s">
        <v>77</v>
      </c>
      <c r="AE368" s="65" t="s">
        <v>61</v>
      </c>
      <c r="AF368" s="65" t="s">
        <v>62</v>
      </c>
      <c r="AG368" s="65" t="s">
        <v>61</v>
      </c>
      <c r="AH368" s="65" t="s">
        <v>3343</v>
      </c>
      <c r="AI368" s="65" t="s">
        <v>62</v>
      </c>
      <c r="AJ368" s="65" t="s">
        <v>66</v>
      </c>
      <c r="AK368" s="65" t="s">
        <v>72</v>
      </c>
      <c r="AL368" s="65" t="s">
        <v>3343</v>
      </c>
      <c r="AM368" s="65" t="s">
        <v>62</v>
      </c>
    </row>
    <row r="369" spans="1:39" ht="168">
      <c r="A369" s="65" t="s">
        <v>3245</v>
      </c>
      <c r="B369" s="65" t="s">
        <v>3187</v>
      </c>
      <c r="C369" s="65" t="s">
        <v>734</v>
      </c>
      <c r="D369" s="65" t="s">
        <v>724</v>
      </c>
      <c r="E369" s="65" t="s">
        <v>712</v>
      </c>
      <c r="F369" s="65" t="s">
        <v>149</v>
      </c>
      <c r="G369" s="65" t="s">
        <v>3983</v>
      </c>
      <c r="H369" s="65" t="s">
        <v>730</v>
      </c>
      <c r="I369" s="65" t="s">
        <v>738</v>
      </c>
      <c r="J369" s="65" t="s">
        <v>3984</v>
      </c>
      <c r="K369" s="65" t="s">
        <v>3993</v>
      </c>
      <c r="L369" s="65" t="s">
        <v>62</v>
      </c>
      <c r="M369" s="65" t="s">
        <v>62</v>
      </c>
      <c r="N369" s="65" t="s">
        <v>62</v>
      </c>
      <c r="O369" s="65" t="s">
        <v>61</v>
      </c>
      <c r="P369" s="65" t="s">
        <v>61</v>
      </c>
      <c r="Q369" s="65" t="s">
        <v>61</v>
      </c>
      <c r="R369" s="65" t="s">
        <v>61</v>
      </c>
      <c r="S369" s="65" t="s">
        <v>61</v>
      </c>
      <c r="T369" s="65" t="s">
        <v>62</v>
      </c>
      <c r="U369" s="65" t="s">
        <v>62</v>
      </c>
      <c r="V369" s="65" t="s">
        <v>62</v>
      </c>
      <c r="W369" s="65" t="s">
        <v>61</v>
      </c>
      <c r="X369" s="65" t="s">
        <v>222</v>
      </c>
      <c r="Y369" s="65" t="s">
        <v>3424</v>
      </c>
      <c r="Z369" s="68" t="s">
        <v>3343</v>
      </c>
      <c r="AA369" s="65" t="s">
        <v>62</v>
      </c>
      <c r="AB369" s="65" t="s">
        <v>77</v>
      </c>
      <c r="AC369" s="65" t="s">
        <v>77</v>
      </c>
      <c r="AD369" s="65" t="s">
        <v>77</v>
      </c>
      <c r="AE369" s="65" t="s">
        <v>61</v>
      </c>
      <c r="AF369" s="65" t="s">
        <v>61</v>
      </c>
      <c r="AG369" s="65" t="s">
        <v>2788</v>
      </c>
      <c r="AH369" s="65" t="s">
        <v>3343</v>
      </c>
      <c r="AI369" s="65" t="s">
        <v>62</v>
      </c>
      <c r="AJ369" s="65" t="s">
        <v>72</v>
      </c>
      <c r="AK369" s="65" t="s">
        <v>72</v>
      </c>
      <c r="AL369" s="65" t="s">
        <v>72</v>
      </c>
      <c r="AM369" s="65" t="s">
        <v>61</v>
      </c>
    </row>
    <row r="370" spans="1:39" ht="168">
      <c r="A370" s="65" t="s">
        <v>3651</v>
      </c>
      <c r="B370" s="65" t="s">
        <v>3186</v>
      </c>
      <c r="C370" s="65" t="s">
        <v>734</v>
      </c>
      <c r="D370" s="65" t="s">
        <v>720</v>
      </c>
      <c r="E370" s="65" t="s">
        <v>712</v>
      </c>
      <c r="F370" s="65" t="s">
        <v>149</v>
      </c>
      <c r="G370" s="65" t="s">
        <v>2704</v>
      </c>
      <c r="H370" s="65" t="s">
        <v>730</v>
      </c>
      <c r="I370" s="65" t="s">
        <v>735</v>
      </c>
      <c r="J370" s="65" t="s">
        <v>3984</v>
      </c>
      <c r="K370" s="65" t="s">
        <v>4007</v>
      </c>
      <c r="L370" s="65" t="s">
        <v>102</v>
      </c>
      <c r="M370" s="65" t="s">
        <v>61</v>
      </c>
      <c r="N370" s="68" t="s">
        <v>3343</v>
      </c>
      <c r="O370" s="65" t="s">
        <v>62</v>
      </c>
      <c r="P370" s="65" t="s">
        <v>61</v>
      </c>
      <c r="Q370" s="65" t="s">
        <v>61</v>
      </c>
      <c r="R370" s="65" t="s">
        <v>61</v>
      </c>
      <c r="S370" s="65" t="s">
        <v>61</v>
      </c>
      <c r="T370" s="65" t="s">
        <v>62</v>
      </c>
      <c r="U370" s="65" t="s">
        <v>62</v>
      </c>
      <c r="V370" s="65" t="s">
        <v>62</v>
      </c>
      <c r="W370" s="65" t="s">
        <v>61</v>
      </c>
      <c r="X370" s="65" t="s">
        <v>3652</v>
      </c>
      <c r="Y370" s="65" t="s">
        <v>4010</v>
      </c>
      <c r="Z370" s="68" t="s">
        <v>3343</v>
      </c>
      <c r="AA370" s="65" t="s">
        <v>62</v>
      </c>
      <c r="AB370" s="65" t="s">
        <v>64</v>
      </c>
      <c r="AC370" s="65" t="s">
        <v>125</v>
      </c>
      <c r="AD370" s="65" t="s">
        <v>3343</v>
      </c>
      <c r="AE370" s="65" t="s">
        <v>62</v>
      </c>
      <c r="AF370" s="65" t="s">
        <v>62</v>
      </c>
      <c r="AG370" s="65" t="s">
        <v>62</v>
      </c>
      <c r="AH370" s="65" t="s">
        <v>62</v>
      </c>
      <c r="AI370" s="65" t="s">
        <v>61</v>
      </c>
      <c r="AJ370" s="65" t="s">
        <v>162</v>
      </c>
      <c r="AK370" s="65" t="s">
        <v>66</v>
      </c>
      <c r="AL370" s="65" t="s">
        <v>3343</v>
      </c>
      <c r="AM370" s="65" t="s">
        <v>62</v>
      </c>
    </row>
    <row r="371" spans="1:39" ht="200.25">
      <c r="A371" s="65" t="s">
        <v>3269</v>
      </c>
      <c r="B371" s="65" t="s">
        <v>3192</v>
      </c>
      <c r="C371" s="65" t="s">
        <v>1359</v>
      </c>
      <c r="D371" s="65" t="s">
        <v>1198</v>
      </c>
      <c r="E371" s="65" t="s">
        <v>1351</v>
      </c>
      <c r="F371" s="65" t="s">
        <v>51</v>
      </c>
      <c r="G371" s="65" t="s">
        <v>3983</v>
      </c>
      <c r="H371" s="65" t="s">
        <v>1353</v>
      </c>
      <c r="I371" s="65" t="s">
        <v>1364</v>
      </c>
      <c r="J371" s="65" t="s">
        <v>3984</v>
      </c>
      <c r="K371" s="65" t="s">
        <v>3985</v>
      </c>
      <c r="L371" s="65" t="s">
        <v>61</v>
      </c>
      <c r="M371" s="65" t="s">
        <v>62</v>
      </c>
      <c r="N371" s="68" t="s">
        <v>3343</v>
      </c>
      <c r="O371" s="65" t="s">
        <v>62</v>
      </c>
      <c r="P371" s="65" t="s">
        <v>61</v>
      </c>
      <c r="Q371" s="65" t="s">
        <v>61</v>
      </c>
      <c r="R371" s="65" t="s">
        <v>61</v>
      </c>
      <c r="S371" s="65" t="s">
        <v>61</v>
      </c>
      <c r="T371" s="65" t="s">
        <v>62</v>
      </c>
      <c r="U371" s="65" t="s">
        <v>62</v>
      </c>
      <c r="V371" s="65" t="s">
        <v>62</v>
      </c>
      <c r="W371" s="65" t="s">
        <v>61</v>
      </c>
      <c r="X371" s="65" t="s">
        <v>3434</v>
      </c>
      <c r="Y371" s="65" t="s">
        <v>76</v>
      </c>
      <c r="Z371" s="68" t="s">
        <v>3343</v>
      </c>
      <c r="AA371" s="65" t="s">
        <v>62</v>
      </c>
      <c r="AB371" s="65" t="s">
        <v>64</v>
      </c>
      <c r="AC371" s="65" t="s">
        <v>77</v>
      </c>
      <c r="AD371" s="65" t="s">
        <v>3343</v>
      </c>
      <c r="AE371" s="65" t="s">
        <v>62</v>
      </c>
      <c r="AF371" s="65" t="s">
        <v>62</v>
      </c>
      <c r="AG371" s="65" t="s">
        <v>2681</v>
      </c>
      <c r="AH371" s="65" t="s">
        <v>3343</v>
      </c>
      <c r="AI371" s="65" t="s">
        <v>62</v>
      </c>
      <c r="AJ371" s="65" t="s">
        <v>66</v>
      </c>
      <c r="AK371" s="65" t="s">
        <v>72</v>
      </c>
      <c r="AL371" s="65" t="s">
        <v>3343</v>
      </c>
      <c r="AM371" s="65" t="s">
        <v>62</v>
      </c>
    </row>
    <row r="372" spans="1:39" ht="168">
      <c r="A372" s="65" t="s">
        <v>3653</v>
      </c>
      <c r="B372" s="65" t="s">
        <v>3192</v>
      </c>
      <c r="C372" s="65" t="s">
        <v>1359</v>
      </c>
      <c r="D372" s="65" t="s">
        <v>1371</v>
      </c>
      <c r="E372" s="65" t="s">
        <v>1351</v>
      </c>
      <c r="F372" s="65" t="s">
        <v>51</v>
      </c>
      <c r="G372" s="65" t="s">
        <v>3983</v>
      </c>
      <c r="H372" s="65" t="s">
        <v>1353</v>
      </c>
      <c r="I372" s="65" t="s">
        <v>1372</v>
      </c>
      <c r="J372" s="65" t="s">
        <v>3982</v>
      </c>
      <c r="K372" s="65"/>
      <c r="L372" s="65" t="s">
        <v>62</v>
      </c>
      <c r="M372" s="65" t="s">
        <v>62</v>
      </c>
      <c r="N372" s="65" t="s">
        <v>62</v>
      </c>
      <c r="O372" s="65" t="s">
        <v>61</v>
      </c>
      <c r="P372" s="65" t="s">
        <v>61</v>
      </c>
      <c r="Q372" s="65" t="s">
        <v>61</v>
      </c>
      <c r="R372" s="65" t="s">
        <v>61</v>
      </c>
      <c r="S372" s="65" t="s">
        <v>61</v>
      </c>
      <c r="T372" s="65" t="s">
        <v>62</v>
      </c>
      <c r="U372" s="65" t="s">
        <v>62</v>
      </c>
      <c r="V372" s="65" t="s">
        <v>62</v>
      </c>
      <c r="W372" s="65" t="s">
        <v>61</v>
      </c>
      <c r="X372" s="65" t="s">
        <v>76</v>
      </c>
      <c r="Y372" s="65" t="s">
        <v>76</v>
      </c>
      <c r="Z372" s="65" t="s">
        <v>76</v>
      </c>
      <c r="AA372" s="65" t="s">
        <v>61</v>
      </c>
      <c r="AB372" s="65" t="s">
        <v>77</v>
      </c>
      <c r="AC372" s="65" t="s">
        <v>77</v>
      </c>
      <c r="AD372" s="65" t="s">
        <v>77</v>
      </c>
      <c r="AE372" s="65" t="s">
        <v>61</v>
      </c>
      <c r="AF372" s="65" t="s">
        <v>61</v>
      </c>
      <c r="AG372" s="65" t="s">
        <v>61</v>
      </c>
      <c r="AH372" s="65" t="s">
        <v>61</v>
      </c>
      <c r="AI372" s="65" t="s">
        <v>61</v>
      </c>
      <c r="AJ372" s="65" t="s">
        <v>72</v>
      </c>
      <c r="AK372" s="65" t="s">
        <v>72</v>
      </c>
      <c r="AL372" s="65" t="s">
        <v>72</v>
      </c>
      <c r="AM372" s="65" t="s">
        <v>61</v>
      </c>
    </row>
    <row r="373" spans="1:39" ht="200.25">
      <c r="A373" s="65" t="s">
        <v>3256</v>
      </c>
      <c r="B373" s="65" t="s">
        <v>3187</v>
      </c>
      <c r="C373" s="65" t="s">
        <v>1359</v>
      </c>
      <c r="D373" s="65" t="s">
        <v>1194</v>
      </c>
      <c r="E373" s="65" t="s">
        <v>1351</v>
      </c>
      <c r="F373" s="65" t="s">
        <v>51</v>
      </c>
      <c r="G373" s="65" t="s">
        <v>3983</v>
      </c>
      <c r="H373" s="65" t="s">
        <v>1353</v>
      </c>
      <c r="I373" s="65" t="s">
        <v>1363</v>
      </c>
      <c r="J373" s="65" t="s">
        <v>3984</v>
      </c>
      <c r="K373" s="65" t="s">
        <v>3985</v>
      </c>
      <c r="L373" s="65" t="s">
        <v>61</v>
      </c>
      <c r="M373" s="65" t="s">
        <v>62</v>
      </c>
      <c r="N373" s="68" t="s">
        <v>3343</v>
      </c>
      <c r="O373" s="65" t="s">
        <v>62</v>
      </c>
      <c r="P373" s="65" t="s">
        <v>61</v>
      </c>
      <c r="Q373" s="65" t="s">
        <v>61</v>
      </c>
      <c r="R373" s="65" t="s">
        <v>61</v>
      </c>
      <c r="S373" s="65" t="s">
        <v>61</v>
      </c>
      <c r="T373" s="65" t="s">
        <v>62</v>
      </c>
      <c r="U373" s="65" t="s">
        <v>62</v>
      </c>
      <c r="V373" s="65" t="s">
        <v>62</v>
      </c>
      <c r="W373" s="65" t="s">
        <v>61</v>
      </c>
      <c r="X373" s="65" t="s">
        <v>3434</v>
      </c>
      <c r="Y373" s="65" t="s">
        <v>1295</v>
      </c>
      <c r="Z373" s="68" t="s">
        <v>3343</v>
      </c>
      <c r="AA373" s="65" t="s">
        <v>62</v>
      </c>
      <c r="AB373" s="65" t="s">
        <v>64</v>
      </c>
      <c r="AC373" s="65" t="s">
        <v>77</v>
      </c>
      <c r="AD373" s="65" t="s">
        <v>3343</v>
      </c>
      <c r="AE373" s="65" t="s">
        <v>62</v>
      </c>
      <c r="AF373" s="65" t="s">
        <v>62</v>
      </c>
      <c r="AG373" s="65" t="s">
        <v>2849</v>
      </c>
      <c r="AH373" s="65" t="s">
        <v>3343</v>
      </c>
      <c r="AI373" s="65" t="s">
        <v>62</v>
      </c>
      <c r="AJ373" s="65" t="s">
        <v>66</v>
      </c>
      <c r="AK373" s="65" t="s">
        <v>72</v>
      </c>
      <c r="AL373" s="65" t="s">
        <v>3343</v>
      </c>
      <c r="AM373" s="65" t="s">
        <v>62</v>
      </c>
    </row>
    <row r="374" spans="1:39" ht="168">
      <c r="A374" s="65" t="s">
        <v>3654</v>
      </c>
      <c r="B374" s="65" t="s">
        <v>3187</v>
      </c>
      <c r="C374" s="65" t="s">
        <v>1359</v>
      </c>
      <c r="D374" s="65" t="s">
        <v>1369</v>
      </c>
      <c r="E374" s="65" t="s">
        <v>1351</v>
      </c>
      <c r="F374" s="65" t="s">
        <v>51</v>
      </c>
      <c r="G374" s="65" t="s">
        <v>3983</v>
      </c>
      <c r="H374" s="65" t="s">
        <v>1353</v>
      </c>
      <c r="I374" s="65" t="s">
        <v>1370</v>
      </c>
      <c r="J374" s="65" t="s">
        <v>3982</v>
      </c>
      <c r="K374" s="65"/>
      <c r="L374" s="65" t="s">
        <v>62</v>
      </c>
      <c r="M374" s="65" t="s">
        <v>62</v>
      </c>
      <c r="N374" s="65" t="s">
        <v>62</v>
      </c>
      <c r="O374" s="65" t="s">
        <v>61</v>
      </c>
      <c r="P374" s="65" t="s">
        <v>61</v>
      </c>
      <c r="Q374" s="65" t="s">
        <v>61</v>
      </c>
      <c r="R374" s="65" t="s">
        <v>61</v>
      </c>
      <c r="S374" s="65" t="s">
        <v>61</v>
      </c>
      <c r="T374" s="65" t="s">
        <v>62</v>
      </c>
      <c r="U374" s="65" t="s">
        <v>62</v>
      </c>
      <c r="V374" s="65" t="s">
        <v>62</v>
      </c>
      <c r="W374" s="65" t="s">
        <v>61</v>
      </c>
      <c r="X374" s="65" t="s">
        <v>76</v>
      </c>
      <c r="Y374" s="65" t="s">
        <v>76</v>
      </c>
      <c r="Z374" s="65" t="s">
        <v>76</v>
      </c>
      <c r="AA374" s="65" t="s">
        <v>61</v>
      </c>
      <c r="AB374" s="65" t="s">
        <v>77</v>
      </c>
      <c r="AC374" s="65" t="s">
        <v>77</v>
      </c>
      <c r="AD374" s="65" t="s">
        <v>77</v>
      </c>
      <c r="AE374" s="65" t="s">
        <v>61</v>
      </c>
      <c r="AF374" s="65" t="s">
        <v>61</v>
      </c>
      <c r="AG374" s="65" t="s">
        <v>61</v>
      </c>
      <c r="AH374" s="65" t="s">
        <v>61</v>
      </c>
      <c r="AI374" s="65" t="s">
        <v>61</v>
      </c>
      <c r="AJ374" s="65" t="s">
        <v>72</v>
      </c>
      <c r="AK374" s="65" t="s">
        <v>72</v>
      </c>
      <c r="AL374" s="65" t="s">
        <v>72</v>
      </c>
      <c r="AM374" s="65" t="s">
        <v>61</v>
      </c>
    </row>
    <row r="375" spans="1:39" ht="200.25">
      <c r="A375" s="65" t="s">
        <v>3655</v>
      </c>
      <c r="B375" s="65" t="s">
        <v>3186</v>
      </c>
      <c r="C375" s="65" t="s">
        <v>1359</v>
      </c>
      <c r="D375" s="65" t="s">
        <v>1192</v>
      </c>
      <c r="E375" s="65" t="s">
        <v>1351</v>
      </c>
      <c r="F375" s="65" t="s">
        <v>51</v>
      </c>
      <c r="G375" s="65" t="s">
        <v>51</v>
      </c>
      <c r="H375" s="65" t="s">
        <v>1353</v>
      </c>
      <c r="I375" s="65" t="s">
        <v>1360</v>
      </c>
      <c r="J375" s="65" t="s">
        <v>3984</v>
      </c>
      <c r="K375" s="65" t="s">
        <v>3985</v>
      </c>
      <c r="L375" s="65" t="s">
        <v>61</v>
      </c>
      <c r="M375" s="65" t="s">
        <v>62</v>
      </c>
      <c r="N375" s="68" t="s">
        <v>3343</v>
      </c>
      <c r="O375" s="65" t="s">
        <v>62</v>
      </c>
      <c r="P375" s="65" t="s">
        <v>61</v>
      </c>
      <c r="Q375" s="65" t="s">
        <v>61</v>
      </c>
      <c r="R375" s="65" t="s">
        <v>61</v>
      </c>
      <c r="S375" s="65" t="s">
        <v>61</v>
      </c>
      <c r="T375" s="65" t="s">
        <v>62</v>
      </c>
      <c r="U375" s="65" t="s">
        <v>62</v>
      </c>
      <c r="V375" s="65" t="s">
        <v>62</v>
      </c>
      <c r="W375" s="65" t="s">
        <v>61</v>
      </c>
      <c r="X375" s="65" t="s">
        <v>3434</v>
      </c>
      <c r="Y375" s="65" t="s">
        <v>76</v>
      </c>
      <c r="Z375" s="68" t="s">
        <v>3343</v>
      </c>
      <c r="AA375" s="65" t="s">
        <v>62</v>
      </c>
      <c r="AB375" s="65" t="s">
        <v>64</v>
      </c>
      <c r="AC375" s="65" t="s">
        <v>77</v>
      </c>
      <c r="AD375" s="65" t="s">
        <v>3343</v>
      </c>
      <c r="AE375" s="65" t="s">
        <v>62</v>
      </c>
      <c r="AF375" s="65" t="s">
        <v>62</v>
      </c>
      <c r="AG375" s="65" t="s">
        <v>61</v>
      </c>
      <c r="AH375" s="65" t="s">
        <v>3343</v>
      </c>
      <c r="AI375" s="65" t="s">
        <v>62</v>
      </c>
      <c r="AJ375" s="65" t="s">
        <v>66</v>
      </c>
      <c r="AK375" s="65" t="s">
        <v>72</v>
      </c>
      <c r="AL375" s="65" t="s">
        <v>3343</v>
      </c>
      <c r="AM375" s="65" t="s">
        <v>62</v>
      </c>
    </row>
    <row r="376" spans="1:39" ht="150.75">
      <c r="A376" s="65" t="s">
        <v>3656</v>
      </c>
      <c r="B376" s="65" t="s">
        <v>3186</v>
      </c>
      <c r="C376" s="65" t="s">
        <v>1359</v>
      </c>
      <c r="D376" s="65" t="s">
        <v>1366</v>
      </c>
      <c r="E376" s="65" t="s">
        <v>1351</v>
      </c>
      <c r="F376" s="65" t="s">
        <v>51</v>
      </c>
      <c r="G376" s="65" t="s">
        <v>51</v>
      </c>
      <c r="H376" s="65" t="s">
        <v>1353</v>
      </c>
      <c r="I376" s="65" t="s">
        <v>1367</v>
      </c>
      <c r="J376" s="65" t="s">
        <v>3982</v>
      </c>
      <c r="K376" s="65"/>
      <c r="L376" s="65" t="s">
        <v>62</v>
      </c>
      <c r="M376" s="65" t="s">
        <v>62</v>
      </c>
      <c r="N376" s="65" t="s">
        <v>62</v>
      </c>
      <c r="O376" s="65" t="s">
        <v>61</v>
      </c>
      <c r="P376" s="65" t="s">
        <v>61</v>
      </c>
      <c r="Q376" s="65" t="s">
        <v>61</v>
      </c>
      <c r="R376" s="65" t="s">
        <v>61</v>
      </c>
      <c r="S376" s="65" t="s">
        <v>61</v>
      </c>
      <c r="T376" s="65" t="s">
        <v>62</v>
      </c>
      <c r="U376" s="65" t="s">
        <v>62</v>
      </c>
      <c r="V376" s="65" t="s">
        <v>62</v>
      </c>
      <c r="W376" s="65" t="s">
        <v>61</v>
      </c>
      <c r="X376" s="65" t="s">
        <v>76</v>
      </c>
      <c r="Y376" s="65" t="s">
        <v>76</v>
      </c>
      <c r="Z376" s="65" t="s">
        <v>76</v>
      </c>
      <c r="AA376" s="65" t="s">
        <v>61</v>
      </c>
      <c r="AB376" s="65" t="s">
        <v>77</v>
      </c>
      <c r="AC376" s="65" t="s">
        <v>77</v>
      </c>
      <c r="AD376" s="65" t="s">
        <v>77</v>
      </c>
      <c r="AE376" s="65" t="s">
        <v>61</v>
      </c>
      <c r="AF376" s="65" t="s">
        <v>61</v>
      </c>
      <c r="AG376" s="65" t="s">
        <v>61</v>
      </c>
      <c r="AH376" s="65" t="s">
        <v>61</v>
      </c>
      <c r="AI376" s="65" t="s">
        <v>61</v>
      </c>
      <c r="AJ376" s="65" t="s">
        <v>72</v>
      </c>
      <c r="AK376" s="65" t="s">
        <v>72</v>
      </c>
      <c r="AL376" s="65" t="s">
        <v>72</v>
      </c>
      <c r="AM376" s="65" t="s">
        <v>61</v>
      </c>
    </row>
    <row r="377" spans="1:39" ht="216.75">
      <c r="A377" s="65" t="s">
        <v>3657</v>
      </c>
      <c r="B377" s="65" t="s">
        <v>3192</v>
      </c>
      <c r="C377" s="65" t="s">
        <v>1942</v>
      </c>
      <c r="D377" s="65" t="s">
        <v>1947</v>
      </c>
      <c r="E377" s="65" t="s">
        <v>1923</v>
      </c>
      <c r="F377" s="65" t="s">
        <v>80</v>
      </c>
      <c r="G377" s="65" t="s">
        <v>3983</v>
      </c>
      <c r="H377" s="65" t="s">
        <v>1937</v>
      </c>
      <c r="I377" s="65" t="s">
        <v>1948</v>
      </c>
      <c r="J377" s="65" t="s">
        <v>3982</v>
      </c>
      <c r="K377" s="65"/>
      <c r="L377" s="65" t="s">
        <v>62</v>
      </c>
      <c r="M377" s="65" t="s">
        <v>62</v>
      </c>
      <c r="N377" s="65" t="s">
        <v>62</v>
      </c>
      <c r="O377" s="65" t="s">
        <v>61</v>
      </c>
      <c r="P377" s="65" t="s">
        <v>61</v>
      </c>
      <c r="Q377" s="65" t="s">
        <v>61</v>
      </c>
      <c r="R377" s="65" t="s">
        <v>61</v>
      </c>
      <c r="S377" s="65" t="s">
        <v>61</v>
      </c>
      <c r="T377" s="65" t="s">
        <v>62</v>
      </c>
      <c r="U377" s="65" t="s">
        <v>62</v>
      </c>
      <c r="V377" s="65" t="s">
        <v>62</v>
      </c>
      <c r="W377" s="65" t="s">
        <v>61</v>
      </c>
      <c r="X377" s="65" t="s">
        <v>76</v>
      </c>
      <c r="Y377" s="65" t="s">
        <v>76</v>
      </c>
      <c r="Z377" s="65" t="s">
        <v>76</v>
      </c>
      <c r="AA377" s="65" t="s">
        <v>61</v>
      </c>
      <c r="AB377" s="65" t="s">
        <v>77</v>
      </c>
      <c r="AC377" s="65" t="s">
        <v>77</v>
      </c>
      <c r="AD377" s="65" t="s">
        <v>77</v>
      </c>
      <c r="AE377" s="65" t="s">
        <v>61</v>
      </c>
      <c r="AF377" s="65" t="s">
        <v>61</v>
      </c>
      <c r="AG377" s="65" t="s">
        <v>61</v>
      </c>
      <c r="AH377" s="65" t="s">
        <v>61</v>
      </c>
      <c r="AI377" s="65" t="s">
        <v>61</v>
      </c>
      <c r="AJ377" s="65" t="s">
        <v>72</v>
      </c>
      <c r="AK377" s="65" t="s">
        <v>72</v>
      </c>
      <c r="AL377" s="65" t="s">
        <v>72</v>
      </c>
      <c r="AM377" s="65" t="s">
        <v>61</v>
      </c>
    </row>
    <row r="378" spans="1:39" ht="216.75">
      <c r="A378" s="65" t="s">
        <v>3658</v>
      </c>
      <c r="B378" s="65" t="s">
        <v>3187</v>
      </c>
      <c r="C378" s="65" t="s">
        <v>1942</v>
      </c>
      <c r="D378" s="65" t="s">
        <v>1945</v>
      </c>
      <c r="E378" s="65" t="s">
        <v>1923</v>
      </c>
      <c r="F378" s="65" t="s">
        <v>80</v>
      </c>
      <c r="G378" s="65" t="s">
        <v>3983</v>
      </c>
      <c r="H378" s="65" t="s">
        <v>1937</v>
      </c>
      <c r="I378" s="65" t="s">
        <v>1946</v>
      </c>
      <c r="J378" s="65" t="s">
        <v>3982</v>
      </c>
      <c r="K378" s="65"/>
      <c r="L378" s="65" t="s">
        <v>62</v>
      </c>
      <c r="M378" s="65" t="s">
        <v>62</v>
      </c>
      <c r="N378" s="65" t="s">
        <v>62</v>
      </c>
      <c r="O378" s="65" t="s">
        <v>61</v>
      </c>
      <c r="P378" s="65" t="s">
        <v>61</v>
      </c>
      <c r="Q378" s="65" t="s">
        <v>61</v>
      </c>
      <c r="R378" s="65" t="s">
        <v>61</v>
      </c>
      <c r="S378" s="65" t="s">
        <v>61</v>
      </c>
      <c r="T378" s="65" t="s">
        <v>62</v>
      </c>
      <c r="U378" s="65" t="s">
        <v>62</v>
      </c>
      <c r="V378" s="65" t="s">
        <v>62</v>
      </c>
      <c r="W378" s="65" t="s">
        <v>61</v>
      </c>
      <c r="X378" s="65" t="s">
        <v>76</v>
      </c>
      <c r="Y378" s="65" t="s">
        <v>76</v>
      </c>
      <c r="Z378" s="65" t="s">
        <v>76</v>
      </c>
      <c r="AA378" s="65" t="s">
        <v>61</v>
      </c>
      <c r="AB378" s="65" t="s">
        <v>77</v>
      </c>
      <c r="AC378" s="65" t="s">
        <v>77</v>
      </c>
      <c r="AD378" s="65" t="s">
        <v>77</v>
      </c>
      <c r="AE378" s="65" t="s">
        <v>61</v>
      </c>
      <c r="AF378" s="65" t="s">
        <v>61</v>
      </c>
      <c r="AG378" s="65" t="s">
        <v>61</v>
      </c>
      <c r="AH378" s="65" t="s">
        <v>61</v>
      </c>
      <c r="AI378" s="65" t="s">
        <v>61</v>
      </c>
      <c r="AJ378" s="65" t="s">
        <v>72</v>
      </c>
      <c r="AK378" s="65" t="s">
        <v>72</v>
      </c>
      <c r="AL378" s="65" t="s">
        <v>72</v>
      </c>
      <c r="AM378" s="65" t="s">
        <v>61</v>
      </c>
    </row>
    <row r="379" spans="1:39" ht="216.75">
      <c r="A379" s="65" t="s">
        <v>3659</v>
      </c>
      <c r="B379" s="65" t="s">
        <v>3186</v>
      </c>
      <c r="C379" s="65" t="s">
        <v>1942</v>
      </c>
      <c r="D379" s="65" t="s">
        <v>1943</v>
      </c>
      <c r="E379" s="65" t="s">
        <v>1923</v>
      </c>
      <c r="F379" s="65" t="s">
        <v>80</v>
      </c>
      <c r="G379" s="65" t="s">
        <v>80</v>
      </c>
      <c r="H379" s="65" t="s">
        <v>1937</v>
      </c>
      <c r="I379" s="65" t="s">
        <v>1944</v>
      </c>
      <c r="J379" s="65" t="s">
        <v>3982</v>
      </c>
      <c r="K379" s="65"/>
      <c r="L379" s="65" t="s">
        <v>62</v>
      </c>
      <c r="M379" s="65" t="s">
        <v>62</v>
      </c>
      <c r="N379" s="65" t="s">
        <v>62</v>
      </c>
      <c r="O379" s="65" t="s">
        <v>61</v>
      </c>
      <c r="P379" s="65" t="s">
        <v>61</v>
      </c>
      <c r="Q379" s="65" t="s">
        <v>61</v>
      </c>
      <c r="R379" s="65" t="s">
        <v>61</v>
      </c>
      <c r="S379" s="65" t="s">
        <v>61</v>
      </c>
      <c r="T379" s="65" t="s">
        <v>62</v>
      </c>
      <c r="U379" s="65" t="s">
        <v>62</v>
      </c>
      <c r="V379" s="65" t="s">
        <v>62</v>
      </c>
      <c r="W379" s="65" t="s">
        <v>61</v>
      </c>
      <c r="X379" s="65" t="s">
        <v>76</v>
      </c>
      <c r="Y379" s="65" t="s">
        <v>76</v>
      </c>
      <c r="Z379" s="65" t="s">
        <v>76</v>
      </c>
      <c r="AA379" s="65" t="s">
        <v>61</v>
      </c>
      <c r="AB379" s="65" t="s">
        <v>77</v>
      </c>
      <c r="AC379" s="65" t="s">
        <v>77</v>
      </c>
      <c r="AD379" s="65" t="s">
        <v>77</v>
      </c>
      <c r="AE379" s="65" t="s">
        <v>61</v>
      </c>
      <c r="AF379" s="65" t="s">
        <v>61</v>
      </c>
      <c r="AG379" s="65" t="s">
        <v>61</v>
      </c>
      <c r="AH379" s="65" t="s">
        <v>61</v>
      </c>
      <c r="AI379" s="65" t="s">
        <v>61</v>
      </c>
      <c r="AJ379" s="65" t="s">
        <v>72</v>
      </c>
      <c r="AK379" s="65" t="s">
        <v>72</v>
      </c>
      <c r="AL379" s="65" t="s">
        <v>72</v>
      </c>
      <c r="AM379" s="65" t="s">
        <v>61</v>
      </c>
    </row>
    <row r="380" spans="1:39" ht="351">
      <c r="A380" s="65" t="s">
        <v>3660</v>
      </c>
      <c r="B380" s="65" t="s">
        <v>3192</v>
      </c>
      <c r="C380" s="65" t="s">
        <v>1155</v>
      </c>
      <c r="D380" s="65" t="s">
        <v>1160</v>
      </c>
      <c r="E380" s="65" t="s">
        <v>1112</v>
      </c>
      <c r="F380" s="65" t="s">
        <v>80</v>
      </c>
      <c r="G380" s="65" t="s">
        <v>3983</v>
      </c>
      <c r="H380" s="65" t="s">
        <v>1149</v>
      </c>
      <c r="I380" s="65" t="s">
        <v>1161</v>
      </c>
      <c r="J380" s="65" t="s">
        <v>3982</v>
      </c>
      <c r="K380" s="65"/>
      <c r="L380" s="65" t="s">
        <v>62</v>
      </c>
      <c r="M380" s="65" t="s">
        <v>62</v>
      </c>
      <c r="N380" s="65" t="s">
        <v>62</v>
      </c>
      <c r="O380" s="65" t="s">
        <v>61</v>
      </c>
      <c r="P380" s="65" t="s">
        <v>61</v>
      </c>
      <c r="Q380" s="65" t="s">
        <v>61</v>
      </c>
      <c r="R380" s="65" t="s">
        <v>61</v>
      </c>
      <c r="S380" s="65" t="s">
        <v>61</v>
      </c>
      <c r="T380" s="65" t="s">
        <v>62</v>
      </c>
      <c r="U380" s="65" t="s">
        <v>62</v>
      </c>
      <c r="V380" s="65" t="s">
        <v>62</v>
      </c>
      <c r="W380" s="65" t="s">
        <v>61</v>
      </c>
      <c r="X380" s="65" t="s">
        <v>76</v>
      </c>
      <c r="Y380" s="65" t="s">
        <v>76</v>
      </c>
      <c r="Z380" s="65" t="s">
        <v>76</v>
      </c>
      <c r="AA380" s="65" t="s">
        <v>61</v>
      </c>
      <c r="AB380" s="65" t="s">
        <v>77</v>
      </c>
      <c r="AC380" s="65" t="s">
        <v>77</v>
      </c>
      <c r="AD380" s="65" t="s">
        <v>77</v>
      </c>
      <c r="AE380" s="65" t="s">
        <v>61</v>
      </c>
      <c r="AF380" s="65" t="s">
        <v>61</v>
      </c>
      <c r="AG380" s="65" t="s">
        <v>61</v>
      </c>
      <c r="AH380" s="65" t="s">
        <v>61</v>
      </c>
      <c r="AI380" s="65" t="s">
        <v>61</v>
      </c>
      <c r="AJ380" s="65" t="s">
        <v>72</v>
      </c>
      <c r="AK380" s="65" t="s">
        <v>72</v>
      </c>
      <c r="AL380" s="65" t="s">
        <v>72</v>
      </c>
      <c r="AM380" s="65" t="s">
        <v>61</v>
      </c>
    </row>
    <row r="381" spans="1:39" ht="351">
      <c r="A381" s="65" t="s">
        <v>3661</v>
      </c>
      <c r="B381" s="65" t="s">
        <v>3192</v>
      </c>
      <c r="C381" s="65" t="s">
        <v>1155</v>
      </c>
      <c r="D381" s="65" t="s">
        <v>1169</v>
      </c>
      <c r="E381" s="65" t="s">
        <v>1112</v>
      </c>
      <c r="F381" s="65" t="s">
        <v>80</v>
      </c>
      <c r="G381" s="65" t="s">
        <v>3983</v>
      </c>
      <c r="H381" s="65" t="s">
        <v>1149</v>
      </c>
      <c r="I381" s="65" t="s">
        <v>1170</v>
      </c>
      <c r="J381" s="65" t="s">
        <v>3982</v>
      </c>
      <c r="K381" s="65"/>
      <c r="L381" s="65" t="s">
        <v>62</v>
      </c>
      <c r="M381" s="65" t="s">
        <v>62</v>
      </c>
      <c r="N381" s="65" t="s">
        <v>62</v>
      </c>
      <c r="O381" s="65" t="s">
        <v>61</v>
      </c>
      <c r="P381" s="65" t="s">
        <v>61</v>
      </c>
      <c r="Q381" s="65" t="s">
        <v>61</v>
      </c>
      <c r="R381" s="65" t="s">
        <v>61</v>
      </c>
      <c r="S381" s="65" t="s">
        <v>61</v>
      </c>
      <c r="T381" s="65" t="s">
        <v>62</v>
      </c>
      <c r="U381" s="65" t="s">
        <v>62</v>
      </c>
      <c r="V381" s="65" t="s">
        <v>62</v>
      </c>
      <c r="W381" s="65" t="s">
        <v>61</v>
      </c>
      <c r="X381" s="65" t="s">
        <v>76</v>
      </c>
      <c r="Y381" s="65" t="s">
        <v>76</v>
      </c>
      <c r="Z381" s="65" t="s">
        <v>76</v>
      </c>
      <c r="AA381" s="65" t="s">
        <v>61</v>
      </c>
      <c r="AB381" s="65" t="s">
        <v>77</v>
      </c>
      <c r="AC381" s="65" t="s">
        <v>77</v>
      </c>
      <c r="AD381" s="65" t="s">
        <v>77</v>
      </c>
      <c r="AE381" s="65" t="s">
        <v>61</v>
      </c>
      <c r="AF381" s="65" t="s">
        <v>61</v>
      </c>
      <c r="AG381" s="65" t="s">
        <v>61</v>
      </c>
      <c r="AH381" s="65" t="s">
        <v>61</v>
      </c>
      <c r="AI381" s="65" t="s">
        <v>61</v>
      </c>
      <c r="AJ381" s="65" t="s">
        <v>72</v>
      </c>
      <c r="AK381" s="65" t="s">
        <v>72</v>
      </c>
      <c r="AL381" s="65" t="s">
        <v>72</v>
      </c>
      <c r="AM381" s="65" t="s">
        <v>61</v>
      </c>
    </row>
    <row r="382" spans="1:39" ht="351">
      <c r="A382" s="65" t="s">
        <v>3266</v>
      </c>
      <c r="B382" s="65" t="s">
        <v>3192</v>
      </c>
      <c r="C382" s="65" t="s">
        <v>1155</v>
      </c>
      <c r="D382" s="65" t="s">
        <v>1176</v>
      </c>
      <c r="E382" s="65" t="s">
        <v>1112</v>
      </c>
      <c r="F382" s="65" t="s">
        <v>80</v>
      </c>
      <c r="G382" s="65" t="s">
        <v>3983</v>
      </c>
      <c r="H382" s="65" t="s">
        <v>1149</v>
      </c>
      <c r="I382" s="65" t="s">
        <v>1177</v>
      </c>
      <c r="J382" s="65" t="s">
        <v>3984</v>
      </c>
      <c r="K382" s="65" t="s">
        <v>20</v>
      </c>
      <c r="L382" s="65" t="s">
        <v>62</v>
      </c>
      <c r="M382" s="65" t="s">
        <v>62</v>
      </c>
      <c r="N382" s="65" t="s">
        <v>62</v>
      </c>
      <c r="O382" s="65" t="s">
        <v>61</v>
      </c>
      <c r="P382" s="65" t="s">
        <v>61</v>
      </c>
      <c r="Q382" s="65" t="s">
        <v>61</v>
      </c>
      <c r="R382" s="65" t="s">
        <v>61</v>
      </c>
      <c r="S382" s="65" t="s">
        <v>61</v>
      </c>
      <c r="T382" s="65" t="s">
        <v>62</v>
      </c>
      <c r="U382" s="65" t="s">
        <v>62</v>
      </c>
      <c r="V382" s="65" t="s">
        <v>62</v>
      </c>
      <c r="W382" s="65" t="s">
        <v>61</v>
      </c>
      <c r="X382" s="65" t="s">
        <v>76</v>
      </c>
      <c r="Y382" s="65" t="s">
        <v>76</v>
      </c>
      <c r="Z382" s="65" t="s">
        <v>76</v>
      </c>
      <c r="AA382" s="65" t="s">
        <v>61</v>
      </c>
      <c r="AB382" s="65" t="s">
        <v>77</v>
      </c>
      <c r="AC382" s="65" t="s">
        <v>77</v>
      </c>
      <c r="AD382" s="65" t="s">
        <v>77</v>
      </c>
      <c r="AE382" s="65" t="s">
        <v>61</v>
      </c>
      <c r="AF382" s="65" t="s">
        <v>61</v>
      </c>
      <c r="AG382" s="65"/>
      <c r="AH382" s="65" t="s">
        <v>3343</v>
      </c>
      <c r="AI382" s="65" t="s">
        <v>62</v>
      </c>
      <c r="AJ382" s="65" t="s">
        <v>72</v>
      </c>
      <c r="AK382" s="65" t="s">
        <v>72</v>
      </c>
      <c r="AL382" s="65" t="s">
        <v>72</v>
      </c>
      <c r="AM382" s="65" t="s">
        <v>61</v>
      </c>
    </row>
    <row r="383" spans="1:39" ht="351">
      <c r="A383" s="65" t="s">
        <v>3662</v>
      </c>
      <c r="B383" s="65" t="s">
        <v>3192</v>
      </c>
      <c r="C383" s="65" t="s">
        <v>1155</v>
      </c>
      <c r="D383" s="65" t="s">
        <v>1184</v>
      </c>
      <c r="E383" s="65" t="s">
        <v>1112</v>
      </c>
      <c r="F383" s="65" t="s">
        <v>80</v>
      </c>
      <c r="G383" s="65" t="s">
        <v>3983</v>
      </c>
      <c r="H383" s="65" t="s">
        <v>1149</v>
      </c>
      <c r="I383" s="65" t="s">
        <v>1185</v>
      </c>
      <c r="J383" s="65" t="s">
        <v>3982</v>
      </c>
      <c r="K383" s="65"/>
      <c r="L383" s="65" t="s">
        <v>62</v>
      </c>
      <c r="M383" s="65" t="s">
        <v>62</v>
      </c>
      <c r="N383" s="65" t="s">
        <v>62</v>
      </c>
      <c r="O383" s="65" t="s">
        <v>61</v>
      </c>
      <c r="P383" s="65" t="s">
        <v>61</v>
      </c>
      <c r="Q383" s="65" t="s">
        <v>61</v>
      </c>
      <c r="R383" s="65" t="s">
        <v>61</v>
      </c>
      <c r="S383" s="65" t="s">
        <v>61</v>
      </c>
      <c r="T383" s="65" t="s">
        <v>62</v>
      </c>
      <c r="U383" s="65" t="s">
        <v>62</v>
      </c>
      <c r="V383" s="65" t="s">
        <v>62</v>
      </c>
      <c r="W383" s="65" t="s">
        <v>61</v>
      </c>
      <c r="X383" s="65" t="s">
        <v>76</v>
      </c>
      <c r="Y383" s="65" t="s">
        <v>76</v>
      </c>
      <c r="Z383" s="65" t="s">
        <v>76</v>
      </c>
      <c r="AA383" s="65" t="s">
        <v>61</v>
      </c>
      <c r="AB383" s="65" t="s">
        <v>77</v>
      </c>
      <c r="AC383" s="65" t="s">
        <v>77</v>
      </c>
      <c r="AD383" s="65" t="s">
        <v>77</v>
      </c>
      <c r="AE383" s="65" t="s">
        <v>61</v>
      </c>
      <c r="AF383" s="65" t="s">
        <v>61</v>
      </c>
      <c r="AG383" s="65" t="s">
        <v>61</v>
      </c>
      <c r="AH383" s="65" t="s">
        <v>61</v>
      </c>
      <c r="AI383" s="65" t="s">
        <v>61</v>
      </c>
      <c r="AJ383" s="65" t="s">
        <v>72</v>
      </c>
      <c r="AK383" s="65" t="s">
        <v>72</v>
      </c>
      <c r="AL383" s="65" t="s">
        <v>72</v>
      </c>
      <c r="AM383" s="65" t="s">
        <v>61</v>
      </c>
    </row>
    <row r="384" spans="1:39" ht="351">
      <c r="A384" s="65" t="s">
        <v>3663</v>
      </c>
      <c r="B384" s="65" t="s">
        <v>3186</v>
      </c>
      <c r="C384" s="65" t="s">
        <v>1155</v>
      </c>
      <c r="D384" s="65" t="s">
        <v>1156</v>
      </c>
      <c r="E384" s="65" t="s">
        <v>1112</v>
      </c>
      <c r="F384" s="65" t="s">
        <v>80</v>
      </c>
      <c r="G384" s="65" t="s">
        <v>80</v>
      </c>
      <c r="H384" s="65" t="s">
        <v>1149</v>
      </c>
      <c r="I384" s="65" t="s">
        <v>1157</v>
      </c>
      <c r="J384" s="65" t="s">
        <v>3984</v>
      </c>
      <c r="K384" s="65" t="s">
        <v>4013</v>
      </c>
      <c r="L384" s="65" t="s">
        <v>62</v>
      </c>
      <c r="M384" s="65" t="s">
        <v>62</v>
      </c>
      <c r="N384" s="65" t="s">
        <v>62</v>
      </c>
      <c r="O384" s="65" t="s">
        <v>61</v>
      </c>
      <c r="P384" s="65" t="s">
        <v>62</v>
      </c>
      <c r="Q384" s="65" t="s">
        <v>61</v>
      </c>
      <c r="R384" s="68" t="s">
        <v>3343</v>
      </c>
      <c r="S384" s="65" t="s">
        <v>62</v>
      </c>
      <c r="T384" s="65" t="s">
        <v>61</v>
      </c>
      <c r="U384" s="65" t="s">
        <v>61</v>
      </c>
      <c r="V384" s="65" t="s">
        <v>61</v>
      </c>
      <c r="W384" s="65" t="s">
        <v>61</v>
      </c>
      <c r="X384" s="65" t="s">
        <v>73</v>
      </c>
      <c r="Y384" s="65"/>
      <c r="Z384" s="68" t="s">
        <v>3343</v>
      </c>
      <c r="AA384" s="65" t="s">
        <v>62</v>
      </c>
      <c r="AB384" s="65" t="s">
        <v>73</v>
      </c>
      <c r="AC384" s="65" t="s">
        <v>73</v>
      </c>
      <c r="AD384" s="65" t="s">
        <v>73</v>
      </c>
      <c r="AE384" s="65" t="s">
        <v>61</v>
      </c>
      <c r="AF384" s="65" t="s">
        <v>62</v>
      </c>
      <c r="AG384" s="65" t="s">
        <v>61</v>
      </c>
      <c r="AH384" s="65" t="s">
        <v>3343</v>
      </c>
      <c r="AI384" s="65" t="s">
        <v>62</v>
      </c>
      <c r="AJ384" s="65" t="s">
        <v>850</v>
      </c>
      <c r="AK384" s="65" t="s">
        <v>850</v>
      </c>
      <c r="AL384" s="65" t="s">
        <v>850</v>
      </c>
      <c r="AM384" s="65" t="s">
        <v>61</v>
      </c>
    </row>
    <row r="385" spans="1:39" ht="351">
      <c r="A385" s="65" t="s">
        <v>3664</v>
      </c>
      <c r="B385" s="65" t="s">
        <v>3187</v>
      </c>
      <c r="C385" s="65" t="s">
        <v>1155</v>
      </c>
      <c r="D385" s="65" t="s">
        <v>1158</v>
      </c>
      <c r="E385" s="65" t="s">
        <v>1112</v>
      </c>
      <c r="F385" s="65" t="s">
        <v>80</v>
      </c>
      <c r="G385" s="65" t="s">
        <v>3983</v>
      </c>
      <c r="H385" s="65" t="s">
        <v>1149</v>
      </c>
      <c r="I385" s="65" t="s">
        <v>1159</v>
      </c>
      <c r="J385" s="65" t="s">
        <v>3982</v>
      </c>
      <c r="K385" s="65"/>
      <c r="L385" s="65" t="s">
        <v>62</v>
      </c>
      <c r="M385" s="65" t="s">
        <v>62</v>
      </c>
      <c r="N385" s="65" t="s">
        <v>62</v>
      </c>
      <c r="O385" s="65" t="s">
        <v>61</v>
      </c>
      <c r="P385" s="65" t="s">
        <v>61</v>
      </c>
      <c r="Q385" s="65" t="s">
        <v>61</v>
      </c>
      <c r="R385" s="65" t="s">
        <v>61</v>
      </c>
      <c r="S385" s="65" t="s">
        <v>61</v>
      </c>
      <c r="T385" s="65" t="s">
        <v>62</v>
      </c>
      <c r="U385" s="65" t="s">
        <v>62</v>
      </c>
      <c r="V385" s="65" t="s">
        <v>62</v>
      </c>
      <c r="W385" s="65" t="s">
        <v>61</v>
      </c>
      <c r="X385" s="65" t="s">
        <v>76</v>
      </c>
      <c r="Y385" s="65" t="s">
        <v>76</v>
      </c>
      <c r="Z385" s="65" t="s">
        <v>76</v>
      </c>
      <c r="AA385" s="65" t="s">
        <v>61</v>
      </c>
      <c r="AB385" s="65" t="s">
        <v>77</v>
      </c>
      <c r="AC385" s="65" t="s">
        <v>77</v>
      </c>
      <c r="AD385" s="65" t="s">
        <v>77</v>
      </c>
      <c r="AE385" s="65" t="s">
        <v>61</v>
      </c>
      <c r="AF385" s="65" t="s">
        <v>61</v>
      </c>
      <c r="AG385" s="65" t="s">
        <v>61</v>
      </c>
      <c r="AH385" s="65" t="s">
        <v>61</v>
      </c>
      <c r="AI385" s="65" t="s">
        <v>61</v>
      </c>
      <c r="AJ385" s="65" t="s">
        <v>72</v>
      </c>
      <c r="AK385" s="65" t="s">
        <v>72</v>
      </c>
      <c r="AL385" s="65" t="s">
        <v>72</v>
      </c>
      <c r="AM385" s="65" t="s">
        <v>61</v>
      </c>
    </row>
    <row r="386" spans="1:39" ht="351">
      <c r="A386" s="65" t="s">
        <v>3665</v>
      </c>
      <c r="B386" s="65" t="s">
        <v>3187</v>
      </c>
      <c r="C386" s="65" t="s">
        <v>1155</v>
      </c>
      <c r="D386" s="65" t="s">
        <v>1165</v>
      </c>
      <c r="E386" s="65" t="s">
        <v>1112</v>
      </c>
      <c r="F386" s="65" t="s">
        <v>80</v>
      </c>
      <c r="G386" s="65" t="s">
        <v>3983</v>
      </c>
      <c r="H386" s="65" t="s">
        <v>1149</v>
      </c>
      <c r="I386" s="65" t="s">
        <v>1166</v>
      </c>
      <c r="J386" s="65" t="s">
        <v>3984</v>
      </c>
      <c r="K386" s="65" t="s">
        <v>3985</v>
      </c>
      <c r="L386" s="65" t="s">
        <v>61</v>
      </c>
      <c r="M386" s="65" t="s">
        <v>62</v>
      </c>
      <c r="N386" s="68" t="s">
        <v>3343</v>
      </c>
      <c r="O386" s="65" t="s">
        <v>62</v>
      </c>
      <c r="P386" s="65" t="s">
        <v>61</v>
      </c>
      <c r="Q386" s="65" t="s">
        <v>61</v>
      </c>
      <c r="R386" s="65" t="s">
        <v>61</v>
      </c>
      <c r="S386" s="65" t="s">
        <v>61</v>
      </c>
      <c r="T386" s="65" t="s">
        <v>62</v>
      </c>
      <c r="U386" s="65" t="s">
        <v>62</v>
      </c>
      <c r="V386" s="65" t="s">
        <v>62</v>
      </c>
      <c r="W386" s="65" t="s">
        <v>61</v>
      </c>
      <c r="X386" s="65" t="s">
        <v>4014</v>
      </c>
      <c r="Y386" s="65" t="s">
        <v>1295</v>
      </c>
      <c r="Z386" s="68" t="s">
        <v>3343</v>
      </c>
      <c r="AA386" s="65" t="s">
        <v>62</v>
      </c>
      <c r="AB386" s="65" t="s">
        <v>64</v>
      </c>
      <c r="AC386" s="65" t="s">
        <v>77</v>
      </c>
      <c r="AD386" s="65" t="s">
        <v>3343</v>
      </c>
      <c r="AE386" s="65" t="s">
        <v>62</v>
      </c>
      <c r="AF386" s="65" t="s">
        <v>62</v>
      </c>
      <c r="AG386" s="65" t="s">
        <v>61</v>
      </c>
      <c r="AH386" s="65" t="s">
        <v>3343</v>
      </c>
      <c r="AI386" s="65" t="s">
        <v>62</v>
      </c>
      <c r="AJ386" s="65" t="s">
        <v>66</v>
      </c>
      <c r="AK386" s="65" t="s">
        <v>72</v>
      </c>
      <c r="AL386" s="65" t="s">
        <v>3343</v>
      </c>
      <c r="AM386" s="65" t="s">
        <v>62</v>
      </c>
    </row>
    <row r="387" spans="1:39" ht="351">
      <c r="A387" s="65" t="s">
        <v>3666</v>
      </c>
      <c r="B387" s="65" t="s">
        <v>3187</v>
      </c>
      <c r="C387" s="65" t="s">
        <v>1155</v>
      </c>
      <c r="D387" s="65" t="s">
        <v>1174</v>
      </c>
      <c r="E387" s="65" t="s">
        <v>1112</v>
      </c>
      <c r="F387" s="65" t="s">
        <v>80</v>
      </c>
      <c r="G387" s="65" t="s">
        <v>3983</v>
      </c>
      <c r="H387" s="65" t="s">
        <v>1149</v>
      </c>
      <c r="I387" s="65" t="s">
        <v>1175</v>
      </c>
      <c r="J387" s="65" t="s">
        <v>3982</v>
      </c>
      <c r="K387" s="65"/>
      <c r="L387" s="65" t="s">
        <v>62</v>
      </c>
      <c r="M387" s="65" t="s">
        <v>62</v>
      </c>
      <c r="N387" s="65" t="s">
        <v>62</v>
      </c>
      <c r="O387" s="65" t="s">
        <v>61</v>
      </c>
      <c r="P387" s="65" t="s">
        <v>61</v>
      </c>
      <c r="Q387" s="65" t="s">
        <v>61</v>
      </c>
      <c r="R387" s="65" t="s">
        <v>61</v>
      </c>
      <c r="S387" s="65" t="s">
        <v>61</v>
      </c>
      <c r="T387" s="65" t="s">
        <v>62</v>
      </c>
      <c r="U387" s="65" t="s">
        <v>62</v>
      </c>
      <c r="V387" s="65" t="s">
        <v>62</v>
      </c>
      <c r="W387" s="65" t="s">
        <v>61</v>
      </c>
      <c r="X387" s="65" t="s">
        <v>76</v>
      </c>
      <c r="Y387" s="65" t="s">
        <v>76</v>
      </c>
      <c r="Z387" s="65" t="s">
        <v>76</v>
      </c>
      <c r="AA387" s="65" t="s">
        <v>61</v>
      </c>
      <c r="AB387" s="65" t="s">
        <v>77</v>
      </c>
      <c r="AC387" s="65" t="s">
        <v>77</v>
      </c>
      <c r="AD387" s="65" t="s">
        <v>77</v>
      </c>
      <c r="AE387" s="65" t="s">
        <v>61</v>
      </c>
      <c r="AF387" s="65" t="s">
        <v>61</v>
      </c>
      <c r="AG387" s="65" t="s">
        <v>61</v>
      </c>
      <c r="AH387" s="65" t="s">
        <v>61</v>
      </c>
      <c r="AI387" s="65" t="s">
        <v>61</v>
      </c>
      <c r="AJ387" s="65" t="s">
        <v>72</v>
      </c>
      <c r="AK387" s="65" t="s">
        <v>72</v>
      </c>
      <c r="AL387" s="65" t="s">
        <v>72</v>
      </c>
      <c r="AM387" s="65" t="s">
        <v>61</v>
      </c>
    </row>
    <row r="388" spans="1:39" ht="351">
      <c r="A388" s="65" t="s">
        <v>3667</v>
      </c>
      <c r="B388" s="65" t="s">
        <v>3187</v>
      </c>
      <c r="C388" s="65" t="s">
        <v>1155</v>
      </c>
      <c r="D388" s="65" t="s">
        <v>1181</v>
      </c>
      <c r="E388" s="65" t="s">
        <v>1112</v>
      </c>
      <c r="F388" s="65" t="s">
        <v>80</v>
      </c>
      <c r="G388" s="65" t="s">
        <v>3983</v>
      </c>
      <c r="H388" s="65" t="s">
        <v>1149</v>
      </c>
      <c r="I388" s="65" t="s">
        <v>1182</v>
      </c>
      <c r="J388" s="65" t="s">
        <v>3984</v>
      </c>
      <c r="K388" s="65" t="s">
        <v>3985</v>
      </c>
      <c r="L388" s="65" t="s">
        <v>61</v>
      </c>
      <c r="M388" s="65" t="s">
        <v>62</v>
      </c>
      <c r="N388" s="68" t="s">
        <v>3343</v>
      </c>
      <c r="O388" s="65" t="s">
        <v>62</v>
      </c>
      <c r="P388" s="65" t="s">
        <v>61</v>
      </c>
      <c r="Q388" s="65" t="s">
        <v>61</v>
      </c>
      <c r="R388" s="65" t="s">
        <v>61</v>
      </c>
      <c r="S388" s="65" t="s">
        <v>61</v>
      </c>
      <c r="T388" s="65" t="s">
        <v>62</v>
      </c>
      <c r="U388" s="65" t="s">
        <v>62</v>
      </c>
      <c r="V388" s="65" t="s">
        <v>62</v>
      </c>
      <c r="W388" s="65" t="s">
        <v>61</v>
      </c>
      <c r="X388" s="65" t="s">
        <v>63</v>
      </c>
      <c r="Y388" s="65" t="s">
        <v>3449</v>
      </c>
      <c r="Z388" s="68" t="s">
        <v>3343</v>
      </c>
      <c r="AA388" s="65" t="s">
        <v>62</v>
      </c>
      <c r="AB388" s="65" t="s">
        <v>64</v>
      </c>
      <c r="AC388" s="65" t="s">
        <v>77</v>
      </c>
      <c r="AD388" s="65" t="s">
        <v>3343</v>
      </c>
      <c r="AE388" s="65" t="s">
        <v>62</v>
      </c>
      <c r="AF388" s="65" t="s">
        <v>62</v>
      </c>
      <c r="AG388" s="65" t="s">
        <v>61</v>
      </c>
      <c r="AH388" s="65" t="s">
        <v>3343</v>
      </c>
      <c r="AI388" s="65" t="s">
        <v>62</v>
      </c>
      <c r="AJ388" s="65" t="s">
        <v>66</v>
      </c>
      <c r="AK388" s="65" t="s">
        <v>72</v>
      </c>
      <c r="AL388" s="65" t="s">
        <v>3343</v>
      </c>
      <c r="AM388" s="65" t="s">
        <v>62</v>
      </c>
    </row>
    <row r="389" spans="1:39" ht="351">
      <c r="A389" s="65" t="s">
        <v>3668</v>
      </c>
      <c r="B389" s="65" t="s">
        <v>3186</v>
      </c>
      <c r="C389" s="65" t="s">
        <v>1155</v>
      </c>
      <c r="D389" s="65" t="s">
        <v>1163</v>
      </c>
      <c r="E389" s="65" t="s">
        <v>1112</v>
      </c>
      <c r="F389" s="65" t="s">
        <v>80</v>
      </c>
      <c r="G389" s="65" t="s">
        <v>80</v>
      </c>
      <c r="H389" s="65" t="s">
        <v>1149</v>
      </c>
      <c r="I389" s="65" t="s">
        <v>1164</v>
      </c>
      <c r="J389" s="65" t="s">
        <v>3982</v>
      </c>
      <c r="K389" s="65"/>
      <c r="L389" s="65" t="s">
        <v>62</v>
      </c>
      <c r="M389" s="65" t="s">
        <v>62</v>
      </c>
      <c r="N389" s="65" t="s">
        <v>62</v>
      </c>
      <c r="O389" s="65" t="s">
        <v>61</v>
      </c>
      <c r="P389" s="65" t="s">
        <v>61</v>
      </c>
      <c r="Q389" s="65" t="s">
        <v>61</v>
      </c>
      <c r="R389" s="65" t="s">
        <v>61</v>
      </c>
      <c r="S389" s="65" t="s">
        <v>61</v>
      </c>
      <c r="T389" s="65" t="s">
        <v>62</v>
      </c>
      <c r="U389" s="65" t="s">
        <v>62</v>
      </c>
      <c r="V389" s="65" t="s">
        <v>62</v>
      </c>
      <c r="W389" s="65" t="s">
        <v>61</v>
      </c>
      <c r="X389" s="65" t="s">
        <v>76</v>
      </c>
      <c r="Y389" s="65" t="s">
        <v>76</v>
      </c>
      <c r="Z389" s="65" t="s">
        <v>76</v>
      </c>
      <c r="AA389" s="65" t="s">
        <v>61</v>
      </c>
      <c r="AB389" s="65" t="s">
        <v>77</v>
      </c>
      <c r="AC389" s="65" t="s">
        <v>77</v>
      </c>
      <c r="AD389" s="65" t="s">
        <v>77</v>
      </c>
      <c r="AE389" s="65" t="s">
        <v>61</v>
      </c>
      <c r="AF389" s="65" t="s">
        <v>61</v>
      </c>
      <c r="AG389" s="65" t="s">
        <v>61</v>
      </c>
      <c r="AH389" s="65" t="s">
        <v>61</v>
      </c>
      <c r="AI389" s="65" t="s">
        <v>61</v>
      </c>
      <c r="AJ389" s="65" t="s">
        <v>72</v>
      </c>
      <c r="AK389" s="65" t="s">
        <v>72</v>
      </c>
      <c r="AL389" s="65" t="s">
        <v>72</v>
      </c>
      <c r="AM389" s="65" t="s">
        <v>61</v>
      </c>
    </row>
    <row r="390" spans="1:39" ht="351">
      <c r="A390" s="65" t="s">
        <v>3669</v>
      </c>
      <c r="B390" s="65" t="s">
        <v>3186</v>
      </c>
      <c r="C390" s="65" t="s">
        <v>1155</v>
      </c>
      <c r="D390" s="65" t="s">
        <v>1172</v>
      </c>
      <c r="E390" s="65" t="s">
        <v>1112</v>
      </c>
      <c r="F390" s="65" t="s">
        <v>80</v>
      </c>
      <c r="G390" s="65" t="s">
        <v>80</v>
      </c>
      <c r="H390" s="65" t="s">
        <v>1149</v>
      </c>
      <c r="I390" s="65" t="s">
        <v>1173</v>
      </c>
      <c r="J390" s="65" t="s">
        <v>3982</v>
      </c>
      <c r="K390" s="65"/>
      <c r="L390" s="65" t="s">
        <v>62</v>
      </c>
      <c r="M390" s="65" t="s">
        <v>62</v>
      </c>
      <c r="N390" s="65" t="s">
        <v>62</v>
      </c>
      <c r="O390" s="65" t="s">
        <v>61</v>
      </c>
      <c r="P390" s="65" t="s">
        <v>61</v>
      </c>
      <c r="Q390" s="65" t="s">
        <v>61</v>
      </c>
      <c r="R390" s="65" t="s">
        <v>61</v>
      </c>
      <c r="S390" s="65" t="s">
        <v>61</v>
      </c>
      <c r="T390" s="65" t="s">
        <v>62</v>
      </c>
      <c r="U390" s="65" t="s">
        <v>62</v>
      </c>
      <c r="V390" s="65" t="s">
        <v>62</v>
      </c>
      <c r="W390" s="65" t="s">
        <v>61</v>
      </c>
      <c r="X390" s="65" t="s">
        <v>76</v>
      </c>
      <c r="Y390" s="65" t="s">
        <v>76</v>
      </c>
      <c r="Z390" s="65" t="s">
        <v>76</v>
      </c>
      <c r="AA390" s="65" t="s">
        <v>61</v>
      </c>
      <c r="AB390" s="65" t="s">
        <v>77</v>
      </c>
      <c r="AC390" s="65" t="s">
        <v>77</v>
      </c>
      <c r="AD390" s="65" t="s">
        <v>77</v>
      </c>
      <c r="AE390" s="65" t="s">
        <v>61</v>
      </c>
      <c r="AF390" s="65" t="s">
        <v>61</v>
      </c>
      <c r="AG390" s="65" t="s">
        <v>61</v>
      </c>
      <c r="AH390" s="65" t="s">
        <v>61</v>
      </c>
      <c r="AI390" s="65" t="s">
        <v>61</v>
      </c>
      <c r="AJ390" s="65" t="s">
        <v>72</v>
      </c>
      <c r="AK390" s="65" t="s">
        <v>72</v>
      </c>
      <c r="AL390" s="65" t="s">
        <v>72</v>
      </c>
      <c r="AM390" s="65" t="s">
        <v>61</v>
      </c>
    </row>
    <row r="391" spans="1:39" ht="351">
      <c r="A391" s="65" t="s">
        <v>3670</v>
      </c>
      <c r="B391" s="65" t="s">
        <v>3186</v>
      </c>
      <c r="C391" s="65" t="s">
        <v>1155</v>
      </c>
      <c r="D391" s="65" t="s">
        <v>1179</v>
      </c>
      <c r="E391" s="65" t="s">
        <v>1112</v>
      </c>
      <c r="F391" s="65" t="s">
        <v>80</v>
      </c>
      <c r="G391" s="65" t="s">
        <v>80</v>
      </c>
      <c r="H391" s="65" t="s">
        <v>1149</v>
      </c>
      <c r="I391" s="65" t="s">
        <v>1180</v>
      </c>
      <c r="J391" s="65" t="s">
        <v>3982</v>
      </c>
      <c r="K391" s="65"/>
      <c r="L391" s="65" t="s">
        <v>62</v>
      </c>
      <c r="M391" s="65" t="s">
        <v>62</v>
      </c>
      <c r="N391" s="65" t="s">
        <v>62</v>
      </c>
      <c r="O391" s="65" t="s">
        <v>61</v>
      </c>
      <c r="P391" s="65" t="s">
        <v>61</v>
      </c>
      <c r="Q391" s="65" t="s">
        <v>61</v>
      </c>
      <c r="R391" s="65" t="s">
        <v>61</v>
      </c>
      <c r="S391" s="65" t="s">
        <v>61</v>
      </c>
      <c r="T391" s="65" t="s">
        <v>62</v>
      </c>
      <c r="U391" s="65" t="s">
        <v>62</v>
      </c>
      <c r="V391" s="65" t="s">
        <v>62</v>
      </c>
      <c r="W391" s="65" t="s">
        <v>61</v>
      </c>
      <c r="X391" s="65" t="s">
        <v>76</v>
      </c>
      <c r="Y391" s="65" t="s">
        <v>76</v>
      </c>
      <c r="Z391" s="65" t="s">
        <v>76</v>
      </c>
      <c r="AA391" s="65" t="s">
        <v>61</v>
      </c>
      <c r="AB391" s="65" t="s">
        <v>77</v>
      </c>
      <c r="AC391" s="65" t="s">
        <v>77</v>
      </c>
      <c r="AD391" s="65" t="s">
        <v>77</v>
      </c>
      <c r="AE391" s="65" t="s">
        <v>61</v>
      </c>
      <c r="AF391" s="65" t="s">
        <v>61</v>
      </c>
      <c r="AG391" s="65" t="s">
        <v>61</v>
      </c>
      <c r="AH391" s="65" t="s">
        <v>61</v>
      </c>
      <c r="AI391" s="65" t="s">
        <v>61</v>
      </c>
      <c r="AJ391" s="65" t="s">
        <v>72</v>
      </c>
      <c r="AK391" s="65" t="s">
        <v>72</v>
      </c>
      <c r="AL391" s="65" t="s">
        <v>72</v>
      </c>
      <c r="AM391" s="65" t="s">
        <v>61</v>
      </c>
    </row>
    <row r="392" spans="1:39" ht="216.75">
      <c r="A392" s="65" t="s">
        <v>3671</v>
      </c>
      <c r="B392" s="65" t="s">
        <v>3192</v>
      </c>
      <c r="C392" s="65" t="s">
        <v>1847</v>
      </c>
      <c r="D392" s="65" t="s">
        <v>1734</v>
      </c>
      <c r="E392" s="65" t="s">
        <v>1830</v>
      </c>
      <c r="F392" s="65" t="s">
        <v>149</v>
      </c>
      <c r="G392" s="65" t="s">
        <v>3983</v>
      </c>
      <c r="H392" s="65" t="s">
        <v>1843</v>
      </c>
      <c r="I392" s="65" t="s">
        <v>1853</v>
      </c>
      <c r="J392" s="65" t="s">
        <v>3984</v>
      </c>
      <c r="K392" s="65" t="s">
        <v>4007</v>
      </c>
      <c r="L392" s="65" t="s">
        <v>102</v>
      </c>
      <c r="M392" s="65" t="s">
        <v>61</v>
      </c>
      <c r="N392" s="68" t="s">
        <v>3343</v>
      </c>
      <c r="O392" s="65" t="s">
        <v>62</v>
      </c>
      <c r="P392" s="65" t="s">
        <v>61</v>
      </c>
      <c r="Q392" s="65" t="s">
        <v>61</v>
      </c>
      <c r="R392" s="65" t="s">
        <v>61</v>
      </c>
      <c r="S392" s="65" t="s">
        <v>61</v>
      </c>
      <c r="T392" s="65" t="s">
        <v>62</v>
      </c>
      <c r="U392" s="65" t="s">
        <v>62</v>
      </c>
      <c r="V392" s="65" t="s">
        <v>62</v>
      </c>
      <c r="W392" s="65" t="s">
        <v>61</v>
      </c>
      <c r="X392" s="65" t="s">
        <v>3505</v>
      </c>
      <c r="Y392" s="65" t="s">
        <v>138</v>
      </c>
      <c r="Z392" s="68" t="s">
        <v>3343</v>
      </c>
      <c r="AA392" s="65" t="s">
        <v>62</v>
      </c>
      <c r="AB392" s="65" t="s">
        <v>64</v>
      </c>
      <c r="AC392" s="65" t="s">
        <v>125</v>
      </c>
      <c r="AD392" s="65" t="s">
        <v>3343</v>
      </c>
      <c r="AE392" s="65" t="s">
        <v>62</v>
      </c>
      <c r="AF392" s="65" t="s">
        <v>62</v>
      </c>
      <c r="AG392" s="65" t="s">
        <v>62</v>
      </c>
      <c r="AH392" s="65" t="s">
        <v>62</v>
      </c>
      <c r="AI392" s="65" t="s">
        <v>61</v>
      </c>
      <c r="AJ392" s="65" t="s">
        <v>162</v>
      </c>
      <c r="AK392" s="65" t="s">
        <v>72</v>
      </c>
      <c r="AL392" s="65" t="s">
        <v>3343</v>
      </c>
      <c r="AM392" s="65" t="s">
        <v>62</v>
      </c>
    </row>
    <row r="393" spans="1:39" ht="168">
      <c r="A393" s="65" t="s">
        <v>3672</v>
      </c>
      <c r="B393" s="65" t="s">
        <v>3187</v>
      </c>
      <c r="C393" s="65" t="s">
        <v>1847</v>
      </c>
      <c r="D393" s="65" t="s">
        <v>1732</v>
      </c>
      <c r="E393" s="65" t="s">
        <v>1830</v>
      </c>
      <c r="F393" s="65" t="s">
        <v>149</v>
      </c>
      <c r="G393" s="65" t="s">
        <v>3983</v>
      </c>
      <c r="H393" s="65" t="s">
        <v>1843</v>
      </c>
      <c r="I393" s="65" t="s">
        <v>1851</v>
      </c>
      <c r="J393" s="65" t="s">
        <v>3984</v>
      </c>
      <c r="K393" s="65" t="s">
        <v>18</v>
      </c>
      <c r="L393" s="65" t="s">
        <v>62</v>
      </c>
      <c r="M393" s="65" t="s">
        <v>62</v>
      </c>
      <c r="N393" s="65" t="s">
        <v>62</v>
      </c>
      <c r="O393" s="65" t="s">
        <v>61</v>
      </c>
      <c r="P393" s="65" t="s">
        <v>61</v>
      </c>
      <c r="Q393" s="65" t="s">
        <v>61</v>
      </c>
      <c r="R393" s="65" t="s">
        <v>61</v>
      </c>
      <c r="S393" s="65" t="s">
        <v>61</v>
      </c>
      <c r="T393" s="65" t="s">
        <v>62</v>
      </c>
      <c r="U393" s="65" t="s">
        <v>62</v>
      </c>
      <c r="V393" s="65" t="s">
        <v>62</v>
      </c>
      <c r="W393" s="65" t="s">
        <v>61</v>
      </c>
      <c r="X393" s="65" t="s">
        <v>222</v>
      </c>
      <c r="Y393" s="65" t="s">
        <v>76</v>
      </c>
      <c r="Z393" s="68" t="s">
        <v>3343</v>
      </c>
      <c r="AA393" s="65" t="s">
        <v>62</v>
      </c>
      <c r="AB393" s="65" t="s">
        <v>77</v>
      </c>
      <c r="AC393" s="65" t="s">
        <v>77</v>
      </c>
      <c r="AD393" s="65" t="s">
        <v>77</v>
      </c>
      <c r="AE393" s="65" t="s">
        <v>61</v>
      </c>
      <c r="AF393" s="65" t="s">
        <v>61</v>
      </c>
      <c r="AG393" s="65" t="s">
        <v>61</v>
      </c>
      <c r="AH393" s="65" t="s">
        <v>61</v>
      </c>
      <c r="AI393" s="65" t="s">
        <v>61</v>
      </c>
      <c r="AJ393" s="65" t="s">
        <v>72</v>
      </c>
      <c r="AK393" s="65" t="s">
        <v>72</v>
      </c>
      <c r="AL393" s="65" t="s">
        <v>72</v>
      </c>
      <c r="AM393" s="65" t="s">
        <v>61</v>
      </c>
    </row>
    <row r="394" spans="1:39" ht="168">
      <c r="A394" s="65" t="s">
        <v>3673</v>
      </c>
      <c r="B394" s="65" t="s">
        <v>3186</v>
      </c>
      <c r="C394" s="65" t="s">
        <v>1847</v>
      </c>
      <c r="D394" s="65" t="s">
        <v>1730</v>
      </c>
      <c r="E394" s="65" t="s">
        <v>1830</v>
      </c>
      <c r="F394" s="65" t="s">
        <v>149</v>
      </c>
      <c r="G394" s="65" t="s">
        <v>2704</v>
      </c>
      <c r="H394" s="65" t="s">
        <v>1843</v>
      </c>
      <c r="I394" s="65" t="s">
        <v>1848</v>
      </c>
      <c r="J394" s="65" t="s">
        <v>3984</v>
      </c>
      <c r="K394" s="65" t="s">
        <v>3992</v>
      </c>
      <c r="L394" s="65" t="s">
        <v>62</v>
      </c>
      <c r="M394" s="65" t="s">
        <v>62</v>
      </c>
      <c r="N394" s="65" t="s">
        <v>62</v>
      </c>
      <c r="O394" s="65" t="s">
        <v>61</v>
      </c>
      <c r="P394" s="65" t="s">
        <v>61</v>
      </c>
      <c r="Q394" s="65" t="s">
        <v>61</v>
      </c>
      <c r="R394" s="65" t="s">
        <v>61</v>
      </c>
      <c r="S394" s="65" t="s">
        <v>61</v>
      </c>
      <c r="T394" s="65" t="s">
        <v>62</v>
      </c>
      <c r="U394" s="65" t="s">
        <v>62</v>
      </c>
      <c r="V394" s="65" t="s">
        <v>62</v>
      </c>
      <c r="W394" s="65" t="s">
        <v>61</v>
      </c>
      <c r="X394" s="65" t="s">
        <v>3674</v>
      </c>
      <c r="Y394" s="65" t="s">
        <v>76</v>
      </c>
      <c r="Z394" s="68" t="s">
        <v>3343</v>
      </c>
      <c r="AA394" s="65" t="s">
        <v>62</v>
      </c>
      <c r="AB394" s="65" t="s">
        <v>125</v>
      </c>
      <c r="AC394" s="65" t="s">
        <v>77</v>
      </c>
      <c r="AD394" s="65" t="s">
        <v>3343</v>
      </c>
      <c r="AE394" s="65" t="s">
        <v>62</v>
      </c>
      <c r="AF394" s="65" t="s">
        <v>61</v>
      </c>
      <c r="AG394" s="65" t="s">
        <v>61</v>
      </c>
      <c r="AH394" s="65" t="s">
        <v>61</v>
      </c>
      <c r="AI394" s="65" t="s">
        <v>61</v>
      </c>
      <c r="AJ394" s="65" t="s">
        <v>72</v>
      </c>
      <c r="AK394" s="65" t="s">
        <v>72</v>
      </c>
      <c r="AL394" s="65" t="s">
        <v>72</v>
      </c>
      <c r="AM394" s="65" t="s">
        <v>61</v>
      </c>
    </row>
    <row r="395" spans="1:39" ht="150.75">
      <c r="A395" s="65" t="s">
        <v>3675</v>
      </c>
      <c r="B395" s="65" t="s">
        <v>3192</v>
      </c>
      <c r="C395" s="65" t="s">
        <v>372</v>
      </c>
      <c r="D395" s="65" t="s">
        <v>381</v>
      </c>
      <c r="E395" s="65" t="s">
        <v>329</v>
      </c>
      <c r="F395" s="65" t="s">
        <v>80</v>
      </c>
      <c r="G395" s="65" t="s">
        <v>3983</v>
      </c>
      <c r="H395" s="65" t="s">
        <v>367</v>
      </c>
      <c r="I395" s="65" t="s">
        <v>382</v>
      </c>
      <c r="J395" s="65" t="s">
        <v>3984</v>
      </c>
      <c r="K395" s="65" t="s">
        <v>3992</v>
      </c>
      <c r="L395" s="65" t="s">
        <v>62</v>
      </c>
      <c r="M395" s="65" t="s">
        <v>62</v>
      </c>
      <c r="N395" s="65" t="s">
        <v>62</v>
      </c>
      <c r="O395" s="65" t="s">
        <v>61</v>
      </c>
      <c r="P395" s="65" t="s">
        <v>61</v>
      </c>
      <c r="Q395" s="65" t="s">
        <v>61</v>
      </c>
      <c r="R395" s="65" t="s">
        <v>61</v>
      </c>
      <c r="S395" s="65" t="s">
        <v>61</v>
      </c>
      <c r="T395" s="65" t="s">
        <v>62</v>
      </c>
      <c r="U395" s="65" t="s">
        <v>62</v>
      </c>
      <c r="V395" s="65" t="s">
        <v>62</v>
      </c>
      <c r="W395" s="65" t="s">
        <v>61</v>
      </c>
      <c r="X395" s="65" t="s">
        <v>3676</v>
      </c>
      <c r="Y395" s="65" t="s">
        <v>3424</v>
      </c>
      <c r="Z395" s="68" t="s">
        <v>3343</v>
      </c>
      <c r="AA395" s="65" t="s">
        <v>62</v>
      </c>
      <c r="AB395" s="65" t="s">
        <v>64</v>
      </c>
      <c r="AC395" s="65" t="s">
        <v>125</v>
      </c>
      <c r="AD395" s="65" t="s">
        <v>3343</v>
      </c>
      <c r="AE395" s="65" t="s">
        <v>62</v>
      </c>
      <c r="AF395" s="65" t="s">
        <v>61</v>
      </c>
      <c r="AG395" s="65" t="s">
        <v>61</v>
      </c>
      <c r="AH395" s="65" t="s">
        <v>61</v>
      </c>
      <c r="AI395" s="65" t="s">
        <v>61</v>
      </c>
      <c r="AJ395" s="65" t="s">
        <v>72</v>
      </c>
      <c r="AK395" s="65" t="s">
        <v>72</v>
      </c>
      <c r="AL395" s="65" t="s">
        <v>72</v>
      </c>
      <c r="AM395" s="65" t="s">
        <v>61</v>
      </c>
    </row>
    <row r="396" spans="1:39" ht="200.25">
      <c r="A396" s="65" t="s">
        <v>3229</v>
      </c>
      <c r="B396" s="65" t="s">
        <v>3186</v>
      </c>
      <c r="C396" s="65" t="s">
        <v>372</v>
      </c>
      <c r="D396" s="65" t="s">
        <v>373</v>
      </c>
      <c r="E396" s="65" t="s">
        <v>329</v>
      </c>
      <c r="F396" s="65" t="s">
        <v>80</v>
      </c>
      <c r="G396" s="65" t="s">
        <v>80</v>
      </c>
      <c r="H396" s="65" t="s">
        <v>367</v>
      </c>
      <c r="I396" s="65" t="s">
        <v>374</v>
      </c>
      <c r="J396" s="65" t="s">
        <v>3984</v>
      </c>
      <c r="K396" s="65" t="s">
        <v>3985</v>
      </c>
      <c r="L396" s="65" t="s">
        <v>102</v>
      </c>
      <c r="M396" s="65" t="s">
        <v>62</v>
      </c>
      <c r="N396" s="68" t="s">
        <v>3343</v>
      </c>
      <c r="O396" s="65" t="s">
        <v>62</v>
      </c>
      <c r="P396" s="65" t="s">
        <v>61</v>
      </c>
      <c r="Q396" s="65" t="s">
        <v>61</v>
      </c>
      <c r="R396" s="65" t="s">
        <v>61</v>
      </c>
      <c r="S396" s="65" t="s">
        <v>61</v>
      </c>
      <c r="T396" s="65" t="s">
        <v>62</v>
      </c>
      <c r="U396" s="65" t="s">
        <v>62</v>
      </c>
      <c r="V396" s="65" t="s">
        <v>62</v>
      </c>
      <c r="W396" s="65" t="s">
        <v>61</v>
      </c>
      <c r="X396" s="65" t="s">
        <v>3677</v>
      </c>
      <c r="Y396" s="65" t="s">
        <v>536</v>
      </c>
      <c r="Z396" s="68" t="s">
        <v>3343</v>
      </c>
      <c r="AA396" s="65" t="s">
        <v>62</v>
      </c>
      <c r="AB396" s="65" t="s">
        <v>64</v>
      </c>
      <c r="AC396" s="65" t="s">
        <v>77</v>
      </c>
      <c r="AD396" s="65" t="s">
        <v>3343</v>
      </c>
      <c r="AE396" s="65" t="s">
        <v>62</v>
      </c>
      <c r="AF396" s="65" t="s">
        <v>62</v>
      </c>
      <c r="AG396" s="65" t="s">
        <v>2733</v>
      </c>
      <c r="AH396" s="65" t="s">
        <v>3343</v>
      </c>
      <c r="AI396" s="65" t="s">
        <v>62</v>
      </c>
      <c r="AJ396" s="65" t="s">
        <v>162</v>
      </c>
      <c r="AK396" s="65" t="s">
        <v>72</v>
      </c>
      <c r="AL396" s="65" t="s">
        <v>3343</v>
      </c>
      <c r="AM396" s="65" t="s">
        <v>62</v>
      </c>
    </row>
    <row r="397" spans="1:39" ht="150.75">
      <c r="A397" s="65" t="s">
        <v>3678</v>
      </c>
      <c r="B397" s="65" t="s">
        <v>3187</v>
      </c>
      <c r="C397" s="65" t="s">
        <v>372</v>
      </c>
      <c r="D397" s="65" t="s">
        <v>377</v>
      </c>
      <c r="E397" s="65" t="s">
        <v>329</v>
      </c>
      <c r="F397" s="65" t="s">
        <v>80</v>
      </c>
      <c r="G397" s="65" t="s">
        <v>3983</v>
      </c>
      <c r="H397" s="65" t="s">
        <v>367</v>
      </c>
      <c r="I397" s="65" t="s">
        <v>378</v>
      </c>
      <c r="J397" s="65" t="s">
        <v>3984</v>
      </c>
      <c r="K397" s="65" t="s">
        <v>3992</v>
      </c>
      <c r="L397" s="65" t="s">
        <v>62</v>
      </c>
      <c r="M397" s="65" t="s">
        <v>62</v>
      </c>
      <c r="N397" s="65" t="s">
        <v>62</v>
      </c>
      <c r="O397" s="65" t="s">
        <v>61</v>
      </c>
      <c r="P397" s="65" t="s">
        <v>61</v>
      </c>
      <c r="Q397" s="65" t="s">
        <v>61</v>
      </c>
      <c r="R397" s="65" t="s">
        <v>61</v>
      </c>
      <c r="S397" s="65" t="s">
        <v>61</v>
      </c>
      <c r="T397" s="65" t="s">
        <v>62</v>
      </c>
      <c r="U397" s="65" t="s">
        <v>62</v>
      </c>
      <c r="V397" s="65" t="s">
        <v>62</v>
      </c>
      <c r="W397" s="65" t="s">
        <v>61</v>
      </c>
      <c r="X397" s="65" t="s">
        <v>3676</v>
      </c>
      <c r="Y397" s="65" t="s">
        <v>3424</v>
      </c>
      <c r="Z397" s="68" t="s">
        <v>3343</v>
      </c>
      <c r="AA397" s="65" t="s">
        <v>62</v>
      </c>
      <c r="AB397" s="65" t="s">
        <v>64</v>
      </c>
      <c r="AC397" s="65" t="s">
        <v>77</v>
      </c>
      <c r="AD397" s="65" t="s">
        <v>3343</v>
      </c>
      <c r="AE397" s="65" t="s">
        <v>62</v>
      </c>
      <c r="AF397" s="65" t="s">
        <v>61</v>
      </c>
      <c r="AG397" s="65" t="s">
        <v>61</v>
      </c>
      <c r="AH397" s="65" t="s">
        <v>61</v>
      </c>
      <c r="AI397" s="65" t="s">
        <v>61</v>
      </c>
      <c r="AJ397" s="65" t="s">
        <v>72</v>
      </c>
      <c r="AK397" s="65" t="s">
        <v>72</v>
      </c>
      <c r="AL397" s="65" t="s">
        <v>72</v>
      </c>
      <c r="AM397" s="65" t="s">
        <v>61</v>
      </c>
    </row>
    <row r="398" spans="1:39" ht="168">
      <c r="A398" s="65" t="s">
        <v>3679</v>
      </c>
      <c r="B398" s="65" t="s">
        <v>3186</v>
      </c>
      <c r="C398" s="65" t="s">
        <v>296</v>
      </c>
      <c r="D398" s="65" t="s">
        <v>297</v>
      </c>
      <c r="E398" s="65" t="s">
        <v>195</v>
      </c>
      <c r="F398" s="65" t="s">
        <v>149</v>
      </c>
      <c r="G398" s="65" t="s">
        <v>2704</v>
      </c>
      <c r="H398" s="65" t="s">
        <v>291</v>
      </c>
      <c r="I398" s="65" t="s">
        <v>298</v>
      </c>
      <c r="J398" s="65" t="s">
        <v>3982</v>
      </c>
      <c r="K398" s="65"/>
      <c r="L398" s="65" t="s">
        <v>62</v>
      </c>
      <c r="M398" s="65" t="s">
        <v>62</v>
      </c>
      <c r="N398" s="65" t="s">
        <v>62</v>
      </c>
      <c r="O398" s="65" t="s">
        <v>61</v>
      </c>
      <c r="P398" s="65" t="s">
        <v>61</v>
      </c>
      <c r="Q398" s="65" t="s">
        <v>61</v>
      </c>
      <c r="R398" s="65" t="s">
        <v>61</v>
      </c>
      <c r="S398" s="65" t="s">
        <v>61</v>
      </c>
      <c r="T398" s="65" t="s">
        <v>62</v>
      </c>
      <c r="U398" s="65" t="s">
        <v>62</v>
      </c>
      <c r="V398" s="65" t="s">
        <v>62</v>
      </c>
      <c r="W398" s="65" t="s">
        <v>61</v>
      </c>
      <c r="X398" s="65" t="s">
        <v>76</v>
      </c>
      <c r="Y398" s="65" t="s">
        <v>76</v>
      </c>
      <c r="Z398" s="65" t="s">
        <v>76</v>
      </c>
      <c r="AA398" s="65" t="s">
        <v>61</v>
      </c>
      <c r="AB398" s="65" t="s">
        <v>77</v>
      </c>
      <c r="AC398" s="65" t="s">
        <v>77</v>
      </c>
      <c r="AD398" s="65" t="s">
        <v>77</v>
      </c>
      <c r="AE398" s="65" t="s">
        <v>61</v>
      </c>
      <c r="AF398" s="65" t="s">
        <v>61</v>
      </c>
      <c r="AG398" s="65" t="s">
        <v>61</v>
      </c>
      <c r="AH398" s="65" t="s">
        <v>61</v>
      </c>
      <c r="AI398" s="65" t="s">
        <v>61</v>
      </c>
      <c r="AJ398" s="65" t="s">
        <v>72</v>
      </c>
      <c r="AK398" s="65" t="s">
        <v>72</v>
      </c>
      <c r="AL398" s="65" t="s">
        <v>72</v>
      </c>
      <c r="AM398" s="65" t="s">
        <v>61</v>
      </c>
    </row>
    <row r="399" spans="1:39" ht="168">
      <c r="A399" s="65" t="s">
        <v>3680</v>
      </c>
      <c r="B399" s="65" t="s">
        <v>3192</v>
      </c>
      <c r="C399" s="65" t="s">
        <v>296</v>
      </c>
      <c r="D399" s="65" t="s">
        <v>302</v>
      </c>
      <c r="E399" s="65" t="s">
        <v>195</v>
      </c>
      <c r="F399" s="65" t="s">
        <v>149</v>
      </c>
      <c r="G399" s="65" t="s">
        <v>3983</v>
      </c>
      <c r="H399" s="65" t="s">
        <v>291</v>
      </c>
      <c r="I399" s="65" t="s">
        <v>303</v>
      </c>
      <c r="J399" s="65" t="s">
        <v>3982</v>
      </c>
      <c r="K399" s="65"/>
      <c r="L399" s="65" t="s">
        <v>62</v>
      </c>
      <c r="M399" s="65" t="s">
        <v>62</v>
      </c>
      <c r="N399" s="65" t="s">
        <v>62</v>
      </c>
      <c r="O399" s="65" t="s">
        <v>61</v>
      </c>
      <c r="P399" s="65" t="s">
        <v>61</v>
      </c>
      <c r="Q399" s="65" t="s">
        <v>61</v>
      </c>
      <c r="R399" s="65" t="s">
        <v>61</v>
      </c>
      <c r="S399" s="65" t="s">
        <v>61</v>
      </c>
      <c r="T399" s="65" t="s">
        <v>62</v>
      </c>
      <c r="U399" s="65" t="s">
        <v>62</v>
      </c>
      <c r="V399" s="65" t="s">
        <v>62</v>
      </c>
      <c r="W399" s="65" t="s">
        <v>61</v>
      </c>
      <c r="X399" s="65" t="s">
        <v>76</v>
      </c>
      <c r="Y399" s="65" t="s">
        <v>76</v>
      </c>
      <c r="Z399" s="65" t="s">
        <v>76</v>
      </c>
      <c r="AA399" s="65" t="s">
        <v>61</v>
      </c>
      <c r="AB399" s="65" t="s">
        <v>77</v>
      </c>
      <c r="AC399" s="65" t="s">
        <v>77</v>
      </c>
      <c r="AD399" s="65" t="s">
        <v>77</v>
      </c>
      <c r="AE399" s="65" t="s">
        <v>61</v>
      </c>
      <c r="AF399" s="65" t="s">
        <v>61</v>
      </c>
      <c r="AG399" s="65" t="s">
        <v>61</v>
      </c>
      <c r="AH399" s="65" t="s">
        <v>61</v>
      </c>
      <c r="AI399" s="65" t="s">
        <v>61</v>
      </c>
      <c r="AJ399" s="65" t="s">
        <v>72</v>
      </c>
      <c r="AK399" s="65" t="s">
        <v>72</v>
      </c>
      <c r="AL399" s="65" t="s">
        <v>72</v>
      </c>
      <c r="AM399" s="65" t="s">
        <v>61</v>
      </c>
    </row>
    <row r="400" spans="1:39" ht="168">
      <c r="A400" s="65" t="s">
        <v>3681</v>
      </c>
      <c r="B400" s="65" t="s">
        <v>3187</v>
      </c>
      <c r="C400" s="65" t="s">
        <v>296</v>
      </c>
      <c r="D400" s="65" t="s">
        <v>299</v>
      </c>
      <c r="E400" s="65" t="s">
        <v>195</v>
      </c>
      <c r="F400" s="65" t="s">
        <v>149</v>
      </c>
      <c r="G400" s="65" t="s">
        <v>3983</v>
      </c>
      <c r="H400" s="65" t="s">
        <v>291</v>
      </c>
      <c r="I400" s="65" t="s">
        <v>300</v>
      </c>
      <c r="J400" s="65" t="s">
        <v>3982</v>
      </c>
      <c r="K400" s="65"/>
      <c r="L400" s="65" t="s">
        <v>62</v>
      </c>
      <c r="M400" s="65" t="s">
        <v>62</v>
      </c>
      <c r="N400" s="65" t="s">
        <v>62</v>
      </c>
      <c r="O400" s="65" t="s">
        <v>61</v>
      </c>
      <c r="P400" s="65" t="s">
        <v>61</v>
      </c>
      <c r="Q400" s="65" t="s">
        <v>61</v>
      </c>
      <c r="R400" s="65" t="s">
        <v>61</v>
      </c>
      <c r="S400" s="65" t="s">
        <v>61</v>
      </c>
      <c r="T400" s="65" t="s">
        <v>62</v>
      </c>
      <c r="U400" s="65" t="s">
        <v>62</v>
      </c>
      <c r="V400" s="65" t="s">
        <v>62</v>
      </c>
      <c r="W400" s="65" t="s">
        <v>61</v>
      </c>
      <c r="X400" s="65" t="s">
        <v>76</v>
      </c>
      <c r="Y400" s="65" t="s">
        <v>76</v>
      </c>
      <c r="Z400" s="65" t="s">
        <v>76</v>
      </c>
      <c r="AA400" s="65" t="s">
        <v>61</v>
      </c>
      <c r="AB400" s="65" t="s">
        <v>77</v>
      </c>
      <c r="AC400" s="65" t="s">
        <v>77</v>
      </c>
      <c r="AD400" s="65" t="s">
        <v>77</v>
      </c>
      <c r="AE400" s="65" t="s">
        <v>61</v>
      </c>
      <c r="AF400" s="65" t="s">
        <v>61</v>
      </c>
      <c r="AG400" s="65" t="s">
        <v>61</v>
      </c>
      <c r="AH400" s="65" t="s">
        <v>61</v>
      </c>
      <c r="AI400" s="65" t="s">
        <v>61</v>
      </c>
      <c r="AJ400" s="65" t="s">
        <v>72</v>
      </c>
      <c r="AK400" s="65" t="s">
        <v>72</v>
      </c>
      <c r="AL400" s="65" t="s">
        <v>72</v>
      </c>
      <c r="AM400" s="65" t="s">
        <v>61</v>
      </c>
    </row>
    <row r="401" spans="1:39" ht="168">
      <c r="A401" s="65" t="s">
        <v>3682</v>
      </c>
      <c r="B401" s="65" t="s">
        <v>3192</v>
      </c>
      <c r="C401" s="65" t="s">
        <v>58</v>
      </c>
      <c r="D401" s="65" t="s">
        <v>74</v>
      </c>
      <c r="E401" s="65" t="s">
        <v>49</v>
      </c>
      <c r="F401" s="65" t="s">
        <v>51</v>
      </c>
      <c r="G401" s="65" t="s">
        <v>3983</v>
      </c>
      <c r="H401" s="65" t="s">
        <v>52</v>
      </c>
      <c r="I401" s="65" t="s">
        <v>75</v>
      </c>
      <c r="J401" s="65" t="s">
        <v>3984</v>
      </c>
      <c r="K401" s="65" t="s">
        <v>3992</v>
      </c>
      <c r="L401" s="65" t="s">
        <v>62</v>
      </c>
      <c r="M401" s="65" t="s">
        <v>62</v>
      </c>
      <c r="N401" s="65" t="s">
        <v>62</v>
      </c>
      <c r="O401" s="65" t="s">
        <v>61</v>
      </c>
      <c r="P401" s="65" t="s">
        <v>61</v>
      </c>
      <c r="Q401" s="65" t="s">
        <v>61</v>
      </c>
      <c r="R401" s="65" t="s">
        <v>61</v>
      </c>
      <c r="S401" s="65" t="s">
        <v>61</v>
      </c>
      <c r="T401" s="65" t="s">
        <v>62</v>
      </c>
      <c r="U401" s="65" t="s">
        <v>62</v>
      </c>
      <c r="V401" s="65" t="s">
        <v>62</v>
      </c>
      <c r="W401" s="65" t="s">
        <v>61</v>
      </c>
      <c r="X401" s="65" t="s">
        <v>76</v>
      </c>
      <c r="Y401" s="65" t="s">
        <v>1295</v>
      </c>
      <c r="Z401" s="68" t="s">
        <v>3343</v>
      </c>
      <c r="AA401" s="65" t="s">
        <v>62</v>
      </c>
      <c r="AB401" s="65" t="s">
        <v>77</v>
      </c>
      <c r="AC401" s="65" t="s">
        <v>125</v>
      </c>
      <c r="AD401" s="65" t="s">
        <v>3343</v>
      </c>
      <c r="AE401" s="65" t="s">
        <v>62</v>
      </c>
      <c r="AF401" s="65" t="s">
        <v>61</v>
      </c>
      <c r="AG401" s="65" t="s">
        <v>61</v>
      </c>
      <c r="AH401" s="65" t="s">
        <v>61</v>
      </c>
      <c r="AI401" s="65" t="s">
        <v>61</v>
      </c>
      <c r="AJ401" s="65" t="s">
        <v>72</v>
      </c>
      <c r="AK401" s="65" t="s">
        <v>72</v>
      </c>
      <c r="AL401" s="65" t="s">
        <v>72</v>
      </c>
      <c r="AM401" s="65" t="s">
        <v>61</v>
      </c>
    </row>
    <row r="402" spans="1:39" ht="150.75">
      <c r="A402" s="65" t="s">
        <v>3226</v>
      </c>
      <c r="B402" s="65" t="s">
        <v>3186</v>
      </c>
      <c r="C402" s="65" t="s">
        <v>58</v>
      </c>
      <c r="D402" s="65" t="s">
        <v>59</v>
      </c>
      <c r="E402" s="65" t="s">
        <v>49</v>
      </c>
      <c r="F402" s="65" t="s">
        <v>51</v>
      </c>
      <c r="G402" s="65" t="s">
        <v>51</v>
      </c>
      <c r="H402" s="65" t="s">
        <v>52</v>
      </c>
      <c r="I402" s="65" t="s">
        <v>60</v>
      </c>
      <c r="J402" s="65" t="s">
        <v>3984</v>
      </c>
      <c r="K402" s="65" t="s">
        <v>3986</v>
      </c>
      <c r="L402" s="65" t="s">
        <v>61</v>
      </c>
      <c r="M402" s="65" t="s">
        <v>61</v>
      </c>
      <c r="N402" s="65" t="s">
        <v>61</v>
      </c>
      <c r="O402" s="65" t="s">
        <v>61</v>
      </c>
      <c r="P402" s="65" t="s">
        <v>61</v>
      </c>
      <c r="Q402" s="65" t="s">
        <v>61</v>
      </c>
      <c r="R402" s="65" t="s">
        <v>61</v>
      </c>
      <c r="S402" s="65" t="s">
        <v>61</v>
      </c>
      <c r="T402" s="65" t="s">
        <v>62</v>
      </c>
      <c r="U402" s="65" t="s">
        <v>62</v>
      </c>
      <c r="V402" s="65" t="s">
        <v>62</v>
      </c>
      <c r="W402" s="65" t="s">
        <v>61</v>
      </c>
      <c r="X402" s="65" t="s">
        <v>63</v>
      </c>
      <c r="Y402" s="65" t="s">
        <v>3280</v>
      </c>
      <c r="Z402" s="68" t="s">
        <v>3343</v>
      </c>
      <c r="AA402" s="65" t="s">
        <v>62</v>
      </c>
      <c r="AB402" s="65" t="s">
        <v>64</v>
      </c>
      <c r="AC402" s="65" t="s">
        <v>77</v>
      </c>
      <c r="AD402" s="65" t="s">
        <v>3343</v>
      </c>
      <c r="AE402" s="65" t="s">
        <v>62</v>
      </c>
      <c r="AF402" s="65" t="s">
        <v>62</v>
      </c>
      <c r="AG402" s="65" t="s">
        <v>2675</v>
      </c>
      <c r="AH402" s="65" t="s">
        <v>3343</v>
      </c>
      <c r="AI402" s="65" t="s">
        <v>62</v>
      </c>
      <c r="AJ402" s="65" t="s">
        <v>66</v>
      </c>
      <c r="AK402" s="65" t="s">
        <v>66</v>
      </c>
      <c r="AL402" s="65" t="s">
        <v>66</v>
      </c>
      <c r="AM402" s="65" t="s">
        <v>61</v>
      </c>
    </row>
    <row r="403" spans="1:39" ht="168">
      <c r="A403" s="65" t="s">
        <v>3683</v>
      </c>
      <c r="B403" s="65" t="s">
        <v>3187</v>
      </c>
      <c r="C403" s="65" t="s">
        <v>58</v>
      </c>
      <c r="D403" s="65" t="s">
        <v>68</v>
      </c>
      <c r="E403" s="65" t="s">
        <v>49</v>
      </c>
      <c r="F403" s="65" t="s">
        <v>51</v>
      </c>
      <c r="G403" s="65" t="s">
        <v>3983</v>
      </c>
      <c r="H403" s="65" t="s">
        <v>52</v>
      </c>
      <c r="I403" s="65" t="s">
        <v>69</v>
      </c>
      <c r="J403" s="65" t="s">
        <v>3984</v>
      </c>
      <c r="K403" s="65" t="s">
        <v>3992</v>
      </c>
      <c r="L403" s="65" t="s">
        <v>62</v>
      </c>
      <c r="M403" s="65" t="s">
        <v>62</v>
      </c>
      <c r="N403" s="65" t="s">
        <v>62</v>
      </c>
      <c r="O403" s="65" t="s">
        <v>61</v>
      </c>
      <c r="P403" s="65" t="s">
        <v>61</v>
      </c>
      <c r="Q403" s="65" t="s">
        <v>61</v>
      </c>
      <c r="R403" s="65" t="s">
        <v>61</v>
      </c>
      <c r="S403" s="65" t="s">
        <v>61</v>
      </c>
      <c r="T403" s="65" t="s">
        <v>62</v>
      </c>
      <c r="U403" s="65" t="s">
        <v>62</v>
      </c>
      <c r="V403" s="65" t="s">
        <v>62</v>
      </c>
      <c r="W403" s="65" t="s">
        <v>61</v>
      </c>
      <c r="X403" s="65" t="s">
        <v>536</v>
      </c>
      <c r="Y403" s="65" t="s">
        <v>76</v>
      </c>
      <c r="Z403" s="68" t="s">
        <v>3343</v>
      </c>
      <c r="AA403" s="65" t="s">
        <v>62</v>
      </c>
      <c r="AB403" s="65" t="s">
        <v>64</v>
      </c>
      <c r="AC403" s="65" t="s">
        <v>77</v>
      </c>
      <c r="AD403" s="65" t="s">
        <v>3343</v>
      </c>
      <c r="AE403" s="65" t="s">
        <v>62</v>
      </c>
      <c r="AF403" s="65" t="s">
        <v>61</v>
      </c>
      <c r="AG403" s="65" t="s">
        <v>61</v>
      </c>
      <c r="AH403" s="65" t="s">
        <v>61</v>
      </c>
      <c r="AI403" s="65" t="s">
        <v>61</v>
      </c>
      <c r="AJ403" s="65" t="s">
        <v>72</v>
      </c>
      <c r="AK403" s="65" t="s">
        <v>72</v>
      </c>
      <c r="AL403" s="65" t="s">
        <v>72</v>
      </c>
      <c r="AM403" s="65" t="s">
        <v>61</v>
      </c>
    </row>
    <row r="404" spans="1:39" ht="168">
      <c r="A404" s="65" t="s">
        <v>3684</v>
      </c>
      <c r="B404" s="65" t="s">
        <v>3192</v>
      </c>
      <c r="C404" s="65" t="s">
        <v>1755</v>
      </c>
      <c r="D404" s="65" t="s">
        <v>1762</v>
      </c>
      <c r="E404" s="65" t="s">
        <v>1721</v>
      </c>
      <c r="F404" s="65" t="s">
        <v>149</v>
      </c>
      <c r="G404" s="65" t="s">
        <v>3983</v>
      </c>
      <c r="H404" s="65" t="s">
        <v>1750</v>
      </c>
      <c r="I404" s="65" t="s">
        <v>1763</v>
      </c>
      <c r="J404" s="65" t="s">
        <v>3982</v>
      </c>
      <c r="K404" s="65"/>
      <c r="L404" s="65" t="s">
        <v>62</v>
      </c>
      <c r="M404" s="65" t="s">
        <v>62</v>
      </c>
      <c r="N404" s="65" t="s">
        <v>62</v>
      </c>
      <c r="O404" s="65" t="s">
        <v>61</v>
      </c>
      <c r="P404" s="65" t="s">
        <v>61</v>
      </c>
      <c r="Q404" s="65" t="s">
        <v>61</v>
      </c>
      <c r="R404" s="65" t="s">
        <v>61</v>
      </c>
      <c r="S404" s="65" t="s">
        <v>61</v>
      </c>
      <c r="T404" s="65" t="s">
        <v>62</v>
      </c>
      <c r="U404" s="65" t="s">
        <v>62</v>
      </c>
      <c r="V404" s="65" t="s">
        <v>62</v>
      </c>
      <c r="W404" s="65" t="s">
        <v>61</v>
      </c>
      <c r="X404" s="65" t="s">
        <v>76</v>
      </c>
      <c r="Y404" s="65" t="s">
        <v>76</v>
      </c>
      <c r="Z404" s="65" t="s">
        <v>76</v>
      </c>
      <c r="AA404" s="65" t="s">
        <v>61</v>
      </c>
      <c r="AB404" s="65" t="s">
        <v>77</v>
      </c>
      <c r="AC404" s="65" t="s">
        <v>77</v>
      </c>
      <c r="AD404" s="65" t="s">
        <v>77</v>
      </c>
      <c r="AE404" s="65" t="s">
        <v>61</v>
      </c>
      <c r="AF404" s="65" t="s">
        <v>61</v>
      </c>
      <c r="AG404" s="65" t="s">
        <v>61</v>
      </c>
      <c r="AH404" s="65" t="s">
        <v>61</v>
      </c>
      <c r="AI404" s="65" t="s">
        <v>61</v>
      </c>
      <c r="AJ404" s="65" t="s">
        <v>72</v>
      </c>
      <c r="AK404" s="65" t="s">
        <v>72</v>
      </c>
      <c r="AL404" s="65" t="s">
        <v>72</v>
      </c>
      <c r="AM404" s="65" t="s">
        <v>61</v>
      </c>
    </row>
    <row r="405" spans="1:39" ht="200.25">
      <c r="A405" s="65" t="s">
        <v>3685</v>
      </c>
      <c r="B405" s="65" t="s">
        <v>3187</v>
      </c>
      <c r="C405" s="65" t="s">
        <v>1755</v>
      </c>
      <c r="D405" s="65" t="s">
        <v>1758</v>
      </c>
      <c r="E405" s="65" t="s">
        <v>1721</v>
      </c>
      <c r="F405" s="65" t="s">
        <v>149</v>
      </c>
      <c r="G405" s="65" t="s">
        <v>3983</v>
      </c>
      <c r="H405" s="65" t="s">
        <v>1750</v>
      </c>
      <c r="I405" s="65" t="s">
        <v>1759</v>
      </c>
      <c r="J405" s="65" t="s">
        <v>3984</v>
      </c>
      <c r="K405" s="65" t="s">
        <v>3985</v>
      </c>
      <c r="L405" s="65" t="s">
        <v>61</v>
      </c>
      <c r="M405" s="65" t="s">
        <v>62</v>
      </c>
      <c r="N405" s="68" t="s">
        <v>3343</v>
      </c>
      <c r="O405" s="65" t="s">
        <v>62</v>
      </c>
      <c r="P405" s="65" t="s">
        <v>61</v>
      </c>
      <c r="Q405" s="65" t="s">
        <v>61</v>
      </c>
      <c r="R405" s="65" t="s">
        <v>61</v>
      </c>
      <c r="S405" s="65" t="s">
        <v>61</v>
      </c>
      <c r="T405" s="65" t="s">
        <v>62</v>
      </c>
      <c r="U405" s="65" t="s">
        <v>62</v>
      </c>
      <c r="V405" s="65" t="s">
        <v>62</v>
      </c>
      <c r="W405" s="65" t="s">
        <v>61</v>
      </c>
      <c r="X405" s="65" t="s">
        <v>4012</v>
      </c>
      <c r="Y405" s="65" t="s">
        <v>222</v>
      </c>
      <c r="Z405" s="68" t="s">
        <v>3343</v>
      </c>
      <c r="AA405" s="65" t="s">
        <v>62</v>
      </c>
      <c r="AB405" s="65" t="s">
        <v>64</v>
      </c>
      <c r="AC405" s="65" t="s">
        <v>77</v>
      </c>
      <c r="AD405" s="65" t="s">
        <v>3343</v>
      </c>
      <c r="AE405" s="65" t="s">
        <v>62</v>
      </c>
      <c r="AF405" s="65" t="s">
        <v>62</v>
      </c>
      <c r="AG405" s="65" t="s">
        <v>61</v>
      </c>
      <c r="AH405" s="65" t="s">
        <v>3343</v>
      </c>
      <c r="AI405" s="65" t="s">
        <v>62</v>
      </c>
      <c r="AJ405" s="65" t="s">
        <v>66</v>
      </c>
      <c r="AK405" s="65" t="s">
        <v>72</v>
      </c>
      <c r="AL405" s="65" t="s">
        <v>3343</v>
      </c>
      <c r="AM405" s="65" t="s">
        <v>62</v>
      </c>
    </row>
    <row r="406" spans="1:39" ht="168">
      <c r="A406" s="65" t="s">
        <v>3686</v>
      </c>
      <c r="B406" s="65" t="s">
        <v>3186</v>
      </c>
      <c r="C406" s="65" t="s">
        <v>1755</v>
      </c>
      <c r="D406" s="65" t="s">
        <v>1756</v>
      </c>
      <c r="E406" s="65" t="s">
        <v>1721</v>
      </c>
      <c r="F406" s="65" t="s">
        <v>149</v>
      </c>
      <c r="G406" s="65" t="s">
        <v>2704</v>
      </c>
      <c r="H406" s="65" t="s">
        <v>1750</v>
      </c>
      <c r="I406" s="65" t="s">
        <v>1757</v>
      </c>
      <c r="J406" s="65" t="s">
        <v>3982</v>
      </c>
      <c r="K406" s="65"/>
      <c r="L406" s="65" t="s">
        <v>62</v>
      </c>
      <c r="M406" s="65" t="s">
        <v>62</v>
      </c>
      <c r="N406" s="65" t="s">
        <v>62</v>
      </c>
      <c r="O406" s="65" t="s">
        <v>61</v>
      </c>
      <c r="P406" s="65" t="s">
        <v>61</v>
      </c>
      <c r="Q406" s="65" t="s">
        <v>61</v>
      </c>
      <c r="R406" s="65" t="s">
        <v>61</v>
      </c>
      <c r="S406" s="65" t="s">
        <v>61</v>
      </c>
      <c r="T406" s="65" t="s">
        <v>62</v>
      </c>
      <c r="U406" s="65" t="s">
        <v>62</v>
      </c>
      <c r="V406" s="65" t="s">
        <v>62</v>
      </c>
      <c r="W406" s="65" t="s">
        <v>61</v>
      </c>
      <c r="X406" s="65" t="s">
        <v>76</v>
      </c>
      <c r="Y406" s="65" t="s">
        <v>76</v>
      </c>
      <c r="Z406" s="65" t="s">
        <v>76</v>
      </c>
      <c r="AA406" s="65" t="s">
        <v>61</v>
      </c>
      <c r="AB406" s="65" t="s">
        <v>77</v>
      </c>
      <c r="AC406" s="65" t="s">
        <v>77</v>
      </c>
      <c r="AD406" s="65" t="s">
        <v>77</v>
      </c>
      <c r="AE406" s="65" t="s">
        <v>61</v>
      </c>
      <c r="AF406" s="65" t="s">
        <v>61</v>
      </c>
      <c r="AG406" s="65" t="s">
        <v>61</v>
      </c>
      <c r="AH406" s="65" t="s">
        <v>61</v>
      </c>
      <c r="AI406" s="65" t="s">
        <v>61</v>
      </c>
      <c r="AJ406" s="65" t="s">
        <v>72</v>
      </c>
      <c r="AK406" s="65" t="s">
        <v>72</v>
      </c>
      <c r="AL406" s="65" t="s">
        <v>72</v>
      </c>
      <c r="AM406" s="65" t="s">
        <v>61</v>
      </c>
    </row>
    <row r="407" spans="1:39" ht="183.75">
      <c r="A407" s="65" t="s">
        <v>3687</v>
      </c>
      <c r="B407" s="65" t="s">
        <v>3192</v>
      </c>
      <c r="C407" s="65" t="s">
        <v>563</v>
      </c>
      <c r="D407" s="65" t="s">
        <v>569</v>
      </c>
      <c r="E407" s="65" t="s">
        <v>556</v>
      </c>
      <c r="F407" s="65" t="s">
        <v>51</v>
      </c>
      <c r="G407" s="65" t="s">
        <v>3983</v>
      </c>
      <c r="H407" s="65" t="s">
        <v>558</v>
      </c>
      <c r="I407" s="65" t="s">
        <v>570</v>
      </c>
      <c r="J407" s="65" t="s">
        <v>3984</v>
      </c>
      <c r="K407" s="65" t="s">
        <v>4007</v>
      </c>
      <c r="L407" s="65" t="s">
        <v>102</v>
      </c>
      <c r="M407" s="65" t="s">
        <v>61</v>
      </c>
      <c r="N407" s="68" t="s">
        <v>3343</v>
      </c>
      <c r="O407" s="65" t="s">
        <v>62</v>
      </c>
      <c r="P407" s="65" t="s">
        <v>61</v>
      </c>
      <c r="Q407" s="65" t="s">
        <v>61</v>
      </c>
      <c r="R407" s="65" t="s">
        <v>61</v>
      </c>
      <c r="S407" s="65" t="s">
        <v>61</v>
      </c>
      <c r="T407" s="65" t="s">
        <v>62</v>
      </c>
      <c r="U407" s="65" t="s">
        <v>62</v>
      </c>
      <c r="V407" s="65" t="s">
        <v>62</v>
      </c>
      <c r="W407" s="65" t="s">
        <v>61</v>
      </c>
      <c r="X407" s="65" t="s">
        <v>3688</v>
      </c>
      <c r="Y407" s="65" t="s">
        <v>138</v>
      </c>
      <c r="Z407" s="68" t="s">
        <v>3343</v>
      </c>
      <c r="AA407" s="65" t="s">
        <v>62</v>
      </c>
      <c r="AB407" s="65" t="s">
        <v>64</v>
      </c>
      <c r="AC407" s="65" t="s">
        <v>125</v>
      </c>
      <c r="AD407" s="65" t="s">
        <v>3343</v>
      </c>
      <c r="AE407" s="65" t="s">
        <v>62</v>
      </c>
      <c r="AF407" s="65" t="s">
        <v>62</v>
      </c>
      <c r="AG407" s="65" t="s">
        <v>62</v>
      </c>
      <c r="AH407" s="65" t="s">
        <v>62</v>
      </c>
      <c r="AI407" s="65" t="s">
        <v>61</v>
      </c>
      <c r="AJ407" s="65" t="s">
        <v>66</v>
      </c>
      <c r="AK407" s="65" t="s">
        <v>162</v>
      </c>
      <c r="AL407" s="65" t="s">
        <v>3343</v>
      </c>
      <c r="AM407" s="65" t="s">
        <v>62</v>
      </c>
    </row>
    <row r="408" spans="1:39" ht="168">
      <c r="A408" s="65" t="s">
        <v>3689</v>
      </c>
      <c r="B408" s="65" t="s">
        <v>3187</v>
      </c>
      <c r="C408" s="65" t="s">
        <v>563</v>
      </c>
      <c r="D408" s="65" t="s">
        <v>567</v>
      </c>
      <c r="E408" s="65" t="s">
        <v>556</v>
      </c>
      <c r="F408" s="65" t="s">
        <v>51</v>
      </c>
      <c r="G408" s="65" t="s">
        <v>3983</v>
      </c>
      <c r="H408" s="65" t="s">
        <v>558</v>
      </c>
      <c r="I408" s="65" t="s">
        <v>568</v>
      </c>
      <c r="J408" s="65" t="s">
        <v>3982</v>
      </c>
      <c r="K408" s="65"/>
      <c r="L408" s="65" t="s">
        <v>62</v>
      </c>
      <c r="M408" s="65" t="s">
        <v>62</v>
      </c>
      <c r="N408" s="65" t="s">
        <v>62</v>
      </c>
      <c r="O408" s="65" t="s">
        <v>61</v>
      </c>
      <c r="P408" s="65" t="s">
        <v>61</v>
      </c>
      <c r="Q408" s="65" t="s">
        <v>61</v>
      </c>
      <c r="R408" s="65" t="s">
        <v>61</v>
      </c>
      <c r="S408" s="65" t="s">
        <v>61</v>
      </c>
      <c r="T408" s="65" t="s">
        <v>62</v>
      </c>
      <c r="U408" s="65" t="s">
        <v>62</v>
      </c>
      <c r="V408" s="65" t="s">
        <v>62</v>
      </c>
      <c r="W408" s="65" t="s">
        <v>61</v>
      </c>
      <c r="X408" s="65" t="s">
        <v>76</v>
      </c>
      <c r="Y408" s="65" t="s">
        <v>76</v>
      </c>
      <c r="Z408" s="65" t="s">
        <v>76</v>
      </c>
      <c r="AA408" s="65" t="s">
        <v>61</v>
      </c>
      <c r="AB408" s="65" t="s">
        <v>77</v>
      </c>
      <c r="AC408" s="65" t="s">
        <v>77</v>
      </c>
      <c r="AD408" s="65" t="s">
        <v>77</v>
      </c>
      <c r="AE408" s="65" t="s">
        <v>61</v>
      </c>
      <c r="AF408" s="65" t="s">
        <v>61</v>
      </c>
      <c r="AG408" s="65" t="s">
        <v>61</v>
      </c>
      <c r="AH408" s="65" t="s">
        <v>61</v>
      </c>
      <c r="AI408" s="65" t="s">
        <v>61</v>
      </c>
      <c r="AJ408" s="65" t="s">
        <v>72</v>
      </c>
      <c r="AK408" s="65" t="s">
        <v>72</v>
      </c>
      <c r="AL408" s="65" t="s">
        <v>72</v>
      </c>
      <c r="AM408" s="65" t="s">
        <v>61</v>
      </c>
    </row>
    <row r="409" spans="1:39" ht="200.25">
      <c r="A409" s="65" t="s">
        <v>3690</v>
      </c>
      <c r="B409" s="65" t="s">
        <v>3186</v>
      </c>
      <c r="C409" s="65" t="s">
        <v>563</v>
      </c>
      <c r="D409" s="65" t="s">
        <v>564</v>
      </c>
      <c r="E409" s="65" t="s">
        <v>556</v>
      </c>
      <c r="F409" s="65" t="s">
        <v>51</v>
      </c>
      <c r="G409" s="65" t="s">
        <v>51</v>
      </c>
      <c r="H409" s="65" t="s">
        <v>558</v>
      </c>
      <c r="I409" s="65" t="s">
        <v>565</v>
      </c>
      <c r="J409" s="65" t="s">
        <v>3984</v>
      </c>
      <c r="K409" s="65" t="s">
        <v>3985</v>
      </c>
      <c r="L409" s="65" t="s">
        <v>62</v>
      </c>
      <c r="M409" s="65" t="s">
        <v>61</v>
      </c>
      <c r="N409" s="68" t="s">
        <v>3343</v>
      </c>
      <c r="O409" s="65" t="s">
        <v>62</v>
      </c>
      <c r="P409" s="65" t="s">
        <v>61</v>
      </c>
      <c r="Q409" s="65" t="s">
        <v>61</v>
      </c>
      <c r="R409" s="65" t="s">
        <v>61</v>
      </c>
      <c r="S409" s="65" t="s">
        <v>61</v>
      </c>
      <c r="T409" s="65" t="s">
        <v>62</v>
      </c>
      <c r="U409" s="65" t="s">
        <v>62</v>
      </c>
      <c r="V409" s="65" t="s">
        <v>62</v>
      </c>
      <c r="W409" s="65" t="s">
        <v>61</v>
      </c>
      <c r="X409" s="65" t="s">
        <v>76</v>
      </c>
      <c r="Y409" s="65" t="s">
        <v>138</v>
      </c>
      <c r="Z409" s="68" t="s">
        <v>3343</v>
      </c>
      <c r="AA409" s="65" t="s">
        <v>62</v>
      </c>
      <c r="AB409" s="65" t="s">
        <v>77</v>
      </c>
      <c r="AC409" s="65" t="s">
        <v>125</v>
      </c>
      <c r="AD409" s="65" t="s">
        <v>3343</v>
      </c>
      <c r="AE409" s="65" t="s">
        <v>62</v>
      </c>
      <c r="AF409" s="65" t="s">
        <v>61</v>
      </c>
      <c r="AG409" s="65" t="s">
        <v>62</v>
      </c>
      <c r="AH409" s="65" t="s">
        <v>3343</v>
      </c>
      <c r="AI409" s="65" t="s">
        <v>62</v>
      </c>
      <c r="AJ409" s="65" t="s">
        <v>72</v>
      </c>
      <c r="AK409" s="65" t="s">
        <v>66</v>
      </c>
      <c r="AL409" s="65" t="s">
        <v>3343</v>
      </c>
      <c r="AM409" s="65" t="s">
        <v>62</v>
      </c>
    </row>
    <row r="410" spans="1:39" ht="168">
      <c r="A410" s="65" t="s">
        <v>3691</v>
      </c>
      <c r="B410" s="65" t="s">
        <v>3192</v>
      </c>
      <c r="C410" s="65" t="s">
        <v>2301</v>
      </c>
      <c r="D410" s="65" t="s">
        <v>2306</v>
      </c>
      <c r="E410" s="65" t="s">
        <v>2282</v>
      </c>
      <c r="F410" s="65" t="s">
        <v>149</v>
      </c>
      <c r="G410" s="65" t="s">
        <v>3983</v>
      </c>
      <c r="H410" s="65" t="s">
        <v>2296</v>
      </c>
      <c r="I410" s="65" t="s">
        <v>3038</v>
      </c>
      <c r="J410" s="65" t="s">
        <v>3982</v>
      </c>
      <c r="K410" s="65"/>
      <c r="L410" s="65" t="s">
        <v>62</v>
      </c>
      <c r="M410" s="65" t="s">
        <v>62</v>
      </c>
      <c r="N410" s="65" t="s">
        <v>62</v>
      </c>
      <c r="O410" s="65" t="s">
        <v>61</v>
      </c>
      <c r="P410" s="65" t="s">
        <v>61</v>
      </c>
      <c r="Q410" s="65" t="s">
        <v>61</v>
      </c>
      <c r="R410" s="65" t="s">
        <v>61</v>
      </c>
      <c r="S410" s="65" t="s">
        <v>61</v>
      </c>
      <c r="T410" s="65" t="s">
        <v>62</v>
      </c>
      <c r="U410" s="65" t="s">
        <v>62</v>
      </c>
      <c r="V410" s="65" t="s">
        <v>62</v>
      </c>
      <c r="W410" s="65" t="s">
        <v>61</v>
      </c>
      <c r="X410" s="65" t="s">
        <v>76</v>
      </c>
      <c r="Y410" s="65" t="s">
        <v>76</v>
      </c>
      <c r="Z410" s="65" t="s">
        <v>76</v>
      </c>
      <c r="AA410" s="65" t="s">
        <v>61</v>
      </c>
      <c r="AB410" s="65" t="s">
        <v>77</v>
      </c>
      <c r="AC410" s="65" t="s">
        <v>77</v>
      </c>
      <c r="AD410" s="65" t="s">
        <v>77</v>
      </c>
      <c r="AE410" s="65" t="s">
        <v>61</v>
      </c>
      <c r="AF410" s="65" t="s">
        <v>61</v>
      </c>
      <c r="AG410" s="65" t="s">
        <v>61</v>
      </c>
      <c r="AH410" s="65" t="s">
        <v>61</v>
      </c>
      <c r="AI410" s="65" t="s">
        <v>61</v>
      </c>
      <c r="AJ410" s="65" t="s">
        <v>72</v>
      </c>
      <c r="AK410" s="65" t="s">
        <v>72</v>
      </c>
      <c r="AL410" s="65" t="s">
        <v>72</v>
      </c>
      <c r="AM410" s="65" t="s">
        <v>61</v>
      </c>
    </row>
    <row r="411" spans="1:39" ht="168">
      <c r="A411" s="65" t="s">
        <v>3692</v>
      </c>
      <c r="B411" s="65" t="s">
        <v>3187</v>
      </c>
      <c r="C411" s="65" t="s">
        <v>2301</v>
      </c>
      <c r="D411" s="65" t="s">
        <v>2304</v>
      </c>
      <c r="E411" s="65" t="s">
        <v>2282</v>
      </c>
      <c r="F411" s="65" t="s">
        <v>149</v>
      </c>
      <c r="G411" s="65" t="s">
        <v>3983</v>
      </c>
      <c r="H411" s="65" t="s">
        <v>2296</v>
      </c>
      <c r="I411" s="65" t="s">
        <v>3037</v>
      </c>
      <c r="J411" s="65" t="s">
        <v>3982</v>
      </c>
      <c r="K411" s="65"/>
      <c r="L411" s="65" t="s">
        <v>62</v>
      </c>
      <c r="M411" s="65" t="s">
        <v>62</v>
      </c>
      <c r="N411" s="65" t="s">
        <v>62</v>
      </c>
      <c r="O411" s="65" t="s">
        <v>61</v>
      </c>
      <c r="P411" s="65" t="s">
        <v>61</v>
      </c>
      <c r="Q411" s="65" t="s">
        <v>61</v>
      </c>
      <c r="R411" s="65" t="s">
        <v>61</v>
      </c>
      <c r="S411" s="65" t="s">
        <v>61</v>
      </c>
      <c r="T411" s="65" t="s">
        <v>62</v>
      </c>
      <c r="U411" s="65" t="s">
        <v>62</v>
      </c>
      <c r="V411" s="65" t="s">
        <v>62</v>
      </c>
      <c r="W411" s="65" t="s">
        <v>61</v>
      </c>
      <c r="X411" s="65" t="s">
        <v>76</v>
      </c>
      <c r="Y411" s="65" t="s">
        <v>76</v>
      </c>
      <c r="Z411" s="65" t="s">
        <v>76</v>
      </c>
      <c r="AA411" s="65" t="s">
        <v>61</v>
      </c>
      <c r="AB411" s="65" t="s">
        <v>77</v>
      </c>
      <c r="AC411" s="65" t="s">
        <v>77</v>
      </c>
      <c r="AD411" s="65" t="s">
        <v>77</v>
      </c>
      <c r="AE411" s="65" t="s">
        <v>61</v>
      </c>
      <c r="AF411" s="65" t="s">
        <v>61</v>
      </c>
      <c r="AG411" s="65" t="s">
        <v>61</v>
      </c>
      <c r="AH411" s="65" t="s">
        <v>61</v>
      </c>
      <c r="AI411" s="65" t="s">
        <v>61</v>
      </c>
      <c r="AJ411" s="65" t="s">
        <v>72</v>
      </c>
      <c r="AK411" s="65" t="s">
        <v>72</v>
      </c>
      <c r="AL411" s="65" t="s">
        <v>72</v>
      </c>
      <c r="AM411" s="65" t="s">
        <v>61</v>
      </c>
    </row>
    <row r="412" spans="1:39" ht="168">
      <c r="A412" s="65" t="s">
        <v>3693</v>
      </c>
      <c r="B412" s="65" t="s">
        <v>3186</v>
      </c>
      <c r="C412" s="65" t="s">
        <v>2301</v>
      </c>
      <c r="D412" s="65" t="s">
        <v>2302</v>
      </c>
      <c r="E412" s="65" t="s">
        <v>2282</v>
      </c>
      <c r="F412" s="65" t="s">
        <v>149</v>
      </c>
      <c r="G412" s="65" t="s">
        <v>2704</v>
      </c>
      <c r="H412" s="65" t="s">
        <v>2296</v>
      </c>
      <c r="I412" s="65" t="s">
        <v>3036</v>
      </c>
      <c r="J412" s="65" t="s">
        <v>3982</v>
      </c>
      <c r="K412" s="65"/>
      <c r="L412" s="65" t="s">
        <v>62</v>
      </c>
      <c r="M412" s="65" t="s">
        <v>62</v>
      </c>
      <c r="N412" s="65" t="s">
        <v>62</v>
      </c>
      <c r="O412" s="65" t="s">
        <v>61</v>
      </c>
      <c r="P412" s="65" t="s">
        <v>61</v>
      </c>
      <c r="Q412" s="65" t="s">
        <v>61</v>
      </c>
      <c r="R412" s="65" t="s">
        <v>61</v>
      </c>
      <c r="S412" s="65" t="s">
        <v>61</v>
      </c>
      <c r="T412" s="65" t="s">
        <v>62</v>
      </c>
      <c r="U412" s="65" t="s">
        <v>62</v>
      </c>
      <c r="V412" s="65" t="s">
        <v>62</v>
      </c>
      <c r="W412" s="65" t="s">
        <v>61</v>
      </c>
      <c r="X412" s="65" t="s">
        <v>76</v>
      </c>
      <c r="Y412" s="65" t="s">
        <v>76</v>
      </c>
      <c r="Z412" s="65" t="s">
        <v>76</v>
      </c>
      <c r="AA412" s="65" t="s">
        <v>61</v>
      </c>
      <c r="AB412" s="65" t="s">
        <v>77</v>
      </c>
      <c r="AC412" s="65" t="s">
        <v>77</v>
      </c>
      <c r="AD412" s="65" t="s">
        <v>77</v>
      </c>
      <c r="AE412" s="65" t="s">
        <v>61</v>
      </c>
      <c r="AF412" s="65" t="s">
        <v>61</v>
      </c>
      <c r="AG412" s="65" t="s">
        <v>61</v>
      </c>
      <c r="AH412" s="65" t="s">
        <v>61</v>
      </c>
      <c r="AI412" s="65" t="s">
        <v>61</v>
      </c>
      <c r="AJ412" s="65" t="s">
        <v>72</v>
      </c>
      <c r="AK412" s="65" t="s">
        <v>72</v>
      </c>
      <c r="AL412" s="65" t="s">
        <v>72</v>
      </c>
      <c r="AM412" s="65" t="s">
        <v>61</v>
      </c>
    </row>
    <row r="413" spans="1:39" ht="300.75">
      <c r="A413" s="65" t="s">
        <v>3694</v>
      </c>
      <c r="B413" s="65" t="s">
        <v>3192</v>
      </c>
      <c r="C413" s="65" t="s">
        <v>1214</v>
      </c>
      <c r="D413" s="65" t="s">
        <v>1220</v>
      </c>
      <c r="E413" s="65" t="s">
        <v>1112</v>
      </c>
      <c r="F413" s="65" t="s">
        <v>114</v>
      </c>
      <c r="G413" s="65" t="s">
        <v>3983</v>
      </c>
      <c r="H413" s="65" t="s">
        <v>1209</v>
      </c>
      <c r="I413" s="65" t="s">
        <v>1221</v>
      </c>
      <c r="J413" s="65" t="s">
        <v>3982</v>
      </c>
      <c r="K413" s="65"/>
      <c r="L413" s="65" t="s">
        <v>62</v>
      </c>
      <c r="M413" s="65" t="s">
        <v>62</v>
      </c>
      <c r="N413" s="65" t="s">
        <v>62</v>
      </c>
      <c r="O413" s="65" t="s">
        <v>61</v>
      </c>
      <c r="P413" s="65" t="s">
        <v>61</v>
      </c>
      <c r="Q413" s="65" t="s">
        <v>61</v>
      </c>
      <c r="R413" s="65" t="s">
        <v>61</v>
      </c>
      <c r="S413" s="65" t="s">
        <v>61</v>
      </c>
      <c r="T413" s="65" t="s">
        <v>62</v>
      </c>
      <c r="U413" s="65" t="s">
        <v>62</v>
      </c>
      <c r="V413" s="65" t="s">
        <v>62</v>
      </c>
      <c r="W413" s="65" t="s">
        <v>61</v>
      </c>
      <c r="X413" s="65" t="s">
        <v>76</v>
      </c>
      <c r="Y413" s="65" t="s">
        <v>76</v>
      </c>
      <c r="Z413" s="65" t="s">
        <v>76</v>
      </c>
      <c r="AA413" s="65" t="s">
        <v>61</v>
      </c>
      <c r="AB413" s="65" t="s">
        <v>77</v>
      </c>
      <c r="AC413" s="65" t="s">
        <v>77</v>
      </c>
      <c r="AD413" s="65" t="s">
        <v>77</v>
      </c>
      <c r="AE413" s="65" t="s">
        <v>61</v>
      </c>
      <c r="AF413" s="65" t="s">
        <v>61</v>
      </c>
      <c r="AG413" s="65" t="s">
        <v>61</v>
      </c>
      <c r="AH413" s="65" t="s">
        <v>61</v>
      </c>
      <c r="AI413" s="65" t="s">
        <v>61</v>
      </c>
      <c r="AJ413" s="65" t="s">
        <v>72</v>
      </c>
      <c r="AK413" s="65" t="s">
        <v>72</v>
      </c>
      <c r="AL413" s="65" t="s">
        <v>72</v>
      </c>
      <c r="AM413" s="65" t="s">
        <v>61</v>
      </c>
    </row>
    <row r="414" spans="1:39" ht="300.75">
      <c r="A414" s="65" t="s">
        <v>3695</v>
      </c>
      <c r="B414" s="65" t="s">
        <v>3187</v>
      </c>
      <c r="C414" s="65" t="s">
        <v>1214</v>
      </c>
      <c r="D414" s="65" t="s">
        <v>1217</v>
      </c>
      <c r="E414" s="65" t="s">
        <v>1112</v>
      </c>
      <c r="F414" s="65" t="s">
        <v>114</v>
      </c>
      <c r="G414" s="65" t="s">
        <v>3983</v>
      </c>
      <c r="H414" s="65" t="s">
        <v>1209</v>
      </c>
      <c r="I414" s="65" t="s">
        <v>1218</v>
      </c>
      <c r="J414" s="65" t="s">
        <v>3984</v>
      </c>
      <c r="K414" s="65" t="s">
        <v>3985</v>
      </c>
      <c r="L414" s="65" t="s">
        <v>61</v>
      </c>
      <c r="M414" s="65" t="s">
        <v>62</v>
      </c>
      <c r="N414" s="68" t="s">
        <v>3343</v>
      </c>
      <c r="O414" s="65" t="s">
        <v>62</v>
      </c>
      <c r="P414" s="65" t="s">
        <v>61</v>
      </c>
      <c r="Q414" s="65" t="s">
        <v>61</v>
      </c>
      <c r="R414" s="65" t="s">
        <v>61</v>
      </c>
      <c r="S414" s="65" t="s">
        <v>61</v>
      </c>
      <c r="T414" s="65" t="s">
        <v>62</v>
      </c>
      <c r="U414" s="65" t="s">
        <v>62</v>
      </c>
      <c r="V414" s="65" t="s">
        <v>62</v>
      </c>
      <c r="W414" s="65" t="s">
        <v>61</v>
      </c>
      <c r="X414" s="65" t="s">
        <v>3688</v>
      </c>
      <c r="Y414" s="65" t="s">
        <v>1295</v>
      </c>
      <c r="Z414" s="68" t="s">
        <v>3343</v>
      </c>
      <c r="AA414" s="65" t="s">
        <v>62</v>
      </c>
      <c r="AB414" s="65" t="s">
        <v>64</v>
      </c>
      <c r="AC414" s="65" t="s">
        <v>77</v>
      </c>
      <c r="AD414" s="65" t="s">
        <v>3343</v>
      </c>
      <c r="AE414" s="65" t="s">
        <v>62</v>
      </c>
      <c r="AF414" s="65" t="s">
        <v>62</v>
      </c>
      <c r="AG414" s="65" t="s">
        <v>61</v>
      </c>
      <c r="AH414" s="65" t="s">
        <v>3343</v>
      </c>
      <c r="AI414" s="65" t="s">
        <v>62</v>
      </c>
      <c r="AJ414" s="65" t="s">
        <v>66</v>
      </c>
      <c r="AK414" s="65" t="s">
        <v>72</v>
      </c>
      <c r="AL414" s="65" t="s">
        <v>3343</v>
      </c>
      <c r="AM414" s="65" t="s">
        <v>62</v>
      </c>
    </row>
    <row r="415" spans="1:39" ht="300.75">
      <c r="A415" s="65" t="s">
        <v>3696</v>
      </c>
      <c r="B415" s="65" t="s">
        <v>3186</v>
      </c>
      <c r="C415" s="65" t="s">
        <v>1214</v>
      </c>
      <c r="D415" s="65" t="s">
        <v>1215</v>
      </c>
      <c r="E415" s="65" t="s">
        <v>1112</v>
      </c>
      <c r="F415" s="65" t="s">
        <v>114</v>
      </c>
      <c r="G415" s="65" t="s">
        <v>2694</v>
      </c>
      <c r="H415" s="65" t="s">
        <v>1209</v>
      </c>
      <c r="I415" s="65" t="s">
        <v>1216</v>
      </c>
      <c r="J415" s="65" t="s">
        <v>3982</v>
      </c>
      <c r="K415" s="65"/>
      <c r="L415" s="65" t="s">
        <v>62</v>
      </c>
      <c r="M415" s="65" t="s">
        <v>62</v>
      </c>
      <c r="N415" s="65" t="s">
        <v>62</v>
      </c>
      <c r="O415" s="65" t="s">
        <v>61</v>
      </c>
      <c r="P415" s="65" t="s">
        <v>61</v>
      </c>
      <c r="Q415" s="65" t="s">
        <v>61</v>
      </c>
      <c r="R415" s="65" t="s">
        <v>61</v>
      </c>
      <c r="S415" s="65" t="s">
        <v>61</v>
      </c>
      <c r="T415" s="65" t="s">
        <v>62</v>
      </c>
      <c r="U415" s="65" t="s">
        <v>62</v>
      </c>
      <c r="V415" s="65" t="s">
        <v>62</v>
      </c>
      <c r="W415" s="65" t="s">
        <v>61</v>
      </c>
      <c r="X415" s="65" t="s">
        <v>76</v>
      </c>
      <c r="Y415" s="65" t="s">
        <v>76</v>
      </c>
      <c r="Z415" s="65" t="s">
        <v>76</v>
      </c>
      <c r="AA415" s="65" t="s">
        <v>61</v>
      </c>
      <c r="AB415" s="65" t="s">
        <v>77</v>
      </c>
      <c r="AC415" s="65" t="s">
        <v>77</v>
      </c>
      <c r="AD415" s="65" t="s">
        <v>77</v>
      </c>
      <c r="AE415" s="65" t="s">
        <v>61</v>
      </c>
      <c r="AF415" s="65" t="s">
        <v>61</v>
      </c>
      <c r="AG415" s="65" t="s">
        <v>61</v>
      </c>
      <c r="AH415" s="65" t="s">
        <v>61</v>
      </c>
      <c r="AI415" s="65" t="s">
        <v>61</v>
      </c>
      <c r="AJ415" s="65" t="s">
        <v>72</v>
      </c>
      <c r="AK415" s="65" t="s">
        <v>72</v>
      </c>
      <c r="AL415" s="65" t="s">
        <v>72</v>
      </c>
      <c r="AM415" s="65" t="s">
        <v>61</v>
      </c>
    </row>
    <row r="416" spans="1:39" ht="168">
      <c r="A416" s="65" t="s">
        <v>3697</v>
      </c>
      <c r="B416" s="65" t="s">
        <v>3186</v>
      </c>
      <c r="C416" s="65" t="s">
        <v>2066</v>
      </c>
      <c r="D416" s="65" t="s">
        <v>2067</v>
      </c>
      <c r="E416" s="65" t="s">
        <v>2046</v>
      </c>
      <c r="F416" s="65" t="s">
        <v>149</v>
      </c>
      <c r="G416" s="65" t="s">
        <v>2704</v>
      </c>
      <c r="H416" s="65" t="s">
        <v>2060</v>
      </c>
      <c r="I416" s="65" t="s">
        <v>2068</v>
      </c>
      <c r="J416" s="65" t="s">
        <v>3982</v>
      </c>
      <c r="K416" s="65"/>
      <c r="L416" s="65" t="s">
        <v>62</v>
      </c>
      <c r="M416" s="65" t="s">
        <v>62</v>
      </c>
      <c r="N416" s="65" t="s">
        <v>62</v>
      </c>
      <c r="O416" s="65" t="s">
        <v>61</v>
      </c>
      <c r="P416" s="65" t="s">
        <v>61</v>
      </c>
      <c r="Q416" s="65" t="s">
        <v>61</v>
      </c>
      <c r="R416" s="65" t="s">
        <v>61</v>
      </c>
      <c r="S416" s="65" t="s">
        <v>61</v>
      </c>
      <c r="T416" s="65" t="s">
        <v>62</v>
      </c>
      <c r="U416" s="65" t="s">
        <v>62</v>
      </c>
      <c r="V416" s="65" t="s">
        <v>62</v>
      </c>
      <c r="W416" s="65" t="s">
        <v>61</v>
      </c>
      <c r="X416" s="65" t="s">
        <v>76</v>
      </c>
      <c r="Y416" s="65" t="s">
        <v>76</v>
      </c>
      <c r="Z416" s="65" t="s">
        <v>76</v>
      </c>
      <c r="AA416" s="65" t="s">
        <v>61</v>
      </c>
      <c r="AB416" s="65" t="s">
        <v>77</v>
      </c>
      <c r="AC416" s="65" t="s">
        <v>77</v>
      </c>
      <c r="AD416" s="65" t="s">
        <v>77</v>
      </c>
      <c r="AE416" s="65" t="s">
        <v>61</v>
      </c>
      <c r="AF416" s="65" t="s">
        <v>61</v>
      </c>
      <c r="AG416" s="65" t="s">
        <v>61</v>
      </c>
      <c r="AH416" s="65" t="s">
        <v>61</v>
      </c>
      <c r="AI416" s="65" t="s">
        <v>61</v>
      </c>
      <c r="AJ416" s="65" t="s">
        <v>72</v>
      </c>
      <c r="AK416" s="65" t="s">
        <v>72</v>
      </c>
      <c r="AL416" s="65" t="s">
        <v>72</v>
      </c>
      <c r="AM416" s="65" t="s">
        <v>61</v>
      </c>
    </row>
    <row r="417" spans="1:39" ht="168">
      <c r="A417" s="65" t="s">
        <v>3698</v>
      </c>
      <c r="B417" s="65" t="s">
        <v>3192</v>
      </c>
      <c r="C417" s="65" t="s">
        <v>2066</v>
      </c>
      <c r="D417" s="65" t="s">
        <v>2071</v>
      </c>
      <c r="E417" s="65" t="s">
        <v>2046</v>
      </c>
      <c r="F417" s="65" t="s">
        <v>149</v>
      </c>
      <c r="G417" s="65" t="s">
        <v>3983</v>
      </c>
      <c r="H417" s="65" t="s">
        <v>2060</v>
      </c>
      <c r="I417" s="65" t="s">
        <v>2072</v>
      </c>
      <c r="J417" s="65" t="s">
        <v>3982</v>
      </c>
      <c r="K417" s="65"/>
      <c r="L417" s="65" t="s">
        <v>62</v>
      </c>
      <c r="M417" s="65" t="s">
        <v>62</v>
      </c>
      <c r="N417" s="65" t="s">
        <v>62</v>
      </c>
      <c r="O417" s="65" t="s">
        <v>61</v>
      </c>
      <c r="P417" s="65" t="s">
        <v>61</v>
      </c>
      <c r="Q417" s="65" t="s">
        <v>61</v>
      </c>
      <c r="R417" s="65" t="s">
        <v>61</v>
      </c>
      <c r="S417" s="65" t="s">
        <v>61</v>
      </c>
      <c r="T417" s="65" t="s">
        <v>62</v>
      </c>
      <c r="U417" s="65" t="s">
        <v>62</v>
      </c>
      <c r="V417" s="65" t="s">
        <v>62</v>
      </c>
      <c r="W417" s="65" t="s">
        <v>61</v>
      </c>
      <c r="X417" s="65" t="s">
        <v>76</v>
      </c>
      <c r="Y417" s="65" t="s">
        <v>76</v>
      </c>
      <c r="Z417" s="65" t="s">
        <v>76</v>
      </c>
      <c r="AA417" s="65" t="s">
        <v>61</v>
      </c>
      <c r="AB417" s="65" t="s">
        <v>77</v>
      </c>
      <c r="AC417" s="65" t="s">
        <v>77</v>
      </c>
      <c r="AD417" s="65" t="s">
        <v>77</v>
      </c>
      <c r="AE417" s="65" t="s">
        <v>61</v>
      </c>
      <c r="AF417" s="65" t="s">
        <v>61</v>
      </c>
      <c r="AG417" s="65" t="s">
        <v>61</v>
      </c>
      <c r="AH417" s="65" t="s">
        <v>61</v>
      </c>
      <c r="AI417" s="65" t="s">
        <v>61</v>
      </c>
      <c r="AJ417" s="65" t="s">
        <v>72</v>
      </c>
      <c r="AK417" s="65" t="s">
        <v>72</v>
      </c>
      <c r="AL417" s="65" t="s">
        <v>72</v>
      </c>
      <c r="AM417" s="65" t="s">
        <v>61</v>
      </c>
    </row>
    <row r="418" spans="1:39" ht="168">
      <c r="A418" s="65" t="s">
        <v>3699</v>
      </c>
      <c r="B418" s="65" t="s">
        <v>3192</v>
      </c>
      <c r="C418" s="65" t="s">
        <v>2066</v>
      </c>
      <c r="D418" s="65" t="s">
        <v>2078</v>
      </c>
      <c r="E418" s="65" t="s">
        <v>2046</v>
      </c>
      <c r="F418" s="65" t="s">
        <v>149</v>
      </c>
      <c r="G418" s="65" t="s">
        <v>3983</v>
      </c>
      <c r="H418" s="65" t="s">
        <v>2060</v>
      </c>
      <c r="I418" s="65" t="s">
        <v>2079</v>
      </c>
      <c r="J418" s="65" t="s">
        <v>3982</v>
      </c>
      <c r="K418" s="65"/>
      <c r="L418" s="65" t="s">
        <v>62</v>
      </c>
      <c r="M418" s="65" t="s">
        <v>62</v>
      </c>
      <c r="N418" s="65" t="s">
        <v>62</v>
      </c>
      <c r="O418" s="65" t="s">
        <v>61</v>
      </c>
      <c r="P418" s="65" t="s">
        <v>61</v>
      </c>
      <c r="Q418" s="65" t="s">
        <v>61</v>
      </c>
      <c r="R418" s="65" t="s">
        <v>61</v>
      </c>
      <c r="S418" s="65" t="s">
        <v>61</v>
      </c>
      <c r="T418" s="65" t="s">
        <v>62</v>
      </c>
      <c r="U418" s="65" t="s">
        <v>62</v>
      </c>
      <c r="V418" s="65" t="s">
        <v>62</v>
      </c>
      <c r="W418" s="65" t="s">
        <v>61</v>
      </c>
      <c r="X418" s="65" t="s">
        <v>76</v>
      </c>
      <c r="Y418" s="65" t="s">
        <v>76</v>
      </c>
      <c r="Z418" s="65" t="s">
        <v>76</v>
      </c>
      <c r="AA418" s="65" t="s">
        <v>61</v>
      </c>
      <c r="AB418" s="65" t="s">
        <v>77</v>
      </c>
      <c r="AC418" s="65" t="s">
        <v>77</v>
      </c>
      <c r="AD418" s="65" t="s">
        <v>77</v>
      </c>
      <c r="AE418" s="65" t="s">
        <v>61</v>
      </c>
      <c r="AF418" s="65" t="s">
        <v>61</v>
      </c>
      <c r="AG418" s="65" t="s">
        <v>61</v>
      </c>
      <c r="AH418" s="65" t="s">
        <v>61</v>
      </c>
      <c r="AI418" s="65" t="s">
        <v>61</v>
      </c>
      <c r="AJ418" s="65" t="s">
        <v>72</v>
      </c>
      <c r="AK418" s="65" t="s">
        <v>72</v>
      </c>
      <c r="AL418" s="65" t="s">
        <v>72</v>
      </c>
      <c r="AM418" s="65" t="s">
        <v>61</v>
      </c>
    </row>
    <row r="419" spans="1:39" ht="168">
      <c r="A419" s="65" t="s">
        <v>3700</v>
      </c>
      <c r="B419" s="65" t="s">
        <v>3187</v>
      </c>
      <c r="C419" s="65" t="s">
        <v>2066</v>
      </c>
      <c r="D419" s="65" t="s">
        <v>2069</v>
      </c>
      <c r="E419" s="65" t="s">
        <v>2046</v>
      </c>
      <c r="F419" s="65" t="s">
        <v>149</v>
      </c>
      <c r="G419" s="65" t="s">
        <v>3983</v>
      </c>
      <c r="H419" s="65" t="s">
        <v>2060</v>
      </c>
      <c r="I419" s="65" t="s">
        <v>2070</v>
      </c>
      <c r="J419" s="65" t="s">
        <v>3982</v>
      </c>
      <c r="K419" s="65"/>
      <c r="L419" s="65" t="s">
        <v>62</v>
      </c>
      <c r="M419" s="65" t="s">
        <v>62</v>
      </c>
      <c r="N419" s="65" t="s">
        <v>62</v>
      </c>
      <c r="O419" s="65" t="s">
        <v>61</v>
      </c>
      <c r="P419" s="65" t="s">
        <v>61</v>
      </c>
      <c r="Q419" s="65" t="s">
        <v>61</v>
      </c>
      <c r="R419" s="65" t="s">
        <v>61</v>
      </c>
      <c r="S419" s="65" t="s">
        <v>61</v>
      </c>
      <c r="T419" s="65" t="s">
        <v>62</v>
      </c>
      <c r="U419" s="65" t="s">
        <v>62</v>
      </c>
      <c r="V419" s="65" t="s">
        <v>62</v>
      </c>
      <c r="W419" s="65" t="s">
        <v>61</v>
      </c>
      <c r="X419" s="65" t="s">
        <v>76</v>
      </c>
      <c r="Y419" s="65" t="s">
        <v>76</v>
      </c>
      <c r="Z419" s="65" t="s">
        <v>76</v>
      </c>
      <c r="AA419" s="65" t="s">
        <v>61</v>
      </c>
      <c r="AB419" s="65" t="s">
        <v>77</v>
      </c>
      <c r="AC419" s="65" t="s">
        <v>77</v>
      </c>
      <c r="AD419" s="65" t="s">
        <v>77</v>
      </c>
      <c r="AE419" s="65" t="s">
        <v>61</v>
      </c>
      <c r="AF419" s="65" t="s">
        <v>61</v>
      </c>
      <c r="AG419" s="65" t="s">
        <v>61</v>
      </c>
      <c r="AH419" s="65" t="s">
        <v>61</v>
      </c>
      <c r="AI419" s="65" t="s">
        <v>61</v>
      </c>
      <c r="AJ419" s="65" t="s">
        <v>72</v>
      </c>
      <c r="AK419" s="65" t="s">
        <v>72</v>
      </c>
      <c r="AL419" s="65" t="s">
        <v>72</v>
      </c>
      <c r="AM419" s="65" t="s">
        <v>61</v>
      </c>
    </row>
    <row r="420" spans="1:39" ht="168">
      <c r="A420" s="65" t="s">
        <v>3701</v>
      </c>
      <c r="B420" s="65" t="s">
        <v>3187</v>
      </c>
      <c r="C420" s="65" t="s">
        <v>2066</v>
      </c>
      <c r="D420" s="65" t="s">
        <v>2076</v>
      </c>
      <c r="E420" s="65" t="s">
        <v>2046</v>
      </c>
      <c r="F420" s="65" t="s">
        <v>149</v>
      </c>
      <c r="G420" s="65" t="s">
        <v>3983</v>
      </c>
      <c r="H420" s="65" t="s">
        <v>2060</v>
      </c>
      <c r="I420" s="65" t="s">
        <v>2077</v>
      </c>
      <c r="J420" s="65" t="s">
        <v>3982</v>
      </c>
      <c r="K420" s="65"/>
      <c r="L420" s="65" t="s">
        <v>62</v>
      </c>
      <c r="M420" s="65" t="s">
        <v>62</v>
      </c>
      <c r="N420" s="65" t="s">
        <v>62</v>
      </c>
      <c r="O420" s="65" t="s">
        <v>61</v>
      </c>
      <c r="P420" s="65" t="s">
        <v>61</v>
      </c>
      <c r="Q420" s="65" t="s">
        <v>61</v>
      </c>
      <c r="R420" s="65" t="s">
        <v>61</v>
      </c>
      <c r="S420" s="65" t="s">
        <v>61</v>
      </c>
      <c r="T420" s="65" t="s">
        <v>62</v>
      </c>
      <c r="U420" s="65" t="s">
        <v>62</v>
      </c>
      <c r="V420" s="65" t="s">
        <v>62</v>
      </c>
      <c r="W420" s="65" t="s">
        <v>61</v>
      </c>
      <c r="X420" s="65" t="s">
        <v>76</v>
      </c>
      <c r="Y420" s="65" t="s">
        <v>76</v>
      </c>
      <c r="Z420" s="65" t="s">
        <v>76</v>
      </c>
      <c r="AA420" s="65" t="s">
        <v>61</v>
      </c>
      <c r="AB420" s="65" t="s">
        <v>77</v>
      </c>
      <c r="AC420" s="65" t="s">
        <v>77</v>
      </c>
      <c r="AD420" s="65" t="s">
        <v>77</v>
      </c>
      <c r="AE420" s="65" t="s">
        <v>61</v>
      </c>
      <c r="AF420" s="65" t="s">
        <v>61</v>
      </c>
      <c r="AG420" s="65" t="s">
        <v>61</v>
      </c>
      <c r="AH420" s="65" t="s">
        <v>61</v>
      </c>
      <c r="AI420" s="65" t="s">
        <v>61</v>
      </c>
      <c r="AJ420" s="65" t="s">
        <v>72</v>
      </c>
      <c r="AK420" s="65" t="s">
        <v>72</v>
      </c>
      <c r="AL420" s="65" t="s">
        <v>72</v>
      </c>
      <c r="AM420" s="65" t="s">
        <v>61</v>
      </c>
    </row>
    <row r="421" spans="1:39" ht="168">
      <c r="A421" s="65" t="s">
        <v>3702</v>
      </c>
      <c r="B421" s="65" t="s">
        <v>3186</v>
      </c>
      <c r="C421" s="65" t="s">
        <v>2066</v>
      </c>
      <c r="D421" s="65" t="s">
        <v>2074</v>
      </c>
      <c r="E421" s="65" t="s">
        <v>2046</v>
      </c>
      <c r="F421" s="65" t="s">
        <v>149</v>
      </c>
      <c r="G421" s="65" t="s">
        <v>2704</v>
      </c>
      <c r="H421" s="65" t="s">
        <v>2060</v>
      </c>
      <c r="I421" s="65" t="s">
        <v>2075</v>
      </c>
      <c r="J421" s="65" t="s">
        <v>3982</v>
      </c>
      <c r="K421" s="65"/>
      <c r="L421" s="65" t="s">
        <v>62</v>
      </c>
      <c r="M421" s="65" t="s">
        <v>62</v>
      </c>
      <c r="N421" s="65" t="s">
        <v>62</v>
      </c>
      <c r="O421" s="65" t="s">
        <v>61</v>
      </c>
      <c r="P421" s="65" t="s">
        <v>61</v>
      </c>
      <c r="Q421" s="65" t="s">
        <v>61</v>
      </c>
      <c r="R421" s="65" t="s">
        <v>61</v>
      </c>
      <c r="S421" s="65" t="s">
        <v>61</v>
      </c>
      <c r="T421" s="65" t="s">
        <v>62</v>
      </c>
      <c r="U421" s="65" t="s">
        <v>62</v>
      </c>
      <c r="V421" s="65" t="s">
        <v>62</v>
      </c>
      <c r="W421" s="65" t="s">
        <v>61</v>
      </c>
      <c r="X421" s="65" t="s">
        <v>76</v>
      </c>
      <c r="Y421" s="65" t="s">
        <v>76</v>
      </c>
      <c r="Z421" s="65" t="s">
        <v>76</v>
      </c>
      <c r="AA421" s="65" t="s">
        <v>61</v>
      </c>
      <c r="AB421" s="65" t="s">
        <v>77</v>
      </c>
      <c r="AC421" s="65" t="s">
        <v>77</v>
      </c>
      <c r="AD421" s="65" t="s">
        <v>77</v>
      </c>
      <c r="AE421" s="65" t="s">
        <v>61</v>
      </c>
      <c r="AF421" s="65" t="s">
        <v>61</v>
      </c>
      <c r="AG421" s="65" t="s">
        <v>61</v>
      </c>
      <c r="AH421" s="65" t="s">
        <v>61</v>
      </c>
      <c r="AI421" s="65" t="s">
        <v>61</v>
      </c>
      <c r="AJ421" s="65" t="s">
        <v>72</v>
      </c>
      <c r="AK421" s="65" t="s">
        <v>72</v>
      </c>
      <c r="AL421" s="65" t="s">
        <v>72</v>
      </c>
      <c r="AM421" s="65" t="s">
        <v>61</v>
      </c>
    </row>
    <row r="422" spans="1:39" ht="168">
      <c r="A422" s="65" t="s">
        <v>3703</v>
      </c>
      <c r="B422" s="65" t="s">
        <v>3192</v>
      </c>
      <c r="C422" s="65" t="s">
        <v>1837</v>
      </c>
      <c r="D422" s="65" t="s">
        <v>1734</v>
      </c>
      <c r="E422" s="65" t="s">
        <v>1830</v>
      </c>
      <c r="F422" s="65" t="s">
        <v>149</v>
      </c>
      <c r="G422" s="65" t="s">
        <v>3983</v>
      </c>
      <c r="H422" s="65" t="s">
        <v>1832</v>
      </c>
      <c r="I422" s="65" t="s">
        <v>1842</v>
      </c>
      <c r="J422" s="65" t="s">
        <v>3984</v>
      </c>
      <c r="K422" s="65" t="s">
        <v>3987</v>
      </c>
      <c r="L422" s="65" t="s">
        <v>62</v>
      </c>
      <c r="M422" s="65" t="s">
        <v>61</v>
      </c>
      <c r="N422" s="68" t="s">
        <v>3343</v>
      </c>
      <c r="O422" s="65" t="s">
        <v>62</v>
      </c>
      <c r="P422" s="65" t="s">
        <v>61</v>
      </c>
      <c r="Q422" s="65" t="s">
        <v>61</v>
      </c>
      <c r="R422" s="65" t="s">
        <v>61</v>
      </c>
      <c r="S422" s="65" t="s">
        <v>61</v>
      </c>
      <c r="T422" s="65" t="s">
        <v>62</v>
      </c>
      <c r="U422" s="65" t="s">
        <v>62</v>
      </c>
      <c r="V422" s="65" t="s">
        <v>62</v>
      </c>
      <c r="W422" s="65" t="s">
        <v>61</v>
      </c>
      <c r="X422" s="65" t="s">
        <v>76</v>
      </c>
      <c r="Y422" s="65" t="s">
        <v>138</v>
      </c>
      <c r="Z422" s="68" t="s">
        <v>3343</v>
      </c>
      <c r="AA422" s="65" t="s">
        <v>62</v>
      </c>
      <c r="AB422" s="65" t="s">
        <v>77</v>
      </c>
      <c r="AC422" s="65" t="s">
        <v>125</v>
      </c>
      <c r="AD422" s="65" t="s">
        <v>3343</v>
      </c>
      <c r="AE422" s="65" t="s">
        <v>62</v>
      </c>
      <c r="AF422" s="65" t="s">
        <v>61</v>
      </c>
      <c r="AG422" s="65" t="s">
        <v>62</v>
      </c>
      <c r="AH422" s="65" t="s">
        <v>3343</v>
      </c>
      <c r="AI422" s="65" t="s">
        <v>62</v>
      </c>
      <c r="AJ422" s="65" t="s">
        <v>72</v>
      </c>
      <c r="AK422" s="65" t="s">
        <v>72</v>
      </c>
      <c r="AL422" s="65" t="s">
        <v>72</v>
      </c>
      <c r="AM422" s="65" t="s">
        <v>61</v>
      </c>
    </row>
    <row r="423" spans="1:39" ht="168">
      <c r="A423" s="65" t="s">
        <v>3704</v>
      </c>
      <c r="B423" s="65" t="s">
        <v>3187</v>
      </c>
      <c r="C423" s="65" t="s">
        <v>1837</v>
      </c>
      <c r="D423" s="65" t="s">
        <v>1732</v>
      </c>
      <c r="E423" s="65" t="s">
        <v>1830</v>
      </c>
      <c r="F423" s="65" t="s">
        <v>149</v>
      </c>
      <c r="G423" s="65" t="s">
        <v>3983</v>
      </c>
      <c r="H423" s="65" t="s">
        <v>1832</v>
      </c>
      <c r="I423" s="65" t="s">
        <v>1840</v>
      </c>
      <c r="J423" s="65" t="s">
        <v>3984</v>
      </c>
      <c r="K423" s="65" t="s">
        <v>3992</v>
      </c>
      <c r="L423" s="65" t="s">
        <v>62</v>
      </c>
      <c r="M423" s="65" t="s">
        <v>62</v>
      </c>
      <c r="N423" s="65" t="s">
        <v>62</v>
      </c>
      <c r="O423" s="65" t="s">
        <v>61</v>
      </c>
      <c r="P423" s="65" t="s">
        <v>61</v>
      </c>
      <c r="Q423" s="65" t="s">
        <v>61</v>
      </c>
      <c r="R423" s="65" t="s">
        <v>61</v>
      </c>
      <c r="S423" s="65" t="s">
        <v>61</v>
      </c>
      <c r="T423" s="65" t="s">
        <v>62</v>
      </c>
      <c r="U423" s="65" t="s">
        <v>62</v>
      </c>
      <c r="V423" s="65" t="s">
        <v>62</v>
      </c>
      <c r="W423" s="65" t="s">
        <v>61</v>
      </c>
      <c r="X423" s="65" t="s">
        <v>536</v>
      </c>
      <c r="Y423" s="65" t="s">
        <v>76</v>
      </c>
      <c r="Z423" s="68" t="s">
        <v>3343</v>
      </c>
      <c r="AA423" s="65" t="s">
        <v>62</v>
      </c>
      <c r="AB423" s="65" t="s">
        <v>125</v>
      </c>
      <c r="AC423" s="65" t="s">
        <v>77</v>
      </c>
      <c r="AD423" s="65" t="s">
        <v>3343</v>
      </c>
      <c r="AE423" s="65" t="s">
        <v>62</v>
      </c>
      <c r="AF423" s="65" t="s">
        <v>61</v>
      </c>
      <c r="AG423" s="65" t="s">
        <v>61</v>
      </c>
      <c r="AH423" s="65" t="s">
        <v>61</v>
      </c>
      <c r="AI423" s="65" t="s">
        <v>61</v>
      </c>
      <c r="AJ423" s="65" t="s">
        <v>72</v>
      </c>
      <c r="AK423" s="65" t="s">
        <v>72</v>
      </c>
      <c r="AL423" s="65" t="s">
        <v>72</v>
      </c>
      <c r="AM423" s="65" t="s">
        <v>61</v>
      </c>
    </row>
    <row r="424" spans="1:39" ht="200.25">
      <c r="A424" s="65" t="s">
        <v>3705</v>
      </c>
      <c r="B424" s="65" t="s">
        <v>3186</v>
      </c>
      <c r="C424" s="65" t="s">
        <v>1837</v>
      </c>
      <c r="D424" s="65" t="s">
        <v>1730</v>
      </c>
      <c r="E424" s="65" t="s">
        <v>1830</v>
      </c>
      <c r="F424" s="65" t="s">
        <v>149</v>
      </c>
      <c r="G424" s="65" t="s">
        <v>2704</v>
      </c>
      <c r="H424" s="65" t="s">
        <v>1832</v>
      </c>
      <c r="I424" s="65" t="s">
        <v>1838</v>
      </c>
      <c r="J424" s="65" t="s">
        <v>3984</v>
      </c>
      <c r="K424" s="65" t="s">
        <v>3985</v>
      </c>
      <c r="L424" s="65" t="s">
        <v>102</v>
      </c>
      <c r="M424" s="65" t="s">
        <v>62</v>
      </c>
      <c r="N424" s="68" t="s">
        <v>3343</v>
      </c>
      <c r="O424" s="65" t="s">
        <v>62</v>
      </c>
      <c r="P424" s="65" t="s">
        <v>61</v>
      </c>
      <c r="Q424" s="65" t="s">
        <v>61</v>
      </c>
      <c r="R424" s="65" t="s">
        <v>61</v>
      </c>
      <c r="S424" s="65" t="s">
        <v>61</v>
      </c>
      <c r="T424" s="65" t="s">
        <v>62</v>
      </c>
      <c r="U424" s="65" t="s">
        <v>62</v>
      </c>
      <c r="V424" s="65" t="s">
        <v>62</v>
      </c>
      <c r="W424" s="65" t="s">
        <v>61</v>
      </c>
      <c r="X424" s="65" t="s">
        <v>536</v>
      </c>
      <c r="Y424" s="65" t="s">
        <v>76</v>
      </c>
      <c r="Z424" s="68" t="s">
        <v>3343</v>
      </c>
      <c r="AA424" s="65" t="s">
        <v>62</v>
      </c>
      <c r="AB424" s="65" t="s">
        <v>64</v>
      </c>
      <c r="AC424" s="65" t="s">
        <v>77</v>
      </c>
      <c r="AD424" s="65" t="s">
        <v>3343</v>
      </c>
      <c r="AE424" s="65" t="s">
        <v>62</v>
      </c>
      <c r="AF424" s="65" t="s">
        <v>62</v>
      </c>
      <c r="AG424" s="65" t="s">
        <v>61</v>
      </c>
      <c r="AH424" s="65" t="s">
        <v>3343</v>
      </c>
      <c r="AI424" s="65" t="s">
        <v>62</v>
      </c>
      <c r="AJ424" s="65" t="s">
        <v>162</v>
      </c>
      <c r="AK424" s="65" t="s">
        <v>72</v>
      </c>
      <c r="AL424" s="65" t="s">
        <v>3343</v>
      </c>
      <c r="AM424" s="65" t="s">
        <v>62</v>
      </c>
    </row>
    <row r="425" spans="1:39" ht="200.25">
      <c r="A425" s="65" t="s">
        <v>3706</v>
      </c>
      <c r="B425" s="65" t="s">
        <v>3192</v>
      </c>
      <c r="C425" s="65" t="s">
        <v>1715</v>
      </c>
      <c r="D425" s="65" t="s">
        <v>1696</v>
      </c>
      <c r="E425" s="65" t="s">
        <v>1684</v>
      </c>
      <c r="F425" s="65" t="s">
        <v>149</v>
      </c>
      <c r="G425" s="65" t="s">
        <v>3983</v>
      </c>
      <c r="H425" s="65" t="s">
        <v>1710</v>
      </c>
      <c r="I425" s="65" t="s">
        <v>1720</v>
      </c>
      <c r="J425" s="65" t="s">
        <v>3984</v>
      </c>
      <c r="K425" s="65" t="s">
        <v>3985</v>
      </c>
      <c r="L425" s="65" t="s">
        <v>61</v>
      </c>
      <c r="M425" s="65" t="s">
        <v>62</v>
      </c>
      <c r="N425" s="68" t="s">
        <v>3343</v>
      </c>
      <c r="O425" s="65" t="s">
        <v>62</v>
      </c>
      <c r="P425" s="65" t="s">
        <v>61</v>
      </c>
      <c r="Q425" s="65" t="s">
        <v>61</v>
      </c>
      <c r="R425" s="65" t="s">
        <v>61</v>
      </c>
      <c r="S425" s="65" t="s">
        <v>61</v>
      </c>
      <c r="T425" s="65" t="s">
        <v>62</v>
      </c>
      <c r="U425" s="65" t="s">
        <v>62</v>
      </c>
      <c r="V425" s="65" t="s">
        <v>62</v>
      </c>
      <c r="W425" s="65" t="s">
        <v>61</v>
      </c>
      <c r="X425" s="65" t="s">
        <v>3709</v>
      </c>
      <c r="Y425" s="65" t="s">
        <v>3280</v>
      </c>
      <c r="Z425" s="68" t="s">
        <v>3343</v>
      </c>
      <c r="AA425" s="65" t="s">
        <v>62</v>
      </c>
      <c r="AB425" s="65" t="s">
        <v>64</v>
      </c>
      <c r="AC425" s="65" t="s">
        <v>125</v>
      </c>
      <c r="AD425" s="65" t="s">
        <v>3343</v>
      </c>
      <c r="AE425" s="65" t="s">
        <v>62</v>
      </c>
      <c r="AF425" s="65" t="s">
        <v>62</v>
      </c>
      <c r="AG425" s="65" t="s">
        <v>61</v>
      </c>
      <c r="AH425" s="65" t="s">
        <v>3343</v>
      </c>
      <c r="AI425" s="65" t="s">
        <v>62</v>
      </c>
      <c r="AJ425" s="65" t="s">
        <v>66</v>
      </c>
      <c r="AK425" s="65" t="s">
        <v>72</v>
      </c>
      <c r="AL425" s="65" t="s">
        <v>3343</v>
      </c>
      <c r="AM425" s="65" t="s">
        <v>62</v>
      </c>
    </row>
    <row r="426" spans="1:39" ht="200.25">
      <c r="A426" s="65" t="s">
        <v>3707</v>
      </c>
      <c r="B426" s="65" t="s">
        <v>3187</v>
      </c>
      <c r="C426" s="65" t="s">
        <v>1715</v>
      </c>
      <c r="D426" s="65" t="s">
        <v>1694</v>
      </c>
      <c r="E426" s="65" t="s">
        <v>1684</v>
      </c>
      <c r="F426" s="65" t="s">
        <v>149</v>
      </c>
      <c r="G426" s="65" t="s">
        <v>3983</v>
      </c>
      <c r="H426" s="65" t="s">
        <v>1710</v>
      </c>
      <c r="I426" s="65" t="s">
        <v>1719</v>
      </c>
      <c r="J426" s="65" t="s">
        <v>3984</v>
      </c>
      <c r="K426" s="65" t="s">
        <v>3985</v>
      </c>
      <c r="L426" s="65" t="s">
        <v>61</v>
      </c>
      <c r="M426" s="65" t="s">
        <v>62</v>
      </c>
      <c r="N426" s="68" t="s">
        <v>3343</v>
      </c>
      <c r="O426" s="65" t="s">
        <v>62</v>
      </c>
      <c r="P426" s="65" t="s">
        <v>61</v>
      </c>
      <c r="Q426" s="65" t="s">
        <v>61</v>
      </c>
      <c r="R426" s="65" t="s">
        <v>61</v>
      </c>
      <c r="S426" s="65" t="s">
        <v>61</v>
      </c>
      <c r="T426" s="65" t="s">
        <v>62</v>
      </c>
      <c r="U426" s="65" t="s">
        <v>62</v>
      </c>
      <c r="V426" s="65" t="s">
        <v>62</v>
      </c>
      <c r="W426" s="65" t="s">
        <v>61</v>
      </c>
      <c r="X426" s="65" t="s">
        <v>3709</v>
      </c>
      <c r="Y426" s="65" t="s">
        <v>76</v>
      </c>
      <c r="Z426" s="68" t="s">
        <v>3343</v>
      </c>
      <c r="AA426" s="65" t="s">
        <v>62</v>
      </c>
      <c r="AB426" s="65" t="s">
        <v>64</v>
      </c>
      <c r="AC426" s="65" t="s">
        <v>77</v>
      </c>
      <c r="AD426" s="65" t="s">
        <v>3343</v>
      </c>
      <c r="AE426" s="65" t="s">
        <v>62</v>
      </c>
      <c r="AF426" s="65" t="s">
        <v>62</v>
      </c>
      <c r="AG426" s="65" t="s">
        <v>61</v>
      </c>
      <c r="AH426" s="65" t="s">
        <v>3343</v>
      </c>
      <c r="AI426" s="65" t="s">
        <v>62</v>
      </c>
      <c r="AJ426" s="65" t="s">
        <v>66</v>
      </c>
      <c r="AK426" s="65" t="s">
        <v>72</v>
      </c>
      <c r="AL426" s="65" t="s">
        <v>3343</v>
      </c>
      <c r="AM426" s="65" t="s">
        <v>62</v>
      </c>
    </row>
    <row r="427" spans="1:39" ht="200.25">
      <c r="A427" s="65" t="s">
        <v>3708</v>
      </c>
      <c r="B427" s="65" t="s">
        <v>3186</v>
      </c>
      <c r="C427" s="65" t="s">
        <v>1715</v>
      </c>
      <c r="D427" s="65" t="s">
        <v>1692</v>
      </c>
      <c r="E427" s="65" t="s">
        <v>1684</v>
      </c>
      <c r="F427" s="65" t="s">
        <v>149</v>
      </c>
      <c r="G427" s="65" t="s">
        <v>2704</v>
      </c>
      <c r="H427" s="65" t="s">
        <v>1710</v>
      </c>
      <c r="I427" s="65" t="s">
        <v>1716</v>
      </c>
      <c r="J427" s="65" t="s">
        <v>3984</v>
      </c>
      <c r="K427" s="65" t="s">
        <v>3985</v>
      </c>
      <c r="L427" s="65" t="s">
        <v>61</v>
      </c>
      <c r="M427" s="65" t="s">
        <v>62</v>
      </c>
      <c r="N427" s="68" t="s">
        <v>3343</v>
      </c>
      <c r="O427" s="65" t="s">
        <v>62</v>
      </c>
      <c r="P427" s="65" t="s">
        <v>61</v>
      </c>
      <c r="Q427" s="65" t="s">
        <v>61</v>
      </c>
      <c r="R427" s="65" t="s">
        <v>61</v>
      </c>
      <c r="S427" s="65" t="s">
        <v>61</v>
      </c>
      <c r="T427" s="65" t="s">
        <v>62</v>
      </c>
      <c r="U427" s="65" t="s">
        <v>62</v>
      </c>
      <c r="V427" s="65" t="s">
        <v>62</v>
      </c>
      <c r="W427" s="65" t="s">
        <v>61</v>
      </c>
      <c r="X427" s="65" t="s">
        <v>3709</v>
      </c>
      <c r="Y427" s="65" t="s">
        <v>76</v>
      </c>
      <c r="Z427" s="68" t="s">
        <v>3343</v>
      </c>
      <c r="AA427" s="65" t="s">
        <v>62</v>
      </c>
      <c r="AB427" s="65" t="s">
        <v>64</v>
      </c>
      <c r="AC427" s="65" t="s">
        <v>77</v>
      </c>
      <c r="AD427" s="65" t="s">
        <v>3343</v>
      </c>
      <c r="AE427" s="65" t="s">
        <v>62</v>
      </c>
      <c r="AF427" s="65" t="s">
        <v>62</v>
      </c>
      <c r="AG427" s="65" t="s">
        <v>61</v>
      </c>
      <c r="AH427" s="65" t="s">
        <v>3343</v>
      </c>
      <c r="AI427" s="65" t="s">
        <v>62</v>
      </c>
      <c r="AJ427" s="65" t="s">
        <v>66</v>
      </c>
      <c r="AK427" s="65" t="s">
        <v>72</v>
      </c>
      <c r="AL427" s="65" t="s">
        <v>3343</v>
      </c>
      <c r="AM427" s="65" t="s">
        <v>62</v>
      </c>
    </row>
    <row r="428" spans="1:39" ht="168">
      <c r="A428" s="65" t="s">
        <v>3710</v>
      </c>
      <c r="B428" s="65" t="s">
        <v>3186</v>
      </c>
      <c r="C428" s="65" t="s">
        <v>2555</v>
      </c>
      <c r="D428" s="65" t="s">
        <v>2556</v>
      </c>
      <c r="E428" s="65" t="s">
        <v>2495</v>
      </c>
      <c r="F428" s="65" t="s">
        <v>149</v>
      </c>
      <c r="G428" s="65" t="s">
        <v>2704</v>
      </c>
      <c r="H428" s="65" t="s">
        <v>2549</v>
      </c>
      <c r="I428" s="65" t="s">
        <v>3136</v>
      </c>
      <c r="J428" s="65" t="s">
        <v>3982</v>
      </c>
      <c r="K428" s="65"/>
      <c r="L428" s="65" t="s">
        <v>62</v>
      </c>
      <c r="M428" s="65" t="s">
        <v>62</v>
      </c>
      <c r="N428" s="65" t="s">
        <v>62</v>
      </c>
      <c r="O428" s="65" t="s">
        <v>61</v>
      </c>
      <c r="P428" s="65" t="s">
        <v>62</v>
      </c>
      <c r="Q428" s="65" t="s">
        <v>62</v>
      </c>
      <c r="R428" s="65" t="s">
        <v>62</v>
      </c>
      <c r="S428" s="65" t="s">
        <v>61</v>
      </c>
      <c r="T428" s="65" t="s">
        <v>61</v>
      </c>
      <c r="U428" s="65" t="s">
        <v>61</v>
      </c>
      <c r="V428" s="65" t="s">
        <v>61</v>
      </c>
      <c r="W428" s="65" t="s">
        <v>61</v>
      </c>
      <c r="X428" s="65" t="s">
        <v>73</v>
      </c>
      <c r="Y428" s="65"/>
      <c r="Z428" s="68" t="s">
        <v>3343</v>
      </c>
      <c r="AA428" s="65" t="s">
        <v>62</v>
      </c>
      <c r="AB428" s="65" t="s">
        <v>73</v>
      </c>
      <c r="AC428" s="65" t="s">
        <v>73</v>
      </c>
      <c r="AD428" s="65" t="s">
        <v>73</v>
      </c>
      <c r="AE428" s="65" t="s">
        <v>61</v>
      </c>
      <c r="AF428" s="65" t="s">
        <v>61</v>
      </c>
      <c r="AG428" s="65" t="s">
        <v>61</v>
      </c>
      <c r="AH428" s="65" t="s">
        <v>61</v>
      </c>
      <c r="AI428" s="65" t="s">
        <v>61</v>
      </c>
      <c r="AJ428" s="65" t="s">
        <v>850</v>
      </c>
      <c r="AK428" s="65" t="s">
        <v>850</v>
      </c>
      <c r="AL428" s="65" t="s">
        <v>850</v>
      </c>
      <c r="AM428" s="65" t="s">
        <v>61</v>
      </c>
    </row>
    <row r="429" spans="1:39" ht="168">
      <c r="A429" s="65" t="s">
        <v>3711</v>
      </c>
      <c r="B429" s="65" t="s">
        <v>3192</v>
      </c>
      <c r="C429" s="65" t="s">
        <v>2555</v>
      </c>
      <c r="D429" s="65" t="s">
        <v>2560</v>
      </c>
      <c r="E429" s="65" t="s">
        <v>2495</v>
      </c>
      <c r="F429" s="65" t="s">
        <v>149</v>
      </c>
      <c r="G429" s="65" t="s">
        <v>3983</v>
      </c>
      <c r="H429" s="65" t="s">
        <v>2549</v>
      </c>
      <c r="I429" s="65" t="s">
        <v>3138</v>
      </c>
      <c r="J429" s="65" t="s">
        <v>3982</v>
      </c>
      <c r="K429" s="65"/>
      <c r="L429" s="65" t="s">
        <v>62</v>
      </c>
      <c r="M429" s="65" t="s">
        <v>62</v>
      </c>
      <c r="N429" s="65" t="s">
        <v>62</v>
      </c>
      <c r="O429" s="65" t="s">
        <v>61</v>
      </c>
      <c r="P429" s="65" t="s">
        <v>62</v>
      </c>
      <c r="Q429" s="65" t="s">
        <v>62</v>
      </c>
      <c r="R429" s="65" t="s">
        <v>62</v>
      </c>
      <c r="S429" s="65" t="s">
        <v>61</v>
      </c>
      <c r="T429" s="65" t="s">
        <v>61</v>
      </c>
      <c r="U429" s="65" t="s">
        <v>61</v>
      </c>
      <c r="V429" s="65" t="s">
        <v>61</v>
      </c>
      <c r="W429" s="65" t="s">
        <v>61</v>
      </c>
      <c r="X429" s="65" t="s">
        <v>73</v>
      </c>
      <c r="Y429" s="65" t="s">
        <v>73</v>
      </c>
      <c r="Z429" s="65" t="s">
        <v>73</v>
      </c>
      <c r="AA429" s="65" t="s">
        <v>61</v>
      </c>
      <c r="AB429" s="65" t="s">
        <v>73</v>
      </c>
      <c r="AC429" s="65" t="s">
        <v>73</v>
      </c>
      <c r="AD429" s="65" t="s">
        <v>73</v>
      </c>
      <c r="AE429" s="65" t="s">
        <v>61</v>
      </c>
      <c r="AF429" s="65" t="s">
        <v>61</v>
      </c>
      <c r="AG429" s="65" t="s">
        <v>61</v>
      </c>
      <c r="AH429" s="65" t="s">
        <v>61</v>
      </c>
      <c r="AI429" s="65" t="s">
        <v>61</v>
      </c>
      <c r="AJ429" s="65" t="s">
        <v>850</v>
      </c>
      <c r="AK429" s="65" t="s">
        <v>850</v>
      </c>
      <c r="AL429" s="65" t="s">
        <v>850</v>
      </c>
      <c r="AM429" s="65" t="s">
        <v>61</v>
      </c>
    </row>
    <row r="430" spans="1:39" ht="234">
      <c r="A430" s="65" t="s">
        <v>3712</v>
      </c>
      <c r="B430" s="65" t="s">
        <v>3192</v>
      </c>
      <c r="C430" s="65" t="s">
        <v>2555</v>
      </c>
      <c r="D430" s="65" t="s">
        <v>767</v>
      </c>
      <c r="E430" s="65" t="s">
        <v>2495</v>
      </c>
      <c r="F430" s="65" t="s">
        <v>149</v>
      </c>
      <c r="G430" s="65" t="s">
        <v>3983</v>
      </c>
      <c r="H430" s="65" t="s">
        <v>2549</v>
      </c>
      <c r="I430" s="65" t="s">
        <v>3141</v>
      </c>
      <c r="J430" s="65" t="s">
        <v>3984</v>
      </c>
      <c r="K430" s="65" t="s">
        <v>3992</v>
      </c>
      <c r="L430" s="65" t="s">
        <v>62</v>
      </c>
      <c r="M430" s="65" t="s">
        <v>62</v>
      </c>
      <c r="N430" s="65" t="s">
        <v>62</v>
      </c>
      <c r="O430" s="65" t="s">
        <v>61</v>
      </c>
      <c r="P430" s="65" t="s">
        <v>61</v>
      </c>
      <c r="Q430" s="65" t="s">
        <v>61</v>
      </c>
      <c r="R430" s="65" t="s">
        <v>61</v>
      </c>
      <c r="S430" s="65" t="s">
        <v>61</v>
      </c>
      <c r="T430" s="65" t="s">
        <v>62</v>
      </c>
      <c r="U430" s="65" t="s">
        <v>62</v>
      </c>
      <c r="V430" s="65" t="s">
        <v>62</v>
      </c>
      <c r="W430" s="65" t="s">
        <v>61</v>
      </c>
      <c r="X430" s="65" t="s">
        <v>3713</v>
      </c>
      <c r="Y430" s="65" t="s">
        <v>76</v>
      </c>
      <c r="Z430" s="68" t="s">
        <v>3343</v>
      </c>
      <c r="AA430" s="65" t="s">
        <v>62</v>
      </c>
      <c r="AB430" s="65" t="s">
        <v>64</v>
      </c>
      <c r="AC430" s="65" t="s">
        <v>77</v>
      </c>
      <c r="AD430" s="65" t="s">
        <v>3343</v>
      </c>
      <c r="AE430" s="65" t="s">
        <v>62</v>
      </c>
      <c r="AF430" s="65" t="s">
        <v>61</v>
      </c>
      <c r="AG430" s="65" t="s">
        <v>61</v>
      </c>
      <c r="AH430" s="65" t="s">
        <v>61</v>
      </c>
      <c r="AI430" s="65" t="s">
        <v>61</v>
      </c>
      <c r="AJ430" s="65" t="s">
        <v>72</v>
      </c>
      <c r="AK430" s="65" t="s">
        <v>72</v>
      </c>
      <c r="AL430" s="65" t="s">
        <v>72</v>
      </c>
      <c r="AM430" s="65" t="s">
        <v>61</v>
      </c>
    </row>
    <row r="431" spans="1:39" ht="168">
      <c r="A431" s="65" t="s">
        <v>3714</v>
      </c>
      <c r="B431" s="65" t="s">
        <v>3187</v>
      </c>
      <c r="C431" s="65" t="s">
        <v>2555</v>
      </c>
      <c r="D431" s="65" t="s">
        <v>3190</v>
      </c>
      <c r="E431" s="65" t="s">
        <v>2495</v>
      </c>
      <c r="F431" s="65" t="s">
        <v>149</v>
      </c>
      <c r="G431" s="65" t="s">
        <v>3983</v>
      </c>
      <c r="H431" s="65" t="s">
        <v>2549</v>
      </c>
      <c r="I431" s="65" t="s">
        <v>3137</v>
      </c>
      <c r="J431" s="65" t="s">
        <v>3982</v>
      </c>
      <c r="K431" s="65"/>
      <c r="L431" s="65" t="s">
        <v>62</v>
      </c>
      <c r="M431" s="65" t="s">
        <v>62</v>
      </c>
      <c r="N431" s="65" t="s">
        <v>62</v>
      </c>
      <c r="O431" s="65" t="s">
        <v>61</v>
      </c>
      <c r="P431" s="65" t="s">
        <v>62</v>
      </c>
      <c r="Q431" s="65" t="s">
        <v>62</v>
      </c>
      <c r="R431" s="65" t="s">
        <v>62</v>
      </c>
      <c r="S431" s="65" t="s">
        <v>61</v>
      </c>
      <c r="T431" s="65" t="s">
        <v>61</v>
      </c>
      <c r="U431" s="65" t="s">
        <v>61</v>
      </c>
      <c r="V431" s="65" t="s">
        <v>61</v>
      </c>
      <c r="W431" s="65" t="s">
        <v>61</v>
      </c>
      <c r="X431" s="65" t="s">
        <v>73</v>
      </c>
      <c r="Y431" s="65"/>
      <c r="Z431" s="68" t="s">
        <v>3343</v>
      </c>
      <c r="AA431" s="65" t="s">
        <v>62</v>
      </c>
      <c r="AB431" s="65" t="s">
        <v>73</v>
      </c>
      <c r="AC431" s="65" t="s">
        <v>73</v>
      </c>
      <c r="AD431" s="65" t="s">
        <v>73</v>
      </c>
      <c r="AE431" s="65" t="s">
        <v>61</v>
      </c>
      <c r="AF431" s="65" t="s">
        <v>61</v>
      </c>
      <c r="AG431" s="65" t="s">
        <v>61</v>
      </c>
      <c r="AH431" s="65" t="s">
        <v>61</v>
      </c>
      <c r="AI431" s="65" t="s">
        <v>61</v>
      </c>
      <c r="AJ431" s="65" t="s">
        <v>850</v>
      </c>
      <c r="AK431" s="65" t="s">
        <v>850</v>
      </c>
      <c r="AL431" s="65" t="s">
        <v>850</v>
      </c>
      <c r="AM431" s="65" t="s">
        <v>61</v>
      </c>
    </row>
    <row r="432" spans="1:39" ht="168">
      <c r="A432" s="65" t="s">
        <v>3715</v>
      </c>
      <c r="B432" s="65" t="s">
        <v>3187</v>
      </c>
      <c r="C432" s="65" t="s">
        <v>2555</v>
      </c>
      <c r="D432" s="65" t="s">
        <v>765</v>
      </c>
      <c r="E432" s="65" t="s">
        <v>2495</v>
      </c>
      <c r="F432" s="65" t="s">
        <v>149</v>
      </c>
      <c r="G432" s="65" t="s">
        <v>3983</v>
      </c>
      <c r="H432" s="65" t="s">
        <v>2549</v>
      </c>
      <c r="I432" s="65" t="s">
        <v>3140</v>
      </c>
      <c r="J432" s="65" t="s">
        <v>3982</v>
      </c>
      <c r="K432" s="65"/>
      <c r="L432" s="65" t="s">
        <v>62</v>
      </c>
      <c r="M432" s="65" t="s">
        <v>62</v>
      </c>
      <c r="N432" s="65" t="s">
        <v>62</v>
      </c>
      <c r="O432" s="65" t="s">
        <v>61</v>
      </c>
      <c r="P432" s="65" t="s">
        <v>61</v>
      </c>
      <c r="Q432" s="65" t="s">
        <v>61</v>
      </c>
      <c r="R432" s="65" t="s">
        <v>61</v>
      </c>
      <c r="S432" s="65" t="s">
        <v>61</v>
      </c>
      <c r="T432" s="65" t="s">
        <v>62</v>
      </c>
      <c r="U432" s="65" t="s">
        <v>62</v>
      </c>
      <c r="V432" s="65" t="s">
        <v>62</v>
      </c>
      <c r="W432" s="65" t="s">
        <v>61</v>
      </c>
      <c r="X432" s="65" t="s">
        <v>76</v>
      </c>
      <c r="Y432" s="65" t="s">
        <v>76</v>
      </c>
      <c r="Z432" s="65" t="s">
        <v>76</v>
      </c>
      <c r="AA432" s="65" t="s">
        <v>61</v>
      </c>
      <c r="AB432" s="65" t="s">
        <v>77</v>
      </c>
      <c r="AC432" s="65" t="s">
        <v>77</v>
      </c>
      <c r="AD432" s="65" t="s">
        <v>77</v>
      </c>
      <c r="AE432" s="65" t="s">
        <v>61</v>
      </c>
      <c r="AF432" s="65" t="s">
        <v>61</v>
      </c>
      <c r="AG432" s="65" t="s">
        <v>61</v>
      </c>
      <c r="AH432" s="65" t="s">
        <v>61</v>
      </c>
      <c r="AI432" s="65" t="s">
        <v>61</v>
      </c>
      <c r="AJ432" s="65" t="s">
        <v>72</v>
      </c>
      <c r="AK432" s="65" t="s">
        <v>72</v>
      </c>
      <c r="AL432" s="65" t="s">
        <v>72</v>
      </c>
      <c r="AM432" s="65" t="s">
        <v>61</v>
      </c>
    </row>
    <row r="433" spans="1:39" ht="168">
      <c r="A433" s="65" t="s">
        <v>3716</v>
      </c>
      <c r="B433" s="65" t="s">
        <v>3186</v>
      </c>
      <c r="C433" s="65" t="s">
        <v>2555</v>
      </c>
      <c r="D433" s="65" t="s">
        <v>762</v>
      </c>
      <c r="E433" s="65" t="s">
        <v>2495</v>
      </c>
      <c r="F433" s="65" t="s">
        <v>149</v>
      </c>
      <c r="G433" s="65" t="s">
        <v>2704</v>
      </c>
      <c r="H433" s="65" t="s">
        <v>2549</v>
      </c>
      <c r="I433" s="65" t="s">
        <v>3139</v>
      </c>
      <c r="J433" s="65" t="s">
        <v>3982</v>
      </c>
      <c r="K433" s="65"/>
      <c r="L433" s="65" t="s">
        <v>62</v>
      </c>
      <c r="M433" s="65" t="s">
        <v>62</v>
      </c>
      <c r="N433" s="65" t="s">
        <v>62</v>
      </c>
      <c r="O433" s="65" t="s">
        <v>61</v>
      </c>
      <c r="P433" s="65" t="s">
        <v>61</v>
      </c>
      <c r="Q433" s="65" t="s">
        <v>61</v>
      </c>
      <c r="R433" s="65" t="s">
        <v>61</v>
      </c>
      <c r="S433" s="65" t="s">
        <v>61</v>
      </c>
      <c r="T433" s="65" t="s">
        <v>62</v>
      </c>
      <c r="U433" s="65" t="s">
        <v>62</v>
      </c>
      <c r="V433" s="65" t="s">
        <v>62</v>
      </c>
      <c r="W433" s="65" t="s">
        <v>61</v>
      </c>
      <c r="X433" s="65" t="s">
        <v>76</v>
      </c>
      <c r="Y433" s="65" t="s">
        <v>76</v>
      </c>
      <c r="Z433" s="65" t="s">
        <v>76</v>
      </c>
      <c r="AA433" s="65" t="s">
        <v>61</v>
      </c>
      <c r="AB433" s="65" t="s">
        <v>77</v>
      </c>
      <c r="AC433" s="65" t="s">
        <v>77</v>
      </c>
      <c r="AD433" s="65" t="s">
        <v>77</v>
      </c>
      <c r="AE433" s="65" t="s">
        <v>61</v>
      </c>
      <c r="AF433" s="65" t="s">
        <v>61</v>
      </c>
      <c r="AG433" s="65" t="s">
        <v>61</v>
      </c>
      <c r="AH433" s="65" t="s">
        <v>61</v>
      </c>
      <c r="AI433" s="65" t="s">
        <v>61</v>
      </c>
      <c r="AJ433" s="65" t="s">
        <v>72</v>
      </c>
      <c r="AK433" s="65" t="s">
        <v>72</v>
      </c>
      <c r="AL433" s="65" t="s">
        <v>72</v>
      </c>
      <c r="AM433" s="65" t="s">
        <v>61</v>
      </c>
    </row>
    <row r="434" spans="1:39" ht="150.75">
      <c r="A434" s="65" t="s">
        <v>3717</v>
      </c>
      <c r="B434" s="65" t="s">
        <v>3192</v>
      </c>
      <c r="C434" s="65" t="s">
        <v>1691</v>
      </c>
      <c r="D434" s="65" t="s">
        <v>1696</v>
      </c>
      <c r="E434" s="65" t="s">
        <v>1684</v>
      </c>
      <c r="F434" s="65" t="s">
        <v>51</v>
      </c>
      <c r="G434" s="65" t="s">
        <v>3983</v>
      </c>
      <c r="H434" s="65" t="s">
        <v>1686</v>
      </c>
      <c r="I434" s="65" t="s">
        <v>1697</v>
      </c>
      <c r="J434" s="65" t="s">
        <v>3984</v>
      </c>
      <c r="K434" s="65" t="s">
        <v>3992</v>
      </c>
      <c r="L434" s="65" t="s">
        <v>62</v>
      </c>
      <c r="M434" s="65" t="s">
        <v>62</v>
      </c>
      <c r="N434" s="65" t="s">
        <v>62</v>
      </c>
      <c r="O434" s="65" t="s">
        <v>61</v>
      </c>
      <c r="P434" s="65" t="s">
        <v>61</v>
      </c>
      <c r="Q434" s="65" t="s">
        <v>61</v>
      </c>
      <c r="R434" s="65" t="s">
        <v>61</v>
      </c>
      <c r="S434" s="65" t="s">
        <v>61</v>
      </c>
      <c r="T434" s="65" t="s">
        <v>62</v>
      </c>
      <c r="U434" s="65" t="s">
        <v>62</v>
      </c>
      <c r="V434" s="65" t="s">
        <v>62</v>
      </c>
      <c r="W434" s="65" t="s">
        <v>61</v>
      </c>
      <c r="X434" s="65" t="s">
        <v>76</v>
      </c>
      <c r="Y434" s="65" t="s">
        <v>3280</v>
      </c>
      <c r="Z434" s="68" t="s">
        <v>3343</v>
      </c>
      <c r="AA434" s="65" t="s">
        <v>62</v>
      </c>
      <c r="AB434" s="65" t="s">
        <v>77</v>
      </c>
      <c r="AC434" s="65" t="s">
        <v>125</v>
      </c>
      <c r="AD434" s="65" t="s">
        <v>3343</v>
      </c>
      <c r="AE434" s="65" t="s">
        <v>62</v>
      </c>
      <c r="AF434" s="65" t="s">
        <v>61</v>
      </c>
      <c r="AG434" s="65" t="s">
        <v>61</v>
      </c>
      <c r="AH434" s="65" t="s">
        <v>61</v>
      </c>
      <c r="AI434" s="65" t="s">
        <v>61</v>
      </c>
      <c r="AJ434" s="65" t="s">
        <v>72</v>
      </c>
      <c r="AK434" s="65" t="s">
        <v>72</v>
      </c>
      <c r="AL434" s="65" t="s">
        <v>72</v>
      </c>
      <c r="AM434" s="65" t="s">
        <v>61</v>
      </c>
    </row>
    <row r="435" spans="1:39" ht="150.75">
      <c r="A435" s="65" t="s">
        <v>3718</v>
      </c>
      <c r="B435" s="65" t="s">
        <v>3187</v>
      </c>
      <c r="C435" s="65" t="s">
        <v>1691</v>
      </c>
      <c r="D435" s="65" t="s">
        <v>1694</v>
      </c>
      <c r="E435" s="65" t="s">
        <v>1684</v>
      </c>
      <c r="F435" s="65" t="s">
        <v>51</v>
      </c>
      <c r="G435" s="65" t="s">
        <v>3983</v>
      </c>
      <c r="H435" s="65" t="s">
        <v>1686</v>
      </c>
      <c r="I435" s="65" t="s">
        <v>1695</v>
      </c>
      <c r="J435" s="65" t="s">
        <v>3982</v>
      </c>
      <c r="K435" s="65"/>
      <c r="L435" s="65" t="s">
        <v>62</v>
      </c>
      <c r="M435" s="65" t="s">
        <v>62</v>
      </c>
      <c r="N435" s="65" t="s">
        <v>62</v>
      </c>
      <c r="O435" s="65" t="s">
        <v>61</v>
      </c>
      <c r="P435" s="65" t="s">
        <v>61</v>
      </c>
      <c r="Q435" s="65" t="s">
        <v>61</v>
      </c>
      <c r="R435" s="65" t="s">
        <v>61</v>
      </c>
      <c r="S435" s="65" t="s">
        <v>61</v>
      </c>
      <c r="T435" s="65" t="s">
        <v>62</v>
      </c>
      <c r="U435" s="65" t="s">
        <v>62</v>
      </c>
      <c r="V435" s="65" t="s">
        <v>62</v>
      </c>
      <c r="W435" s="65" t="s">
        <v>61</v>
      </c>
      <c r="X435" s="65" t="s">
        <v>76</v>
      </c>
      <c r="Y435" s="65" t="s">
        <v>76</v>
      </c>
      <c r="Z435" s="65" t="s">
        <v>76</v>
      </c>
      <c r="AA435" s="65" t="s">
        <v>61</v>
      </c>
      <c r="AB435" s="65" t="s">
        <v>77</v>
      </c>
      <c r="AC435" s="65" t="s">
        <v>77</v>
      </c>
      <c r="AD435" s="65" t="s">
        <v>77</v>
      </c>
      <c r="AE435" s="65" t="s">
        <v>61</v>
      </c>
      <c r="AF435" s="65" t="s">
        <v>61</v>
      </c>
      <c r="AG435" s="65" t="s">
        <v>61</v>
      </c>
      <c r="AH435" s="65" t="s">
        <v>61</v>
      </c>
      <c r="AI435" s="65" t="s">
        <v>61</v>
      </c>
      <c r="AJ435" s="65" t="s">
        <v>72</v>
      </c>
      <c r="AK435" s="65" t="s">
        <v>72</v>
      </c>
      <c r="AL435" s="65" t="s">
        <v>72</v>
      </c>
      <c r="AM435" s="65" t="s">
        <v>61</v>
      </c>
    </row>
    <row r="436" spans="1:39" ht="150.75">
      <c r="A436" s="65" t="s">
        <v>3719</v>
      </c>
      <c r="B436" s="65" t="s">
        <v>3186</v>
      </c>
      <c r="C436" s="65" t="s">
        <v>1691</v>
      </c>
      <c r="D436" s="65" t="s">
        <v>1692</v>
      </c>
      <c r="E436" s="65" t="s">
        <v>1684</v>
      </c>
      <c r="F436" s="65" t="s">
        <v>51</v>
      </c>
      <c r="G436" s="65" t="s">
        <v>51</v>
      </c>
      <c r="H436" s="65" t="s">
        <v>1686</v>
      </c>
      <c r="I436" s="65" t="s">
        <v>1693</v>
      </c>
      <c r="J436" s="65" t="s">
        <v>3982</v>
      </c>
      <c r="K436" s="65"/>
      <c r="L436" s="65" t="s">
        <v>62</v>
      </c>
      <c r="M436" s="65" t="s">
        <v>62</v>
      </c>
      <c r="N436" s="65" t="s">
        <v>62</v>
      </c>
      <c r="O436" s="65" t="s">
        <v>61</v>
      </c>
      <c r="P436" s="65" t="s">
        <v>61</v>
      </c>
      <c r="Q436" s="65" t="s">
        <v>61</v>
      </c>
      <c r="R436" s="65" t="s">
        <v>61</v>
      </c>
      <c r="S436" s="65" t="s">
        <v>61</v>
      </c>
      <c r="T436" s="65" t="s">
        <v>62</v>
      </c>
      <c r="U436" s="65" t="s">
        <v>62</v>
      </c>
      <c r="V436" s="65" t="s">
        <v>62</v>
      </c>
      <c r="W436" s="65" t="s">
        <v>61</v>
      </c>
      <c r="X436" s="65" t="s">
        <v>76</v>
      </c>
      <c r="Y436" s="65" t="s">
        <v>76</v>
      </c>
      <c r="Z436" s="65" t="s">
        <v>76</v>
      </c>
      <c r="AA436" s="65" t="s">
        <v>61</v>
      </c>
      <c r="AB436" s="65" t="s">
        <v>77</v>
      </c>
      <c r="AC436" s="65" t="s">
        <v>77</v>
      </c>
      <c r="AD436" s="65" t="s">
        <v>77</v>
      </c>
      <c r="AE436" s="65" t="s">
        <v>61</v>
      </c>
      <c r="AF436" s="65" t="s">
        <v>61</v>
      </c>
      <c r="AG436" s="65" t="s">
        <v>61</v>
      </c>
      <c r="AH436" s="65" t="s">
        <v>61</v>
      </c>
      <c r="AI436" s="65" t="s">
        <v>61</v>
      </c>
      <c r="AJ436" s="65" t="s">
        <v>72</v>
      </c>
      <c r="AK436" s="65" t="s">
        <v>72</v>
      </c>
      <c r="AL436" s="65" t="s">
        <v>72</v>
      </c>
      <c r="AM436" s="65" t="s">
        <v>61</v>
      </c>
    </row>
    <row r="437" spans="1:39" ht="234">
      <c r="A437" s="65" t="s">
        <v>3720</v>
      </c>
      <c r="B437" s="65" t="s">
        <v>3192</v>
      </c>
      <c r="C437" s="65" t="s">
        <v>99</v>
      </c>
      <c r="D437" s="65" t="s">
        <v>111</v>
      </c>
      <c r="E437" s="65" t="s">
        <v>49</v>
      </c>
      <c r="F437" s="65" t="s">
        <v>80</v>
      </c>
      <c r="G437" s="65" t="s">
        <v>3983</v>
      </c>
      <c r="H437" s="65" t="s">
        <v>94</v>
      </c>
      <c r="I437" s="65" t="s">
        <v>112</v>
      </c>
      <c r="J437" s="65" t="s">
        <v>3984</v>
      </c>
      <c r="K437" s="65" t="s">
        <v>3985</v>
      </c>
      <c r="L437" s="65" t="s">
        <v>61</v>
      </c>
      <c r="M437" s="65" t="s">
        <v>62</v>
      </c>
      <c r="N437" s="68" t="s">
        <v>3343</v>
      </c>
      <c r="O437" s="65" t="s">
        <v>62</v>
      </c>
      <c r="P437" s="65" t="s">
        <v>61</v>
      </c>
      <c r="Q437" s="65" t="s">
        <v>61</v>
      </c>
      <c r="R437" s="65" t="s">
        <v>61</v>
      </c>
      <c r="S437" s="65" t="s">
        <v>61</v>
      </c>
      <c r="T437" s="65" t="s">
        <v>62</v>
      </c>
      <c r="U437" s="65" t="s">
        <v>62</v>
      </c>
      <c r="V437" s="65" t="s">
        <v>62</v>
      </c>
      <c r="W437" s="65" t="s">
        <v>61</v>
      </c>
      <c r="X437" s="65" t="s">
        <v>3723</v>
      </c>
      <c r="Y437" s="65" t="s">
        <v>76</v>
      </c>
      <c r="Z437" s="68" t="s">
        <v>3343</v>
      </c>
      <c r="AA437" s="65" t="s">
        <v>62</v>
      </c>
      <c r="AB437" s="65" t="s">
        <v>64</v>
      </c>
      <c r="AC437" s="65" t="s">
        <v>77</v>
      </c>
      <c r="AD437" s="65" t="s">
        <v>3343</v>
      </c>
      <c r="AE437" s="65" t="s">
        <v>62</v>
      </c>
      <c r="AF437" s="65" t="s">
        <v>62</v>
      </c>
      <c r="AG437" s="65" t="s">
        <v>61</v>
      </c>
      <c r="AH437" s="65" t="s">
        <v>3343</v>
      </c>
      <c r="AI437" s="65" t="s">
        <v>62</v>
      </c>
      <c r="AJ437" s="65" t="s">
        <v>66</v>
      </c>
      <c r="AK437" s="65" t="s">
        <v>72</v>
      </c>
      <c r="AL437" s="65" t="s">
        <v>3343</v>
      </c>
      <c r="AM437" s="65" t="s">
        <v>62</v>
      </c>
    </row>
    <row r="438" spans="1:39" ht="200.25">
      <c r="A438" s="65" t="s">
        <v>3721</v>
      </c>
      <c r="B438" s="65" t="s">
        <v>3186</v>
      </c>
      <c r="C438" s="65" t="s">
        <v>99</v>
      </c>
      <c r="D438" s="65" t="s">
        <v>100</v>
      </c>
      <c r="E438" s="65" t="s">
        <v>49</v>
      </c>
      <c r="F438" s="65" t="s">
        <v>80</v>
      </c>
      <c r="G438" s="65" t="s">
        <v>80</v>
      </c>
      <c r="H438" s="65" t="s">
        <v>94</v>
      </c>
      <c r="I438" s="65" t="s">
        <v>101</v>
      </c>
      <c r="J438" s="65" t="s">
        <v>3984</v>
      </c>
      <c r="K438" s="65" t="s">
        <v>3985</v>
      </c>
      <c r="L438" s="65" t="s">
        <v>102</v>
      </c>
      <c r="M438" s="65" t="s">
        <v>62</v>
      </c>
      <c r="N438" s="68" t="s">
        <v>3343</v>
      </c>
      <c r="O438" s="65" t="s">
        <v>62</v>
      </c>
      <c r="P438" s="65" t="s">
        <v>61</v>
      </c>
      <c r="Q438" s="65" t="s">
        <v>61</v>
      </c>
      <c r="R438" s="65" t="s">
        <v>61</v>
      </c>
      <c r="S438" s="65" t="s">
        <v>61</v>
      </c>
      <c r="T438" s="65" t="s">
        <v>62</v>
      </c>
      <c r="U438" s="65" t="s">
        <v>62</v>
      </c>
      <c r="V438" s="65" t="s">
        <v>62</v>
      </c>
      <c r="W438" s="65" t="s">
        <v>61</v>
      </c>
      <c r="X438" s="65" t="s">
        <v>138</v>
      </c>
      <c r="Y438" s="65" t="s">
        <v>2688</v>
      </c>
      <c r="Z438" s="68" t="s">
        <v>3343</v>
      </c>
      <c r="AA438" s="65" t="s">
        <v>62</v>
      </c>
      <c r="AB438" s="65" t="s">
        <v>64</v>
      </c>
      <c r="AC438" s="65" t="s">
        <v>77</v>
      </c>
      <c r="AD438" s="65" t="s">
        <v>3343</v>
      </c>
      <c r="AE438" s="65" t="s">
        <v>62</v>
      </c>
      <c r="AF438" s="65" t="s">
        <v>62</v>
      </c>
      <c r="AG438" s="65" t="s">
        <v>61</v>
      </c>
      <c r="AH438" s="65" t="s">
        <v>3343</v>
      </c>
      <c r="AI438" s="65" t="s">
        <v>62</v>
      </c>
      <c r="AJ438" s="65" t="s">
        <v>66</v>
      </c>
      <c r="AK438" s="65" t="s">
        <v>72</v>
      </c>
      <c r="AL438" s="65" t="s">
        <v>3343</v>
      </c>
      <c r="AM438" s="65" t="s">
        <v>62</v>
      </c>
    </row>
    <row r="439" spans="1:39" ht="234">
      <c r="A439" s="65" t="s">
        <v>3722</v>
      </c>
      <c r="B439" s="65" t="s">
        <v>3187</v>
      </c>
      <c r="C439" s="65" t="s">
        <v>99</v>
      </c>
      <c r="D439" s="65" t="s">
        <v>106</v>
      </c>
      <c r="E439" s="65" t="s">
        <v>49</v>
      </c>
      <c r="F439" s="65" t="s">
        <v>80</v>
      </c>
      <c r="G439" s="65" t="s">
        <v>3983</v>
      </c>
      <c r="H439" s="65" t="s">
        <v>94</v>
      </c>
      <c r="I439" s="65" t="s">
        <v>107</v>
      </c>
      <c r="J439" s="65" t="s">
        <v>3984</v>
      </c>
      <c r="K439" s="65" t="s">
        <v>18</v>
      </c>
      <c r="L439" s="65" t="s">
        <v>61</v>
      </c>
      <c r="M439" s="65" t="s">
        <v>61</v>
      </c>
      <c r="N439" s="65" t="s">
        <v>61</v>
      </c>
      <c r="O439" s="65" t="s">
        <v>61</v>
      </c>
      <c r="P439" s="65" t="s">
        <v>61</v>
      </c>
      <c r="Q439" s="65" t="s">
        <v>61</v>
      </c>
      <c r="R439" s="65" t="s">
        <v>61</v>
      </c>
      <c r="S439" s="65" t="s">
        <v>61</v>
      </c>
      <c r="T439" s="65" t="s">
        <v>62</v>
      </c>
      <c r="U439" s="65" t="s">
        <v>62</v>
      </c>
      <c r="V439" s="65" t="s">
        <v>62</v>
      </c>
      <c r="W439" s="65" t="s">
        <v>61</v>
      </c>
      <c r="X439" s="65" t="s">
        <v>3723</v>
      </c>
      <c r="Y439" s="65" t="s">
        <v>4015</v>
      </c>
      <c r="Z439" s="68" t="s">
        <v>3343</v>
      </c>
      <c r="AA439" s="65" t="s">
        <v>62</v>
      </c>
      <c r="AB439" s="65" t="s">
        <v>64</v>
      </c>
      <c r="AC439" s="65" t="s">
        <v>64</v>
      </c>
      <c r="AD439" s="65" t="s">
        <v>64</v>
      </c>
      <c r="AE439" s="65" t="s">
        <v>61</v>
      </c>
      <c r="AF439" s="65" t="s">
        <v>62</v>
      </c>
      <c r="AG439" s="65" t="s">
        <v>62</v>
      </c>
      <c r="AH439" s="65" t="s">
        <v>62</v>
      </c>
      <c r="AI439" s="65" t="s">
        <v>61</v>
      </c>
      <c r="AJ439" s="65" t="s">
        <v>66</v>
      </c>
      <c r="AK439" s="65" t="s">
        <v>66</v>
      </c>
      <c r="AL439" s="65" t="s">
        <v>66</v>
      </c>
      <c r="AM439" s="65" t="s">
        <v>61</v>
      </c>
    </row>
    <row r="440" spans="1:39" ht="168">
      <c r="A440" s="65" t="s">
        <v>3724</v>
      </c>
      <c r="B440" s="65" t="s">
        <v>3186</v>
      </c>
      <c r="C440" s="65" t="s">
        <v>427</v>
      </c>
      <c r="D440" s="65" t="s">
        <v>428</v>
      </c>
      <c r="E440" s="65" t="s">
        <v>329</v>
      </c>
      <c r="F440" s="65" t="s">
        <v>149</v>
      </c>
      <c r="G440" s="65" t="s">
        <v>2704</v>
      </c>
      <c r="H440" s="65" t="s">
        <v>422</v>
      </c>
      <c r="I440" s="65" t="s">
        <v>429</v>
      </c>
      <c r="J440" s="65" t="s">
        <v>3982</v>
      </c>
      <c r="K440" s="65"/>
      <c r="L440" s="65" t="s">
        <v>62</v>
      </c>
      <c r="M440" s="65" t="s">
        <v>62</v>
      </c>
      <c r="N440" s="65" t="s">
        <v>62</v>
      </c>
      <c r="O440" s="65" t="s">
        <v>61</v>
      </c>
      <c r="P440" s="65" t="s">
        <v>61</v>
      </c>
      <c r="Q440" s="65" t="s">
        <v>61</v>
      </c>
      <c r="R440" s="65" t="s">
        <v>61</v>
      </c>
      <c r="S440" s="65" t="s">
        <v>61</v>
      </c>
      <c r="T440" s="65" t="s">
        <v>62</v>
      </c>
      <c r="U440" s="65" t="s">
        <v>62</v>
      </c>
      <c r="V440" s="65" t="s">
        <v>62</v>
      </c>
      <c r="W440" s="65" t="s">
        <v>61</v>
      </c>
      <c r="X440" s="65" t="s">
        <v>76</v>
      </c>
      <c r="Y440" s="65" t="s">
        <v>76</v>
      </c>
      <c r="Z440" s="65" t="s">
        <v>76</v>
      </c>
      <c r="AA440" s="65" t="s">
        <v>61</v>
      </c>
      <c r="AB440" s="65" t="s">
        <v>77</v>
      </c>
      <c r="AC440" s="65" t="s">
        <v>77</v>
      </c>
      <c r="AD440" s="65" t="s">
        <v>77</v>
      </c>
      <c r="AE440" s="65" t="s">
        <v>61</v>
      </c>
      <c r="AF440" s="65" t="s">
        <v>61</v>
      </c>
      <c r="AG440" s="65" t="s">
        <v>61</v>
      </c>
      <c r="AH440" s="65" t="s">
        <v>61</v>
      </c>
      <c r="AI440" s="65" t="s">
        <v>61</v>
      </c>
      <c r="AJ440" s="65" t="s">
        <v>72</v>
      </c>
      <c r="AK440" s="65" t="s">
        <v>72</v>
      </c>
      <c r="AL440" s="65" t="s">
        <v>72</v>
      </c>
      <c r="AM440" s="65" t="s">
        <v>61</v>
      </c>
    </row>
    <row r="441" spans="1:39" ht="168">
      <c r="A441" s="65" t="s">
        <v>3725</v>
      </c>
      <c r="B441" s="65" t="s">
        <v>3192</v>
      </c>
      <c r="C441" s="65" t="s">
        <v>427</v>
      </c>
      <c r="D441" s="65" t="s">
        <v>433</v>
      </c>
      <c r="E441" s="65" t="s">
        <v>329</v>
      </c>
      <c r="F441" s="65" t="s">
        <v>149</v>
      </c>
      <c r="G441" s="65" t="s">
        <v>3983</v>
      </c>
      <c r="H441" s="65" t="s">
        <v>422</v>
      </c>
      <c r="I441" s="65" t="s">
        <v>434</v>
      </c>
      <c r="J441" s="65" t="s">
        <v>3982</v>
      </c>
      <c r="K441" s="65"/>
      <c r="L441" s="65" t="s">
        <v>62</v>
      </c>
      <c r="M441" s="65" t="s">
        <v>62</v>
      </c>
      <c r="N441" s="65" t="s">
        <v>62</v>
      </c>
      <c r="O441" s="65" t="s">
        <v>61</v>
      </c>
      <c r="P441" s="65" t="s">
        <v>61</v>
      </c>
      <c r="Q441" s="65" t="s">
        <v>61</v>
      </c>
      <c r="R441" s="65" t="s">
        <v>61</v>
      </c>
      <c r="S441" s="65" t="s">
        <v>61</v>
      </c>
      <c r="T441" s="65" t="s">
        <v>62</v>
      </c>
      <c r="U441" s="65" t="s">
        <v>62</v>
      </c>
      <c r="V441" s="65" t="s">
        <v>62</v>
      </c>
      <c r="W441" s="65" t="s">
        <v>61</v>
      </c>
      <c r="X441" s="65" t="s">
        <v>76</v>
      </c>
      <c r="Y441" s="65" t="s">
        <v>76</v>
      </c>
      <c r="Z441" s="65" t="s">
        <v>76</v>
      </c>
      <c r="AA441" s="65" t="s">
        <v>61</v>
      </c>
      <c r="AB441" s="65" t="s">
        <v>77</v>
      </c>
      <c r="AC441" s="65" t="s">
        <v>77</v>
      </c>
      <c r="AD441" s="65" t="s">
        <v>77</v>
      </c>
      <c r="AE441" s="65" t="s">
        <v>61</v>
      </c>
      <c r="AF441" s="65" t="s">
        <v>61</v>
      </c>
      <c r="AG441" s="65" t="s">
        <v>61</v>
      </c>
      <c r="AH441" s="65" t="s">
        <v>61</v>
      </c>
      <c r="AI441" s="65" t="s">
        <v>61</v>
      </c>
      <c r="AJ441" s="65" t="s">
        <v>72</v>
      </c>
      <c r="AK441" s="65" t="s">
        <v>72</v>
      </c>
      <c r="AL441" s="65" t="s">
        <v>72</v>
      </c>
      <c r="AM441" s="65" t="s">
        <v>61</v>
      </c>
    </row>
    <row r="442" spans="1:39" ht="168">
      <c r="A442" s="65" t="s">
        <v>3726</v>
      </c>
      <c r="B442" s="65" t="s">
        <v>3187</v>
      </c>
      <c r="C442" s="65" t="s">
        <v>427</v>
      </c>
      <c r="D442" s="65" t="s">
        <v>431</v>
      </c>
      <c r="E442" s="65" t="s">
        <v>329</v>
      </c>
      <c r="F442" s="65" t="s">
        <v>149</v>
      </c>
      <c r="G442" s="65" t="s">
        <v>3983</v>
      </c>
      <c r="H442" s="65" t="s">
        <v>422</v>
      </c>
      <c r="I442" s="65" t="s">
        <v>432</v>
      </c>
      <c r="J442" s="65" t="s">
        <v>3982</v>
      </c>
      <c r="K442" s="65"/>
      <c r="L442" s="65" t="s">
        <v>62</v>
      </c>
      <c r="M442" s="65" t="s">
        <v>62</v>
      </c>
      <c r="N442" s="65" t="s">
        <v>62</v>
      </c>
      <c r="O442" s="65" t="s">
        <v>61</v>
      </c>
      <c r="P442" s="65" t="s">
        <v>61</v>
      </c>
      <c r="Q442" s="65" t="s">
        <v>61</v>
      </c>
      <c r="R442" s="65" t="s">
        <v>61</v>
      </c>
      <c r="S442" s="65" t="s">
        <v>61</v>
      </c>
      <c r="T442" s="65" t="s">
        <v>62</v>
      </c>
      <c r="U442" s="65" t="s">
        <v>62</v>
      </c>
      <c r="V442" s="65" t="s">
        <v>62</v>
      </c>
      <c r="W442" s="65" t="s">
        <v>61</v>
      </c>
      <c r="X442" s="65" t="s">
        <v>76</v>
      </c>
      <c r="Y442" s="65" t="s">
        <v>76</v>
      </c>
      <c r="Z442" s="65" t="s">
        <v>76</v>
      </c>
      <c r="AA442" s="65" t="s">
        <v>61</v>
      </c>
      <c r="AB442" s="65" t="s">
        <v>77</v>
      </c>
      <c r="AC442" s="65" t="s">
        <v>77</v>
      </c>
      <c r="AD442" s="65" t="s">
        <v>77</v>
      </c>
      <c r="AE442" s="65" t="s">
        <v>61</v>
      </c>
      <c r="AF442" s="65" t="s">
        <v>61</v>
      </c>
      <c r="AG442" s="65" t="s">
        <v>61</v>
      </c>
      <c r="AH442" s="65" t="s">
        <v>61</v>
      </c>
      <c r="AI442" s="65" t="s">
        <v>61</v>
      </c>
      <c r="AJ442" s="65" t="s">
        <v>72</v>
      </c>
      <c r="AK442" s="65" t="s">
        <v>72</v>
      </c>
      <c r="AL442" s="65" t="s">
        <v>72</v>
      </c>
      <c r="AM442" s="65" t="s">
        <v>61</v>
      </c>
    </row>
    <row r="443" spans="1:39" ht="168">
      <c r="A443" s="65" t="s">
        <v>3727</v>
      </c>
      <c r="B443" s="65" t="s">
        <v>3192</v>
      </c>
      <c r="C443" s="65" t="s">
        <v>1891</v>
      </c>
      <c r="D443" s="65" t="s">
        <v>1894</v>
      </c>
      <c r="E443" s="65" t="s">
        <v>1884</v>
      </c>
      <c r="F443" s="65" t="s">
        <v>51</v>
      </c>
      <c r="G443" s="65" t="s">
        <v>3983</v>
      </c>
      <c r="H443" s="65" t="s">
        <v>1886</v>
      </c>
      <c r="I443" s="65" t="s">
        <v>1895</v>
      </c>
      <c r="J443" s="65" t="s">
        <v>3982</v>
      </c>
      <c r="K443" s="65"/>
      <c r="L443" s="65" t="s">
        <v>62</v>
      </c>
      <c r="M443" s="65" t="s">
        <v>62</v>
      </c>
      <c r="N443" s="65" t="s">
        <v>62</v>
      </c>
      <c r="O443" s="65" t="s">
        <v>61</v>
      </c>
      <c r="P443" s="65" t="s">
        <v>61</v>
      </c>
      <c r="Q443" s="65" t="s">
        <v>61</v>
      </c>
      <c r="R443" s="65" t="s">
        <v>61</v>
      </c>
      <c r="S443" s="65" t="s">
        <v>61</v>
      </c>
      <c r="T443" s="65" t="s">
        <v>62</v>
      </c>
      <c r="U443" s="65" t="s">
        <v>62</v>
      </c>
      <c r="V443" s="65" t="s">
        <v>62</v>
      </c>
      <c r="W443" s="65" t="s">
        <v>61</v>
      </c>
      <c r="X443" s="65" t="s">
        <v>76</v>
      </c>
      <c r="Y443" s="65" t="s">
        <v>76</v>
      </c>
      <c r="Z443" s="65" t="s">
        <v>76</v>
      </c>
      <c r="AA443" s="65" t="s">
        <v>61</v>
      </c>
      <c r="AB443" s="65" t="s">
        <v>77</v>
      </c>
      <c r="AC443" s="65" t="s">
        <v>77</v>
      </c>
      <c r="AD443" s="65" t="s">
        <v>77</v>
      </c>
      <c r="AE443" s="65" t="s">
        <v>61</v>
      </c>
      <c r="AF443" s="65" t="s">
        <v>61</v>
      </c>
      <c r="AG443" s="65" t="s">
        <v>61</v>
      </c>
      <c r="AH443" s="65" t="s">
        <v>61</v>
      </c>
      <c r="AI443" s="65" t="s">
        <v>61</v>
      </c>
      <c r="AJ443" s="65" t="s">
        <v>72</v>
      </c>
      <c r="AK443" s="65" t="s">
        <v>72</v>
      </c>
      <c r="AL443" s="65" t="s">
        <v>72</v>
      </c>
      <c r="AM443" s="65" t="s">
        <v>61</v>
      </c>
    </row>
    <row r="444" spans="1:39" ht="150.75">
      <c r="A444" s="65" t="s">
        <v>3728</v>
      </c>
      <c r="B444" s="65" t="s">
        <v>3186</v>
      </c>
      <c r="C444" s="65" t="s">
        <v>1891</v>
      </c>
      <c r="D444" s="65" t="s">
        <v>1892</v>
      </c>
      <c r="E444" s="65" t="s">
        <v>1884</v>
      </c>
      <c r="F444" s="65" t="s">
        <v>51</v>
      </c>
      <c r="G444" s="65" t="s">
        <v>51</v>
      </c>
      <c r="H444" s="65" t="s">
        <v>1886</v>
      </c>
      <c r="I444" s="65" t="s">
        <v>1893</v>
      </c>
      <c r="J444" s="65" t="s">
        <v>3982</v>
      </c>
      <c r="K444" s="65"/>
      <c r="L444" s="65" t="s">
        <v>62</v>
      </c>
      <c r="M444" s="65" t="s">
        <v>62</v>
      </c>
      <c r="N444" s="65" t="s">
        <v>62</v>
      </c>
      <c r="O444" s="65" t="s">
        <v>61</v>
      </c>
      <c r="P444" s="65" t="s">
        <v>61</v>
      </c>
      <c r="Q444" s="65" t="s">
        <v>61</v>
      </c>
      <c r="R444" s="65" t="s">
        <v>61</v>
      </c>
      <c r="S444" s="65" t="s">
        <v>61</v>
      </c>
      <c r="T444" s="65" t="s">
        <v>62</v>
      </c>
      <c r="U444" s="65" t="s">
        <v>62</v>
      </c>
      <c r="V444" s="65" t="s">
        <v>62</v>
      </c>
      <c r="W444" s="65" t="s">
        <v>61</v>
      </c>
      <c r="X444" s="65" t="s">
        <v>76</v>
      </c>
      <c r="Y444" s="65" t="s">
        <v>76</v>
      </c>
      <c r="Z444" s="65" t="s">
        <v>76</v>
      </c>
      <c r="AA444" s="65" t="s">
        <v>61</v>
      </c>
      <c r="AB444" s="65" t="s">
        <v>77</v>
      </c>
      <c r="AC444" s="65" t="s">
        <v>77</v>
      </c>
      <c r="AD444" s="65" t="s">
        <v>77</v>
      </c>
      <c r="AE444" s="65" t="s">
        <v>61</v>
      </c>
      <c r="AF444" s="65" t="s">
        <v>61</v>
      </c>
      <c r="AG444" s="65" t="s">
        <v>61</v>
      </c>
      <c r="AH444" s="65" t="s">
        <v>61</v>
      </c>
      <c r="AI444" s="65" t="s">
        <v>61</v>
      </c>
      <c r="AJ444" s="65" t="s">
        <v>72</v>
      </c>
      <c r="AK444" s="65" t="s">
        <v>72</v>
      </c>
      <c r="AL444" s="65" t="s">
        <v>72</v>
      </c>
      <c r="AM444" s="65" t="s">
        <v>61</v>
      </c>
    </row>
    <row r="445" spans="1:39" ht="150.75">
      <c r="A445" s="65" t="s">
        <v>3260</v>
      </c>
      <c r="B445" s="65" t="s">
        <v>3187</v>
      </c>
      <c r="C445" s="65" t="s">
        <v>1891</v>
      </c>
      <c r="D445" s="65" t="s">
        <v>1892</v>
      </c>
      <c r="E445" s="65" t="s">
        <v>1884</v>
      </c>
      <c r="F445" s="65" t="s">
        <v>51</v>
      </c>
      <c r="G445" s="65" t="s">
        <v>3983</v>
      </c>
      <c r="H445" s="65" t="s">
        <v>1886</v>
      </c>
      <c r="I445" s="65" t="s">
        <v>1893</v>
      </c>
      <c r="J445" s="65" t="s">
        <v>3984</v>
      </c>
      <c r="K445" s="65" t="s">
        <v>3210</v>
      </c>
      <c r="L445" s="65" t="s">
        <v>62</v>
      </c>
      <c r="M445" s="65" t="s">
        <v>62</v>
      </c>
      <c r="N445" s="65" t="s">
        <v>62</v>
      </c>
      <c r="O445" s="65" t="s">
        <v>61</v>
      </c>
      <c r="P445" s="65" t="s">
        <v>61</v>
      </c>
      <c r="Q445" s="65" t="s">
        <v>61</v>
      </c>
      <c r="R445" s="65" t="s">
        <v>61</v>
      </c>
      <c r="S445" s="65" t="s">
        <v>61</v>
      </c>
      <c r="T445" s="65" t="s">
        <v>62</v>
      </c>
      <c r="U445" s="65" t="s">
        <v>62</v>
      </c>
      <c r="V445" s="65" t="s">
        <v>62</v>
      </c>
      <c r="W445" s="65" t="s">
        <v>61</v>
      </c>
      <c r="X445" s="65" t="s">
        <v>76</v>
      </c>
      <c r="Y445" s="65" t="s">
        <v>76</v>
      </c>
      <c r="Z445" s="65" t="s">
        <v>76</v>
      </c>
      <c r="AA445" s="65" t="s">
        <v>61</v>
      </c>
      <c r="AB445" s="65" t="s">
        <v>77</v>
      </c>
      <c r="AC445" s="65" t="s">
        <v>77</v>
      </c>
      <c r="AD445" s="65" t="s">
        <v>77</v>
      </c>
      <c r="AE445" s="65" t="s">
        <v>61</v>
      </c>
      <c r="AF445" s="65" t="s">
        <v>61</v>
      </c>
      <c r="AG445" s="65" t="s">
        <v>61</v>
      </c>
      <c r="AH445" s="65" t="s">
        <v>61</v>
      </c>
      <c r="AI445" s="65" t="s">
        <v>61</v>
      </c>
      <c r="AJ445" s="65" t="s">
        <v>72</v>
      </c>
      <c r="AK445" s="65"/>
      <c r="AL445" s="65" t="s">
        <v>3343</v>
      </c>
      <c r="AM445" s="65" t="s">
        <v>62</v>
      </c>
    </row>
    <row r="446" spans="1:39" ht="168">
      <c r="A446" s="65" t="s">
        <v>3729</v>
      </c>
      <c r="B446" s="65" t="s">
        <v>3192</v>
      </c>
      <c r="C446" s="65" t="s">
        <v>323</v>
      </c>
      <c r="D446" s="65" t="s">
        <v>249</v>
      </c>
      <c r="E446" s="65" t="s">
        <v>195</v>
      </c>
      <c r="F446" s="65" t="s">
        <v>305</v>
      </c>
      <c r="G446" s="65" t="s">
        <v>3983</v>
      </c>
      <c r="H446" s="65" t="s">
        <v>318</v>
      </c>
      <c r="I446" s="65" t="s">
        <v>328</v>
      </c>
      <c r="J446" s="65" t="s">
        <v>3982</v>
      </c>
      <c r="K446" s="65"/>
      <c r="L446" s="65" t="s">
        <v>62</v>
      </c>
      <c r="M446" s="65" t="s">
        <v>62</v>
      </c>
      <c r="N446" s="65" t="s">
        <v>62</v>
      </c>
      <c r="O446" s="65" t="s">
        <v>61</v>
      </c>
      <c r="P446" s="65" t="s">
        <v>61</v>
      </c>
      <c r="Q446" s="65" t="s">
        <v>61</v>
      </c>
      <c r="R446" s="65" t="s">
        <v>61</v>
      </c>
      <c r="S446" s="65" t="s">
        <v>61</v>
      </c>
      <c r="T446" s="65" t="s">
        <v>62</v>
      </c>
      <c r="U446" s="65" t="s">
        <v>62</v>
      </c>
      <c r="V446" s="65" t="s">
        <v>62</v>
      </c>
      <c r="W446" s="65" t="s">
        <v>61</v>
      </c>
      <c r="X446" s="65" t="s">
        <v>76</v>
      </c>
      <c r="Y446" s="65" t="s">
        <v>76</v>
      </c>
      <c r="Z446" s="65" t="s">
        <v>76</v>
      </c>
      <c r="AA446" s="65" t="s">
        <v>61</v>
      </c>
      <c r="AB446" s="65" t="s">
        <v>77</v>
      </c>
      <c r="AC446" s="65" t="s">
        <v>77</v>
      </c>
      <c r="AD446" s="65" t="s">
        <v>77</v>
      </c>
      <c r="AE446" s="65" t="s">
        <v>61</v>
      </c>
      <c r="AF446" s="65" t="s">
        <v>61</v>
      </c>
      <c r="AG446" s="65" t="s">
        <v>61</v>
      </c>
      <c r="AH446" s="65" t="s">
        <v>61</v>
      </c>
      <c r="AI446" s="65" t="s">
        <v>61</v>
      </c>
      <c r="AJ446" s="65" t="s">
        <v>72</v>
      </c>
      <c r="AK446" s="65" t="s">
        <v>72</v>
      </c>
      <c r="AL446" s="65" t="s">
        <v>72</v>
      </c>
      <c r="AM446" s="65" t="s">
        <v>61</v>
      </c>
    </row>
    <row r="447" spans="1:39" ht="168">
      <c r="A447" s="65" t="s">
        <v>3730</v>
      </c>
      <c r="B447" s="65" t="s">
        <v>3187</v>
      </c>
      <c r="C447" s="65" t="s">
        <v>323</v>
      </c>
      <c r="D447" s="65" t="s">
        <v>247</v>
      </c>
      <c r="E447" s="65" t="s">
        <v>195</v>
      </c>
      <c r="F447" s="65" t="s">
        <v>305</v>
      </c>
      <c r="G447" s="65" t="s">
        <v>3983</v>
      </c>
      <c r="H447" s="65" t="s">
        <v>318</v>
      </c>
      <c r="I447" s="65" t="s">
        <v>327</v>
      </c>
      <c r="J447" s="65" t="s">
        <v>3982</v>
      </c>
      <c r="K447" s="65"/>
      <c r="L447" s="65" t="s">
        <v>62</v>
      </c>
      <c r="M447" s="65" t="s">
        <v>62</v>
      </c>
      <c r="N447" s="65" t="s">
        <v>62</v>
      </c>
      <c r="O447" s="65" t="s">
        <v>61</v>
      </c>
      <c r="P447" s="65" t="s">
        <v>61</v>
      </c>
      <c r="Q447" s="65" t="s">
        <v>61</v>
      </c>
      <c r="R447" s="65" t="s">
        <v>61</v>
      </c>
      <c r="S447" s="65" t="s">
        <v>61</v>
      </c>
      <c r="T447" s="65" t="s">
        <v>62</v>
      </c>
      <c r="U447" s="65" t="s">
        <v>62</v>
      </c>
      <c r="V447" s="65" t="s">
        <v>62</v>
      </c>
      <c r="W447" s="65" t="s">
        <v>61</v>
      </c>
      <c r="X447" s="65" t="s">
        <v>76</v>
      </c>
      <c r="Y447" s="65" t="s">
        <v>76</v>
      </c>
      <c r="Z447" s="65" t="s">
        <v>76</v>
      </c>
      <c r="AA447" s="65" t="s">
        <v>61</v>
      </c>
      <c r="AB447" s="65" t="s">
        <v>77</v>
      </c>
      <c r="AC447" s="65" t="s">
        <v>77</v>
      </c>
      <c r="AD447" s="65" t="s">
        <v>77</v>
      </c>
      <c r="AE447" s="65" t="s">
        <v>61</v>
      </c>
      <c r="AF447" s="65" t="s">
        <v>61</v>
      </c>
      <c r="AG447" s="65" t="s">
        <v>61</v>
      </c>
      <c r="AH447" s="65" t="s">
        <v>61</v>
      </c>
      <c r="AI447" s="65" t="s">
        <v>61</v>
      </c>
      <c r="AJ447" s="65" t="s">
        <v>72</v>
      </c>
      <c r="AK447" s="65" t="s">
        <v>72</v>
      </c>
      <c r="AL447" s="65" t="s">
        <v>72</v>
      </c>
      <c r="AM447" s="65" t="s">
        <v>61</v>
      </c>
    </row>
    <row r="448" spans="1:39" ht="200.25">
      <c r="A448" s="65" t="s">
        <v>3731</v>
      </c>
      <c r="B448" s="65" t="s">
        <v>3186</v>
      </c>
      <c r="C448" s="65" t="s">
        <v>323</v>
      </c>
      <c r="D448" s="65" t="s">
        <v>245</v>
      </c>
      <c r="E448" s="65" t="s">
        <v>195</v>
      </c>
      <c r="F448" s="65" t="s">
        <v>305</v>
      </c>
      <c r="G448" s="65" t="s">
        <v>2709</v>
      </c>
      <c r="H448" s="65" t="s">
        <v>318</v>
      </c>
      <c r="I448" s="65" t="s">
        <v>324</v>
      </c>
      <c r="J448" s="65" t="s">
        <v>3984</v>
      </c>
      <c r="K448" s="65" t="s">
        <v>3985</v>
      </c>
      <c r="L448" s="65" t="s">
        <v>61</v>
      </c>
      <c r="M448" s="65" t="s">
        <v>62</v>
      </c>
      <c r="N448" s="68" t="s">
        <v>3343</v>
      </c>
      <c r="O448" s="65" t="s">
        <v>62</v>
      </c>
      <c r="P448" s="65" t="s">
        <v>61</v>
      </c>
      <c r="Q448" s="65" t="s">
        <v>61</v>
      </c>
      <c r="R448" s="65" t="s">
        <v>61</v>
      </c>
      <c r="S448" s="65" t="s">
        <v>61</v>
      </c>
      <c r="T448" s="65" t="s">
        <v>62</v>
      </c>
      <c r="U448" s="65" t="s">
        <v>62</v>
      </c>
      <c r="V448" s="65" t="s">
        <v>62</v>
      </c>
      <c r="W448" s="65" t="s">
        <v>61</v>
      </c>
      <c r="X448" s="65" t="s">
        <v>3498</v>
      </c>
      <c r="Y448" s="65" t="s">
        <v>76</v>
      </c>
      <c r="Z448" s="68" t="s">
        <v>3343</v>
      </c>
      <c r="AA448" s="65" t="s">
        <v>62</v>
      </c>
      <c r="AB448" s="65" t="s">
        <v>64</v>
      </c>
      <c r="AC448" s="65" t="s">
        <v>77</v>
      </c>
      <c r="AD448" s="65" t="s">
        <v>3343</v>
      </c>
      <c r="AE448" s="65" t="s">
        <v>62</v>
      </c>
      <c r="AF448" s="65" t="s">
        <v>62</v>
      </c>
      <c r="AG448" s="65" t="s">
        <v>61</v>
      </c>
      <c r="AH448" s="65" t="s">
        <v>3343</v>
      </c>
      <c r="AI448" s="65" t="s">
        <v>62</v>
      </c>
      <c r="AJ448" s="65" t="s">
        <v>66</v>
      </c>
      <c r="AK448" s="65" t="s">
        <v>72</v>
      </c>
      <c r="AL448" s="65" t="s">
        <v>3343</v>
      </c>
      <c r="AM448" s="65" t="s">
        <v>62</v>
      </c>
    </row>
    <row r="449" spans="1:39" ht="267.75">
      <c r="A449" s="65" t="s">
        <v>3732</v>
      </c>
      <c r="B449" s="65" t="s">
        <v>3192</v>
      </c>
      <c r="C449" s="65" t="s">
        <v>1265</v>
      </c>
      <c r="D449" s="65" t="s">
        <v>1270</v>
      </c>
      <c r="E449" s="65" t="s">
        <v>1258</v>
      </c>
      <c r="F449" s="65" t="s">
        <v>149</v>
      </c>
      <c r="G449" s="65" t="s">
        <v>3983</v>
      </c>
      <c r="H449" s="65" t="s">
        <v>1260</v>
      </c>
      <c r="I449" s="65" t="s">
        <v>1271</v>
      </c>
      <c r="J449" s="65" t="s">
        <v>3984</v>
      </c>
      <c r="K449" s="65" t="s">
        <v>18</v>
      </c>
      <c r="L449" s="65" t="s">
        <v>62</v>
      </c>
      <c r="M449" s="65" t="s">
        <v>62</v>
      </c>
      <c r="N449" s="65" t="s">
        <v>62</v>
      </c>
      <c r="O449" s="65" t="s">
        <v>61</v>
      </c>
      <c r="P449" s="65" t="s">
        <v>61</v>
      </c>
      <c r="Q449" s="65" t="s">
        <v>61</v>
      </c>
      <c r="R449" s="65" t="s">
        <v>61</v>
      </c>
      <c r="S449" s="65" t="s">
        <v>61</v>
      </c>
      <c r="T449" s="65" t="s">
        <v>62</v>
      </c>
      <c r="U449" s="65" t="s">
        <v>62</v>
      </c>
      <c r="V449" s="65" t="s">
        <v>62</v>
      </c>
      <c r="W449" s="65" t="s">
        <v>61</v>
      </c>
      <c r="X449" s="65" t="s">
        <v>536</v>
      </c>
      <c r="Y449" s="65" t="s">
        <v>76</v>
      </c>
      <c r="Z449" s="68" t="s">
        <v>3343</v>
      </c>
      <c r="AA449" s="65" t="s">
        <v>62</v>
      </c>
      <c r="AB449" s="65" t="s">
        <v>64</v>
      </c>
      <c r="AC449" s="65" t="s">
        <v>64</v>
      </c>
      <c r="AD449" s="65" t="s">
        <v>64</v>
      </c>
      <c r="AE449" s="65" t="s">
        <v>61</v>
      </c>
      <c r="AF449" s="65" t="s">
        <v>61</v>
      </c>
      <c r="AG449" s="65" t="s">
        <v>61</v>
      </c>
      <c r="AH449" s="65" t="s">
        <v>61</v>
      </c>
      <c r="AI449" s="65" t="s">
        <v>61</v>
      </c>
      <c r="AJ449" s="65" t="s">
        <v>72</v>
      </c>
      <c r="AK449" s="65" t="s">
        <v>72</v>
      </c>
      <c r="AL449" s="65" t="s">
        <v>72</v>
      </c>
      <c r="AM449" s="65" t="s">
        <v>61</v>
      </c>
    </row>
    <row r="450" spans="1:39" ht="267.75">
      <c r="A450" s="65" t="s">
        <v>3733</v>
      </c>
      <c r="B450" s="65" t="s">
        <v>3187</v>
      </c>
      <c r="C450" s="65" t="s">
        <v>1265</v>
      </c>
      <c r="D450" s="65" t="s">
        <v>1268</v>
      </c>
      <c r="E450" s="65" t="s">
        <v>1258</v>
      </c>
      <c r="F450" s="65" t="s">
        <v>149</v>
      </c>
      <c r="G450" s="65" t="s">
        <v>3983</v>
      </c>
      <c r="H450" s="65" t="s">
        <v>1260</v>
      </c>
      <c r="I450" s="65" t="s">
        <v>1269</v>
      </c>
      <c r="J450" s="65" t="s">
        <v>3984</v>
      </c>
      <c r="K450" s="65" t="s">
        <v>18</v>
      </c>
      <c r="L450" s="65" t="s">
        <v>62</v>
      </c>
      <c r="M450" s="65" t="s">
        <v>62</v>
      </c>
      <c r="N450" s="65" t="s">
        <v>62</v>
      </c>
      <c r="O450" s="65" t="s">
        <v>61</v>
      </c>
      <c r="P450" s="65" t="s">
        <v>61</v>
      </c>
      <c r="Q450" s="65" t="s">
        <v>61</v>
      </c>
      <c r="R450" s="65" t="s">
        <v>61</v>
      </c>
      <c r="S450" s="65" t="s">
        <v>61</v>
      </c>
      <c r="T450" s="65" t="s">
        <v>62</v>
      </c>
      <c r="U450" s="65" t="s">
        <v>62</v>
      </c>
      <c r="V450" s="65" t="s">
        <v>62</v>
      </c>
      <c r="W450" s="65" t="s">
        <v>61</v>
      </c>
      <c r="X450" s="65" t="s">
        <v>76</v>
      </c>
      <c r="Y450" s="65" t="s">
        <v>2417</v>
      </c>
      <c r="Z450" s="68" t="s">
        <v>3343</v>
      </c>
      <c r="AA450" s="65" t="s">
        <v>62</v>
      </c>
      <c r="AB450" s="65" t="s">
        <v>77</v>
      </c>
      <c r="AC450" s="65" t="s">
        <v>77</v>
      </c>
      <c r="AD450" s="65" t="s">
        <v>77</v>
      </c>
      <c r="AE450" s="65" t="s">
        <v>61</v>
      </c>
      <c r="AF450" s="65" t="s">
        <v>61</v>
      </c>
      <c r="AG450" s="65" t="s">
        <v>61</v>
      </c>
      <c r="AH450" s="65" t="s">
        <v>61</v>
      </c>
      <c r="AI450" s="65" t="s">
        <v>61</v>
      </c>
      <c r="AJ450" s="65" t="s">
        <v>72</v>
      </c>
      <c r="AK450" s="65" t="s">
        <v>72</v>
      </c>
      <c r="AL450" s="65" t="s">
        <v>72</v>
      </c>
      <c r="AM450" s="65" t="s">
        <v>61</v>
      </c>
    </row>
    <row r="451" spans="1:39" ht="267.75">
      <c r="A451" s="65" t="s">
        <v>3734</v>
      </c>
      <c r="B451" s="65" t="s">
        <v>3186</v>
      </c>
      <c r="C451" s="65" t="s">
        <v>1265</v>
      </c>
      <c r="D451" s="65" t="s">
        <v>1266</v>
      </c>
      <c r="E451" s="65" t="s">
        <v>1258</v>
      </c>
      <c r="F451" s="65" t="s">
        <v>149</v>
      </c>
      <c r="G451" s="65" t="s">
        <v>2704</v>
      </c>
      <c r="H451" s="65" t="s">
        <v>1260</v>
      </c>
      <c r="I451" s="65" t="s">
        <v>1267</v>
      </c>
      <c r="J451" s="65" t="s">
        <v>3984</v>
      </c>
      <c r="K451" s="65" t="s">
        <v>18</v>
      </c>
      <c r="L451" s="65" t="s">
        <v>62</v>
      </c>
      <c r="M451" s="65" t="s">
        <v>62</v>
      </c>
      <c r="N451" s="65" t="s">
        <v>62</v>
      </c>
      <c r="O451" s="65" t="s">
        <v>61</v>
      </c>
      <c r="P451" s="65" t="s">
        <v>61</v>
      </c>
      <c r="Q451" s="65" t="s">
        <v>61</v>
      </c>
      <c r="R451" s="65" t="s">
        <v>61</v>
      </c>
      <c r="S451" s="65" t="s">
        <v>61</v>
      </c>
      <c r="T451" s="65" t="s">
        <v>62</v>
      </c>
      <c r="U451" s="65" t="s">
        <v>62</v>
      </c>
      <c r="V451" s="65" t="s">
        <v>62</v>
      </c>
      <c r="W451" s="65" t="s">
        <v>61</v>
      </c>
      <c r="X451" s="65" t="s">
        <v>76</v>
      </c>
      <c r="Y451" s="65" t="s">
        <v>2417</v>
      </c>
      <c r="Z451" s="68" t="s">
        <v>3343</v>
      </c>
      <c r="AA451" s="65" t="s">
        <v>62</v>
      </c>
      <c r="AB451" s="65" t="s">
        <v>77</v>
      </c>
      <c r="AC451" s="65" t="s">
        <v>77</v>
      </c>
      <c r="AD451" s="65" t="s">
        <v>77</v>
      </c>
      <c r="AE451" s="65" t="s">
        <v>61</v>
      </c>
      <c r="AF451" s="65" t="s">
        <v>61</v>
      </c>
      <c r="AG451" s="65" t="s">
        <v>61</v>
      </c>
      <c r="AH451" s="65" t="s">
        <v>61</v>
      </c>
      <c r="AI451" s="65" t="s">
        <v>61</v>
      </c>
      <c r="AJ451" s="65" t="s">
        <v>72</v>
      </c>
      <c r="AK451" s="65" t="s">
        <v>72</v>
      </c>
      <c r="AL451" s="65" t="s">
        <v>72</v>
      </c>
      <c r="AM451" s="65" t="s">
        <v>61</v>
      </c>
    </row>
    <row r="452" spans="1:39" ht="150.75">
      <c r="A452" s="65" t="s">
        <v>3735</v>
      </c>
      <c r="B452" s="65" t="s">
        <v>3186</v>
      </c>
      <c r="C452" s="65" t="s">
        <v>444</v>
      </c>
      <c r="D452" s="65" t="s">
        <v>445</v>
      </c>
      <c r="E452" s="65" t="s">
        <v>436</v>
      </c>
      <c r="F452" s="65" t="s">
        <v>51</v>
      </c>
      <c r="G452" s="65" t="s">
        <v>51</v>
      </c>
      <c r="H452" s="65" t="s">
        <v>438</v>
      </c>
      <c r="I452" s="65" t="s">
        <v>446</v>
      </c>
      <c r="J452" s="65" t="s">
        <v>3982</v>
      </c>
      <c r="K452" s="65"/>
      <c r="L452" s="65" t="s">
        <v>62</v>
      </c>
      <c r="M452" s="65" t="s">
        <v>62</v>
      </c>
      <c r="N452" s="65" t="s">
        <v>62</v>
      </c>
      <c r="O452" s="65" t="s">
        <v>61</v>
      </c>
      <c r="P452" s="65" t="s">
        <v>61</v>
      </c>
      <c r="Q452" s="65" t="s">
        <v>61</v>
      </c>
      <c r="R452" s="65" t="s">
        <v>61</v>
      </c>
      <c r="S452" s="65" t="s">
        <v>61</v>
      </c>
      <c r="T452" s="65" t="s">
        <v>62</v>
      </c>
      <c r="U452" s="65" t="s">
        <v>62</v>
      </c>
      <c r="V452" s="65" t="s">
        <v>62</v>
      </c>
      <c r="W452" s="65" t="s">
        <v>61</v>
      </c>
      <c r="X452" s="65" t="s">
        <v>76</v>
      </c>
      <c r="Y452" s="65" t="s">
        <v>76</v>
      </c>
      <c r="Z452" s="65" t="s">
        <v>76</v>
      </c>
      <c r="AA452" s="65" t="s">
        <v>61</v>
      </c>
      <c r="AB452" s="65" t="s">
        <v>77</v>
      </c>
      <c r="AC452" s="65" t="s">
        <v>77</v>
      </c>
      <c r="AD452" s="65" t="s">
        <v>77</v>
      </c>
      <c r="AE452" s="65" t="s">
        <v>61</v>
      </c>
      <c r="AF452" s="65" t="s">
        <v>61</v>
      </c>
      <c r="AG452" s="65" t="s">
        <v>61</v>
      </c>
      <c r="AH452" s="65" t="s">
        <v>61</v>
      </c>
      <c r="AI452" s="65" t="s">
        <v>61</v>
      </c>
      <c r="AJ452" s="65" t="s">
        <v>72</v>
      </c>
      <c r="AK452" s="65" t="s">
        <v>72</v>
      </c>
      <c r="AL452" s="65" t="s">
        <v>72</v>
      </c>
      <c r="AM452" s="65" t="s">
        <v>61</v>
      </c>
    </row>
    <row r="453" spans="1:39" ht="150.75">
      <c r="A453" s="65" t="s">
        <v>3736</v>
      </c>
      <c r="B453" s="65" t="s">
        <v>3192</v>
      </c>
      <c r="C453" s="65" t="s">
        <v>444</v>
      </c>
      <c r="D453" s="65" t="s">
        <v>452</v>
      </c>
      <c r="E453" s="65" t="s">
        <v>436</v>
      </c>
      <c r="F453" s="65" t="s">
        <v>51</v>
      </c>
      <c r="G453" s="65" t="s">
        <v>3983</v>
      </c>
      <c r="H453" s="65" t="s">
        <v>438</v>
      </c>
      <c r="I453" s="65" t="s">
        <v>453</v>
      </c>
      <c r="J453" s="65" t="s">
        <v>3982</v>
      </c>
      <c r="K453" s="65"/>
      <c r="L453" s="65" t="s">
        <v>62</v>
      </c>
      <c r="M453" s="65" t="s">
        <v>62</v>
      </c>
      <c r="N453" s="65" t="s">
        <v>62</v>
      </c>
      <c r="O453" s="65" t="s">
        <v>61</v>
      </c>
      <c r="P453" s="65" t="s">
        <v>61</v>
      </c>
      <c r="Q453" s="65" t="s">
        <v>61</v>
      </c>
      <c r="R453" s="65" t="s">
        <v>61</v>
      </c>
      <c r="S453" s="65" t="s">
        <v>61</v>
      </c>
      <c r="T453" s="65" t="s">
        <v>62</v>
      </c>
      <c r="U453" s="65" t="s">
        <v>62</v>
      </c>
      <c r="V453" s="65" t="s">
        <v>62</v>
      </c>
      <c r="W453" s="65" t="s">
        <v>61</v>
      </c>
      <c r="X453" s="65" t="s">
        <v>76</v>
      </c>
      <c r="Y453" s="65" t="s">
        <v>76</v>
      </c>
      <c r="Z453" s="65" t="s">
        <v>76</v>
      </c>
      <c r="AA453" s="65" t="s">
        <v>61</v>
      </c>
      <c r="AB453" s="65" t="s">
        <v>77</v>
      </c>
      <c r="AC453" s="65" t="s">
        <v>77</v>
      </c>
      <c r="AD453" s="65" t="s">
        <v>77</v>
      </c>
      <c r="AE453" s="65" t="s">
        <v>61</v>
      </c>
      <c r="AF453" s="65" t="s">
        <v>61</v>
      </c>
      <c r="AG453" s="65" t="s">
        <v>61</v>
      </c>
      <c r="AH453" s="65" t="s">
        <v>61</v>
      </c>
      <c r="AI453" s="65" t="s">
        <v>61</v>
      </c>
      <c r="AJ453" s="65" t="s">
        <v>72</v>
      </c>
      <c r="AK453" s="65" t="s">
        <v>72</v>
      </c>
      <c r="AL453" s="65" t="s">
        <v>72</v>
      </c>
      <c r="AM453" s="65" t="s">
        <v>61</v>
      </c>
    </row>
    <row r="454" spans="1:39" ht="150.75">
      <c r="A454" s="65" t="s">
        <v>3737</v>
      </c>
      <c r="B454" s="65" t="s">
        <v>3192</v>
      </c>
      <c r="C454" s="65" t="s">
        <v>444</v>
      </c>
      <c r="D454" s="65" t="s">
        <v>459</v>
      </c>
      <c r="E454" s="65" t="s">
        <v>436</v>
      </c>
      <c r="F454" s="65" t="s">
        <v>51</v>
      </c>
      <c r="G454" s="65" t="s">
        <v>3983</v>
      </c>
      <c r="H454" s="65" t="s">
        <v>438</v>
      </c>
      <c r="I454" s="65" t="s">
        <v>460</v>
      </c>
      <c r="J454" s="65" t="s">
        <v>3984</v>
      </c>
      <c r="K454" s="65" t="s">
        <v>18</v>
      </c>
      <c r="L454" s="65" t="s">
        <v>62</v>
      </c>
      <c r="M454" s="65" t="s">
        <v>62</v>
      </c>
      <c r="N454" s="65" t="s">
        <v>62</v>
      </c>
      <c r="O454" s="65" t="s">
        <v>61</v>
      </c>
      <c r="P454" s="65" t="s">
        <v>61</v>
      </c>
      <c r="Q454" s="65" t="s">
        <v>61</v>
      </c>
      <c r="R454" s="65" t="s">
        <v>61</v>
      </c>
      <c r="S454" s="65" t="s">
        <v>61</v>
      </c>
      <c r="T454" s="65" t="s">
        <v>62</v>
      </c>
      <c r="U454" s="65" t="s">
        <v>62</v>
      </c>
      <c r="V454" s="65" t="s">
        <v>62</v>
      </c>
      <c r="W454" s="65" t="s">
        <v>61</v>
      </c>
      <c r="X454" s="65" t="s">
        <v>222</v>
      </c>
      <c r="Y454" s="65" t="s">
        <v>76</v>
      </c>
      <c r="Z454" s="68" t="s">
        <v>3343</v>
      </c>
      <c r="AA454" s="65" t="s">
        <v>62</v>
      </c>
      <c r="AB454" s="65" t="s">
        <v>77</v>
      </c>
      <c r="AC454" s="65" t="s">
        <v>77</v>
      </c>
      <c r="AD454" s="65" t="s">
        <v>77</v>
      </c>
      <c r="AE454" s="65" t="s">
        <v>61</v>
      </c>
      <c r="AF454" s="65" t="s">
        <v>61</v>
      </c>
      <c r="AG454" s="65" t="s">
        <v>61</v>
      </c>
      <c r="AH454" s="65" t="s">
        <v>61</v>
      </c>
      <c r="AI454" s="65" t="s">
        <v>61</v>
      </c>
      <c r="AJ454" s="65" t="s">
        <v>72</v>
      </c>
      <c r="AK454" s="65" t="s">
        <v>72</v>
      </c>
      <c r="AL454" s="65" t="s">
        <v>72</v>
      </c>
      <c r="AM454" s="65" t="s">
        <v>61</v>
      </c>
    </row>
    <row r="455" spans="1:39" ht="168">
      <c r="A455" s="65" t="s">
        <v>3738</v>
      </c>
      <c r="B455" s="65" t="s">
        <v>3192</v>
      </c>
      <c r="C455" s="65" t="s">
        <v>444</v>
      </c>
      <c r="D455" s="65" t="s">
        <v>467</v>
      </c>
      <c r="E455" s="65" t="s">
        <v>436</v>
      </c>
      <c r="F455" s="65" t="s">
        <v>51</v>
      </c>
      <c r="G455" s="65" t="s">
        <v>3983</v>
      </c>
      <c r="H455" s="65" t="s">
        <v>438</v>
      </c>
      <c r="I455" s="65" t="s">
        <v>468</v>
      </c>
      <c r="J455" s="65" t="s">
        <v>3982</v>
      </c>
      <c r="K455" s="65"/>
      <c r="L455" s="65" t="s">
        <v>62</v>
      </c>
      <c r="M455" s="65" t="s">
        <v>62</v>
      </c>
      <c r="N455" s="65" t="s">
        <v>62</v>
      </c>
      <c r="O455" s="65" t="s">
        <v>61</v>
      </c>
      <c r="P455" s="65" t="s">
        <v>61</v>
      </c>
      <c r="Q455" s="65" t="s">
        <v>61</v>
      </c>
      <c r="R455" s="65" t="s">
        <v>61</v>
      </c>
      <c r="S455" s="65" t="s">
        <v>61</v>
      </c>
      <c r="T455" s="65" t="s">
        <v>62</v>
      </c>
      <c r="U455" s="65" t="s">
        <v>62</v>
      </c>
      <c r="V455" s="65" t="s">
        <v>62</v>
      </c>
      <c r="W455" s="65" t="s">
        <v>61</v>
      </c>
      <c r="X455" s="65" t="s">
        <v>76</v>
      </c>
      <c r="Y455" s="65" t="s">
        <v>76</v>
      </c>
      <c r="Z455" s="65" t="s">
        <v>76</v>
      </c>
      <c r="AA455" s="65" t="s">
        <v>61</v>
      </c>
      <c r="AB455" s="65" t="s">
        <v>77</v>
      </c>
      <c r="AC455" s="65" t="s">
        <v>77</v>
      </c>
      <c r="AD455" s="65" t="s">
        <v>77</v>
      </c>
      <c r="AE455" s="65" t="s">
        <v>61</v>
      </c>
      <c r="AF455" s="65" t="s">
        <v>61</v>
      </c>
      <c r="AG455" s="65" t="s">
        <v>61</v>
      </c>
      <c r="AH455" s="65" t="s">
        <v>61</v>
      </c>
      <c r="AI455" s="65" t="s">
        <v>61</v>
      </c>
      <c r="AJ455" s="65" t="s">
        <v>72</v>
      </c>
      <c r="AK455" s="65" t="s">
        <v>72</v>
      </c>
      <c r="AL455" s="65" t="s">
        <v>72</v>
      </c>
      <c r="AM455" s="65" t="s">
        <v>61</v>
      </c>
    </row>
    <row r="456" spans="1:39" ht="200.25">
      <c r="A456" s="65" t="s">
        <v>3739</v>
      </c>
      <c r="B456" s="65" t="s">
        <v>3187</v>
      </c>
      <c r="C456" s="65" t="s">
        <v>444</v>
      </c>
      <c r="D456" s="65" t="s">
        <v>447</v>
      </c>
      <c r="E456" s="65" t="s">
        <v>436</v>
      </c>
      <c r="F456" s="65" t="s">
        <v>51</v>
      </c>
      <c r="G456" s="65" t="s">
        <v>3983</v>
      </c>
      <c r="H456" s="65" t="s">
        <v>438</v>
      </c>
      <c r="I456" s="65" t="s">
        <v>448</v>
      </c>
      <c r="J456" s="65" t="s">
        <v>3984</v>
      </c>
      <c r="K456" s="65" t="s">
        <v>3985</v>
      </c>
      <c r="L456" s="65" t="s">
        <v>61</v>
      </c>
      <c r="M456" s="65" t="s">
        <v>62</v>
      </c>
      <c r="N456" s="68" t="s">
        <v>3343</v>
      </c>
      <c r="O456" s="65" t="s">
        <v>62</v>
      </c>
      <c r="P456" s="65" t="s">
        <v>61</v>
      </c>
      <c r="Q456" s="65" t="s">
        <v>61</v>
      </c>
      <c r="R456" s="65" t="s">
        <v>61</v>
      </c>
      <c r="S456" s="65" t="s">
        <v>61</v>
      </c>
      <c r="T456" s="65" t="s">
        <v>62</v>
      </c>
      <c r="U456" s="65" t="s">
        <v>62</v>
      </c>
      <c r="V456" s="65" t="s">
        <v>62</v>
      </c>
      <c r="W456" s="65" t="s">
        <v>61</v>
      </c>
      <c r="X456" s="65" t="s">
        <v>4016</v>
      </c>
      <c r="Y456" s="65" t="s">
        <v>76</v>
      </c>
      <c r="Z456" s="68" t="s">
        <v>3343</v>
      </c>
      <c r="AA456" s="65" t="s">
        <v>62</v>
      </c>
      <c r="AB456" s="65" t="s">
        <v>64</v>
      </c>
      <c r="AC456" s="65" t="s">
        <v>77</v>
      </c>
      <c r="AD456" s="65" t="s">
        <v>3343</v>
      </c>
      <c r="AE456" s="65" t="s">
        <v>62</v>
      </c>
      <c r="AF456" s="65" t="s">
        <v>62</v>
      </c>
      <c r="AG456" s="65" t="s">
        <v>61</v>
      </c>
      <c r="AH456" s="65" t="s">
        <v>3343</v>
      </c>
      <c r="AI456" s="65" t="s">
        <v>62</v>
      </c>
      <c r="AJ456" s="65" t="s">
        <v>66</v>
      </c>
      <c r="AK456" s="65" t="s">
        <v>72</v>
      </c>
      <c r="AL456" s="65" t="s">
        <v>3343</v>
      </c>
      <c r="AM456" s="65" t="s">
        <v>62</v>
      </c>
    </row>
    <row r="457" spans="1:39" ht="150.75">
      <c r="A457" s="65" t="s">
        <v>3741</v>
      </c>
      <c r="B457" s="65" t="s">
        <v>3187</v>
      </c>
      <c r="C457" s="65" t="s">
        <v>444</v>
      </c>
      <c r="D457" s="65" t="s">
        <v>457</v>
      </c>
      <c r="E457" s="65" t="s">
        <v>436</v>
      </c>
      <c r="F457" s="65" t="s">
        <v>51</v>
      </c>
      <c r="G457" s="65" t="s">
        <v>3983</v>
      </c>
      <c r="H457" s="65" t="s">
        <v>438</v>
      </c>
      <c r="I457" s="65" t="s">
        <v>458</v>
      </c>
      <c r="J457" s="65" t="s">
        <v>3982</v>
      </c>
      <c r="K457" s="65"/>
      <c r="L457" s="65" t="s">
        <v>62</v>
      </c>
      <c r="M457" s="65" t="s">
        <v>62</v>
      </c>
      <c r="N457" s="65" t="s">
        <v>62</v>
      </c>
      <c r="O457" s="65" t="s">
        <v>61</v>
      </c>
      <c r="P457" s="65" t="s">
        <v>61</v>
      </c>
      <c r="Q457" s="65" t="s">
        <v>61</v>
      </c>
      <c r="R457" s="65" t="s">
        <v>61</v>
      </c>
      <c r="S457" s="65" t="s">
        <v>61</v>
      </c>
      <c r="T457" s="65" t="s">
        <v>62</v>
      </c>
      <c r="U457" s="65" t="s">
        <v>62</v>
      </c>
      <c r="V457" s="65" t="s">
        <v>62</v>
      </c>
      <c r="W457" s="65" t="s">
        <v>61</v>
      </c>
      <c r="X457" s="65" t="s">
        <v>76</v>
      </c>
      <c r="Y457" s="65" t="s">
        <v>76</v>
      </c>
      <c r="Z457" s="65" t="s">
        <v>76</v>
      </c>
      <c r="AA457" s="65" t="s">
        <v>61</v>
      </c>
      <c r="AB457" s="65" t="s">
        <v>77</v>
      </c>
      <c r="AC457" s="65" t="s">
        <v>77</v>
      </c>
      <c r="AD457" s="65" t="s">
        <v>77</v>
      </c>
      <c r="AE457" s="65" t="s">
        <v>61</v>
      </c>
      <c r="AF457" s="65" t="s">
        <v>61</v>
      </c>
      <c r="AG457" s="65" t="s">
        <v>61</v>
      </c>
      <c r="AH457" s="65" t="s">
        <v>61</v>
      </c>
      <c r="AI457" s="65" t="s">
        <v>61</v>
      </c>
      <c r="AJ457" s="65" t="s">
        <v>72</v>
      </c>
      <c r="AK457" s="65" t="s">
        <v>72</v>
      </c>
      <c r="AL457" s="65" t="s">
        <v>72</v>
      </c>
      <c r="AM457" s="65" t="s">
        <v>61</v>
      </c>
    </row>
    <row r="458" spans="1:39" ht="168">
      <c r="A458" s="65" t="s">
        <v>3742</v>
      </c>
      <c r="B458" s="65" t="s">
        <v>3187</v>
      </c>
      <c r="C458" s="65" t="s">
        <v>444</v>
      </c>
      <c r="D458" s="65" t="s">
        <v>465</v>
      </c>
      <c r="E458" s="65" t="s">
        <v>436</v>
      </c>
      <c r="F458" s="65" t="s">
        <v>51</v>
      </c>
      <c r="G458" s="65" t="s">
        <v>3983</v>
      </c>
      <c r="H458" s="65" t="s">
        <v>438</v>
      </c>
      <c r="I458" s="65" t="s">
        <v>466</v>
      </c>
      <c r="J458" s="65" t="s">
        <v>3982</v>
      </c>
      <c r="K458" s="65"/>
      <c r="L458" s="65" t="s">
        <v>62</v>
      </c>
      <c r="M458" s="65" t="s">
        <v>62</v>
      </c>
      <c r="N458" s="65" t="s">
        <v>62</v>
      </c>
      <c r="O458" s="65" t="s">
        <v>61</v>
      </c>
      <c r="P458" s="65" t="s">
        <v>61</v>
      </c>
      <c r="Q458" s="65" t="s">
        <v>61</v>
      </c>
      <c r="R458" s="65" t="s">
        <v>61</v>
      </c>
      <c r="S458" s="65" t="s">
        <v>61</v>
      </c>
      <c r="T458" s="65" t="s">
        <v>62</v>
      </c>
      <c r="U458" s="65" t="s">
        <v>62</v>
      </c>
      <c r="V458" s="65" t="s">
        <v>62</v>
      </c>
      <c r="W458" s="65" t="s">
        <v>61</v>
      </c>
      <c r="X458" s="65" t="s">
        <v>76</v>
      </c>
      <c r="Y458" s="65" t="s">
        <v>76</v>
      </c>
      <c r="Z458" s="65" t="s">
        <v>76</v>
      </c>
      <c r="AA458" s="65" t="s">
        <v>61</v>
      </c>
      <c r="AB458" s="65" t="s">
        <v>77</v>
      </c>
      <c r="AC458" s="65" t="s">
        <v>77</v>
      </c>
      <c r="AD458" s="65" t="s">
        <v>77</v>
      </c>
      <c r="AE458" s="65" t="s">
        <v>61</v>
      </c>
      <c r="AF458" s="65" t="s">
        <v>61</v>
      </c>
      <c r="AG458" s="65" t="s">
        <v>61</v>
      </c>
      <c r="AH458" s="65" t="s">
        <v>61</v>
      </c>
      <c r="AI458" s="65" t="s">
        <v>61</v>
      </c>
      <c r="AJ458" s="65" t="s">
        <v>72</v>
      </c>
      <c r="AK458" s="65" t="s">
        <v>72</v>
      </c>
      <c r="AL458" s="65" t="s">
        <v>72</v>
      </c>
      <c r="AM458" s="65" t="s">
        <v>61</v>
      </c>
    </row>
    <row r="459" spans="1:39" ht="150.75">
      <c r="A459" s="65" t="s">
        <v>3743</v>
      </c>
      <c r="B459" s="65" t="s">
        <v>3186</v>
      </c>
      <c r="C459" s="65" t="s">
        <v>444</v>
      </c>
      <c r="D459" s="65" t="s">
        <v>455</v>
      </c>
      <c r="E459" s="65" t="s">
        <v>436</v>
      </c>
      <c r="F459" s="65" t="s">
        <v>51</v>
      </c>
      <c r="G459" s="65" t="s">
        <v>51</v>
      </c>
      <c r="H459" s="65" t="s">
        <v>438</v>
      </c>
      <c r="I459" s="65" t="s">
        <v>456</v>
      </c>
      <c r="J459" s="65" t="s">
        <v>3982</v>
      </c>
      <c r="K459" s="65"/>
      <c r="L459" s="65" t="s">
        <v>62</v>
      </c>
      <c r="M459" s="65" t="s">
        <v>62</v>
      </c>
      <c r="N459" s="65" t="s">
        <v>62</v>
      </c>
      <c r="O459" s="65" t="s">
        <v>61</v>
      </c>
      <c r="P459" s="65" t="s">
        <v>61</v>
      </c>
      <c r="Q459" s="65" t="s">
        <v>61</v>
      </c>
      <c r="R459" s="65" t="s">
        <v>61</v>
      </c>
      <c r="S459" s="65" t="s">
        <v>61</v>
      </c>
      <c r="T459" s="65" t="s">
        <v>62</v>
      </c>
      <c r="U459" s="65" t="s">
        <v>62</v>
      </c>
      <c r="V459" s="65" t="s">
        <v>62</v>
      </c>
      <c r="W459" s="65" t="s">
        <v>61</v>
      </c>
      <c r="X459" s="65" t="s">
        <v>76</v>
      </c>
      <c r="Y459" s="65" t="s">
        <v>76</v>
      </c>
      <c r="Z459" s="65" t="s">
        <v>76</v>
      </c>
      <c r="AA459" s="65" t="s">
        <v>61</v>
      </c>
      <c r="AB459" s="65" t="s">
        <v>77</v>
      </c>
      <c r="AC459" s="65" t="s">
        <v>77</v>
      </c>
      <c r="AD459" s="65" t="s">
        <v>77</v>
      </c>
      <c r="AE459" s="65" t="s">
        <v>61</v>
      </c>
      <c r="AF459" s="65" t="s">
        <v>61</v>
      </c>
      <c r="AG459" s="65" t="s">
        <v>61</v>
      </c>
      <c r="AH459" s="65" t="s">
        <v>61</v>
      </c>
      <c r="AI459" s="65" t="s">
        <v>61</v>
      </c>
      <c r="AJ459" s="65" t="s">
        <v>72</v>
      </c>
      <c r="AK459" s="65" t="s">
        <v>72</v>
      </c>
      <c r="AL459" s="65" t="s">
        <v>72</v>
      </c>
      <c r="AM459" s="65" t="s">
        <v>61</v>
      </c>
    </row>
    <row r="460" spans="1:39" ht="150.75">
      <c r="A460" s="65" t="s">
        <v>3744</v>
      </c>
      <c r="B460" s="65" t="s">
        <v>3186</v>
      </c>
      <c r="C460" s="65" t="s">
        <v>444</v>
      </c>
      <c r="D460" s="65" t="s">
        <v>463</v>
      </c>
      <c r="E460" s="65" t="s">
        <v>436</v>
      </c>
      <c r="F460" s="65" t="s">
        <v>51</v>
      </c>
      <c r="G460" s="65" t="s">
        <v>51</v>
      </c>
      <c r="H460" s="65" t="s">
        <v>438</v>
      </c>
      <c r="I460" s="65" t="s">
        <v>464</v>
      </c>
      <c r="J460" s="65" t="s">
        <v>3982</v>
      </c>
      <c r="K460" s="65"/>
      <c r="L460" s="65" t="s">
        <v>62</v>
      </c>
      <c r="M460" s="65" t="s">
        <v>62</v>
      </c>
      <c r="N460" s="65" t="s">
        <v>62</v>
      </c>
      <c r="O460" s="65" t="s">
        <v>61</v>
      </c>
      <c r="P460" s="65" t="s">
        <v>61</v>
      </c>
      <c r="Q460" s="65" t="s">
        <v>61</v>
      </c>
      <c r="R460" s="65" t="s">
        <v>61</v>
      </c>
      <c r="S460" s="65" t="s">
        <v>61</v>
      </c>
      <c r="T460" s="65" t="s">
        <v>62</v>
      </c>
      <c r="U460" s="65" t="s">
        <v>62</v>
      </c>
      <c r="V460" s="65" t="s">
        <v>62</v>
      </c>
      <c r="W460" s="65" t="s">
        <v>61</v>
      </c>
      <c r="X460" s="65" t="s">
        <v>76</v>
      </c>
      <c r="Y460" s="65" t="s">
        <v>76</v>
      </c>
      <c r="Z460" s="65" t="s">
        <v>76</v>
      </c>
      <c r="AA460" s="65" t="s">
        <v>61</v>
      </c>
      <c r="AB460" s="65" t="s">
        <v>77</v>
      </c>
      <c r="AC460" s="65" t="s">
        <v>77</v>
      </c>
      <c r="AD460" s="65" t="s">
        <v>77</v>
      </c>
      <c r="AE460" s="65" t="s">
        <v>61</v>
      </c>
      <c r="AF460" s="65" t="s">
        <v>61</v>
      </c>
      <c r="AG460" s="65" t="s">
        <v>61</v>
      </c>
      <c r="AH460" s="65" t="s">
        <v>61</v>
      </c>
      <c r="AI460" s="65" t="s">
        <v>61</v>
      </c>
      <c r="AJ460" s="65" t="s">
        <v>72</v>
      </c>
      <c r="AK460" s="65" t="s">
        <v>72</v>
      </c>
      <c r="AL460" s="65" t="s">
        <v>72</v>
      </c>
      <c r="AM460" s="65" t="s">
        <v>61</v>
      </c>
    </row>
    <row r="461" spans="1:39" ht="200.25">
      <c r="A461" s="65" t="s">
        <v>3745</v>
      </c>
      <c r="B461" s="65" t="s">
        <v>3192</v>
      </c>
      <c r="C461" s="65" t="s">
        <v>878</v>
      </c>
      <c r="D461" s="65" t="s">
        <v>887</v>
      </c>
      <c r="E461" s="65" t="s">
        <v>870</v>
      </c>
      <c r="F461" s="65" t="s">
        <v>114</v>
      </c>
      <c r="G461" s="65" t="s">
        <v>3983</v>
      </c>
      <c r="H461" s="65" t="s">
        <v>872</v>
      </c>
      <c r="I461" s="65" t="s">
        <v>888</v>
      </c>
      <c r="J461" s="65" t="s">
        <v>3984</v>
      </c>
      <c r="K461" s="65" t="s">
        <v>3985</v>
      </c>
      <c r="L461" s="65" t="s">
        <v>61</v>
      </c>
      <c r="M461" s="65" t="s">
        <v>62</v>
      </c>
      <c r="N461" s="68" t="s">
        <v>3343</v>
      </c>
      <c r="O461" s="65" t="s">
        <v>62</v>
      </c>
      <c r="P461" s="65" t="s">
        <v>61</v>
      </c>
      <c r="Q461" s="65" t="s">
        <v>61</v>
      </c>
      <c r="R461" s="65" t="s">
        <v>61</v>
      </c>
      <c r="S461" s="65" t="s">
        <v>61</v>
      </c>
      <c r="T461" s="65" t="s">
        <v>62</v>
      </c>
      <c r="U461" s="65" t="s">
        <v>62</v>
      </c>
      <c r="V461" s="65" t="s">
        <v>62</v>
      </c>
      <c r="W461" s="65" t="s">
        <v>61</v>
      </c>
      <c r="X461" s="65" t="s">
        <v>3570</v>
      </c>
      <c r="Y461" s="65" t="s">
        <v>76</v>
      </c>
      <c r="Z461" s="68" t="s">
        <v>3343</v>
      </c>
      <c r="AA461" s="65" t="s">
        <v>62</v>
      </c>
      <c r="AB461" s="65" t="s">
        <v>64</v>
      </c>
      <c r="AC461" s="65" t="s">
        <v>77</v>
      </c>
      <c r="AD461" s="65" t="s">
        <v>3343</v>
      </c>
      <c r="AE461" s="65" t="s">
        <v>62</v>
      </c>
      <c r="AF461" s="65" t="s">
        <v>62</v>
      </c>
      <c r="AG461" s="65" t="s">
        <v>61</v>
      </c>
      <c r="AH461" s="65" t="s">
        <v>3343</v>
      </c>
      <c r="AI461" s="65" t="s">
        <v>62</v>
      </c>
      <c r="AJ461" s="65" t="s">
        <v>66</v>
      </c>
      <c r="AK461" s="65" t="s">
        <v>72</v>
      </c>
      <c r="AL461" s="65" t="s">
        <v>3343</v>
      </c>
      <c r="AM461" s="65" t="s">
        <v>62</v>
      </c>
    </row>
    <row r="462" spans="1:39" ht="168">
      <c r="A462" s="65" t="s">
        <v>3746</v>
      </c>
      <c r="B462" s="65" t="s">
        <v>3192</v>
      </c>
      <c r="C462" s="65" t="s">
        <v>878</v>
      </c>
      <c r="D462" s="65" t="s">
        <v>899</v>
      </c>
      <c r="E462" s="65" t="s">
        <v>870</v>
      </c>
      <c r="F462" s="65" t="s">
        <v>114</v>
      </c>
      <c r="G462" s="65" t="s">
        <v>3983</v>
      </c>
      <c r="H462" s="65" t="s">
        <v>872</v>
      </c>
      <c r="I462" s="65" t="s">
        <v>900</v>
      </c>
      <c r="J462" s="65" t="s">
        <v>3984</v>
      </c>
      <c r="K462" s="65" t="s">
        <v>3995</v>
      </c>
      <c r="L462" s="65" t="s">
        <v>61</v>
      </c>
      <c r="M462" s="65" t="s">
        <v>62</v>
      </c>
      <c r="N462" s="68" t="s">
        <v>3343</v>
      </c>
      <c r="O462" s="65" t="s">
        <v>62</v>
      </c>
      <c r="P462" s="65" t="s">
        <v>61</v>
      </c>
      <c r="Q462" s="65" t="s">
        <v>61</v>
      </c>
      <c r="R462" s="65" t="s">
        <v>61</v>
      </c>
      <c r="S462" s="65" t="s">
        <v>61</v>
      </c>
      <c r="T462" s="65" t="s">
        <v>62</v>
      </c>
      <c r="U462" s="65" t="s">
        <v>62</v>
      </c>
      <c r="V462" s="65" t="s">
        <v>62</v>
      </c>
      <c r="W462" s="65" t="s">
        <v>61</v>
      </c>
      <c r="X462" s="65" t="s">
        <v>3462</v>
      </c>
      <c r="Y462" s="65" t="s">
        <v>3462</v>
      </c>
      <c r="Z462" s="65" t="s">
        <v>3462</v>
      </c>
      <c r="AA462" s="65" t="s">
        <v>61</v>
      </c>
      <c r="AB462" s="65" t="s">
        <v>77</v>
      </c>
      <c r="AC462" s="65" t="s">
        <v>77</v>
      </c>
      <c r="AD462" s="65" t="s">
        <v>77</v>
      </c>
      <c r="AE462" s="65" t="s">
        <v>61</v>
      </c>
      <c r="AF462" s="65" t="s">
        <v>62</v>
      </c>
      <c r="AG462" s="65" t="s">
        <v>61</v>
      </c>
      <c r="AH462" s="65" t="s">
        <v>3343</v>
      </c>
      <c r="AI462" s="65" t="s">
        <v>62</v>
      </c>
      <c r="AJ462" s="65" t="s">
        <v>66</v>
      </c>
      <c r="AK462" s="65" t="s">
        <v>72</v>
      </c>
      <c r="AL462" s="65" t="s">
        <v>3343</v>
      </c>
      <c r="AM462" s="65" t="s">
        <v>62</v>
      </c>
    </row>
    <row r="463" spans="1:39" ht="200.25">
      <c r="A463" s="65" t="s">
        <v>3747</v>
      </c>
      <c r="B463" s="65" t="s">
        <v>3187</v>
      </c>
      <c r="C463" s="65" t="s">
        <v>878</v>
      </c>
      <c r="D463" s="65" t="s">
        <v>883</v>
      </c>
      <c r="E463" s="65" t="s">
        <v>870</v>
      </c>
      <c r="F463" s="65" t="s">
        <v>114</v>
      </c>
      <c r="G463" s="65" t="s">
        <v>3983</v>
      </c>
      <c r="H463" s="65" t="s">
        <v>872</v>
      </c>
      <c r="I463" s="65" t="s">
        <v>884</v>
      </c>
      <c r="J463" s="65" t="s">
        <v>3984</v>
      </c>
      <c r="K463" s="65" t="s">
        <v>3985</v>
      </c>
      <c r="L463" s="65" t="s">
        <v>61</v>
      </c>
      <c r="M463" s="65" t="s">
        <v>62</v>
      </c>
      <c r="N463" s="68" t="s">
        <v>3343</v>
      </c>
      <c r="O463" s="65" t="s">
        <v>62</v>
      </c>
      <c r="P463" s="65" t="s">
        <v>61</v>
      </c>
      <c r="Q463" s="65" t="s">
        <v>61</v>
      </c>
      <c r="R463" s="65" t="s">
        <v>61</v>
      </c>
      <c r="S463" s="65" t="s">
        <v>61</v>
      </c>
      <c r="T463" s="65" t="s">
        <v>62</v>
      </c>
      <c r="U463" s="65" t="s">
        <v>62</v>
      </c>
      <c r="V463" s="65" t="s">
        <v>62</v>
      </c>
      <c r="W463" s="65" t="s">
        <v>61</v>
      </c>
      <c r="X463" s="65" t="s">
        <v>4017</v>
      </c>
      <c r="Y463" s="65" t="s">
        <v>3462</v>
      </c>
      <c r="Z463" s="68" t="s">
        <v>3343</v>
      </c>
      <c r="AA463" s="65" t="s">
        <v>62</v>
      </c>
      <c r="AB463" s="65" t="s">
        <v>125</v>
      </c>
      <c r="AC463" s="65" t="s">
        <v>77</v>
      </c>
      <c r="AD463" s="65" t="s">
        <v>3343</v>
      </c>
      <c r="AE463" s="65" t="s">
        <v>62</v>
      </c>
      <c r="AF463" s="65" t="s">
        <v>62</v>
      </c>
      <c r="AG463" s="65" t="s">
        <v>61</v>
      </c>
      <c r="AH463" s="65" t="s">
        <v>3343</v>
      </c>
      <c r="AI463" s="65" t="s">
        <v>62</v>
      </c>
      <c r="AJ463" s="65" t="s">
        <v>66</v>
      </c>
      <c r="AK463" s="65" t="s">
        <v>72</v>
      </c>
      <c r="AL463" s="65" t="s">
        <v>3343</v>
      </c>
      <c r="AM463" s="65" t="s">
        <v>62</v>
      </c>
    </row>
    <row r="464" spans="1:39" ht="200.25">
      <c r="A464" s="65" t="s">
        <v>3748</v>
      </c>
      <c r="B464" s="65" t="s">
        <v>3187</v>
      </c>
      <c r="C464" s="65" t="s">
        <v>878</v>
      </c>
      <c r="D464" s="65" t="s">
        <v>896</v>
      </c>
      <c r="E464" s="65" t="s">
        <v>870</v>
      </c>
      <c r="F464" s="65" t="s">
        <v>114</v>
      </c>
      <c r="G464" s="65" t="s">
        <v>3983</v>
      </c>
      <c r="H464" s="65" t="s">
        <v>872</v>
      </c>
      <c r="I464" s="65" t="s">
        <v>897</v>
      </c>
      <c r="J464" s="65" t="s">
        <v>3984</v>
      </c>
      <c r="K464" s="65" t="s">
        <v>3985</v>
      </c>
      <c r="L464" s="65" t="s">
        <v>61</v>
      </c>
      <c r="M464" s="65" t="s">
        <v>62</v>
      </c>
      <c r="N464" s="68" t="s">
        <v>3343</v>
      </c>
      <c r="O464" s="65" t="s">
        <v>62</v>
      </c>
      <c r="P464" s="65" t="s">
        <v>61</v>
      </c>
      <c r="Q464" s="65" t="s">
        <v>61</v>
      </c>
      <c r="R464" s="65" t="s">
        <v>61</v>
      </c>
      <c r="S464" s="65" t="s">
        <v>61</v>
      </c>
      <c r="T464" s="65" t="s">
        <v>62</v>
      </c>
      <c r="U464" s="65" t="s">
        <v>62</v>
      </c>
      <c r="V464" s="65" t="s">
        <v>62</v>
      </c>
      <c r="W464" s="65" t="s">
        <v>61</v>
      </c>
      <c r="X464" s="65" t="s">
        <v>4017</v>
      </c>
      <c r="Y464" s="65" t="s">
        <v>3462</v>
      </c>
      <c r="Z464" s="68" t="s">
        <v>3343</v>
      </c>
      <c r="AA464" s="65" t="s">
        <v>62</v>
      </c>
      <c r="AB464" s="65" t="s">
        <v>125</v>
      </c>
      <c r="AC464" s="65" t="s">
        <v>77</v>
      </c>
      <c r="AD464" s="65" t="s">
        <v>3343</v>
      </c>
      <c r="AE464" s="65" t="s">
        <v>62</v>
      </c>
      <c r="AF464" s="65" t="s">
        <v>62</v>
      </c>
      <c r="AG464" s="65" t="s">
        <v>61</v>
      </c>
      <c r="AH464" s="65" t="s">
        <v>3343</v>
      </c>
      <c r="AI464" s="65" t="s">
        <v>62</v>
      </c>
      <c r="AJ464" s="65" t="s">
        <v>66</v>
      </c>
      <c r="AK464" s="65" t="s">
        <v>72</v>
      </c>
      <c r="AL464" s="65" t="s">
        <v>3343</v>
      </c>
      <c r="AM464" s="65" t="s">
        <v>62</v>
      </c>
    </row>
    <row r="465" spans="1:39" ht="150.75">
      <c r="A465" s="65" t="s">
        <v>3749</v>
      </c>
      <c r="B465" s="65" t="s">
        <v>3186</v>
      </c>
      <c r="C465" s="65" t="s">
        <v>878</v>
      </c>
      <c r="D465" s="65" t="s">
        <v>879</v>
      </c>
      <c r="E465" s="65" t="s">
        <v>870</v>
      </c>
      <c r="F465" s="65" t="s">
        <v>114</v>
      </c>
      <c r="G465" s="65" t="s">
        <v>2694</v>
      </c>
      <c r="H465" s="65" t="s">
        <v>872</v>
      </c>
      <c r="I465" s="65" t="s">
        <v>880</v>
      </c>
      <c r="J465" s="65" t="s">
        <v>3984</v>
      </c>
      <c r="K465" s="65" t="s">
        <v>4007</v>
      </c>
      <c r="L465" s="65" t="s">
        <v>61</v>
      </c>
      <c r="M465" s="65" t="s">
        <v>62</v>
      </c>
      <c r="N465" s="68" t="s">
        <v>3343</v>
      </c>
      <c r="O465" s="65" t="s">
        <v>62</v>
      </c>
      <c r="P465" s="65" t="s">
        <v>61</v>
      </c>
      <c r="Q465" s="65" t="s">
        <v>61</v>
      </c>
      <c r="R465" s="65" t="s">
        <v>61</v>
      </c>
      <c r="S465" s="65" t="s">
        <v>61</v>
      </c>
      <c r="T465" s="65" t="s">
        <v>62</v>
      </c>
      <c r="U465" s="65" t="s">
        <v>62</v>
      </c>
      <c r="V465" s="65" t="s">
        <v>62</v>
      </c>
      <c r="W465" s="65" t="s">
        <v>61</v>
      </c>
      <c r="X465" s="65" t="s">
        <v>3750</v>
      </c>
      <c r="Y465" s="65" t="s">
        <v>63</v>
      </c>
      <c r="Z465" s="68" t="s">
        <v>3343</v>
      </c>
      <c r="AA465" s="65" t="s">
        <v>62</v>
      </c>
      <c r="AB465" s="65" t="s">
        <v>64</v>
      </c>
      <c r="AC465" s="65" t="s">
        <v>125</v>
      </c>
      <c r="AD465" s="65" t="s">
        <v>3343</v>
      </c>
      <c r="AE465" s="65" t="s">
        <v>62</v>
      </c>
      <c r="AF465" s="65" t="s">
        <v>62</v>
      </c>
      <c r="AG465" s="65" t="s">
        <v>62</v>
      </c>
      <c r="AH465" s="65" t="s">
        <v>62</v>
      </c>
      <c r="AI465" s="65" t="s">
        <v>61</v>
      </c>
      <c r="AJ465" s="65" t="s">
        <v>66</v>
      </c>
      <c r="AK465" s="65" t="s">
        <v>162</v>
      </c>
      <c r="AL465" s="65" t="s">
        <v>3343</v>
      </c>
      <c r="AM465" s="65" t="s">
        <v>62</v>
      </c>
    </row>
    <row r="466" spans="1:39" ht="267.75">
      <c r="A466" s="65" t="s">
        <v>3231</v>
      </c>
      <c r="B466" s="65" t="s">
        <v>3186</v>
      </c>
      <c r="C466" s="65" t="s">
        <v>878</v>
      </c>
      <c r="D466" s="65" t="s">
        <v>893</v>
      </c>
      <c r="E466" s="65" t="s">
        <v>870</v>
      </c>
      <c r="F466" s="65" t="s">
        <v>114</v>
      </c>
      <c r="G466" s="65" t="s">
        <v>2694</v>
      </c>
      <c r="H466" s="65" t="s">
        <v>872</v>
      </c>
      <c r="I466" s="65" t="s">
        <v>894</v>
      </c>
      <c r="J466" s="65" t="s">
        <v>3984</v>
      </c>
      <c r="K466" s="65" t="s">
        <v>4018</v>
      </c>
      <c r="L466" s="65" t="s">
        <v>61</v>
      </c>
      <c r="M466" s="65"/>
      <c r="N466" s="68" t="s">
        <v>3343</v>
      </c>
      <c r="O466" s="65" t="s">
        <v>62</v>
      </c>
      <c r="P466" s="65" t="s">
        <v>61</v>
      </c>
      <c r="Q466" s="65"/>
      <c r="R466" s="68" t="s">
        <v>3343</v>
      </c>
      <c r="S466" s="65" t="s">
        <v>62</v>
      </c>
      <c r="T466" s="65" t="s">
        <v>62</v>
      </c>
      <c r="U466" s="65"/>
      <c r="V466" s="68" t="s">
        <v>3343</v>
      </c>
      <c r="W466" s="65" t="s">
        <v>62</v>
      </c>
      <c r="X466" s="65" t="s">
        <v>3750</v>
      </c>
      <c r="Y466" s="65"/>
      <c r="Z466" s="68" t="s">
        <v>3343</v>
      </c>
      <c r="AA466" s="65" t="s">
        <v>62</v>
      </c>
      <c r="AB466" s="65" t="s">
        <v>64</v>
      </c>
      <c r="AC466" s="65" t="s">
        <v>73</v>
      </c>
      <c r="AD466" s="65" t="s">
        <v>3343</v>
      </c>
      <c r="AE466" s="65" t="s">
        <v>62</v>
      </c>
      <c r="AF466" s="65" t="s">
        <v>62</v>
      </c>
      <c r="AG466" s="65"/>
      <c r="AH466" s="65" t="s">
        <v>3343</v>
      </c>
      <c r="AI466" s="65" t="s">
        <v>62</v>
      </c>
      <c r="AJ466" s="65" t="s">
        <v>66</v>
      </c>
      <c r="AK466" s="65" t="s">
        <v>66</v>
      </c>
      <c r="AL466" s="65" t="s">
        <v>66</v>
      </c>
      <c r="AM466" s="65" t="s">
        <v>61</v>
      </c>
    </row>
    <row r="467" spans="1:39" ht="168">
      <c r="A467" s="65" t="s">
        <v>3751</v>
      </c>
      <c r="B467" s="65" t="s">
        <v>3186</v>
      </c>
      <c r="C467" s="65" t="s">
        <v>969</v>
      </c>
      <c r="D467" s="65" t="s">
        <v>958</v>
      </c>
      <c r="E467" s="65" t="s">
        <v>950</v>
      </c>
      <c r="F467" s="65" t="s">
        <v>149</v>
      </c>
      <c r="G467" s="65" t="s">
        <v>2704</v>
      </c>
      <c r="H467" s="65" t="s">
        <v>965</v>
      </c>
      <c r="I467" s="65" t="s">
        <v>970</v>
      </c>
      <c r="J467" s="65" t="s">
        <v>3982</v>
      </c>
      <c r="K467" s="65"/>
      <c r="L467" s="65" t="s">
        <v>62</v>
      </c>
      <c r="M467" s="65" t="s">
        <v>62</v>
      </c>
      <c r="N467" s="65" t="s">
        <v>62</v>
      </c>
      <c r="O467" s="65" t="s">
        <v>61</v>
      </c>
      <c r="P467" s="65" t="s">
        <v>61</v>
      </c>
      <c r="Q467" s="65" t="s">
        <v>61</v>
      </c>
      <c r="R467" s="65" t="s">
        <v>61</v>
      </c>
      <c r="S467" s="65" t="s">
        <v>61</v>
      </c>
      <c r="T467" s="65" t="s">
        <v>62</v>
      </c>
      <c r="U467" s="65" t="s">
        <v>62</v>
      </c>
      <c r="V467" s="65" t="s">
        <v>62</v>
      </c>
      <c r="W467" s="65" t="s">
        <v>61</v>
      </c>
      <c r="X467" s="65" t="s">
        <v>76</v>
      </c>
      <c r="Y467" s="65" t="s">
        <v>76</v>
      </c>
      <c r="Z467" s="65" t="s">
        <v>76</v>
      </c>
      <c r="AA467" s="65" t="s">
        <v>61</v>
      </c>
      <c r="AB467" s="65" t="s">
        <v>77</v>
      </c>
      <c r="AC467" s="65" t="s">
        <v>77</v>
      </c>
      <c r="AD467" s="65" t="s">
        <v>77</v>
      </c>
      <c r="AE467" s="65" t="s">
        <v>61</v>
      </c>
      <c r="AF467" s="65" t="s">
        <v>61</v>
      </c>
      <c r="AG467" s="65" t="s">
        <v>61</v>
      </c>
      <c r="AH467" s="65" t="s">
        <v>61</v>
      </c>
      <c r="AI467" s="65" t="s">
        <v>61</v>
      </c>
      <c r="AJ467" s="65" t="s">
        <v>72</v>
      </c>
      <c r="AK467" s="65" t="s">
        <v>72</v>
      </c>
      <c r="AL467" s="65" t="s">
        <v>72</v>
      </c>
      <c r="AM467" s="65" t="s">
        <v>61</v>
      </c>
    </row>
    <row r="468" spans="1:39" ht="168">
      <c r="A468" s="65" t="s">
        <v>3752</v>
      </c>
      <c r="B468" s="65" t="s">
        <v>3192</v>
      </c>
      <c r="C468" s="65" t="s">
        <v>969</v>
      </c>
      <c r="D468" s="65" t="s">
        <v>963</v>
      </c>
      <c r="E468" s="65" t="s">
        <v>950</v>
      </c>
      <c r="F468" s="65" t="s">
        <v>149</v>
      </c>
      <c r="G468" s="65" t="s">
        <v>3983</v>
      </c>
      <c r="H468" s="65" t="s">
        <v>965</v>
      </c>
      <c r="I468" s="65" t="s">
        <v>973</v>
      </c>
      <c r="J468" s="65" t="s">
        <v>3984</v>
      </c>
      <c r="K468" s="65" t="s">
        <v>3992</v>
      </c>
      <c r="L468" s="65" t="s">
        <v>62</v>
      </c>
      <c r="M468" s="65" t="s">
        <v>62</v>
      </c>
      <c r="N468" s="65" t="s">
        <v>62</v>
      </c>
      <c r="O468" s="65" t="s">
        <v>61</v>
      </c>
      <c r="P468" s="65" t="s">
        <v>61</v>
      </c>
      <c r="Q468" s="65" t="s">
        <v>61</v>
      </c>
      <c r="R468" s="65" t="s">
        <v>61</v>
      </c>
      <c r="S468" s="65" t="s">
        <v>61</v>
      </c>
      <c r="T468" s="65" t="s">
        <v>62</v>
      </c>
      <c r="U468" s="65" t="s">
        <v>62</v>
      </c>
      <c r="V468" s="65" t="s">
        <v>62</v>
      </c>
      <c r="W468" s="65" t="s">
        <v>61</v>
      </c>
      <c r="X468" s="65" t="s">
        <v>536</v>
      </c>
      <c r="Y468" s="65" t="s">
        <v>76</v>
      </c>
      <c r="Z468" s="68" t="s">
        <v>3343</v>
      </c>
      <c r="AA468" s="65" t="s">
        <v>62</v>
      </c>
      <c r="AB468" s="65" t="s">
        <v>64</v>
      </c>
      <c r="AC468" s="65" t="s">
        <v>77</v>
      </c>
      <c r="AD468" s="65" t="s">
        <v>3343</v>
      </c>
      <c r="AE468" s="65" t="s">
        <v>62</v>
      </c>
      <c r="AF468" s="65" t="s">
        <v>61</v>
      </c>
      <c r="AG468" s="65" t="s">
        <v>61</v>
      </c>
      <c r="AH468" s="65" t="s">
        <v>61</v>
      </c>
      <c r="AI468" s="65" t="s">
        <v>61</v>
      </c>
      <c r="AJ468" s="65" t="s">
        <v>72</v>
      </c>
      <c r="AK468" s="65" t="s">
        <v>72</v>
      </c>
      <c r="AL468" s="65" t="s">
        <v>72</v>
      </c>
      <c r="AM468" s="65" t="s">
        <v>61</v>
      </c>
    </row>
    <row r="469" spans="1:39" ht="168">
      <c r="A469" s="65" t="s">
        <v>3753</v>
      </c>
      <c r="B469" s="65" t="s">
        <v>3187</v>
      </c>
      <c r="C469" s="65" t="s">
        <v>969</v>
      </c>
      <c r="D469" s="65" t="s">
        <v>961</v>
      </c>
      <c r="E469" s="65" t="s">
        <v>950</v>
      </c>
      <c r="F469" s="65" t="s">
        <v>149</v>
      </c>
      <c r="G469" s="65" t="s">
        <v>3983</v>
      </c>
      <c r="H469" s="65" t="s">
        <v>965</v>
      </c>
      <c r="I469" s="65" t="s">
        <v>972</v>
      </c>
      <c r="J469" s="65" t="s">
        <v>3982</v>
      </c>
      <c r="K469" s="65"/>
      <c r="L469" s="65" t="s">
        <v>62</v>
      </c>
      <c r="M469" s="65" t="s">
        <v>62</v>
      </c>
      <c r="N469" s="65" t="s">
        <v>62</v>
      </c>
      <c r="O469" s="65" t="s">
        <v>61</v>
      </c>
      <c r="P469" s="65" t="s">
        <v>61</v>
      </c>
      <c r="Q469" s="65" t="s">
        <v>61</v>
      </c>
      <c r="R469" s="65" t="s">
        <v>61</v>
      </c>
      <c r="S469" s="65" t="s">
        <v>61</v>
      </c>
      <c r="T469" s="65" t="s">
        <v>62</v>
      </c>
      <c r="U469" s="65" t="s">
        <v>62</v>
      </c>
      <c r="V469" s="65" t="s">
        <v>62</v>
      </c>
      <c r="W469" s="65" t="s">
        <v>61</v>
      </c>
      <c r="X469" s="65" t="s">
        <v>76</v>
      </c>
      <c r="Y469" s="65" t="s">
        <v>76</v>
      </c>
      <c r="Z469" s="65" t="s">
        <v>76</v>
      </c>
      <c r="AA469" s="65" t="s">
        <v>61</v>
      </c>
      <c r="AB469" s="65" t="s">
        <v>77</v>
      </c>
      <c r="AC469" s="65" t="s">
        <v>77</v>
      </c>
      <c r="AD469" s="65" t="s">
        <v>77</v>
      </c>
      <c r="AE469" s="65" t="s">
        <v>61</v>
      </c>
      <c r="AF469" s="65" t="s">
        <v>61</v>
      </c>
      <c r="AG469" s="65" t="s">
        <v>61</v>
      </c>
      <c r="AH469" s="65" t="s">
        <v>61</v>
      </c>
      <c r="AI469" s="65" t="s">
        <v>61</v>
      </c>
      <c r="AJ469" s="65" t="s">
        <v>72</v>
      </c>
      <c r="AK469" s="65" t="s">
        <v>72</v>
      </c>
      <c r="AL469" s="65" t="s">
        <v>72</v>
      </c>
      <c r="AM469" s="65" t="s">
        <v>61</v>
      </c>
    </row>
    <row r="470" spans="1:39" ht="168">
      <c r="A470" s="65" t="s">
        <v>3754</v>
      </c>
      <c r="B470" s="65" t="s">
        <v>3192</v>
      </c>
      <c r="C470" s="65" t="s">
        <v>1239</v>
      </c>
      <c r="D470" s="65" t="s">
        <v>1245</v>
      </c>
      <c r="E470" s="65" t="s">
        <v>1112</v>
      </c>
      <c r="F470" s="65" t="s">
        <v>305</v>
      </c>
      <c r="G470" s="65" t="s">
        <v>3983</v>
      </c>
      <c r="H470" s="65" t="s">
        <v>1233</v>
      </c>
      <c r="I470" s="65" t="s">
        <v>1246</v>
      </c>
      <c r="J470" s="65" t="s">
        <v>3984</v>
      </c>
      <c r="K470" s="65" t="s">
        <v>18</v>
      </c>
      <c r="L470" s="65" t="s">
        <v>62</v>
      </c>
      <c r="M470" s="65" t="s">
        <v>62</v>
      </c>
      <c r="N470" s="65" t="s">
        <v>62</v>
      </c>
      <c r="O470" s="65" t="s">
        <v>61</v>
      </c>
      <c r="P470" s="65" t="s">
        <v>61</v>
      </c>
      <c r="Q470" s="65" t="s">
        <v>61</v>
      </c>
      <c r="R470" s="65" t="s">
        <v>61</v>
      </c>
      <c r="S470" s="65" t="s">
        <v>61</v>
      </c>
      <c r="T470" s="65" t="s">
        <v>62</v>
      </c>
      <c r="U470" s="65" t="s">
        <v>62</v>
      </c>
      <c r="V470" s="65" t="s">
        <v>62</v>
      </c>
      <c r="W470" s="65" t="s">
        <v>61</v>
      </c>
      <c r="X470" s="65" t="s">
        <v>536</v>
      </c>
      <c r="Y470" s="65" t="s">
        <v>222</v>
      </c>
      <c r="Z470" s="68" t="s">
        <v>3343</v>
      </c>
      <c r="AA470" s="65" t="s">
        <v>62</v>
      </c>
      <c r="AB470" s="65" t="s">
        <v>64</v>
      </c>
      <c r="AC470" s="65" t="s">
        <v>64</v>
      </c>
      <c r="AD470" s="65" t="s">
        <v>64</v>
      </c>
      <c r="AE470" s="65" t="s">
        <v>61</v>
      </c>
      <c r="AF470" s="65" t="s">
        <v>61</v>
      </c>
      <c r="AG470" s="65" t="s">
        <v>61</v>
      </c>
      <c r="AH470" s="65" t="s">
        <v>61</v>
      </c>
      <c r="AI470" s="65" t="s">
        <v>61</v>
      </c>
      <c r="AJ470" s="65" t="s">
        <v>72</v>
      </c>
      <c r="AK470" s="65" t="s">
        <v>72</v>
      </c>
      <c r="AL470" s="65" t="s">
        <v>72</v>
      </c>
      <c r="AM470" s="65" t="s">
        <v>61</v>
      </c>
    </row>
    <row r="471" spans="1:39" ht="150.75">
      <c r="A471" s="65" t="s">
        <v>3755</v>
      </c>
      <c r="B471" s="65" t="s">
        <v>3192</v>
      </c>
      <c r="C471" s="65" t="s">
        <v>1239</v>
      </c>
      <c r="D471" s="65" t="s">
        <v>1254</v>
      </c>
      <c r="E471" s="65" t="s">
        <v>1112</v>
      </c>
      <c r="F471" s="65" t="s">
        <v>305</v>
      </c>
      <c r="G471" s="65" t="s">
        <v>3983</v>
      </c>
      <c r="H471" s="65" t="s">
        <v>1233</v>
      </c>
      <c r="I471" s="65" t="s">
        <v>1255</v>
      </c>
      <c r="J471" s="65" t="s">
        <v>3984</v>
      </c>
      <c r="K471" s="65" t="s">
        <v>18</v>
      </c>
      <c r="L471" s="65" t="s">
        <v>62</v>
      </c>
      <c r="M471" s="65" t="s">
        <v>62</v>
      </c>
      <c r="N471" s="65" t="s">
        <v>62</v>
      </c>
      <c r="O471" s="65" t="s">
        <v>61</v>
      </c>
      <c r="P471" s="65" t="s">
        <v>61</v>
      </c>
      <c r="Q471" s="65" t="s">
        <v>61</v>
      </c>
      <c r="R471" s="65" t="s">
        <v>61</v>
      </c>
      <c r="S471" s="65" t="s">
        <v>61</v>
      </c>
      <c r="T471" s="65" t="s">
        <v>62</v>
      </c>
      <c r="U471" s="65" t="s">
        <v>62</v>
      </c>
      <c r="V471" s="65" t="s">
        <v>62</v>
      </c>
      <c r="W471" s="65" t="s">
        <v>61</v>
      </c>
      <c r="X471" s="65" t="s">
        <v>536</v>
      </c>
      <c r="Y471" s="65" t="s">
        <v>222</v>
      </c>
      <c r="Z471" s="68" t="s">
        <v>3343</v>
      </c>
      <c r="AA471" s="65" t="s">
        <v>62</v>
      </c>
      <c r="AB471" s="65" t="s">
        <v>64</v>
      </c>
      <c r="AC471" s="65" t="s">
        <v>64</v>
      </c>
      <c r="AD471" s="65" t="s">
        <v>64</v>
      </c>
      <c r="AE471" s="65" t="s">
        <v>61</v>
      </c>
      <c r="AF471" s="65" t="s">
        <v>61</v>
      </c>
      <c r="AG471" s="65" t="s">
        <v>61</v>
      </c>
      <c r="AH471" s="65" t="s">
        <v>61</v>
      </c>
      <c r="AI471" s="65" t="s">
        <v>61</v>
      </c>
      <c r="AJ471" s="65" t="s">
        <v>72</v>
      </c>
      <c r="AK471" s="65" t="s">
        <v>72</v>
      </c>
      <c r="AL471" s="65" t="s">
        <v>72</v>
      </c>
      <c r="AM471" s="65" t="s">
        <v>61</v>
      </c>
    </row>
    <row r="472" spans="1:39" ht="150.75">
      <c r="A472" s="65" t="s">
        <v>3756</v>
      </c>
      <c r="B472" s="65" t="s">
        <v>3186</v>
      </c>
      <c r="C472" s="65" t="s">
        <v>1239</v>
      </c>
      <c r="D472" s="65" t="s">
        <v>1240</v>
      </c>
      <c r="E472" s="65" t="s">
        <v>1112</v>
      </c>
      <c r="F472" s="65" t="s">
        <v>305</v>
      </c>
      <c r="G472" s="65" t="s">
        <v>2709</v>
      </c>
      <c r="H472" s="65" t="s">
        <v>1233</v>
      </c>
      <c r="I472" s="65" t="s">
        <v>1241</v>
      </c>
      <c r="J472" s="65" t="s">
        <v>3982</v>
      </c>
      <c r="K472" s="65"/>
      <c r="L472" s="65" t="s">
        <v>62</v>
      </c>
      <c r="M472" s="65" t="s">
        <v>62</v>
      </c>
      <c r="N472" s="65" t="s">
        <v>62</v>
      </c>
      <c r="O472" s="65" t="s">
        <v>61</v>
      </c>
      <c r="P472" s="65" t="s">
        <v>61</v>
      </c>
      <c r="Q472" s="65" t="s">
        <v>61</v>
      </c>
      <c r="R472" s="65" t="s">
        <v>61</v>
      </c>
      <c r="S472" s="65" t="s">
        <v>61</v>
      </c>
      <c r="T472" s="65" t="s">
        <v>62</v>
      </c>
      <c r="U472" s="65" t="s">
        <v>62</v>
      </c>
      <c r="V472" s="65" t="s">
        <v>62</v>
      </c>
      <c r="W472" s="65" t="s">
        <v>61</v>
      </c>
      <c r="X472" s="65" t="s">
        <v>222</v>
      </c>
      <c r="Y472" s="65" t="s">
        <v>222</v>
      </c>
      <c r="Z472" s="65" t="s">
        <v>222</v>
      </c>
      <c r="AA472" s="65" t="s">
        <v>61</v>
      </c>
      <c r="AB472" s="65" t="s">
        <v>77</v>
      </c>
      <c r="AC472" s="65" t="s">
        <v>77</v>
      </c>
      <c r="AD472" s="65" t="s">
        <v>77</v>
      </c>
      <c r="AE472" s="65" t="s">
        <v>61</v>
      </c>
      <c r="AF472" s="65" t="s">
        <v>61</v>
      </c>
      <c r="AG472" s="65" t="s">
        <v>61</v>
      </c>
      <c r="AH472" s="65" t="s">
        <v>61</v>
      </c>
      <c r="AI472" s="65" t="s">
        <v>61</v>
      </c>
      <c r="AJ472" s="65" t="s">
        <v>72</v>
      </c>
      <c r="AK472" s="65" t="s">
        <v>72</v>
      </c>
      <c r="AL472" s="65" t="s">
        <v>72</v>
      </c>
      <c r="AM472" s="65" t="s">
        <v>61</v>
      </c>
    </row>
    <row r="473" spans="1:39" ht="168">
      <c r="A473" s="65" t="s">
        <v>3757</v>
      </c>
      <c r="B473" s="65" t="s">
        <v>3187</v>
      </c>
      <c r="C473" s="65" t="s">
        <v>1239</v>
      </c>
      <c r="D473" s="65" t="s">
        <v>1243</v>
      </c>
      <c r="E473" s="65" t="s">
        <v>1112</v>
      </c>
      <c r="F473" s="65" t="s">
        <v>305</v>
      </c>
      <c r="G473" s="65" t="s">
        <v>3983</v>
      </c>
      <c r="H473" s="65" t="s">
        <v>1233</v>
      </c>
      <c r="I473" s="65" t="s">
        <v>1244</v>
      </c>
      <c r="J473" s="65" t="s">
        <v>3982</v>
      </c>
      <c r="K473" s="65"/>
      <c r="L473" s="65" t="s">
        <v>62</v>
      </c>
      <c r="M473" s="65" t="s">
        <v>62</v>
      </c>
      <c r="N473" s="65" t="s">
        <v>62</v>
      </c>
      <c r="O473" s="65" t="s">
        <v>61</v>
      </c>
      <c r="P473" s="65" t="s">
        <v>61</v>
      </c>
      <c r="Q473" s="65" t="s">
        <v>61</v>
      </c>
      <c r="R473" s="65" t="s">
        <v>61</v>
      </c>
      <c r="S473" s="65" t="s">
        <v>61</v>
      </c>
      <c r="T473" s="65" t="s">
        <v>62</v>
      </c>
      <c r="U473" s="65" t="s">
        <v>62</v>
      </c>
      <c r="V473" s="65" t="s">
        <v>62</v>
      </c>
      <c r="W473" s="65" t="s">
        <v>61</v>
      </c>
      <c r="X473" s="65" t="s">
        <v>222</v>
      </c>
      <c r="Y473" s="65" t="s">
        <v>222</v>
      </c>
      <c r="Z473" s="65" t="s">
        <v>222</v>
      </c>
      <c r="AA473" s="65" t="s">
        <v>61</v>
      </c>
      <c r="AB473" s="65" t="s">
        <v>77</v>
      </c>
      <c r="AC473" s="65" t="s">
        <v>77</v>
      </c>
      <c r="AD473" s="65" t="s">
        <v>77</v>
      </c>
      <c r="AE473" s="65" t="s">
        <v>61</v>
      </c>
      <c r="AF473" s="65" t="s">
        <v>61</v>
      </c>
      <c r="AG473" s="65" t="s">
        <v>61</v>
      </c>
      <c r="AH473" s="65" t="s">
        <v>61</v>
      </c>
      <c r="AI473" s="65" t="s">
        <v>61</v>
      </c>
      <c r="AJ473" s="65" t="s">
        <v>72</v>
      </c>
      <c r="AK473" s="65" t="s">
        <v>72</v>
      </c>
      <c r="AL473" s="65" t="s">
        <v>72</v>
      </c>
      <c r="AM473" s="65" t="s">
        <v>61</v>
      </c>
    </row>
    <row r="474" spans="1:39" ht="150.75">
      <c r="A474" s="65" t="s">
        <v>3758</v>
      </c>
      <c r="B474" s="65" t="s">
        <v>3187</v>
      </c>
      <c r="C474" s="65" t="s">
        <v>1239</v>
      </c>
      <c r="D474" s="65" t="s">
        <v>1252</v>
      </c>
      <c r="E474" s="65" t="s">
        <v>1112</v>
      </c>
      <c r="F474" s="65" t="s">
        <v>305</v>
      </c>
      <c r="G474" s="65" t="s">
        <v>3983</v>
      </c>
      <c r="H474" s="65" t="s">
        <v>1233</v>
      </c>
      <c r="I474" s="65" t="s">
        <v>1253</v>
      </c>
      <c r="J474" s="65" t="s">
        <v>3982</v>
      </c>
      <c r="K474" s="65"/>
      <c r="L474" s="65" t="s">
        <v>62</v>
      </c>
      <c r="M474" s="65" t="s">
        <v>62</v>
      </c>
      <c r="N474" s="65" t="s">
        <v>62</v>
      </c>
      <c r="O474" s="65" t="s">
        <v>61</v>
      </c>
      <c r="P474" s="65" t="s">
        <v>61</v>
      </c>
      <c r="Q474" s="65" t="s">
        <v>61</v>
      </c>
      <c r="R474" s="65" t="s">
        <v>61</v>
      </c>
      <c r="S474" s="65" t="s">
        <v>61</v>
      </c>
      <c r="T474" s="65" t="s">
        <v>62</v>
      </c>
      <c r="U474" s="65" t="s">
        <v>62</v>
      </c>
      <c r="V474" s="65" t="s">
        <v>62</v>
      </c>
      <c r="W474" s="65" t="s">
        <v>61</v>
      </c>
      <c r="X474" s="65" t="s">
        <v>222</v>
      </c>
      <c r="Y474" s="65" t="s">
        <v>222</v>
      </c>
      <c r="Z474" s="65" t="s">
        <v>222</v>
      </c>
      <c r="AA474" s="65" t="s">
        <v>61</v>
      </c>
      <c r="AB474" s="65" t="s">
        <v>77</v>
      </c>
      <c r="AC474" s="65" t="s">
        <v>77</v>
      </c>
      <c r="AD474" s="65" t="s">
        <v>77</v>
      </c>
      <c r="AE474" s="65" t="s">
        <v>61</v>
      </c>
      <c r="AF474" s="65" t="s">
        <v>61</v>
      </c>
      <c r="AG474" s="65" t="s">
        <v>61</v>
      </c>
      <c r="AH474" s="65" t="s">
        <v>61</v>
      </c>
      <c r="AI474" s="65" t="s">
        <v>61</v>
      </c>
      <c r="AJ474" s="65" t="s">
        <v>72</v>
      </c>
      <c r="AK474" s="65" t="s">
        <v>72</v>
      </c>
      <c r="AL474" s="65" t="s">
        <v>72</v>
      </c>
      <c r="AM474" s="65" t="s">
        <v>61</v>
      </c>
    </row>
    <row r="475" spans="1:39" ht="150.75">
      <c r="A475" s="65" t="s">
        <v>3759</v>
      </c>
      <c r="B475" s="65" t="s">
        <v>3186</v>
      </c>
      <c r="C475" s="65" t="s">
        <v>1239</v>
      </c>
      <c r="D475" s="65" t="s">
        <v>1250</v>
      </c>
      <c r="E475" s="65" t="s">
        <v>1112</v>
      </c>
      <c r="F475" s="65" t="s">
        <v>305</v>
      </c>
      <c r="G475" s="65" t="s">
        <v>2709</v>
      </c>
      <c r="H475" s="65" t="s">
        <v>1233</v>
      </c>
      <c r="I475" s="65" t="s">
        <v>1251</v>
      </c>
      <c r="J475" s="65" t="s">
        <v>3982</v>
      </c>
      <c r="K475" s="65"/>
      <c r="L475" s="65" t="s">
        <v>62</v>
      </c>
      <c r="M475" s="65" t="s">
        <v>62</v>
      </c>
      <c r="N475" s="65" t="s">
        <v>62</v>
      </c>
      <c r="O475" s="65" t="s">
        <v>61</v>
      </c>
      <c r="P475" s="65" t="s">
        <v>61</v>
      </c>
      <c r="Q475" s="65" t="s">
        <v>61</v>
      </c>
      <c r="R475" s="65" t="s">
        <v>61</v>
      </c>
      <c r="S475" s="65" t="s">
        <v>61</v>
      </c>
      <c r="T475" s="65" t="s">
        <v>62</v>
      </c>
      <c r="U475" s="65" t="s">
        <v>62</v>
      </c>
      <c r="V475" s="65" t="s">
        <v>62</v>
      </c>
      <c r="W475" s="65" t="s">
        <v>61</v>
      </c>
      <c r="X475" s="65" t="s">
        <v>222</v>
      </c>
      <c r="Y475" s="65" t="s">
        <v>222</v>
      </c>
      <c r="Z475" s="65" t="s">
        <v>222</v>
      </c>
      <c r="AA475" s="65" t="s">
        <v>61</v>
      </c>
      <c r="AB475" s="65" t="s">
        <v>77</v>
      </c>
      <c r="AC475" s="65" t="s">
        <v>77</v>
      </c>
      <c r="AD475" s="65" t="s">
        <v>77</v>
      </c>
      <c r="AE475" s="65" t="s">
        <v>61</v>
      </c>
      <c r="AF475" s="65" t="s">
        <v>61</v>
      </c>
      <c r="AG475" s="65" t="s">
        <v>61</v>
      </c>
      <c r="AH475" s="65" t="s">
        <v>61</v>
      </c>
      <c r="AI475" s="65" t="s">
        <v>61</v>
      </c>
      <c r="AJ475" s="65" t="s">
        <v>72</v>
      </c>
      <c r="AK475" s="65" t="s">
        <v>72</v>
      </c>
      <c r="AL475" s="65" t="s">
        <v>72</v>
      </c>
      <c r="AM475" s="65" t="s">
        <v>61</v>
      </c>
    </row>
    <row r="476" spans="1:39" ht="234">
      <c r="A476" s="65" t="s">
        <v>3760</v>
      </c>
      <c r="B476" s="65" t="s">
        <v>3192</v>
      </c>
      <c r="C476" s="65" t="s">
        <v>1102</v>
      </c>
      <c r="D476" s="65" t="s">
        <v>1110</v>
      </c>
      <c r="E476" s="65" t="s">
        <v>1070</v>
      </c>
      <c r="F476" s="65" t="s">
        <v>114</v>
      </c>
      <c r="G476" s="65" t="s">
        <v>3983</v>
      </c>
      <c r="H476" s="65" t="s">
        <v>1097</v>
      </c>
      <c r="I476" s="65" t="s">
        <v>1111</v>
      </c>
      <c r="J476" s="65" t="s">
        <v>3982</v>
      </c>
      <c r="K476" s="65"/>
      <c r="L476" s="65" t="s">
        <v>62</v>
      </c>
      <c r="M476" s="65" t="s">
        <v>62</v>
      </c>
      <c r="N476" s="65" t="s">
        <v>62</v>
      </c>
      <c r="O476" s="65" t="s">
        <v>61</v>
      </c>
      <c r="P476" s="65" t="s">
        <v>61</v>
      </c>
      <c r="Q476" s="65" t="s">
        <v>61</v>
      </c>
      <c r="R476" s="65" t="s">
        <v>61</v>
      </c>
      <c r="S476" s="65" t="s">
        <v>61</v>
      </c>
      <c r="T476" s="65" t="s">
        <v>62</v>
      </c>
      <c r="U476" s="65" t="s">
        <v>62</v>
      </c>
      <c r="V476" s="65" t="s">
        <v>62</v>
      </c>
      <c r="W476" s="65" t="s">
        <v>61</v>
      </c>
      <c r="X476" s="65" t="s">
        <v>76</v>
      </c>
      <c r="Y476" s="65" t="s">
        <v>76</v>
      </c>
      <c r="Z476" s="65" t="s">
        <v>76</v>
      </c>
      <c r="AA476" s="65" t="s">
        <v>61</v>
      </c>
      <c r="AB476" s="65" t="s">
        <v>77</v>
      </c>
      <c r="AC476" s="65" t="s">
        <v>77</v>
      </c>
      <c r="AD476" s="65" t="s">
        <v>77</v>
      </c>
      <c r="AE476" s="65" t="s">
        <v>61</v>
      </c>
      <c r="AF476" s="65" t="s">
        <v>61</v>
      </c>
      <c r="AG476" s="65" t="s">
        <v>61</v>
      </c>
      <c r="AH476" s="65" t="s">
        <v>61</v>
      </c>
      <c r="AI476" s="65" t="s">
        <v>61</v>
      </c>
      <c r="AJ476" s="65" t="s">
        <v>72</v>
      </c>
      <c r="AK476" s="65" t="s">
        <v>72</v>
      </c>
      <c r="AL476" s="65" t="s">
        <v>72</v>
      </c>
      <c r="AM476" s="65" t="s">
        <v>61</v>
      </c>
    </row>
    <row r="477" spans="1:39" ht="234">
      <c r="A477" s="65" t="s">
        <v>3761</v>
      </c>
      <c r="B477" s="65" t="s">
        <v>3186</v>
      </c>
      <c r="C477" s="65" t="s">
        <v>1102</v>
      </c>
      <c r="D477" s="65" t="s">
        <v>1103</v>
      </c>
      <c r="E477" s="65" t="s">
        <v>1070</v>
      </c>
      <c r="F477" s="65" t="s">
        <v>114</v>
      </c>
      <c r="G477" s="65" t="s">
        <v>2694</v>
      </c>
      <c r="H477" s="65" t="s">
        <v>1097</v>
      </c>
      <c r="I477" s="65" t="s">
        <v>1104</v>
      </c>
      <c r="J477" s="65" t="s">
        <v>3984</v>
      </c>
      <c r="K477" s="65" t="s">
        <v>3992</v>
      </c>
      <c r="L477" s="65" t="s">
        <v>62</v>
      </c>
      <c r="M477" s="65" t="s">
        <v>62</v>
      </c>
      <c r="N477" s="65" t="s">
        <v>62</v>
      </c>
      <c r="O477" s="65" t="s">
        <v>61</v>
      </c>
      <c r="P477" s="65" t="s">
        <v>61</v>
      </c>
      <c r="Q477" s="65" t="s">
        <v>61</v>
      </c>
      <c r="R477" s="65" t="s">
        <v>61</v>
      </c>
      <c r="S477" s="65" t="s">
        <v>61</v>
      </c>
      <c r="T477" s="65" t="s">
        <v>62</v>
      </c>
      <c r="U477" s="65" t="s">
        <v>62</v>
      </c>
      <c r="V477" s="65" t="s">
        <v>62</v>
      </c>
      <c r="W477" s="65" t="s">
        <v>61</v>
      </c>
      <c r="X477" s="65" t="s">
        <v>4019</v>
      </c>
      <c r="Y477" s="65" t="s">
        <v>76</v>
      </c>
      <c r="Z477" s="68" t="s">
        <v>3343</v>
      </c>
      <c r="AA477" s="65" t="s">
        <v>62</v>
      </c>
      <c r="AB477" s="65" t="s">
        <v>64</v>
      </c>
      <c r="AC477" s="65" t="s">
        <v>77</v>
      </c>
      <c r="AD477" s="65" t="s">
        <v>3343</v>
      </c>
      <c r="AE477" s="65" t="s">
        <v>62</v>
      </c>
      <c r="AF477" s="65" t="s">
        <v>61</v>
      </c>
      <c r="AG477" s="65" t="s">
        <v>61</v>
      </c>
      <c r="AH477" s="65" t="s">
        <v>61</v>
      </c>
      <c r="AI477" s="65" t="s">
        <v>61</v>
      </c>
      <c r="AJ477" s="65" t="s">
        <v>72</v>
      </c>
      <c r="AK477" s="65" t="s">
        <v>72</v>
      </c>
      <c r="AL477" s="65" t="s">
        <v>72</v>
      </c>
      <c r="AM477" s="65" t="s">
        <v>61</v>
      </c>
    </row>
    <row r="478" spans="1:39" ht="234">
      <c r="A478" s="65" t="s">
        <v>3762</v>
      </c>
      <c r="B478" s="65" t="s">
        <v>3187</v>
      </c>
      <c r="C478" s="65" t="s">
        <v>1102</v>
      </c>
      <c r="D478" s="65" t="s">
        <v>1107</v>
      </c>
      <c r="E478" s="65" t="s">
        <v>1070</v>
      </c>
      <c r="F478" s="65" t="s">
        <v>114</v>
      </c>
      <c r="G478" s="65" t="s">
        <v>3983</v>
      </c>
      <c r="H478" s="65" t="s">
        <v>1097</v>
      </c>
      <c r="I478" s="65" t="s">
        <v>1108</v>
      </c>
      <c r="J478" s="65" t="s">
        <v>3984</v>
      </c>
      <c r="K478" s="65" t="s">
        <v>3985</v>
      </c>
      <c r="L478" s="65" t="s">
        <v>61</v>
      </c>
      <c r="M478" s="65" t="s">
        <v>62</v>
      </c>
      <c r="N478" s="68" t="s">
        <v>3343</v>
      </c>
      <c r="O478" s="65" t="s">
        <v>62</v>
      </c>
      <c r="P478" s="65" t="s">
        <v>61</v>
      </c>
      <c r="Q478" s="65" t="s">
        <v>61</v>
      </c>
      <c r="R478" s="65" t="s">
        <v>61</v>
      </c>
      <c r="S478" s="65" t="s">
        <v>61</v>
      </c>
      <c r="T478" s="65" t="s">
        <v>62</v>
      </c>
      <c r="U478" s="65" t="s">
        <v>62</v>
      </c>
      <c r="V478" s="65" t="s">
        <v>62</v>
      </c>
      <c r="W478" s="65" t="s">
        <v>61</v>
      </c>
      <c r="X478" s="65" t="s">
        <v>63</v>
      </c>
      <c r="Y478" s="65" t="s">
        <v>76</v>
      </c>
      <c r="Z478" s="68" t="s">
        <v>3343</v>
      </c>
      <c r="AA478" s="65" t="s">
        <v>62</v>
      </c>
      <c r="AB478" s="65" t="s">
        <v>125</v>
      </c>
      <c r="AC478" s="65" t="s">
        <v>77</v>
      </c>
      <c r="AD478" s="65" t="s">
        <v>3343</v>
      </c>
      <c r="AE478" s="65" t="s">
        <v>62</v>
      </c>
      <c r="AF478" s="65" t="s">
        <v>62</v>
      </c>
      <c r="AG478" s="65" t="s">
        <v>61</v>
      </c>
      <c r="AH478" s="65" t="s">
        <v>3343</v>
      </c>
      <c r="AI478" s="65" t="s">
        <v>62</v>
      </c>
      <c r="AJ478" s="65" t="s">
        <v>66</v>
      </c>
      <c r="AK478" s="65" t="s">
        <v>72</v>
      </c>
      <c r="AL478" s="65" t="s">
        <v>3343</v>
      </c>
      <c r="AM478" s="65" t="s">
        <v>62</v>
      </c>
    </row>
    <row r="479" spans="1:39" ht="250.5">
      <c r="A479" s="65" t="s">
        <v>3763</v>
      </c>
      <c r="B479" s="65" t="s">
        <v>3192</v>
      </c>
      <c r="C479" s="65" t="s">
        <v>1915</v>
      </c>
      <c r="D479" s="65" t="s">
        <v>1921</v>
      </c>
      <c r="E479" s="65" t="s">
        <v>1884</v>
      </c>
      <c r="F479" s="65" t="s">
        <v>149</v>
      </c>
      <c r="G479" s="65" t="s">
        <v>3983</v>
      </c>
      <c r="H479" s="65" t="s">
        <v>1910</v>
      </c>
      <c r="I479" s="65" t="s">
        <v>1922</v>
      </c>
      <c r="J479" s="65" t="s">
        <v>3982</v>
      </c>
      <c r="K479" s="65"/>
      <c r="L479" s="65" t="s">
        <v>62</v>
      </c>
      <c r="M479" s="65" t="s">
        <v>62</v>
      </c>
      <c r="N479" s="65" t="s">
        <v>62</v>
      </c>
      <c r="O479" s="65" t="s">
        <v>61</v>
      </c>
      <c r="P479" s="65" t="s">
        <v>61</v>
      </c>
      <c r="Q479" s="65" t="s">
        <v>61</v>
      </c>
      <c r="R479" s="65" t="s">
        <v>61</v>
      </c>
      <c r="S479" s="65" t="s">
        <v>61</v>
      </c>
      <c r="T479" s="65" t="s">
        <v>62</v>
      </c>
      <c r="U479" s="65" t="s">
        <v>62</v>
      </c>
      <c r="V479" s="65" t="s">
        <v>62</v>
      </c>
      <c r="W479" s="65" t="s">
        <v>61</v>
      </c>
      <c r="X479" s="65" t="s">
        <v>76</v>
      </c>
      <c r="Y479" s="65" t="s">
        <v>76</v>
      </c>
      <c r="Z479" s="65" t="s">
        <v>76</v>
      </c>
      <c r="AA479" s="65" t="s">
        <v>61</v>
      </c>
      <c r="AB479" s="65" t="s">
        <v>77</v>
      </c>
      <c r="AC479" s="65" t="s">
        <v>77</v>
      </c>
      <c r="AD479" s="65" t="s">
        <v>77</v>
      </c>
      <c r="AE479" s="65" t="s">
        <v>61</v>
      </c>
      <c r="AF479" s="65" t="s">
        <v>61</v>
      </c>
      <c r="AG479" s="65" t="s">
        <v>61</v>
      </c>
      <c r="AH479" s="65" t="s">
        <v>61</v>
      </c>
      <c r="AI479" s="65" t="s">
        <v>61</v>
      </c>
      <c r="AJ479" s="65" t="s">
        <v>72</v>
      </c>
      <c r="AK479" s="65" t="s">
        <v>72</v>
      </c>
      <c r="AL479" s="65" t="s">
        <v>72</v>
      </c>
      <c r="AM479" s="65" t="s">
        <v>61</v>
      </c>
    </row>
    <row r="480" spans="1:39" ht="250.5">
      <c r="A480" s="65" t="s">
        <v>3764</v>
      </c>
      <c r="B480" s="65" t="s">
        <v>3187</v>
      </c>
      <c r="C480" s="65" t="s">
        <v>1915</v>
      </c>
      <c r="D480" s="65" t="s">
        <v>1918</v>
      </c>
      <c r="E480" s="65" t="s">
        <v>1884</v>
      </c>
      <c r="F480" s="65" t="s">
        <v>149</v>
      </c>
      <c r="G480" s="65" t="s">
        <v>3983</v>
      </c>
      <c r="H480" s="65" t="s">
        <v>1910</v>
      </c>
      <c r="I480" s="65" t="s">
        <v>1919</v>
      </c>
      <c r="J480" s="65" t="s">
        <v>3982</v>
      </c>
      <c r="K480" s="65"/>
      <c r="L480" s="65" t="s">
        <v>62</v>
      </c>
      <c r="M480" s="65" t="s">
        <v>62</v>
      </c>
      <c r="N480" s="65" t="s">
        <v>62</v>
      </c>
      <c r="O480" s="65" t="s">
        <v>61</v>
      </c>
      <c r="P480" s="65" t="s">
        <v>61</v>
      </c>
      <c r="Q480" s="65" t="s">
        <v>61</v>
      </c>
      <c r="R480" s="65" t="s">
        <v>61</v>
      </c>
      <c r="S480" s="65" t="s">
        <v>61</v>
      </c>
      <c r="T480" s="65" t="s">
        <v>62</v>
      </c>
      <c r="U480" s="65" t="s">
        <v>62</v>
      </c>
      <c r="V480" s="65" t="s">
        <v>62</v>
      </c>
      <c r="W480" s="65" t="s">
        <v>61</v>
      </c>
      <c r="X480" s="65" t="s">
        <v>76</v>
      </c>
      <c r="Y480" s="65" t="s">
        <v>76</v>
      </c>
      <c r="Z480" s="65" t="s">
        <v>76</v>
      </c>
      <c r="AA480" s="65" t="s">
        <v>61</v>
      </c>
      <c r="AB480" s="65" t="s">
        <v>77</v>
      </c>
      <c r="AC480" s="65" t="s">
        <v>77</v>
      </c>
      <c r="AD480" s="65" t="s">
        <v>77</v>
      </c>
      <c r="AE480" s="65" t="s">
        <v>61</v>
      </c>
      <c r="AF480" s="65" t="s">
        <v>61</v>
      </c>
      <c r="AG480" s="65" t="s">
        <v>61</v>
      </c>
      <c r="AH480" s="65" t="s">
        <v>61</v>
      </c>
      <c r="AI480" s="65" t="s">
        <v>61</v>
      </c>
      <c r="AJ480" s="65" t="s">
        <v>72</v>
      </c>
      <c r="AK480" s="65" t="s">
        <v>72</v>
      </c>
      <c r="AL480" s="65" t="s">
        <v>72</v>
      </c>
      <c r="AM480" s="65" t="s">
        <v>61</v>
      </c>
    </row>
    <row r="481" spans="1:39" ht="250.5">
      <c r="A481" s="65" t="s">
        <v>3765</v>
      </c>
      <c r="B481" s="65" t="s">
        <v>3186</v>
      </c>
      <c r="C481" s="65" t="s">
        <v>1915</v>
      </c>
      <c r="D481" s="65" t="s">
        <v>1916</v>
      </c>
      <c r="E481" s="65" t="s">
        <v>1884</v>
      </c>
      <c r="F481" s="65" t="s">
        <v>149</v>
      </c>
      <c r="G481" s="65" t="s">
        <v>2704</v>
      </c>
      <c r="H481" s="65" t="s">
        <v>1910</v>
      </c>
      <c r="I481" s="65" t="s">
        <v>1917</v>
      </c>
      <c r="J481" s="65" t="s">
        <v>3982</v>
      </c>
      <c r="K481" s="65"/>
      <c r="L481" s="65" t="s">
        <v>62</v>
      </c>
      <c r="M481" s="65" t="s">
        <v>62</v>
      </c>
      <c r="N481" s="65" t="s">
        <v>62</v>
      </c>
      <c r="O481" s="65" t="s">
        <v>61</v>
      </c>
      <c r="P481" s="65" t="s">
        <v>61</v>
      </c>
      <c r="Q481" s="65" t="s">
        <v>61</v>
      </c>
      <c r="R481" s="65" t="s">
        <v>61</v>
      </c>
      <c r="S481" s="65" t="s">
        <v>61</v>
      </c>
      <c r="T481" s="65" t="s">
        <v>62</v>
      </c>
      <c r="U481" s="65" t="s">
        <v>62</v>
      </c>
      <c r="V481" s="65" t="s">
        <v>62</v>
      </c>
      <c r="W481" s="65" t="s">
        <v>61</v>
      </c>
      <c r="X481" s="65" t="s">
        <v>76</v>
      </c>
      <c r="Y481" s="65" t="s">
        <v>76</v>
      </c>
      <c r="Z481" s="65" t="s">
        <v>76</v>
      </c>
      <c r="AA481" s="65" t="s">
        <v>61</v>
      </c>
      <c r="AB481" s="65" t="s">
        <v>77</v>
      </c>
      <c r="AC481" s="65" t="s">
        <v>77</v>
      </c>
      <c r="AD481" s="65" t="s">
        <v>77</v>
      </c>
      <c r="AE481" s="65" t="s">
        <v>61</v>
      </c>
      <c r="AF481" s="65" t="s">
        <v>61</v>
      </c>
      <c r="AG481" s="65" t="s">
        <v>61</v>
      </c>
      <c r="AH481" s="65" t="s">
        <v>61</v>
      </c>
      <c r="AI481" s="65" t="s">
        <v>61</v>
      </c>
      <c r="AJ481" s="65" t="s">
        <v>72</v>
      </c>
      <c r="AK481" s="65" t="s">
        <v>72</v>
      </c>
      <c r="AL481" s="65" t="s">
        <v>72</v>
      </c>
      <c r="AM481" s="65" t="s">
        <v>61</v>
      </c>
    </row>
    <row r="482" spans="1:39" ht="168">
      <c r="A482" s="65" t="s">
        <v>3766</v>
      </c>
      <c r="B482" s="65" t="s">
        <v>3192</v>
      </c>
      <c r="C482" s="65" t="s">
        <v>2155</v>
      </c>
      <c r="D482" s="65" t="s">
        <v>2137</v>
      </c>
      <c r="E482" s="65" t="s">
        <v>2120</v>
      </c>
      <c r="F482" s="65" t="s">
        <v>80</v>
      </c>
      <c r="G482" s="65" t="s">
        <v>3983</v>
      </c>
      <c r="H482" s="65" t="s">
        <v>2150</v>
      </c>
      <c r="I482" s="65" t="s">
        <v>2159</v>
      </c>
      <c r="J482" s="65" t="s">
        <v>3982</v>
      </c>
      <c r="K482" s="65"/>
      <c r="L482" s="65" t="s">
        <v>62</v>
      </c>
      <c r="M482" s="65" t="s">
        <v>62</v>
      </c>
      <c r="N482" s="65" t="s">
        <v>62</v>
      </c>
      <c r="O482" s="65" t="s">
        <v>61</v>
      </c>
      <c r="P482" s="65" t="s">
        <v>61</v>
      </c>
      <c r="Q482" s="65" t="s">
        <v>61</v>
      </c>
      <c r="R482" s="65" t="s">
        <v>61</v>
      </c>
      <c r="S482" s="65" t="s">
        <v>61</v>
      </c>
      <c r="T482" s="65" t="s">
        <v>62</v>
      </c>
      <c r="U482" s="65" t="s">
        <v>62</v>
      </c>
      <c r="V482" s="65" t="s">
        <v>62</v>
      </c>
      <c r="W482" s="65" t="s">
        <v>61</v>
      </c>
      <c r="X482" s="65" t="s">
        <v>76</v>
      </c>
      <c r="Y482" s="65" t="s">
        <v>76</v>
      </c>
      <c r="Z482" s="65" t="s">
        <v>76</v>
      </c>
      <c r="AA482" s="65" t="s">
        <v>61</v>
      </c>
      <c r="AB482" s="65" t="s">
        <v>77</v>
      </c>
      <c r="AC482" s="65" t="s">
        <v>77</v>
      </c>
      <c r="AD482" s="65" t="s">
        <v>77</v>
      </c>
      <c r="AE482" s="65" t="s">
        <v>61</v>
      </c>
      <c r="AF482" s="65" t="s">
        <v>61</v>
      </c>
      <c r="AG482" s="65" t="s">
        <v>61</v>
      </c>
      <c r="AH482" s="65" t="s">
        <v>61</v>
      </c>
      <c r="AI482" s="65" t="s">
        <v>61</v>
      </c>
      <c r="AJ482" s="65" t="s">
        <v>72</v>
      </c>
      <c r="AK482" s="65" t="s">
        <v>72</v>
      </c>
      <c r="AL482" s="65" t="s">
        <v>72</v>
      </c>
      <c r="AM482" s="65" t="s">
        <v>61</v>
      </c>
    </row>
    <row r="483" spans="1:39" ht="168">
      <c r="A483" s="65" t="s">
        <v>3767</v>
      </c>
      <c r="B483" s="65" t="s">
        <v>3187</v>
      </c>
      <c r="C483" s="65" t="s">
        <v>2155</v>
      </c>
      <c r="D483" s="65" t="s">
        <v>2133</v>
      </c>
      <c r="E483" s="65" t="s">
        <v>2120</v>
      </c>
      <c r="F483" s="65" t="s">
        <v>80</v>
      </c>
      <c r="G483" s="65" t="s">
        <v>3983</v>
      </c>
      <c r="H483" s="65" t="s">
        <v>2150</v>
      </c>
      <c r="I483" s="65" t="s">
        <v>2158</v>
      </c>
      <c r="J483" s="65" t="s">
        <v>3984</v>
      </c>
      <c r="K483" s="65" t="s">
        <v>3995</v>
      </c>
      <c r="L483" s="65" t="s">
        <v>62</v>
      </c>
      <c r="M483" s="65" t="s">
        <v>61</v>
      </c>
      <c r="N483" s="68" t="s">
        <v>3343</v>
      </c>
      <c r="O483" s="65" t="s">
        <v>62</v>
      </c>
      <c r="P483" s="65" t="s">
        <v>61</v>
      </c>
      <c r="Q483" s="65" t="s">
        <v>61</v>
      </c>
      <c r="R483" s="65" t="s">
        <v>61</v>
      </c>
      <c r="S483" s="65" t="s">
        <v>61</v>
      </c>
      <c r="T483" s="65" t="s">
        <v>62</v>
      </c>
      <c r="U483" s="65" t="s">
        <v>62</v>
      </c>
      <c r="V483" s="65" t="s">
        <v>62</v>
      </c>
      <c r="W483" s="65" t="s">
        <v>61</v>
      </c>
      <c r="X483" s="65" t="s">
        <v>76</v>
      </c>
      <c r="Y483" s="65" t="s">
        <v>76</v>
      </c>
      <c r="Z483" s="65" t="s">
        <v>76</v>
      </c>
      <c r="AA483" s="65" t="s">
        <v>61</v>
      </c>
      <c r="AB483" s="65" t="s">
        <v>77</v>
      </c>
      <c r="AC483" s="65" t="s">
        <v>77</v>
      </c>
      <c r="AD483" s="65" t="s">
        <v>77</v>
      </c>
      <c r="AE483" s="65" t="s">
        <v>61</v>
      </c>
      <c r="AF483" s="65" t="s">
        <v>61</v>
      </c>
      <c r="AG483" s="65" t="s">
        <v>62</v>
      </c>
      <c r="AH483" s="65" t="s">
        <v>3343</v>
      </c>
      <c r="AI483" s="65" t="s">
        <v>62</v>
      </c>
      <c r="AJ483" s="65" t="s">
        <v>72</v>
      </c>
      <c r="AK483" s="65" t="s">
        <v>66</v>
      </c>
      <c r="AL483" s="65" t="s">
        <v>3343</v>
      </c>
      <c r="AM483" s="65" t="s">
        <v>62</v>
      </c>
    </row>
    <row r="484" spans="1:39" ht="150.75">
      <c r="A484" s="65" t="s">
        <v>3768</v>
      </c>
      <c r="B484" s="65" t="s">
        <v>3186</v>
      </c>
      <c r="C484" s="65" t="s">
        <v>2155</v>
      </c>
      <c r="D484" s="65" t="s">
        <v>2129</v>
      </c>
      <c r="E484" s="65" t="s">
        <v>2120</v>
      </c>
      <c r="F484" s="65" t="s">
        <v>80</v>
      </c>
      <c r="G484" s="65" t="s">
        <v>80</v>
      </c>
      <c r="H484" s="65" t="s">
        <v>2150</v>
      </c>
      <c r="I484" s="65" t="s">
        <v>2156</v>
      </c>
      <c r="J484" s="65" t="s">
        <v>3984</v>
      </c>
      <c r="K484" s="65" t="s">
        <v>3995</v>
      </c>
      <c r="L484" s="65" t="s">
        <v>62</v>
      </c>
      <c r="M484" s="65" t="s">
        <v>61</v>
      </c>
      <c r="N484" s="68" t="s">
        <v>3343</v>
      </c>
      <c r="O484" s="65" t="s">
        <v>62</v>
      </c>
      <c r="P484" s="65" t="s">
        <v>61</v>
      </c>
      <c r="Q484" s="65" t="s">
        <v>61</v>
      </c>
      <c r="R484" s="65" t="s">
        <v>61</v>
      </c>
      <c r="S484" s="65" t="s">
        <v>61</v>
      </c>
      <c r="T484" s="65" t="s">
        <v>62</v>
      </c>
      <c r="U484" s="65" t="s">
        <v>62</v>
      </c>
      <c r="V484" s="65" t="s">
        <v>62</v>
      </c>
      <c r="W484" s="65" t="s">
        <v>61</v>
      </c>
      <c r="X484" s="65" t="s">
        <v>76</v>
      </c>
      <c r="Y484" s="65" t="s">
        <v>76</v>
      </c>
      <c r="Z484" s="65" t="s">
        <v>76</v>
      </c>
      <c r="AA484" s="65" t="s">
        <v>61</v>
      </c>
      <c r="AB484" s="65" t="s">
        <v>77</v>
      </c>
      <c r="AC484" s="65" t="s">
        <v>77</v>
      </c>
      <c r="AD484" s="65" t="s">
        <v>77</v>
      </c>
      <c r="AE484" s="65" t="s">
        <v>61</v>
      </c>
      <c r="AF484" s="65" t="s">
        <v>61</v>
      </c>
      <c r="AG484" s="65" t="s">
        <v>62</v>
      </c>
      <c r="AH484" s="65" t="s">
        <v>3343</v>
      </c>
      <c r="AI484" s="65" t="s">
        <v>62</v>
      </c>
      <c r="AJ484" s="65" t="s">
        <v>72</v>
      </c>
      <c r="AK484" s="65" t="s">
        <v>66</v>
      </c>
      <c r="AL484" s="65" t="s">
        <v>3343</v>
      </c>
      <c r="AM484" s="65" t="s">
        <v>62</v>
      </c>
    </row>
    <row r="485" spans="1:39" ht="250.5">
      <c r="A485" s="65" t="s">
        <v>3769</v>
      </c>
      <c r="B485" s="65" t="s">
        <v>3192</v>
      </c>
      <c r="C485" s="65" t="s">
        <v>1308</v>
      </c>
      <c r="D485" s="65" t="s">
        <v>1300</v>
      </c>
      <c r="E485" s="65" t="s">
        <v>1274</v>
      </c>
      <c r="F485" s="65" t="s">
        <v>305</v>
      </c>
      <c r="G485" s="65" t="s">
        <v>3983</v>
      </c>
      <c r="H485" s="65" t="s">
        <v>1303</v>
      </c>
      <c r="I485" s="65" t="s">
        <v>1313</v>
      </c>
      <c r="J485" s="65" t="s">
        <v>3984</v>
      </c>
      <c r="K485" s="65" t="s">
        <v>3985</v>
      </c>
      <c r="L485" s="65" t="s">
        <v>102</v>
      </c>
      <c r="M485" s="65" t="s">
        <v>62</v>
      </c>
      <c r="N485" s="68" t="s">
        <v>3343</v>
      </c>
      <c r="O485" s="65" t="s">
        <v>62</v>
      </c>
      <c r="P485" s="65" t="s">
        <v>61</v>
      </c>
      <c r="Q485" s="65" t="s">
        <v>61</v>
      </c>
      <c r="R485" s="65" t="s">
        <v>61</v>
      </c>
      <c r="S485" s="65" t="s">
        <v>61</v>
      </c>
      <c r="T485" s="65" t="s">
        <v>62</v>
      </c>
      <c r="U485" s="65" t="s">
        <v>62</v>
      </c>
      <c r="V485" s="65" t="s">
        <v>62</v>
      </c>
      <c r="W485" s="65" t="s">
        <v>61</v>
      </c>
      <c r="X485" s="65" t="s">
        <v>3770</v>
      </c>
      <c r="Y485" s="65" t="s">
        <v>3424</v>
      </c>
      <c r="Z485" s="68" t="s">
        <v>3343</v>
      </c>
      <c r="AA485" s="65" t="s">
        <v>62</v>
      </c>
      <c r="AB485" s="65" t="s">
        <v>64</v>
      </c>
      <c r="AC485" s="65" t="s">
        <v>125</v>
      </c>
      <c r="AD485" s="65" t="s">
        <v>3343</v>
      </c>
      <c r="AE485" s="65" t="s">
        <v>62</v>
      </c>
      <c r="AF485" s="65" t="s">
        <v>62</v>
      </c>
      <c r="AG485" s="65" t="s">
        <v>61</v>
      </c>
      <c r="AH485" s="65" t="s">
        <v>3343</v>
      </c>
      <c r="AI485" s="65" t="s">
        <v>62</v>
      </c>
      <c r="AJ485" s="65" t="s">
        <v>162</v>
      </c>
      <c r="AK485" s="65" t="s">
        <v>72</v>
      </c>
      <c r="AL485" s="65" t="s">
        <v>3343</v>
      </c>
      <c r="AM485" s="65" t="s">
        <v>62</v>
      </c>
    </row>
    <row r="486" spans="1:39" ht="250.5">
      <c r="A486" s="65" t="s">
        <v>3771</v>
      </c>
      <c r="B486" s="65" t="s">
        <v>3187</v>
      </c>
      <c r="C486" s="65" t="s">
        <v>1308</v>
      </c>
      <c r="D486" s="65" t="s">
        <v>1297</v>
      </c>
      <c r="E486" s="65" t="s">
        <v>1274</v>
      </c>
      <c r="F486" s="65" t="s">
        <v>305</v>
      </c>
      <c r="G486" s="65" t="s">
        <v>3983</v>
      </c>
      <c r="H486" s="65" t="s">
        <v>1303</v>
      </c>
      <c r="I486" s="65" t="s">
        <v>1311</v>
      </c>
      <c r="J486" s="65" t="s">
        <v>3984</v>
      </c>
      <c r="K486" s="65" t="s">
        <v>3985</v>
      </c>
      <c r="L486" s="65" t="s">
        <v>61</v>
      </c>
      <c r="M486" s="65" t="s">
        <v>62</v>
      </c>
      <c r="N486" s="68" t="s">
        <v>3343</v>
      </c>
      <c r="O486" s="65" t="s">
        <v>62</v>
      </c>
      <c r="P486" s="65" t="s">
        <v>61</v>
      </c>
      <c r="Q486" s="65" t="s">
        <v>61</v>
      </c>
      <c r="R486" s="65" t="s">
        <v>61</v>
      </c>
      <c r="S486" s="65" t="s">
        <v>61</v>
      </c>
      <c r="T486" s="65" t="s">
        <v>62</v>
      </c>
      <c r="U486" s="65" t="s">
        <v>62</v>
      </c>
      <c r="V486" s="65" t="s">
        <v>62</v>
      </c>
      <c r="W486" s="65" t="s">
        <v>61</v>
      </c>
      <c r="X486" s="65" t="s">
        <v>138</v>
      </c>
      <c r="Y486" s="65" t="s">
        <v>536</v>
      </c>
      <c r="Z486" s="68" t="s">
        <v>3343</v>
      </c>
      <c r="AA486" s="65" t="s">
        <v>62</v>
      </c>
      <c r="AB486" s="65" t="s">
        <v>64</v>
      </c>
      <c r="AC486" s="65" t="s">
        <v>77</v>
      </c>
      <c r="AD486" s="65" t="s">
        <v>3343</v>
      </c>
      <c r="AE486" s="65" t="s">
        <v>62</v>
      </c>
      <c r="AF486" s="65" t="s">
        <v>62</v>
      </c>
      <c r="AG486" s="65" t="s">
        <v>61</v>
      </c>
      <c r="AH486" s="65" t="s">
        <v>3343</v>
      </c>
      <c r="AI486" s="65" t="s">
        <v>62</v>
      </c>
      <c r="AJ486" s="65" t="s">
        <v>66</v>
      </c>
      <c r="AK486" s="65" t="s">
        <v>72</v>
      </c>
      <c r="AL486" s="65" t="s">
        <v>3343</v>
      </c>
      <c r="AM486" s="65" t="s">
        <v>62</v>
      </c>
    </row>
    <row r="487" spans="1:39" ht="250.5">
      <c r="A487" s="65" t="s">
        <v>3772</v>
      </c>
      <c r="B487" s="65" t="s">
        <v>3186</v>
      </c>
      <c r="C487" s="65" t="s">
        <v>1308</v>
      </c>
      <c r="D487" s="65" t="s">
        <v>1293</v>
      </c>
      <c r="E487" s="65" t="s">
        <v>1274</v>
      </c>
      <c r="F487" s="65" t="s">
        <v>305</v>
      </c>
      <c r="G487" s="65" t="s">
        <v>2709</v>
      </c>
      <c r="H487" s="65" t="s">
        <v>1303</v>
      </c>
      <c r="I487" s="65" t="s">
        <v>1309</v>
      </c>
      <c r="J487" s="65" t="s">
        <v>3982</v>
      </c>
      <c r="K487" s="65"/>
      <c r="L487" s="65" t="s">
        <v>62</v>
      </c>
      <c r="M487" s="65" t="s">
        <v>62</v>
      </c>
      <c r="N487" s="65" t="s">
        <v>62</v>
      </c>
      <c r="O487" s="65" t="s">
        <v>61</v>
      </c>
      <c r="P487" s="65" t="s">
        <v>61</v>
      </c>
      <c r="Q487" s="65" t="s">
        <v>61</v>
      </c>
      <c r="R487" s="65" t="s">
        <v>61</v>
      </c>
      <c r="S487" s="65" t="s">
        <v>61</v>
      </c>
      <c r="T487" s="65" t="s">
        <v>62</v>
      </c>
      <c r="U487" s="65" t="s">
        <v>62</v>
      </c>
      <c r="V487" s="65" t="s">
        <v>62</v>
      </c>
      <c r="W487" s="65" t="s">
        <v>61</v>
      </c>
      <c r="X487" s="65" t="s">
        <v>76</v>
      </c>
      <c r="Y487" s="65" t="s">
        <v>76</v>
      </c>
      <c r="Z487" s="65" t="s">
        <v>76</v>
      </c>
      <c r="AA487" s="65" t="s">
        <v>61</v>
      </c>
      <c r="AB487" s="65" t="s">
        <v>77</v>
      </c>
      <c r="AC487" s="65" t="s">
        <v>77</v>
      </c>
      <c r="AD487" s="65" t="s">
        <v>77</v>
      </c>
      <c r="AE487" s="65" t="s">
        <v>61</v>
      </c>
      <c r="AF487" s="65" t="s">
        <v>61</v>
      </c>
      <c r="AG487" s="65" t="s">
        <v>61</v>
      </c>
      <c r="AH487" s="65" t="s">
        <v>61</v>
      </c>
      <c r="AI487" s="65" t="s">
        <v>61</v>
      </c>
      <c r="AJ487" s="65" t="s">
        <v>72</v>
      </c>
      <c r="AK487" s="65" t="s">
        <v>72</v>
      </c>
      <c r="AL487" s="65" t="s">
        <v>72</v>
      </c>
      <c r="AM487" s="65" t="s">
        <v>61</v>
      </c>
    </row>
    <row r="488" spans="1:39" ht="200.25">
      <c r="A488" s="65" t="s">
        <v>3773</v>
      </c>
      <c r="B488" s="65" t="s">
        <v>3186</v>
      </c>
      <c r="C488" s="65" t="s">
        <v>1049</v>
      </c>
      <c r="D488" s="65" t="s">
        <v>1050</v>
      </c>
      <c r="E488" s="65" t="s">
        <v>1014</v>
      </c>
      <c r="F488" s="65" t="s">
        <v>149</v>
      </c>
      <c r="G488" s="65" t="s">
        <v>2704</v>
      </c>
      <c r="H488" s="65" t="s">
        <v>1044</v>
      </c>
      <c r="I488" s="65" t="s">
        <v>1051</v>
      </c>
      <c r="J488" s="65" t="s">
        <v>3984</v>
      </c>
      <c r="K488" s="65" t="s">
        <v>3985</v>
      </c>
      <c r="L488" s="65" t="s">
        <v>102</v>
      </c>
      <c r="M488" s="65" t="s">
        <v>62</v>
      </c>
      <c r="N488" s="68" t="s">
        <v>3343</v>
      </c>
      <c r="O488" s="65" t="s">
        <v>62</v>
      </c>
      <c r="P488" s="65" t="s">
        <v>61</v>
      </c>
      <c r="Q488" s="65" t="s">
        <v>61</v>
      </c>
      <c r="R488" s="65" t="s">
        <v>61</v>
      </c>
      <c r="S488" s="65" t="s">
        <v>61</v>
      </c>
      <c r="T488" s="65" t="s">
        <v>62</v>
      </c>
      <c r="U488" s="65" t="s">
        <v>62</v>
      </c>
      <c r="V488" s="65" t="s">
        <v>62</v>
      </c>
      <c r="W488" s="65" t="s">
        <v>61</v>
      </c>
      <c r="X488" s="65" t="s">
        <v>3674</v>
      </c>
      <c r="Y488" s="65" t="s">
        <v>76</v>
      </c>
      <c r="Z488" s="68" t="s">
        <v>3343</v>
      </c>
      <c r="AA488" s="65" t="s">
        <v>62</v>
      </c>
      <c r="AB488" s="65" t="s">
        <v>64</v>
      </c>
      <c r="AC488" s="65" t="s">
        <v>77</v>
      </c>
      <c r="AD488" s="65" t="s">
        <v>3343</v>
      </c>
      <c r="AE488" s="65" t="s">
        <v>62</v>
      </c>
      <c r="AF488" s="65" t="s">
        <v>62</v>
      </c>
      <c r="AG488" s="65" t="s">
        <v>2828</v>
      </c>
      <c r="AH488" s="65" t="s">
        <v>3343</v>
      </c>
      <c r="AI488" s="65" t="s">
        <v>62</v>
      </c>
      <c r="AJ488" s="65" t="s">
        <v>162</v>
      </c>
      <c r="AK488" s="65" t="s">
        <v>72</v>
      </c>
      <c r="AL488" s="65" t="s">
        <v>3343</v>
      </c>
      <c r="AM488" s="65" t="s">
        <v>62</v>
      </c>
    </row>
    <row r="489" spans="1:39" ht="168">
      <c r="A489" s="65" t="s">
        <v>3774</v>
      </c>
      <c r="B489" s="65" t="s">
        <v>3192</v>
      </c>
      <c r="C489" s="65" t="s">
        <v>1049</v>
      </c>
      <c r="D489" s="65" t="s">
        <v>1057</v>
      </c>
      <c r="E489" s="65" t="s">
        <v>1014</v>
      </c>
      <c r="F489" s="65" t="s">
        <v>149</v>
      </c>
      <c r="G489" s="65" t="s">
        <v>3983</v>
      </c>
      <c r="H489" s="65" t="s">
        <v>1044</v>
      </c>
      <c r="I489" s="65" t="s">
        <v>1058</v>
      </c>
      <c r="J489" s="65" t="s">
        <v>3984</v>
      </c>
      <c r="K489" s="65" t="s">
        <v>3992</v>
      </c>
      <c r="L489" s="65" t="s">
        <v>62</v>
      </c>
      <c r="M489" s="65" t="s">
        <v>62</v>
      </c>
      <c r="N489" s="65" t="s">
        <v>62</v>
      </c>
      <c r="O489" s="65" t="s">
        <v>61</v>
      </c>
      <c r="P489" s="65" t="s">
        <v>61</v>
      </c>
      <c r="Q489" s="65" t="s">
        <v>61</v>
      </c>
      <c r="R489" s="65" t="s">
        <v>61</v>
      </c>
      <c r="S489" s="65" t="s">
        <v>61</v>
      </c>
      <c r="T489" s="65" t="s">
        <v>62</v>
      </c>
      <c r="U489" s="65" t="s">
        <v>62</v>
      </c>
      <c r="V489" s="65" t="s">
        <v>62</v>
      </c>
      <c r="W489" s="65" t="s">
        <v>61</v>
      </c>
      <c r="X489" s="65" t="s">
        <v>3770</v>
      </c>
      <c r="Y489" s="65" t="s">
        <v>76</v>
      </c>
      <c r="Z489" s="68" t="s">
        <v>3343</v>
      </c>
      <c r="AA489" s="65" t="s">
        <v>62</v>
      </c>
      <c r="AB489" s="65" t="s">
        <v>64</v>
      </c>
      <c r="AC489" s="65" t="s">
        <v>77</v>
      </c>
      <c r="AD489" s="65" t="s">
        <v>3343</v>
      </c>
      <c r="AE489" s="65" t="s">
        <v>62</v>
      </c>
      <c r="AF489" s="65" t="s">
        <v>61</v>
      </c>
      <c r="AG489" s="65" t="s">
        <v>61</v>
      </c>
      <c r="AH489" s="65" t="s">
        <v>61</v>
      </c>
      <c r="AI489" s="65" t="s">
        <v>61</v>
      </c>
      <c r="AJ489" s="65" t="s">
        <v>72</v>
      </c>
      <c r="AK489" s="65" t="s">
        <v>72</v>
      </c>
      <c r="AL489" s="65" t="s">
        <v>72</v>
      </c>
      <c r="AM489" s="65" t="s">
        <v>61</v>
      </c>
    </row>
    <row r="490" spans="1:39" ht="250.5">
      <c r="A490" s="65" t="s">
        <v>3250</v>
      </c>
      <c r="B490" s="65" t="s">
        <v>3187</v>
      </c>
      <c r="C490" s="65" t="s">
        <v>1049</v>
      </c>
      <c r="D490" s="65" t="s">
        <v>1053</v>
      </c>
      <c r="E490" s="65" t="s">
        <v>1014</v>
      </c>
      <c r="F490" s="65" t="s">
        <v>149</v>
      </c>
      <c r="G490" s="65" t="s">
        <v>3983</v>
      </c>
      <c r="H490" s="65" t="s">
        <v>1044</v>
      </c>
      <c r="I490" s="65" t="s">
        <v>1054</v>
      </c>
      <c r="J490" s="65" t="s">
        <v>3984</v>
      </c>
      <c r="K490" s="65" t="s">
        <v>3985</v>
      </c>
      <c r="L490" s="65" t="s">
        <v>61</v>
      </c>
      <c r="M490" s="65" t="s">
        <v>62</v>
      </c>
      <c r="N490" s="68" t="s">
        <v>3343</v>
      </c>
      <c r="O490" s="65" t="s">
        <v>62</v>
      </c>
      <c r="P490" s="65" t="s">
        <v>61</v>
      </c>
      <c r="Q490" s="65" t="s">
        <v>61</v>
      </c>
      <c r="R490" s="65" t="s">
        <v>61</v>
      </c>
      <c r="S490" s="65" t="s">
        <v>61</v>
      </c>
      <c r="T490" s="65" t="s">
        <v>62</v>
      </c>
      <c r="U490" s="65" t="s">
        <v>62</v>
      </c>
      <c r="V490" s="65" t="s">
        <v>62</v>
      </c>
      <c r="W490" s="65" t="s">
        <v>61</v>
      </c>
      <c r="X490" s="65" t="s">
        <v>3775</v>
      </c>
      <c r="Y490" s="65" t="s">
        <v>3280</v>
      </c>
      <c r="Z490" s="68" t="s">
        <v>3343</v>
      </c>
      <c r="AA490" s="65" t="s">
        <v>62</v>
      </c>
      <c r="AB490" s="65" t="s">
        <v>64</v>
      </c>
      <c r="AC490" s="65" t="s">
        <v>77</v>
      </c>
      <c r="AD490" s="65" t="s">
        <v>3343</v>
      </c>
      <c r="AE490" s="65" t="s">
        <v>62</v>
      </c>
      <c r="AF490" s="65" t="s">
        <v>62</v>
      </c>
      <c r="AG490" s="65" t="s">
        <v>2829</v>
      </c>
      <c r="AH490" s="65" t="s">
        <v>3343</v>
      </c>
      <c r="AI490" s="65" t="s">
        <v>62</v>
      </c>
      <c r="AJ490" s="65" t="s">
        <v>66</v>
      </c>
      <c r="AK490" s="65" t="s">
        <v>72</v>
      </c>
      <c r="AL490" s="65" t="s">
        <v>3343</v>
      </c>
      <c r="AM490" s="65" t="s">
        <v>62</v>
      </c>
    </row>
    <row r="491" spans="1:39" ht="150.75">
      <c r="A491" s="65" t="s">
        <v>3776</v>
      </c>
      <c r="B491" s="65" t="s">
        <v>3192</v>
      </c>
      <c r="C491" s="65" t="s">
        <v>2625</v>
      </c>
      <c r="D491" s="65" t="s">
        <v>2642</v>
      </c>
      <c r="E491" s="65" t="s">
        <v>2617</v>
      </c>
      <c r="F491" s="65" t="s">
        <v>51</v>
      </c>
      <c r="G491" s="65" t="s">
        <v>3983</v>
      </c>
      <c r="H491" s="65" t="s">
        <v>2619</v>
      </c>
      <c r="I491" s="65" t="s">
        <v>3166</v>
      </c>
      <c r="J491" s="65" t="s">
        <v>3982</v>
      </c>
      <c r="K491" s="65"/>
      <c r="L491" s="65" t="s">
        <v>62</v>
      </c>
      <c r="M491" s="65" t="s">
        <v>62</v>
      </c>
      <c r="N491" s="65" t="s">
        <v>62</v>
      </c>
      <c r="O491" s="65" t="s">
        <v>61</v>
      </c>
      <c r="P491" s="65" t="s">
        <v>61</v>
      </c>
      <c r="Q491" s="65" t="s">
        <v>61</v>
      </c>
      <c r="R491" s="65" t="s">
        <v>61</v>
      </c>
      <c r="S491" s="65" t="s">
        <v>61</v>
      </c>
      <c r="T491" s="65" t="s">
        <v>62</v>
      </c>
      <c r="U491" s="65" t="s">
        <v>62</v>
      </c>
      <c r="V491" s="65" t="s">
        <v>62</v>
      </c>
      <c r="W491" s="65" t="s">
        <v>61</v>
      </c>
      <c r="X491" s="65" t="s">
        <v>76</v>
      </c>
      <c r="Y491" s="65" t="s">
        <v>76</v>
      </c>
      <c r="Z491" s="65" t="s">
        <v>76</v>
      </c>
      <c r="AA491" s="65" t="s">
        <v>61</v>
      </c>
      <c r="AB491" s="65" t="s">
        <v>77</v>
      </c>
      <c r="AC491" s="65" t="s">
        <v>77</v>
      </c>
      <c r="AD491" s="65" t="s">
        <v>77</v>
      </c>
      <c r="AE491" s="65" t="s">
        <v>61</v>
      </c>
      <c r="AF491" s="65" t="s">
        <v>61</v>
      </c>
      <c r="AG491" s="65" t="s">
        <v>61</v>
      </c>
      <c r="AH491" s="65" t="s">
        <v>61</v>
      </c>
      <c r="AI491" s="65" t="s">
        <v>61</v>
      </c>
      <c r="AJ491" s="65" t="s">
        <v>72</v>
      </c>
      <c r="AK491" s="65" t="s">
        <v>72</v>
      </c>
      <c r="AL491" s="65" t="s">
        <v>72</v>
      </c>
      <c r="AM491" s="65" t="s">
        <v>61</v>
      </c>
    </row>
    <row r="492" spans="1:39" ht="200.25">
      <c r="A492" s="65" t="s">
        <v>3777</v>
      </c>
      <c r="B492" s="65" t="s">
        <v>3192</v>
      </c>
      <c r="C492" s="65" t="s">
        <v>2625</v>
      </c>
      <c r="D492" s="65" t="s">
        <v>2634</v>
      </c>
      <c r="E492" s="65" t="s">
        <v>2617</v>
      </c>
      <c r="F492" s="65" t="s">
        <v>51</v>
      </c>
      <c r="G492" s="65" t="s">
        <v>3983</v>
      </c>
      <c r="H492" s="65" t="s">
        <v>2619</v>
      </c>
      <c r="I492" s="65" t="s">
        <v>3162</v>
      </c>
      <c r="J492" s="65" t="s">
        <v>3984</v>
      </c>
      <c r="K492" s="65" t="s">
        <v>3985</v>
      </c>
      <c r="L492" s="65" t="s">
        <v>61</v>
      </c>
      <c r="M492" s="65" t="s">
        <v>62</v>
      </c>
      <c r="N492" s="68" t="s">
        <v>3343</v>
      </c>
      <c r="O492" s="65" t="s">
        <v>62</v>
      </c>
      <c r="P492" s="65" t="s">
        <v>61</v>
      </c>
      <c r="Q492" s="65" t="s">
        <v>61</v>
      </c>
      <c r="R492" s="65" t="s">
        <v>61</v>
      </c>
      <c r="S492" s="65" t="s">
        <v>61</v>
      </c>
      <c r="T492" s="65" t="s">
        <v>62</v>
      </c>
      <c r="U492" s="65" t="s">
        <v>62</v>
      </c>
      <c r="V492" s="65" t="s">
        <v>62</v>
      </c>
      <c r="W492" s="65" t="s">
        <v>61</v>
      </c>
      <c r="X492" s="65" t="s">
        <v>3778</v>
      </c>
      <c r="Y492" s="65" t="s">
        <v>76</v>
      </c>
      <c r="Z492" s="68" t="s">
        <v>3343</v>
      </c>
      <c r="AA492" s="65" t="s">
        <v>62</v>
      </c>
      <c r="AB492" s="65" t="s">
        <v>64</v>
      </c>
      <c r="AC492" s="65" t="s">
        <v>125</v>
      </c>
      <c r="AD492" s="65" t="s">
        <v>3343</v>
      </c>
      <c r="AE492" s="65" t="s">
        <v>62</v>
      </c>
      <c r="AF492" s="65" t="s">
        <v>62</v>
      </c>
      <c r="AG492" s="65" t="s">
        <v>61</v>
      </c>
      <c r="AH492" s="65" t="s">
        <v>3343</v>
      </c>
      <c r="AI492" s="65" t="s">
        <v>62</v>
      </c>
      <c r="AJ492" s="65" t="s">
        <v>66</v>
      </c>
      <c r="AK492" s="65" t="s">
        <v>72</v>
      </c>
      <c r="AL492" s="65" t="s">
        <v>3343</v>
      </c>
      <c r="AM492" s="65" t="s">
        <v>62</v>
      </c>
    </row>
    <row r="493" spans="1:39" ht="150.75">
      <c r="A493" s="65" t="s">
        <v>3779</v>
      </c>
      <c r="B493" s="65" t="s">
        <v>3186</v>
      </c>
      <c r="C493" s="65" t="s">
        <v>2625</v>
      </c>
      <c r="D493" s="65" t="s">
        <v>2637</v>
      </c>
      <c r="E493" s="65" t="s">
        <v>2617</v>
      </c>
      <c r="F493" s="65" t="s">
        <v>51</v>
      </c>
      <c r="G493" s="65" t="s">
        <v>51</v>
      </c>
      <c r="H493" s="65" t="s">
        <v>2619</v>
      </c>
      <c r="I493" s="65" t="s">
        <v>3163</v>
      </c>
      <c r="J493" s="65" t="s">
        <v>3982</v>
      </c>
      <c r="K493" s="65"/>
      <c r="L493" s="65" t="s">
        <v>62</v>
      </c>
      <c r="M493" s="65" t="s">
        <v>62</v>
      </c>
      <c r="N493" s="65" t="s">
        <v>62</v>
      </c>
      <c r="O493" s="65" t="s">
        <v>61</v>
      </c>
      <c r="P493" s="65" t="s">
        <v>61</v>
      </c>
      <c r="Q493" s="65" t="s">
        <v>61</v>
      </c>
      <c r="R493" s="65" t="s">
        <v>61</v>
      </c>
      <c r="S493" s="65" t="s">
        <v>61</v>
      </c>
      <c r="T493" s="65" t="s">
        <v>62</v>
      </c>
      <c r="U493" s="65" t="s">
        <v>62</v>
      </c>
      <c r="V493" s="65" t="s">
        <v>62</v>
      </c>
      <c r="W493" s="65" t="s">
        <v>61</v>
      </c>
      <c r="X493" s="65" t="s">
        <v>76</v>
      </c>
      <c r="Y493" s="65" t="s">
        <v>76</v>
      </c>
      <c r="Z493" s="65" t="s">
        <v>76</v>
      </c>
      <c r="AA493" s="65" t="s">
        <v>61</v>
      </c>
      <c r="AB493" s="65" t="s">
        <v>77</v>
      </c>
      <c r="AC493" s="65" t="s">
        <v>77</v>
      </c>
      <c r="AD493" s="65" t="s">
        <v>77</v>
      </c>
      <c r="AE493" s="65" t="s">
        <v>61</v>
      </c>
      <c r="AF493" s="65" t="s">
        <v>61</v>
      </c>
      <c r="AG493" s="65" t="s">
        <v>61</v>
      </c>
      <c r="AH493" s="65" t="s">
        <v>61</v>
      </c>
      <c r="AI493" s="65" t="s">
        <v>61</v>
      </c>
      <c r="AJ493" s="65" t="s">
        <v>72</v>
      </c>
      <c r="AK493" s="65" t="s">
        <v>72</v>
      </c>
      <c r="AL493" s="65" t="s">
        <v>72</v>
      </c>
      <c r="AM493" s="65" t="s">
        <v>61</v>
      </c>
    </row>
    <row r="494" spans="1:39" ht="267.75">
      <c r="A494" s="65" t="s">
        <v>3780</v>
      </c>
      <c r="B494" s="65" t="s">
        <v>3187</v>
      </c>
      <c r="C494" s="65" t="s">
        <v>2625</v>
      </c>
      <c r="D494" s="65" t="s">
        <v>2639</v>
      </c>
      <c r="E494" s="65" t="s">
        <v>2617</v>
      </c>
      <c r="F494" s="65" t="s">
        <v>51</v>
      </c>
      <c r="G494" s="65" t="s">
        <v>3983</v>
      </c>
      <c r="H494" s="65" t="s">
        <v>2619</v>
      </c>
      <c r="I494" s="65" t="s">
        <v>3164</v>
      </c>
      <c r="J494" s="65" t="s">
        <v>3984</v>
      </c>
      <c r="K494" s="65" t="s">
        <v>4020</v>
      </c>
      <c r="L494" s="65" t="s">
        <v>102</v>
      </c>
      <c r="M494" s="65" t="s">
        <v>62</v>
      </c>
      <c r="N494" s="68" t="s">
        <v>3343</v>
      </c>
      <c r="O494" s="65" t="s">
        <v>62</v>
      </c>
      <c r="P494" s="65" t="s">
        <v>61</v>
      </c>
      <c r="Q494" s="65" t="s">
        <v>61</v>
      </c>
      <c r="R494" s="65" t="s">
        <v>61</v>
      </c>
      <c r="S494" s="65" t="s">
        <v>61</v>
      </c>
      <c r="T494" s="65" t="s">
        <v>62</v>
      </c>
      <c r="U494" s="65" t="s">
        <v>61</v>
      </c>
      <c r="V494" s="68" t="s">
        <v>3343</v>
      </c>
      <c r="W494" s="65" t="s">
        <v>62</v>
      </c>
      <c r="X494" s="65" t="s">
        <v>138</v>
      </c>
      <c r="Y494" s="65" t="s">
        <v>76</v>
      </c>
      <c r="Z494" s="68" t="s">
        <v>3343</v>
      </c>
      <c r="AA494" s="65" t="s">
        <v>62</v>
      </c>
      <c r="AB494" s="65" t="s">
        <v>125</v>
      </c>
      <c r="AC494" s="65" t="s">
        <v>77</v>
      </c>
      <c r="AD494" s="65" t="s">
        <v>3343</v>
      </c>
      <c r="AE494" s="65" t="s">
        <v>62</v>
      </c>
      <c r="AF494" s="65" t="s">
        <v>62</v>
      </c>
      <c r="AG494" s="65" t="s">
        <v>61</v>
      </c>
      <c r="AH494" s="65" t="s">
        <v>3343</v>
      </c>
      <c r="AI494" s="65" t="s">
        <v>62</v>
      </c>
      <c r="AJ494" s="65" t="s">
        <v>162</v>
      </c>
      <c r="AK494" s="65" t="s">
        <v>72</v>
      </c>
      <c r="AL494" s="65" t="s">
        <v>3343</v>
      </c>
      <c r="AM494" s="65" t="s">
        <v>62</v>
      </c>
    </row>
    <row r="495" spans="1:39" ht="168">
      <c r="A495" s="65" t="s">
        <v>3781</v>
      </c>
      <c r="B495" s="65" t="s">
        <v>3187</v>
      </c>
      <c r="C495" s="65" t="s">
        <v>2625</v>
      </c>
      <c r="D495" s="65" t="s">
        <v>2630</v>
      </c>
      <c r="E495" s="65" t="s">
        <v>2617</v>
      </c>
      <c r="F495" s="65" t="s">
        <v>51</v>
      </c>
      <c r="G495" s="65" t="s">
        <v>3983</v>
      </c>
      <c r="H495" s="65" t="s">
        <v>2619</v>
      </c>
      <c r="I495" s="65" t="s">
        <v>3160</v>
      </c>
      <c r="J495" s="65" t="s">
        <v>3984</v>
      </c>
      <c r="K495" s="65" t="s">
        <v>4007</v>
      </c>
      <c r="L495" s="65" t="s">
        <v>61</v>
      </c>
      <c r="M495" s="65" t="s">
        <v>62</v>
      </c>
      <c r="N495" s="68" t="s">
        <v>3343</v>
      </c>
      <c r="O495" s="65" t="s">
        <v>62</v>
      </c>
      <c r="P495" s="65" t="s">
        <v>61</v>
      </c>
      <c r="Q495" s="65" t="s">
        <v>61</v>
      </c>
      <c r="R495" s="65" t="s">
        <v>61</v>
      </c>
      <c r="S495" s="65" t="s">
        <v>61</v>
      </c>
      <c r="T495" s="65" t="s">
        <v>62</v>
      </c>
      <c r="U495" s="65" t="s">
        <v>62</v>
      </c>
      <c r="V495" s="65" t="s">
        <v>62</v>
      </c>
      <c r="W495" s="65" t="s">
        <v>61</v>
      </c>
      <c r="X495" s="65" t="s">
        <v>4014</v>
      </c>
      <c r="Y495" s="65" t="s">
        <v>3449</v>
      </c>
      <c r="Z495" s="68" t="s">
        <v>3343</v>
      </c>
      <c r="AA495" s="65" t="s">
        <v>62</v>
      </c>
      <c r="AB495" s="65" t="s">
        <v>64</v>
      </c>
      <c r="AC495" s="65" t="s">
        <v>77</v>
      </c>
      <c r="AD495" s="65" t="s">
        <v>3343</v>
      </c>
      <c r="AE495" s="65" t="s">
        <v>62</v>
      </c>
      <c r="AF495" s="65" t="s">
        <v>62</v>
      </c>
      <c r="AG495" s="65" t="s">
        <v>62</v>
      </c>
      <c r="AH495" s="65" t="s">
        <v>62</v>
      </c>
      <c r="AI495" s="65" t="s">
        <v>61</v>
      </c>
      <c r="AJ495" s="65" t="s">
        <v>66</v>
      </c>
      <c r="AK495" s="65" t="s">
        <v>72</v>
      </c>
      <c r="AL495" s="65" t="s">
        <v>3343</v>
      </c>
      <c r="AM495" s="65" t="s">
        <v>62</v>
      </c>
    </row>
    <row r="496" spans="1:39" ht="200.25">
      <c r="A496" s="65" t="s">
        <v>3782</v>
      </c>
      <c r="B496" s="65" t="s">
        <v>3186</v>
      </c>
      <c r="C496" s="65" t="s">
        <v>2625</v>
      </c>
      <c r="D496" s="65" t="s">
        <v>2626</v>
      </c>
      <c r="E496" s="65" t="s">
        <v>2617</v>
      </c>
      <c r="F496" s="65" t="s">
        <v>51</v>
      </c>
      <c r="G496" s="65" t="s">
        <v>51</v>
      </c>
      <c r="H496" s="65" t="s">
        <v>2619</v>
      </c>
      <c r="I496" s="65" t="s">
        <v>3158</v>
      </c>
      <c r="J496" s="65" t="s">
        <v>3984</v>
      </c>
      <c r="K496" s="65" t="s">
        <v>3985</v>
      </c>
      <c r="L496" s="65" t="s">
        <v>61</v>
      </c>
      <c r="M496" s="65" t="s">
        <v>62</v>
      </c>
      <c r="N496" s="68" t="s">
        <v>3343</v>
      </c>
      <c r="O496" s="65" t="s">
        <v>62</v>
      </c>
      <c r="P496" s="65" t="s">
        <v>61</v>
      </c>
      <c r="Q496" s="65" t="s">
        <v>61</v>
      </c>
      <c r="R496" s="65" t="s">
        <v>61</v>
      </c>
      <c r="S496" s="65" t="s">
        <v>61</v>
      </c>
      <c r="T496" s="65" t="s">
        <v>62</v>
      </c>
      <c r="U496" s="65" t="s">
        <v>62</v>
      </c>
      <c r="V496" s="65" t="s">
        <v>62</v>
      </c>
      <c r="W496" s="65" t="s">
        <v>61</v>
      </c>
      <c r="X496" s="65" t="s">
        <v>3778</v>
      </c>
      <c r="Y496" s="65" t="s">
        <v>3449</v>
      </c>
      <c r="Z496" s="68" t="s">
        <v>3343</v>
      </c>
      <c r="AA496" s="65" t="s">
        <v>62</v>
      </c>
      <c r="AB496" s="65" t="s">
        <v>64</v>
      </c>
      <c r="AC496" s="65" t="s">
        <v>77</v>
      </c>
      <c r="AD496" s="65" t="s">
        <v>3343</v>
      </c>
      <c r="AE496" s="65" t="s">
        <v>62</v>
      </c>
      <c r="AF496" s="65" t="s">
        <v>62</v>
      </c>
      <c r="AG496" s="65" t="s">
        <v>61</v>
      </c>
      <c r="AH496" s="65" t="s">
        <v>3343</v>
      </c>
      <c r="AI496" s="65" t="s">
        <v>62</v>
      </c>
      <c r="AJ496" s="65" t="s">
        <v>66</v>
      </c>
      <c r="AK496" s="65" t="s">
        <v>72</v>
      </c>
      <c r="AL496" s="65" t="s">
        <v>3343</v>
      </c>
      <c r="AM496" s="65" t="s">
        <v>62</v>
      </c>
    </row>
    <row r="497" spans="1:39" ht="200.25">
      <c r="A497" s="65" t="s">
        <v>3783</v>
      </c>
      <c r="B497" s="65" t="s">
        <v>3192</v>
      </c>
      <c r="C497" s="65" t="s">
        <v>2128</v>
      </c>
      <c r="D497" s="65" t="s">
        <v>2137</v>
      </c>
      <c r="E497" s="65" t="s">
        <v>2120</v>
      </c>
      <c r="F497" s="65" t="s">
        <v>80</v>
      </c>
      <c r="G497" s="65" t="s">
        <v>3983</v>
      </c>
      <c r="H497" s="65" t="s">
        <v>2122</v>
      </c>
      <c r="I497" s="65" t="s">
        <v>2138</v>
      </c>
      <c r="J497" s="65" t="s">
        <v>3984</v>
      </c>
      <c r="K497" s="65" t="s">
        <v>3985</v>
      </c>
      <c r="L497" s="65" t="s">
        <v>61</v>
      </c>
      <c r="M497" s="65" t="s">
        <v>62</v>
      </c>
      <c r="N497" s="68" t="s">
        <v>3343</v>
      </c>
      <c r="O497" s="65" t="s">
        <v>62</v>
      </c>
      <c r="P497" s="65" t="s">
        <v>61</v>
      </c>
      <c r="Q497" s="65" t="s">
        <v>61</v>
      </c>
      <c r="R497" s="65" t="s">
        <v>61</v>
      </c>
      <c r="S497" s="65" t="s">
        <v>61</v>
      </c>
      <c r="T497" s="65" t="s">
        <v>62</v>
      </c>
      <c r="U497" s="65" t="s">
        <v>62</v>
      </c>
      <c r="V497" s="65" t="s">
        <v>62</v>
      </c>
      <c r="W497" s="65" t="s">
        <v>61</v>
      </c>
      <c r="X497" s="65" t="s">
        <v>3784</v>
      </c>
      <c r="Y497" s="65" t="s">
        <v>76</v>
      </c>
      <c r="Z497" s="68" t="s">
        <v>3343</v>
      </c>
      <c r="AA497" s="65" t="s">
        <v>62</v>
      </c>
      <c r="AB497" s="65" t="s">
        <v>125</v>
      </c>
      <c r="AC497" s="65" t="s">
        <v>77</v>
      </c>
      <c r="AD497" s="65" t="s">
        <v>3343</v>
      </c>
      <c r="AE497" s="65" t="s">
        <v>62</v>
      </c>
      <c r="AF497" s="65" t="s">
        <v>62</v>
      </c>
      <c r="AG497" s="65" t="s">
        <v>61</v>
      </c>
      <c r="AH497" s="65" t="s">
        <v>3343</v>
      </c>
      <c r="AI497" s="65" t="s">
        <v>62</v>
      </c>
      <c r="AJ497" s="65" t="s">
        <v>66</v>
      </c>
      <c r="AK497" s="65" t="s">
        <v>72</v>
      </c>
      <c r="AL497" s="65" t="s">
        <v>3343</v>
      </c>
      <c r="AM497" s="65" t="s">
        <v>62</v>
      </c>
    </row>
    <row r="498" spans="1:39" ht="200.25">
      <c r="A498" s="65" t="s">
        <v>3785</v>
      </c>
      <c r="B498" s="65" t="s">
        <v>3192</v>
      </c>
      <c r="C498" s="65" t="s">
        <v>2128</v>
      </c>
      <c r="D498" s="65" t="s">
        <v>2147</v>
      </c>
      <c r="E498" s="65" t="s">
        <v>2120</v>
      </c>
      <c r="F498" s="65" t="s">
        <v>80</v>
      </c>
      <c r="G498" s="65" t="s">
        <v>3983</v>
      </c>
      <c r="H498" s="65" t="s">
        <v>2122</v>
      </c>
      <c r="I498" s="65" t="s">
        <v>2148</v>
      </c>
      <c r="J498" s="65" t="s">
        <v>3984</v>
      </c>
      <c r="K498" s="65" t="s">
        <v>3995</v>
      </c>
      <c r="L498" s="65" t="s">
        <v>61</v>
      </c>
      <c r="M498" s="65" t="s">
        <v>62</v>
      </c>
      <c r="N498" s="68" t="s">
        <v>3343</v>
      </c>
      <c r="O498" s="65" t="s">
        <v>62</v>
      </c>
      <c r="P498" s="65" t="s">
        <v>61</v>
      </c>
      <c r="Q498" s="65" t="s">
        <v>61</v>
      </c>
      <c r="R498" s="65" t="s">
        <v>61</v>
      </c>
      <c r="S498" s="65" t="s">
        <v>61</v>
      </c>
      <c r="T498" s="65" t="s">
        <v>62</v>
      </c>
      <c r="U498" s="65" t="s">
        <v>62</v>
      </c>
      <c r="V498" s="65" t="s">
        <v>62</v>
      </c>
      <c r="W498" s="65" t="s">
        <v>61</v>
      </c>
      <c r="X498" s="65" t="s">
        <v>3462</v>
      </c>
      <c r="Y498" s="65" t="s">
        <v>3462</v>
      </c>
      <c r="Z498" s="65" t="s">
        <v>3462</v>
      </c>
      <c r="AA498" s="65" t="s">
        <v>61</v>
      </c>
      <c r="AB498" s="65" t="s">
        <v>125</v>
      </c>
      <c r="AC498" s="65" t="s">
        <v>125</v>
      </c>
      <c r="AD498" s="65" t="s">
        <v>125</v>
      </c>
      <c r="AE498" s="65" t="s">
        <v>61</v>
      </c>
      <c r="AF498" s="65" t="s">
        <v>62</v>
      </c>
      <c r="AG498" s="65" t="s">
        <v>61</v>
      </c>
      <c r="AH498" s="65" t="s">
        <v>3343</v>
      </c>
      <c r="AI498" s="65" t="s">
        <v>62</v>
      </c>
      <c r="AJ498" s="65" t="s">
        <v>66</v>
      </c>
      <c r="AK498" s="65" t="s">
        <v>72</v>
      </c>
      <c r="AL498" s="65" t="s">
        <v>3343</v>
      </c>
      <c r="AM498" s="65" t="s">
        <v>62</v>
      </c>
    </row>
    <row r="499" spans="1:39" ht="200.25">
      <c r="A499" s="65" t="s">
        <v>3786</v>
      </c>
      <c r="B499" s="65" t="s">
        <v>3187</v>
      </c>
      <c r="C499" s="65" t="s">
        <v>2128</v>
      </c>
      <c r="D499" s="65" t="s">
        <v>2133</v>
      </c>
      <c r="E499" s="65" t="s">
        <v>2120</v>
      </c>
      <c r="F499" s="65" t="s">
        <v>80</v>
      </c>
      <c r="G499" s="65" t="s">
        <v>3983</v>
      </c>
      <c r="H499" s="65" t="s">
        <v>2122</v>
      </c>
      <c r="I499" s="65" t="s">
        <v>2134</v>
      </c>
      <c r="J499" s="65" t="s">
        <v>3984</v>
      </c>
      <c r="K499" s="65" t="s">
        <v>3992</v>
      </c>
      <c r="L499" s="65" t="s">
        <v>61</v>
      </c>
      <c r="M499" s="65" t="s">
        <v>61</v>
      </c>
      <c r="N499" s="65" t="s">
        <v>61</v>
      </c>
      <c r="O499" s="65" t="s">
        <v>61</v>
      </c>
      <c r="P499" s="65" t="s">
        <v>61</v>
      </c>
      <c r="Q499" s="65" t="s">
        <v>61</v>
      </c>
      <c r="R499" s="65" t="s">
        <v>61</v>
      </c>
      <c r="S499" s="65" t="s">
        <v>61</v>
      </c>
      <c r="T499" s="65" t="s">
        <v>62</v>
      </c>
      <c r="U499" s="65" t="s">
        <v>62</v>
      </c>
      <c r="V499" s="65" t="s">
        <v>62</v>
      </c>
      <c r="W499" s="65" t="s">
        <v>61</v>
      </c>
      <c r="X499" s="65" t="s">
        <v>3787</v>
      </c>
      <c r="Y499" s="65" t="s">
        <v>76</v>
      </c>
      <c r="Z499" s="68" t="s">
        <v>3343</v>
      </c>
      <c r="AA499" s="65" t="s">
        <v>62</v>
      </c>
      <c r="AB499" s="65" t="s">
        <v>64</v>
      </c>
      <c r="AC499" s="65" t="s">
        <v>77</v>
      </c>
      <c r="AD499" s="65" t="s">
        <v>3343</v>
      </c>
      <c r="AE499" s="65" t="s">
        <v>62</v>
      </c>
      <c r="AF499" s="65" t="s">
        <v>62</v>
      </c>
      <c r="AG499" s="65" t="s">
        <v>62</v>
      </c>
      <c r="AH499" s="65" t="s">
        <v>62</v>
      </c>
      <c r="AI499" s="65" t="s">
        <v>61</v>
      </c>
      <c r="AJ499" s="65" t="s">
        <v>66</v>
      </c>
      <c r="AK499" s="65" t="s">
        <v>66</v>
      </c>
      <c r="AL499" s="65" t="s">
        <v>66</v>
      </c>
      <c r="AM499" s="65" t="s">
        <v>61</v>
      </c>
    </row>
    <row r="500" spans="1:39" ht="200.25">
      <c r="A500" s="65" t="s">
        <v>3788</v>
      </c>
      <c r="B500" s="65" t="s">
        <v>3187</v>
      </c>
      <c r="C500" s="65" t="s">
        <v>2128</v>
      </c>
      <c r="D500" s="65" t="s">
        <v>2145</v>
      </c>
      <c r="E500" s="65" t="s">
        <v>2120</v>
      </c>
      <c r="F500" s="65" t="s">
        <v>80</v>
      </c>
      <c r="G500" s="65" t="s">
        <v>3983</v>
      </c>
      <c r="H500" s="65" t="s">
        <v>2122</v>
      </c>
      <c r="I500" s="65" t="s">
        <v>2146</v>
      </c>
      <c r="J500" s="65" t="s">
        <v>3984</v>
      </c>
      <c r="K500" s="65" t="s">
        <v>4021</v>
      </c>
      <c r="L500" s="65" t="s">
        <v>62</v>
      </c>
      <c r="M500" s="65" t="s">
        <v>61</v>
      </c>
      <c r="N500" s="68" t="s">
        <v>3343</v>
      </c>
      <c r="O500" s="65" t="s">
        <v>62</v>
      </c>
      <c r="P500" s="65" t="s">
        <v>61</v>
      </c>
      <c r="Q500" s="65" t="s">
        <v>61</v>
      </c>
      <c r="R500" s="65" t="s">
        <v>61</v>
      </c>
      <c r="S500" s="65" t="s">
        <v>61</v>
      </c>
      <c r="T500" s="65" t="s">
        <v>62</v>
      </c>
      <c r="U500" s="65" t="s">
        <v>62</v>
      </c>
      <c r="V500" s="65" t="s">
        <v>62</v>
      </c>
      <c r="W500" s="65" t="s">
        <v>61</v>
      </c>
      <c r="X500" s="65" t="s">
        <v>3790</v>
      </c>
      <c r="Y500" s="65" t="s">
        <v>76</v>
      </c>
      <c r="Z500" s="68" t="s">
        <v>3343</v>
      </c>
      <c r="AA500" s="65" t="s">
        <v>62</v>
      </c>
      <c r="AB500" s="65" t="s">
        <v>64</v>
      </c>
      <c r="AC500" s="65" t="s">
        <v>77</v>
      </c>
      <c r="AD500" s="65" t="s">
        <v>3343</v>
      </c>
      <c r="AE500" s="65" t="s">
        <v>62</v>
      </c>
      <c r="AF500" s="65" t="s">
        <v>62</v>
      </c>
      <c r="AG500" s="65" t="s">
        <v>62</v>
      </c>
      <c r="AH500" s="65" t="s">
        <v>62</v>
      </c>
      <c r="AI500" s="65" t="s">
        <v>61</v>
      </c>
      <c r="AJ500" s="65" t="s">
        <v>66</v>
      </c>
      <c r="AK500" s="65" t="s">
        <v>66</v>
      </c>
      <c r="AL500" s="65" t="s">
        <v>66</v>
      </c>
      <c r="AM500" s="65" t="s">
        <v>61</v>
      </c>
    </row>
    <row r="501" spans="1:39" ht="200.25">
      <c r="A501" s="65" t="s">
        <v>3789</v>
      </c>
      <c r="B501" s="65" t="s">
        <v>3186</v>
      </c>
      <c r="C501" s="65" t="s">
        <v>2128</v>
      </c>
      <c r="D501" s="65" t="s">
        <v>2129</v>
      </c>
      <c r="E501" s="65" t="s">
        <v>2120</v>
      </c>
      <c r="F501" s="65" t="s">
        <v>80</v>
      </c>
      <c r="G501" s="65" t="s">
        <v>80</v>
      </c>
      <c r="H501" s="65" t="s">
        <v>2122</v>
      </c>
      <c r="I501" s="65" t="s">
        <v>2130</v>
      </c>
      <c r="J501" s="65" t="s">
        <v>3984</v>
      </c>
      <c r="K501" s="65" t="s">
        <v>4021</v>
      </c>
      <c r="L501" s="65" t="s">
        <v>62</v>
      </c>
      <c r="M501" s="65" t="s">
        <v>61</v>
      </c>
      <c r="N501" s="68" t="s">
        <v>3343</v>
      </c>
      <c r="O501" s="65" t="s">
        <v>62</v>
      </c>
      <c r="P501" s="65" t="s">
        <v>61</v>
      </c>
      <c r="Q501" s="65" t="s">
        <v>61</v>
      </c>
      <c r="R501" s="65" t="s">
        <v>61</v>
      </c>
      <c r="S501" s="65" t="s">
        <v>61</v>
      </c>
      <c r="T501" s="65" t="s">
        <v>62</v>
      </c>
      <c r="U501" s="65" t="s">
        <v>62</v>
      </c>
      <c r="V501" s="65" t="s">
        <v>62</v>
      </c>
      <c r="W501" s="65" t="s">
        <v>61</v>
      </c>
      <c r="X501" s="65" t="s">
        <v>3790</v>
      </c>
      <c r="Y501" s="65" t="s">
        <v>76</v>
      </c>
      <c r="Z501" s="68" t="s">
        <v>3343</v>
      </c>
      <c r="AA501" s="65" t="s">
        <v>62</v>
      </c>
      <c r="AB501" s="65" t="s">
        <v>64</v>
      </c>
      <c r="AC501" s="65" t="s">
        <v>77</v>
      </c>
      <c r="AD501" s="65" t="s">
        <v>3343</v>
      </c>
      <c r="AE501" s="65" t="s">
        <v>62</v>
      </c>
      <c r="AF501" s="65" t="s">
        <v>62</v>
      </c>
      <c r="AG501" s="65" t="s">
        <v>62</v>
      </c>
      <c r="AH501" s="65" t="s">
        <v>62</v>
      </c>
      <c r="AI501" s="65" t="s">
        <v>61</v>
      </c>
      <c r="AJ501" s="65" t="s">
        <v>66</v>
      </c>
      <c r="AK501" s="65" t="s">
        <v>66</v>
      </c>
      <c r="AL501" s="65" t="s">
        <v>66</v>
      </c>
      <c r="AM501" s="65" t="s">
        <v>61</v>
      </c>
    </row>
    <row r="502" spans="1:39" ht="200.25">
      <c r="A502" s="65" t="s">
        <v>3791</v>
      </c>
      <c r="B502" s="65" t="s">
        <v>3186</v>
      </c>
      <c r="C502" s="65" t="s">
        <v>2128</v>
      </c>
      <c r="D502" s="65" t="s">
        <v>2142</v>
      </c>
      <c r="E502" s="65" t="s">
        <v>2120</v>
      </c>
      <c r="F502" s="65" t="s">
        <v>80</v>
      </c>
      <c r="G502" s="65" t="s">
        <v>80</v>
      </c>
      <c r="H502" s="65" t="s">
        <v>2122</v>
      </c>
      <c r="I502" s="65" t="s">
        <v>2143</v>
      </c>
      <c r="J502" s="65" t="s">
        <v>3984</v>
      </c>
      <c r="K502" s="65" t="s">
        <v>4021</v>
      </c>
      <c r="L502" s="65" t="s">
        <v>62</v>
      </c>
      <c r="M502" s="65" t="s">
        <v>61</v>
      </c>
      <c r="N502" s="68" t="s">
        <v>3343</v>
      </c>
      <c r="O502" s="65" t="s">
        <v>62</v>
      </c>
      <c r="P502" s="65" t="s">
        <v>61</v>
      </c>
      <c r="Q502" s="65" t="s">
        <v>61</v>
      </c>
      <c r="R502" s="65" t="s">
        <v>61</v>
      </c>
      <c r="S502" s="65" t="s">
        <v>61</v>
      </c>
      <c r="T502" s="65" t="s">
        <v>62</v>
      </c>
      <c r="U502" s="65" t="s">
        <v>62</v>
      </c>
      <c r="V502" s="65" t="s">
        <v>62</v>
      </c>
      <c r="W502" s="65" t="s">
        <v>61</v>
      </c>
      <c r="X502" s="65" t="s">
        <v>3790</v>
      </c>
      <c r="Y502" s="65" t="s">
        <v>76</v>
      </c>
      <c r="Z502" s="68" t="s">
        <v>3343</v>
      </c>
      <c r="AA502" s="65" t="s">
        <v>62</v>
      </c>
      <c r="AB502" s="65" t="s">
        <v>64</v>
      </c>
      <c r="AC502" s="65" t="s">
        <v>77</v>
      </c>
      <c r="AD502" s="65" t="s">
        <v>3343</v>
      </c>
      <c r="AE502" s="65" t="s">
        <v>62</v>
      </c>
      <c r="AF502" s="65" t="s">
        <v>62</v>
      </c>
      <c r="AG502" s="65" t="s">
        <v>62</v>
      </c>
      <c r="AH502" s="65" t="s">
        <v>62</v>
      </c>
      <c r="AI502" s="65" t="s">
        <v>61</v>
      </c>
      <c r="AJ502" s="65" t="s">
        <v>66</v>
      </c>
      <c r="AK502" s="65" t="s">
        <v>66</v>
      </c>
      <c r="AL502" s="65" t="s">
        <v>66</v>
      </c>
      <c r="AM502" s="65" t="s">
        <v>61</v>
      </c>
    </row>
    <row r="503" spans="1:39" ht="168">
      <c r="A503" s="65" t="s">
        <v>3792</v>
      </c>
      <c r="B503" s="65" t="s">
        <v>3192</v>
      </c>
      <c r="C503" s="65" t="s">
        <v>1863</v>
      </c>
      <c r="D503" s="65" t="s">
        <v>1868</v>
      </c>
      <c r="E503" s="65" t="s">
        <v>1855</v>
      </c>
      <c r="F503" s="65" t="s">
        <v>80</v>
      </c>
      <c r="G503" s="65" t="s">
        <v>3983</v>
      </c>
      <c r="H503" s="65" t="s">
        <v>1857</v>
      </c>
      <c r="I503" s="65" t="s">
        <v>1869</v>
      </c>
      <c r="J503" s="65" t="s">
        <v>3982</v>
      </c>
      <c r="K503" s="65"/>
      <c r="L503" s="65" t="s">
        <v>62</v>
      </c>
      <c r="M503" s="65" t="s">
        <v>62</v>
      </c>
      <c r="N503" s="65" t="s">
        <v>62</v>
      </c>
      <c r="O503" s="65" t="s">
        <v>61</v>
      </c>
      <c r="P503" s="65" t="s">
        <v>61</v>
      </c>
      <c r="Q503" s="65" t="s">
        <v>61</v>
      </c>
      <c r="R503" s="65" t="s">
        <v>61</v>
      </c>
      <c r="S503" s="65" t="s">
        <v>61</v>
      </c>
      <c r="T503" s="65" t="s">
        <v>62</v>
      </c>
      <c r="U503" s="65" t="s">
        <v>62</v>
      </c>
      <c r="V503" s="65" t="s">
        <v>62</v>
      </c>
      <c r="W503" s="65" t="s">
        <v>61</v>
      </c>
      <c r="X503" s="65" t="s">
        <v>76</v>
      </c>
      <c r="Y503" s="65" t="s">
        <v>76</v>
      </c>
      <c r="Z503" s="65" t="s">
        <v>76</v>
      </c>
      <c r="AA503" s="65" t="s">
        <v>61</v>
      </c>
      <c r="AB503" s="65" t="s">
        <v>77</v>
      </c>
      <c r="AC503" s="65" t="s">
        <v>77</v>
      </c>
      <c r="AD503" s="65" t="s">
        <v>77</v>
      </c>
      <c r="AE503" s="65" t="s">
        <v>61</v>
      </c>
      <c r="AF503" s="65" t="s">
        <v>61</v>
      </c>
      <c r="AG503" s="65" t="s">
        <v>61</v>
      </c>
      <c r="AH503" s="65" t="s">
        <v>61</v>
      </c>
      <c r="AI503" s="65" t="s">
        <v>61</v>
      </c>
      <c r="AJ503" s="65" t="s">
        <v>72</v>
      </c>
      <c r="AK503" s="65" t="s">
        <v>72</v>
      </c>
      <c r="AL503" s="65" t="s">
        <v>72</v>
      </c>
      <c r="AM503" s="65" t="s">
        <v>61</v>
      </c>
    </row>
    <row r="504" spans="1:39" ht="168">
      <c r="A504" s="65" t="s">
        <v>3793</v>
      </c>
      <c r="B504" s="65" t="s">
        <v>3192</v>
      </c>
      <c r="C504" s="65" t="s">
        <v>1863</v>
      </c>
      <c r="D504" s="65" t="s">
        <v>1875</v>
      </c>
      <c r="E504" s="65" t="s">
        <v>1855</v>
      </c>
      <c r="F504" s="65" t="s">
        <v>80</v>
      </c>
      <c r="G504" s="65" t="s">
        <v>3983</v>
      </c>
      <c r="H504" s="65" t="s">
        <v>1857</v>
      </c>
      <c r="I504" s="65" t="s">
        <v>1876</v>
      </c>
      <c r="J504" s="65" t="s">
        <v>3982</v>
      </c>
      <c r="K504" s="65"/>
      <c r="L504" s="65" t="s">
        <v>62</v>
      </c>
      <c r="M504" s="65" t="s">
        <v>62</v>
      </c>
      <c r="N504" s="65" t="s">
        <v>62</v>
      </c>
      <c r="O504" s="65" t="s">
        <v>61</v>
      </c>
      <c r="P504" s="65" t="s">
        <v>61</v>
      </c>
      <c r="Q504" s="65" t="s">
        <v>61</v>
      </c>
      <c r="R504" s="65" t="s">
        <v>61</v>
      </c>
      <c r="S504" s="65" t="s">
        <v>61</v>
      </c>
      <c r="T504" s="65" t="s">
        <v>62</v>
      </c>
      <c r="U504" s="65" t="s">
        <v>62</v>
      </c>
      <c r="V504" s="65" t="s">
        <v>62</v>
      </c>
      <c r="W504" s="65" t="s">
        <v>61</v>
      </c>
      <c r="X504" s="65" t="s">
        <v>76</v>
      </c>
      <c r="Y504" s="65" t="s">
        <v>76</v>
      </c>
      <c r="Z504" s="65" t="s">
        <v>76</v>
      </c>
      <c r="AA504" s="65" t="s">
        <v>61</v>
      </c>
      <c r="AB504" s="65" t="s">
        <v>77</v>
      </c>
      <c r="AC504" s="65" t="s">
        <v>77</v>
      </c>
      <c r="AD504" s="65" t="s">
        <v>77</v>
      </c>
      <c r="AE504" s="65" t="s">
        <v>61</v>
      </c>
      <c r="AF504" s="65" t="s">
        <v>61</v>
      </c>
      <c r="AG504" s="65" t="s">
        <v>61</v>
      </c>
      <c r="AH504" s="65" t="s">
        <v>61</v>
      </c>
      <c r="AI504" s="65" t="s">
        <v>61</v>
      </c>
      <c r="AJ504" s="65" t="s">
        <v>72</v>
      </c>
      <c r="AK504" s="65" t="s">
        <v>72</v>
      </c>
      <c r="AL504" s="65" t="s">
        <v>72</v>
      </c>
      <c r="AM504" s="65" t="s">
        <v>61</v>
      </c>
    </row>
    <row r="505" spans="1:39" ht="150.75">
      <c r="A505" s="65" t="s">
        <v>3794</v>
      </c>
      <c r="B505" s="65" t="s">
        <v>3192</v>
      </c>
      <c r="C505" s="65" t="s">
        <v>1863</v>
      </c>
      <c r="D505" s="65" t="s">
        <v>1882</v>
      </c>
      <c r="E505" s="65" t="s">
        <v>1855</v>
      </c>
      <c r="F505" s="65" t="s">
        <v>80</v>
      </c>
      <c r="G505" s="65" t="s">
        <v>3983</v>
      </c>
      <c r="H505" s="65" t="s">
        <v>1857</v>
      </c>
      <c r="I505" s="65" t="s">
        <v>1883</v>
      </c>
      <c r="J505" s="65" t="s">
        <v>3982</v>
      </c>
      <c r="K505" s="65"/>
      <c r="L505" s="65" t="s">
        <v>62</v>
      </c>
      <c r="M505" s="65" t="s">
        <v>62</v>
      </c>
      <c r="N505" s="65" t="s">
        <v>62</v>
      </c>
      <c r="O505" s="65" t="s">
        <v>61</v>
      </c>
      <c r="P505" s="65" t="s">
        <v>61</v>
      </c>
      <c r="Q505" s="65" t="s">
        <v>61</v>
      </c>
      <c r="R505" s="65" t="s">
        <v>61</v>
      </c>
      <c r="S505" s="65" t="s">
        <v>61</v>
      </c>
      <c r="T505" s="65" t="s">
        <v>62</v>
      </c>
      <c r="U505" s="65" t="s">
        <v>62</v>
      </c>
      <c r="V505" s="65" t="s">
        <v>62</v>
      </c>
      <c r="W505" s="65" t="s">
        <v>61</v>
      </c>
      <c r="X505" s="65" t="s">
        <v>76</v>
      </c>
      <c r="Y505" s="65" t="s">
        <v>76</v>
      </c>
      <c r="Z505" s="65" t="s">
        <v>76</v>
      </c>
      <c r="AA505" s="65" t="s">
        <v>61</v>
      </c>
      <c r="AB505" s="65" t="s">
        <v>77</v>
      </c>
      <c r="AC505" s="65" t="s">
        <v>77</v>
      </c>
      <c r="AD505" s="65" t="s">
        <v>77</v>
      </c>
      <c r="AE505" s="65" t="s">
        <v>61</v>
      </c>
      <c r="AF505" s="65" t="s">
        <v>61</v>
      </c>
      <c r="AG505" s="65" t="s">
        <v>61</v>
      </c>
      <c r="AH505" s="65" t="s">
        <v>61</v>
      </c>
      <c r="AI505" s="65" t="s">
        <v>61</v>
      </c>
      <c r="AJ505" s="65" t="s">
        <v>72</v>
      </c>
      <c r="AK505" s="65" t="s">
        <v>72</v>
      </c>
      <c r="AL505" s="65" t="s">
        <v>72</v>
      </c>
      <c r="AM505" s="65" t="s">
        <v>61</v>
      </c>
    </row>
    <row r="506" spans="1:39" ht="168">
      <c r="A506" s="65" t="s">
        <v>3795</v>
      </c>
      <c r="B506" s="65" t="s">
        <v>3187</v>
      </c>
      <c r="C506" s="65" t="s">
        <v>1863</v>
      </c>
      <c r="D506" s="65" t="s">
        <v>1866</v>
      </c>
      <c r="E506" s="65" t="s">
        <v>1855</v>
      </c>
      <c r="F506" s="65" t="s">
        <v>80</v>
      </c>
      <c r="G506" s="65" t="s">
        <v>3983</v>
      </c>
      <c r="H506" s="65" t="s">
        <v>1857</v>
      </c>
      <c r="I506" s="65" t="s">
        <v>1867</v>
      </c>
      <c r="J506" s="65" t="s">
        <v>3982</v>
      </c>
      <c r="K506" s="65"/>
      <c r="L506" s="65" t="s">
        <v>62</v>
      </c>
      <c r="M506" s="65" t="s">
        <v>62</v>
      </c>
      <c r="N506" s="65" t="s">
        <v>62</v>
      </c>
      <c r="O506" s="65" t="s">
        <v>61</v>
      </c>
      <c r="P506" s="65" t="s">
        <v>61</v>
      </c>
      <c r="Q506" s="65" t="s">
        <v>61</v>
      </c>
      <c r="R506" s="65" t="s">
        <v>61</v>
      </c>
      <c r="S506" s="65" t="s">
        <v>61</v>
      </c>
      <c r="T506" s="65" t="s">
        <v>62</v>
      </c>
      <c r="U506" s="65" t="s">
        <v>62</v>
      </c>
      <c r="V506" s="65" t="s">
        <v>62</v>
      </c>
      <c r="W506" s="65" t="s">
        <v>61</v>
      </c>
      <c r="X506" s="65" t="s">
        <v>76</v>
      </c>
      <c r="Y506" s="65" t="s">
        <v>76</v>
      </c>
      <c r="Z506" s="65" t="s">
        <v>76</v>
      </c>
      <c r="AA506" s="65" t="s">
        <v>61</v>
      </c>
      <c r="AB506" s="65" t="s">
        <v>77</v>
      </c>
      <c r="AC506" s="65" t="s">
        <v>77</v>
      </c>
      <c r="AD506" s="65" t="s">
        <v>77</v>
      </c>
      <c r="AE506" s="65" t="s">
        <v>61</v>
      </c>
      <c r="AF506" s="65" t="s">
        <v>61</v>
      </c>
      <c r="AG506" s="65" t="s">
        <v>61</v>
      </c>
      <c r="AH506" s="65" t="s">
        <v>61</v>
      </c>
      <c r="AI506" s="65" t="s">
        <v>61</v>
      </c>
      <c r="AJ506" s="65" t="s">
        <v>72</v>
      </c>
      <c r="AK506" s="65" t="s">
        <v>72</v>
      </c>
      <c r="AL506" s="65" t="s">
        <v>72</v>
      </c>
      <c r="AM506" s="65" t="s">
        <v>61</v>
      </c>
    </row>
    <row r="507" spans="1:39" ht="168">
      <c r="A507" s="65" t="s">
        <v>3796</v>
      </c>
      <c r="B507" s="65" t="s">
        <v>3187</v>
      </c>
      <c r="C507" s="65" t="s">
        <v>1863</v>
      </c>
      <c r="D507" s="65" t="s">
        <v>1873</v>
      </c>
      <c r="E507" s="65" t="s">
        <v>1855</v>
      </c>
      <c r="F507" s="65" t="s">
        <v>80</v>
      </c>
      <c r="G507" s="65" t="s">
        <v>3983</v>
      </c>
      <c r="H507" s="65" t="s">
        <v>1857</v>
      </c>
      <c r="I507" s="65" t="s">
        <v>1874</v>
      </c>
      <c r="J507" s="65" t="s">
        <v>3982</v>
      </c>
      <c r="K507" s="65"/>
      <c r="L507" s="65" t="s">
        <v>62</v>
      </c>
      <c r="M507" s="65" t="s">
        <v>62</v>
      </c>
      <c r="N507" s="65" t="s">
        <v>62</v>
      </c>
      <c r="O507" s="65" t="s">
        <v>61</v>
      </c>
      <c r="P507" s="65" t="s">
        <v>61</v>
      </c>
      <c r="Q507" s="65" t="s">
        <v>61</v>
      </c>
      <c r="R507" s="65" t="s">
        <v>61</v>
      </c>
      <c r="S507" s="65" t="s">
        <v>61</v>
      </c>
      <c r="T507" s="65" t="s">
        <v>62</v>
      </c>
      <c r="U507" s="65" t="s">
        <v>62</v>
      </c>
      <c r="V507" s="65" t="s">
        <v>62</v>
      </c>
      <c r="W507" s="65" t="s">
        <v>61</v>
      </c>
      <c r="X507" s="65" t="s">
        <v>76</v>
      </c>
      <c r="Y507" s="65" t="s">
        <v>76</v>
      </c>
      <c r="Z507" s="65" t="s">
        <v>76</v>
      </c>
      <c r="AA507" s="65" t="s">
        <v>61</v>
      </c>
      <c r="AB507" s="65" t="s">
        <v>77</v>
      </c>
      <c r="AC507" s="65" t="s">
        <v>77</v>
      </c>
      <c r="AD507" s="65" t="s">
        <v>77</v>
      </c>
      <c r="AE507" s="65" t="s">
        <v>61</v>
      </c>
      <c r="AF507" s="65" t="s">
        <v>61</v>
      </c>
      <c r="AG507" s="65" t="s">
        <v>61</v>
      </c>
      <c r="AH507" s="65" t="s">
        <v>61</v>
      </c>
      <c r="AI507" s="65" t="s">
        <v>61</v>
      </c>
      <c r="AJ507" s="65" t="s">
        <v>72</v>
      </c>
      <c r="AK507" s="65" t="s">
        <v>72</v>
      </c>
      <c r="AL507" s="65" t="s">
        <v>72</v>
      </c>
      <c r="AM507" s="65" t="s">
        <v>61</v>
      </c>
    </row>
    <row r="508" spans="1:39" ht="150.75">
      <c r="A508" s="65" t="s">
        <v>3797</v>
      </c>
      <c r="B508" s="65" t="s">
        <v>3187</v>
      </c>
      <c r="C508" s="65" t="s">
        <v>1863</v>
      </c>
      <c r="D508" s="65" t="s">
        <v>1880</v>
      </c>
      <c r="E508" s="65" t="s">
        <v>1855</v>
      </c>
      <c r="F508" s="65" t="s">
        <v>80</v>
      </c>
      <c r="G508" s="65" t="s">
        <v>3983</v>
      </c>
      <c r="H508" s="65" t="s">
        <v>1857</v>
      </c>
      <c r="I508" s="65" t="s">
        <v>1881</v>
      </c>
      <c r="J508" s="65" t="s">
        <v>3982</v>
      </c>
      <c r="K508" s="65"/>
      <c r="L508" s="65" t="s">
        <v>62</v>
      </c>
      <c r="M508" s="65" t="s">
        <v>62</v>
      </c>
      <c r="N508" s="65" t="s">
        <v>62</v>
      </c>
      <c r="O508" s="65" t="s">
        <v>61</v>
      </c>
      <c r="P508" s="65" t="s">
        <v>61</v>
      </c>
      <c r="Q508" s="65" t="s">
        <v>61</v>
      </c>
      <c r="R508" s="65" t="s">
        <v>61</v>
      </c>
      <c r="S508" s="65" t="s">
        <v>61</v>
      </c>
      <c r="T508" s="65" t="s">
        <v>62</v>
      </c>
      <c r="U508" s="65" t="s">
        <v>62</v>
      </c>
      <c r="V508" s="65" t="s">
        <v>62</v>
      </c>
      <c r="W508" s="65" t="s">
        <v>61</v>
      </c>
      <c r="X508" s="65" t="s">
        <v>76</v>
      </c>
      <c r="Y508" s="65" t="s">
        <v>76</v>
      </c>
      <c r="Z508" s="65" t="s">
        <v>76</v>
      </c>
      <c r="AA508" s="65" t="s">
        <v>61</v>
      </c>
      <c r="AB508" s="65" t="s">
        <v>77</v>
      </c>
      <c r="AC508" s="65" t="s">
        <v>77</v>
      </c>
      <c r="AD508" s="65" t="s">
        <v>77</v>
      </c>
      <c r="AE508" s="65" t="s">
        <v>61</v>
      </c>
      <c r="AF508" s="65" t="s">
        <v>61</v>
      </c>
      <c r="AG508" s="65" t="s">
        <v>61</v>
      </c>
      <c r="AH508" s="65" t="s">
        <v>61</v>
      </c>
      <c r="AI508" s="65" t="s">
        <v>61</v>
      </c>
      <c r="AJ508" s="65" t="s">
        <v>72</v>
      </c>
      <c r="AK508" s="65" t="s">
        <v>72</v>
      </c>
      <c r="AL508" s="65" t="s">
        <v>72</v>
      </c>
      <c r="AM508" s="65" t="s">
        <v>61</v>
      </c>
    </row>
    <row r="509" spans="1:39" ht="150.75">
      <c r="A509" s="65" t="s">
        <v>3798</v>
      </c>
      <c r="B509" s="65" t="s">
        <v>3186</v>
      </c>
      <c r="C509" s="65" t="s">
        <v>1863</v>
      </c>
      <c r="D509" s="65" t="s">
        <v>1864</v>
      </c>
      <c r="E509" s="65" t="s">
        <v>1855</v>
      </c>
      <c r="F509" s="65" t="s">
        <v>80</v>
      </c>
      <c r="G509" s="65" t="s">
        <v>80</v>
      </c>
      <c r="H509" s="65" t="s">
        <v>1857</v>
      </c>
      <c r="I509" s="65" t="s">
        <v>1865</v>
      </c>
      <c r="J509" s="65" t="s">
        <v>3982</v>
      </c>
      <c r="K509" s="65"/>
      <c r="L509" s="65" t="s">
        <v>62</v>
      </c>
      <c r="M509" s="65" t="s">
        <v>62</v>
      </c>
      <c r="N509" s="65" t="s">
        <v>62</v>
      </c>
      <c r="O509" s="65" t="s">
        <v>61</v>
      </c>
      <c r="P509" s="65" t="s">
        <v>61</v>
      </c>
      <c r="Q509" s="65" t="s">
        <v>61</v>
      </c>
      <c r="R509" s="65" t="s">
        <v>61</v>
      </c>
      <c r="S509" s="65" t="s">
        <v>61</v>
      </c>
      <c r="T509" s="65" t="s">
        <v>62</v>
      </c>
      <c r="U509" s="65" t="s">
        <v>62</v>
      </c>
      <c r="V509" s="65" t="s">
        <v>62</v>
      </c>
      <c r="W509" s="65" t="s">
        <v>61</v>
      </c>
      <c r="X509" s="65" t="s">
        <v>76</v>
      </c>
      <c r="Y509" s="65" t="s">
        <v>76</v>
      </c>
      <c r="Z509" s="65" t="s">
        <v>76</v>
      </c>
      <c r="AA509" s="65" t="s">
        <v>61</v>
      </c>
      <c r="AB509" s="65" t="s">
        <v>77</v>
      </c>
      <c r="AC509" s="65" t="s">
        <v>77</v>
      </c>
      <c r="AD509" s="65" t="s">
        <v>77</v>
      </c>
      <c r="AE509" s="65" t="s">
        <v>61</v>
      </c>
      <c r="AF509" s="65" t="s">
        <v>61</v>
      </c>
      <c r="AG509" s="65" t="s">
        <v>61</v>
      </c>
      <c r="AH509" s="65" t="s">
        <v>61</v>
      </c>
      <c r="AI509" s="65" t="s">
        <v>61</v>
      </c>
      <c r="AJ509" s="65" t="s">
        <v>72</v>
      </c>
      <c r="AK509" s="65" t="s">
        <v>72</v>
      </c>
      <c r="AL509" s="65" t="s">
        <v>72</v>
      </c>
      <c r="AM509" s="65" t="s">
        <v>61</v>
      </c>
    </row>
    <row r="510" spans="1:39" ht="150.75">
      <c r="A510" s="65" t="s">
        <v>3799</v>
      </c>
      <c r="B510" s="65" t="s">
        <v>3186</v>
      </c>
      <c r="C510" s="65" t="s">
        <v>1863</v>
      </c>
      <c r="D510" s="65" t="s">
        <v>1871</v>
      </c>
      <c r="E510" s="65" t="s">
        <v>1855</v>
      </c>
      <c r="F510" s="65" t="s">
        <v>80</v>
      </c>
      <c r="G510" s="65" t="s">
        <v>80</v>
      </c>
      <c r="H510" s="65" t="s">
        <v>1857</v>
      </c>
      <c r="I510" s="65" t="s">
        <v>1872</v>
      </c>
      <c r="J510" s="65" t="s">
        <v>3982</v>
      </c>
      <c r="K510" s="65"/>
      <c r="L510" s="65" t="s">
        <v>62</v>
      </c>
      <c r="M510" s="65" t="s">
        <v>62</v>
      </c>
      <c r="N510" s="65" t="s">
        <v>62</v>
      </c>
      <c r="O510" s="65" t="s">
        <v>61</v>
      </c>
      <c r="P510" s="65" t="s">
        <v>61</v>
      </c>
      <c r="Q510" s="65" t="s">
        <v>61</v>
      </c>
      <c r="R510" s="65" t="s">
        <v>61</v>
      </c>
      <c r="S510" s="65" t="s">
        <v>61</v>
      </c>
      <c r="T510" s="65" t="s">
        <v>62</v>
      </c>
      <c r="U510" s="65" t="s">
        <v>62</v>
      </c>
      <c r="V510" s="65" t="s">
        <v>62</v>
      </c>
      <c r="W510" s="65" t="s">
        <v>61</v>
      </c>
      <c r="X510" s="65" t="s">
        <v>76</v>
      </c>
      <c r="Y510" s="65" t="s">
        <v>76</v>
      </c>
      <c r="Z510" s="65" t="s">
        <v>76</v>
      </c>
      <c r="AA510" s="65" t="s">
        <v>61</v>
      </c>
      <c r="AB510" s="65" t="s">
        <v>77</v>
      </c>
      <c r="AC510" s="65" t="s">
        <v>77</v>
      </c>
      <c r="AD510" s="65" t="s">
        <v>77</v>
      </c>
      <c r="AE510" s="65" t="s">
        <v>61</v>
      </c>
      <c r="AF510" s="65" t="s">
        <v>61</v>
      </c>
      <c r="AG510" s="65" t="s">
        <v>61</v>
      </c>
      <c r="AH510" s="65" t="s">
        <v>61</v>
      </c>
      <c r="AI510" s="65" t="s">
        <v>61</v>
      </c>
      <c r="AJ510" s="65" t="s">
        <v>72</v>
      </c>
      <c r="AK510" s="65" t="s">
        <v>72</v>
      </c>
      <c r="AL510" s="65" t="s">
        <v>72</v>
      </c>
      <c r="AM510" s="65" t="s">
        <v>61</v>
      </c>
    </row>
    <row r="511" spans="1:39" ht="150.75">
      <c r="A511" s="65" t="s">
        <v>3800</v>
      </c>
      <c r="B511" s="65" t="s">
        <v>3186</v>
      </c>
      <c r="C511" s="65" t="s">
        <v>1863</v>
      </c>
      <c r="D511" s="65" t="s">
        <v>1878</v>
      </c>
      <c r="E511" s="65" t="s">
        <v>1855</v>
      </c>
      <c r="F511" s="65" t="s">
        <v>80</v>
      </c>
      <c r="G511" s="65" t="s">
        <v>80</v>
      </c>
      <c r="H511" s="65" t="s">
        <v>1857</v>
      </c>
      <c r="I511" s="65" t="s">
        <v>1879</v>
      </c>
      <c r="J511" s="65" t="s">
        <v>3982</v>
      </c>
      <c r="K511" s="65"/>
      <c r="L511" s="65" t="s">
        <v>62</v>
      </c>
      <c r="M511" s="65" t="s">
        <v>62</v>
      </c>
      <c r="N511" s="65" t="s">
        <v>62</v>
      </c>
      <c r="O511" s="65" t="s">
        <v>61</v>
      </c>
      <c r="P511" s="65" t="s">
        <v>61</v>
      </c>
      <c r="Q511" s="65" t="s">
        <v>61</v>
      </c>
      <c r="R511" s="65" t="s">
        <v>61</v>
      </c>
      <c r="S511" s="65" t="s">
        <v>61</v>
      </c>
      <c r="T511" s="65" t="s">
        <v>62</v>
      </c>
      <c r="U511" s="65" t="s">
        <v>62</v>
      </c>
      <c r="V511" s="65" t="s">
        <v>62</v>
      </c>
      <c r="W511" s="65" t="s">
        <v>61</v>
      </c>
      <c r="X511" s="65" t="s">
        <v>76</v>
      </c>
      <c r="Y511" s="65" t="s">
        <v>76</v>
      </c>
      <c r="Z511" s="65" t="s">
        <v>76</v>
      </c>
      <c r="AA511" s="65" t="s">
        <v>61</v>
      </c>
      <c r="AB511" s="65" t="s">
        <v>77</v>
      </c>
      <c r="AC511" s="65" t="s">
        <v>77</v>
      </c>
      <c r="AD511" s="65" t="s">
        <v>77</v>
      </c>
      <c r="AE511" s="65" t="s">
        <v>61</v>
      </c>
      <c r="AF511" s="65" t="s">
        <v>61</v>
      </c>
      <c r="AG511" s="65" t="s">
        <v>61</v>
      </c>
      <c r="AH511" s="65" t="s">
        <v>61</v>
      </c>
      <c r="AI511" s="65" t="s">
        <v>61</v>
      </c>
      <c r="AJ511" s="65" t="s">
        <v>72</v>
      </c>
      <c r="AK511" s="65" t="s">
        <v>72</v>
      </c>
      <c r="AL511" s="65" t="s">
        <v>72</v>
      </c>
      <c r="AM511" s="65" t="s">
        <v>61</v>
      </c>
    </row>
    <row r="512" spans="1:39" ht="318">
      <c r="A512" s="65" t="s">
        <v>3268</v>
      </c>
      <c r="B512" s="65" t="s">
        <v>3192</v>
      </c>
      <c r="C512" s="65" t="s">
        <v>1226</v>
      </c>
      <c r="D512" s="65" t="s">
        <v>1198</v>
      </c>
      <c r="E512" s="65" t="s">
        <v>1112</v>
      </c>
      <c r="F512" s="65" t="s">
        <v>149</v>
      </c>
      <c r="G512" s="65" t="s">
        <v>3983</v>
      </c>
      <c r="H512" s="65" t="s">
        <v>1222</v>
      </c>
      <c r="I512" s="65" t="s">
        <v>1231</v>
      </c>
      <c r="J512" s="65" t="s">
        <v>3984</v>
      </c>
      <c r="K512" s="65" t="s">
        <v>20</v>
      </c>
      <c r="L512" s="65" t="s">
        <v>62</v>
      </c>
      <c r="M512" s="65" t="s">
        <v>62</v>
      </c>
      <c r="N512" s="65" t="s">
        <v>62</v>
      </c>
      <c r="O512" s="65" t="s">
        <v>61</v>
      </c>
      <c r="P512" s="65" t="s">
        <v>61</v>
      </c>
      <c r="Q512" s="65" t="s">
        <v>61</v>
      </c>
      <c r="R512" s="65" t="s">
        <v>61</v>
      </c>
      <c r="S512" s="65" t="s">
        <v>61</v>
      </c>
      <c r="T512" s="65" t="s">
        <v>62</v>
      </c>
      <c r="U512" s="65" t="s">
        <v>62</v>
      </c>
      <c r="V512" s="65" t="s">
        <v>62</v>
      </c>
      <c r="W512" s="65" t="s">
        <v>61</v>
      </c>
      <c r="X512" s="65" t="s">
        <v>76</v>
      </c>
      <c r="Y512" s="65" t="s">
        <v>76</v>
      </c>
      <c r="Z512" s="65" t="s">
        <v>76</v>
      </c>
      <c r="AA512" s="65" t="s">
        <v>61</v>
      </c>
      <c r="AB512" s="65" t="s">
        <v>77</v>
      </c>
      <c r="AC512" s="65" t="s">
        <v>77</v>
      </c>
      <c r="AD512" s="65" t="s">
        <v>77</v>
      </c>
      <c r="AE512" s="65" t="s">
        <v>61</v>
      </c>
      <c r="AF512" s="65" t="s">
        <v>61</v>
      </c>
      <c r="AG512" s="65" t="s">
        <v>2681</v>
      </c>
      <c r="AH512" s="65" t="s">
        <v>3343</v>
      </c>
      <c r="AI512" s="65" t="s">
        <v>62</v>
      </c>
      <c r="AJ512" s="65" t="s">
        <v>72</v>
      </c>
      <c r="AK512" s="65" t="s">
        <v>72</v>
      </c>
      <c r="AL512" s="65" t="s">
        <v>72</v>
      </c>
      <c r="AM512" s="65" t="s">
        <v>61</v>
      </c>
    </row>
    <row r="513" spans="1:39" ht="318">
      <c r="A513" s="65" t="s">
        <v>3254</v>
      </c>
      <c r="B513" s="65" t="s">
        <v>3187</v>
      </c>
      <c r="C513" s="65" t="s">
        <v>1226</v>
      </c>
      <c r="D513" s="65" t="s">
        <v>1194</v>
      </c>
      <c r="E513" s="65" t="s">
        <v>1112</v>
      </c>
      <c r="F513" s="65" t="s">
        <v>149</v>
      </c>
      <c r="G513" s="65" t="s">
        <v>3983</v>
      </c>
      <c r="H513" s="65" t="s">
        <v>1222</v>
      </c>
      <c r="I513" s="65" t="s">
        <v>1229</v>
      </c>
      <c r="J513" s="65" t="s">
        <v>3984</v>
      </c>
      <c r="K513" s="65" t="s">
        <v>3993</v>
      </c>
      <c r="L513" s="65" t="s">
        <v>62</v>
      </c>
      <c r="M513" s="65" t="s">
        <v>62</v>
      </c>
      <c r="N513" s="65" t="s">
        <v>62</v>
      </c>
      <c r="O513" s="65" t="s">
        <v>61</v>
      </c>
      <c r="P513" s="65" t="s">
        <v>61</v>
      </c>
      <c r="Q513" s="65" t="s">
        <v>61</v>
      </c>
      <c r="R513" s="65" t="s">
        <v>61</v>
      </c>
      <c r="S513" s="65" t="s">
        <v>61</v>
      </c>
      <c r="T513" s="65" t="s">
        <v>62</v>
      </c>
      <c r="U513" s="65" t="s">
        <v>62</v>
      </c>
      <c r="V513" s="65" t="s">
        <v>62</v>
      </c>
      <c r="W513" s="65" t="s">
        <v>61</v>
      </c>
      <c r="X513" s="65" t="s">
        <v>76</v>
      </c>
      <c r="Y513" s="65" t="s">
        <v>1295</v>
      </c>
      <c r="Z513" s="68" t="s">
        <v>3343</v>
      </c>
      <c r="AA513" s="65" t="s">
        <v>62</v>
      </c>
      <c r="AB513" s="65" t="s">
        <v>77</v>
      </c>
      <c r="AC513" s="65" t="s">
        <v>77</v>
      </c>
      <c r="AD513" s="65" t="s">
        <v>77</v>
      </c>
      <c r="AE513" s="65" t="s">
        <v>61</v>
      </c>
      <c r="AF513" s="65" t="s">
        <v>61</v>
      </c>
      <c r="AG513" s="65" t="s">
        <v>2849</v>
      </c>
      <c r="AH513" s="65" t="s">
        <v>3343</v>
      </c>
      <c r="AI513" s="65" t="s">
        <v>62</v>
      </c>
      <c r="AJ513" s="65" t="s">
        <v>72</v>
      </c>
      <c r="AK513" s="65" t="s">
        <v>72</v>
      </c>
      <c r="AL513" s="65" t="s">
        <v>72</v>
      </c>
      <c r="AM513" s="65" t="s">
        <v>61</v>
      </c>
    </row>
    <row r="514" spans="1:39" ht="318">
      <c r="A514" s="65" t="s">
        <v>3801</v>
      </c>
      <c r="B514" s="65" t="s">
        <v>3186</v>
      </c>
      <c r="C514" s="65" t="s">
        <v>1226</v>
      </c>
      <c r="D514" s="65" t="s">
        <v>1192</v>
      </c>
      <c r="E514" s="65" t="s">
        <v>1112</v>
      </c>
      <c r="F514" s="65" t="s">
        <v>149</v>
      </c>
      <c r="G514" s="65" t="s">
        <v>2704</v>
      </c>
      <c r="H514" s="65" t="s">
        <v>1222</v>
      </c>
      <c r="I514" s="65" t="s">
        <v>1227</v>
      </c>
      <c r="J514" s="65" t="s">
        <v>3982</v>
      </c>
      <c r="K514" s="65"/>
      <c r="L514" s="65" t="s">
        <v>62</v>
      </c>
      <c r="M514" s="65" t="s">
        <v>62</v>
      </c>
      <c r="N514" s="65" t="s">
        <v>62</v>
      </c>
      <c r="O514" s="65" t="s">
        <v>61</v>
      </c>
      <c r="P514" s="65" t="s">
        <v>61</v>
      </c>
      <c r="Q514" s="65" t="s">
        <v>61</v>
      </c>
      <c r="R514" s="65" t="s">
        <v>61</v>
      </c>
      <c r="S514" s="65" t="s">
        <v>61</v>
      </c>
      <c r="T514" s="65" t="s">
        <v>62</v>
      </c>
      <c r="U514" s="65" t="s">
        <v>62</v>
      </c>
      <c r="V514" s="65" t="s">
        <v>62</v>
      </c>
      <c r="W514" s="65" t="s">
        <v>61</v>
      </c>
      <c r="X514" s="65" t="s">
        <v>76</v>
      </c>
      <c r="Y514" s="65" t="s">
        <v>76</v>
      </c>
      <c r="Z514" s="65" t="s">
        <v>76</v>
      </c>
      <c r="AA514" s="65" t="s">
        <v>61</v>
      </c>
      <c r="AB514" s="65" t="s">
        <v>77</v>
      </c>
      <c r="AC514" s="65" t="s">
        <v>77</v>
      </c>
      <c r="AD514" s="65" t="s">
        <v>77</v>
      </c>
      <c r="AE514" s="65" t="s">
        <v>61</v>
      </c>
      <c r="AF514" s="65" t="s">
        <v>61</v>
      </c>
      <c r="AG514" s="65" t="s">
        <v>61</v>
      </c>
      <c r="AH514" s="65" t="s">
        <v>61</v>
      </c>
      <c r="AI514" s="65" t="s">
        <v>61</v>
      </c>
      <c r="AJ514" s="65" t="s">
        <v>72</v>
      </c>
      <c r="AK514" s="65" t="s">
        <v>72</v>
      </c>
      <c r="AL514" s="65" t="s">
        <v>72</v>
      </c>
      <c r="AM514" s="65" t="s">
        <v>61</v>
      </c>
    </row>
    <row r="515" spans="1:39" ht="150.75">
      <c r="A515" s="65" t="s">
        <v>3802</v>
      </c>
      <c r="B515" s="65" t="s">
        <v>3186</v>
      </c>
      <c r="C515" s="65" t="s">
        <v>957</v>
      </c>
      <c r="D515" s="65" t="s">
        <v>958</v>
      </c>
      <c r="E515" s="65" t="s">
        <v>950</v>
      </c>
      <c r="F515" s="65" t="s">
        <v>114</v>
      </c>
      <c r="G515" s="65" t="s">
        <v>2694</v>
      </c>
      <c r="H515" s="65" t="s">
        <v>952</v>
      </c>
      <c r="I515" s="65" t="s">
        <v>959</v>
      </c>
      <c r="J515" s="65" t="s">
        <v>3982</v>
      </c>
      <c r="K515" s="65"/>
      <c r="L515" s="65" t="s">
        <v>62</v>
      </c>
      <c r="M515" s="65" t="s">
        <v>62</v>
      </c>
      <c r="N515" s="65" t="s">
        <v>62</v>
      </c>
      <c r="O515" s="65" t="s">
        <v>61</v>
      </c>
      <c r="P515" s="65" t="s">
        <v>61</v>
      </c>
      <c r="Q515" s="65" t="s">
        <v>61</v>
      </c>
      <c r="R515" s="65" t="s">
        <v>61</v>
      </c>
      <c r="S515" s="65" t="s">
        <v>61</v>
      </c>
      <c r="T515" s="65" t="s">
        <v>62</v>
      </c>
      <c r="U515" s="65" t="s">
        <v>62</v>
      </c>
      <c r="V515" s="65" t="s">
        <v>62</v>
      </c>
      <c r="W515" s="65" t="s">
        <v>61</v>
      </c>
      <c r="X515" s="65" t="s">
        <v>76</v>
      </c>
      <c r="Y515" s="65" t="s">
        <v>76</v>
      </c>
      <c r="Z515" s="65" t="s">
        <v>76</v>
      </c>
      <c r="AA515" s="65" t="s">
        <v>61</v>
      </c>
      <c r="AB515" s="65" t="s">
        <v>77</v>
      </c>
      <c r="AC515" s="65" t="s">
        <v>77</v>
      </c>
      <c r="AD515" s="65" t="s">
        <v>77</v>
      </c>
      <c r="AE515" s="65" t="s">
        <v>61</v>
      </c>
      <c r="AF515" s="65" t="s">
        <v>61</v>
      </c>
      <c r="AG515" s="65" t="s">
        <v>61</v>
      </c>
      <c r="AH515" s="65" t="s">
        <v>61</v>
      </c>
      <c r="AI515" s="65" t="s">
        <v>61</v>
      </c>
      <c r="AJ515" s="65" t="s">
        <v>72</v>
      </c>
      <c r="AK515" s="65" t="s">
        <v>72</v>
      </c>
      <c r="AL515" s="65" t="s">
        <v>72</v>
      </c>
      <c r="AM515" s="65" t="s">
        <v>61</v>
      </c>
    </row>
    <row r="516" spans="1:39" ht="150.75">
      <c r="A516" s="65" t="s">
        <v>3803</v>
      </c>
      <c r="B516" s="65" t="s">
        <v>3192</v>
      </c>
      <c r="C516" s="65" t="s">
        <v>957</v>
      </c>
      <c r="D516" s="65" t="s">
        <v>963</v>
      </c>
      <c r="E516" s="65" t="s">
        <v>950</v>
      </c>
      <c r="F516" s="65" t="s">
        <v>114</v>
      </c>
      <c r="G516" s="65" t="s">
        <v>3983</v>
      </c>
      <c r="H516" s="65" t="s">
        <v>952</v>
      </c>
      <c r="I516" s="65" t="s">
        <v>964</v>
      </c>
      <c r="J516" s="65" t="s">
        <v>3982</v>
      </c>
      <c r="K516" s="65"/>
      <c r="L516" s="65" t="s">
        <v>62</v>
      </c>
      <c r="M516" s="65" t="s">
        <v>62</v>
      </c>
      <c r="N516" s="65" t="s">
        <v>62</v>
      </c>
      <c r="O516" s="65" t="s">
        <v>61</v>
      </c>
      <c r="P516" s="65" t="s">
        <v>61</v>
      </c>
      <c r="Q516" s="65" t="s">
        <v>61</v>
      </c>
      <c r="R516" s="65" t="s">
        <v>61</v>
      </c>
      <c r="S516" s="65" t="s">
        <v>61</v>
      </c>
      <c r="T516" s="65" t="s">
        <v>62</v>
      </c>
      <c r="U516" s="65" t="s">
        <v>62</v>
      </c>
      <c r="V516" s="65" t="s">
        <v>62</v>
      </c>
      <c r="W516" s="65" t="s">
        <v>61</v>
      </c>
      <c r="X516" s="65" t="s">
        <v>76</v>
      </c>
      <c r="Y516" s="65" t="s">
        <v>76</v>
      </c>
      <c r="Z516" s="65" t="s">
        <v>76</v>
      </c>
      <c r="AA516" s="65" t="s">
        <v>61</v>
      </c>
      <c r="AB516" s="65" t="s">
        <v>77</v>
      </c>
      <c r="AC516" s="65" t="s">
        <v>77</v>
      </c>
      <c r="AD516" s="65" t="s">
        <v>77</v>
      </c>
      <c r="AE516" s="65" t="s">
        <v>61</v>
      </c>
      <c r="AF516" s="65" t="s">
        <v>61</v>
      </c>
      <c r="AG516" s="65" t="s">
        <v>61</v>
      </c>
      <c r="AH516" s="65" t="s">
        <v>61</v>
      </c>
      <c r="AI516" s="65" t="s">
        <v>61</v>
      </c>
      <c r="AJ516" s="65" t="s">
        <v>72</v>
      </c>
      <c r="AK516" s="65" t="s">
        <v>72</v>
      </c>
      <c r="AL516" s="65" t="s">
        <v>72</v>
      </c>
      <c r="AM516" s="65" t="s">
        <v>61</v>
      </c>
    </row>
    <row r="517" spans="1:39" ht="150.75">
      <c r="A517" s="65" t="s">
        <v>3804</v>
      </c>
      <c r="B517" s="65" t="s">
        <v>3187</v>
      </c>
      <c r="C517" s="65" t="s">
        <v>957</v>
      </c>
      <c r="D517" s="65" t="s">
        <v>961</v>
      </c>
      <c r="E517" s="65" t="s">
        <v>950</v>
      </c>
      <c r="F517" s="65" t="s">
        <v>114</v>
      </c>
      <c r="G517" s="65" t="s">
        <v>3983</v>
      </c>
      <c r="H517" s="65" t="s">
        <v>952</v>
      </c>
      <c r="I517" s="65" t="s">
        <v>962</v>
      </c>
      <c r="J517" s="65" t="s">
        <v>3982</v>
      </c>
      <c r="K517" s="65"/>
      <c r="L517" s="65" t="s">
        <v>62</v>
      </c>
      <c r="M517" s="65" t="s">
        <v>62</v>
      </c>
      <c r="N517" s="65" t="s">
        <v>62</v>
      </c>
      <c r="O517" s="65" t="s">
        <v>61</v>
      </c>
      <c r="P517" s="65" t="s">
        <v>61</v>
      </c>
      <c r="Q517" s="65" t="s">
        <v>61</v>
      </c>
      <c r="R517" s="65" t="s">
        <v>61</v>
      </c>
      <c r="S517" s="65" t="s">
        <v>61</v>
      </c>
      <c r="T517" s="65" t="s">
        <v>62</v>
      </c>
      <c r="U517" s="65" t="s">
        <v>62</v>
      </c>
      <c r="V517" s="65" t="s">
        <v>62</v>
      </c>
      <c r="W517" s="65" t="s">
        <v>61</v>
      </c>
      <c r="X517" s="65" t="s">
        <v>76</v>
      </c>
      <c r="Y517" s="65" t="s">
        <v>76</v>
      </c>
      <c r="Z517" s="65" t="s">
        <v>76</v>
      </c>
      <c r="AA517" s="65" t="s">
        <v>61</v>
      </c>
      <c r="AB517" s="65" t="s">
        <v>77</v>
      </c>
      <c r="AC517" s="65" t="s">
        <v>77</v>
      </c>
      <c r="AD517" s="65" t="s">
        <v>77</v>
      </c>
      <c r="AE517" s="65" t="s">
        <v>61</v>
      </c>
      <c r="AF517" s="65" t="s">
        <v>61</v>
      </c>
      <c r="AG517" s="65" t="s">
        <v>61</v>
      </c>
      <c r="AH517" s="65" t="s">
        <v>61</v>
      </c>
      <c r="AI517" s="65" t="s">
        <v>61</v>
      </c>
      <c r="AJ517" s="65" t="s">
        <v>72</v>
      </c>
      <c r="AK517" s="65" t="s">
        <v>72</v>
      </c>
      <c r="AL517" s="65" t="s">
        <v>72</v>
      </c>
      <c r="AM517" s="65" t="s">
        <v>61</v>
      </c>
    </row>
    <row r="518" spans="1:39" ht="168">
      <c r="A518" s="65" t="s">
        <v>3805</v>
      </c>
      <c r="B518" s="65" t="s">
        <v>3192</v>
      </c>
      <c r="C518" s="65" t="s">
        <v>405</v>
      </c>
      <c r="D518" s="65" t="s">
        <v>411</v>
      </c>
      <c r="E518" s="65" t="s">
        <v>329</v>
      </c>
      <c r="F518" s="65" t="s">
        <v>149</v>
      </c>
      <c r="G518" s="65" t="s">
        <v>3983</v>
      </c>
      <c r="H518" s="65" t="s">
        <v>399</v>
      </c>
      <c r="I518" s="65" t="s">
        <v>412</v>
      </c>
      <c r="J518" s="65" t="s">
        <v>3982</v>
      </c>
      <c r="K518" s="65"/>
      <c r="L518" s="65" t="s">
        <v>62</v>
      </c>
      <c r="M518" s="65" t="s">
        <v>62</v>
      </c>
      <c r="N518" s="65" t="s">
        <v>62</v>
      </c>
      <c r="O518" s="65" t="s">
        <v>61</v>
      </c>
      <c r="P518" s="65" t="s">
        <v>61</v>
      </c>
      <c r="Q518" s="65" t="s">
        <v>61</v>
      </c>
      <c r="R518" s="65" t="s">
        <v>61</v>
      </c>
      <c r="S518" s="65" t="s">
        <v>61</v>
      </c>
      <c r="T518" s="65" t="s">
        <v>62</v>
      </c>
      <c r="U518" s="65" t="s">
        <v>62</v>
      </c>
      <c r="V518" s="65" t="s">
        <v>62</v>
      </c>
      <c r="W518" s="65" t="s">
        <v>61</v>
      </c>
      <c r="X518" s="65" t="s">
        <v>76</v>
      </c>
      <c r="Y518" s="65" t="s">
        <v>76</v>
      </c>
      <c r="Z518" s="65" t="s">
        <v>76</v>
      </c>
      <c r="AA518" s="65" t="s">
        <v>61</v>
      </c>
      <c r="AB518" s="65" t="s">
        <v>77</v>
      </c>
      <c r="AC518" s="65" t="s">
        <v>77</v>
      </c>
      <c r="AD518" s="65" t="s">
        <v>77</v>
      </c>
      <c r="AE518" s="65" t="s">
        <v>61</v>
      </c>
      <c r="AF518" s="65" t="s">
        <v>61</v>
      </c>
      <c r="AG518" s="65" t="s">
        <v>61</v>
      </c>
      <c r="AH518" s="65" t="s">
        <v>61</v>
      </c>
      <c r="AI518" s="65" t="s">
        <v>61</v>
      </c>
      <c r="AJ518" s="65" t="s">
        <v>72</v>
      </c>
      <c r="AK518" s="65" t="s">
        <v>72</v>
      </c>
      <c r="AL518" s="65" t="s">
        <v>72</v>
      </c>
      <c r="AM518" s="65" t="s">
        <v>61</v>
      </c>
    </row>
    <row r="519" spans="1:39" ht="168">
      <c r="A519" s="65" t="s">
        <v>3806</v>
      </c>
      <c r="B519" s="65" t="s">
        <v>3192</v>
      </c>
      <c r="C519" s="65" t="s">
        <v>405</v>
      </c>
      <c r="D519" s="65" t="s">
        <v>420</v>
      </c>
      <c r="E519" s="65" t="s">
        <v>329</v>
      </c>
      <c r="F519" s="65" t="s">
        <v>149</v>
      </c>
      <c r="G519" s="65" t="s">
        <v>3983</v>
      </c>
      <c r="H519" s="65" t="s">
        <v>399</v>
      </c>
      <c r="I519" s="65" t="s">
        <v>421</v>
      </c>
      <c r="J519" s="65" t="s">
        <v>3982</v>
      </c>
      <c r="K519" s="65"/>
      <c r="L519" s="65" t="s">
        <v>62</v>
      </c>
      <c r="M519" s="65" t="s">
        <v>62</v>
      </c>
      <c r="N519" s="65" t="s">
        <v>62</v>
      </c>
      <c r="O519" s="65" t="s">
        <v>61</v>
      </c>
      <c r="P519" s="65" t="s">
        <v>61</v>
      </c>
      <c r="Q519" s="65" t="s">
        <v>61</v>
      </c>
      <c r="R519" s="65" t="s">
        <v>61</v>
      </c>
      <c r="S519" s="65" t="s">
        <v>61</v>
      </c>
      <c r="T519" s="65" t="s">
        <v>62</v>
      </c>
      <c r="U519" s="65" t="s">
        <v>62</v>
      </c>
      <c r="V519" s="65" t="s">
        <v>62</v>
      </c>
      <c r="W519" s="65" t="s">
        <v>61</v>
      </c>
      <c r="X519" s="65" t="s">
        <v>76</v>
      </c>
      <c r="Y519" s="65" t="s">
        <v>76</v>
      </c>
      <c r="Z519" s="65" t="s">
        <v>76</v>
      </c>
      <c r="AA519" s="65" t="s">
        <v>61</v>
      </c>
      <c r="AB519" s="65" t="s">
        <v>77</v>
      </c>
      <c r="AC519" s="65" t="s">
        <v>77</v>
      </c>
      <c r="AD519" s="65" t="s">
        <v>77</v>
      </c>
      <c r="AE519" s="65" t="s">
        <v>61</v>
      </c>
      <c r="AF519" s="65" t="s">
        <v>61</v>
      </c>
      <c r="AG519" s="65" t="s">
        <v>61</v>
      </c>
      <c r="AH519" s="65" t="s">
        <v>61</v>
      </c>
      <c r="AI519" s="65" t="s">
        <v>61</v>
      </c>
      <c r="AJ519" s="65" t="s">
        <v>72</v>
      </c>
      <c r="AK519" s="65" t="s">
        <v>72</v>
      </c>
      <c r="AL519" s="65" t="s">
        <v>72</v>
      </c>
      <c r="AM519" s="65" t="s">
        <v>61</v>
      </c>
    </row>
    <row r="520" spans="1:39" ht="216.75">
      <c r="A520" s="65" t="s">
        <v>3807</v>
      </c>
      <c r="B520" s="65" t="s">
        <v>3187</v>
      </c>
      <c r="C520" s="65" t="s">
        <v>405</v>
      </c>
      <c r="D520" s="65" t="s">
        <v>408</v>
      </c>
      <c r="E520" s="65" t="s">
        <v>329</v>
      </c>
      <c r="F520" s="65" t="s">
        <v>149</v>
      </c>
      <c r="G520" s="65" t="s">
        <v>3983</v>
      </c>
      <c r="H520" s="65" t="s">
        <v>399</v>
      </c>
      <c r="I520" s="65" t="s">
        <v>409</v>
      </c>
      <c r="J520" s="65" t="s">
        <v>3984</v>
      </c>
      <c r="K520" s="65" t="s">
        <v>3985</v>
      </c>
      <c r="L520" s="65" t="s">
        <v>102</v>
      </c>
      <c r="M520" s="65" t="s">
        <v>62</v>
      </c>
      <c r="N520" s="68" t="s">
        <v>3343</v>
      </c>
      <c r="O520" s="65" t="s">
        <v>62</v>
      </c>
      <c r="P520" s="65" t="s">
        <v>61</v>
      </c>
      <c r="Q520" s="65" t="s">
        <v>61</v>
      </c>
      <c r="R520" s="65" t="s">
        <v>61</v>
      </c>
      <c r="S520" s="65" t="s">
        <v>61</v>
      </c>
      <c r="T520" s="65" t="s">
        <v>62</v>
      </c>
      <c r="U520" s="65" t="s">
        <v>62</v>
      </c>
      <c r="V520" s="65" t="s">
        <v>62</v>
      </c>
      <c r="W520" s="65" t="s">
        <v>61</v>
      </c>
      <c r="X520" s="65" t="s">
        <v>3505</v>
      </c>
      <c r="Y520" s="65" t="s">
        <v>76</v>
      </c>
      <c r="Z520" s="68" t="s">
        <v>3343</v>
      </c>
      <c r="AA520" s="65" t="s">
        <v>62</v>
      </c>
      <c r="AB520" s="65" t="s">
        <v>64</v>
      </c>
      <c r="AC520" s="65" t="s">
        <v>77</v>
      </c>
      <c r="AD520" s="65" t="s">
        <v>3343</v>
      </c>
      <c r="AE520" s="65" t="s">
        <v>62</v>
      </c>
      <c r="AF520" s="65" t="s">
        <v>62</v>
      </c>
      <c r="AG520" s="65" t="s">
        <v>61</v>
      </c>
      <c r="AH520" s="65" t="s">
        <v>3343</v>
      </c>
      <c r="AI520" s="65" t="s">
        <v>62</v>
      </c>
      <c r="AJ520" s="65" t="s">
        <v>162</v>
      </c>
      <c r="AK520" s="65" t="s">
        <v>72</v>
      </c>
      <c r="AL520" s="65" t="s">
        <v>3343</v>
      </c>
      <c r="AM520" s="65" t="s">
        <v>62</v>
      </c>
    </row>
    <row r="521" spans="1:39" ht="168">
      <c r="A521" s="65" t="s">
        <v>3808</v>
      </c>
      <c r="B521" s="65" t="s">
        <v>3187</v>
      </c>
      <c r="C521" s="65" t="s">
        <v>405</v>
      </c>
      <c r="D521" s="65" t="s">
        <v>418</v>
      </c>
      <c r="E521" s="65" t="s">
        <v>329</v>
      </c>
      <c r="F521" s="65" t="s">
        <v>149</v>
      </c>
      <c r="G521" s="65" t="s">
        <v>3983</v>
      </c>
      <c r="H521" s="65" t="s">
        <v>399</v>
      </c>
      <c r="I521" s="65" t="s">
        <v>419</v>
      </c>
      <c r="J521" s="65" t="s">
        <v>3982</v>
      </c>
      <c r="K521" s="65"/>
      <c r="L521" s="65" t="s">
        <v>62</v>
      </c>
      <c r="M521" s="65" t="s">
        <v>62</v>
      </c>
      <c r="N521" s="65" t="s">
        <v>62</v>
      </c>
      <c r="O521" s="65" t="s">
        <v>61</v>
      </c>
      <c r="P521" s="65" t="s">
        <v>61</v>
      </c>
      <c r="Q521" s="65" t="s">
        <v>61</v>
      </c>
      <c r="R521" s="65" t="s">
        <v>61</v>
      </c>
      <c r="S521" s="65" t="s">
        <v>61</v>
      </c>
      <c r="T521" s="65" t="s">
        <v>62</v>
      </c>
      <c r="U521" s="65" t="s">
        <v>62</v>
      </c>
      <c r="V521" s="65" t="s">
        <v>62</v>
      </c>
      <c r="W521" s="65" t="s">
        <v>61</v>
      </c>
      <c r="X521" s="65" t="s">
        <v>76</v>
      </c>
      <c r="Y521" s="65" t="s">
        <v>76</v>
      </c>
      <c r="Z521" s="65" t="s">
        <v>76</v>
      </c>
      <c r="AA521" s="65" t="s">
        <v>61</v>
      </c>
      <c r="AB521" s="65" t="s">
        <v>77</v>
      </c>
      <c r="AC521" s="65" t="s">
        <v>77</v>
      </c>
      <c r="AD521" s="65" t="s">
        <v>77</v>
      </c>
      <c r="AE521" s="65" t="s">
        <v>61</v>
      </c>
      <c r="AF521" s="65" t="s">
        <v>61</v>
      </c>
      <c r="AG521" s="65" t="s">
        <v>61</v>
      </c>
      <c r="AH521" s="65" t="s">
        <v>61</v>
      </c>
      <c r="AI521" s="65" t="s">
        <v>61</v>
      </c>
      <c r="AJ521" s="65" t="s">
        <v>72</v>
      </c>
      <c r="AK521" s="65" t="s">
        <v>72</v>
      </c>
      <c r="AL521" s="65" t="s">
        <v>72</v>
      </c>
      <c r="AM521" s="65" t="s">
        <v>61</v>
      </c>
    </row>
    <row r="522" spans="1:39" ht="168">
      <c r="A522" s="65" t="s">
        <v>3809</v>
      </c>
      <c r="B522" s="65" t="s">
        <v>3186</v>
      </c>
      <c r="C522" s="65" t="s">
        <v>405</v>
      </c>
      <c r="D522" s="65" t="s">
        <v>406</v>
      </c>
      <c r="E522" s="65" t="s">
        <v>329</v>
      </c>
      <c r="F522" s="65" t="s">
        <v>149</v>
      </c>
      <c r="G522" s="65" t="s">
        <v>2704</v>
      </c>
      <c r="H522" s="65" t="s">
        <v>399</v>
      </c>
      <c r="I522" s="65" t="s">
        <v>407</v>
      </c>
      <c r="J522" s="65" t="s">
        <v>3982</v>
      </c>
      <c r="K522" s="65"/>
      <c r="L522" s="65" t="s">
        <v>62</v>
      </c>
      <c r="M522" s="65" t="s">
        <v>62</v>
      </c>
      <c r="N522" s="65" t="s">
        <v>62</v>
      </c>
      <c r="O522" s="65" t="s">
        <v>61</v>
      </c>
      <c r="P522" s="65" t="s">
        <v>61</v>
      </c>
      <c r="Q522" s="65" t="s">
        <v>61</v>
      </c>
      <c r="R522" s="65" t="s">
        <v>61</v>
      </c>
      <c r="S522" s="65" t="s">
        <v>61</v>
      </c>
      <c r="T522" s="65" t="s">
        <v>62</v>
      </c>
      <c r="U522" s="65" t="s">
        <v>62</v>
      </c>
      <c r="V522" s="65" t="s">
        <v>62</v>
      </c>
      <c r="W522" s="65" t="s">
        <v>61</v>
      </c>
      <c r="X522" s="65" t="s">
        <v>76</v>
      </c>
      <c r="Y522" s="65" t="s">
        <v>76</v>
      </c>
      <c r="Z522" s="65" t="s">
        <v>76</v>
      </c>
      <c r="AA522" s="65" t="s">
        <v>61</v>
      </c>
      <c r="AB522" s="65" t="s">
        <v>77</v>
      </c>
      <c r="AC522" s="65" t="s">
        <v>77</v>
      </c>
      <c r="AD522" s="65" t="s">
        <v>77</v>
      </c>
      <c r="AE522" s="65" t="s">
        <v>61</v>
      </c>
      <c r="AF522" s="65" t="s">
        <v>61</v>
      </c>
      <c r="AG522" s="65" t="s">
        <v>61</v>
      </c>
      <c r="AH522" s="65" t="s">
        <v>61</v>
      </c>
      <c r="AI522" s="65" t="s">
        <v>61</v>
      </c>
      <c r="AJ522" s="65" t="s">
        <v>72</v>
      </c>
      <c r="AK522" s="65" t="s">
        <v>72</v>
      </c>
      <c r="AL522" s="65" t="s">
        <v>72</v>
      </c>
      <c r="AM522" s="65" t="s">
        <v>61</v>
      </c>
    </row>
    <row r="523" spans="1:39" ht="168">
      <c r="A523" s="65" t="s">
        <v>3810</v>
      </c>
      <c r="B523" s="65" t="s">
        <v>3186</v>
      </c>
      <c r="C523" s="65" t="s">
        <v>405</v>
      </c>
      <c r="D523" s="65" t="s">
        <v>414</v>
      </c>
      <c r="E523" s="65" t="s">
        <v>329</v>
      </c>
      <c r="F523" s="65" t="s">
        <v>149</v>
      </c>
      <c r="G523" s="65" t="s">
        <v>2704</v>
      </c>
      <c r="H523" s="65" t="s">
        <v>399</v>
      </c>
      <c r="I523" s="65" t="s">
        <v>415</v>
      </c>
      <c r="J523" s="65" t="s">
        <v>3984</v>
      </c>
      <c r="K523" s="65" t="s">
        <v>3992</v>
      </c>
      <c r="L523" s="65" t="s">
        <v>62</v>
      </c>
      <c r="M523" s="65" t="s">
        <v>62</v>
      </c>
      <c r="N523" s="65" t="s">
        <v>62</v>
      </c>
      <c r="O523" s="65" t="s">
        <v>61</v>
      </c>
      <c r="P523" s="65" t="s">
        <v>61</v>
      </c>
      <c r="Q523" s="65" t="s">
        <v>61</v>
      </c>
      <c r="R523" s="65" t="s">
        <v>61</v>
      </c>
      <c r="S523" s="65" t="s">
        <v>61</v>
      </c>
      <c r="T523" s="65" t="s">
        <v>62</v>
      </c>
      <c r="U523" s="65" t="s">
        <v>62</v>
      </c>
      <c r="V523" s="65" t="s">
        <v>62</v>
      </c>
      <c r="W523" s="65" t="s">
        <v>61</v>
      </c>
      <c r="X523" s="65" t="s">
        <v>3811</v>
      </c>
      <c r="Y523" s="65" t="s">
        <v>3424</v>
      </c>
      <c r="Z523" s="68" t="s">
        <v>3343</v>
      </c>
      <c r="AA523" s="65" t="s">
        <v>62</v>
      </c>
      <c r="AB523" s="65" t="s">
        <v>125</v>
      </c>
      <c r="AC523" s="65" t="s">
        <v>77</v>
      </c>
      <c r="AD523" s="65" t="s">
        <v>3343</v>
      </c>
      <c r="AE523" s="65" t="s">
        <v>62</v>
      </c>
      <c r="AF523" s="65" t="s">
        <v>61</v>
      </c>
      <c r="AG523" s="65" t="s">
        <v>61</v>
      </c>
      <c r="AH523" s="65" t="s">
        <v>61</v>
      </c>
      <c r="AI523" s="65" t="s">
        <v>61</v>
      </c>
      <c r="AJ523" s="65" t="s">
        <v>72</v>
      </c>
      <c r="AK523" s="65" t="s">
        <v>72</v>
      </c>
      <c r="AL523" s="65" t="s">
        <v>72</v>
      </c>
      <c r="AM523" s="65" t="s">
        <v>61</v>
      </c>
    </row>
    <row r="524" spans="1:39" ht="168">
      <c r="A524" s="65" t="s">
        <v>3812</v>
      </c>
      <c r="B524" s="65" t="s">
        <v>3192</v>
      </c>
      <c r="C524" s="65" t="s">
        <v>1282</v>
      </c>
      <c r="D524" s="65" t="s">
        <v>1289</v>
      </c>
      <c r="E524" s="65" t="s">
        <v>1274</v>
      </c>
      <c r="F524" s="65" t="s">
        <v>149</v>
      </c>
      <c r="G524" s="65" t="s">
        <v>3983</v>
      </c>
      <c r="H524" s="65" t="s">
        <v>1276</v>
      </c>
      <c r="I524" s="65" t="s">
        <v>1290</v>
      </c>
      <c r="J524" s="65" t="s">
        <v>3982</v>
      </c>
      <c r="K524" s="65"/>
      <c r="L524" s="65" t="s">
        <v>62</v>
      </c>
      <c r="M524" s="65" t="s">
        <v>62</v>
      </c>
      <c r="N524" s="65" t="s">
        <v>62</v>
      </c>
      <c r="O524" s="65" t="s">
        <v>61</v>
      </c>
      <c r="P524" s="65" t="s">
        <v>61</v>
      </c>
      <c r="Q524" s="65" t="s">
        <v>61</v>
      </c>
      <c r="R524" s="65" t="s">
        <v>61</v>
      </c>
      <c r="S524" s="65" t="s">
        <v>61</v>
      </c>
      <c r="T524" s="65" t="s">
        <v>62</v>
      </c>
      <c r="U524" s="65" t="s">
        <v>62</v>
      </c>
      <c r="V524" s="65" t="s">
        <v>62</v>
      </c>
      <c r="W524" s="65" t="s">
        <v>61</v>
      </c>
      <c r="X524" s="65" t="s">
        <v>76</v>
      </c>
      <c r="Y524" s="65" t="s">
        <v>76</v>
      </c>
      <c r="Z524" s="65" t="s">
        <v>76</v>
      </c>
      <c r="AA524" s="65" t="s">
        <v>61</v>
      </c>
      <c r="AB524" s="65" t="s">
        <v>77</v>
      </c>
      <c r="AC524" s="65" t="s">
        <v>77</v>
      </c>
      <c r="AD524" s="65" t="s">
        <v>77</v>
      </c>
      <c r="AE524" s="65" t="s">
        <v>61</v>
      </c>
      <c r="AF524" s="65" t="s">
        <v>61</v>
      </c>
      <c r="AG524" s="65" t="s">
        <v>61</v>
      </c>
      <c r="AH524" s="65" t="s">
        <v>61</v>
      </c>
      <c r="AI524" s="65" t="s">
        <v>61</v>
      </c>
      <c r="AJ524" s="65" t="s">
        <v>72</v>
      </c>
      <c r="AK524" s="65" t="s">
        <v>72</v>
      </c>
      <c r="AL524" s="65" t="s">
        <v>72</v>
      </c>
      <c r="AM524" s="65" t="s">
        <v>61</v>
      </c>
    </row>
    <row r="525" spans="1:39" ht="168">
      <c r="A525" s="65" t="s">
        <v>3813</v>
      </c>
      <c r="B525" s="65" t="s">
        <v>3192</v>
      </c>
      <c r="C525" s="65" t="s">
        <v>1282</v>
      </c>
      <c r="D525" s="65" t="s">
        <v>1300</v>
      </c>
      <c r="E525" s="65" t="s">
        <v>1274</v>
      </c>
      <c r="F525" s="65" t="s">
        <v>149</v>
      </c>
      <c r="G525" s="65" t="s">
        <v>3983</v>
      </c>
      <c r="H525" s="65" t="s">
        <v>1276</v>
      </c>
      <c r="I525" s="65" t="s">
        <v>1301</v>
      </c>
      <c r="J525" s="65" t="s">
        <v>3984</v>
      </c>
      <c r="K525" s="65" t="s">
        <v>3992</v>
      </c>
      <c r="L525" s="65" t="s">
        <v>62</v>
      </c>
      <c r="M525" s="65" t="s">
        <v>62</v>
      </c>
      <c r="N525" s="65" t="s">
        <v>62</v>
      </c>
      <c r="O525" s="65" t="s">
        <v>61</v>
      </c>
      <c r="P525" s="65" t="s">
        <v>61</v>
      </c>
      <c r="Q525" s="65" t="s">
        <v>61</v>
      </c>
      <c r="R525" s="65" t="s">
        <v>61</v>
      </c>
      <c r="S525" s="65" t="s">
        <v>61</v>
      </c>
      <c r="T525" s="65" t="s">
        <v>62</v>
      </c>
      <c r="U525" s="65" t="s">
        <v>62</v>
      </c>
      <c r="V525" s="65" t="s">
        <v>62</v>
      </c>
      <c r="W525" s="65" t="s">
        <v>61</v>
      </c>
      <c r="X525" s="65" t="s">
        <v>76</v>
      </c>
      <c r="Y525" s="65" t="s">
        <v>3424</v>
      </c>
      <c r="Z525" s="68" t="s">
        <v>3343</v>
      </c>
      <c r="AA525" s="65" t="s">
        <v>62</v>
      </c>
      <c r="AB525" s="65" t="s">
        <v>77</v>
      </c>
      <c r="AC525" s="65" t="s">
        <v>125</v>
      </c>
      <c r="AD525" s="65" t="s">
        <v>3343</v>
      </c>
      <c r="AE525" s="65" t="s">
        <v>62</v>
      </c>
      <c r="AF525" s="65" t="s">
        <v>61</v>
      </c>
      <c r="AG525" s="65" t="s">
        <v>61</v>
      </c>
      <c r="AH525" s="65" t="s">
        <v>61</v>
      </c>
      <c r="AI525" s="65" t="s">
        <v>61</v>
      </c>
      <c r="AJ525" s="65" t="s">
        <v>72</v>
      </c>
      <c r="AK525" s="65" t="s">
        <v>72</v>
      </c>
      <c r="AL525" s="65" t="s">
        <v>72</v>
      </c>
      <c r="AM525" s="65" t="s">
        <v>61</v>
      </c>
    </row>
    <row r="526" spans="1:39" ht="200.25">
      <c r="A526" s="65" t="s">
        <v>3814</v>
      </c>
      <c r="B526" s="65" t="s">
        <v>3187</v>
      </c>
      <c r="C526" s="65" t="s">
        <v>1282</v>
      </c>
      <c r="D526" s="65" t="s">
        <v>1286</v>
      </c>
      <c r="E526" s="65" t="s">
        <v>1274</v>
      </c>
      <c r="F526" s="65" t="s">
        <v>149</v>
      </c>
      <c r="G526" s="65" t="s">
        <v>3983</v>
      </c>
      <c r="H526" s="65" t="s">
        <v>1276</v>
      </c>
      <c r="I526" s="65" t="s">
        <v>1287</v>
      </c>
      <c r="J526" s="65" t="s">
        <v>3984</v>
      </c>
      <c r="K526" s="65" t="s">
        <v>3985</v>
      </c>
      <c r="L526" s="65" t="s">
        <v>102</v>
      </c>
      <c r="M526" s="65" t="s">
        <v>62</v>
      </c>
      <c r="N526" s="68" t="s">
        <v>3343</v>
      </c>
      <c r="O526" s="65" t="s">
        <v>62</v>
      </c>
      <c r="P526" s="65" t="s">
        <v>61</v>
      </c>
      <c r="Q526" s="65" t="s">
        <v>61</v>
      </c>
      <c r="R526" s="65" t="s">
        <v>61</v>
      </c>
      <c r="S526" s="65" t="s">
        <v>61</v>
      </c>
      <c r="T526" s="65" t="s">
        <v>62</v>
      </c>
      <c r="U526" s="65" t="s">
        <v>62</v>
      </c>
      <c r="V526" s="65" t="s">
        <v>62</v>
      </c>
      <c r="W526" s="65" t="s">
        <v>61</v>
      </c>
      <c r="X526" s="65" t="s">
        <v>3359</v>
      </c>
      <c r="Y526" s="65" t="s">
        <v>222</v>
      </c>
      <c r="Z526" s="68" t="s">
        <v>3343</v>
      </c>
      <c r="AA526" s="65" t="s">
        <v>62</v>
      </c>
      <c r="AB526" s="65" t="s">
        <v>64</v>
      </c>
      <c r="AC526" s="65" t="s">
        <v>77</v>
      </c>
      <c r="AD526" s="65" t="s">
        <v>3343</v>
      </c>
      <c r="AE526" s="65" t="s">
        <v>62</v>
      </c>
      <c r="AF526" s="65" t="s">
        <v>62</v>
      </c>
      <c r="AG526" s="65" t="s">
        <v>61</v>
      </c>
      <c r="AH526" s="65" t="s">
        <v>3343</v>
      </c>
      <c r="AI526" s="65" t="s">
        <v>62</v>
      </c>
      <c r="AJ526" s="65" t="s">
        <v>162</v>
      </c>
      <c r="AK526" s="65" t="s">
        <v>72</v>
      </c>
      <c r="AL526" s="65" t="s">
        <v>3343</v>
      </c>
      <c r="AM526" s="65" t="s">
        <v>62</v>
      </c>
    </row>
    <row r="527" spans="1:39" ht="168">
      <c r="A527" s="65" t="s">
        <v>3815</v>
      </c>
      <c r="B527" s="65" t="s">
        <v>3187</v>
      </c>
      <c r="C527" s="65" t="s">
        <v>1282</v>
      </c>
      <c r="D527" s="65" t="s">
        <v>1297</v>
      </c>
      <c r="E527" s="65" t="s">
        <v>1274</v>
      </c>
      <c r="F527" s="65" t="s">
        <v>149</v>
      </c>
      <c r="G527" s="65" t="s">
        <v>3983</v>
      </c>
      <c r="H527" s="65" t="s">
        <v>1276</v>
      </c>
      <c r="I527" s="65" t="s">
        <v>1298</v>
      </c>
      <c r="J527" s="65" t="s">
        <v>3984</v>
      </c>
      <c r="K527" s="65" t="s">
        <v>19</v>
      </c>
      <c r="L527" s="65" t="s">
        <v>62</v>
      </c>
      <c r="M527" s="65" t="s">
        <v>62</v>
      </c>
      <c r="N527" s="65" t="s">
        <v>62</v>
      </c>
      <c r="O527" s="65" t="s">
        <v>61</v>
      </c>
      <c r="P527" s="65" t="s">
        <v>61</v>
      </c>
      <c r="Q527" s="65" t="s">
        <v>61</v>
      </c>
      <c r="R527" s="65" t="s">
        <v>61</v>
      </c>
      <c r="S527" s="65" t="s">
        <v>61</v>
      </c>
      <c r="T527" s="65" t="s">
        <v>62</v>
      </c>
      <c r="U527" s="65" t="s">
        <v>62</v>
      </c>
      <c r="V527" s="65" t="s">
        <v>62</v>
      </c>
      <c r="W527" s="65" t="s">
        <v>61</v>
      </c>
      <c r="X527" s="65" t="s">
        <v>536</v>
      </c>
      <c r="Y527" s="65" t="s">
        <v>536</v>
      </c>
      <c r="Z527" s="65" t="s">
        <v>536</v>
      </c>
      <c r="AA527" s="65" t="s">
        <v>61</v>
      </c>
      <c r="AB527" s="65" t="s">
        <v>64</v>
      </c>
      <c r="AC527" s="65" t="s">
        <v>77</v>
      </c>
      <c r="AD527" s="65" t="s">
        <v>3343</v>
      </c>
      <c r="AE527" s="65" t="s">
        <v>62</v>
      </c>
      <c r="AF527" s="65" t="s">
        <v>61</v>
      </c>
      <c r="AG527" s="65" t="s">
        <v>61</v>
      </c>
      <c r="AH527" s="65" t="s">
        <v>61</v>
      </c>
      <c r="AI527" s="65" t="s">
        <v>61</v>
      </c>
      <c r="AJ527" s="65" t="s">
        <v>72</v>
      </c>
      <c r="AK527" s="65" t="s">
        <v>72</v>
      </c>
      <c r="AL527" s="65" t="s">
        <v>72</v>
      </c>
      <c r="AM527" s="65" t="s">
        <v>61</v>
      </c>
    </row>
    <row r="528" spans="1:39" ht="168">
      <c r="A528" s="65" t="s">
        <v>3816</v>
      </c>
      <c r="B528" s="65" t="s">
        <v>3186</v>
      </c>
      <c r="C528" s="65" t="s">
        <v>1282</v>
      </c>
      <c r="D528" s="65" t="s">
        <v>1283</v>
      </c>
      <c r="E528" s="65" t="s">
        <v>1274</v>
      </c>
      <c r="F528" s="65" t="s">
        <v>149</v>
      </c>
      <c r="G528" s="65" t="s">
        <v>2704</v>
      </c>
      <c r="H528" s="65" t="s">
        <v>1276</v>
      </c>
      <c r="I528" s="65" t="s">
        <v>1284</v>
      </c>
      <c r="J528" s="65" t="s">
        <v>3984</v>
      </c>
      <c r="K528" s="65" t="s">
        <v>18</v>
      </c>
      <c r="L528" s="65" t="s">
        <v>62</v>
      </c>
      <c r="M528" s="65" t="s">
        <v>62</v>
      </c>
      <c r="N528" s="65" t="s">
        <v>62</v>
      </c>
      <c r="O528" s="65" t="s">
        <v>61</v>
      </c>
      <c r="P528" s="65" t="s">
        <v>61</v>
      </c>
      <c r="Q528" s="65" t="s">
        <v>61</v>
      </c>
      <c r="R528" s="65" t="s">
        <v>61</v>
      </c>
      <c r="S528" s="65" t="s">
        <v>61</v>
      </c>
      <c r="T528" s="65" t="s">
        <v>62</v>
      </c>
      <c r="U528" s="65" t="s">
        <v>62</v>
      </c>
      <c r="V528" s="65" t="s">
        <v>62</v>
      </c>
      <c r="W528" s="65" t="s">
        <v>61</v>
      </c>
      <c r="X528" s="65" t="s">
        <v>76</v>
      </c>
      <c r="Y528" s="65" t="s">
        <v>536</v>
      </c>
      <c r="Z528" s="68" t="s">
        <v>3343</v>
      </c>
      <c r="AA528" s="65" t="s">
        <v>62</v>
      </c>
      <c r="AB528" s="65" t="s">
        <v>77</v>
      </c>
      <c r="AC528" s="65" t="s">
        <v>77</v>
      </c>
      <c r="AD528" s="65" t="s">
        <v>77</v>
      </c>
      <c r="AE528" s="65" t="s">
        <v>61</v>
      </c>
      <c r="AF528" s="65" t="s">
        <v>61</v>
      </c>
      <c r="AG528" s="65" t="s">
        <v>61</v>
      </c>
      <c r="AH528" s="65" t="s">
        <v>61</v>
      </c>
      <c r="AI528" s="65" t="s">
        <v>61</v>
      </c>
      <c r="AJ528" s="65" t="s">
        <v>72</v>
      </c>
      <c r="AK528" s="65" t="s">
        <v>72</v>
      </c>
      <c r="AL528" s="65" t="s">
        <v>72</v>
      </c>
      <c r="AM528" s="65" t="s">
        <v>61</v>
      </c>
    </row>
    <row r="529" spans="1:39" ht="216.75">
      <c r="A529" s="65" t="s">
        <v>3817</v>
      </c>
      <c r="B529" s="65" t="s">
        <v>3186</v>
      </c>
      <c r="C529" s="65" t="s">
        <v>1282</v>
      </c>
      <c r="D529" s="65" t="s">
        <v>1293</v>
      </c>
      <c r="E529" s="65" t="s">
        <v>1274</v>
      </c>
      <c r="F529" s="65" t="s">
        <v>149</v>
      </c>
      <c r="G529" s="65" t="s">
        <v>2704</v>
      </c>
      <c r="H529" s="65" t="s">
        <v>1276</v>
      </c>
      <c r="I529" s="65" t="s">
        <v>1294</v>
      </c>
      <c r="J529" s="65" t="s">
        <v>3984</v>
      </c>
      <c r="K529" s="65" t="s">
        <v>4002</v>
      </c>
      <c r="L529" s="65" t="s">
        <v>62</v>
      </c>
      <c r="M529" s="65" t="s">
        <v>62</v>
      </c>
      <c r="N529" s="65" t="s">
        <v>62</v>
      </c>
      <c r="O529" s="65" t="s">
        <v>61</v>
      </c>
      <c r="P529" s="65" t="s">
        <v>62</v>
      </c>
      <c r="Q529" s="65" t="s">
        <v>61</v>
      </c>
      <c r="R529" s="68" t="s">
        <v>3343</v>
      </c>
      <c r="S529" s="65" t="s">
        <v>62</v>
      </c>
      <c r="T529" s="65" t="s">
        <v>61</v>
      </c>
      <c r="U529" s="65" t="s">
        <v>62</v>
      </c>
      <c r="V529" s="68" t="s">
        <v>3343</v>
      </c>
      <c r="W529" s="65" t="s">
        <v>62</v>
      </c>
      <c r="X529" s="65" t="s">
        <v>73</v>
      </c>
      <c r="Y529" s="65" t="s">
        <v>76</v>
      </c>
      <c r="Z529" s="68" t="s">
        <v>3343</v>
      </c>
      <c r="AA529" s="65" t="s">
        <v>62</v>
      </c>
      <c r="AB529" s="65" t="s">
        <v>73</v>
      </c>
      <c r="AC529" s="65" t="s">
        <v>77</v>
      </c>
      <c r="AD529" s="65" t="s">
        <v>3343</v>
      </c>
      <c r="AE529" s="65" t="s">
        <v>62</v>
      </c>
      <c r="AF529" s="65" t="s">
        <v>61</v>
      </c>
      <c r="AG529" s="65" t="s">
        <v>61</v>
      </c>
      <c r="AH529" s="65" t="s">
        <v>61</v>
      </c>
      <c r="AI529" s="65" t="s">
        <v>61</v>
      </c>
      <c r="AJ529" s="65" t="s">
        <v>850</v>
      </c>
      <c r="AK529" s="65" t="s">
        <v>72</v>
      </c>
      <c r="AL529" s="65" t="s">
        <v>3343</v>
      </c>
      <c r="AM529" s="65" t="s">
        <v>62</v>
      </c>
    </row>
    <row r="530" spans="1:39" ht="168">
      <c r="A530" s="65" t="s">
        <v>3818</v>
      </c>
      <c r="B530" s="65" t="s">
        <v>3186</v>
      </c>
      <c r="C530" s="65" t="s">
        <v>2053</v>
      </c>
      <c r="D530" s="65" t="s">
        <v>2054</v>
      </c>
      <c r="E530" s="65" t="s">
        <v>2046</v>
      </c>
      <c r="F530" s="65" t="s">
        <v>149</v>
      </c>
      <c r="G530" s="65" t="s">
        <v>2704</v>
      </c>
      <c r="H530" s="65" t="s">
        <v>2048</v>
      </c>
      <c r="I530" s="65" t="s">
        <v>2055</v>
      </c>
      <c r="J530" s="65" t="s">
        <v>3982</v>
      </c>
      <c r="K530" s="65"/>
      <c r="L530" s="65" t="s">
        <v>62</v>
      </c>
      <c r="M530" s="65" t="s">
        <v>62</v>
      </c>
      <c r="N530" s="65" t="s">
        <v>62</v>
      </c>
      <c r="O530" s="65" t="s">
        <v>61</v>
      </c>
      <c r="P530" s="65" t="s">
        <v>61</v>
      </c>
      <c r="Q530" s="65" t="s">
        <v>61</v>
      </c>
      <c r="R530" s="65" t="s">
        <v>61</v>
      </c>
      <c r="S530" s="65" t="s">
        <v>61</v>
      </c>
      <c r="T530" s="65" t="s">
        <v>62</v>
      </c>
      <c r="U530" s="65" t="s">
        <v>62</v>
      </c>
      <c r="V530" s="65" t="s">
        <v>62</v>
      </c>
      <c r="W530" s="65" t="s">
        <v>61</v>
      </c>
      <c r="X530" s="65" t="s">
        <v>76</v>
      </c>
      <c r="Y530" s="65" t="s">
        <v>76</v>
      </c>
      <c r="Z530" s="65" t="s">
        <v>76</v>
      </c>
      <c r="AA530" s="65" t="s">
        <v>61</v>
      </c>
      <c r="AB530" s="65" t="s">
        <v>77</v>
      </c>
      <c r="AC530" s="65" t="s">
        <v>77</v>
      </c>
      <c r="AD530" s="65" t="s">
        <v>77</v>
      </c>
      <c r="AE530" s="65" t="s">
        <v>61</v>
      </c>
      <c r="AF530" s="65" t="s">
        <v>61</v>
      </c>
      <c r="AG530" s="65" t="s">
        <v>61</v>
      </c>
      <c r="AH530" s="65" t="s">
        <v>61</v>
      </c>
      <c r="AI530" s="65" t="s">
        <v>61</v>
      </c>
      <c r="AJ530" s="65" t="s">
        <v>72</v>
      </c>
      <c r="AK530" s="65" t="s">
        <v>72</v>
      </c>
      <c r="AL530" s="65" t="s">
        <v>72</v>
      </c>
      <c r="AM530" s="65" t="s">
        <v>61</v>
      </c>
    </row>
    <row r="531" spans="1:39" ht="168">
      <c r="A531" s="65" t="s">
        <v>3819</v>
      </c>
      <c r="B531" s="65" t="s">
        <v>3192</v>
      </c>
      <c r="C531" s="65" t="s">
        <v>2053</v>
      </c>
      <c r="D531" s="65" t="s">
        <v>2058</v>
      </c>
      <c r="E531" s="65" t="s">
        <v>2046</v>
      </c>
      <c r="F531" s="65" t="s">
        <v>149</v>
      </c>
      <c r="G531" s="65" t="s">
        <v>3983</v>
      </c>
      <c r="H531" s="65" t="s">
        <v>2048</v>
      </c>
      <c r="I531" s="65" t="s">
        <v>2059</v>
      </c>
      <c r="J531" s="65" t="s">
        <v>3982</v>
      </c>
      <c r="K531" s="65"/>
      <c r="L531" s="65" t="s">
        <v>62</v>
      </c>
      <c r="M531" s="65" t="s">
        <v>62</v>
      </c>
      <c r="N531" s="65" t="s">
        <v>62</v>
      </c>
      <c r="O531" s="65" t="s">
        <v>61</v>
      </c>
      <c r="P531" s="65" t="s">
        <v>61</v>
      </c>
      <c r="Q531" s="65" t="s">
        <v>61</v>
      </c>
      <c r="R531" s="65" t="s">
        <v>61</v>
      </c>
      <c r="S531" s="65" t="s">
        <v>61</v>
      </c>
      <c r="T531" s="65" t="s">
        <v>62</v>
      </c>
      <c r="U531" s="65" t="s">
        <v>62</v>
      </c>
      <c r="V531" s="65" t="s">
        <v>62</v>
      </c>
      <c r="W531" s="65" t="s">
        <v>61</v>
      </c>
      <c r="X531" s="65" t="s">
        <v>76</v>
      </c>
      <c r="Y531" s="65" t="s">
        <v>76</v>
      </c>
      <c r="Z531" s="65" t="s">
        <v>76</v>
      </c>
      <c r="AA531" s="65" t="s">
        <v>61</v>
      </c>
      <c r="AB531" s="65" t="s">
        <v>77</v>
      </c>
      <c r="AC531" s="65" t="s">
        <v>77</v>
      </c>
      <c r="AD531" s="65" t="s">
        <v>77</v>
      </c>
      <c r="AE531" s="65" t="s">
        <v>61</v>
      </c>
      <c r="AF531" s="65" t="s">
        <v>61</v>
      </c>
      <c r="AG531" s="65" t="s">
        <v>61</v>
      </c>
      <c r="AH531" s="65" t="s">
        <v>61</v>
      </c>
      <c r="AI531" s="65" t="s">
        <v>61</v>
      </c>
      <c r="AJ531" s="65" t="s">
        <v>72</v>
      </c>
      <c r="AK531" s="65" t="s">
        <v>72</v>
      </c>
      <c r="AL531" s="65" t="s">
        <v>72</v>
      </c>
      <c r="AM531" s="65" t="s">
        <v>61</v>
      </c>
    </row>
    <row r="532" spans="1:39" ht="168">
      <c r="A532" s="65" t="s">
        <v>3820</v>
      </c>
      <c r="B532" s="65" t="s">
        <v>3187</v>
      </c>
      <c r="C532" s="65" t="s">
        <v>2053</v>
      </c>
      <c r="D532" s="65" t="s">
        <v>2056</v>
      </c>
      <c r="E532" s="65" t="s">
        <v>2046</v>
      </c>
      <c r="F532" s="65" t="s">
        <v>149</v>
      </c>
      <c r="G532" s="65" t="s">
        <v>3983</v>
      </c>
      <c r="H532" s="65" t="s">
        <v>2048</v>
      </c>
      <c r="I532" s="65" t="s">
        <v>2057</v>
      </c>
      <c r="J532" s="65" t="s">
        <v>3982</v>
      </c>
      <c r="K532" s="65"/>
      <c r="L532" s="65" t="s">
        <v>62</v>
      </c>
      <c r="M532" s="65" t="s">
        <v>62</v>
      </c>
      <c r="N532" s="65" t="s">
        <v>62</v>
      </c>
      <c r="O532" s="65" t="s">
        <v>61</v>
      </c>
      <c r="P532" s="65" t="s">
        <v>61</v>
      </c>
      <c r="Q532" s="65" t="s">
        <v>61</v>
      </c>
      <c r="R532" s="65" t="s">
        <v>61</v>
      </c>
      <c r="S532" s="65" t="s">
        <v>61</v>
      </c>
      <c r="T532" s="65" t="s">
        <v>62</v>
      </c>
      <c r="U532" s="65" t="s">
        <v>62</v>
      </c>
      <c r="V532" s="65" t="s">
        <v>62</v>
      </c>
      <c r="W532" s="65" t="s">
        <v>61</v>
      </c>
      <c r="X532" s="65" t="s">
        <v>76</v>
      </c>
      <c r="Y532" s="65" t="s">
        <v>76</v>
      </c>
      <c r="Z532" s="65" t="s">
        <v>76</v>
      </c>
      <c r="AA532" s="65" t="s">
        <v>61</v>
      </c>
      <c r="AB532" s="65" t="s">
        <v>77</v>
      </c>
      <c r="AC532" s="65" t="s">
        <v>77</v>
      </c>
      <c r="AD532" s="65" t="s">
        <v>77</v>
      </c>
      <c r="AE532" s="65" t="s">
        <v>61</v>
      </c>
      <c r="AF532" s="65" t="s">
        <v>61</v>
      </c>
      <c r="AG532" s="65" t="s">
        <v>61</v>
      </c>
      <c r="AH532" s="65" t="s">
        <v>61</v>
      </c>
      <c r="AI532" s="65" t="s">
        <v>61</v>
      </c>
      <c r="AJ532" s="65" t="s">
        <v>72</v>
      </c>
      <c r="AK532" s="65" t="s">
        <v>72</v>
      </c>
      <c r="AL532" s="65" t="s">
        <v>72</v>
      </c>
      <c r="AM532" s="65" t="s">
        <v>61</v>
      </c>
    </row>
    <row r="533" spans="1:39" ht="150.75">
      <c r="A533" s="65" t="s">
        <v>3821</v>
      </c>
      <c r="B533" s="65" t="s">
        <v>3192</v>
      </c>
      <c r="C533" s="65" t="s">
        <v>1703</v>
      </c>
      <c r="D533" s="65" t="s">
        <v>1708</v>
      </c>
      <c r="E533" s="65" t="s">
        <v>1684</v>
      </c>
      <c r="F533" s="65" t="s">
        <v>114</v>
      </c>
      <c r="G533" s="65" t="s">
        <v>3983</v>
      </c>
      <c r="H533" s="65" t="s">
        <v>1698</v>
      </c>
      <c r="I533" s="65" t="s">
        <v>1709</v>
      </c>
      <c r="J533" s="65" t="s">
        <v>3982</v>
      </c>
      <c r="K533" s="65"/>
      <c r="L533" s="65" t="s">
        <v>62</v>
      </c>
      <c r="M533" s="65" t="s">
        <v>62</v>
      </c>
      <c r="N533" s="65" t="s">
        <v>62</v>
      </c>
      <c r="O533" s="65" t="s">
        <v>61</v>
      </c>
      <c r="P533" s="65" t="s">
        <v>61</v>
      </c>
      <c r="Q533" s="65" t="s">
        <v>61</v>
      </c>
      <c r="R533" s="65" t="s">
        <v>61</v>
      </c>
      <c r="S533" s="65" t="s">
        <v>61</v>
      </c>
      <c r="T533" s="65" t="s">
        <v>62</v>
      </c>
      <c r="U533" s="65" t="s">
        <v>62</v>
      </c>
      <c r="V533" s="65" t="s">
        <v>62</v>
      </c>
      <c r="W533" s="65" t="s">
        <v>61</v>
      </c>
      <c r="X533" s="65" t="s">
        <v>76</v>
      </c>
      <c r="Y533" s="65" t="s">
        <v>76</v>
      </c>
      <c r="Z533" s="65" t="s">
        <v>76</v>
      </c>
      <c r="AA533" s="65" t="s">
        <v>61</v>
      </c>
      <c r="AB533" s="65" t="s">
        <v>77</v>
      </c>
      <c r="AC533" s="65" t="s">
        <v>77</v>
      </c>
      <c r="AD533" s="65" t="s">
        <v>77</v>
      </c>
      <c r="AE533" s="65" t="s">
        <v>61</v>
      </c>
      <c r="AF533" s="65" t="s">
        <v>61</v>
      </c>
      <c r="AG533" s="65" t="s">
        <v>61</v>
      </c>
      <c r="AH533" s="65" t="s">
        <v>61</v>
      </c>
      <c r="AI533" s="65" t="s">
        <v>61</v>
      </c>
      <c r="AJ533" s="65" t="s">
        <v>72</v>
      </c>
      <c r="AK533" s="65" t="s">
        <v>72</v>
      </c>
      <c r="AL533" s="65" t="s">
        <v>72</v>
      </c>
      <c r="AM533" s="65" t="s">
        <v>61</v>
      </c>
    </row>
    <row r="534" spans="1:39" ht="150.75">
      <c r="A534" s="65" t="s">
        <v>3822</v>
      </c>
      <c r="B534" s="65" t="s">
        <v>3186</v>
      </c>
      <c r="C534" s="65" t="s">
        <v>1703</v>
      </c>
      <c r="D534" s="65" t="s">
        <v>1704</v>
      </c>
      <c r="E534" s="65" t="s">
        <v>1684</v>
      </c>
      <c r="F534" s="65" t="s">
        <v>114</v>
      </c>
      <c r="G534" s="65" t="s">
        <v>2694</v>
      </c>
      <c r="H534" s="65" t="s">
        <v>1698</v>
      </c>
      <c r="I534" s="65" t="s">
        <v>1705</v>
      </c>
      <c r="J534" s="65" t="s">
        <v>3982</v>
      </c>
      <c r="K534" s="65"/>
      <c r="L534" s="65" t="s">
        <v>62</v>
      </c>
      <c r="M534" s="65" t="s">
        <v>62</v>
      </c>
      <c r="N534" s="65" t="s">
        <v>62</v>
      </c>
      <c r="O534" s="65" t="s">
        <v>61</v>
      </c>
      <c r="P534" s="65" t="s">
        <v>61</v>
      </c>
      <c r="Q534" s="65" t="s">
        <v>61</v>
      </c>
      <c r="R534" s="65" t="s">
        <v>61</v>
      </c>
      <c r="S534" s="65" t="s">
        <v>61</v>
      </c>
      <c r="T534" s="65" t="s">
        <v>62</v>
      </c>
      <c r="U534" s="65" t="s">
        <v>62</v>
      </c>
      <c r="V534" s="65" t="s">
        <v>62</v>
      </c>
      <c r="W534" s="65" t="s">
        <v>61</v>
      </c>
      <c r="X534" s="65" t="s">
        <v>76</v>
      </c>
      <c r="Y534" s="65" t="s">
        <v>76</v>
      </c>
      <c r="Z534" s="65" t="s">
        <v>76</v>
      </c>
      <c r="AA534" s="65" t="s">
        <v>61</v>
      </c>
      <c r="AB534" s="65" t="s">
        <v>77</v>
      </c>
      <c r="AC534" s="65" t="s">
        <v>77</v>
      </c>
      <c r="AD534" s="65" t="s">
        <v>77</v>
      </c>
      <c r="AE534" s="65" t="s">
        <v>61</v>
      </c>
      <c r="AF534" s="65" t="s">
        <v>61</v>
      </c>
      <c r="AG534" s="65" t="s">
        <v>61</v>
      </c>
      <c r="AH534" s="65" t="s">
        <v>61</v>
      </c>
      <c r="AI534" s="65" t="s">
        <v>61</v>
      </c>
      <c r="AJ534" s="65" t="s">
        <v>72</v>
      </c>
      <c r="AK534" s="65" t="s">
        <v>72</v>
      </c>
      <c r="AL534" s="65" t="s">
        <v>72</v>
      </c>
      <c r="AM534" s="65" t="s">
        <v>61</v>
      </c>
    </row>
    <row r="535" spans="1:39" ht="150.75">
      <c r="A535" s="65" t="s">
        <v>3823</v>
      </c>
      <c r="B535" s="65" t="s">
        <v>3187</v>
      </c>
      <c r="C535" s="65" t="s">
        <v>1703</v>
      </c>
      <c r="D535" s="65" t="s">
        <v>1706</v>
      </c>
      <c r="E535" s="65" t="s">
        <v>1684</v>
      </c>
      <c r="F535" s="65" t="s">
        <v>114</v>
      </c>
      <c r="G535" s="65" t="s">
        <v>3983</v>
      </c>
      <c r="H535" s="65" t="s">
        <v>1698</v>
      </c>
      <c r="I535" s="65" t="s">
        <v>1707</v>
      </c>
      <c r="J535" s="65" t="s">
        <v>3982</v>
      </c>
      <c r="K535" s="65"/>
      <c r="L535" s="65" t="s">
        <v>62</v>
      </c>
      <c r="M535" s="65" t="s">
        <v>62</v>
      </c>
      <c r="N535" s="65" t="s">
        <v>62</v>
      </c>
      <c r="O535" s="65" t="s">
        <v>61</v>
      </c>
      <c r="P535" s="65" t="s">
        <v>61</v>
      </c>
      <c r="Q535" s="65" t="s">
        <v>61</v>
      </c>
      <c r="R535" s="65" t="s">
        <v>61</v>
      </c>
      <c r="S535" s="65" t="s">
        <v>61</v>
      </c>
      <c r="T535" s="65" t="s">
        <v>62</v>
      </c>
      <c r="U535" s="65" t="s">
        <v>62</v>
      </c>
      <c r="V535" s="65" t="s">
        <v>62</v>
      </c>
      <c r="W535" s="65" t="s">
        <v>61</v>
      </c>
      <c r="X535" s="65" t="s">
        <v>76</v>
      </c>
      <c r="Y535" s="65" t="s">
        <v>76</v>
      </c>
      <c r="Z535" s="65" t="s">
        <v>76</v>
      </c>
      <c r="AA535" s="65" t="s">
        <v>61</v>
      </c>
      <c r="AB535" s="65" t="s">
        <v>77</v>
      </c>
      <c r="AC535" s="65" t="s">
        <v>77</v>
      </c>
      <c r="AD535" s="65" t="s">
        <v>77</v>
      </c>
      <c r="AE535" s="65" t="s">
        <v>61</v>
      </c>
      <c r="AF535" s="65" t="s">
        <v>61</v>
      </c>
      <c r="AG535" s="65" t="s">
        <v>61</v>
      </c>
      <c r="AH535" s="65" t="s">
        <v>61</v>
      </c>
      <c r="AI535" s="65" t="s">
        <v>61</v>
      </c>
      <c r="AJ535" s="65" t="s">
        <v>72</v>
      </c>
      <c r="AK535" s="65" t="s">
        <v>72</v>
      </c>
      <c r="AL535" s="65" t="s">
        <v>72</v>
      </c>
      <c r="AM535" s="65" t="s">
        <v>61</v>
      </c>
    </row>
    <row r="536" spans="1:39" ht="168">
      <c r="A536" s="65" t="s">
        <v>3824</v>
      </c>
      <c r="B536" s="65" t="s">
        <v>3192</v>
      </c>
      <c r="C536" s="65" t="s">
        <v>1408</v>
      </c>
      <c r="D536" s="65" t="s">
        <v>1413</v>
      </c>
      <c r="E536" s="65" t="s">
        <v>1351</v>
      </c>
      <c r="F536" s="65" t="s">
        <v>80</v>
      </c>
      <c r="G536" s="65" t="s">
        <v>3983</v>
      </c>
      <c r="H536" s="65" t="s">
        <v>1403</v>
      </c>
      <c r="I536" s="65" t="s">
        <v>1414</v>
      </c>
      <c r="J536" s="65" t="s">
        <v>3982</v>
      </c>
      <c r="K536" s="65"/>
      <c r="L536" s="65" t="s">
        <v>62</v>
      </c>
      <c r="M536" s="65" t="s">
        <v>62</v>
      </c>
      <c r="N536" s="65" t="s">
        <v>62</v>
      </c>
      <c r="O536" s="65" t="s">
        <v>61</v>
      </c>
      <c r="P536" s="65" t="s">
        <v>61</v>
      </c>
      <c r="Q536" s="65" t="s">
        <v>61</v>
      </c>
      <c r="R536" s="65" t="s">
        <v>61</v>
      </c>
      <c r="S536" s="65" t="s">
        <v>61</v>
      </c>
      <c r="T536" s="65" t="s">
        <v>62</v>
      </c>
      <c r="U536" s="65" t="s">
        <v>62</v>
      </c>
      <c r="V536" s="65" t="s">
        <v>62</v>
      </c>
      <c r="W536" s="65" t="s">
        <v>61</v>
      </c>
      <c r="X536" s="65" t="s">
        <v>76</v>
      </c>
      <c r="Y536" s="65" t="s">
        <v>76</v>
      </c>
      <c r="Z536" s="65" t="s">
        <v>76</v>
      </c>
      <c r="AA536" s="65" t="s">
        <v>61</v>
      </c>
      <c r="AB536" s="65" t="s">
        <v>77</v>
      </c>
      <c r="AC536" s="65" t="s">
        <v>77</v>
      </c>
      <c r="AD536" s="65" t="s">
        <v>77</v>
      </c>
      <c r="AE536" s="65" t="s">
        <v>61</v>
      </c>
      <c r="AF536" s="65" t="s">
        <v>61</v>
      </c>
      <c r="AG536" s="65" t="s">
        <v>61</v>
      </c>
      <c r="AH536" s="65" t="s">
        <v>61</v>
      </c>
      <c r="AI536" s="65" t="s">
        <v>61</v>
      </c>
      <c r="AJ536" s="65" t="s">
        <v>72</v>
      </c>
      <c r="AK536" s="65" t="s">
        <v>72</v>
      </c>
      <c r="AL536" s="65" t="s">
        <v>72</v>
      </c>
      <c r="AM536" s="65" t="s">
        <v>61</v>
      </c>
    </row>
    <row r="537" spans="1:39" ht="168">
      <c r="A537" s="65" t="s">
        <v>3825</v>
      </c>
      <c r="B537" s="65" t="s">
        <v>3192</v>
      </c>
      <c r="C537" s="65" t="s">
        <v>1408</v>
      </c>
      <c r="D537" s="65" t="s">
        <v>1420</v>
      </c>
      <c r="E537" s="65" t="s">
        <v>1351</v>
      </c>
      <c r="F537" s="65" t="s">
        <v>80</v>
      </c>
      <c r="G537" s="65" t="s">
        <v>3983</v>
      </c>
      <c r="H537" s="65" t="s">
        <v>1403</v>
      </c>
      <c r="I537" s="65" t="s">
        <v>1421</v>
      </c>
      <c r="J537" s="65" t="s">
        <v>3982</v>
      </c>
      <c r="K537" s="65"/>
      <c r="L537" s="65" t="s">
        <v>62</v>
      </c>
      <c r="M537" s="65" t="s">
        <v>62</v>
      </c>
      <c r="N537" s="65" t="s">
        <v>62</v>
      </c>
      <c r="O537" s="65" t="s">
        <v>61</v>
      </c>
      <c r="P537" s="65" t="s">
        <v>61</v>
      </c>
      <c r="Q537" s="65" t="s">
        <v>61</v>
      </c>
      <c r="R537" s="65" t="s">
        <v>61</v>
      </c>
      <c r="S537" s="65" t="s">
        <v>61</v>
      </c>
      <c r="T537" s="65" t="s">
        <v>62</v>
      </c>
      <c r="U537" s="65" t="s">
        <v>62</v>
      </c>
      <c r="V537" s="65" t="s">
        <v>62</v>
      </c>
      <c r="W537" s="65" t="s">
        <v>61</v>
      </c>
      <c r="X537" s="65" t="s">
        <v>76</v>
      </c>
      <c r="Y537" s="65" t="s">
        <v>76</v>
      </c>
      <c r="Z537" s="65" t="s">
        <v>76</v>
      </c>
      <c r="AA537" s="65" t="s">
        <v>61</v>
      </c>
      <c r="AB537" s="65" t="s">
        <v>77</v>
      </c>
      <c r="AC537" s="65" t="s">
        <v>77</v>
      </c>
      <c r="AD537" s="65" t="s">
        <v>77</v>
      </c>
      <c r="AE537" s="65" t="s">
        <v>61</v>
      </c>
      <c r="AF537" s="65" t="s">
        <v>61</v>
      </c>
      <c r="AG537" s="65" t="s">
        <v>61</v>
      </c>
      <c r="AH537" s="65" t="s">
        <v>61</v>
      </c>
      <c r="AI537" s="65" t="s">
        <v>61</v>
      </c>
      <c r="AJ537" s="65" t="s">
        <v>72</v>
      </c>
      <c r="AK537" s="65" t="s">
        <v>72</v>
      </c>
      <c r="AL537" s="65" t="s">
        <v>72</v>
      </c>
      <c r="AM537" s="65" t="s">
        <v>61</v>
      </c>
    </row>
    <row r="538" spans="1:39" ht="168">
      <c r="A538" s="65" t="s">
        <v>3826</v>
      </c>
      <c r="B538" s="65" t="s">
        <v>3187</v>
      </c>
      <c r="C538" s="65" t="s">
        <v>1408</v>
      </c>
      <c r="D538" s="65" t="s">
        <v>1411</v>
      </c>
      <c r="E538" s="65" t="s">
        <v>1351</v>
      </c>
      <c r="F538" s="65" t="s">
        <v>80</v>
      </c>
      <c r="G538" s="65" t="s">
        <v>3983</v>
      </c>
      <c r="H538" s="65" t="s">
        <v>1403</v>
      </c>
      <c r="I538" s="65" t="s">
        <v>1412</v>
      </c>
      <c r="J538" s="65" t="s">
        <v>3982</v>
      </c>
      <c r="K538" s="65"/>
      <c r="L538" s="65" t="s">
        <v>62</v>
      </c>
      <c r="M538" s="65" t="s">
        <v>62</v>
      </c>
      <c r="N538" s="65" t="s">
        <v>62</v>
      </c>
      <c r="O538" s="65" t="s">
        <v>61</v>
      </c>
      <c r="P538" s="65" t="s">
        <v>61</v>
      </c>
      <c r="Q538" s="65" t="s">
        <v>61</v>
      </c>
      <c r="R538" s="65" t="s">
        <v>61</v>
      </c>
      <c r="S538" s="65" t="s">
        <v>61</v>
      </c>
      <c r="T538" s="65" t="s">
        <v>62</v>
      </c>
      <c r="U538" s="65" t="s">
        <v>62</v>
      </c>
      <c r="V538" s="65" t="s">
        <v>62</v>
      </c>
      <c r="W538" s="65" t="s">
        <v>61</v>
      </c>
      <c r="X538" s="65" t="s">
        <v>76</v>
      </c>
      <c r="Y538" s="65" t="s">
        <v>76</v>
      </c>
      <c r="Z538" s="65" t="s">
        <v>76</v>
      </c>
      <c r="AA538" s="65" t="s">
        <v>61</v>
      </c>
      <c r="AB538" s="65" t="s">
        <v>77</v>
      </c>
      <c r="AC538" s="65" t="s">
        <v>77</v>
      </c>
      <c r="AD538" s="65" t="s">
        <v>77</v>
      </c>
      <c r="AE538" s="65" t="s">
        <v>61</v>
      </c>
      <c r="AF538" s="65" t="s">
        <v>61</v>
      </c>
      <c r="AG538" s="65" t="s">
        <v>61</v>
      </c>
      <c r="AH538" s="65" t="s">
        <v>61</v>
      </c>
      <c r="AI538" s="65" t="s">
        <v>61</v>
      </c>
      <c r="AJ538" s="65" t="s">
        <v>72</v>
      </c>
      <c r="AK538" s="65" t="s">
        <v>72</v>
      </c>
      <c r="AL538" s="65" t="s">
        <v>72</v>
      </c>
      <c r="AM538" s="65" t="s">
        <v>61</v>
      </c>
    </row>
    <row r="539" spans="1:39" ht="168">
      <c r="A539" s="65" t="s">
        <v>3257</v>
      </c>
      <c r="B539" s="65" t="s">
        <v>3187</v>
      </c>
      <c r="C539" s="65" t="s">
        <v>1408</v>
      </c>
      <c r="D539" s="65" t="s">
        <v>1418</v>
      </c>
      <c r="E539" s="65" t="s">
        <v>1351</v>
      </c>
      <c r="F539" s="65" t="s">
        <v>80</v>
      </c>
      <c r="G539" s="65" t="s">
        <v>3983</v>
      </c>
      <c r="H539" s="65" t="s">
        <v>1403</v>
      </c>
      <c r="I539" s="65" t="s">
        <v>1419</v>
      </c>
      <c r="J539" s="65" t="s">
        <v>3984</v>
      </c>
      <c r="K539" s="65" t="s">
        <v>20</v>
      </c>
      <c r="L539" s="65" t="s">
        <v>62</v>
      </c>
      <c r="M539" s="65" t="s">
        <v>62</v>
      </c>
      <c r="N539" s="65" t="s">
        <v>62</v>
      </c>
      <c r="O539" s="65" t="s">
        <v>61</v>
      </c>
      <c r="P539" s="65" t="s">
        <v>61</v>
      </c>
      <c r="Q539" s="65" t="s">
        <v>61</v>
      </c>
      <c r="R539" s="65" t="s">
        <v>61</v>
      </c>
      <c r="S539" s="65" t="s">
        <v>61</v>
      </c>
      <c r="T539" s="65" t="s">
        <v>62</v>
      </c>
      <c r="U539" s="65" t="s">
        <v>62</v>
      </c>
      <c r="V539" s="65" t="s">
        <v>62</v>
      </c>
      <c r="W539" s="65" t="s">
        <v>61</v>
      </c>
      <c r="X539" s="65" t="s">
        <v>76</v>
      </c>
      <c r="Y539" s="65" t="s">
        <v>76</v>
      </c>
      <c r="Z539" s="65" t="s">
        <v>76</v>
      </c>
      <c r="AA539" s="65" t="s">
        <v>61</v>
      </c>
      <c r="AB539" s="65" t="s">
        <v>77</v>
      </c>
      <c r="AC539" s="65" t="s">
        <v>77</v>
      </c>
      <c r="AD539" s="65" t="s">
        <v>77</v>
      </c>
      <c r="AE539" s="65" t="s">
        <v>61</v>
      </c>
      <c r="AF539" s="65" t="s">
        <v>61</v>
      </c>
      <c r="AG539" s="65" t="s">
        <v>2681</v>
      </c>
      <c r="AH539" s="65" t="s">
        <v>3343</v>
      </c>
      <c r="AI539" s="65" t="s">
        <v>62</v>
      </c>
      <c r="AJ539" s="65" t="s">
        <v>72</v>
      </c>
      <c r="AK539" s="65" t="s">
        <v>72</v>
      </c>
      <c r="AL539" s="65" t="s">
        <v>72</v>
      </c>
      <c r="AM539" s="65" t="s">
        <v>61</v>
      </c>
    </row>
    <row r="540" spans="1:39" ht="150.75">
      <c r="A540" s="65" t="s">
        <v>3827</v>
      </c>
      <c r="B540" s="65" t="s">
        <v>3186</v>
      </c>
      <c r="C540" s="65" t="s">
        <v>1408</v>
      </c>
      <c r="D540" s="65" t="s">
        <v>1409</v>
      </c>
      <c r="E540" s="65" t="s">
        <v>1351</v>
      </c>
      <c r="F540" s="65" t="s">
        <v>80</v>
      </c>
      <c r="G540" s="65" t="s">
        <v>80</v>
      </c>
      <c r="H540" s="65" t="s">
        <v>1403</v>
      </c>
      <c r="I540" s="65" t="s">
        <v>1410</v>
      </c>
      <c r="J540" s="65" t="s">
        <v>3982</v>
      </c>
      <c r="K540" s="65"/>
      <c r="L540" s="65" t="s">
        <v>62</v>
      </c>
      <c r="M540" s="65" t="s">
        <v>62</v>
      </c>
      <c r="N540" s="65" t="s">
        <v>62</v>
      </c>
      <c r="O540" s="65" t="s">
        <v>61</v>
      </c>
      <c r="P540" s="65" t="s">
        <v>61</v>
      </c>
      <c r="Q540" s="65" t="s">
        <v>61</v>
      </c>
      <c r="R540" s="65" t="s">
        <v>61</v>
      </c>
      <c r="S540" s="65" t="s">
        <v>61</v>
      </c>
      <c r="T540" s="65" t="s">
        <v>62</v>
      </c>
      <c r="U540" s="65" t="s">
        <v>62</v>
      </c>
      <c r="V540" s="65" t="s">
        <v>62</v>
      </c>
      <c r="W540" s="65" t="s">
        <v>61</v>
      </c>
      <c r="X540" s="65" t="s">
        <v>76</v>
      </c>
      <c r="Y540" s="65" t="s">
        <v>76</v>
      </c>
      <c r="Z540" s="65" t="s">
        <v>76</v>
      </c>
      <c r="AA540" s="65" t="s">
        <v>61</v>
      </c>
      <c r="AB540" s="65" t="s">
        <v>77</v>
      </c>
      <c r="AC540" s="65" t="s">
        <v>77</v>
      </c>
      <c r="AD540" s="65" t="s">
        <v>77</v>
      </c>
      <c r="AE540" s="65" t="s">
        <v>61</v>
      </c>
      <c r="AF540" s="65" t="s">
        <v>61</v>
      </c>
      <c r="AG540" s="65" t="s">
        <v>61</v>
      </c>
      <c r="AH540" s="65" t="s">
        <v>61</v>
      </c>
      <c r="AI540" s="65" t="s">
        <v>61</v>
      </c>
      <c r="AJ540" s="65" t="s">
        <v>72</v>
      </c>
      <c r="AK540" s="65" t="s">
        <v>72</v>
      </c>
      <c r="AL540" s="65" t="s">
        <v>72</v>
      </c>
      <c r="AM540" s="65" t="s">
        <v>61</v>
      </c>
    </row>
    <row r="541" spans="1:39" ht="150.75">
      <c r="A541" s="65" t="s">
        <v>3828</v>
      </c>
      <c r="B541" s="65" t="s">
        <v>3186</v>
      </c>
      <c r="C541" s="65" t="s">
        <v>1408</v>
      </c>
      <c r="D541" s="65" t="s">
        <v>1416</v>
      </c>
      <c r="E541" s="65" t="s">
        <v>1351</v>
      </c>
      <c r="F541" s="65" t="s">
        <v>80</v>
      </c>
      <c r="G541" s="65" t="s">
        <v>80</v>
      </c>
      <c r="H541" s="65" t="s">
        <v>1403</v>
      </c>
      <c r="I541" s="65" t="s">
        <v>1417</v>
      </c>
      <c r="J541" s="65" t="s">
        <v>3982</v>
      </c>
      <c r="K541" s="65"/>
      <c r="L541" s="65" t="s">
        <v>62</v>
      </c>
      <c r="M541" s="65" t="s">
        <v>62</v>
      </c>
      <c r="N541" s="65" t="s">
        <v>62</v>
      </c>
      <c r="O541" s="65" t="s">
        <v>61</v>
      </c>
      <c r="P541" s="65" t="s">
        <v>61</v>
      </c>
      <c r="Q541" s="65" t="s">
        <v>61</v>
      </c>
      <c r="R541" s="65" t="s">
        <v>61</v>
      </c>
      <c r="S541" s="65" t="s">
        <v>61</v>
      </c>
      <c r="T541" s="65" t="s">
        <v>62</v>
      </c>
      <c r="U541" s="65" t="s">
        <v>62</v>
      </c>
      <c r="V541" s="65" t="s">
        <v>62</v>
      </c>
      <c r="W541" s="65" t="s">
        <v>61</v>
      </c>
      <c r="X541" s="65" t="s">
        <v>76</v>
      </c>
      <c r="Y541" s="65" t="s">
        <v>76</v>
      </c>
      <c r="Z541" s="65" t="s">
        <v>76</v>
      </c>
      <c r="AA541" s="65" t="s">
        <v>61</v>
      </c>
      <c r="AB541" s="65" t="s">
        <v>77</v>
      </c>
      <c r="AC541" s="65" t="s">
        <v>77</v>
      </c>
      <c r="AD541" s="65" t="s">
        <v>77</v>
      </c>
      <c r="AE541" s="65" t="s">
        <v>61</v>
      </c>
      <c r="AF541" s="65" t="s">
        <v>61</v>
      </c>
      <c r="AG541" s="65" t="s">
        <v>61</v>
      </c>
      <c r="AH541" s="65" t="s">
        <v>61</v>
      </c>
      <c r="AI541" s="65" t="s">
        <v>61</v>
      </c>
      <c r="AJ541" s="65" t="s">
        <v>72</v>
      </c>
      <c r="AK541" s="65" t="s">
        <v>72</v>
      </c>
      <c r="AL541" s="65" t="s">
        <v>72</v>
      </c>
      <c r="AM541" s="65" t="s">
        <v>61</v>
      </c>
    </row>
    <row r="542" spans="1:39" ht="168">
      <c r="A542" s="65" t="s">
        <v>3829</v>
      </c>
      <c r="B542" s="65" t="s">
        <v>3192</v>
      </c>
      <c r="C542" s="65" t="s">
        <v>1661</v>
      </c>
      <c r="D542" s="65" t="s">
        <v>1667</v>
      </c>
      <c r="E542" s="65" t="s">
        <v>1454</v>
      </c>
      <c r="F542" s="65" t="s">
        <v>180</v>
      </c>
      <c r="G542" s="65" t="s">
        <v>3983</v>
      </c>
      <c r="H542" s="65" t="s">
        <v>1655</v>
      </c>
      <c r="I542" s="65" t="s">
        <v>2928</v>
      </c>
      <c r="J542" s="65" t="s">
        <v>3982</v>
      </c>
      <c r="K542" s="65"/>
      <c r="L542" s="65" t="s">
        <v>62</v>
      </c>
      <c r="M542" s="65" t="s">
        <v>62</v>
      </c>
      <c r="N542" s="65" t="s">
        <v>62</v>
      </c>
      <c r="O542" s="65" t="s">
        <v>61</v>
      </c>
      <c r="P542" s="65" t="s">
        <v>61</v>
      </c>
      <c r="Q542" s="65" t="s">
        <v>61</v>
      </c>
      <c r="R542" s="65" t="s">
        <v>61</v>
      </c>
      <c r="S542" s="65" t="s">
        <v>61</v>
      </c>
      <c r="T542" s="65" t="s">
        <v>62</v>
      </c>
      <c r="U542" s="65" t="s">
        <v>62</v>
      </c>
      <c r="V542" s="65" t="s">
        <v>62</v>
      </c>
      <c r="W542" s="65" t="s">
        <v>61</v>
      </c>
      <c r="X542" s="65" t="s">
        <v>222</v>
      </c>
      <c r="Y542" s="65" t="s">
        <v>222</v>
      </c>
      <c r="Z542" s="65" t="s">
        <v>222</v>
      </c>
      <c r="AA542" s="65" t="s">
        <v>61</v>
      </c>
      <c r="AB542" s="65" t="s">
        <v>77</v>
      </c>
      <c r="AC542" s="65" t="s">
        <v>77</v>
      </c>
      <c r="AD542" s="65" t="s">
        <v>77</v>
      </c>
      <c r="AE542" s="65" t="s">
        <v>61</v>
      </c>
      <c r="AF542" s="65" t="s">
        <v>61</v>
      </c>
      <c r="AG542" s="65" t="s">
        <v>61</v>
      </c>
      <c r="AH542" s="65" t="s">
        <v>61</v>
      </c>
      <c r="AI542" s="65" t="s">
        <v>61</v>
      </c>
      <c r="AJ542" s="65" t="s">
        <v>72</v>
      </c>
      <c r="AK542" s="65" t="s">
        <v>72</v>
      </c>
      <c r="AL542" s="65" t="s">
        <v>72</v>
      </c>
      <c r="AM542" s="65" t="s">
        <v>61</v>
      </c>
    </row>
    <row r="543" spans="1:39" ht="200.25">
      <c r="A543" s="65" t="s">
        <v>3271</v>
      </c>
      <c r="B543" s="65" t="s">
        <v>3192</v>
      </c>
      <c r="C543" s="65" t="s">
        <v>1661</v>
      </c>
      <c r="D543" s="65" t="s">
        <v>1675</v>
      </c>
      <c r="E543" s="65" t="s">
        <v>1454</v>
      </c>
      <c r="F543" s="65" t="s">
        <v>180</v>
      </c>
      <c r="G543" s="65" t="s">
        <v>3983</v>
      </c>
      <c r="H543" s="65" t="s">
        <v>1655</v>
      </c>
      <c r="I543" s="65" t="s">
        <v>1676</v>
      </c>
      <c r="J543" s="65" t="s">
        <v>3984</v>
      </c>
      <c r="K543" s="65" t="s">
        <v>3210</v>
      </c>
      <c r="L543" s="65" t="s">
        <v>62</v>
      </c>
      <c r="M543" s="65" t="s">
        <v>62</v>
      </c>
      <c r="N543" s="65" t="s">
        <v>62</v>
      </c>
      <c r="O543" s="65" t="s">
        <v>61</v>
      </c>
      <c r="P543" s="65" t="s">
        <v>61</v>
      </c>
      <c r="Q543" s="65" t="s">
        <v>61</v>
      </c>
      <c r="R543" s="65" t="s">
        <v>61</v>
      </c>
      <c r="S543" s="65" t="s">
        <v>61</v>
      </c>
      <c r="T543" s="65" t="s">
        <v>62</v>
      </c>
      <c r="U543" s="65" t="s">
        <v>62</v>
      </c>
      <c r="V543" s="65" t="s">
        <v>62</v>
      </c>
      <c r="W543" s="65" t="s">
        <v>61</v>
      </c>
      <c r="X543" s="65" t="s">
        <v>222</v>
      </c>
      <c r="Y543" s="65" t="s">
        <v>222</v>
      </c>
      <c r="Z543" s="65" t="s">
        <v>222</v>
      </c>
      <c r="AA543" s="65" t="s">
        <v>61</v>
      </c>
      <c r="AB543" s="65" t="s">
        <v>77</v>
      </c>
      <c r="AC543" s="65" t="s">
        <v>77</v>
      </c>
      <c r="AD543" s="65" t="s">
        <v>77</v>
      </c>
      <c r="AE543" s="65" t="s">
        <v>61</v>
      </c>
      <c r="AF543" s="65" t="s">
        <v>61</v>
      </c>
      <c r="AG543" s="65" t="s">
        <v>61</v>
      </c>
      <c r="AH543" s="65" t="s">
        <v>61</v>
      </c>
      <c r="AI543" s="65" t="s">
        <v>61</v>
      </c>
      <c r="AJ543" s="65" t="s">
        <v>72</v>
      </c>
      <c r="AK543" s="65"/>
      <c r="AL543" s="65" t="s">
        <v>3343</v>
      </c>
      <c r="AM543" s="65" t="s">
        <v>62</v>
      </c>
    </row>
    <row r="544" spans="1:39" ht="183.75">
      <c r="A544" s="65" t="s">
        <v>3830</v>
      </c>
      <c r="B544" s="65" t="s">
        <v>3192</v>
      </c>
      <c r="C544" s="65" t="s">
        <v>1661</v>
      </c>
      <c r="D544" s="65" t="s">
        <v>1682</v>
      </c>
      <c r="E544" s="65" t="s">
        <v>1454</v>
      </c>
      <c r="F544" s="65" t="s">
        <v>180</v>
      </c>
      <c r="G544" s="65" t="s">
        <v>3983</v>
      </c>
      <c r="H544" s="65" t="s">
        <v>1655</v>
      </c>
      <c r="I544" s="65" t="s">
        <v>1683</v>
      </c>
      <c r="J544" s="65" t="s">
        <v>3982</v>
      </c>
      <c r="K544" s="65"/>
      <c r="L544" s="65" t="s">
        <v>62</v>
      </c>
      <c r="M544" s="65" t="s">
        <v>62</v>
      </c>
      <c r="N544" s="65" t="s">
        <v>62</v>
      </c>
      <c r="O544" s="65" t="s">
        <v>61</v>
      </c>
      <c r="P544" s="65" t="s">
        <v>61</v>
      </c>
      <c r="Q544" s="65" t="s">
        <v>61</v>
      </c>
      <c r="R544" s="65" t="s">
        <v>61</v>
      </c>
      <c r="S544" s="65" t="s">
        <v>61</v>
      </c>
      <c r="T544" s="65" t="s">
        <v>62</v>
      </c>
      <c r="U544" s="65" t="s">
        <v>62</v>
      </c>
      <c r="V544" s="65" t="s">
        <v>62</v>
      </c>
      <c r="W544" s="65" t="s">
        <v>61</v>
      </c>
      <c r="X544" s="65" t="s">
        <v>222</v>
      </c>
      <c r="Y544" s="65" t="s">
        <v>222</v>
      </c>
      <c r="Z544" s="65" t="s">
        <v>222</v>
      </c>
      <c r="AA544" s="65" t="s">
        <v>61</v>
      </c>
      <c r="AB544" s="65" t="s">
        <v>77</v>
      </c>
      <c r="AC544" s="65" t="s">
        <v>77</v>
      </c>
      <c r="AD544" s="65" t="s">
        <v>77</v>
      </c>
      <c r="AE544" s="65" t="s">
        <v>61</v>
      </c>
      <c r="AF544" s="65" t="s">
        <v>61</v>
      </c>
      <c r="AG544" s="65" t="s">
        <v>61</v>
      </c>
      <c r="AH544" s="65" t="s">
        <v>61</v>
      </c>
      <c r="AI544" s="65" t="s">
        <v>61</v>
      </c>
      <c r="AJ544" s="65" t="s">
        <v>72</v>
      </c>
      <c r="AK544" s="65" t="s">
        <v>72</v>
      </c>
      <c r="AL544" s="65" t="s">
        <v>72</v>
      </c>
      <c r="AM544" s="65" t="s">
        <v>61</v>
      </c>
    </row>
    <row r="545" spans="1:39" ht="168">
      <c r="A545" s="65" t="s">
        <v>3831</v>
      </c>
      <c r="B545" s="65" t="s">
        <v>3186</v>
      </c>
      <c r="C545" s="65" t="s">
        <v>1661</v>
      </c>
      <c r="D545" s="65" t="s">
        <v>1662</v>
      </c>
      <c r="E545" s="65" t="s">
        <v>1454</v>
      </c>
      <c r="F545" s="65" t="s">
        <v>180</v>
      </c>
      <c r="G545" s="65" t="s">
        <v>2709</v>
      </c>
      <c r="H545" s="65" t="s">
        <v>1655</v>
      </c>
      <c r="I545" s="65" t="s">
        <v>1663</v>
      </c>
      <c r="J545" s="65" t="s">
        <v>3982</v>
      </c>
      <c r="K545" s="65"/>
      <c r="L545" s="65" t="s">
        <v>62</v>
      </c>
      <c r="M545" s="65" t="s">
        <v>62</v>
      </c>
      <c r="N545" s="65" t="s">
        <v>62</v>
      </c>
      <c r="O545" s="65" t="s">
        <v>61</v>
      </c>
      <c r="P545" s="65" t="s">
        <v>61</v>
      </c>
      <c r="Q545" s="65" t="s">
        <v>61</v>
      </c>
      <c r="R545" s="65" t="s">
        <v>61</v>
      </c>
      <c r="S545" s="65" t="s">
        <v>61</v>
      </c>
      <c r="T545" s="65" t="s">
        <v>62</v>
      </c>
      <c r="U545" s="65" t="s">
        <v>62</v>
      </c>
      <c r="V545" s="65" t="s">
        <v>62</v>
      </c>
      <c r="W545" s="65" t="s">
        <v>61</v>
      </c>
      <c r="X545" s="65" t="s">
        <v>222</v>
      </c>
      <c r="Y545" s="65" t="s">
        <v>222</v>
      </c>
      <c r="Z545" s="65" t="s">
        <v>222</v>
      </c>
      <c r="AA545" s="65" t="s">
        <v>61</v>
      </c>
      <c r="AB545" s="65" t="s">
        <v>77</v>
      </c>
      <c r="AC545" s="65" t="s">
        <v>77</v>
      </c>
      <c r="AD545" s="65" t="s">
        <v>77</v>
      </c>
      <c r="AE545" s="65" t="s">
        <v>61</v>
      </c>
      <c r="AF545" s="65" t="s">
        <v>61</v>
      </c>
      <c r="AG545" s="65" t="s">
        <v>61</v>
      </c>
      <c r="AH545" s="65" t="s">
        <v>61</v>
      </c>
      <c r="AI545" s="65" t="s">
        <v>61</v>
      </c>
      <c r="AJ545" s="65" t="s">
        <v>72</v>
      </c>
      <c r="AK545" s="65" t="s">
        <v>72</v>
      </c>
      <c r="AL545" s="65" t="s">
        <v>72</v>
      </c>
      <c r="AM545" s="65" t="s">
        <v>61</v>
      </c>
    </row>
    <row r="546" spans="1:39" ht="183.75">
      <c r="A546" s="65" t="s">
        <v>3832</v>
      </c>
      <c r="B546" s="65" t="s">
        <v>3186</v>
      </c>
      <c r="C546" s="65" t="s">
        <v>1661</v>
      </c>
      <c r="D546" s="65" t="s">
        <v>1671</v>
      </c>
      <c r="E546" s="65" t="s">
        <v>1454</v>
      </c>
      <c r="F546" s="65" t="s">
        <v>180</v>
      </c>
      <c r="G546" s="65" t="s">
        <v>2709</v>
      </c>
      <c r="H546" s="65" t="s">
        <v>1655</v>
      </c>
      <c r="I546" s="65" t="s">
        <v>1672</v>
      </c>
      <c r="J546" s="65" t="s">
        <v>3982</v>
      </c>
      <c r="K546" s="65"/>
      <c r="L546" s="65" t="s">
        <v>62</v>
      </c>
      <c r="M546" s="65" t="s">
        <v>62</v>
      </c>
      <c r="N546" s="65" t="s">
        <v>62</v>
      </c>
      <c r="O546" s="65" t="s">
        <v>61</v>
      </c>
      <c r="P546" s="65" t="s">
        <v>61</v>
      </c>
      <c r="Q546" s="65" t="s">
        <v>61</v>
      </c>
      <c r="R546" s="65" t="s">
        <v>61</v>
      </c>
      <c r="S546" s="65" t="s">
        <v>61</v>
      </c>
      <c r="T546" s="65" t="s">
        <v>62</v>
      </c>
      <c r="U546" s="65" t="s">
        <v>62</v>
      </c>
      <c r="V546" s="65" t="s">
        <v>62</v>
      </c>
      <c r="W546" s="65" t="s">
        <v>61</v>
      </c>
      <c r="X546" s="65" t="s">
        <v>222</v>
      </c>
      <c r="Y546" s="65" t="s">
        <v>222</v>
      </c>
      <c r="Z546" s="65" t="s">
        <v>222</v>
      </c>
      <c r="AA546" s="65" t="s">
        <v>61</v>
      </c>
      <c r="AB546" s="65" t="s">
        <v>77</v>
      </c>
      <c r="AC546" s="65" t="s">
        <v>77</v>
      </c>
      <c r="AD546" s="65" t="s">
        <v>77</v>
      </c>
      <c r="AE546" s="65" t="s">
        <v>61</v>
      </c>
      <c r="AF546" s="65" t="s">
        <v>61</v>
      </c>
      <c r="AG546" s="65" t="s">
        <v>61</v>
      </c>
      <c r="AH546" s="65" t="s">
        <v>61</v>
      </c>
      <c r="AI546" s="65" t="s">
        <v>61</v>
      </c>
      <c r="AJ546" s="65" t="s">
        <v>72</v>
      </c>
      <c r="AK546" s="65" t="s">
        <v>72</v>
      </c>
      <c r="AL546" s="65" t="s">
        <v>72</v>
      </c>
      <c r="AM546" s="65" t="s">
        <v>61</v>
      </c>
    </row>
    <row r="547" spans="1:39" ht="183.75">
      <c r="A547" s="65" t="s">
        <v>3833</v>
      </c>
      <c r="B547" s="65" t="s">
        <v>3187</v>
      </c>
      <c r="C547" s="65" t="s">
        <v>1661</v>
      </c>
      <c r="D547" s="65" t="s">
        <v>2927</v>
      </c>
      <c r="E547" s="65" t="s">
        <v>1454</v>
      </c>
      <c r="F547" s="65" t="s">
        <v>180</v>
      </c>
      <c r="G547" s="65" t="s">
        <v>3983</v>
      </c>
      <c r="H547" s="65" t="s">
        <v>1655</v>
      </c>
      <c r="I547" s="65" t="s">
        <v>1666</v>
      </c>
      <c r="J547" s="65" t="s">
        <v>3982</v>
      </c>
      <c r="K547" s="65"/>
      <c r="L547" s="65" t="s">
        <v>62</v>
      </c>
      <c r="M547" s="65" t="s">
        <v>62</v>
      </c>
      <c r="N547" s="65" t="s">
        <v>62</v>
      </c>
      <c r="O547" s="65" t="s">
        <v>61</v>
      </c>
      <c r="P547" s="65" t="s">
        <v>61</v>
      </c>
      <c r="Q547" s="65" t="s">
        <v>61</v>
      </c>
      <c r="R547" s="65" t="s">
        <v>61</v>
      </c>
      <c r="S547" s="65" t="s">
        <v>61</v>
      </c>
      <c r="T547" s="65" t="s">
        <v>62</v>
      </c>
      <c r="U547" s="65" t="s">
        <v>62</v>
      </c>
      <c r="V547" s="65" t="s">
        <v>62</v>
      </c>
      <c r="W547" s="65" t="s">
        <v>61</v>
      </c>
      <c r="X547" s="65" t="s">
        <v>222</v>
      </c>
      <c r="Y547" s="65" t="s">
        <v>222</v>
      </c>
      <c r="Z547" s="65" t="s">
        <v>222</v>
      </c>
      <c r="AA547" s="65" t="s">
        <v>61</v>
      </c>
      <c r="AB547" s="65" t="s">
        <v>77</v>
      </c>
      <c r="AC547" s="65" t="s">
        <v>77</v>
      </c>
      <c r="AD547" s="65" t="s">
        <v>77</v>
      </c>
      <c r="AE547" s="65" t="s">
        <v>61</v>
      </c>
      <c r="AF547" s="65" t="s">
        <v>61</v>
      </c>
      <c r="AG547" s="65" t="s">
        <v>61</v>
      </c>
      <c r="AH547" s="65" t="s">
        <v>61</v>
      </c>
      <c r="AI547" s="65" t="s">
        <v>61</v>
      </c>
      <c r="AJ547" s="65" t="s">
        <v>72</v>
      </c>
      <c r="AK547" s="65" t="s">
        <v>72</v>
      </c>
      <c r="AL547" s="65" t="s">
        <v>72</v>
      </c>
      <c r="AM547" s="65" t="s">
        <v>61</v>
      </c>
    </row>
    <row r="548" spans="1:39" ht="200.25">
      <c r="A548" s="65" t="s">
        <v>3834</v>
      </c>
      <c r="B548" s="65" t="s">
        <v>3187</v>
      </c>
      <c r="C548" s="65" t="s">
        <v>1661</v>
      </c>
      <c r="D548" s="65" t="s">
        <v>1673</v>
      </c>
      <c r="E548" s="65" t="s">
        <v>1454</v>
      </c>
      <c r="F548" s="65" t="s">
        <v>180</v>
      </c>
      <c r="G548" s="65" t="s">
        <v>3983</v>
      </c>
      <c r="H548" s="65" t="s">
        <v>1655</v>
      </c>
      <c r="I548" s="65" t="s">
        <v>1674</v>
      </c>
      <c r="J548" s="65" t="s">
        <v>3982</v>
      </c>
      <c r="K548" s="65"/>
      <c r="L548" s="65" t="s">
        <v>62</v>
      </c>
      <c r="M548" s="65" t="s">
        <v>62</v>
      </c>
      <c r="N548" s="65" t="s">
        <v>62</v>
      </c>
      <c r="O548" s="65" t="s">
        <v>61</v>
      </c>
      <c r="P548" s="65" t="s">
        <v>61</v>
      </c>
      <c r="Q548" s="65" t="s">
        <v>61</v>
      </c>
      <c r="R548" s="65" t="s">
        <v>61</v>
      </c>
      <c r="S548" s="65" t="s">
        <v>61</v>
      </c>
      <c r="T548" s="65" t="s">
        <v>62</v>
      </c>
      <c r="U548" s="65" t="s">
        <v>62</v>
      </c>
      <c r="V548" s="65" t="s">
        <v>62</v>
      </c>
      <c r="W548" s="65" t="s">
        <v>61</v>
      </c>
      <c r="X548" s="65" t="s">
        <v>222</v>
      </c>
      <c r="Y548" s="65" t="s">
        <v>222</v>
      </c>
      <c r="Z548" s="65" t="s">
        <v>222</v>
      </c>
      <c r="AA548" s="65" t="s">
        <v>61</v>
      </c>
      <c r="AB548" s="65" t="s">
        <v>77</v>
      </c>
      <c r="AC548" s="65" t="s">
        <v>77</v>
      </c>
      <c r="AD548" s="65" t="s">
        <v>77</v>
      </c>
      <c r="AE548" s="65" t="s">
        <v>61</v>
      </c>
      <c r="AF548" s="65" t="s">
        <v>61</v>
      </c>
      <c r="AG548" s="65" t="s">
        <v>61</v>
      </c>
      <c r="AH548" s="65" t="s">
        <v>61</v>
      </c>
      <c r="AI548" s="65" t="s">
        <v>61</v>
      </c>
      <c r="AJ548" s="65" t="s">
        <v>72</v>
      </c>
      <c r="AK548" s="65" t="s">
        <v>72</v>
      </c>
      <c r="AL548" s="65" t="s">
        <v>72</v>
      </c>
      <c r="AM548" s="65" t="s">
        <v>61</v>
      </c>
    </row>
    <row r="549" spans="1:39" ht="183.75">
      <c r="A549" s="65" t="s">
        <v>3835</v>
      </c>
      <c r="B549" s="65" t="s">
        <v>3187</v>
      </c>
      <c r="C549" s="65" t="s">
        <v>1661</v>
      </c>
      <c r="D549" s="65" t="s">
        <v>1680</v>
      </c>
      <c r="E549" s="65" t="s">
        <v>1454</v>
      </c>
      <c r="F549" s="65" t="s">
        <v>180</v>
      </c>
      <c r="G549" s="65" t="s">
        <v>3983</v>
      </c>
      <c r="H549" s="65" t="s">
        <v>1655</v>
      </c>
      <c r="I549" s="65" t="s">
        <v>1681</v>
      </c>
      <c r="J549" s="65" t="s">
        <v>3982</v>
      </c>
      <c r="K549" s="65"/>
      <c r="L549" s="65" t="s">
        <v>62</v>
      </c>
      <c r="M549" s="65" t="s">
        <v>62</v>
      </c>
      <c r="N549" s="65" t="s">
        <v>62</v>
      </c>
      <c r="O549" s="65" t="s">
        <v>61</v>
      </c>
      <c r="P549" s="65" t="s">
        <v>61</v>
      </c>
      <c r="Q549" s="65" t="s">
        <v>61</v>
      </c>
      <c r="R549" s="65" t="s">
        <v>61</v>
      </c>
      <c r="S549" s="65" t="s">
        <v>61</v>
      </c>
      <c r="T549" s="65" t="s">
        <v>62</v>
      </c>
      <c r="U549" s="65" t="s">
        <v>62</v>
      </c>
      <c r="V549" s="65" t="s">
        <v>62</v>
      </c>
      <c r="W549" s="65" t="s">
        <v>61</v>
      </c>
      <c r="X549" s="65" t="s">
        <v>222</v>
      </c>
      <c r="Y549" s="65" t="s">
        <v>222</v>
      </c>
      <c r="Z549" s="65" t="s">
        <v>222</v>
      </c>
      <c r="AA549" s="65" t="s">
        <v>61</v>
      </c>
      <c r="AB549" s="65" t="s">
        <v>77</v>
      </c>
      <c r="AC549" s="65" t="s">
        <v>77</v>
      </c>
      <c r="AD549" s="65" t="s">
        <v>77</v>
      </c>
      <c r="AE549" s="65" t="s">
        <v>61</v>
      </c>
      <c r="AF549" s="65" t="s">
        <v>61</v>
      </c>
      <c r="AG549" s="65" t="s">
        <v>61</v>
      </c>
      <c r="AH549" s="65" t="s">
        <v>61</v>
      </c>
      <c r="AI549" s="65" t="s">
        <v>61</v>
      </c>
      <c r="AJ549" s="65" t="s">
        <v>72</v>
      </c>
      <c r="AK549" s="65" t="s">
        <v>72</v>
      </c>
      <c r="AL549" s="65" t="s">
        <v>72</v>
      </c>
      <c r="AM549" s="65" t="s">
        <v>61</v>
      </c>
    </row>
    <row r="550" spans="1:39" ht="168">
      <c r="A550" s="65" t="s">
        <v>3836</v>
      </c>
      <c r="B550" s="65" t="s">
        <v>3186</v>
      </c>
      <c r="C550" s="65" t="s">
        <v>1661</v>
      </c>
      <c r="D550" s="65" t="s">
        <v>1678</v>
      </c>
      <c r="E550" s="65" t="s">
        <v>1454</v>
      </c>
      <c r="F550" s="65" t="s">
        <v>180</v>
      </c>
      <c r="G550" s="65" t="s">
        <v>2709</v>
      </c>
      <c r="H550" s="65" t="s">
        <v>1655</v>
      </c>
      <c r="I550" s="65" t="s">
        <v>1679</v>
      </c>
      <c r="J550" s="65" t="s">
        <v>3984</v>
      </c>
      <c r="K550" s="65" t="s">
        <v>18</v>
      </c>
      <c r="L550" s="65" t="s">
        <v>62</v>
      </c>
      <c r="M550" s="65" t="s">
        <v>62</v>
      </c>
      <c r="N550" s="65" t="s">
        <v>62</v>
      </c>
      <c r="O550" s="65" t="s">
        <v>61</v>
      </c>
      <c r="P550" s="65" t="s">
        <v>61</v>
      </c>
      <c r="Q550" s="65" t="s">
        <v>61</v>
      </c>
      <c r="R550" s="65" t="s">
        <v>61</v>
      </c>
      <c r="S550" s="65" t="s">
        <v>61</v>
      </c>
      <c r="T550" s="65" t="s">
        <v>62</v>
      </c>
      <c r="U550" s="65" t="s">
        <v>62</v>
      </c>
      <c r="V550" s="65" t="s">
        <v>62</v>
      </c>
      <c r="W550" s="65" t="s">
        <v>61</v>
      </c>
      <c r="X550" s="65" t="s">
        <v>222</v>
      </c>
      <c r="Y550" s="65" t="s">
        <v>76</v>
      </c>
      <c r="Z550" s="68" t="s">
        <v>3343</v>
      </c>
      <c r="AA550" s="65" t="s">
        <v>62</v>
      </c>
      <c r="AB550" s="65" t="s">
        <v>77</v>
      </c>
      <c r="AC550" s="65" t="s">
        <v>77</v>
      </c>
      <c r="AD550" s="65" t="s">
        <v>77</v>
      </c>
      <c r="AE550" s="65" t="s">
        <v>61</v>
      </c>
      <c r="AF550" s="65" t="s">
        <v>61</v>
      </c>
      <c r="AG550" s="65" t="s">
        <v>61</v>
      </c>
      <c r="AH550" s="65" t="s">
        <v>61</v>
      </c>
      <c r="AI550" s="65" t="s">
        <v>61</v>
      </c>
      <c r="AJ550" s="65" t="s">
        <v>72</v>
      </c>
      <c r="AK550" s="65" t="s">
        <v>72</v>
      </c>
      <c r="AL550" s="65" t="s">
        <v>72</v>
      </c>
      <c r="AM550" s="65" t="s">
        <v>61</v>
      </c>
    </row>
    <row r="551" spans="1:39" ht="250.5">
      <c r="A551" s="65" t="s">
        <v>3837</v>
      </c>
      <c r="B551" s="65" t="s">
        <v>3192</v>
      </c>
      <c r="C551" s="65" t="s">
        <v>2458</v>
      </c>
      <c r="D551" s="65" t="s">
        <v>2466</v>
      </c>
      <c r="E551" s="65" t="s">
        <v>2408</v>
      </c>
      <c r="F551" s="65" t="s">
        <v>149</v>
      </c>
      <c r="G551" s="65" t="s">
        <v>3983</v>
      </c>
      <c r="H551" s="65" t="s">
        <v>2453</v>
      </c>
      <c r="I551" s="65" t="s">
        <v>3110</v>
      </c>
      <c r="J551" s="65" t="s">
        <v>3984</v>
      </c>
      <c r="K551" s="65" t="s">
        <v>3992</v>
      </c>
      <c r="L551" s="65" t="s">
        <v>62</v>
      </c>
      <c r="M551" s="65" t="s">
        <v>62</v>
      </c>
      <c r="N551" s="65" t="s">
        <v>62</v>
      </c>
      <c r="O551" s="65" t="s">
        <v>61</v>
      </c>
      <c r="P551" s="65" t="s">
        <v>61</v>
      </c>
      <c r="Q551" s="65" t="s">
        <v>61</v>
      </c>
      <c r="R551" s="65" t="s">
        <v>61</v>
      </c>
      <c r="S551" s="65" t="s">
        <v>61</v>
      </c>
      <c r="T551" s="65" t="s">
        <v>62</v>
      </c>
      <c r="U551" s="65" t="s">
        <v>62</v>
      </c>
      <c r="V551" s="65" t="s">
        <v>62</v>
      </c>
      <c r="W551" s="65" t="s">
        <v>61</v>
      </c>
      <c r="X551" s="65" t="s">
        <v>536</v>
      </c>
      <c r="Y551" s="65" t="s">
        <v>76</v>
      </c>
      <c r="Z551" s="68" t="s">
        <v>3343</v>
      </c>
      <c r="AA551" s="65" t="s">
        <v>62</v>
      </c>
      <c r="AB551" s="65" t="s">
        <v>64</v>
      </c>
      <c r="AC551" s="65" t="s">
        <v>77</v>
      </c>
      <c r="AD551" s="65" t="s">
        <v>3343</v>
      </c>
      <c r="AE551" s="65" t="s">
        <v>62</v>
      </c>
      <c r="AF551" s="65" t="s">
        <v>61</v>
      </c>
      <c r="AG551" s="65" t="s">
        <v>61</v>
      </c>
      <c r="AH551" s="65" t="s">
        <v>61</v>
      </c>
      <c r="AI551" s="65" t="s">
        <v>61</v>
      </c>
      <c r="AJ551" s="65" t="s">
        <v>72</v>
      </c>
      <c r="AK551" s="65" t="s">
        <v>72</v>
      </c>
      <c r="AL551" s="65" t="s">
        <v>72</v>
      </c>
      <c r="AM551" s="65" t="s">
        <v>61</v>
      </c>
    </row>
    <row r="552" spans="1:39" ht="250.5">
      <c r="A552" s="65" t="s">
        <v>3838</v>
      </c>
      <c r="B552" s="65" t="s">
        <v>3187</v>
      </c>
      <c r="C552" s="65" t="s">
        <v>2458</v>
      </c>
      <c r="D552" s="65" t="s">
        <v>2463</v>
      </c>
      <c r="E552" s="65" t="s">
        <v>2408</v>
      </c>
      <c r="F552" s="65" t="s">
        <v>149</v>
      </c>
      <c r="G552" s="65" t="s">
        <v>3983</v>
      </c>
      <c r="H552" s="65" t="s">
        <v>2453</v>
      </c>
      <c r="I552" s="65" t="s">
        <v>3108</v>
      </c>
      <c r="J552" s="65" t="s">
        <v>3984</v>
      </c>
      <c r="K552" s="65" t="s">
        <v>3992</v>
      </c>
      <c r="L552" s="65" t="s">
        <v>62</v>
      </c>
      <c r="M552" s="65" t="s">
        <v>62</v>
      </c>
      <c r="N552" s="65" t="s">
        <v>62</v>
      </c>
      <c r="O552" s="65" t="s">
        <v>61</v>
      </c>
      <c r="P552" s="65" t="s">
        <v>61</v>
      </c>
      <c r="Q552" s="65" t="s">
        <v>61</v>
      </c>
      <c r="R552" s="65" t="s">
        <v>61</v>
      </c>
      <c r="S552" s="65" t="s">
        <v>61</v>
      </c>
      <c r="T552" s="65" t="s">
        <v>62</v>
      </c>
      <c r="U552" s="65" t="s">
        <v>62</v>
      </c>
      <c r="V552" s="65" t="s">
        <v>62</v>
      </c>
      <c r="W552" s="65" t="s">
        <v>61</v>
      </c>
      <c r="X552" s="65" t="s">
        <v>536</v>
      </c>
      <c r="Y552" s="65" t="s">
        <v>1295</v>
      </c>
      <c r="Z552" s="68" t="s">
        <v>3343</v>
      </c>
      <c r="AA552" s="65" t="s">
        <v>62</v>
      </c>
      <c r="AB552" s="65" t="s">
        <v>64</v>
      </c>
      <c r="AC552" s="65" t="s">
        <v>77</v>
      </c>
      <c r="AD552" s="65" t="s">
        <v>3343</v>
      </c>
      <c r="AE552" s="65" t="s">
        <v>62</v>
      </c>
      <c r="AF552" s="65" t="s">
        <v>61</v>
      </c>
      <c r="AG552" s="65" t="s">
        <v>61</v>
      </c>
      <c r="AH552" s="65" t="s">
        <v>61</v>
      </c>
      <c r="AI552" s="65" t="s">
        <v>61</v>
      </c>
      <c r="AJ552" s="65" t="s">
        <v>72</v>
      </c>
      <c r="AK552" s="65" t="s">
        <v>72</v>
      </c>
      <c r="AL552" s="65" t="s">
        <v>72</v>
      </c>
      <c r="AM552" s="65" t="s">
        <v>61</v>
      </c>
    </row>
    <row r="553" spans="1:39" ht="250.5">
      <c r="A553" s="65" t="s">
        <v>3839</v>
      </c>
      <c r="B553" s="65" t="s">
        <v>3186</v>
      </c>
      <c r="C553" s="65" t="s">
        <v>2458</v>
      </c>
      <c r="D553" s="65" t="s">
        <v>2459</v>
      </c>
      <c r="E553" s="65" t="s">
        <v>2408</v>
      </c>
      <c r="F553" s="65" t="s">
        <v>149</v>
      </c>
      <c r="G553" s="65" t="s">
        <v>2704</v>
      </c>
      <c r="H553" s="65" t="s">
        <v>2453</v>
      </c>
      <c r="I553" s="65" t="s">
        <v>3106</v>
      </c>
      <c r="J553" s="65" t="s">
        <v>3984</v>
      </c>
      <c r="K553" s="65" t="s">
        <v>3992</v>
      </c>
      <c r="L553" s="65" t="s">
        <v>62</v>
      </c>
      <c r="M553" s="65" t="s">
        <v>62</v>
      </c>
      <c r="N553" s="65" t="s">
        <v>62</v>
      </c>
      <c r="O553" s="65" t="s">
        <v>61</v>
      </c>
      <c r="P553" s="65" t="s">
        <v>61</v>
      </c>
      <c r="Q553" s="65" t="s">
        <v>61</v>
      </c>
      <c r="R553" s="65" t="s">
        <v>61</v>
      </c>
      <c r="S553" s="65" t="s">
        <v>61</v>
      </c>
      <c r="T553" s="65" t="s">
        <v>62</v>
      </c>
      <c r="U553" s="65" t="s">
        <v>62</v>
      </c>
      <c r="V553" s="65" t="s">
        <v>62</v>
      </c>
      <c r="W553" s="65" t="s">
        <v>61</v>
      </c>
      <c r="X553" s="65" t="s">
        <v>2461</v>
      </c>
      <c r="Y553" s="65" t="s">
        <v>1295</v>
      </c>
      <c r="Z553" s="68" t="s">
        <v>3343</v>
      </c>
      <c r="AA553" s="65" t="s">
        <v>62</v>
      </c>
      <c r="AB553" s="65" t="s">
        <v>64</v>
      </c>
      <c r="AC553" s="65" t="s">
        <v>77</v>
      </c>
      <c r="AD553" s="65" t="s">
        <v>3343</v>
      </c>
      <c r="AE553" s="65" t="s">
        <v>62</v>
      </c>
      <c r="AF553" s="65" t="s">
        <v>61</v>
      </c>
      <c r="AG553" s="65" t="s">
        <v>61</v>
      </c>
      <c r="AH553" s="65" t="s">
        <v>61</v>
      </c>
      <c r="AI553" s="65" t="s">
        <v>61</v>
      </c>
      <c r="AJ553" s="65" t="s">
        <v>72</v>
      </c>
      <c r="AK553" s="65" t="s">
        <v>72</v>
      </c>
      <c r="AL553" s="65" t="s">
        <v>72</v>
      </c>
      <c r="AM553" s="65" t="s">
        <v>61</v>
      </c>
    </row>
    <row r="554" spans="1:39" ht="200.25">
      <c r="A554" s="65" t="s">
        <v>3840</v>
      </c>
      <c r="B554" s="65" t="s">
        <v>3192</v>
      </c>
      <c r="C554" s="65" t="s">
        <v>155</v>
      </c>
      <c r="D554" s="65" t="s">
        <v>163</v>
      </c>
      <c r="E554" s="65" t="s">
        <v>49</v>
      </c>
      <c r="F554" s="65" t="s">
        <v>149</v>
      </c>
      <c r="G554" s="65" t="s">
        <v>3983</v>
      </c>
      <c r="H554" s="65" t="s">
        <v>150</v>
      </c>
      <c r="I554" s="65" t="s">
        <v>164</v>
      </c>
      <c r="J554" s="65" t="s">
        <v>3984</v>
      </c>
      <c r="K554" s="65" t="s">
        <v>3985</v>
      </c>
      <c r="L554" s="65" t="s">
        <v>102</v>
      </c>
      <c r="M554" s="65" t="s">
        <v>62</v>
      </c>
      <c r="N554" s="68" t="s">
        <v>3343</v>
      </c>
      <c r="O554" s="65" t="s">
        <v>62</v>
      </c>
      <c r="P554" s="65" t="s">
        <v>61</v>
      </c>
      <c r="Q554" s="65" t="s">
        <v>61</v>
      </c>
      <c r="R554" s="65" t="s">
        <v>61</v>
      </c>
      <c r="S554" s="65" t="s">
        <v>61</v>
      </c>
      <c r="T554" s="65" t="s">
        <v>62</v>
      </c>
      <c r="U554" s="65" t="s">
        <v>62</v>
      </c>
      <c r="V554" s="65" t="s">
        <v>62</v>
      </c>
      <c r="W554" s="65" t="s">
        <v>61</v>
      </c>
      <c r="X554" s="65" t="s">
        <v>3989</v>
      </c>
      <c r="Y554" s="65" t="s">
        <v>76</v>
      </c>
      <c r="Z554" s="68" t="s">
        <v>3343</v>
      </c>
      <c r="AA554" s="65" t="s">
        <v>62</v>
      </c>
      <c r="AB554" s="65" t="s">
        <v>64</v>
      </c>
      <c r="AC554" s="65" t="s">
        <v>77</v>
      </c>
      <c r="AD554" s="65" t="s">
        <v>3343</v>
      </c>
      <c r="AE554" s="65" t="s">
        <v>62</v>
      </c>
      <c r="AF554" s="65" t="s">
        <v>62</v>
      </c>
      <c r="AG554" s="65" t="s">
        <v>61</v>
      </c>
      <c r="AH554" s="65" t="s">
        <v>3343</v>
      </c>
      <c r="AI554" s="65" t="s">
        <v>62</v>
      </c>
      <c r="AJ554" s="65" t="s">
        <v>162</v>
      </c>
      <c r="AK554" s="65" t="s">
        <v>72</v>
      </c>
      <c r="AL554" s="65" t="s">
        <v>3343</v>
      </c>
      <c r="AM554" s="65" t="s">
        <v>62</v>
      </c>
    </row>
    <row r="555" spans="1:39" ht="200.25">
      <c r="A555" s="65" t="s">
        <v>3842</v>
      </c>
      <c r="B555" s="65" t="s">
        <v>3187</v>
      </c>
      <c r="C555" s="65" t="s">
        <v>155</v>
      </c>
      <c r="D555" s="65" t="s">
        <v>158</v>
      </c>
      <c r="E555" s="65" t="s">
        <v>49</v>
      </c>
      <c r="F555" s="65" t="s">
        <v>149</v>
      </c>
      <c r="G555" s="65" t="s">
        <v>3983</v>
      </c>
      <c r="H555" s="65" t="s">
        <v>150</v>
      </c>
      <c r="I555" s="65" t="s">
        <v>159</v>
      </c>
      <c r="J555" s="65" t="s">
        <v>3984</v>
      </c>
      <c r="K555" s="65" t="s">
        <v>3985</v>
      </c>
      <c r="L555" s="65" t="s">
        <v>102</v>
      </c>
      <c r="M555" s="65" t="s">
        <v>62</v>
      </c>
      <c r="N555" s="68" t="s">
        <v>3343</v>
      </c>
      <c r="O555" s="65" t="s">
        <v>62</v>
      </c>
      <c r="P555" s="65" t="s">
        <v>61</v>
      </c>
      <c r="Q555" s="65" t="s">
        <v>61</v>
      </c>
      <c r="R555" s="65" t="s">
        <v>61</v>
      </c>
      <c r="S555" s="65" t="s">
        <v>61</v>
      </c>
      <c r="T555" s="65" t="s">
        <v>62</v>
      </c>
      <c r="U555" s="65" t="s">
        <v>62</v>
      </c>
      <c r="V555" s="65" t="s">
        <v>62</v>
      </c>
      <c r="W555" s="65" t="s">
        <v>61</v>
      </c>
      <c r="X555" s="65" t="s">
        <v>63</v>
      </c>
      <c r="Y555" s="65" t="s">
        <v>536</v>
      </c>
      <c r="Z555" s="68" t="s">
        <v>3343</v>
      </c>
      <c r="AA555" s="65" t="s">
        <v>62</v>
      </c>
      <c r="AB555" s="65" t="s">
        <v>64</v>
      </c>
      <c r="AC555" s="65" t="s">
        <v>125</v>
      </c>
      <c r="AD555" s="65" t="s">
        <v>3343</v>
      </c>
      <c r="AE555" s="65" t="s">
        <v>62</v>
      </c>
      <c r="AF555" s="65" t="s">
        <v>62</v>
      </c>
      <c r="AG555" s="65" t="s">
        <v>61</v>
      </c>
      <c r="AH555" s="65" t="s">
        <v>3343</v>
      </c>
      <c r="AI555" s="65" t="s">
        <v>62</v>
      </c>
      <c r="AJ555" s="65" t="s">
        <v>162</v>
      </c>
      <c r="AK555" s="65" t="s">
        <v>72</v>
      </c>
      <c r="AL555" s="65" t="s">
        <v>3343</v>
      </c>
      <c r="AM555" s="65" t="s">
        <v>62</v>
      </c>
    </row>
    <row r="556" spans="1:39" ht="168">
      <c r="A556" s="65" t="s">
        <v>3843</v>
      </c>
      <c r="B556" s="65" t="s">
        <v>3186</v>
      </c>
      <c r="C556" s="65" t="s">
        <v>155</v>
      </c>
      <c r="D556" s="65" t="s">
        <v>87</v>
      </c>
      <c r="E556" s="65" t="s">
        <v>49</v>
      </c>
      <c r="F556" s="65" t="s">
        <v>149</v>
      </c>
      <c r="G556" s="65" t="s">
        <v>2704</v>
      </c>
      <c r="H556" s="65" t="s">
        <v>150</v>
      </c>
      <c r="I556" s="65" t="s">
        <v>156</v>
      </c>
      <c r="J556" s="65" t="s">
        <v>3982</v>
      </c>
      <c r="K556" s="65"/>
      <c r="L556" s="65" t="s">
        <v>62</v>
      </c>
      <c r="M556" s="65" t="s">
        <v>62</v>
      </c>
      <c r="N556" s="65" t="s">
        <v>62</v>
      </c>
      <c r="O556" s="65" t="s">
        <v>61</v>
      </c>
      <c r="P556" s="65" t="s">
        <v>61</v>
      </c>
      <c r="Q556" s="65" t="s">
        <v>61</v>
      </c>
      <c r="R556" s="65" t="s">
        <v>61</v>
      </c>
      <c r="S556" s="65" t="s">
        <v>61</v>
      </c>
      <c r="T556" s="65" t="s">
        <v>62</v>
      </c>
      <c r="U556" s="65" t="s">
        <v>62</v>
      </c>
      <c r="V556" s="65" t="s">
        <v>62</v>
      </c>
      <c r="W556" s="65" t="s">
        <v>61</v>
      </c>
      <c r="X556" s="65" t="s">
        <v>76</v>
      </c>
      <c r="Y556" s="65" t="s">
        <v>76</v>
      </c>
      <c r="Z556" s="65" t="s">
        <v>76</v>
      </c>
      <c r="AA556" s="65" t="s">
        <v>61</v>
      </c>
      <c r="AB556" s="65" t="s">
        <v>77</v>
      </c>
      <c r="AC556" s="65" t="s">
        <v>77</v>
      </c>
      <c r="AD556" s="65" t="s">
        <v>77</v>
      </c>
      <c r="AE556" s="65" t="s">
        <v>61</v>
      </c>
      <c r="AF556" s="65" t="s">
        <v>61</v>
      </c>
      <c r="AG556" s="65" t="s">
        <v>61</v>
      </c>
      <c r="AH556" s="65" t="s">
        <v>61</v>
      </c>
      <c r="AI556" s="65" t="s">
        <v>61</v>
      </c>
      <c r="AJ556" s="65" t="s">
        <v>72</v>
      </c>
      <c r="AK556" s="65" t="s">
        <v>72</v>
      </c>
      <c r="AL556" s="65" t="s">
        <v>72</v>
      </c>
      <c r="AM556" s="65" t="s">
        <v>61</v>
      </c>
    </row>
    <row r="557" spans="1:39" ht="168">
      <c r="A557" s="65" t="s">
        <v>3844</v>
      </c>
      <c r="B557" s="65" t="s">
        <v>3186</v>
      </c>
      <c r="C557" s="65" t="s">
        <v>1338</v>
      </c>
      <c r="D557" s="65" t="s">
        <v>1339</v>
      </c>
      <c r="E557" s="65" t="s">
        <v>1316</v>
      </c>
      <c r="F557" s="65" t="s">
        <v>149</v>
      </c>
      <c r="G557" s="65" t="s">
        <v>2704</v>
      </c>
      <c r="H557" s="65" t="s">
        <v>1332</v>
      </c>
      <c r="I557" s="65" t="s">
        <v>1340</v>
      </c>
      <c r="J557" s="65" t="s">
        <v>3982</v>
      </c>
      <c r="K557" s="65"/>
      <c r="L557" s="65" t="s">
        <v>62</v>
      </c>
      <c r="M557" s="65" t="s">
        <v>62</v>
      </c>
      <c r="N557" s="65" t="s">
        <v>62</v>
      </c>
      <c r="O557" s="65" t="s">
        <v>61</v>
      </c>
      <c r="P557" s="65" t="s">
        <v>61</v>
      </c>
      <c r="Q557" s="65" t="s">
        <v>61</v>
      </c>
      <c r="R557" s="65" t="s">
        <v>61</v>
      </c>
      <c r="S557" s="65" t="s">
        <v>61</v>
      </c>
      <c r="T557" s="65" t="s">
        <v>62</v>
      </c>
      <c r="U557" s="65" t="s">
        <v>62</v>
      </c>
      <c r="V557" s="65" t="s">
        <v>62</v>
      </c>
      <c r="W557" s="65" t="s">
        <v>61</v>
      </c>
      <c r="X557" s="65" t="s">
        <v>76</v>
      </c>
      <c r="Y557" s="65" t="s">
        <v>76</v>
      </c>
      <c r="Z557" s="65" t="s">
        <v>76</v>
      </c>
      <c r="AA557" s="65" t="s">
        <v>61</v>
      </c>
      <c r="AB557" s="65" t="s">
        <v>77</v>
      </c>
      <c r="AC557" s="65" t="s">
        <v>77</v>
      </c>
      <c r="AD557" s="65" t="s">
        <v>77</v>
      </c>
      <c r="AE557" s="65" t="s">
        <v>61</v>
      </c>
      <c r="AF557" s="65" t="s">
        <v>61</v>
      </c>
      <c r="AG557" s="65" t="s">
        <v>61</v>
      </c>
      <c r="AH557" s="65" t="s">
        <v>61</v>
      </c>
      <c r="AI557" s="65" t="s">
        <v>61</v>
      </c>
      <c r="AJ557" s="65" t="s">
        <v>72</v>
      </c>
      <c r="AK557" s="65" t="s">
        <v>72</v>
      </c>
      <c r="AL557" s="65" t="s">
        <v>72</v>
      </c>
      <c r="AM557" s="65" t="s">
        <v>61</v>
      </c>
    </row>
    <row r="558" spans="1:39" ht="183.75">
      <c r="A558" s="65" t="s">
        <v>3845</v>
      </c>
      <c r="B558" s="65" t="s">
        <v>3192</v>
      </c>
      <c r="C558" s="65" t="s">
        <v>1338</v>
      </c>
      <c r="D558" s="65" t="s">
        <v>1346</v>
      </c>
      <c r="E558" s="65" t="s">
        <v>1316</v>
      </c>
      <c r="F558" s="65" t="s">
        <v>149</v>
      </c>
      <c r="G558" s="65" t="s">
        <v>3983</v>
      </c>
      <c r="H558" s="65" t="s">
        <v>1332</v>
      </c>
      <c r="I558" s="65" t="s">
        <v>1347</v>
      </c>
      <c r="J558" s="65" t="s">
        <v>3984</v>
      </c>
      <c r="K558" s="65" t="s">
        <v>3998</v>
      </c>
      <c r="L558" s="65" t="s">
        <v>102</v>
      </c>
      <c r="M558" s="65" t="s">
        <v>62</v>
      </c>
      <c r="N558" s="68" t="s">
        <v>3343</v>
      </c>
      <c r="O558" s="65" t="s">
        <v>62</v>
      </c>
      <c r="P558" s="65" t="s">
        <v>61</v>
      </c>
      <c r="Q558" s="65" t="s">
        <v>61</v>
      </c>
      <c r="R558" s="65" t="s">
        <v>61</v>
      </c>
      <c r="S558" s="65" t="s">
        <v>61</v>
      </c>
      <c r="T558" s="65" t="s">
        <v>62</v>
      </c>
      <c r="U558" s="65" t="s">
        <v>62</v>
      </c>
      <c r="V558" s="65" t="s">
        <v>62</v>
      </c>
      <c r="W558" s="65" t="s">
        <v>61</v>
      </c>
      <c r="X558" s="65" t="s">
        <v>536</v>
      </c>
      <c r="Y558" s="65" t="s">
        <v>76</v>
      </c>
      <c r="Z558" s="68" t="s">
        <v>3343</v>
      </c>
      <c r="AA558" s="65" t="s">
        <v>62</v>
      </c>
      <c r="AB558" s="65" t="s">
        <v>64</v>
      </c>
      <c r="AC558" s="65" t="s">
        <v>64</v>
      </c>
      <c r="AD558" s="65" t="s">
        <v>64</v>
      </c>
      <c r="AE558" s="65" t="s">
        <v>61</v>
      </c>
      <c r="AF558" s="65" t="s">
        <v>62</v>
      </c>
      <c r="AG558" s="65" t="s">
        <v>61</v>
      </c>
      <c r="AH558" s="65" t="s">
        <v>3343</v>
      </c>
      <c r="AI558" s="65" t="s">
        <v>62</v>
      </c>
      <c r="AJ558" s="65" t="s">
        <v>162</v>
      </c>
      <c r="AK558" s="65" t="s">
        <v>72</v>
      </c>
      <c r="AL558" s="65" t="s">
        <v>3343</v>
      </c>
      <c r="AM558" s="65" t="s">
        <v>62</v>
      </c>
    </row>
    <row r="559" spans="1:39" ht="200.25">
      <c r="A559" s="65" t="s">
        <v>3846</v>
      </c>
      <c r="B559" s="65" t="s">
        <v>3187</v>
      </c>
      <c r="C559" s="65" t="s">
        <v>1338</v>
      </c>
      <c r="D559" s="65" t="s">
        <v>1342</v>
      </c>
      <c r="E559" s="65" t="s">
        <v>1316</v>
      </c>
      <c r="F559" s="65" t="s">
        <v>149</v>
      </c>
      <c r="G559" s="65" t="s">
        <v>3983</v>
      </c>
      <c r="H559" s="65" t="s">
        <v>1332</v>
      </c>
      <c r="I559" s="65" t="s">
        <v>1343</v>
      </c>
      <c r="J559" s="65" t="s">
        <v>3984</v>
      </c>
      <c r="K559" s="65" t="s">
        <v>3985</v>
      </c>
      <c r="L559" s="65" t="s">
        <v>102</v>
      </c>
      <c r="M559" s="65" t="s">
        <v>62</v>
      </c>
      <c r="N559" s="68" t="s">
        <v>3343</v>
      </c>
      <c r="O559" s="65" t="s">
        <v>62</v>
      </c>
      <c r="P559" s="65" t="s">
        <v>61</v>
      </c>
      <c r="Q559" s="65" t="s">
        <v>61</v>
      </c>
      <c r="R559" s="65" t="s">
        <v>61</v>
      </c>
      <c r="S559" s="65" t="s">
        <v>61</v>
      </c>
      <c r="T559" s="65" t="s">
        <v>62</v>
      </c>
      <c r="U559" s="65" t="s">
        <v>62</v>
      </c>
      <c r="V559" s="65" t="s">
        <v>62</v>
      </c>
      <c r="W559" s="65" t="s">
        <v>61</v>
      </c>
      <c r="X559" s="65" t="s">
        <v>63</v>
      </c>
      <c r="Y559" s="65" t="s">
        <v>76</v>
      </c>
      <c r="Z559" s="68" t="s">
        <v>3343</v>
      </c>
      <c r="AA559" s="65" t="s">
        <v>62</v>
      </c>
      <c r="AB559" s="65" t="s">
        <v>64</v>
      </c>
      <c r="AC559" s="65" t="s">
        <v>77</v>
      </c>
      <c r="AD559" s="65" t="s">
        <v>3343</v>
      </c>
      <c r="AE559" s="65" t="s">
        <v>62</v>
      </c>
      <c r="AF559" s="65" t="s">
        <v>62</v>
      </c>
      <c r="AG559" s="65" t="s">
        <v>61</v>
      </c>
      <c r="AH559" s="65" t="s">
        <v>3343</v>
      </c>
      <c r="AI559" s="65" t="s">
        <v>62</v>
      </c>
      <c r="AJ559" s="65" t="s">
        <v>162</v>
      </c>
      <c r="AK559" s="65" t="s">
        <v>72</v>
      </c>
      <c r="AL559" s="65" t="s">
        <v>3343</v>
      </c>
      <c r="AM559" s="65" t="s">
        <v>62</v>
      </c>
    </row>
    <row r="560" spans="1:39" ht="168">
      <c r="A560" s="65" t="s">
        <v>3847</v>
      </c>
      <c r="B560" s="65" t="s">
        <v>3192</v>
      </c>
      <c r="C560" s="65" t="s">
        <v>2164</v>
      </c>
      <c r="D560" s="65" t="s">
        <v>1270</v>
      </c>
      <c r="E560" s="65" t="s">
        <v>2120</v>
      </c>
      <c r="F560" s="65" t="s">
        <v>149</v>
      </c>
      <c r="G560" s="65" t="s">
        <v>3983</v>
      </c>
      <c r="H560" s="65" t="s">
        <v>2160</v>
      </c>
      <c r="I560" s="65" t="s">
        <v>2167</v>
      </c>
      <c r="J560" s="65" t="s">
        <v>3984</v>
      </c>
      <c r="K560" s="65" t="s">
        <v>19</v>
      </c>
      <c r="L560" s="65" t="s">
        <v>62</v>
      </c>
      <c r="M560" s="65" t="s">
        <v>62</v>
      </c>
      <c r="N560" s="65" t="s">
        <v>62</v>
      </c>
      <c r="O560" s="65" t="s">
        <v>61</v>
      </c>
      <c r="P560" s="65" t="s">
        <v>61</v>
      </c>
      <c r="Q560" s="65" t="s">
        <v>61</v>
      </c>
      <c r="R560" s="65" t="s">
        <v>61</v>
      </c>
      <c r="S560" s="65" t="s">
        <v>61</v>
      </c>
      <c r="T560" s="65" t="s">
        <v>62</v>
      </c>
      <c r="U560" s="65" t="s">
        <v>62</v>
      </c>
      <c r="V560" s="65" t="s">
        <v>62</v>
      </c>
      <c r="W560" s="65" t="s">
        <v>61</v>
      </c>
      <c r="X560" s="65" t="s">
        <v>76</v>
      </c>
      <c r="Y560" s="65" t="s">
        <v>76</v>
      </c>
      <c r="Z560" s="65" t="s">
        <v>76</v>
      </c>
      <c r="AA560" s="65" t="s">
        <v>61</v>
      </c>
      <c r="AB560" s="65" t="s">
        <v>77</v>
      </c>
      <c r="AC560" s="65" t="s">
        <v>64</v>
      </c>
      <c r="AD560" s="65" t="s">
        <v>3343</v>
      </c>
      <c r="AE560" s="65" t="s">
        <v>62</v>
      </c>
      <c r="AF560" s="65" t="s">
        <v>61</v>
      </c>
      <c r="AG560" s="65" t="s">
        <v>61</v>
      </c>
      <c r="AH560" s="65" t="s">
        <v>61</v>
      </c>
      <c r="AI560" s="65" t="s">
        <v>61</v>
      </c>
      <c r="AJ560" s="65" t="s">
        <v>72</v>
      </c>
      <c r="AK560" s="65" t="s">
        <v>72</v>
      </c>
      <c r="AL560" s="65" t="s">
        <v>72</v>
      </c>
      <c r="AM560" s="65" t="s">
        <v>61</v>
      </c>
    </row>
    <row r="561" spans="1:39" ht="168">
      <c r="A561" s="65" t="s">
        <v>3848</v>
      </c>
      <c r="B561" s="65" t="s">
        <v>3187</v>
      </c>
      <c r="C561" s="65" t="s">
        <v>2164</v>
      </c>
      <c r="D561" s="65" t="s">
        <v>1268</v>
      </c>
      <c r="E561" s="65" t="s">
        <v>2120</v>
      </c>
      <c r="F561" s="65" t="s">
        <v>149</v>
      </c>
      <c r="G561" s="65" t="s">
        <v>3983</v>
      </c>
      <c r="H561" s="65" t="s">
        <v>2160</v>
      </c>
      <c r="I561" s="65" t="s">
        <v>2166</v>
      </c>
      <c r="J561" s="65" t="s">
        <v>3984</v>
      </c>
      <c r="K561" s="65" t="s">
        <v>18</v>
      </c>
      <c r="L561" s="65" t="s">
        <v>62</v>
      </c>
      <c r="M561" s="65" t="s">
        <v>62</v>
      </c>
      <c r="N561" s="65" t="s">
        <v>62</v>
      </c>
      <c r="O561" s="65" t="s">
        <v>61</v>
      </c>
      <c r="P561" s="65" t="s">
        <v>61</v>
      </c>
      <c r="Q561" s="65" t="s">
        <v>61</v>
      </c>
      <c r="R561" s="65" t="s">
        <v>61</v>
      </c>
      <c r="S561" s="65" t="s">
        <v>61</v>
      </c>
      <c r="T561" s="65" t="s">
        <v>62</v>
      </c>
      <c r="U561" s="65" t="s">
        <v>62</v>
      </c>
      <c r="V561" s="65" t="s">
        <v>62</v>
      </c>
      <c r="W561" s="65" t="s">
        <v>61</v>
      </c>
      <c r="X561" s="65" t="s">
        <v>76</v>
      </c>
      <c r="Y561" s="65" t="s">
        <v>2417</v>
      </c>
      <c r="Z561" s="68" t="s">
        <v>3343</v>
      </c>
      <c r="AA561" s="65" t="s">
        <v>62</v>
      </c>
      <c r="AB561" s="65" t="s">
        <v>77</v>
      </c>
      <c r="AC561" s="65" t="s">
        <v>77</v>
      </c>
      <c r="AD561" s="65" t="s">
        <v>77</v>
      </c>
      <c r="AE561" s="65" t="s">
        <v>61</v>
      </c>
      <c r="AF561" s="65" t="s">
        <v>61</v>
      </c>
      <c r="AG561" s="65" t="s">
        <v>61</v>
      </c>
      <c r="AH561" s="65" t="s">
        <v>61</v>
      </c>
      <c r="AI561" s="65" t="s">
        <v>61</v>
      </c>
      <c r="AJ561" s="65" t="s">
        <v>72</v>
      </c>
      <c r="AK561" s="65" t="s">
        <v>72</v>
      </c>
      <c r="AL561" s="65" t="s">
        <v>72</v>
      </c>
      <c r="AM561" s="65" t="s">
        <v>61</v>
      </c>
    </row>
    <row r="562" spans="1:39" ht="168">
      <c r="A562" s="65" t="s">
        <v>3849</v>
      </c>
      <c r="B562" s="65" t="s">
        <v>3186</v>
      </c>
      <c r="C562" s="65" t="s">
        <v>2164</v>
      </c>
      <c r="D562" s="65" t="s">
        <v>1266</v>
      </c>
      <c r="E562" s="65" t="s">
        <v>2120</v>
      </c>
      <c r="F562" s="65" t="s">
        <v>149</v>
      </c>
      <c r="G562" s="65" t="s">
        <v>2704</v>
      </c>
      <c r="H562" s="65" t="s">
        <v>2160</v>
      </c>
      <c r="I562" s="65" t="s">
        <v>2165</v>
      </c>
      <c r="J562" s="65" t="s">
        <v>3984</v>
      </c>
      <c r="K562" s="65" t="s">
        <v>18</v>
      </c>
      <c r="L562" s="65" t="s">
        <v>62</v>
      </c>
      <c r="M562" s="65" t="s">
        <v>62</v>
      </c>
      <c r="N562" s="65" t="s">
        <v>62</v>
      </c>
      <c r="O562" s="65" t="s">
        <v>61</v>
      </c>
      <c r="P562" s="65" t="s">
        <v>61</v>
      </c>
      <c r="Q562" s="65" t="s">
        <v>61</v>
      </c>
      <c r="R562" s="65" t="s">
        <v>61</v>
      </c>
      <c r="S562" s="65" t="s">
        <v>61</v>
      </c>
      <c r="T562" s="65" t="s">
        <v>62</v>
      </c>
      <c r="U562" s="65" t="s">
        <v>62</v>
      </c>
      <c r="V562" s="65" t="s">
        <v>62</v>
      </c>
      <c r="W562" s="65" t="s">
        <v>61</v>
      </c>
      <c r="X562" s="65" t="s">
        <v>76</v>
      </c>
      <c r="Y562" s="65" t="s">
        <v>2417</v>
      </c>
      <c r="Z562" s="68" t="s">
        <v>3343</v>
      </c>
      <c r="AA562" s="65" t="s">
        <v>62</v>
      </c>
      <c r="AB562" s="65" t="s">
        <v>77</v>
      </c>
      <c r="AC562" s="65" t="s">
        <v>77</v>
      </c>
      <c r="AD562" s="65" t="s">
        <v>77</v>
      </c>
      <c r="AE562" s="65" t="s">
        <v>61</v>
      </c>
      <c r="AF562" s="65" t="s">
        <v>61</v>
      </c>
      <c r="AG562" s="65" t="s">
        <v>61</v>
      </c>
      <c r="AH562" s="65" t="s">
        <v>61</v>
      </c>
      <c r="AI562" s="65" t="s">
        <v>61</v>
      </c>
      <c r="AJ562" s="65" t="s">
        <v>72</v>
      </c>
      <c r="AK562" s="65" t="s">
        <v>72</v>
      </c>
      <c r="AL562" s="65" t="s">
        <v>72</v>
      </c>
      <c r="AM562" s="65" t="s">
        <v>61</v>
      </c>
    </row>
    <row r="563" spans="1:39" ht="168">
      <c r="A563" s="65" t="s">
        <v>3850</v>
      </c>
      <c r="B563" s="65" t="s">
        <v>3192</v>
      </c>
      <c r="C563" s="65" t="s">
        <v>530</v>
      </c>
      <c r="D563" s="65" t="s">
        <v>538</v>
      </c>
      <c r="E563" s="65" t="s">
        <v>436</v>
      </c>
      <c r="F563" s="65" t="s">
        <v>149</v>
      </c>
      <c r="G563" s="65" t="s">
        <v>3983</v>
      </c>
      <c r="H563" s="65" t="s">
        <v>525</v>
      </c>
      <c r="I563" s="65" t="s">
        <v>539</v>
      </c>
      <c r="J563" s="65" t="s">
        <v>3982</v>
      </c>
      <c r="K563" s="65"/>
      <c r="L563" s="65" t="s">
        <v>62</v>
      </c>
      <c r="M563" s="65" t="s">
        <v>62</v>
      </c>
      <c r="N563" s="65" t="s">
        <v>62</v>
      </c>
      <c r="O563" s="65" t="s">
        <v>61</v>
      </c>
      <c r="P563" s="65" t="s">
        <v>61</v>
      </c>
      <c r="Q563" s="65" t="s">
        <v>61</v>
      </c>
      <c r="R563" s="65" t="s">
        <v>61</v>
      </c>
      <c r="S563" s="65" t="s">
        <v>61</v>
      </c>
      <c r="T563" s="65" t="s">
        <v>62</v>
      </c>
      <c r="U563" s="65" t="s">
        <v>62</v>
      </c>
      <c r="V563" s="65" t="s">
        <v>62</v>
      </c>
      <c r="W563" s="65" t="s">
        <v>61</v>
      </c>
      <c r="X563" s="65" t="s">
        <v>76</v>
      </c>
      <c r="Y563" s="65" t="s">
        <v>76</v>
      </c>
      <c r="Z563" s="65" t="s">
        <v>76</v>
      </c>
      <c r="AA563" s="65" t="s">
        <v>61</v>
      </c>
      <c r="AB563" s="65" t="s">
        <v>77</v>
      </c>
      <c r="AC563" s="65" t="s">
        <v>77</v>
      </c>
      <c r="AD563" s="65" t="s">
        <v>77</v>
      </c>
      <c r="AE563" s="65" t="s">
        <v>61</v>
      </c>
      <c r="AF563" s="65" t="s">
        <v>61</v>
      </c>
      <c r="AG563" s="65" t="s">
        <v>61</v>
      </c>
      <c r="AH563" s="65" t="s">
        <v>61</v>
      </c>
      <c r="AI563" s="65" t="s">
        <v>61</v>
      </c>
      <c r="AJ563" s="65" t="s">
        <v>72</v>
      </c>
      <c r="AK563" s="65" t="s">
        <v>72</v>
      </c>
      <c r="AL563" s="65" t="s">
        <v>72</v>
      </c>
      <c r="AM563" s="65" t="s">
        <v>61</v>
      </c>
    </row>
    <row r="564" spans="1:39" ht="168">
      <c r="A564" s="65" t="s">
        <v>3851</v>
      </c>
      <c r="B564" s="65" t="s">
        <v>3186</v>
      </c>
      <c r="C564" s="65" t="s">
        <v>530</v>
      </c>
      <c r="D564" s="65" t="s">
        <v>531</v>
      </c>
      <c r="E564" s="65" t="s">
        <v>436</v>
      </c>
      <c r="F564" s="65" t="s">
        <v>149</v>
      </c>
      <c r="G564" s="65" t="s">
        <v>2704</v>
      </c>
      <c r="H564" s="65" t="s">
        <v>525</v>
      </c>
      <c r="I564" s="65" t="s">
        <v>532</v>
      </c>
      <c r="J564" s="65" t="s">
        <v>3982</v>
      </c>
      <c r="K564" s="65"/>
      <c r="L564" s="65" t="s">
        <v>62</v>
      </c>
      <c r="M564" s="65" t="s">
        <v>62</v>
      </c>
      <c r="N564" s="65" t="s">
        <v>62</v>
      </c>
      <c r="O564" s="65" t="s">
        <v>61</v>
      </c>
      <c r="P564" s="65" t="s">
        <v>61</v>
      </c>
      <c r="Q564" s="65" t="s">
        <v>61</v>
      </c>
      <c r="R564" s="65" t="s">
        <v>61</v>
      </c>
      <c r="S564" s="65" t="s">
        <v>61</v>
      </c>
      <c r="T564" s="65" t="s">
        <v>62</v>
      </c>
      <c r="U564" s="65" t="s">
        <v>62</v>
      </c>
      <c r="V564" s="65" t="s">
        <v>62</v>
      </c>
      <c r="W564" s="65" t="s">
        <v>61</v>
      </c>
      <c r="X564" s="65" t="s">
        <v>76</v>
      </c>
      <c r="Y564" s="65" t="s">
        <v>76</v>
      </c>
      <c r="Z564" s="65" t="s">
        <v>76</v>
      </c>
      <c r="AA564" s="65" t="s">
        <v>61</v>
      </c>
      <c r="AB564" s="65" t="s">
        <v>77</v>
      </c>
      <c r="AC564" s="65" t="s">
        <v>77</v>
      </c>
      <c r="AD564" s="65" t="s">
        <v>77</v>
      </c>
      <c r="AE564" s="65" t="s">
        <v>61</v>
      </c>
      <c r="AF564" s="65" t="s">
        <v>61</v>
      </c>
      <c r="AG564" s="65" t="s">
        <v>61</v>
      </c>
      <c r="AH564" s="65" t="s">
        <v>61</v>
      </c>
      <c r="AI564" s="65" t="s">
        <v>61</v>
      </c>
      <c r="AJ564" s="65" t="s">
        <v>72</v>
      </c>
      <c r="AK564" s="65" t="s">
        <v>72</v>
      </c>
      <c r="AL564" s="65" t="s">
        <v>72</v>
      </c>
      <c r="AM564" s="65" t="s">
        <v>61</v>
      </c>
    </row>
    <row r="565" spans="1:39" ht="168">
      <c r="A565" s="65" t="s">
        <v>3852</v>
      </c>
      <c r="B565" s="65" t="s">
        <v>3187</v>
      </c>
      <c r="C565" s="65" t="s">
        <v>530</v>
      </c>
      <c r="D565" s="65" t="s">
        <v>534</v>
      </c>
      <c r="E565" s="65" t="s">
        <v>436</v>
      </c>
      <c r="F565" s="65" t="s">
        <v>149</v>
      </c>
      <c r="G565" s="65" t="s">
        <v>3983</v>
      </c>
      <c r="H565" s="65" t="s">
        <v>525</v>
      </c>
      <c r="I565" s="65" t="s">
        <v>535</v>
      </c>
      <c r="J565" s="65" t="s">
        <v>3984</v>
      </c>
      <c r="K565" s="65" t="s">
        <v>3992</v>
      </c>
      <c r="L565" s="65" t="s">
        <v>62</v>
      </c>
      <c r="M565" s="65" t="s">
        <v>62</v>
      </c>
      <c r="N565" s="65" t="s">
        <v>62</v>
      </c>
      <c r="O565" s="65" t="s">
        <v>61</v>
      </c>
      <c r="P565" s="65" t="s">
        <v>61</v>
      </c>
      <c r="Q565" s="65" t="s">
        <v>61</v>
      </c>
      <c r="R565" s="65" t="s">
        <v>61</v>
      </c>
      <c r="S565" s="65" t="s">
        <v>61</v>
      </c>
      <c r="T565" s="65" t="s">
        <v>62</v>
      </c>
      <c r="U565" s="65" t="s">
        <v>62</v>
      </c>
      <c r="V565" s="65" t="s">
        <v>62</v>
      </c>
      <c r="W565" s="65" t="s">
        <v>61</v>
      </c>
      <c r="X565" s="65" t="s">
        <v>536</v>
      </c>
      <c r="Y565" s="65" t="s">
        <v>3424</v>
      </c>
      <c r="Z565" s="68" t="s">
        <v>3343</v>
      </c>
      <c r="AA565" s="65" t="s">
        <v>62</v>
      </c>
      <c r="AB565" s="65" t="s">
        <v>64</v>
      </c>
      <c r="AC565" s="65" t="s">
        <v>77</v>
      </c>
      <c r="AD565" s="65" t="s">
        <v>3343</v>
      </c>
      <c r="AE565" s="65" t="s">
        <v>62</v>
      </c>
      <c r="AF565" s="65" t="s">
        <v>61</v>
      </c>
      <c r="AG565" s="65" t="s">
        <v>61</v>
      </c>
      <c r="AH565" s="65" t="s">
        <v>61</v>
      </c>
      <c r="AI565" s="65" t="s">
        <v>61</v>
      </c>
      <c r="AJ565" s="65" t="s">
        <v>72</v>
      </c>
      <c r="AK565" s="65" t="s">
        <v>72</v>
      </c>
      <c r="AL565" s="65" t="s">
        <v>72</v>
      </c>
      <c r="AM565" s="65" t="s">
        <v>61</v>
      </c>
    </row>
    <row r="566" spans="1:39" ht="168">
      <c r="A566" s="65" t="s">
        <v>3853</v>
      </c>
      <c r="B566" s="65" t="s">
        <v>3192</v>
      </c>
      <c r="C566" s="65" t="s">
        <v>840</v>
      </c>
      <c r="D566" s="65" t="s">
        <v>847</v>
      </c>
      <c r="E566" s="65" t="s">
        <v>743</v>
      </c>
      <c r="F566" s="65" t="s">
        <v>149</v>
      </c>
      <c r="G566" s="65" t="s">
        <v>3983</v>
      </c>
      <c r="H566" s="65" t="s">
        <v>835</v>
      </c>
      <c r="I566" s="65" t="s">
        <v>848</v>
      </c>
      <c r="J566" s="65" t="s">
        <v>3984</v>
      </c>
      <c r="K566" s="65" t="s">
        <v>20</v>
      </c>
      <c r="L566" s="65" t="s">
        <v>62</v>
      </c>
      <c r="M566" s="65" t="s">
        <v>62</v>
      </c>
      <c r="N566" s="65" t="s">
        <v>62</v>
      </c>
      <c r="O566" s="65" t="s">
        <v>61</v>
      </c>
      <c r="P566" s="65" t="s">
        <v>62</v>
      </c>
      <c r="Q566" s="65" t="s">
        <v>62</v>
      </c>
      <c r="R566" s="65" t="s">
        <v>62</v>
      </c>
      <c r="S566" s="65" t="s">
        <v>61</v>
      </c>
      <c r="T566" s="65" t="s">
        <v>61</v>
      </c>
      <c r="U566" s="65" t="s">
        <v>61</v>
      </c>
      <c r="V566" s="65" t="s">
        <v>61</v>
      </c>
      <c r="W566" s="65" t="s">
        <v>61</v>
      </c>
      <c r="X566" s="65" t="s">
        <v>73</v>
      </c>
      <c r="Y566" s="65"/>
      <c r="Z566" s="68" t="s">
        <v>3343</v>
      </c>
      <c r="AA566" s="65" t="s">
        <v>62</v>
      </c>
      <c r="AB566" s="65" t="s">
        <v>73</v>
      </c>
      <c r="AC566" s="65" t="s">
        <v>73</v>
      </c>
      <c r="AD566" s="65" t="s">
        <v>73</v>
      </c>
      <c r="AE566" s="65" t="s">
        <v>61</v>
      </c>
      <c r="AF566" s="65" t="s">
        <v>62</v>
      </c>
      <c r="AG566" s="65" t="s">
        <v>61</v>
      </c>
      <c r="AH566" s="65" t="s">
        <v>3343</v>
      </c>
      <c r="AI566" s="65" t="s">
        <v>62</v>
      </c>
      <c r="AJ566" s="65" t="s">
        <v>850</v>
      </c>
      <c r="AK566" s="65" t="s">
        <v>850</v>
      </c>
      <c r="AL566" s="65" t="s">
        <v>850</v>
      </c>
      <c r="AM566" s="65" t="s">
        <v>61</v>
      </c>
    </row>
    <row r="567" spans="1:39" ht="168">
      <c r="A567" s="65" t="s">
        <v>3854</v>
      </c>
      <c r="B567" s="65" t="s">
        <v>3186</v>
      </c>
      <c r="C567" s="65" t="s">
        <v>840</v>
      </c>
      <c r="D567" s="65" t="s">
        <v>841</v>
      </c>
      <c r="E567" s="65" t="s">
        <v>743</v>
      </c>
      <c r="F567" s="65" t="s">
        <v>149</v>
      </c>
      <c r="G567" s="65" t="s">
        <v>2704</v>
      </c>
      <c r="H567" s="65" t="s">
        <v>835</v>
      </c>
      <c r="I567" s="65" t="s">
        <v>842</v>
      </c>
      <c r="J567" s="65" t="s">
        <v>3982</v>
      </c>
      <c r="K567" s="65"/>
      <c r="L567" s="65" t="s">
        <v>62</v>
      </c>
      <c r="M567" s="65" t="s">
        <v>62</v>
      </c>
      <c r="N567" s="65" t="s">
        <v>62</v>
      </c>
      <c r="O567" s="65" t="s">
        <v>61</v>
      </c>
      <c r="P567" s="65" t="s">
        <v>61</v>
      </c>
      <c r="Q567" s="65" t="s">
        <v>61</v>
      </c>
      <c r="R567" s="65" t="s">
        <v>61</v>
      </c>
      <c r="S567" s="65" t="s">
        <v>61</v>
      </c>
      <c r="T567" s="65" t="s">
        <v>62</v>
      </c>
      <c r="U567" s="65" t="s">
        <v>62</v>
      </c>
      <c r="V567" s="65" t="s">
        <v>62</v>
      </c>
      <c r="W567" s="65" t="s">
        <v>61</v>
      </c>
      <c r="X567" s="65" t="s">
        <v>76</v>
      </c>
      <c r="Y567" s="65" t="s">
        <v>76</v>
      </c>
      <c r="Z567" s="65" t="s">
        <v>76</v>
      </c>
      <c r="AA567" s="65" t="s">
        <v>61</v>
      </c>
      <c r="AB567" s="65" t="s">
        <v>77</v>
      </c>
      <c r="AC567" s="65" t="s">
        <v>77</v>
      </c>
      <c r="AD567" s="65" t="s">
        <v>77</v>
      </c>
      <c r="AE567" s="65" t="s">
        <v>61</v>
      </c>
      <c r="AF567" s="65" t="s">
        <v>61</v>
      </c>
      <c r="AG567" s="65" t="s">
        <v>61</v>
      </c>
      <c r="AH567" s="65" t="s">
        <v>61</v>
      </c>
      <c r="AI567" s="65" t="s">
        <v>61</v>
      </c>
      <c r="AJ567" s="65" t="s">
        <v>72</v>
      </c>
      <c r="AK567" s="65" t="s">
        <v>72</v>
      </c>
      <c r="AL567" s="65" t="s">
        <v>72</v>
      </c>
      <c r="AM567" s="65" t="s">
        <v>61</v>
      </c>
    </row>
    <row r="568" spans="1:39" ht="216.75">
      <c r="A568" s="65" t="s">
        <v>3855</v>
      </c>
      <c r="B568" s="65" t="s">
        <v>3187</v>
      </c>
      <c r="C568" s="65" t="s">
        <v>840</v>
      </c>
      <c r="D568" s="65" t="s">
        <v>843</v>
      </c>
      <c r="E568" s="65" t="s">
        <v>743</v>
      </c>
      <c r="F568" s="65" t="s">
        <v>149</v>
      </c>
      <c r="G568" s="65" t="s">
        <v>3983</v>
      </c>
      <c r="H568" s="65" t="s">
        <v>835</v>
      </c>
      <c r="I568" s="65" t="s">
        <v>844</v>
      </c>
      <c r="J568" s="65" t="s">
        <v>3984</v>
      </c>
      <c r="K568" s="65" t="s">
        <v>3985</v>
      </c>
      <c r="L568" s="65" t="s">
        <v>61</v>
      </c>
      <c r="M568" s="65" t="s">
        <v>62</v>
      </c>
      <c r="N568" s="68" t="s">
        <v>3343</v>
      </c>
      <c r="O568" s="65" t="s">
        <v>62</v>
      </c>
      <c r="P568" s="65" t="s">
        <v>61</v>
      </c>
      <c r="Q568" s="65" t="s">
        <v>61</v>
      </c>
      <c r="R568" s="65" t="s">
        <v>61</v>
      </c>
      <c r="S568" s="65" t="s">
        <v>61</v>
      </c>
      <c r="T568" s="65" t="s">
        <v>62</v>
      </c>
      <c r="U568" s="65" t="s">
        <v>62</v>
      </c>
      <c r="V568" s="65" t="s">
        <v>62</v>
      </c>
      <c r="W568" s="65" t="s">
        <v>61</v>
      </c>
      <c r="X568" s="65" t="s">
        <v>3856</v>
      </c>
      <c r="Y568" s="65" t="s">
        <v>76</v>
      </c>
      <c r="Z568" s="68" t="s">
        <v>3343</v>
      </c>
      <c r="AA568" s="65" t="s">
        <v>62</v>
      </c>
      <c r="AB568" s="65" t="s">
        <v>64</v>
      </c>
      <c r="AC568" s="65" t="s">
        <v>77</v>
      </c>
      <c r="AD568" s="65" t="s">
        <v>3343</v>
      </c>
      <c r="AE568" s="65" t="s">
        <v>62</v>
      </c>
      <c r="AF568" s="65" t="s">
        <v>62</v>
      </c>
      <c r="AG568" s="65" t="s">
        <v>61</v>
      </c>
      <c r="AH568" s="65" t="s">
        <v>3343</v>
      </c>
      <c r="AI568" s="65" t="s">
        <v>62</v>
      </c>
      <c r="AJ568" s="65" t="s">
        <v>66</v>
      </c>
      <c r="AK568" s="65" t="s">
        <v>72</v>
      </c>
      <c r="AL568" s="65" t="s">
        <v>3343</v>
      </c>
      <c r="AM568" s="65" t="s">
        <v>62</v>
      </c>
    </row>
    <row r="569" spans="1:39" ht="168">
      <c r="A569" s="65" t="s">
        <v>3857</v>
      </c>
      <c r="B569" s="65" t="s">
        <v>3192</v>
      </c>
      <c r="C569" s="65" t="s">
        <v>1983</v>
      </c>
      <c r="D569" s="65" t="s">
        <v>1988</v>
      </c>
      <c r="E569" s="65" t="s">
        <v>1962</v>
      </c>
      <c r="F569" s="65" t="s">
        <v>114</v>
      </c>
      <c r="G569" s="65" t="s">
        <v>3983</v>
      </c>
      <c r="H569" s="65" t="s">
        <v>1978</v>
      </c>
      <c r="I569" s="65" t="s">
        <v>1989</v>
      </c>
      <c r="J569" s="65" t="s">
        <v>3982</v>
      </c>
      <c r="K569" s="65"/>
      <c r="L569" s="65" t="s">
        <v>62</v>
      </c>
      <c r="M569" s="65" t="s">
        <v>62</v>
      </c>
      <c r="N569" s="65" t="s">
        <v>62</v>
      </c>
      <c r="O569" s="65" t="s">
        <v>61</v>
      </c>
      <c r="P569" s="65" t="s">
        <v>61</v>
      </c>
      <c r="Q569" s="65" t="s">
        <v>61</v>
      </c>
      <c r="R569" s="65" t="s">
        <v>61</v>
      </c>
      <c r="S569" s="65" t="s">
        <v>61</v>
      </c>
      <c r="T569" s="65" t="s">
        <v>62</v>
      </c>
      <c r="U569" s="65" t="s">
        <v>62</v>
      </c>
      <c r="V569" s="65" t="s">
        <v>62</v>
      </c>
      <c r="W569" s="65" t="s">
        <v>61</v>
      </c>
      <c r="X569" s="65" t="s">
        <v>76</v>
      </c>
      <c r="Y569" s="65" t="s">
        <v>76</v>
      </c>
      <c r="Z569" s="65" t="s">
        <v>76</v>
      </c>
      <c r="AA569" s="65" t="s">
        <v>61</v>
      </c>
      <c r="AB569" s="65" t="s">
        <v>77</v>
      </c>
      <c r="AC569" s="65" t="s">
        <v>77</v>
      </c>
      <c r="AD569" s="65" t="s">
        <v>77</v>
      </c>
      <c r="AE569" s="65" t="s">
        <v>61</v>
      </c>
      <c r="AF569" s="65" t="s">
        <v>61</v>
      </c>
      <c r="AG569" s="65" t="s">
        <v>61</v>
      </c>
      <c r="AH569" s="65" t="s">
        <v>61</v>
      </c>
      <c r="AI569" s="65" t="s">
        <v>61</v>
      </c>
      <c r="AJ569" s="65" t="s">
        <v>72</v>
      </c>
      <c r="AK569" s="65" t="s">
        <v>72</v>
      </c>
      <c r="AL569" s="65" t="s">
        <v>72</v>
      </c>
      <c r="AM569" s="65" t="s">
        <v>61</v>
      </c>
    </row>
    <row r="570" spans="1:39" ht="168">
      <c r="A570" s="65" t="s">
        <v>3858</v>
      </c>
      <c r="B570" s="65" t="s">
        <v>3187</v>
      </c>
      <c r="C570" s="65" t="s">
        <v>1983</v>
      </c>
      <c r="D570" s="65" t="s">
        <v>1986</v>
      </c>
      <c r="E570" s="65" t="s">
        <v>1962</v>
      </c>
      <c r="F570" s="65" t="s">
        <v>114</v>
      </c>
      <c r="G570" s="65" t="s">
        <v>3983</v>
      </c>
      <c r="H570" s="65" t="s">
        <v>1978</v>
      </c>
      <c r="I570" s="65" t="s">
        <v>1987</v>
      </c>
      <c r="J570" s="65" t="s">
        <v>3982</v>
      </c>
      <c r="K570" s="65"/>
      <c r="L570" s="65" t="s">
        <v>62</v>
      </c>
      <c r="M570" s="65" t="s">
        <v>62</v>
      </c>
      <c r="N570" s="65" t="s">
        <v>62</v>
      </c>
      <c r="O570" s="65" t="s">
        <v>61</v>
      </c>
      <c r="P570" s="65" t="s">
        <v>61</v>
      </c>
      <c r="Q570" s="65" t="s">
        <v>61</v>
      </c>
      <c r="R570" s="65" t="s">
        <v>61</v>
      </c>
      <c r="S570" s="65" t="s">
        <v>61</v>
      </c>
      <c r="T570" s="65" t="s">
        <v>62</v>
      </c>
      <c r="U570" s="65" t="s">
        <v>62</v>
      </c>
      <c r="V570" s="65" t="s">
        <v>62</v>
      </c>
      <c r="W570" s="65" t="s">
        <v>61</v>
      </c>
      <c r="X570" s="65" t="s">
        <v>76</v>
      </c>
      <c r="Y570" s="65" t="s">
        <v>76</v>
      </c>
      <c r="Z570" s="65" t="s">
        <v>76</v>
      </c>
      <c r="AA570" s="65" t="s">
        <v>61</v>
      </c>
      <c r="AB570" s="65" t="s">
        <v>77</v>
      </c>
      <c r="AC570" s="65" t="s">
        <v>77</v>
      </c>
      <c r="AD570" s="65" t="s">
        <v>77</v>
      </c>
      <c r="AE570" s="65" t="s">
        <v>61</v>
      </c>
      <c r="AF570" s="65" t="s">
        <v>61</v>
      </c>
      <c r="AG570" s="65" t="s">
        <v>61</v>
      </c>
      <c r="AH570" s="65" t="s">
        <v>61</v>
      </c>
      <c r="AI570" s="65" t="s">
        <v>61</v>
      </c>
      <c r="AJ570" s="65" t="s">
        <v>72</v>
      </c>
      <c r="AK570" s="65" t="s">
        <v>72</v>
      </c>
      <c r="AL570" s="65" t="s">
        <v>72</v>
      </c>
      <c r="AM570" s="65" t="s">
        <v>61</v>
      </c>
    </row>
    <row r="571" spans="1:39" ht="150.75">
      <c r="A571" s="65" t="s">
        <v>3859</v>
      </c>
      <c r="B571" s="65" t="s">
        <v>3186</v>
      </c>
      <c r="C571" s="65" t="s">
        <v>1983</v>
      </c>
      <c r="D571" s="65" t="s">
        <v>1984</v>
      </c>
      <c r="E571" s="65" t="s">
        <v>1962</v>
      </c>
      <c r="F571" s="65" t="s">
        <v>114</v>
      </c>
      <c r="G571" s="65" t="s">
        <v>2694</v>
      </c>
      <c r="H571" s="65" t="s">
        <v>1978</v>
      </c>
      <c r="I571" s="65" t="s">
        <v>1985</v>
      </c>
      <c r="J571" s="65" t="s">
        <v>3984</v>
      </c>
      <c r="K571" s="65" t="s">
        <v>18</v>
      </c>
      <c r="L571" s="65" t="s">
        <v>62</v>
      </c>
      <c r="M571" s="65" t="s">
        <v>62</v>
      </c>
      <c r="N571" s="65" t="s">
        <v>62</v>
      </c>
      <c r="O571" s="65" t="s">
        <v>61</v>
      </c>
      <c r="P571" s="65" t="s">
        <v>61</v>
      </c>
      <c r="Q571" s="65" t="s">
        <v>61</v>
      </c>
      <c r="R571" s="65" t="s">
        <v>61</v>
      </c>
      <c r="S571" s="65" t="s">
        <v>61</v>
      </c>
      <c r="T571" s="65" t="s">
        <v>62</v>
      </c>
      <c r="U571" s="65" t="s">
        <v>62</v>
      </c>
      <c r="V571" s="65" t="s">
        <v>62</v>
      </c>
      <c r="W571" s="65" t="s">
        <v>61</v>
      </c>
      <c r="X571" s="65" t="s">
        <v>76</v>
      </c>
      <c r="Y571" s="65" t="s">
        <v>2688</v>
      </c>
      <c r="Z571" s="68" t="s">
        <v>3343</v>
      </c>
      <c r="AA571" s="65" t="s">
        <v>62</v>
      </c>
      <c r="AB571" s="65" t="s">
        <v>77</v>
      </c>
      <c r="AC571" s="65" t="s">
        <v>77</v>
      </c>
      <c r="AD571" s="65" t="s">
        <v>77</v>
      </c>
      <c r="AE571" s="65" t="s">
        <v>61</v>
      </c>
      <c r="AF571" s="65" t="s">
        <v>61</v>
      </c>
      <c r="AG571" s="65" t="s">
        <v>61</v>
      </c>
      <c r="AH571" s="65" t="s">
        <v>61</v>
      </c>
      <c r="AI571" s="65" t="s">
        <v>61</v>
      </c>
      <c r="AJ571" s="65" t="s">
        <v>72</v>
      </c>
      <c r="AK571" s="65" t="s">
        <v>72</v>
      </c>
      <c r="AL571" s="65" t="s">
        <v>72</v>
      </c>
      <c r="AM571" s="65" t="s">
        <v>61</v>
      </c>
    </row>
    <row r="572" spans="1:39" ht="168">
      <c r="A572" s="65" t="s">
        <v>3860</v>
      </c>
      <c r="B572" s="65" t="s">
        <v>3186</v>
      </c>
      <c r="C572" s="65" t="s">
        <v>985</v>
      </c>
      <c r="D572" s="65" t="s">
        <v>958</v>
      </c>
      <c r="E572" s="65" t="s">
        <v>977</v>
      </c>
      <c r="F572" s="65" t="s">
        <v>149</v>
      </c>
      <c r="G572" s="65" t="s">
        <v>2704</v>
      </c>
      <c r="H572" s="65" t="s">
        <v>979</v>
      </c>
      <c r="I572" s="65" t="s">
        <v>1010</v>
      </c>
      <c r="J572" s="65" t="s">
        <v>3982</v>
      </c>
      <c r="K572" s="65"/>
      <c r="L572" s="65" t="s">
        <v>62</v>
      </c>
      <c r="M572" s="65" t="s">
        <v>62</v>
      </c>
      <c r="N572" s="65" t="s">
        <v>62</v>
      </c>
      <c r="O572" s="65" t="s">
        <v>61</v>
      </c>
      <c r="P572" s="65" t="s">
        <v>61</v>
      </c>
      <c r="Q572" s="65" t="s">
        <v>61</v>
      </c>
      <c r="R572" s="65" t="s">
        <v>61</v>
      </c>
      <c r="S572" s="65" t="s">
        <v>61</v>
      </c>
      <c r="T572" s="65" t="s">
        <v>62</v>
      </c>
      <c r="U572" s="65" t="s">
        <v>62</v>
      </c>
      <c r="V572" s="65" t="s">
        <v>62</v>
      </c>
      <c r="W572" s="65" t="s">
        <v>61</v>
      </c>
      <c r="X572" s="65" t="s">
        <v>76</v>
      </c>
      <c r="Y572" s="65" t="s">
        <v>76</v>
      </c>
      <c r="Z572" s="65" t="s">
        <v>76</v>
      </c>
      <c r="AA572" s="65" t="s">
        <v>61</v>
      </c>
      <c r="AB572" s="65" t="s">
        <v>77</v>
      </c>
      <c r="AC572" s="65" t="s">
        <v>77</v>
      </c>
      <c r="AD572" s="65" t="s">
        <v>77</v>
      </c>
      <c r="AE572" s="65" t="s">
        <v>61</v>
      </c>
      <c r="AF572" s="65" t="s">
        <v>61</v>
      </c>
      <c r="AG572" s="65" t="s">
        <v>61</v>
      </c>
      <c r="AH572" s="65" t="s">
        <v>61</v>
      </c>
      <c r="AI572" s="65" t="s">
        <v>61</v>
      </c>
      <c r="AJ572" s="65" t="s">
        <v>72</v>
      </c>
      <c r="AK572" s="65" t="s">
        <v>72</v>
      </c>
      <c r="AL572" s="65" t="s">
        <v>72</v>
      </c>
      <c r="AM572" s="65" t="s">
        <v>61</v>
      </c>
    </row>
    <row r="573" spans="1:39" ht="168">
      <c r="A573" s="65" t="s">
        <v>3861</v>
      </c>
      <c r="B573" s="65" t="s">
        <v>3192</v>
      </c>
      <c r="C573" s="65" t="s">
        <v>985</v>
      </c>
      <c r="D573" s="65" t="s">
        <v>963</v>
      </c>
      <c r="E573" s="65" t="s">
        <v>977</v>
      </c>
      <c r="F573" s="65" t="s">
        <v>149</v>
      </c>
      <c r="G573" s="65" t="s">
        <v>3983</v>
      </c>
      <c r="H573" s="65" t="s">
        <v>979</v>
      </c>
      <c r="I573" s="65" t="s">
        <v>1013</v>
      </c>
      <c r="J573" s="65" t="s">
        <v>3982</v>
      </c>
      <c r="K573" s="65"/>
      <c r="L573" s="65" t="s">
        <v>62</v>
      </c>
      <c r="M573" s="65" t="s">
        <v>62</v>
      </c>
      <c r="N573" s="65" t="s">
        <v>62</v>
      </c>
      <c r="O573" s="65" t="s">
        <v>61</v>
      </c>
      <c r="P573" s="65" t="s">
        <v>61</v>
      </c>
      <c r="Q573" s="65" t="s">
        <v>61</v>
      </c>
      <c r="R573" s="65" t="s">
        <v>61</v>
      </c>
      <c r="S573" s="65" t="s">
        <v>61</v>
      </c>
      <c r="T573" s="65" t="s">
        <v>62</v>
      </c>
      <c r="U573" s="65" t="s">
        <v>62</v>
      </c>
      <c r="V573" s="65" t="s">
        <v>62</v>
      </c>
      <c r="W573" s="65" t="s">
        <v>61</v>
      </c>
      <c r="X573" s="65" t="s">
        <v>76</v>
      </c>
      <c r="Y573" s="65" t="s">
        <v>76</v>
      </c>
      <c r="Z573" s="65" t="s">
        <v>76</v>
      </c>
      <c r="AA573" s="65" t="s">
        <v>61</v>
      </c>
      <c r="AB573" s="65" t="s">
        <v>77</v>
      </c>
      <c r="AC573" s="65" t="s">
        <v>77</v>
      </c>
      <c r="AD573" s="65" t="s">
        <v>77</v>
      </c>
      <c r="AE573" s="65" t="s">
        <v>61</v>
      </c>
      <c r="AF573" s="65" t="s">
        <v>61</v>
      </c>
      <c r="AG573" s="65" t="s">
        <v>61</v>
      </c>
      <c r="AH573" s="65" t="s">
        <v>61</v>
      </c>
      <c r="AI573" s="65" t="s">
        <v>61</v>
      </c>
      <c r="AJ573" s="65" t="s">
        <v>72</v>
      </c>
      <c r="AK573" s="65" t="s">
        <v>72</v>
      </c>
      <c r="AL573" s="65" t="s">
        <v>72</v>
      </c>
      <c r="AM573" s="65" t="s">
        <v>61</v>
      </c>
    </row>
    <row r="574" spans="1:39" ht="168">
      <c r="A574" s="65" t="s">
        <v>3862</v>
      </c>
      <c r="B574" s="65" t="s">
        <v>3192</v>
      </c>
      <c r="C574" s="65" t="s">
        <v>985</v>
      </c>
      <c r="D574" s="65" t="s">
        <v>991</v>
      </c>
      <c r="E574" s="65" t="s">
        <v>977</v>
      </c>
      <c r="F574" s="65" t="s">
        <v>149</v>
      </c>
      <c r="G574" s="65" t="s">
        <v>3983</v>
      </c>
      <c r="H574" s="65" t="s">
        <v>979</v>
      </c>
      <c r="I574" s="65" t="s">
        <v>992</v>
      </c>
      <c r="J574" s="65" t="s">
        <v>3982</v>
      </c>
      <c r="K574" s="65"/>
      <c r="L574" s="65" t="s">
        <v>62</v>
      </c>
      <c r="M574" s="65" t="s">
        <v>62</v>
      </c>
      <c r="N574" s="65" t="s">
        <v>62</v>
      </c>
      <c r="O574" s="65" t="s">
        <v>61</v>
      </c>
      <c r="P574" s="65" t="s">
        <v>61</v>
      </c>
      <c r="Q574" s="65" t="s">
        <v>61</v>
      </c>
      <c r="R574" s="65" t="s">
        <v>61</v>
      </c>
      <c r="S574" s="65" t="s">
        <v>61</v>
      </c>
      <c r="T574" s="65" t="s">
        <v>62</v>
      </c>
      <c r="U574" s="65" t="s">
        <v>62</v>
      </c>
      <c r="V574" s="65" t="s">
        <v>62</v>
      </c>
      <c r="W574" s="65" t="s">
        <v>61</v>
      </c>
      <c r="X574" s="65" t="s">
        <v>76</v>
      </c>
      <c r="Y574" s="65" t="s">
        <v>76</v>
      </c>
      <c r="Z574" s="65" t="s">
        <v>76</v>
      </c>
      <c r="AA574" s="65" t="s">
        <v>61</v>
      </c>
      <c r="AB574" s="65" t="s">
        <v>77</v>
      </c>
      <c r="AC574" s="65" t="s">
        <v>77</v>
      </c>
      <c r="AD574" s="65" t="s">
        <v>77</v>
      </c>
      <c r="AE574" s="65" t="s">
        <v>61</v>
      </c>
      <c r="AF574" s="65" t="s">
        <v>61</v>
      </c>
      <c r="AG574" s="65" t="s">
        <v>61</v>
      </c>
      <c r="AH574" s="65" t="s">
        <v>61</v>
      </c>
      <c r="AI574" s="65" t="s">
        <v>61</v>
      </c>
      <c r="AJ574" s="65" t="s">
        <v>72</v>
      </c>
      <c r="AK574" s="65" t="s">
        <v>72</v>
      </c>
      <c r="AL574" s="65" t="s">
        <v>72</v>
      </c>
      <c r="AM574" s="65" t="s">
        <v>61</v>
      </c>
    </row>
    <row r="575" spans="1:39" ht="168">
      <c r="A575" s="65" t="s">
        <v>3863</v>
      </c>
      <c r="B575" s="65" t="s">
        <v>3192</v>
      </c>
      <c r="C575" s="65" t="s">
        <v>985</v>
      </c>
      <c r="D575" s="65" t="s">
        <v>999</v>
      </c>
      <c r="E575" s="65" t="s">
        <v>977</v>
      </c>
      <c r="F575" s="65" t="s">
        <v>149</v>
      </c>
      <c r="G575" s="65" t="s">
        <v>3983</v>
      </c>
      <c r="H575" s="65" t="s">
        <v>979</v>
      </c>
      <c r="I575" s="65" t="s">
        <v>1000</v>
      </c>
      <c r="J575" s="65" t="s">
        <v>3982</v>
      </c>
      <c r="K575" s="65"/>
      <c r="L575" s="65" t="s">
        <v>62</v>
      </c>
      <c r="M575" s="65" t="s">
        <v>62</v>
      </c>
      <c r="N575" s="65" t="s">
        <v>62</v>
      </c>
      <c r="O575" s="65" t="s">
        <v>61</v>
      </c>
      <c r="P575" s="65" t="s">
        <v>61</v>
      </c>
      <c r="Q575" s="65" t="s">
        <v>61</v>
      </c>
      <c r="R575" s="65" t="s">
        <v>61</v>
      </c>
      <c r="S575" s="65" t="s">
        <v>61</v>
      </c>
      <c r="T575" s="65" t="s">
        <v>62</v>
      </c>
      <c r="U575" s="65" t="s">
        <v>62</v>
      </c>
      <c r="V575" s="65" t="s">
        <v>62</v>
      </c>
      <c r="W575" s="65" t="s">
        <v>61</v>
      </c>
      <c r="X575" s="65" t="s">
        <v>76</v>
      </c>
      <c r="Y575" s="65" t="s">
        <v>76</v>
      </c>
      <c r="Z575" s="65" t="s">
        <v>76</v>
      </c>
      <c r="AA575" s="65" t="s">
        <v>61</v>
      </c>
      <c r="AB575" s="65" t="s">
        <v>77</v>
      </c>
      <c r="AC575" s="65" t="s">
        <v>77</v>
      </c>
      <c r="AD575" s="65" t="s">
        <v>77</v>
      </c>
      <c r="AE575" s="65" t="s">
        <v>61</v>
      </c>
      <c r="AF575" s="65" t="s">
        <v>61</v>
      </c>
      <c r="AG575" s="65" t="s">
        <v>61</v>
      </c>
      <c r="AH575" s="65" t="s">
        <v>61</v>
      </c>
      <c r="AI575" s="65" t="s">
        <v>61</v>
      </c>
      <c r="AJ575" s="65" t="s">
        <v>72</v>
      </c>
      <c r="AK575" s="65" t="s">
        <v>72</v>
      </c>
      <c r="AL575" s="65" t="s">
        <v>72</v>
      </c>
      <c r="AM575" s="65" t="s">
        <v>61</v>
      </c>
    </row>
    <row r="576" spans="1:39" ht="168">
      <c r="A576" s="65" t="s">
        <v>3864</v>
      </c>
      <c r="B576" s="65" t="s">
        <v>3192</v>
      </c>
      <c r="C576" s="65" t="s">
        <v>985</v>
      </c>
      <c r="D576" s="65" t="s">
        <v>1007</v>
      </c>
      <c r="E576" s="65" t="s">
        <v>977</v>
      </c>
      <c r="F576" s="65" t="s">
        <v>149</v>
      </c>
      <c r="G576" s="65" t="s">
        <v>3983</v>
      </c>
      <c r="H576" s="65" t="s">
        <v>979</v>
      </c>
      <c r="I576" s="65" t="s">
        <v>1008</v>
      </c>
      <c r="J576" s="65" t="s">
        <v>3982</v>
      </c>
      <c r="K576" s="65"/>
      <c r="L576" s="65" t="s">
        <v>62</v>
      </c>
      <c r="M576" s="65" t="s">
        <v>62</v>
      </c>
      <c r="N576" s="65" t="s">
        <v>62</v>
      </c>
      <c r="O576" s="65" t="s">
        <v>61</v>
      </c>
      <c r="P576" s="65" t="s">
        <v>61</v>
      </c>
      <c r="Q576" s="65" t="s">
        <v>61</v>
      </c>
      <c r="R576" s="65" t="s">
        <v>61</v>
      </c>
      <c r="S576" s="65" t="s">
        <v>61</v>
      </c>
      <c r="T576" s="65" t="s">
        <v>62</v>
      </c>
      <c r="U576" s="65" t="s">
        <v>62</v>
      </c>
      <c r="V576" s="65" t="s">
        <v>62</v>
      </c>
      <c r="W576" s="65" t="s">
        <v>61</v>
      </c>
      <c r="X576" s="65" t="s">
        <v>76</v>
      </c>
      <c r="Y576" s="65" t="s">
        <v>76</v>
      </c>
      <c r="Z576" s="65" t="s">
        <v>76</v>
      </c>
      <c r="AA576" s="65" t="s">
        <v>61</v>
      </c>
      <c r="AB576" s="65" t="s">
        <v>77</v>
      </c>
      <c r="AC576" s="65" t="s">
        <v>77</v>
      </c>
      <c r="AD576" s="65" t="s">
        <v>77</v>
      </c>
      <c r="AE576" s="65" t="s">
        <v>61</v>
      </c>
      <c r="AF576" s="65" t="s">
        <v>61</v>
      </c>
      <c r="AG576" s="65" t="s">
        <v>61</v>
      </c>
      <c r="AH576" s="65" t="s">
        <v>61</v>
      </c>
      <c r="AI576" s="65" t="s">
        <v>61</v>
      </c>
      <c r="AJ576" s="65" t="s">
        <v>72</v>
      </c>
      <c r="AK576" s="65" t="s">
        <v>72</v>
      </c>
      <c r="AL576" s="65" t="s">
        <v>72</v>
      </c>
      <c r="AM576" s="65" t="s">
        <v>61</v>
      </c>
    </row>
    <row r="577" spans="1:39" ht="200.25">
      <c r="A577" s="65" t="s">
        <v>3865</v>
      </c>
      <c r="B577" s="65" t="s">
        <v>3186</v>
      </c>
      <c r="C577" s="65" t="s">
        <v>985</v>
      </c>
      <c r="D577" s="65" t="s">
        <v>986</v>
      </c>
      <c r="E577" s="65" t="s">
        <v>977</v>
      </c>
      <c r="F577" s="65" t="s">
        <v>149</v>
      </c>
      <c r="G577" s="65" t="s">
        <v>2704</v>
      </c>
      <c r="H577" s="65" t="s">
        <v>979</v>
      </c>
      <c r="I577" s="65" t="s">
        <v>987</v>
      </c>
      <c r="J577" s="65" t="s">
        <v>3984</v>
      </c>
      <c r="K577" s="65" t="s">
        <v>3985</v>
      </c>
      <c r="L577" s="65" t="s">
        <v>62</v>
      </c>
      <c r="M577" s="65" t="s">
        <v>61</v>
      </c>
      <c r="N577" s="68" t="s">
        <v>3343</v>
      </c>
      <c r="O577" s="65" t="s">
        <v>62</v>
      </c>
      <c r="P577" s="65" t="s">
        <v>61</v>
      </c>
      <c r="Q577" s="65" t="s">
        <v>61</v>
      </c>
      <c r="R577" s="65" t="s">
        <v>61</v>
      </c>
      <c r="S577" s="65" t="s">
        <v>61</v>
      </c>
      <c r="T577" s="65" t="s">
        <v>62</v>
      </c>
      <c r="U577" s="65" t="s">
        <v>62</v>
      </c>
      <c r="V577" s="65" t="s">
        <v>62</v>
      </c>
      <c r="W577" s="65" t="s">
        <v>61</v>
      </c>
      <c r="X577" s="65" t="s">
        <v>76</v>
      </c>
      <c r="Y577" s="65" t="s">
        <v>4022</v>
      </c>
      <c r="Z577" s="68" t="s">
        <v>3343</v>
      </c>
      <c r="AA577" s="65" t="s">
        <v>62</v>
      </c>
      <c r="AB577" s="65" t="s">
        <v>77</v>
      </c>
      <c r="AC577" s="65" t="s">
        <v>64</v>
      </c>
      <c r="AD577" s="65" t="s">
        <v>3343</v>
      </c>
      <c r="AE577" s="65" t="s">
        <v>62</v>
      </c>
      <c r="AF577" s="65" t="s">
        <v>61</v>
      </c>
      <c r="AG577" s="65" t="s">
        <v>62</v>
      </c>
      <c r="AH577" s="65" t="s">
        <v>3343</v>
      </c>
      <c r="AI577" s="65" t="s">
        <v>62</v>
      </c>
      <c r="AJ577" s="65" t="s">
        <v>72</v>
      </c>
      <c r="AK577" s="65" t="s">
        <v>66</v>
      </c>
      <c r="AL577" s="65" t="s">
        <v>3343</v>
      </c>
      <c r="AM577" s="65" t="s">
        <v>62</v>
      </c>
    </row>
    <row r="578" spans="1:39" ht="200.25">
      <c r="A578" s="65" t="s">
        <v>3866</v>
      </c>
      <c r="B578" s="65" t="s">
        <v>3187</v>
      </c>
      <c r="C578" s="65" t="s">
        <v>985</v>
      </c>
      <c r="D578" s="65" t="s">
        <v>961</v>
      </c>
      <c r="E578" s="65" t="s">
        <v>977</v>
      </c>
      <c r="F578" s="65" t="s">
        <v>149</v>
      </c>
      <c r="G578" s="65" t="s">
        <v>3983</v>
      </c>
      <c r="H578" s="65" t="s">
        <v>979</v>
      </c>
      <c r="I578" s="65" t="s">
        <v>1011</v>
      </c>
      <c r="J578" s="65" t="s">
        <v>3984</v>
      </c>
      <c r="K578" s="65" t="s">
        <v>3985</v>
      </c>
      <c r="L578" s="65" t="s">
        <v>102</v>
      </c>
      <c r="M578" s="65" t="s">
        <v>62</v>
      </c>
      <c r="N578" s="68" t="s">
        <v>3343</v>
      </c>
      <c r="O578" s="65" t="s">
        <v>62</v>
      </c>
      <c r="P578" s="65" t="s">
        <v>61</v>
      </c>
      <c r="Q578" s="65" t="s">
        <v>61</v>
      </c>
      <c r="R578" s="65" t="s">
        <v>61</v>
      </c>
      <c r="S578" s="65" t="s">
        <v>61</v>
      </c>
      <c r="T578" s="65" t="s">
        <v>62</v>
      </c>
      <c r="U578" s="65" t="s">
        <v>62</v>
      </c>
      <c r="V578" s="65" t="s">
        <v>62</v>
      </c>
      <c r="W578" s="65" t="s">
        <v>61</v>
      </c>
      <c r="X578" s="65" t="s">
        <v>138</v>
      </c>
      <c r="Y578" s="65" t="s">
        <v>76</v>
      </c>
      <c r="Z578" s="68" t="s">
        <v>3343</v>
      </c>
      <c r="AA578" s="65" t="s">
        <v>62</v>
      </c>
      <c r="AB578" s="65" t="s">
        <v>125</v>
      </c>
      <c r="AC578" s="65" t="s">
        <v>77</v>
      </c>
      <c r="AD578" s="65" t="s">
        <v>3343</v>
      </c>
      <c r="AE578" s="65" t="s">
        <v>62</v>
      </c>
      <c r="AF578" s="65" t="s">
        <v>62</v>
      </c>
      <c r="AG578" s="65" t="s">
        <v>61</v>
      </c>
      <c r="AH578" s="65" t="s">
        <v>3343</v>
      </c>
      <c r="AI578" s="65" t="s">
        <v>62</v>
      </c>
      <c r="AJ578" s="65" t="s">
        <v>162</v>
      </c>
      <c r="AK578" s="65" t="s">
        <v>72</v>
      </c>
      <c r="AL578" s="65" t="s">
        <v>3343</v>
      </c>
      <c r="AM578" s="65" t="s">
        <v>62</v>
      </c>
    </row>
    <row r="579" spans="1:39" ht="200.25">
      <c r="A579" s="65" t="s">
        <v>3867</v>
      </c>
      <c r="B579" s="65" t="s">
        <v>3187</v>
      </c>
      <c r="C579" s="65" t="s">
        <v>985</v>
      </c>
      <c r="D579" s="65" t="s">
        <v>988</v>
      </c>
      <c r="E579" s="65" t="s">
        <v>977</v>
      </c>
      <c r="F579" s="65" t="s">
        <v>149</v>
      </c>
      <c r="G579" s="65" t="s">
        <v>3983</v>
      </c>
      <c r="H579" s="65" t="s">
        <v>979</v>
      </c>
      <c r="I579" s="65" t="s">
        <v>989</v>
      </c>
      <c r="J579" s="65" t="s">
        <v>3984</v>
      </c>
      <c r="K579" s="65" t="s">
        <v>3985</v>
      </c>
      <c r="L579" s="65" t="s">
        <v>102</v>
      </c>
      <c r="M579" s="65" t="s">
        <v>62</v>
      </c>
      <c r="N579" s="68" t="s">
        <v>3343</v>
      </c>
      <c r="O579" s="65" t="s">
        <v>62</v>
      </c>
      <c r="P579" s="65" t="s">
        <v>61</v>
      </c>
      <c r="Q579" s="65" t="s">
        <v>61</v>
      </c>
      <c r="R579" s="65" t="s">
        <v>61</v>
      </c>
      <c r="S579" s="65" t="s">
        <v>61</v>
      </c>
      <c r="T579" s="65" t="s">
        <v>62</v>
      </c>
      <c r="U579" s="65" t="s">
        <v>62</v>
      </c>
      <c r="V579" s="65" t="s">
        <v>62</v>
      </c>
      <c r="W579" s="65" t="s">
        <v>61</v>
      </c>
      <c r="X579" s="65" t="s">
        <v>63</v>
      </c>
      <c r="Y579" s="65" t="s">
        <v>76</v>
      </c>
      <c r="Z579" s="68" t="s">
        <v>3343</v>
      </c>
      <c r="AA579" s="65" t="s">
        <v>62</v>
      </c>
      <c r="AB579" s="65" t="s">
        <v>64</v>
      </c>
      <c r="AC579" s="65" t="s">
        <v>77</v>
      </c>
      <c r="AD579" s="65" t="s">
        <v>3343</v>
      </c>
      <c r="AE579" s="65" t="s">
        <v>62</v>
      </c>
      <c r="AF579" s="65" t="s">
        <v>62</v>
      </c>
      <c r="AG579" s="65" t="s">
        <v>61</v>
      </c>
      <c r="AH579" s="65" t="s">
        <v>3343</v>
      </c>
      <c r="AI579" s="65" t="s">
        <v>62</v>
      </c>
      <c r="AJ579" s="65" t="s">
        <v>162</v>
      </c>
      <c r="AK579" s="65" t="s">
        <v>72</v>
      </c>
      <c r="AL579" s="65" t="s">
        <v>3343</v>
      </c>
      <c r="AM579" s="65" t="s">
        <v>62</v>
      </c>
    </row>
    <row r="580" spans="1:39" ht="168">
      <c r="A580" s="65" t="s">
        <v>3868</v>
      </c>
      <c r="B580" s="65" t="s">
        <v>3187</v>
      </c>
      <c r="C580" s="65" t="s">
        <v>985</v>
      </c>
      <c r="D580" s="65" t="s">
        <v>996</v>
      </c>
      <c r="E580" s="65" t="s">
        <v>977</v>
      </c>
      <c r="F580" s="65" t="s">
        <v>149</v>
      </c>
      <c r="G580" s="65" t="s">
        <v>3983</v>
      </c>
      <c r="H580" s="65" t="s">
        <v>979</v>
      </c>
      <c r="I580" s="65" t="s">
        <v>997</v>
      </c>
      <c r="J580" s="65" t="s">
        <v>3982</v>
      </c>
      <c r="K580" s="65"/>
      <c r="L580" s="65" t="s">
        <v>62</v>
      </c>
      <c r="M580" s="65" t="s">
        <v>62</v>
      </c>
      <c r="N580" s="65" t="s">
        <v>62</v>
      </c>
      <c r="O580" s="65" t="s">
        <v>61</v>
      </c>
      <c r="P580" s="65" t="s">
        <v>61</v>
      </c>
      <c r="Q580" s="65" t="s">
        <v>61</v>
      </c>
      <c r="R580" s="65" t="s">
        <v>61</v>
      </c>
      <c r="S580" s="65" t="s">
        <v>61</v>
      </c>
      <c r="T580" s="65" t="s">
        <v>62</v>
      </c>
      <c r="U580" s="65" t="s">
        <v>62</v>
      </c>
      <c r="V580" s="65" t="s">
        <v>62</v>
      </c>
      <c r="W580" s="65" t="s">
        <v>61</v>
      </c>
      <c r="X580" s="65" t="s">
        <v>76</v>
      </c>
      <c r="Y580" s="65" t="s">
        <v>76</v>
      </c>
      <c r="Z580" s="65" t="s">
        <v>76</v>
      </c>
      <c r="AA580" s="65" t="s">
        <v>61</v>
      </c>
      <c r="AB580" s="65" t="s">
        <v>77</v>
      </c>
      <c r="AC580" s="65" t="s">
        <v>77</v>
      </c>
      <c r="AD580" s="65" t="s">
        <v>77</v>
      </c>
      <c r="AE580" s="65" t="s">
        <v>61</v>
      </c>
      <c r="AF580" s="65" t="s">
        <v>61</v>
      </c>
      <c r="AG580" s="65" t="s">
        <v>61</v>
      </c>
      <c r="AH580" s="65" t="s">
        <v>61</v>
      </c>
      <c r="AI580" s="65" t="s">
        <v>61</v>
      </c>
      <c r="AJ580" s="65" t="s">
        <v>72</v>
      </c>
      <c r="AK580" s="65" t="s">
        <v>72</v>
      </c>
      <c r="AL580" s="65" t="s">
        <v>72</v>
      </c>
      <c r="AM580" s="65" t="s">
        <v>61</v>
      </c>
    </row>
    <row r="581" spans="1:39" ht="200.25">
      <c r="A581" s="65" t="s">
        <v>3869</v>
      </c>
      <c r="B581" s="65" t="s">
        <v>3187</v>
      </c>
      <c r="C581" s="65" t="s">
        <v>985</v>
      </c>
      <c r="D581" s="65" t="s">
        <v>1004</v>
      </c>
      <c r="E581" s="65" t="s">
        <v>977</v>
      </c>
      <c r="F581" s="65" t="s">
        <v>149</v>
      </c>
      <c r="G581" s="65" t="s">
        <v>3983</v>
      </c>
      <c r="H581" s="65" t="s">
        <v>979</v>
      </c>
      <c r="I581" s="65" t="s">
        <v>1005</v>
      </c>
      <c r="J581" s="65" t="s">
        <v>3984</v>
      </c>
      <c r="K581" s="65" t="s">
        <v>3985</v>
      </c>
      <c r="L581" s="65" t="s">
        <v>102</v>
      </c>
      <c r="M581" s="65" t="s">
        <v>62</v>
      </c>
      <c r="N581" s="68" t="s">
        <v>3343</v>
      </c>
      <c r="O581" s="65" t="s">
        <v>62</v>
      </c>
      <c r="P581" s="65" t="s">
        <v>61</v>
      </c>
      <c r="Q581" s="65" t="s">
        <v>61</v>
      </c>
      <c r="R581" s="65" t="s">
        <v>61</v>
      </c>
      <c r="S581" s="65" t="s">
        <v>61</v>
      </c>
      <c r="T581" s="65" t="s">
        <v>62</v>
      </c>
      <c r="U581" s="65" t="s">
        <v>62</v>
      </c>
      <c r="V581" s="65" t="s">
        <v>62</v>
      </c>
      <c r="W581" s="65" t="s">
        <v>61</v>
      </c>
      <c r="X581" s="65" t="s">
        <v>63</v>
      </c>
      <c r="Y581" s="65" t="s">
        <v>222</v>
      </c>
      <c r="Z581" s="68" t="s">
        <v>3343</v>
      </c>
      <c r="AA581" s="65" t="s">
        <v>62</v>
      </c>
      <c r="AB581" s="65" t="s">
        <v>64</v>
      </c>
      <c r="AC581" s="65" t="s">
        <v>77</v>
      </c>
      <c r="AD581" s="65" t="s">
        <v>3343</v>
      </c>
      <c r="AE581" s="65" t="s">
        <v>62</v>
      </c>
      <c r="AF581" s="65" t="s">
        <v>62</v>
      </c>
      <c r="AG581" s="65" t="s">
        <v>61</v>
      </c>
      <c r="AH581" s="65" t="s">
        <v>3343</v>
      </c>
      <c r="AI581" s="65" t="s">
        <v>62</v>
      </c>
      <c r="AJ581" s="65" t="s">
        <v>162</v>
      </c>
      <c r="AK581" s="65" t="s">
        <v>72</v>
      </c>
      <c r="AL581" s="65" t="s">
        <v>3343</v>
      </c>
      <c r="AM581" s="65" t="s">
        <v>62</v>
      </c>
    </row>
    <row r="582" spans="1:39" ht="168">
      <c r="A582" s="65" t="s">
        <v>3233</v>
      </c>
      <c r="B582" s="65" t="s">
        <v>3186</v>
      </c>
      <c r="C582" s="65" t="s">
        <v>985</v>
      </c>
      <c r="D582" s="65" t="s">
        <v>994</v>
      </c>
      <c r="E582" s="65" t="s">
        <v>977</v>
      </c>
      <c r="F582" s="65" t="s">
        <v>149</v>
      </c>
      <c r="G582" s="65" t="s">
        <v>2704</v>
      </c>
      <c r="H582" s="65" t="s">
        <v>979</v>
      </c>
      <c r="I582" s="65" t="s">
        <v>995</v>
      </c>
      <c r="J582" s="65" t="s">
        <v>3984</v>
      </c>
      <c r="K582" s="65" t="s">
        <v>20</v>
      </c>
      <c r="L582" s="65" t="s">
        <v>62</v>
      </c>
      <c r="M582" s="65" t="s">
        <v>62</v>
      </c>
      <c r="N582" s="65" t="s">
        <v>62</v>
      </c>
      <c r="O582" s="65" t="s">
        <v>61</v>
      </c>
      <c r="P582" s="65" t="s">
        <v>61</v>
      </c>
      <c r="Q582" s="65" t="s">
        <v>61</v>
      </c>
      <c r="R582" s="65" t="s">
        <v>61</v>
      </c>
      <c r="S582" s="65" t="s">
        <v>61</v>
      </c>
      <c r="T582" s="65" t="s">
        <v>62</v>
      </c>
      <c r="U582" s="65" t="s">
        <v>62</v>
      </c>
      <c r="V582" s="65" t="s">
        <v>62</v>
      </c>
      <c r="W582" s="65" t="s">
        <v>61</v>
      </c>
      <c r="X582" s="65" t="s">
        <v>76</v>
      </c>
      <c r="Y582" s="65" t="s">
        <v>76</v>
      </c>
      <c r="Z582" s="65" t="s">
        <v>76</v>
      </c>
      <c r="AA582" s="65" t="s">
        <v>61</v>
      </c>
      <c r="AB582" s="65" t="s">
        <v>77</v>
      </c>
      <c r="AC582" s="65" t="s">
        <v>77</v>
      </c>
      <c r="AD582" s="65" t="s">
        <v>77</v>
      </c>
      <c r="AE582" s="65" t="s">
        <v>61</v>
      </c>
      <c r="AF582" s="65" t="s">
        <v>61</v>
      </c>
      <c r="AG582" s="65" t="s">
        <v>2681</v>
      </c>
      <c r="AH582" s="65" t="s">
        <v>3343</v>
      </c>
      <c r="AI582" s="65" t="s">
        <v>62</v>
      </c>
      <c r="AJ582" s="65" t="s">
        <v>72</v>
      </c>
      <c r="AK582" s="65" t="s">
        <v>72</v>
      </c>
      <c r="AL582" s="65" t="s">
        <v>72</v>
      </c>
      <c r="AM582" s="65" t="s">
        <v>61</v>
      </c>
    </row>
    <row r="583" spans="1:39" ht="168">
      <c r="A583" s="65" t="s">
        <v>3870</v>
      </c>
      <c r="B583" s="65" t="s">
        <v>3186</v>
      </c>
      <c r="C583" s="65" t="s">
        <v>985</v>
      </c>
      <c r="D583" s="65" t="s">
        <v>1002</v>
      </c>
      <c r="E583" s="65" t="s">
        <v>977</v>
      </c>
      <c r="F583" s="65" t="s">
        <v>149</v>
      </c>
      <c r="G583" s="65" t="s">
        <v>2704</v>
      </c>
      <c r="H583" s="65" t="s">
        <v>979</v>
      </c>
      <c r="I583" s="65" t="s">
        <v>1003</v>
      </c>
      <c r="J583" s="65" t="s">
        <v>3982</v>
      </c>
      <c r="K583" s="65"/>
      <c r="L583" s="65" t="s">
        <v>62</v>
      </c>
      <c r="M583" s="65" t="s">
        <v>62</v>
      </c>
      <c r="N583" s="65" t="s">
        <v>62</v>
      </c>
      <c r="O583" s="65" t="s">
        <v>61</v>
      </c>
      <c r="P583" s="65" t="s">
        <v>61</v>
      </c>
      <c r="Q583" s="65" t="s">
        <v>61</v>
      </c>
      <c r="R583" s="65" t="s">
        <v>61</v>
      </c>
      <c r="S583" s="65" t="s">
        <v>61</v>
      </c>
      <c r="T583" s="65" t="s">
        <v>62</v>
      </c>
      <c r="U583" s="65" t="s">
        <v>62</v>
      </c>
      <c r="V583" s="65" t="s">
        <v>62</v>
      </c>
      <c r="W583" s="65" t="s">
        <v>61</v>
      </c>
      <c r="X583" s="65" t="s">
        <v>76</v>
      </c>
      <c r="Y583" s="65" t="s">
        <v>76</v>
      </c>
      <c r="Z583" s="65" t="s">
        <v>76</v>
      </c>
      <c r="AA583" s="65" t="s">
        <v>61</v>
      </c>
      <c r="AB583" s="65" t="s">
        <v>77</v>
      </c>
      <c r="AC583" s="65" t="s">
        <v>77</v>
      </c>
      <c r="AD583" s="65" t="s">
        <v>77</v>
      </c>
      <c r="AE583" s="65" t="s">
        <v>61</v>
      </c>
      <c r="AF583" s="65" t="s">
        <v>61</v>
      </c>
      <c r="AG583" s="65" t="s">
        <v>61</v>
      </c>
      <c r="AH583" s="65" t="s">
        <v>61</v>
      </c>
      <c r="AI583" s="65" t="s">
        <v>61</v>
      </c>
      <c r="AJ583" s="65" t="s">
        <v>72</v>
      </c>
      <c r="AK583" s="65" t="s">
        <v>72</v>
      </c>
      <c r="AL583" s="65" t="s">
        <v>72</v>
      </c>
      <c r="AM583" s="65" t="s">
        <v>61</v>
      </c>
    </row>
    <row r="584" spans="1:39" ht="168">
      <c r="A584" s="65" t="s">
        <v>3871</v>
      </c>
      <c r="B584" s="65" t="s">
        <v>3192</v>
      </c>
      <c r="C584" s="65" t="s">
        <v>677</v>
      </c>
      <c r="D584" s="65" t="s">
        <v>684</v>
      </c>
      <c r="E584" s="65" t="s">
        <v>600</v>
      </c>
      <c r="F584" s="65" t="s">
        <v>149</v>
      </c>
      <c r="G584" s="65" t="s">
        <v>3983</v>
      </c>
      <c r="H584" s="65" t="s">
        <v>672</v>
      </c>
      <c r="I584" s="65" t="s">
        <v>685</v>
      </c>
      <c r="J584" s="65" t="s">
        <v>3982</v>
      </c>
      <c r="K584" s="65"/>
      <c r="L584" s="65" t="s">
        <v>62</v>
      </c>
      <c r="M584" s="65" t="s">
        <v>62</v>
      </c>
      <c r="N584" s="65" t="s">
        <v>62</v>
      </c>
      <c r="O584" s="65" t="s">
        <v>61</v>
      </c>
      <c r="P584" s="65" t="s">
        <v>61</v>
      </c>
      <c r="Q584" s="65" t="s">
        <v>61</v>
      </c>
      <c r="R584" s="65" t="s">
        <v>61</v>
      </c>
      <c r="S584" s="65" t="s">
        <v>61</v>
      </c>
      <c r="T584" s="65" t="s">
        <v>62</v>
      </c>
      <c r="U584" s="65" t="s">
        <v>62</v>
      </c>
      <c r="V584" s="65" t="s">
        <v>62</v>
      </c>
      <c r="W584" s="65" t="s">
        <v>61</v>
      </c>
      <c r="X584" s="65" t="s">
        <v>76</v>
      </c>
      <c r="Y584" s="65" t="s">
        <v>76</v>
      </c>
      <c r="Z584" s="65" t="s">
        <v>76</v>
      </c>
      <c r="AA584" s="65" t="s">
        <v>61</v>
      </c>
      <c r="AB584" s="65" t="s">
        <v>77</v>
      </c>
      <c r="AC584" s="65" t="s">
        <v>77</v>
      </c>
      <c r="AD584" s="65" t="s">
        <v>77</v>
      </c>
      <c r="AE584" s="65" t="s">
        <v>61</v>
      </c>
      <c r="AF584" s="65" t="s">
        <v>61</v>
      </c>
      <c r="AG584" s="65" t="s">
        <v>61</v>
      </c>
      <c r="AH584" s="65" t="s">
        <v>61</v>
      </c>
      <c r="AI584" s="65" t="s">
        <v>61</v>
      </c>
      <c r="AJ584" s="65" t="s">
        <v>72</v>
      </c>
      <c r="AK584" s="65" t="s">
        <v>72</v>
      </c>
      <c r="AL584" s="65" t="s">
        <v>72</v>
      </c>
      <c r="AM584" s="65" t="s">
        <v>61</v>
      </c>
    </row>
    <row r="585" spans="1:39" ht="168">
      <c r="A585" s="65" t="s">
        <v>3243</v>
      </c>
      <c r="B585" s="65" t="s">
        <v>3187</v>
      </c>
      <c r="C585" s="65" t="s">
        <v>677</v>
      </c>
      <c r="D585" s="65" t="s">
        <v>682</v>
      </c>
      <c r="E585" s="65" t="s">
        <v>600</v>
      </c>
      <c r="F585" s="65" t="s">
        <v>149</v>
      </c>
      <c r="G585" s="65" t="s">
        <v>3983</v>
      </c>
      <c r="H585" s="65" t="s">
        <v>672</v>
      </c>
      <c r="I585" s="65" t="s">
        <v>683</v>
      </c>
      <c r="J585" s="65" t="s">
        <v>3984</v>
      </c>
      <c r="K585" s="65" t="s">
        <v>4000</v>
      </c>
      <c r="L585" s="65" t="s">
        <v>62</v>
      </c>
      <c r="M585" s="65" t="s">
        <v>62</v>
      </c>
      <c r="N585" s="65" t="s">
        <v>62</v>
      </c>
      <c r="O585" s="65" t="s">
        <v>61</v>
      </c>
      <c r="P585" s="65" t="s">
        <v>61</v>
      </c>
      <c r="Q585" s="65">
        <v>1</v>
      </c>
      <c r="R585" s="68" t="s">
        <v>3343</v>
      </c>
      <c r="S585" s="65" t="s">
        <v>62</v>
      </c>
      <c r="T585" s="65" t="s">
        <v>62</v>
      </c>
      <c r="U585" s="65">
        <v>2</v>
      </c>
      <c r="V585" s="68" t="s">
        <v>3343</v>
      </c>
      <c r="W585" s="65" t="s">
        <v>62</v>
      </c>
      <c r="X585" s="65" t="s">
        <v>76</v>
      </c>
      <c r="Y585" s="65" t="s">
        <v>76</v>
      </c>
      <c r="Z585" s="65" t="s">
        <v>76</v>
      </c>
      <c r="AA585" s="65" t="s">
        <v>61</v>
      </c>
      <c r="AB585" s="65" t="s">
        <v>77</v>
      </c>
      <c r="AC585" s="65" t="s">
        <v>77</v>
      </c>
      <c r="AD585" s="65" t="s">
        <v>77</v>
      </c>
      <c r="AE585" s="65" t="s">
        <v>61</v>
      </c>
      <c r="AF585" s="65" t="s">
        <v>61</v>
      </c>
      <c r="AG585" s="65" t="s">
        <v>61</v>
      </c>
      <c r="AH585" s="65" t="s">
        <v>61</v>
      </c>
      <c r="AI585" s="65" t="s">
        <v>61</v>
      </c>
      <c r="AJ585" s="65" t="s">
        <v>72</v>
      </c>
      <c r="AK585" s="65" t="s">
        <v>72</v>
      </c>
      <c r="AL585" s="65" t="s">
        <v>72</v>
      </c>
      <c r="AM585" s="65" t="s">
        <v>61</v>
      </c>
    </row>
    <row r="586" spans="1:39" ht="168">
      <c r="A586" s="65" t="s">
        <v>3872</v>
      </c>
      <c r="B586" s="65" t="s">
        <v>3186</v>
      </c>
      <c r="C586" s="65" t="s">
        <v>677</v>
      </c>
      <c r="D586" s="65" t="s">
        <v>678</v>
      </c>
      <c r="E586" s="65" t="s">
        <v>600</v>
      </c>
      <c r="F586" s="65" t="s">
        <v>149</v>
      </c>
      <c r="G586" s="65" t="s">
        <v>2704</v>
      </c>
      <c r="H586" s="65" t="s">
        <v>672</v>
      </c>
      <c r="I586" s="65" t="s">
        <v>679</v>
      </c>
      <c r="J586" s="65" t="s">
        <v>3984</v>
      </c>
      <c r="K586" s="65" t="s">
        <v>3992</v>
      </c>
      <c r="L586" s="65" t="s">
        <v>62</v>
      </c>
      <c r="M586" s="65" t="s">
        <v>62</v>
      </c>
      <c r="N586" s="65" t="s">
        <v>62</v>
      </c>
      <c r="O586" s="65" t="s">
        <v>61</v>
      </c>
      <c r="P586" s="65" t="s">
        <v>61</v>
      </c>
      <c r="Q586" s="65" t="s">
        <v>61</v>
      </c>
      <c r="R586" s="65" t="s">
        <v>61</v>
      </c>
      <c r="S586" s="65" t="s">
        <v>61</v>
      </c>
      <c r="T586" s="65" t="s">
        <v>62</v>
      </c>
      <c r="U586" s="65" t="s">
        <v>62</v>
      </c>
      <c r="V586" s="65" t="s">
        <v>62</v>
      </c>
      <c r="W586" s="65" t="s">
        <v>61</v>
      </c>
      <c r="X586" s="65" t="s">
        <v>3449</v>
      </c>
      <c r="Y586" s="65" t="s">
        <v>76</v>
      </c>
      <c r="Z586" s="68" t="s">
        <v>3343</v>
      </c>
      <c r="AA586" s="65" t="s">
        <v>62</v>
      </c>
      <c r="AB586" s="65" t="s">
        <v>125</v>
      </c>
      <c r="AC586" s="65" t="s">
        <v>77</v>
      </c>
      <c r="AD586" s="65" t="s">
        <v>3343</v>
      </c>
      <c r="AE586" s="65" t="s">
        <v>62</v>
      </c>
      <c r="AF586" s="65" t="s">
        <v>61</v>
      </c>
      <c r="AG586" s="65" t="s">
        <v>61</v>
      </c>
      <c r="AH586" s="65" t="s">
        <v>61</v>
      </c>
      <c r="AI586" s="65" t="s">
        <v>61</v>
      </c>
      <c r="AJ586" s="65" t="s">
        <v>72</v>
      </c>
      <c r="AK586" s="65" t="s">
        <v>72</v>
      </c>
      <c r="AL586" s="65" t="s">
        <v>72</v>
      </c>
      <c r="AM586" s="65" t="s">
        <v>61</v>
      </c>
    </row>
    <row r="587" spans="1:39" ht="168">
      <c r="A587" s="65" t="s">
        <v>3873</v>
      </c>
      <c r="B587" s="65" t="s">
        <v>3192</v>
      </c>
      <c r="C587" s="65" t="s">
        <v>487</v>
      </c>
      <c r="D587" s="65" t="s">
        <v>494</v>
      </c>
      <c r="E587" s="65" t="s">
        <v>436</v>
      </c>
      <c r="F587" s="65" t="s">
        <v>80</v>
      </c>
      <c r="G587" s="65" t="s">
        <v>3983</v>
      </c>
      <c r="H587" s="65" t="s">
        <v>482</v>
      </c>
      <c r="I587" s="65" t="s">
        <v>495</v>
      </c>
      <c r="J587" s="65" t="s">
        <v>3984</v>
      </c>
      <c r="K587" s="65" t="s">
        <v>3990</v>
      </c>
      <c r="L587" s="65" t="s">
        <v>102</v>
      </c>
      <c r="M587" s="65" t="s">
        <v>61</v>
      </c>
      <c r="N587" s="68" t="s">
        <v>3343</v>
      </c>
      <c r="O587" s="65" t="s">
        <v>62</v>
      </c>
      <c r="P587" s="65" t="s">
        <v>61</v>
      </c>
      <c r="Q587" s="65" t="s">
        <v>61</v>
      </c>
      <c r="R587" s="65" t="s">
        <v>61</v>
      </c>
      <c r="S587" s="65" t="s">
        <v>61</v>
      </c>
      <c r="T587" s="65" t="s">
        <v>62</v>
      </c>
      <c r="U587" s="65" t="s">
        <v>62</v>
      </c>
      <c r="V587" s="65" t="s">
        <v>62</v>
      </c>
      <c r="W587" s="65" t="s">
        <v>61</v>
      </c>
      <c r="X587" s="65" t="s">
        <v>138</v>
      </c>
      <c r="Y587" s="65" t="s">
        <v>138</v>
      </c>
      <c r="Z587" s="65" t="s">
        <v>138</v>
      </c>
      <c r="AA587" s="65" t="s">
        <v>61</v>
      </c>
      <c r="AB587" s="65" t="s">
        <v>77</v>
      </c>
      <c r="AC587" s="65" t="s">
        <v>64</v>
      </c>
      <c r="AD587" s="65" t="s">
        <v>3343</v>
      </c>
      <c r="AE587" s="65" t="s">
        <v>62</v>
      </c>
      <c r="AF587" s="65" t="s">
        <v>62</v>
      </c>
      <c r="AG587" s="65" t="s">
        <v>62</v>
      </c>
      <c r="AH587" s="65" t="s">
        <v>62</v>
      </c>
      <c r="AI587" s="65" t="s">
        <v>61</v>
      </c>
      <c r="AJ587" s="65" t="s">
        <v>162</v>
      </c>
      <c r="AK587" s="65" t="s">
        <v>66</v>
      </c>
      <c r="AL587" s="65" t="s">
        <v>3343</v>
      </c>
      <c r="AM587" s="65" t="s">
        <v>62</v>
      </c>
    </row>
    <row r="588" spans="1:39" ht="168">
      <c r="A588" s="65" t="s">
        <v>3874</v>
      </c>
      <c r="B588" s="65" t="s">
        <v>3187</v>
      </c>
      <c r="C588" s="65" t="s">
        <v>487</v>
      </c>
      <c r="D588" s="65" t="s">
        <v>491</v>
      </c>
      <c r="E588" s="65" t="s">
        <v>436</v>
      </c>
      <c r="F588" s="65" t="s">
        <v>80</v>
      </c>
      <c r="G588" s="65" t="s">
        <v>3983</v>
      </c>
      <c r="H588" s="65" t="s">
        <v>482</v>
      </c>
      <c r="I588" s="65" t="s">
        <v>492</v>
      </c>
      <c r="J588" s="65" t="s">
        <v>3984</v>
      </c>
      <c r="K588" s="65" t="s">
        <v>4023</v>
      </c>
      <c r="L588" s="65" t="s">
        <v>102</v>
      </c>
      <c r="M588" s="65" t="s">
        <v>61</v>
      </c>
      <c r="N588" s="68" t="s">
        <v>3343</v>
      </c>
      <c r="O588" s="65" t="s">
        <v>62</v>
      </c>
      <c r="P588" s="65" t="s">
        <v>61</v>
      </c>
      <c r="Q588" s="65" t="s">
        <v>61</v>
      </c>
      <c r="R588" s="65" t="s">
        <v>61</v>
      </c>
      <c r="S588" s="65" t="s">
        <v>61</v>
      </c>
      <c r="T588" s="65" t="s">
        <v>62</v>
      </c>
      <c r="U588" s="65" t="s">
        <v>62</v>
      </c>
      <c r="V588" s="65" t="s">
        <v>62</v>
      </c>
      <c r="W588" s="65" t="s">
        <v>61</v>
      </c>
      <c r="X588" s="65" t="s">
        <v>138</v>
      </c>
      <c r="Y588" s="65" t="s">
        <v>3449</v>
      </c>
      <c r="Z588" s="68" t="s">
        <v>3343</v>
      </c>
      <c r="AA588" s="65" t="s">
        <v>62</v>
      </c>
      <c r="AB588" s="65" t="s">
        <v>77</v>
      </c>
      <c r="AC588" s="65" t="s">
        <v>77</v>
      </c>
      <c r="AD588" s="65" t="s">
        <v>77</v>
      </c>
      <c r="AE588" s="65" t="s">
        <v>61</v>
      </c>
      <c r="AF588" s="65" t="s">
        <v>62</v>
      </c>
      <c r="AG588" s="65" t="s">
        <v>62</v>
      </c>
      <c r="AH588" s="65" t="s">
        <v>62</v>
      </c>
      <c r="AI588" s="65" t="s">
        <v>61</v>
      </c>
      <c r="AJ588" s="65" t="s">
        <v>162</v>
      </c>
      <c r="AK588" s="65" t="s">
        <v>72</v>
      </c>
      <c r="AL588" s="65" t="s">
        <v>3343</v>
      </c>
      <c r="AM588" s="65" t="s">
        <v>62</v>
      </c>
    </row>
    <row r="589" spans="1:39" ht="183.75">
      <c r="A589" s="65" t="s">
        <v>3875</v>
      </c>
      <c r="B589" s="65" t="s">
        <v>3186</v>
      </c>
      <c r="C589" s="65" t="s">
        <v>487</v>
      </c>
      <c r="D589" s="65" t="s">
        <v>488</v>
      </c>
      <c r="E589" s="65" t="s">
        <v>436</v>
      </c>
      <c r="F589" s="65" t="s">
        <v>80</v>
      </c>
      <c r="G589" s="65" t="s">
        <v>80</v>
      </c>
      <c r="H589" s="65" t="s">
        <v>482</v>
      </c>
      <c r="I589" s="65" t="s">
        <v>489</v>
      </c>
      <c r="J589" s="65" t="s">
        <v>3984</v>
      </c>
      <c r="K589" s="65" t="s">
        <v>3998</v>
      </c>
      <c r="L589" s="65" t="s">
        <v>62</v>
      </c>
      <c r="M589" s="65" t="s">
        <v>61</v>
      </c>
      <c r="N589" s="68" t="s">
        <v>3343</v>
      </c>
      <c r="O589" s="65" t="s">
        <v>62</v>
      </c>
      <c r="P589" s="65" t="s">
        <v>61</v>
      </c>
      <c r="Q589" s="65" t="s">
        <v>61</v>
      </c>
      <c r="R589" s="65" t="s">
        <v>61</v>
      </c>
      <c r="S589" s="65" t="s">
        <v>61</v>
      </c>
      <c r="T589" s="65" t="s">
        <v>62</v>
      </c>
      <c r="U589" s="65" t="s">
        <v>62</v>
      </c>
      <c r="V589" s="65" t="s">
        <v>62</v>
      </c>
      <c r="W589" s="65" t="s">
        <v>61</v>
      </c>
      <c r="X589" s="65" t="s">
        <v>222</v>
      </c>
      <c r="Y589" s="65" t="s">
        <v>3449</v>
      </c>
      <c r="Z589" s="68" t="s">
        <v>3343</v>
      </c>
      <c r="AA589" s="65" t="s">
        <v>62</v>
      </c>
      <c r="AB589" s="65" t="s">
        <v>77</v>
      </c>
      <c r="AC589" s="65" t="s">
        <v>77</v>
      </c>
      <c r="AD589" s="65" t="s">
        <v>77</v>
      </c>
      <c r="AE589" s="65" t="s">
        <v>61</v>
      </c>
      <c r="AF589" s="65" t="s">
        <v>61</v>
      </c>
      <c r="AG589" s="65" t="s">
        <v>62</v>
      </c>
      <c r="AH589" s="65" t="s">
        <v>3343</v>
      </c>
      <c r="AI589" s="65" t="s">
        <v>62</v>
      </c>
      <c r="AJ589" s="65" t="s">
        <v>72</v>
      </c>
      <c r="AK589" s="65" t="s">
        <v>66</v>
      </c>
      <c r="AL589" s="65" t="s">
        <v>3343</v>
      </c>
      <c r="AM589" s="65" t="s">
        <v>62</v>
      </c>
    </row>
    <row r="590" spans="1:39" ht="150.75">
      <c r="A590" s="65" t="s">
        <v>3876</v>
      </c>
      <c r="B590" s="65" t="s">
        <v>3192</v>
      </c>
      <c r="C590" s="65" t="s">
        <v>1778</v>
      </c>
      <c r="D590" s="65" t="s">
        <v>1783</v>
      </c>
      <c r="E590" s="65" t="s">
        <v>1721</v>
      </c>
      <c r="F590" s="65" t="s">
        <v>180</v>
      </c>
      <c r="G590" s="65" t="s">
        <v>3983</v>
      </c>
      <c r="H590" s="65" t="s">
        <v>1773</v>
      </c>
      <c r="I590" s="65" t="s">
        <v>1784</v>
      </c>
      <c r="J590" s="65" t="s">
        <v>3982</v>
      </c>
      <c r="K590" s="65"/>
      <c r="L590" s="65" t="s">
        <v>62</v>
      </c>
      <c r="M590" s="65" t="s">
        <v>62</v>
      </c>
      <c r="N590" s="65" t="s">
        <v>62</v>
      </c>
      <c r="O590" s="65" t="s">
        <v>61</v>
      </c>
      <c r="P590" s="65" t="s">
        <v>61</v>
      </c>
      <c r="Q590" s="65" t="s">
        <v>61</v>
      </c>
      <c r="R590" s="65" t="s">
        <v>61</v>
      </c>
      <c r="S590" s="65" t="s">
        <v>61</v>
      </c>
      <c r="T590" s="65" t="s">
        <v>62</v>
      </c>
      <c r="U590" s="65" t="s">
        <v>62</v>
      </c>
      <c r="V590" s="65" t="s">
        <v>62</v>
      </c>
      <c r="W590" s="65" t="s">
        <v>61</v>
      </c>
      <c r="X590" s="65" t="s">
        <v>76</v>
      </c>
      <c r="Y590" s="65" t="s">
        <v>76</v>
      </c>
      <c r="Z590" s="65" t="s">
        <v>76</v>
      </c>
      <c r="AA590" s="65" t="s">
        <v>61</v>
      </c>
      <c r="AB590" s="65" t="s">
        <v>77</v>
      </c>
      <c r="AC590" s="65" t="s">
        <v>77</v>
      </c>
      <c r="AD590" s="65" t="s">
        <v>77</v>
      </c>
      <c r="AE590" s="65" t="s">
        <v>61</v>
      </c>
      <c r="AF590" s="65" t="s">
        <v>61</v>
      </c>
      <c r="AG590" s="65" t="s">
        <v>61</v>
      </c>
      <c r="AH590" s="65" t="s">
        <v>61</v>
      </c>
      <c r="AI590" s="65" t="s">
        <v>61</v>
      </c>
      <c r="AJ590" s="65" t="s">
        <v>72</v>
      </c>
      <c r="AK590" s="65" t="s">
        <v>72</v>
      </c>
      <c r="AL590" s="65" t="s">
        <v>72</v>
      </c>
      <c r="AM590" s="65" t="s">
        <v>61</v>
      </c>
    </row>
    <row r="591" spans="1:39" ht="150.75">
      <c r="A591" s="65" t="s">
        <v>3877</v>
      </c>
      <c r="B591" s="65" t="s">
        <v>3187</v>
      </c>
      <c r="C591" s="65" t="s">
        <v>1778</v>
      </c>
      <c r="D591" s="65" t="s">
        <v>1781</v>
      </c>
      <c r="E591" s="65" t="s">
        <v>1721</v>
      </c>
      <c r="F591" s="65" t="s">
        <v>180</v>
      </c>
      <c r="G591" s="65" t="s">
        <v>3983</v>
      </c>
      <c r="H591" s="65" t="s">
        <v>1773</v>
      </c>
      <c r="I591" s="65" t="s">
        <v>1782</v>
      </c>
      <c r="J591" s="65" t="s">
        <v>3982</v>
      </c>
      <c r="K591" s="65"/>
      <c r="L591" s="65" t="s">
        <v>62</v>
      </c>
      <c r="M591" s="65" t="s">
        <v>62</v>
      </c>
      <c r="N591" s="65" t="s">
        <v>62</v>
      </c>
      <c r="O591" s="65" t="s">
        <v>61</v>
      </c>
      <c r="P591" s="65" t="s">
        <v>61</v>
      </c>
      <c r="Q591" s="65" t="s">
        <v>61</v>
      </c>
      <c r="R591" s="65" t="s">
        <v>61</v>
      </c>
      <c r="S591" s="65" t="s">
        <v>61</v>
      </c>
      <c r="T591" s="65" t="s">
        <v>62</v>
      </c>
      <c r="U591" s="65" t="s">
        <v>62</v>
      </c>
      <c r="V591" s="65" t="s">
        <v>62</v>
      </c>
      <c r="W591" s="65" t="s">
        <v>61</v>
      </c>
      <c r="X591" s="65" t="s">
        <v>76</v>
      </c>
      <c r="Y591" s="65" t="s">
        <v>76</v>
      </c>
      <c r="Z591" s="65" t="s">
        <v>76</v>
      </c>
      <c r="AA591" s="65" t="s">
        <v>61</v>
      </c>
      <c r="AB591" s="65" t="s">
        <v>77</v>
      </c>
      <c r="AC591" s="65" t="s">
        <v>77</v>
      </c>
      <c r="AD591" s="65" t="s">
        <v>77</v>
      </c>
      <c r="AE591" s="65" t="s">
        <v>61</v>
      </c>
      <c r="AF591" s="65" t="s">
        <v>61</v>
      </c>
      <c r="AG591" s="65" t="s">
        <v>61</v>
      </c>
      <c r="AH591" s="65" t="s">
        <v>61</v>
      </c>
      <c r="AI591" s="65" t="s">
        <v>61</v>
      </c>
      <c r="AJ591" s="65" t="s">
        <v>72</v>
      </c>
      <c r="AK591" s="65" t="s">
        <v>72</v>
      </c>
      <c r="AL591" s="65" t="s">
        <v>72</v>
      </c>
      <c r="AM591" s="65" t="s">
        <v>61</v>
      </c>
    </row>
    <row r="592" spans="1:39" ht="150.75">
      <c r="A592" s="65" t="s">
        <v>3878</v>
      </c>
      <c r="B592" s="65" t="s">
        <v>3186</v>
      </c>
      <c r="C592" s="65" t="s">
        <v>1778</v>
      </c>
      <c r="D592" s="65" t="s">
        <v>1779</v>
      </c>
      <c r="E592" s="65" t="s">
        <v>1721</v>
      </c>
      <c r="F592" s="65" t="s">
        <v>180</v>
      </c>
      <c r="G592" s="65" t="s">
        <v>2709</v>
      </c>
      <c r="H592" s="65" t="s">
        <v>1773</v>
      </c>
      <c r="I592" s="65" t="s">
        <v>1780</v>
      </c>
      <c r="J592" s="65" t="s">
        <v>3982</v>
      </c>
      <c r="K592" s="65"/>
      <c r="L592" s="65" t="s">
        <v>62</v>
      </c>
      <c r="M592" s="65" t="s">
        <v>62</v>
      </c>
      <c r="N592" s="65" t="s">
        <v>62</v>
      </c>
      <c r="O592" s="65" t="s">
        <v>61</v>
      </c>
      <c r="P592" s="65" t="s">
        <v>61</v>
      </c>
      <c r="Q592" s="65" t="s">
        <v>61</v>
      </c>
      <c r="R592" s="65" t="s">
        <v>61</v>
      </c>
      <c r="S592" s="65" t="s">
        <v>61</v>
      </c>
      <c r="T592" s="65" t="s">
        <v>62</v>
      </c>
      <c r="U592" s="65" t="s">
        <v>62</v>
      </c>
      <c r="V592" s="65" t="s">
        <v>62</v>
      </c>
      <c r="W592" s="65" t="s">
        <v>61</v>
      </c>
      <c r="X592" s="65" t="s">
        <v>76</v>
      </c>
      <c r="Y592" s="65" t="s">
        <v>76</v>
      </c>
      <c r="Z592" s="65" t="s">
        <v>76</v>
      </c>
      <c r="AA592" s="65" t="s">
        <v>61</v>
      </c>
      <c r="AB592" s="65" t="s">
        <v>77</v>
      </c>
      <c r="AC592" s="65" t="s">
        <v>77</v>
      </c>
      <c r="AD592" s="65" t="s">
        <v>77</v>
      </c>
      <c r="AE592" s="65" t="s">
        <v>61</v>
      </c>
      <c r="AF592" s="65" t="s">
        <v>61</v>
      </c>
      <c r="AG592" s="65" t="s">
        <v>61</v>
      </c>
      <c r="AH592" s="65" t="s">
        <v>61</v>
      </c>
      <c r="AI592" s="65" t="s">
        <v>61</v>
      </c>
      <c r="AJ592" s="65" t="s">
        <v>72</v>
      </c>
      <c r="AK592" s="65" t="s">
        <v>72</v>
      </c>
      <c r="AL592" s="65" t="s">
        <v>72</v>
      </c>
      <c r="AM592" s="65" t="s">
        <v>61</v>
      </c>
    </row>
    <row r="593" spans="1:39" ht="168">
      <c r="A593" s="65" t="s">
        <v>3879</v>
      </c>
      <c r="B593" s="65" t="s">
        <v>3192</v>
      </c>
      <c r="C593" s="65" t="s">
        <v>2598</v>
      </c>
      <c r="D593" s="65" t="s">
        <v>597</v>
      </c>
      <c r="E593" s="65" t="s">
        <v>2591</v>
      </c>
      <c r="F593" s="65" t="s">
        <v>149</v>
      </c>
      <c r="G593" s="65" t="s">
        <v>3983</v>
      </c>
      <c r="H593" s="65" t="s">
        <v>2593</v>
      </c>
      <c r="I593" s="65" t="s">
        <v>3152</v>
      </c>
      <c r="J593" s="65" t="s">
        <v>3984</v>
      </c>
      <c r="K593" s="65" t="s">
        <v>3987</v>
      </c>
      <c r="L593" s="65" t="s">
        <v>62</v>
      </c>
      <c r="M593" s="65" t="s">
        <v>102</v>
      </c>
      <c r="N593" s="68" t="s">
        <v>3343</v>
      </c>
      <c r="O593" s="65" t="s">
        <v>62</v>
      </c>
      <c r="P593" s="65" t="s">
        <v>61</v>
      </c>
      <c r="Q593" s="65" t="s">
        <v>61</v>
      </c>
      <c r="R593" s="65" t="s">
        <v>61</v>
      </c>
      <c r="S593" s="65" t="s">
        <v>61</v>
      </c>
      <c r="T593" s="65" t="s">
        <v>62</v>
      </c>
      <c r="U593" s="65" t="s">
        <v>62</v>
      </c>
      <c r="V593" s="65" t="s">
        <v>62</v>
      </c>
      <c r="W593" s="65" t="s">
        <v>61</v>
      </c>
      <c r="X593" s="65" t="s">
        <v>76</v>
      </c>
      <c r="Y593" s="65" t="s">
        <v>138</v>
      </c>
      <c r="Z593" s="68" t="s">
        <v>3343</v>
      </c>
      <c r="AA593" s="65" t="s">
        <v>62</v>
      </c>
      <c r="AB593" s="65" t="s">
        <v>77</v>
      </c>
      <c r="AC593" s="65" t="s">
        <v>125</v>
      </c>
      <c r="AD593" s="65" t="s">
        <v>3343</v>
      </c>
      <c r="AE593" s="65" t="s">
        <v>62</v>
      </c>
      <c r="AF593" s="65" t="s">
        <v>61</v>
      </c>
      <c r="AG593" s="65" t="s">
        <v>62</v>
      </c>
      <c r="AH593" s="65" t="s">
        <v>3343</v>
      </c>
      <c r="AI593" s="65" t="s">
        <v>62</v>
      </c>
      <c r="AJ593" s="65" t="s">
        <v>72</v>
      </c>
      <c r="AK593" s="65" t="s">
        <v>72</v>
      </c>
      <c r="AL593" s="65" t="s">
        <v>72</v>
      </c>
      <c r="AM593" s="65" t="s">
        <v>61</v>
      </c>
    </row>
    <row r="594" spans="1:39" ht="216.75">
      <c r="A594" s="65" t="s">
        <v>3880</v>
      </c>
      <c r="B594" s="65" t="s">
        <v>3187</v>
      </c>
      <c r="C594" s="65" t="s">
        <v>2598</v>
      </c>
      <c r="D594" s="65" t="s">
        <v>594</v>
      </c>
      <c r="E594" s="65" t="s">
        <v>2591</v>
      </c>
      <c r="F594" s="65" t="s">
        <v>149</v>
      </c>
      <c r="G594" s="65" t="s">
        <v>3983</v>
      </c>
      <c r="H594" s="65" t="s">
        <v>2593</v>
      </c>
      <c r="I594" s="65" t="s">
        <v>3151</v>
      </c>
      <c r="J594" s="65" t="s">
        <v>3984</v>
      </c>
      <c r="K594" s="65" t="s">
        <v>3985</v>
      </c>
      <c r="L594" s="65" t="s">
        <v>61</v>
      </c>
      <c r="M594" s="65" t="s">
        <v>62</v>
      </c>
      <c r="N594" s="68" t="s">
        <v>3343</v>
      </c>
      <c r="O594" s="65" t="s">
        <v>62</v>
      </c>
      <c r="P594" s="65" t="s">
        <v>61</v>
      </c>
      <c r="Q594" s="65" t="s">
        <v>61</v>
      </c>
      <c r="R594" s="65" t="s">
        <v>61</v>
      </c>
      <c r="S594" s="65" t="s">
        <v>61</v>
      </c>
      <c r="T594" s="65" t="s">
        <v>62</v>
      </c>
      <c r="U594" s="65" t="s">
        <v>62</v>
      </c>
      <c r="V594" s="65" t="s">
        <v>62</v>
      </c>
      <c r="W594" s="65" t="s">
        <v>61</v>
      </c>
      <c r="X594" s="65" t="s">
        <v>4024</v>
      </c>
      <c r="Y594" s="65" t="s">
        <v>76</v>
      </c>
      <c r="Z594" s="68" t="s">
        <v>3343</v>
      </c>
      <c r="AA594" s="65" t="s">
        <v>62</v>
      </c>
      <c r="AB594" s="65" t="s">
        <v>64</v>
      </c>
      <c r="AC594" s="65" t="s">
        <v>77</v>
      </c>
      <c r="AD594" s="65" t="s">
        <v>3343</v>
      </c>
      <c r="AE594" s="65" t="s">
        <v>62</v>
      </c>
      <c r="AF594" s="65" t="s">
        <v>62</v>
      </c>
      <c r="AG594" s="65" t="s">
        <v>61</v>
      </c>
      <c r="AH594" s="65" t="s">
        <v>3343</v>
      </c>
      <c r="AI594" s="65" t="s">
        <v>62</v>
      </c>
      <c r="AJ594" s="65" t="s">
        <v>66</v>
      </c>
      <c r="AK594" s="65" t="s">
        <v>72</v>
      </c>
      <c r="AL594" s="65" t="s">
        <v>3343</v>
      </c>
      <c r="AM594" s="65" t="s">
        <v>62</v>
      </c>
    </row>
    <row r="595" spans="1:39" ht="168">
      <c r="A595" s="65" t="s">
        <v>3881</v>
      </c>
      <c r="B595" s="65" t="s">
        <v>3186</v>
      </c>
      <c r="C595" s="65" t="s">
        <v>2598</v>
      </c>
      <c r="D595" s="65" t="s">
        <v>591</v>
      </c>
      <c r="E595" s="65" t="s">
        <v>2591</v>
      </c>
      <c r="F595" s="65" t="s">
        <v>149</v>
      </c>
      <c r="G595" s="65" t="s">
        <v>2704</v>
      </c>
      <c r="H595" s="65" t="s">
        <v>2593</v>
      </c>
      <c r="I595" s="65" t="s">
        <v>3150</v>
      </c>
      <c r="J595" s="65" t="s">
        <v>3984</v>
      </c>
      <c r="K595" s="65" t="s">
        <v>19</v>
      </c>
      <c r="L595" s="65" t="s">
        <v>62</v>
      </c>
      <c r="M595" s="65" t="s">
        <v>62</v>
      </c>
      <c r="N595" s="65" t="s">
        <v>62</v>
      </c>
      <c r="O595" s="65" t="s">
        <v>61</v>
      </c>
      <c r="P595" s="65" t="s">
        <v>61</v>
      </c>
      <c r="Q595" s="65" t="s">
        <v>61</v>
      </c>
      <c r="R595" s="65" t="s">
        <v>61</v>
      </c>
      <c r="S595" s="65" t="s">
        <v>61</v>
      </c>
      <c r="T595" s="65" t="s">
        <v>62</v>
      </c>
      <c r="U595" s="65" t="s">
        <v>62</v>
      </c>
      <c r="V595" s="65" t="s">
        <v>62</v>
      </c>
      <c r="W595" s="65" t="s">
        <v>61</v>
      </c>
      <c r="X595" s="65" t="s">
        <v>76</v>
      </c>
      <c r="Y595" s="65" t="s">
        <v>76</v>
      </c>
      <c r="Z595" s="65" t="s">
        <v>76</v>
      </c>
      <c r="AA595" s="65" t="s">
        <v>61</v>
      </c>
      <c r="AB595" s="65" t="s">
        <v>77</v>
      </c>
      <c r="AC595" s="65" t="s">
        <v>73</v>
      </c>
      <c r="AD595" s="65" t="s">
        <v>3343</v>
      </c>
      <c r="AE595" s="65" t="s">
        <v>62</v>
      </c>
      <c r="AF595" s="65" t="s">
        <v>61</v>
      </c>
      <c r="AG595" s="65" t="s">
        <v>61</v>
      </c>
      <c r="AH595" s="65" t="s">
        <v>61</v>
      </c>
      <c r="AI595" s="65" t="s">
        <v>61</v>
      </c>
      <c r="AJ595" s="65" t="s">
        <v>72</v>
      </c>
      <c r="AK595" s="65" t="s">
        <v>72</v>
      </c>
      <c r="AL595" s="65" t="s">
        <v>72</v>
      </c>
      <c r="AM595" s="65" t="s">
        <v>61</v>
      </c>
    </row>
    <row r="596" spans="1:39" ht="168">
      <c r="A596" s="65" t="s">
        <v>3882</v>
      </c>
      <c r="B596" s="65" t="s">
        <v>3192</v>
      </c>
      <c r="C596" s="65" t="s">
        <v>1729</v>
      </c>
      <c r="D596" s="65" t="s">
        <v>1734</v>
      </c>
      <c r="E596" s="65" t="s">
        <v>1721</v>
      </c>
      <c r="F596" s="65" t="s">
        <v>51</v>
      </c>
      <c r="G596" s="65" t="s">
        <v>3983</v>
      </c>
      <c r="H596" s="65" t="s">
        <v>1723</v>
      </c>
      <c r="I596" s="65" t="s">
        <v>1735</v>
      </c>
      <c r="J596" s="65" t="s">
        <v>3984</v>
      </c>
      <c r="K596" s="65" t="s">
        <v>3987</v>
      </c>
      <c r="L596" s="65" t="s">
        <v>62</v>
      </c>
      <c r="M596" s="65" t="s">
        <v>61</v>
      </c>
      <c r="N596" s="68" t="s">
        <v>3343</v>
      </c>
      <c r="O596" s="65" t="s">
        <v>62</v>
      </c>
      <c r="P596" s="65" t="s">
        <v>61</v>
      </c>
      <c r="Q596" s="65" t="s">
        <v>61</v>
      </c>
      <c r="R596" s="65" t="s">
        <v>61</v>
      </c>
      <c r="S596" s="65" t="s">
        <v>61</v>
      </c>
      <c r="T596" s="65" t="s">
        <v>62</v>
      </c>
      <c r="U596" s="65" t="s">
        <v>62</v>
      </c>
      <c r="V596" s="65" t="s">
        <v>62</v>
      </c>
      <c r="W596" s="65" t="s">
        <v>61</v>
      </c>
      <c r="X596" s="65" t="s">
        <v>76</v>
      </c>
      <c r="Y596" s="65" t="s">
        <v>138</v>
      </c>
      <c r="Z596" s="68" t="s">
        <v>3343</v>
      </c>
      <c r="AA596" s="65" t="s">
        <v>62</v>
      </c>
      <c r="AB596" s="65" t="s">
        <v>77</v>
      </c>
      <c r="AC596" s="65" t="s">
        <v>125</v>
      </c>
      <c r="AD596" s="65" t="s">
        <v>3343</v>
      </c>
      <c r="AE596" s="65" t="s">
        <v>62</v>
      </c>
      <c r="AF596" s="65" t="s">
        <v>61</v>
      </c>
      <c r="AG596" s="65" t="s">
        <v>62</v>
      </c>
      <c r="AH596" s="65" t="s">
        <v>3343</v>
      </c>
      <c r="AI596" s="65" t="s">
        <v>62</v>
      </c>
      <c r="AJ596" s="65" t="s">
        <v>72</v>
      </c>
      <c r="AK596" s="65" t="s">
        <v>72</v>
      </c>
      <c r="AL596" s="65" t="s">
        <v>72</v>
      </c>
      <c r="AM596" s="65" t="s">
        <v>61</v>
      </c>
    </row>
    <row r="597" spans="1:39" ht="150.75">
      <c r="A597" s="65" t="s">
        <v>3883</v>
      </c>
      <c r="B597" s="65" t="s">
        <v>3192</v>
      </c>
      <c r="C597" s="65" t="s">
        <v>1729</v>
      </c>
      <c r="D597" s="65" t="s">
        <v>625</v>
      </c>
      <c r="E597" s="65" t="s">
        <v>1721</v>
      </c>
      <c r="F597" s="65" t="s">
        <v>51</v>
      </c>
      <c r="G597" s="65" t="s">
        <v>3983</v>
      </c>
      <c r="H597" s="65" t="s">
        <v>1723</v>
      </c>
      <c r="I597" s="65" t="s">
        <v>1739</v>
      </c>
      <c r="J597" s="65" t="s">
        <v>3984</v>
      </c>
      <c r="K597" s="65" t="s">
        <v>3988</v>
      </c>
      <c r="L597" s="65" t="s">
        <v>62</v>
      </c>
      <c r="M597" s="65" t="s">
        <v>62</v>
      </c>
      <c r="N597" s="65" t="s">
        <v>62</v>
      </c>
      <c r="O597" s="65" t="s">
        <v>61</v>
      </c>
      <c r="P597" s="65" t="s">
        <v>61</v>
      </c>
      <c r="Q597" s="65" t="s">
        <v>61</v>
      </c>
      <c r="R597" s="65" t="s">
        <v>61</v>
      </c>
      <c r="S597" s="65" t="s">
        <v>61</v>
      </c>
      <c r="T597" s="65" t="s">
        <v>62</v>
      </c>
      <c r="U597" s="65" t="s">
        <v>62</v>
      </c>
      <c r="V597" s="65" t="s">
        <v>62</v>
      </c>
      <c r="W597" s="65" t="s">
        <v>61</v>
      </c>
      <c r="X597" s="65" t="s">
        <v>76</v>
      </c>
      <c r="Y597" s="65" t="s">
        <v>1295</v>
      </c>
      <c r="Z597" s="68" t="s">
        <v>3343</v>
      </c>
      <c r="AA597" s="65" t="s">
        <v>62</v>
      </c>
      <c r="AB597" s="65" t="s">
        <v>77</v>
      </c>
      <c r="AC597" s="65" t="s">
        <v>64</v>
      </c>
      <c r="AD597" s="65" t="s">
        <v>3343</v>
      </c>
      <c r="AE597" s="65" t="s">
        <v>62</v>
      </c>
      <c r="AF597" s="65" t="s">
        <v>61</v>
      </c>
      <c r="AG597" s="65" t="s">
        <v>61</v>
      </c>
      <c r="AH597" s="65" t="s">
        <v>61</v>
      </c>
      <c r="AI597" s="65" t="s">
        <v>61</v>
      </c>
      <c r="AJ597" s="65" t="s">
        <v>72</v>
      </c>
      <c r="AK597" s="65" t="s">
        <v>162</v>
      </c>
      <c r="AL597" s="65" t="s">
        <v>3343</v>
      </c>
      <c r="AM597" s="65" t="s">
        <v>62</v>
      </c>
    </row>
    <row r="598" spans="1:39" ht="150.75">
      <c r="A598" s="65" t="s">
        <v>3884</v>
      </c>
      <c r="B598" s="65" t="s">
        <v>3187</v>
      </c>
      <c r="C598" s="65" t="s">
        <v>1729</v>
      </c>
      <c r="D598" s="65" t="s">
        <v>1732</v>
      </c>
      <c r="E598" s="65" t="s">
        <v>1721</v>
      </c>
      <c r="F598" s="65" t="s">
        <v>51</v>
      </c>
      <c r="G598" s="65" t="s">
        <v>3983</v>
      </c>
      <c r="H598" s="65" t="s">
        <v>1723</v>
      </c>
      <c r="I598" s="65" t="s">
        <v>1733</v>
      </c>
      <c r="J598" s="65" t="s">
        <v>3982</v>
      </c>
      <c r="K598" s="65"/>
      <c r="L598" s="65" t="s">
        <v>62</v>
      </c>
      <c r="M598" s="65" t="s">
        <v>62</v>
      </c>
      <c r="N598" s="65" t="s">
        <v>62</v>
      </c>
      <c r="O598" s="65" t="s">
        <v>61</v>
      </c>
      <c r="P598" s="65" t="s">
        <v>61</v>
      </c>
      <c r="Q598" s="65" t="s">
        <v>61</v>
      </c>
      <c r="R598" s="65" t="s">
        <v>61</v>
      </c>
      <c r="S598" s="65" t="s">
        <v>61</v>
      </c>
      <c r="T598" s="65" t="s">
        <v>62</v>
      </c>
      <c r="U598" s="65" t="s">
        <v>62</v>
      </c>
      <c r="V598" s="65" t="s">
        <v>62</v>
      </c>
      <c r="W598" s="65" t="s">
        <v>61</v>
      </c>
      <c r="X598" s="65" t="s">
        <v>76</v>
      </c>
      <c r="Y598" s="65" t="s">
        <v>76</v>
      </c>
      <c r="Z598" s="65" t="s">
        <v>76</v>
      </c>
      <c r="AA598" s="65" t="s">
        <v>61</v>
      </c>
      <c r="AB598" s="65" t="s">
        <v>77</v>
      </c>
      <c r="AC598" s="65" t="s">
        <v>77</v>
      </c>
      <c r="AD598" s="65" t="s">
        <v>77</v>
      </c>
      <c r="AE598" s="65" t="s">
        <v>61</v>
      </c>
      <c r="AF598" s="65" t="s">
        <v>61</v>
      </c>
      <c r="AG598" s="65" t="s">
        <v>61</v>
      </c>
      <c r="AH598" s="65" t="s">
        <v>61</v>
      </c>
      <c r="AI598" s="65" t="s">
        <v>61</v>
      </c>
      <c r="AJ598" s="65" t="s">
        <v>72</v>
      </c>
      <c r="AK598" s="65" t="s">
        <v>72</v>
      </c>
      <c r="AL598" s="65" t="s">
        <v>72</v>
      </c>
      <c r="AM598" s="65" t="s">
        <v>61</v>
      </c>
    </row>
    <row r="599" spans="1:39" ht="150.75">
      <c r="A599" s="65" t="s">
        <v>3885</v>
      </c>
      <c r="B599" s="65" t="s">
        <v>3187</v>
      </c>
      <c r="C599" s="65" t="s">
        <v>1729</v>
      </c>
      <c r="D599" s="65" t="s">
        <v>622</v>
      </c>
      <c r="E599" s="65" t="s">
        <v>1721</v>
      </c>
      <c r="F599" s="65" t="s">
        <v>51</v>
      </c>
      <c r="G599" s="65" t="s">
        <v>3983</v>
      </c>
      <c r="H599" s="65" t="s">
        <v>1723</v>
      </c>
      <c r="I599" s="65" t="s">
        <v>1738</v>
      </c>
      <c r="J599" s="65" t="s">
        <v>3982</v>
      </c>
      <c r="K599" s="65"/>
      <c r="L599" s="65" t="s">
        <v>62</v>
      </c>
      <c r="M599" s="65" t="s">
        <v>62</v>
      </c>
      <c r="N599" s="65" t="s">
        <v>62</v>
      </c>
      <c r="O599" s="65" t="s">
        <v>61</v>
      </c>
      <c r="P599" s="65" t="s">
        <v>61</v>
      </c>
      <c r="Q599" s="65" t="s">
        <v>61</v>
      </c>
      <c r="R599" s="65" t="s">
        <v>61</v>
      </c>
      <c r="S599" s="65" t="s">
        <v>61</v>
      </c>
      <c r="T599" s="65" t="s">
        <v>62</v>
      </c>
      <c r="U599" s="65" t="s">
        <v>62</v>
      </c>
      <c r="V599" s="65" t="s">
        <v>62</v>
      </c>
      <c r="W599" s="65" t="s">
        <v>61</v>
      </c>
      <c r="X599" s="65" t="s">
        <v>76</v>
      </c>
      <c r="Y599" s="65" t="s">
        <v>76</v>
      </c>
      <c r="Z599" s="65" t="s">
        <v>76</v>
      </c>
      <c r="AA599" s="65" t="s">
        <v>61</v>
      </c>
      <c r="AB599" s="65" t="s">
        <v>77</v>
      </c>
      <c r="AC599" s="65" t="s">
        <v>77</v>
      </c>
      <c r="AD599" s="65" t="s">
        <v>77</v>
      </c>
      <c r="AE599" s="65" t="s">
        <v>61</v>
      </c>
      <c r="AF599" s="65" t="s">
        <v>61</v>
      </c>
      <c r="AG599" s="65" t="s">
        <v>61</v>
      </c>
      <c r="AH599" s="65" t="s">
        <v>61</v>
      </c>
      <c r="AI599" s="65" t="s">
        <v>61</v>
      </c>
      <c r="AJ599" s="65" t="s">
        <v>72</v>
      </c>
      <c r="AK599" s="65" t="s">
        <v>72</v>
      </c>
      <c r="AL599" s="65" t="s">
        <v>72</v>
      </c>
      <c r="AM599" s="65" t="s">
        <v>61</v>
      </c>
    </row>
    <row r="600" spans="1:39" ht="150.75">
      <c r="A600" s="65" t="s">
        <v>3886</v>
      </c>
      <c r="B600" s="65" t="s">
        <v>3186</v>
      </c>
      <c r="C600" s="65" t="s">
        <v>1729</v>
      </c>
      <c r="D600" s="65" t="s">
        <v>1730</v>
      </c>
      <c r="E600" s="65" t="s">
        <v>1721</v>
      </c>
      <c r="F600" s="65" t="s">
        <v>51</v>
      </c>
      <c r="G600" s="65" t="s">
        <v>51</v>
      </c>
      <c r="H600" s="65" t="s">
        <v>1723</v>
      </c>
      <c r="I600" s="65" t="s">
        <v>1731</v>
      </c>
      <c r="J600" s="65" t="s">
        <v>3982</v>
      </c>
      <c r="K600" s="65"/>
      <c r="L600" s="65" t="s">
        <v>62</v>
      </c>
      <c r="M600" s="65" t="s">
        <v>62</v>
      </c>
      <c r="N600" s="65" t="s">
        <v>62</v>
      </c>
      <c r="O600" s="65" t="s">
        <v>61</v>
      </c>
      <c r="P600" s="65" t="s">
        <v>61</v>
      </c>
      <c r="Q600" s="65" t="s">
        <v>61</v>
      </c>
      <c r="R600" s="65" t="s">
        <v>61</v>
      </c>
      <c r="S600" s="65" t="s">
        <v>61</v>
      </c>
      <c r="T600" s="65" t="s">
        <v>62</v>
      </c>
      <c r="U600" s="65" t="s">
        <v>62</v>
      </c>
      <c r="V600" s="65" t="s">
        <v>62</v>
      </c>
      <c r="W600" s="65" t="s">
        <v>61</v>
      </c>
      <c r="X600" s="65" t="s">
        <v>76</v>
      </c>
      <c r="Y600" s="65" t="s">
        <v>76</v>
      </c>
      <c r="Z600" s="65" t="s">
        <v>76</v>
      </c>
      <c r="AA600" s="65" t="s">
        <v>61</v>
      </c>
      <c r="AB600" s="65" t="s">
        <v>77</v>
      </c>
      <c r="AC600" s="65" t="s">
        <v>77</v>
      </c>
      <c r="AD600" s="65" t="s">
        <v>77</v>
      </c>
      <c r="AE600" s="65" t="s">
        <v>61</v>
      </c>
      <c r="AF600" s="65" t="s">
        <v>61</v>
      </c>
      <c r="AG600" s="65" t="s">
        <v>61</v>
      </c>
      <c r="AH600" s="65" t="s">
        <v>61</v>
      </c>
      <c r="AI600" s="65" t="s">
        <v>61</v>
      </c>
      <c r="AJ600" s="65" t="s">
        <v>72</v>
      </c>
      <c r="AK600" s="65" t="s">
        <v>72</v>
      </c>
      <c r="AL600" s="65" t="s">
        <v>72</v>
      </c>
      <c r="AM600" s="65" t="s">
        <v>61</v>
      </c>
    </row>
    <row r="601" spans="1:39" ht="150.75">
      <c r="A601" s="65" t="s">
        <v>3887</v>
      </c>
      <c r="B601" s="65" t="s">
        <v>3186</v>
      </c>
      <c r="C601" s="65" t="s">
        <v>1729</v>
      </c>
      <c r="D601" s="65" t="s">
        <v>619</v>
      </c>
      <c r="E601" s="65" t="s">
        <v>1721</v>
      </c>
      <c r="F601" s="65" t="s">
        <v>51</v>
      </c>
      <c r="G601" s="65" t="s">
        <v>51</v>
      </c>
      <c r="H601" s="65" t="s">
        <v>1723</v>
      </c>
      <c r="I601" s="65" t="s">
        <v>1737</v>
      </c>
      <c r="J601" s="65" t="s">
        <v>3982</v>
      </c>
      <c r="K601" s="65"/>
      <c r="L601" s="65" t="s">
        <v>62</v>
      </c>
      <c r="M601" s="65" t="s">
        <v>62</v>
      </c>
      <c r="N601" s="65" t="s">
        <v>62</v>
      </c>
      <c r="O601" s="65" t="s">
        <v>61</v>
      </c>
      <c r="P601" s="65" t="s">
        <v>61</v>
      </c>
      <c r="Q601" s="65" t="s">
        <v>61</v>
      </c>
      <c r="R601" s="65" t="s">
        <v>61</v>
      </c>
      <c r="S601" s="65" t="s">
        <v>61</v>
      </c>
      <c r="T601" s="65" t="s">
        <v>62</v>
      </c>
      <c r="U601" s="65" t="s">
        <v>62</v>
      </c>
      <c r="V601" s="65" t="s">
        <v>62</v>
      </c>
      <c r="W601" s="65" t="s">
        <v>61</v>
      </c>
      <c r="X601" s="65" t="s">
        <v>76</v>
      </c>
      <c r="Y601" s="65" t="s">
        <v>76</v>
      </c>
      <c r="Z601" s="65" t="s">
        <v>76</v>
      </c>
      <c r="AA601" s="65" t="s">
        <v>61</v>
      </c>
      <c r="AB601" s="65" t="s">
        <v>77</v>
      </c>
      <c r="AC601" s="65" t="s">
        <v>77</v>
      </c>
      <c r="AD601" s="65" t="s">
        <v>77</v>
      </c>
      <c r="AE601" s="65" t="s">
        <v>61</v>
      </c>
      <c r="AF601" s="65" t="s">
        <v>61</v>
      </c>
      <c r="AG601" s="65" t="s">
        <v>61</v>
      </c>
      <c r="AH601" s="65" t="s">
        <v>61</v>
      </c>
      <c r="AI601" s="65" t="s">
        <v>61</v>
      </c>
      <c r="AJ601" s="65" t="s">
        <v>72</v>
      </c>
      <c r="AK601" s="65" t="s">
        <v>72</v>
      </c>
      <c r="AL601" s="65" t="s">
        <v>72</v>
      </c>
      <c r="AM601" s="65" t="s">
        <v>61</v>
      </c>
    </row>
    <row r="602" spans="1:39" ht="168">
      <c r="A602" s="65" t="s">
        <v>3888</v>
      </c>
      <c r="B602" s="65" t="s">
        <v>3192</v>
      </c>
      <c r="C602" s="65" t="s">
        <v>2370</v>
      </c>
      <c r="D602" s="65" t="s">
        <v>2364</v>
      </c>
      <c r="E602" s="65" t="s">
        <v>2282</v>
      </c>
      <c r="F602" s="65" t="s">
        <v>180</v>
      </c>
      <c r="G602" s="65" t="s">
        <v>3983</v>
      </c>
      <c r="H602" s="65" t="s">
        <v>2366</v>
      </c>
      <c r="I602" s="65" t="s">
        <v>3074</v>
      </c>
      <c r="J602" s="65" t="s">
        <v>3982</v>
      </c>
      <c r="K602" s="65"/>
      <c r="L602" s="65" t="s">
        <v>62</v>
      </c>
      <c r="M602" s="65" t="s">
        <v>62</v>
      </c>
      <c r="N602" s="65" t="s">
        <v>62</v>
      </c>
      <c r="O602" s="65" t="s">
        <v>61</v>
      </c>
      <c r="P602" s="65" t="s">
        <v>61</v>
      </c>
      <c r="Q602" s="65" t="s">
        <v>61</v>
      </c>
      <c r="R602" s="65" t="s">
        <v>61</v>
      </c>
      <c r="S602" s="65" t="s">
        <v>61</v>
      </c>
      <c r="T602" s="65" t="s">
        <v>62</v>
      </c>
      <c r="U602" s="65" t="s">
        <v>62</v>
      </c>
      <c r="V602" s="65" t="s">
        <v>62</v>
      </c>
      <c r="W602" s="65" t="s">
        <v>61</v>
      </c>
      <c r="X602" s="65" t="s">
        <v>76</v>
      </c>
      <c r="Y602" s="65" t="s">
        <v>76</v>
      </c>
      <c r="Z602" s="65" t="s">
        <v>76</v>
      </c>
      <c r="AA602" s="65" t="s">
        <v>61</v>
      </c>
      <c r="AB602" s="65" t="s">
        <v>77</v>
      </c>
      <c r="AC602" s="65" t="s">
        <v>77</v>
      </c>
      <c r="AD602" s="65" t="s">
        <v>77</v>
      </c>
      <c r="AE602" s="65" t="s">
        <v>61</v>
      </c>
      <c r="AF602" s="65" t="s">
        <v>61</v>
      </c>
      <c r="AG602" s="65" t="s">
        <v>61</v>
      </c>
      <c r="AH602" s="65" t="s">
        <v>61</v>
      </c>
      <c r="AI602" s="65" t="s">
        <v>61</v>
      </c>
      <c r="AJ602" s="65" t="s">
        <v>72</v>
      </c>
      <c r="AK602" s="65" t="s">
        <v>72</v>
      </c>
      <c r="AL602" s="65" t="s">
        <v>72</v>
      </c>
      <c r="AM602" s="65" t="s">
        <v>61</v>
      </c>
    </row>
    <row r="603" spans="1:39" ht="200.25">
      <c r="A603" s="65" t="s">
        <v>3889</v>
      </c>
      <c r="B603" s="65" t="s">
        <v>3187</v>
      </c>
      <c r="C603" s="65" t="s">
        <v>2370</v>
      </c>
      <c r="D603" s="65" t="s">
        <v>2361</v>
      </c>
      <c r="E603" s="65" t="s">
        <v>2282</v>
      </c>
      <c r="F603" s="65" t="s">
        <v>180</v>
      </c>
      <c r="G603" s="65" t="s">
        <v>3983</v>
      </c>
      <c r="H603" s="65" t="s">
        <v>2366</v>
      </c>
      <c r="I603" s="65" t="s">
        <v>3073</v>
      </c>
      <c r="J603" s="65" t="s">
        <v>3984</v>
      </c>
      <c r="K603" s="65" t="s">
        <v>3985</v>
      </c>
      <c r="L603" s="65" t="s">
        <v>61</v>
      </c>
      <c r="M603" s="65" t="s">
        <v>62</v>
      </c>
      <c r="N603" s="68" t="s">
        <v>3343</v>
      </c>
      <c r="O603" s="65" t="s">
        <v>62</v>
      </c>
      <c r="P603" s="65" t="s">
        <v>61</v>
      </c>
      <c r="Q603" s="65" t="s">
        <v>61</v>
      </c>
      <c r="R603" s="65" t="s">
        <v>61</v>
      </c>
      <c r="S603" s="65" t="s">
        <v>61</v>
      </c>
      <c r="T603" s="65" t="s">
        <v>62</v>
      </c>
      <c r="U603" s="65" t="s">
        <v>62</v>
      </c>
      <c r="V603" s="65" t="s">
        <v>62</v>
      </c>
      <c r="W603" s="65" t="s">
        <v>61</v>
      </c>
      <c r="X603" s="65" t="s">
        <v>3688</v>
      </c>
      <c r="Y603" s="65" t="s">
        <v>76</v>
      </c>
      <c r="Z603" s="68" t="s">
        <v>3343</v>
      </c>
      <c r="AA603" s="65" t="s">
        <v>62</v>
      </c>
      <c r="AB603" s="65" t="s">
        <v>64</v>
      </c>
      <c r="AC603" s="65" t="s">
        <v>77</v>
      </c>
      <c r="AD603" s="65" t="s">
        <v>3343</v>
      </c>
      <c r="AE603" s="65" t="s">
        <v>62</v>
      </c>
      <c r="AF603" s="65" t="s">
        <v>62</v>
      </c>
      <c r="AG603" s="65" t="s">
        <v>61</v>
      </c>
      <c r="AH603" s="65" t="s">
        <v>3343</v>
      </c>
      <c r="AI603" s="65" t="s">
        <v>62</v>
      </c>
      <c r="AJ603" s="65" t="s">
        <v>66</v>
      </c>
      <c r="AK603" s="65" t="s">
        <v>72</v>
      </c>
      <c r="AL603" s="65" t="s">
        <v>3343</v>
      </c>
      <c r="AM603" s="65" t="s">
        <v>62</v>
      </c>
    </row>
    <row r="604" spans="1:39" ht="150.75">
      <c r="A604" s="65" t="s">
        <v>3890</v>
      </c>
      <c r="B604" s="65" t="s">
        <v>3186</v>
      </c>
      <c r="C604" s="65" t="s">
        <v>2370</v>
      </c>
      <c r="D604" s="65" t="s">
        <v>2358</v>
      </c>
      <c r="E604" s="65" t="s">
        <v>2282</v>
      </c>
      <c r="F604" s="65" t="s">
        <v>180</v>
      </c>
      <c r="G604" s="65" t="s">
        <v>2709</v>
      </c>
      <c r="H604" s="65" t="s">
        <v>2366</v>
      </c>
      <c r="I604" s="65" t="s">
        <v>3072</v>
      </c>
      <c r="J604" s="65" t="s">
        <v>3982</v>
      </c>
      <c r="K604" s="65"/>
      <c r="L604" s="65" t="s">
        <v>62</v>
      </c>
      <c r="M604" s="65" t="s">
        <v>62</v>
      </c>
      <c r="N604" s="65" t="s">
        <v>62</v>
      </c>
      <c r="O604" s="65" t="s">
        <v>61</v>
      </c>
      <c r="P604" s="65" t="s">
        <v>61</v>
      </c>
      <c r="Q604" s="65" t="s">
        <v>61</v>
      </c>
      <c r="R604" s="65" t="s">
        <v>61</v>
      </c>
      <c r="S604" s="65" t="s">
        <v>61</v>
      </c>
      <c r="T604" s="65" t="s">
        <v>62</v>
      </c>
      <c r="U604" s="65" t="s">
        <v>62</v>
      </c>
      <c r="V604" s="65" t="s">
        <v>62</v>
      </c>
      <c r="W604" s="65" t="s">
        <v>61</v>
      </c>
      <c r="X604" s="65" t="s">
        <v>76</v>
      </c>
      <c r="Y604" s="65" t="s">
        <v>76</v>
      </c>
      <c r="Z604" s="65" t="s">
        <v>76</v>
      </c>
      <c r="AA604" s="65" t="s">
        <v>61</v>
      </c>
      <c r="AB604" s="65" t="s">
        <v>77</v>
      </c>
      <c r="AC604" s="65" t="s">
        <v>77</v>
      </c>
      <c r="AD604" s="65" t="s">
        <v>77</v>
      </c>
      <c r="AE604" s="65" t="s">
        <v>61</v>
      </c>
      <c r="AF604" s="65" t="s">
        <v>61</v>
      </c>
      <c r="AG604" s="65" t="s">
        <v>61</v>
      </c>
      <c r="AH604" s="65" t="s">
        <v>61</v>
      </c>
      <c r="AI604" s="65" t="s">
        <v>61</v>
      </c>
      <c r="AJ604" s="65" t="s">
        <v>72</v>
      </c>
      <c r="AK604" s="65" t="s">
        <v>72</v>
      </c>
      <c r="AL604" s="65" t="s">
        <v>72</v>
      </c>
      <c r="AM604" s="65" t="s">
        <v>61</v>
      </c>
    </row>
    <row r="605" spans="1:39" ht="168">
      <c r="A605" s="65" t="s">
        <v>3891</v>
      </c>
      <c r="B605" s="65" t="s">
        <v>3192</v>
      </c>
      <c r="C605" s="65" t="s">
        <v>516</v>
      </c>
      <c r="D605" s="65" t="s">
        <v>523</v>
      </c>
      <c r="E605" s="65" t="s">
        <v>436</v>
      </c>
      <c r="F605" s="65" t="s">
        <v>149</v>
      </c>
      <c r="G605" s="65" t="s">
        <v>3983</v>
      </c>
      <c r="H605" s="65" t="s">
        <v>511</v>
      </c>
      <c r="I605" s="65" t="s">
        <v>524</v>
      </c>
      <c r="J605" s="65" t="s">
        <v>3984</v>
      </c>
      <c r="K605" s="65" t="s">
        <v>3992</v>
      </c>
      <c r="L605" s="65" t="s">
        <v>62</v>
      </c>
      <c r="M605" s="65" t="s">
        <v>62</v>
      </c>
      <c r="N605" s="65" t="s">
        <v>62</v>
      </c>
      <c r="O605" s="65" t="s">
        <v>61</v>
      </c>
      <c r="P605" s="65" t="s">
        <v>61</v>
      </c>
      <c r="Q605" s="65" t="s">
        <v>61</v>
      </c>
      <c r="R605" s="65" t="s">
        <v>61</v>
      </c>
      <c r="S605" s="65" t="s">
        <v>61</v>
      </c>
      <c r="T605" s="65" t="s">
        <v>62</v>
      </c>
      <c r="U605" s="65" t="s">
        <v>62</v>
      </c>
      <c r="V605" s="65" t="s">
        <v>62</v>
      </c>
      <c r="W605" s="65" t="s">
        <v>61</v>
      </c>
      <c r="X605" s="65" t="s">
        <v>3674</v>
      </c>
      <c r="Y605" s="65" t="s">
        <v>76</v>
      </c>
      <c r="Z605" s="68" t="s">
        <v>3343</v>
      </c>
      <c r="AA605" s="65" t="s">
        <v>62</v>
      </c>
      <c r="AB605" s="65" t="s">
        <v>64</v>
      </c>
      <c r="AC605" s="65" t="s">
        <v>77</v>
      </c>
      <c r="AD605" s="65" t="s">
        <v>3343</v>
      </c>
      <c r="AE605" s="65" t="s">
        <v>62</v>
      </c>
      <c r="AF605" s="65" t="s">
        <v>61</v>
      </c>
      <c r="AG605" s="65" t="s">
        <v>61</v>
      </c>
      <c r="AH605" s="65" t="s">
        <v>61</v>
      </c>
      <c r="AI605" s="65" t="s">
        <v>61</v>
      </c>
      <c r="AJ605" s="65" t="s">
        <v>72</v>
      </c>
      <c r="AK605" s="65" t="s">
        <v>72</v>
      </c>
      <c r="AL605" s="65" t="s">
        <v>72</v>
      </c>
      <c r="AM605" s="65" t="s">
        <v>61</v>
      </c>
    </row>
    <row r="606" spans="1:39" ht="168">
      <c r="A606" s="65" t="s">
        <v>3892</v>
      </c>
      <c r="B606" s="65" t="s">
        <v>3187</v>
      </c>
      <c r="C606" s="65" t="s">
        <v>516</v>
      </c>
      <c r="D606" s="65" t="s">
        <v>521</v>
      </c>
      <c r="E606" s="65" t="s">
        <v>436</v>
      </c>
      <c r="F606" s="65" t="s">
        <v>149</v>
      </c>
      <c r="G606" s="65" t="s">
        <v>3983</v>
      </c>
      <c r="H606" s="65" t="s">
        <v>511</v>
      </c>
      <c r="I606" s="65" t="s">
        <v>522</v>
      </c>
      <c r="J606" s="65" t="s">
        <v>3984</v>
      </c>
      <c r="K606" s="65" t="s">
        <v>3992</v>
      </c>
      <c r="L606" s="65" t="s">
        <v>62</v>
      </c>
      <c r="M606" s="65" t="s">
        <v>62</v>
      </c>
      <c r="N606" s="65" t="s">
        <v>62</v>
      </c>
      <c r="O606" s="65" t="s">
        <v>61</v>
      </c>
      <c r="P606" s="65" t="s">
        <v>61</v>
      </c>
      <c r="Q606" s="65" t="s">
        <v>61</v>
      </c>
      <c r="R606" s="65" t="s">
        <v>61</v>
      </c>
      <c r="S606" s="65" t="s">
        <v>61</v>
      </c>
      <c r="T606" s="65" t="s">
        <v>62</v>
      </c>
      <c r="U606" s="65" t="s">
        <v>62</v>
      </c>
      <c r="V606" s="65" t="s">
        <v>62</v>
      </c>
      <c r="W606" s="65" t="s">
        <v>61</v>
      </c>
      <c r="X606" s="65" t="s">
        <v>3674</v>
      </c>
      <c r="Y606" s="65" t="s">
        <v>222</v>
      </c>
      <c r="Z606" s="68" t="s">
        <v>3343</v>
      </c>
      <c r="AA606" s="65" t="s">
        <v>62</v>
      </c>
      <c r="AB606" s="65" t="s">
        <v>64</v>
      </c>
      <c r="AC606" s="65" t="s">
        <v>77</v>
      </c>
      <c r="AD606" s="65" t="s">
        <v>3343</v>
      </c>
      <c r="AE606" s="65" t="s">
        <v>62</v>
      </c>
      <c r="AF606" s="65" t="s">
        <v>61</v>
      </c>
      <c r="AG606" s="65" t="s">
        <v>61</v>
      </c>
      <c r="AH606" s="65" t="s">
        <v>61</v>
      </c>
      <c r="AI606" s="65" t="s">
        <v>61</v>
      </c>
      <c r="AJ606" s="65" t="s">
        <v>72</v>
      </c>
      <c r="AK606" s="65" t="s">
        <v>72</v>
      </c>
      <c r="AL606" s="65" t="s">
        <v>72</v>
      </c>
      <c r="AM606" s="65" t="s">
        <v>61</v>
      </c>
    </row>
    <row r="607" spans="1:39" ht="168">
      <c r="A607" s="65" t="s">
        <v>3230</v>
      </c>
      <c r="B607" s="65" t="s">
        <v>3186</v>
      </c>
      <c r="C607" s="65" t="s">
        <v>516</v>
      </c>
      <c r="D607" s="65" t="s">
        <v>517</v>
      </c>
      <c r="E607" s="65" t="s">
        <v>436</v>
      </c>
      <c r="F607" s="65" t="s">
        <v>149</v>
      </c>
      <c r="G607" s="65" t="s">
        <v>2704</v>
      </c>
      <c r="H607" s="65" t="s">
        <v>511</v>
      </c>
      <c r="I607" s="65" t="s">
        <v>518</v>
      </c>
      <c r="J607" s="65" t="s">
        <v>3984</v>
      </c>
      <c r="K607" s="65" t="s">
        <v>4025</v>
      </c>
      <c r="L607" s="65" t="s">
        <v>62</v>
      </c>
      <c r="M607" s="65" t="s">
        <v>62</v>
      </c>
      <c r="N607" s="65" t="s">
        <v>62</v>
      </c>
      <c r="O607" s="65" t="s">
        <v>61</v>
      </c>
      <c r="P607" s="65" t="s">
        <v>61</v>
      </c>
      <c r="Q607" s="65" t="s">
        <v>61</v>
      </c>
      <c r="R607" s="65" t="s">
        <v>61</v>
      </c>
      <c r="S607" s="65" t="s">
        <v>61</v>
      </c>
      <c r="T607" s="65" t="s">
        <v>62</v>
      </c>
      <c r="U607" s="65" t="s">
        <v>62</v>
      </c>
      <c r="V607" s="65" t="s">
        <v>62</v>
      </c>
      <c r="W607" s="65" t="s">
        <v>61</v>
      </c>
      <c r="X607" s="65" t="s">
        <v>3674</v>
      </c>
      <c r="Y607" s="65" t="s">
        <v>76</v>
      </c>
      <c r="Z607" s="68" t="s">
        <v>3343</v>
      </c>
      <c r="AA607" s="65" t="s">
        <v>62</v>
      </c>
      <c r="AB607" s="65" t="s">
        <v>64</v>
      </c>
      <c r="AC607" s="65" t="s">
        <v>77</v>
      </c>
      <c r="AD607" s="65" t="s">
        <v>3343</v>
      </c>
      <c r="AE607" s="65" t="s">
        <v>62</v>
      </c>
      <c r="AF607" s="65" t="s">
        <v>61</v>
      </c>
      <c r="AG607" s="65" t="s">
        <v>61</v>
      </c>
      <c r="AH607" s="65" t="s">
        <v>61</v>
      </c>
      <c r="AI607" s="65" t="s">
        <v>61</v>
      </c>
      <c r="AJ607" s="65" t="s">
        <v>72</v>
      </c>
      <c r="AK607" s="65" t="s">
        <v>72</v>
      </c>
      <c r="AL607" s="65" t="s">
        <v>72</v>
      </c>
      <c r="AM607" s="65" t="s">
        <v>61</v>
      </c>
    </row>
    <row r="608" spans="1:39" ht="183.75">
      <c r="A608" s="65" t="s">
        <v>3893</v>
      </c>
      <c r="B608" s="65" t="s">
        <v>3192</v>
      </c>
      <c r="C608" s="65" t="s">
        <v>2112</v>
      </c>
      <c r="D608" s="65" t="s">
        <v>2118</v>
      </c>
      <c r="E608" s="65" t="s">
        <v>2088</v>
      </c>
      <c r="F608" s="65" t="s">
        <v>149</v>
      </c>
      <c r="G608" s="65" t="s">
        <v>3983</v>
      </c>
      <c r="H608" s="65" t="s">
        <v>2107</v>
      </c>
      <c r="I608" s="65" t="s">
        <v>2119</v>
      </c>
      <c r="J608" s="65" t="s">
        <v>3982</v>
      </c>
      <c r="K608" s="65"/>
      <c r="L608" s="65" t="s">
        <v>62</v>
      </c>
      <c r="M608" s="65" t="s">
        <v>62</v>
      </c>
      <c r="N608" s="65" t="s">
        <v>62</v>
      </c>
      <c r="O608" s="65" t="s">
        <v>61</v>
      </c>
      <c r="P608" s="65" t="s">
        <v>61</v>
      </c>
      <c r="Q608" s="65" t="s">
        <v>61</v>
      </c>
      <c r="R608" s="65" t="s">
        <v>61</v>
      </c>
      <c r="S608" s="65" t="s">
        <v>61</v>
      </c>
      <c r="T608" s="65" t="s">
        <v>62</v>
      </c>
      <c r="U608" s="65" t="s">
        <v>62</v>
      </c>
      <c r="V608" s="65" t="s">
        <v>62</v>
      </c>
      <c r="W608" s="65" t="s">
        <v>61</v>
      </c>
      <c r="X608" s="65" t="s">
        <v>76</v>
      </c>
      <c r="Y608" s="65" t="s">
        <v>76</v>
      </c>
      <c r="Z608" s="65" t="s">
        <v>76</v>
      </c>
      <c r="AA608" s="65" t="s">
        <v>61</v>
      </c>
      <c r="AB608" s="65" t="s">
        <v>77</v>
      </c>
      <c r="AC608" s="65" t="s">
        <v>77</v>
      </c>
      <c r="AD608" s="65" t="s">
        <v>77</v>
      </c>
      <c r="AE608" s="65" t="s">
        <v>61</v>
      </c>
      <c r="AF608" s="65" t="s">
        <v>61</v>
      </c>
      <c r="AG608" s="65" t="s">
        <v>61</v>
      </c>
      <c r="AH608" s="65" t="s">
        <v>61</v>
      </c>
      <c r="AI608" s="65" t="s">
        <v>61</v>
      </c>
      <c r="AJ608" s="65" t="s">
        <v>72</v>
      </c>
      <c r="AK608" s="65" t="s">
        <v>72</v>
      </c>
      <c r="AL608" s="65" t="s">
        <v>72</v>
      </c>
      <c r="AM608" s="65" t="s">
        <v>61</v>
      </c>
    </row>
    <row r="609" spans="1:39" ht="168">
      <c r="A609" s="65" t="s">
        <v>3894</v>
      </c>
      <c r="B609" s="65" t="s">
        <v>3186</v>
      </c>
      <c r="C609" s="65" t="s">
        <v>2112</v>
      </c>
      <c r="D609" s="65" t="s">
        <v>2113</v>
      </c>
      <c r="E609" s="65" t="s">
        <v>2088</v>
      </c>
      <c r="F609" s="65" t="s">
        <v>149</v>
      </c>
      <c r="G609" s="65" t="s">
        <v>2704</v>
      </c>
      <c r="H609" s="65" t="s">
        <v>2107</v>
      </c>
      <c r="I609" s="65" t="s">
        <v>2114</v>
      </c>
      <c r="J609" s="65" t="s">
        <v>3982</v>
      </c>
      <c r="K609" s="65"/>
      <c r="L609" s="65" t="s">
        <v>62</v>
      </c>
      <c r="M609" s="65" t="s">
        <v>62</v>
      </c>
      <c r="N609" s="65" t="s">
        <v>62</v>
      </c>
      <c r="O609" s="65" t="s">
        <v>61</v>
      </c>
      <c r="P609" s="65" t="s">
        <v>61</v>
      </c>
      <c r="Q609" s="65" t="s">
        <v>61</v>
      </c>
      <c r="R609" s="65" t="s">
        <v>61</v>
      </c>
      <c r="S609" s="65" t="s">
        <v>61</v>
      </c>
      <c r="T609" s="65" t="s">
        <v>62</v>
      </c>
      <c r="U609" s="65" t="s">
        <v>62</v>
      </c>
      <c r="V609" s="65" t="s">
        <v>62</v>
      </c>
      <c r="W609" s="65" t="s">
        <v>61</v>
      </c>
      <c r="X609" s="65" t="s">
        <v>76</v>
      </c>
      <c r="Y609" s="65" t="s">
        <v>76</v>
      </c>
      <c r="Z609" s="65" t="s">
        <v>76</v>
      </c>
      <c r="AA609" s="65" t="s">
        <v>61</v>
      </c>
      <c r="AB609" s="65" t="s">
        <v>77</v>
      </c>
      <c r="AC609" s="65" t="s">
        <v>77</v>
      </c>
      <c r="AD609" s="65" t="s">
        <v>77</v>
      </c>
      <c r="AE609" s="65" t="s">
        <v>61</v>
      </c>
      <c r="AF609" s="65" t="s">
        <v>61</v>
      </c>
      <c r="AG609" s="65" t="s">
        <v>61</v>
      </c>
      <c r="AH609" s="65" t="s">
        <v>61</v>
      </c>
      <c r="AI609" s="65" t="s">
        <v>61</v>
      </c>
      <c r="AJ609" s="65" t="s">
        <v>72</v>
      </c>
      <c r="AK609" s="65" t="s">
        <v>72</v>
      </c>
      <c r="AL609" s="65" t="s">
        <v>72</v>
      </c>
      <c r="AM609" s="65" t="s">
        <v>61</v>
      </c>
    </row>
    <row r="610" spans="1:39" ht="168">
      <c r="A610" s="65" t="s">
        <v>3895</v>
      </c>
      <c r="B610" s="65" t="s">
        <v>3187</v>
      </c>
      <c r="C610" s="65" t="s">
        <v>2112</v>
      </c>
      <c r="D610" s="65" t="s">
        <v>2116</v>
      </c>
      <c r="E610" s="65" t="s">
        <v>2088</v>
      </c>
      <c r="F610" s="65" t="s">
        <v>149</v>
      </c>
      <c r="G610" s="65" t="s">
        <v>3983</v>
      </c>
      <c r="H610" s="65" t="s">
        <v>2107</v>
      </c>
      <c r="I610" s="65" t="s">
        <v>2117</v>
      </c>
      <c r="J610" s="65" t="s">
        <v>3982</v>
      </c>
      <c r="K610" s="65"/>
      <c r="L610" s="65" t="s">
        <v>62</v>
      </c>
      <c r="M610" s="65" t="s">
        <v>62</v>
      </c>
      <c r="N610" s="65" t="s">
        <v>62</v>
      </c>
      <c r="O610" s="65" t="s">
        <v>61</v>
      </c>
      <c r="P610" s="65" t="s">
        <v>61</v>
      </c>
      <c r="Q610" s="65" t="s">
        <v>61</v>
      </c>
      <c r="R610" s="65" t="s">
        <v>61</v>
      </c>
      <c r="S610" s="65" t="s">
        <v>61</v>
      </c>
      <c r="T610" s="65" t="s">
        <v>62</v>
      </c>
      <c r="U610" s="65" t="s">
        <v>62</v>
      </c>
      <c r="V610" s="65" t="s">
        <v>62</v>
      </c>
      <c r="W610" s="65" t="s">
        <v>61</v>
      </c>
      <c r="X610" s="65" t="s">
        <v>76</v>
      </c>
      <c r="Y610" s="65" t="s">
        <v>76</v>
      </c>
      <c r="Z610" s="65" t="s">
        <v>76</v>
      </c>
      <c r="AA610" s="65" t="s">
        <v>61</v>
      </c>
      <c r="AB610" s="65" t="s">
        <v>77</v>
      </c>
      <c r="AC610" s="65" t="s">
        <v>77</v>
      </c>
      <c r="AD610" s="65" t="s">
        <v>77</v>
      </c>
      <c r="AE610" s="65" t="s">
        <v>61</v>
      </c>
      <c r="AF610" s="65" t="s">
        <v>61</v>
      </c>
      <c r="AG610" s="65" t="s">
        <v>61</v>
      </c>
      <c r="AH610" s="65" t="s">
        <v>61</v>
      </c>
      <c r="AI610" s="65" t="s">
        <v>61</v>
      </c>
      <c r="AJ610" s="65" t="s">
        <v>72</v>
      </c>
      <c r="AK610" s="65" t="s">
        <v>72</v>
      </c>
      <c r="AL610" s="65" t="s">
        <v>72</v>
      </c>
      <c r="AM610" s="65" t="s">
        <v>61</v>
      </c>
    </row>
    <row r="611" spans="1:39" ht="300.75">
      <c r="A611" s="65" t="s">
        <v>3896</v>
      </c>
      <c r="B611" s="65" t="s">
        <v>3192</v>
      </c>
      <c r="C611" s="65" t="s">
        <v>2475</v>
      </c>
      <c r="D611" s="65" t="s">
        <v>357</v>
      </c>
      <c r="E611" s="65" t="s">
        <v>2408</v>
      </c>
      <c r="F611" s="65" t="s">
        <v>149</v>
      </c>
      <c r="G611" s="65" t="s">
        <v>3983</v>
      </c>
      <c r="H611" s="65" t="s">
        <v>2470</v>
      </c>
      <c r="I611" s="65" t="s">
        <v>3113</v>
      </c>
      <c r="J611" s="65" t="s">
        <v>3982</v>
      </c>
      <c r="K611" s="65"/>
      <c r="L611" s="65" t="s">
        <v>62</v>
      </c>
      <c r="M611" s="65" t="s">
        <v>62</v>
      </c>
      <c r="N611" s="65" t="s">
        <v>62</v>
      </c>
      <c r="O611" s="65" t="s">
        <v>61</v>
      </c>
      <c r="P611" s="65" t="s">
        <v>61</v>
      </c>
      <c r="Q611" s="65" t="s">
        <v>61</v>
      </c>
      <c r="R611" s="65" t="s">
        <v>61</v>
      </c>
      <c r="S611" s="65" t="s">
        <v>61</v>
      </c>
      <c r="T611" s="65" t="s">
        <v>62</v>
      </c>
      <c r="U611" s="65" t="s">
        <v>62</v>
      </c>
      <c r="V611" s="65" t="s">
        <v>62</v>
      </c>
      <c r="W611" s="65" t="s">
        <v>61</v>
      </c>
      <c r="X611" s="65" t="s">
        <v>76</v>
      </c>
      <c r="Y611" s="65" t="s">
        <v>76</v>
      </c>
      <c r="Z611" s="65" t="s">
        <v>76</v>
      </c>
      <c r="AA611" s="65" t="s">
        <v>61</v>
      </c>
      <c r="AB611" s="65" t="s">
        <v>77</v>
      </c>
      <c r="AC611" s="65" t="s">
        <v>77</v>
      </c>
      <c r="AD611" s="65" t="s">
        <v>77</v>
      </c>
      <c r="AE611" s="65" t="s">
        <v>61</v>
      </c>
      <c r="AF611" s="65" t="s">
        <v>61</v>
      </c>
      <c r="AG611" s="65" t="s">
        <v>61</v>
      </c>
      <c r="AH611" s="65" t="s">
        <v>61</v>
      </c>
      <c r="AI611" s="65" t="s">
        <v>61</v>
      </c>
      <c r="AJ611" s="65" t="s">
        <v>72</v>
      </c>
      <c r="AK611" s="65" t="s">
        <v>72</v>
      </c>
      <c r="AL611" s="65" t="s">
        <v>72</v>
      </c>
      <c r="AM611" s="65" t="s">
        <v>61</v>
      </c>
    </row>
    <row r="612" spans="1:39" ht="300.75">
      <c r="A612" s="65" t="s">
        <v>3264</v>
      </c>
      <c r="B612" s="65" t="s">
        <v>3187</v>
      </c>
      <c r="C612" s="65" t="s">
        <v>2475</v>
      </c>
      <c r="D612" s="65" t="s">
        <v>355</v>
      </c>
      <c r="E612" s="65" t="s">
        <v>2408</v>
      </c>
      <c r="F612" s="65" t="s">
        <v>149</v>
      </c>
      <c r="G612" s="65" t="s">
        <v>3983</v>
      </c>
      <c r="H612" s="65" t="s">
        <v>2470</v>
      </c>
      <c r="I612" s="65" t="s">
        <v>3112</v>
      </c>
      <c r="J612" s="65" t="s">
        <v>3984</v>
      </c>
      <c r="K612" s="65" t="s">
        <v>3993</v>
      </c>
      <c r="L612" s="65" t="s">
        <v>62</v>
      </c>
      <c r="M612" s="65" t="s">
        <v>62</v>
      </c>
      <c r="N612" s="65" t="s">
        <v>62</v>
      </c>
      <c r="O612" s="65" t="s">
        <v>61</v>
      </c>
      <c r="P612" s="65" t="s">
        <v>61</v>
      </c>
      <c r="Q612" s="65" t="s">
        <v>61</v>
      </c>
      <c r="R612" s="65" t="s">
        <v>61</v>
      </c>
      <c r="S612" s="65" t="s">
        <v>61</v>
      </c>
      <c r="T612" s="65" t="s">
        <v>62</v>
      </c>
      <c r="U612" s="65" t="s">
        <v>62</v>
      </c>
      <c r="V612" s="65" t="s">
        <v>62</v>
      </c>
      <c r="W612" s="65" t="s">
        <v>61</v>
      </c>
      <c r="X612" s="65" t="s">
        <v>76</v>
      </c>
      <c r="Y612" s="65" t="s">
        <v>2729</v>
      </c>
      <c r="Z612" s="68" t="s">
        <v>3343</v>
      </c>
      <c r="AA612" s="65" t="s">
        <v>62</v>
      </c>
      <c r="AB612" s="65" t="s">
        <v>77</v>
      </c>
      <c r="AC612" s="65" t="s">
        <v>77</v>
      </c>
      <c r="AD612" s="65" t="s">
        <v>77</v>
      </c>
      <c r="AE612" s="65" t="s">
        <v>61</v>
      </c>
      <c r="AF612" s="65" t="s">
        <v>61</v>
      </c>
      <c r="AG612" s="65" t="s">
        <v>2730</v>
      </c>
      <c r="AH612" s="65" t="s">
        <v>3343</v>
      </c>
      <c r="AI612" s="65" t="s">
        <v>62</v>
      </c>
      <c r="AJ612" s="65" t="s">
        <v>72</v>
      </c>
      <c r="AK612" s="65" t="s">
        <v>72</v>
      </c>
      <c r="AL612" s="65" t="s">
        <v>72</v>
      </c>
      <c r="AM612" s="65" t="s">
        <v>61</v>
      </c>
    </row>
    <row r="613" spans="1:39" ht="300.75">
      <c r="A613" s="65" t="s">
        <v>3897</v>
      </c>
      <c r="B613" s="65" t="s">
        <v>3186</v>
      </c>
      <c r="C613" s="65" t="s">
        <v>2475</v>
      </c>
      <c r="D613" s="65" t="s">
        <v>352</v>
      </c>
      <c r="E613" s="65" t="s">
        <v>2408</v>
      </c>
      <c r="F613" s="65" t="s">
        <v>149</v>
      </c>
      <c r="G613" s="65" t="s">
        <v>2704</v>
      </c>
      <c r="H613" s="65" t="s">
        <v>2470</v>
      </c>
      <c r="I613" s="65" t="s">
        <v>3111</v>
      </c>
      <c r="J613" s="65" t="s">
        <v>3984</v>
      </c>
      <c r="K613" s="65" t="s">
        <v>4002</v>
      </c>
      <c r="L613" s="65" t="s">
        <v>62</v>
      </c>
      <c r="M613" s="65" t="s">
        <v>62</v>
      </c>
      <c r="N613" s="65" t="s">
        <v>62</v>
      </c>
      <c r="O613" s="65" t="s">
        <v>61</v>
      </c>
      <c r="P613" s="65" t="s">
        <v>62</v>
      </c>
      <c r="Q613" s="65" t="s">
        <v>61</v>
      </c>
      <c r="R613" s="68" t="s">
        <v>3343</v>
      </c>
      <c r="S613" s="65" t="s">
        <v>62</v>
      </c>
      <c r="T613" s="65" t="s">
        <v>61</v>
      </c>
      <c r="U613" s="65" t="s">
        <v>62</v>
      </c>
      <c r="V613" s="68" t="s">
        <v>3343</v>
      </c>
      <c r="W613" s="65" t="s">
        <v>62</v>
      </c>
      <c r="X613" s="65" t="s">
        <v>73</v>
      </c>
      <c r="Y613" s="65" t="s">
        <v>76</v>
      </c>
      <c r="Z613" s="68" t="s">
        <v>3343</v>
      </c>
      <c r="AA613" s="65" t="s">
        <v>62</v>
      </c>
      <c r="AB613" s="65" t="s">
        <v>73</v>
      </c>
      <c r="AC613" s="65" t="s">
        <v>77</v>
      </c>
      <c r="AD613" s="65" t="s">
        <v>3343</v>
      </c>
      <c r="AE613" s="65" t="s">
        <v>62</v>
      </c>
      <c r="AF613" s="65" t="s">
        <v>61</v>
      </c>
      <c r="AG613" s="65" t="s">
        <v>61</v>
      </c>
      <c r="AH613" s="65" t="s">
        <v>61</v>
      </c>
      <c r="AI613" s="65" t="s">
        <v>61</v>
      </c>
      <c r="AJ613" s="65" t="s">
        <v>850</v>
      </c>
      <c r="AK613" s="65" t="s">
        <v>72</v>
      </c>
      <c r="AL613" s="65" t="s">
        <v>3343</v>
      </c>
      <c r="AM613" s="65" t="s">
        <v>62</v>
      </c>
    </row>
    <row r="614" spans="1:39" ht="334.5">
      <c r="A614" s="65" t="s">
        <v>3898</v>
      </c>
      <c r="B614" s="65" t="s">
        <v>3192</v>
      </c>
      <c r="C614" s="65" t="s">
        <v>2428</v>
      </c>
      <c r="D614" s="65" t="s">
        <v>2437</v>
      </c>
      <c r="E614" s="65" t="s">
        <v>2408</v>
      </c>
      <c r="F614" s="65" t="s">
        <v>80</v>
      </c>
      <c r="G614" s="65" t="s">
        <v>3983</v>
      </c>
      <c r="H614" s="65" t="s">
        <v>2422</v>
      </c>
      <c r="I614" s="65" t="s">
        <v>3097</v>
      </c>
      <c r="J614" s="65" t="s">
        <v>3984</v>
      </c>
      <c r="K614" s="65" t="s">
        <v>3998</v>
      </c>
      <c r="L614" s="65" t="s">
        <v>62</v>
      </c>
      <c r="M614" s="65" t="s">
        <v>61</v>
      </c>
      <c r="N614" s="68" t="s">
        <v>3343</v>
      </c>
      <c r="O614" s="65" t="s">
        <v>62</v>
      </c>
      <c r="P614" s="65" t="s">
        <v>61</v>
      </c>
      <c r="Q614" s="65" t="s">
        <v>61</v>
      </c>
      <c r="R614" s="65" t="s">
        <v>61</v>
      </c>
      <c r="S614" s="65" t="s">
        <v>61</v>
      </c>
      <c r="T614" s="65" t="s">
        <v>62</v>
      </c>
      <c r="U614" s="65" t="s">
        <v>62</v>
      </c>
      <c r="V614" s="65" t="s">
        <v>62</v>
      </c>
      <c r="W614" s="65" t="s">
        <v>61</v>
      </c>
      <c r="X614" s="65" t="s">
        <v>3899</v>
      </c>
      <c r="Y614" s="65" t="s">
        <v>4026</v>
      </c>
      <c r="Z614" s="68" t="s">
        <v>3343</v>
      </c>
      <c r="AA614" s="65" t="s">
        <v>62</v>
      </c>
      <c r="AB614" s="65" t="s">
        <v>64</v>
      </c>
      <c r="AC614" s="65" t="s">
        <v>64</v>
      </c>
      <c r="AD614" s="65" t="s">
        <v>64</v>
      </c>
      <c r="AE614" s="65" t="s">
        <v>61</v>
      </c>
      <c r="AF614" s="65" t="s">
        <v>61</v>
      </c>
      <c r="AG614" s="65" t="s">
        <v>62</v>
      </c>
      <c r="AH614" s="65" t="s">
        <v>3343</v>
      </c>
      <c r="AI614" s="65" t="s">
        <v>62</v>
      </c>
      <c r="AJ614" s="65" t="s">
        <v>72</v>
      </c>
      <c r="AK614" s="65" t="s">
        <v>66</v>
      </c>
      <c r="AL614" s="65" t="s">
        <v>3343</v>
      </c>
      <c r="AM614" s="65" t="s">
        <v>62</v>
      </c>
    </row>
    <row r="615" spans="1:39" ht="267.75">
      <c r="A615" s="65" t="s">
        <v>3900</v>
      </c>
      <c r="B615" s="65" t="s">
        <v>3192</v>
      </c>
      <c r="C615" s="65" t="s">
        <v>2428</v>
      </c>
      <c r="D615" s="65" t="s">
        <v>357</v>
      </c>
      <c r="E615" s="65" t="s">
        <v>2408</v>
      </c>
      <c r="F615" s="65" t="s">
        <v>80</v>
      </c>
      <c r="G615" s="65" t="s">
        <v>3983</v>
      </c>
      <c r="H615" s="65" t="s">
        <v>2422</v>
      </c>
      <c r="I615" s="65" t="s">
        <v>3102</v>
      </c>
      <c r="J615" s="65" t="s">
        <v>3982</v>
      </c>
      <c r="K615" s="65"/>
      <c r="L615" s="65" t="s">
        <v>62</v>
      </c>
      <c r="M615" s="65" t="s">
        <v>62</v>
      </c>
      <c r="N615" s="65" t="s">
        <v>62</v>
      </c>
      <c r="O615" s="65" t="s">
        <v>61</v>
      </c>
      <c r="P615" s="65" t="s">
        <v>61</v>
      </c>
      <c r="Q615" s="65" t="s">
        <v>61</v>
      </c>
      <c r="R615" s="65" t="s">
        <v>61</v>
      </c>
      <c r="S615" s="65" t="s">
        <v>61</v>
      </c>
      <c r="T615" s="65" t="s">
        <v>62</v>
      </c>
      <c r="U615" s="65" t="s">
        <v>62</v>
      </c>
      <c r="V615" s="65" t="s">
        <v>62</v>
      </c>
      <c r="W615" s="65" t="s">
        <v>61</v>
      </c>
      <c r="X615" s="65" t="s">
        <v>76</v>
      </c>
      <c r="Y615" s="65" t="s">
        <v>76</v>
      </c>
      <c r="Z615" s="65" t="s">
        <v>76</v>
      </c>
      <c r="AA615" s="65" t="s">
        <v>61</v>
      </c>
      <c r="AB615" s="65" t="s">
        <v>77</v>
      </c>
      <c r="AC615" s="65" t="s">
        <v>77</v>
      </c>
      <c r="AD615" s="65" t="s">
        <v>77</v>
      </c>
      <c r="AE615" s="65" t="s">
        <v>61</v>
      </c>
      <c r="AF615" s="65" t="s">
        <v>61</v>
      </c>
      <c r="AG615" s="65" t="s">
        <v>61</v>
      </c>
      <c r="AH615" s="65" t="s">
        <v>61</v>
      </c>
      <c r="AI615" s="65" t="s">
        <v>61</v>
      </c>
      <c r="AJ615" s="65" t="s">
        <v>72</v>
      </c>
      <c r="AK615" s="65" t="s">
        <v>72</v>
      </c>
      <c r="AL615" s="65" t="s">
        <v>72</v>
      </c>
      <c r="AM615" s="65" t="s">
        <v>61</v>
      </c>
    </row>
    <row r="616" spans="1:39" ht="334.5">
      <c r="A616" s="65" t="s">
        <v>3901</v>
      </c>
      <c r="B616" s="65" t="s">
        <v>3187</v>
      </c>
      <c r="C616" s="65" t="s">
        <v>2428</v>
      </c>
      <c r="D616" s="65" t="s">
        <v>2433</v>
      </c>
      <c r="E616" s="65" t="s">
        <v>2408</v>
      </c>
      <c r="F616" s="65" t="s">
        <v>80</v>
      </c>
      <c r="G616" s="65" t="s">
        <v>3983</v>
      </c>
      <c r="H616" s="65" t="s">
        <v>2422</v>
      </c>
      <c r="I616" s="65" t="s">
        <v>3094</v>
      </c>
      <c r="J616" s="65" t="s">
        <v>3984</v>
      </c>
      <c r="K616" s="65" t="s">
        <v>4027</v>
      </c>
      <c r="L616" s="65" t="s">
        <v>62</v>
      </c>
      <c r="M616" s="65" t="s">
        <v>61</v>
      </c>
      <c r="N616" s="68" t="s">
        <v>3343</v>
      </c>
      <c r="O616" s="65" t="s">
        <v>62</v>
      </c>
      <c r="P616" s="65" t="s">
        <v>61</v>
      </c>
      <c r="Q616" s="65" t="s">
        <v>61</v>
      </c>
      <c r="R616" s="65" t="s">
        <v>61</v>
      </c>
      <c r="S616" s="65" t="s">
        <v>61</v>
      </c>
      <c r="T616" s="65" t="s">
        <v>62</v>
      </c>
      <c r="U616" s="65" t="s">
        <v>62</v>
      </c>
      <c r="V616" s="65" t="s">
        <v>62</v>
      </c>
      <c r="W616" s="65" t="s">
        <v>61</v>
      </c>
      <c r="X616" s="65" t="s">
        <v>3899</v>
      </c>
      <c r="Y616" s="65" t="s">
        <v>3750</v>
      </c>
      <c r="Z616" s="68" t="s">
        <v>3343</v>
      </c>
      <c r="AA616" s="65" t="s">
        <v>62</v>
      </c>
      <c r="AB616" s="65" t="s">
        <v>64</v>
      </c>
      <c r="AC616" s="65" t="s">
        <v>64</v>
      </c>
      <c r="AD616" s="65" t="s">
        <v>64</v>
      </c>
      <c r="AE616" s="65" t="s">
        <v>61</v>
      </c>
      <c r="AF616" s="65" t="s">
        <v>61</v>
      </c>
      <c r="AG616" s="65" t="s">
        <v>62</v>
      </c>
      <c r="AH616" s="65" t="s">
        <v>3343</v>
      </c>
      <c r="AI616" s="65" t="s">
        <v>62</v>
      </c>
      <c r="AJ616" s="65" t="s">
        <v>72</v>
      </c>
      <c r="AK616" s="65" t="s">
        <v>72</v>
      </c>
      <c r="AL616" s="65" t="s">
        <v>72</v>
      </c>
      <c r="AM616" s="65" t="s">
        <v>61</v>
      </c>
    </row>
    <row r="617" spans="1:39" ht="267.75">
      <c r="A617" s="65" t="s">
        <v>3262</v>
      </c>
      <c r="B617" s="65" t="s">
        <v>3187</v>
      </c>
      <c r="C617" s="65" t="s">
        <v>2428</v>
      </c>
      <c r="D617" s="65" t="s">
        <v>355</v>
      </c>
      <c r="E617" s="65" t="s">
        <v>2408</v>
      </c>
      <c r="F617" s="65" t="s">
        <v>80</v>
      </c>
      <c r="G617" s="65" t="s">
        <v>3983</v>
      </c>
      <c r="H617" s="65" t="s">
        <v>2422</v>
      </c>
      <c r="I617" s="65" t="s">
        <v>3101</v>
      </c>
      <c r="J617" s="65" t="s">
        <v>3984</v>
      </c>
      <c r="K617" s="65" t="s">
        <v>3993</v>
      </c>
      <c r="L617" s="65" t="s">
        <v>62</v>
      </c>
      <c r="M617" s="65" t="s">
        <v>62</v>
      </c>
      <c r="N617" s="65" t="s">
        <v>62</v>
      </c>
      <c r="O617" s="65" t="s">
        <v>61</v>
      </c>
      <c r="P617" s="65" t="s">
        <v>61</v>
      </c>
      <c r="Q617" s="65" t="s">
        <v>61</v>
      </c>
      <c r="R617" s="65" t="s">
        <v>61</v>
      </c>
      <c r="S617" s="65" t="s">
        <v>61</v>
      </c>
      <c r="T617" s="65" t="s">
        <v>62</v>
      </c>
      <c r="U617" s="65" t="s">
        <v>62</v>
      </c>
      <c r="V617" s="65" t="s">
        <v>62</v>
      </c>
      <c r="W617" s="65" t="s">
        <v>61</v>
      </c>
      <c r="X617" s="65" t="s">
        <v>76</v>
      </c>
      <c r="Y617" s="65" t="s">
        <v>2729</v>
      </c>
      <c r="Z617" s="68" t="s">
        <v>3343</v>
      </c>
      <c r="AA617" s="65" t="s">
        <v>62</v>
      </c>
      <c r="AB617" s="65" t="s">
        <v>77</v>
      </c>
      <c r="AC617" s="65" t="s">
        <v>77</v>
      </c>
      <c r="AD617" s="65" t="s">
        <v>77</v>
      </c>
      <c r="AE617" s="65" t="s">
        <v>61</v>
      </c>
      <c r="AF617" s="65" t="s">
        <v>61</v>
      </c>
      <c r="AG617" s="65" t="s">
        <v>2730</v>
      </c>
      <c r="AH617" s="65" t="s">
        <v>3343</v>
      </c>
      <c r="AI617" s="65" t="s">
        <v>62</v>
      </c>
      <c r="AJ617" s="65" t="s">
        <v>72</v>
      </c>
      <c r="AK617" s="65" t="s">
        <v>72</v>
      </c>
      <c r="AL617" s="65" t="s">
        <v>72</v>
      </c>
      <c r="AM617" s="65" t="s">
        <v>61</v>
      </c>
    </row>
    <row r="618" spans="1:39" ht="300.75">
      <c r="A618" s="65" t="s">
        <v>3902</v>
      </c>
      <c r="B618" s="65" t="s">
        <v>3186</v>
      </c>
      <c r="C618" s="65" t="s">
        <v>2428</v>
      </c>
      <c r="D618" s="65" t="s">
        <v>2429</v>
      </c>
      <c r="E618" s="65" t="s">
        <v>2408</v>
      </c>
      <c r="F618" s="65" t="s">
        <v>80</v>
      </c>
      <c r="G618" s="65" t="s">
        <v>80</v>
      </c>
      <c r="H618" s="65" t="s">
        <v>2422</v>
      </c>
      <c r="I618" s="65" t="s">
        <v>3091</v>
      </c>
      <c r="J618" s="65" t="s">
        <v>3984</v>
      </c>
      <c r="K618" s="65" t="s">
        <v>3998</v>
      </c>
      <c r="L618" s="65" t="s">
        <v>62</v>
      </c>
      <c r="M618" s="65" t="s">
        <v>61</v>
      </c>
      <c r="N618" s="68" t="s">
        <v>3343</v>
      </c>
      <c r="O618" s="65" t="s">
        <v>62</v>
      </c>
      <c r="P618" s="65" t="s">
        <v>61</v>
      </c>
      <c r="Q618" s="65" t="s">
        <v>61</v>
      </c>
      <c r="R618" s="65" t="s">
        <v>61</v>
      </c>
      <c r="S618" s="65" t="s">
        <v>61</v>
      </c>
      <c r="T618" s="65" t="s">
        <v>62</v>
      </c>
      <c r="U618" s="65" t="s">
        <v>62</v>
      </c>
      <c r="V618" s="65" t="s">
        <v>62</v>
      </c>
      <c r="W618" s="65" t="s">
        <v>61</v>
      </c>
      <c r="X618" s="65" t="s">
        <v>2431</v>
      </c>
      <c r="Y618" s="65" t="s">
        <v>3570</v>
      </c>
      <c r="Z618" s="68" t="s">
        <v>3343</v>
      </c>
      <c r="AA618" s="65" t="s">
        <v>62</v>
      </c>
      <c r="AB618" s="65" t="s">
        <v>64</v>
      </c>
      <c r="AC618" s="65" t="s">
        <v>64</v>
      </c>
      <c r="AD618" s="65" t="s">
        <v>64</v>
      </c>
      <c r="AE618" s="65" t="s">
        <v>61</v>
      </c>
      <c r="AF618" s="65" t="s">
        <v>61</v>
      </c>
      <c r="AG618" s="65" t="s">
        <v>62</v>
      </c>
      <c r="AH618" s="65" t="s">
        <v>3343</v>
      </c>
      <c r="AI618" s="65" t="s">
        <v>62</v>
      </c>
      <c r="AJ618" s="65" t="s">
        <v>72</v>
      </c>
      <c r="AK618" s="65" t="s">
        <v>66</v>
      </c>
      <c r="AL618" s="65" t="s">
        <v>3343</v>
      </c>
      <c r="AM618" s="65" t="s">
        <v>62</v>
      </c>
    </row>
    <row r="619" spans="1:39" ht="267.75">
      <c r="A619" s="65" t="s">
        <v>3903</v>
      </c>
      <c r="B619" s="65" t="s">
        <v>3186</v>
      </c>
      <c r="C619" s="65" t="s">
        <v>2428</v>
      </c>
      <c r="D619" s="65" t="s">
        <v>352</v>
      </c>
      <c r="E619" s="65" t="s">
        <v>2408</v>
      </c>
      <c r="F619" s="65" t="s">
        <v>80</v>
      </c>
      <c r="G619" s="65" t="s">
        <v>80</v>
      </c>
      <c r="H619" s="65" t="s">
        <v>2422</v>
      </c>
      <c r="I619" s="65" t="s">
        <v>3100</v>
      </c>
      <c r="J619" s="65" t="s">
        <v>3984</v>
      </c>
      <c r="K619" s="65" t="s">
        <v>4002</v>
      </c>
      <c r="L619" s="65" t="s">
        <v>62</v>
      </c>
      <c r="M619" s="65" t="s">
        <v>62</v>
      </c>
      <c r="N619" s="65" t="s">
        <v>62</v>
      </c>
      <c r="O619" s="65" t="s">
        <v>61</v>
      </c>
      <c r="P619" s="65" t="s">
        <v>62</v>
      </c>
      <c r="Q619" s="65" t="s">
        <v>61</v>
      </c>
      <c r="R619" s="68" t="s">
        <v>3343</v>
      </c>
      <c r="S619" s="65" t="s">
        <v>62</v>
      </c>
      <c r="T619" s="65" t="s">
        <v>61</v>
      </c>
      <c r="U619" s="65" t="s">
        <v>62</v>
      </c>
      <c r="V619" s="68" t="s">
        <v>3343</v>
      </c>
      <c r="W619" s="65" t="s">
        <v>62</v>
      </c>
      <c r="X619" s="65" t="s">
        <v>73</v>
      </c>
      <c r="Y619" s="65" t="s">
        <v>76</v>
      </c>
      <c r="Z619" s="68" t="s">
        <v>3343</v>
      </c>
      <c r="AA619" s="65" t="s">
        <v>62</v>
      </c>
      <c r="AB619" s="65" t="s">
        <v>73</v>
      </c>
      <c r="AC619" s="65" t="s">
        <v>77</v>
      </c>
      <c r="AD619" s="65" t="s">
        <v>3343</v>
      </c>
      <c r="AE619" s="65" t="s">
        <v>62</v>
      </c>
      <c r="AF619" s="65" t="s">
        <v>61</v>
      </c>
      <c r="AG619" s="65" t="s">
        <v>61</v>
      </c>
      <c r="AH619" s="65" t="s">
        <v>61</v>
      </c>
      <c r="AI619" s="65" t="s">
        <v>61</v>
      </c>
      <c r="AJ619" s="65" t="s">
        <v>850</v>
      </c>
      <c r="AK619" s="65" t="s">
        <v>72</v>
      </c>
      <c r="AL619" s="65" t="s">
        <v>3343</v>
      </c>
      <c r="AM619" s="65" t="s">
        <v>62</v>
      </c>
    </row>
    <row r="620" spans="1:39" ht="200.25">
      <c r="A620" s="65" t="s">
        <v>3270</v>
      </c>
      <c r="B620" s="65" t="s">
        <v>3192</v>
      </c>
      <c r="C620" s="65" t="s">
        <v>1501</v>
      </c>
      <c r="D620" s="65" t="s">
        <v>1509</v>
      </c>
      <c r="E620" s="65" t="s">
        <v>1454</v>
      </c>
      <c r="F620" s="65" t="s">
        <v>80</v>
      </c>
      <c r="G620" s="65" t="s">
        <v>3983</v>
      </c>
      <c r="H620" s="65" t="s">
        <v>1496</v>
      </c>
      <c r="I620" s="65" t="s">
        <v>1510</v>
      </c>
      <c r="J620" s="65" t="s">
        <v>3984</v>
      </c>
      <c r="K620" s="65" t="s">
        <v>3985</v>
      </c>
      <c r="L620" s="65" t="s">
        <v>61</v>
      </c>
      <c r="M620" s="65" t="s">
        <v>62</v>
      </c>
      <c r="N620" s="68" t="s">
        <v>3343</v>
      </c>
      <c r="O620" s="65" t="s">
        <v>62</v>
      </c>
      <c r="P620" s="65" t="s">
        <v>61</v>
      </c>
      <c r="Q620" s="65" t="s">
        <v>61</v>
      </c>
      <c r="R620" s="65" t="s">
        <v>61</v>
      </c>
      <c r="S620" s="65" t="s">
        <v>61</v>
      </c>
      <c r="T620" s="65" t="s">
        <v>62</v>
      </c>
      <c r="U620" s="65" t="s">
        <v>62</v>
      </c>
      <c r="V620" s="65" t="s">
        <v>62</v>
      </c>
      <c r="W620" s="65" t="s">
        <v>61</v>
      </c>
      <c r="X620" s="65" t="s">
        <v>138</v>
      </c>
      <c r="Y620" s="65" t="s">
        <v>1295</v>
      </c>
      <c r="Z620" s="68" t="s">
        <v>3343</v>
      </c>
      <c r="AA620" s="65" t="s">
        <v>62</v>
      </c>
      <c r="AB620" s="65" t="s">
        <v>64</v>
      </c>
      <c r="AC620" s="65" t="s">
        <v>125</v>
      </c>
      <c r="AD620" s="65" t="s">
        <v>3343</v>
      </c>
      <c r="AE620" s="65" t="s">
        <v>62</v>
      </c>
      <c r="AF620" s="65" t="s">
        <v>62</v>
      </c>
      <c r="AG620" s="65" t="s">
        <v>2902</v>
      </c>
      <c r="AH620" s="65" t="s">
        <v>3343</v>
      </c>
      <c r="AI620" s="65" t="s">
        <v>62</v>
      </c>
      <c r="AJ620" s="65" t="s">
        <v>66</v>
      </c>
      <c r="AK620" s="65" t="s">
        <v>72</v>
      </c>
      <c r="AL620" s="65" t="s">
        <v>3343</v>
      </c>
      <c r="AM620" s="65" t="s">
        <v>62</v>
      </c>
    </row>
    <row r="621" spans="1:39" ht="150.75">
      <c r="A621" s="65" t="s">
        <v>3904</v>
      </c>
      <c r="B621" s="65" t="s">
        <v>3186</v>
      </c>
      <c r="C621" s="65" t="s">
        <v>1501</v>
      </c>
      <c r="D621" s="65" t="s">
        <v>1502</v>
      </c>
      <c r="E621" s="65" t="s">
        <v>1454</v>
      </c>
      <c r="F621" s="65" t="s">
        <v>80</v>
      </c>
      <c r="G621" s="65" t="s">
        <v>80</v>
      </c>
      <c r="H621" s="65" t="s">
        <v>1496</v>
      </c>
      <c r="I621" s="65" t="s">
        <v>1503</v>
      </c>
      <c r="J621" s="65" t="s">
        <v>3984</v>
      </c>
      <c r="K621" s="65" t="s">
        <v>3988</v>
      </c>
      <c r="L621" s="65" t="s">
        <v>61</v>
      </c>
      <c r="M621" s="65" t="s">
        <v>61</v>
      </c>
      <c r="N621" s="65" t="s">
        <v>61</v>
      </c>
      <c r="O621" s="65" t="s">
        <v>61</v>
      </c>
      <c r="P621" s="65" t="s">
        <v>61</v>
      </c>
      <c r="Q621" s="65" t="s">
        <v>61</v>
      </c>
      <c r="R621" s="65" t="s">
        <v>61</v>
      </c>
      <c r="S621" s="65" t="s">
        <v>61</v>
      </c>
      <c r="T621" s="65" t="s">
        <v>62</v>
      </c>
      <c r="U621" s="65" t="s">
        <v>62</v>
      </c>
      <c r="V621" s="65" t="s">
        <v>62</v>
      </c>
      <c r="W621" s="65" t="s">
        <v>61</v>
      </c>
      <c r="X621" s="65" t="s">
        <v>3449</v>
      </c>
      <c r="Y621" s="65" t="s">
        <v>138</v>
      </c>
      <c r="Z621" s="68" t="s">
        <v>3343</v>
      </c>
      <c r="AA621" s="65" t="s">
        <v>62</v>
      </c>
      <c r="AB621" s="65" t="s">
        <v>64</v>
      </c>
      <c r="AC621" s="65" t="s">
        <v>77</v>
      </c>
      <c r="AD621" s="65" t="s">
        <v>3343</v>
      </c>
      <c r="AE621" s="65" t="s">
        <v>62</v>
      </c>
      <c r="AF621" s="65" t="s">
        <v>62</v>
      </c>
      <c r="AG621" s="65" t="s">
        <v>62</v>
      </c>
      <c r="AH621" s="65" t="s">
        <v>62</v>
      </c>
      <c r="AI621" s="65" t="s">
        <v>61</v>
      </c>
      <c r="AJ621" s="65" t="s">
        <v>66</v>
      </c>
      <c r="AK621" s="65" t="s">
        <v>72</v>
      </c>
      <c r="AL621" s="65" t="s">
        <v>3343</v>
      </c>
      <c r="AM621" s="65" t="s">
        <v>62</v>
      </c>
    </row>
    <row r="622" spans="1:39" ht="300.75">
      <c r="A622" s="65" t="s">
        <v>3905</v>
      </c>
      <c r="B622" s="65" t="s">
        <v>3187</v>
      </c>
      <c r="C622" s="65" t="s">
        <v>1501</v>
      </c>
      <c r="D622" s="65" t="s">
        <v>1505</v>
      </c>
      <c r="E622" s="65" t="s">
        <v>1454</v>
      </c>
      <c r="F622" s="65" t="s">
        <v>80</v>
      </c>
      <c r="G622" s="65" t="s">
        <v>3983</v>
      </c>
      <c r="H622" s="65" t="s">
        <v>1496</v>
      </c>
      <c r="I622" s="65" t="s">
        <v>1506</v>
      </c>
      <c r="J622" s="65" t="s">
        <v>3984</v>
      </c>
      <c r="K622" s="65" t="s">
        <v>3985</v>
      </c>
      <c r="L622" s="65" t="s">
        <v>61</v>
      </c>
      <c r="M622" s="65" t="s">
        <v>62</v>
      </c>
      <c r="N622" s="68" t="s">
        <v>3343</v>
      </c>
      <c r="O622" s="65" t="s">
        <v>62</v>
      </c>
      <c r="P622" s="65" t="s">
        <v>61</v>
      </c>
      <c r="Q622" s="65" t="s">
        <v>61</v>
      </c>
      <c r="R622" s="65" t="s">
        <v>61</v>
      </c>
      <c r="S622" s="65" t="s">
        <v>61</v>
      </c>
      <c r="T622" s="65" t="s">
        <v>62</v>
      </c>
      <c r="U622" s="65" t="s">
        <v>62</v>
      </c>
      <c r="V622" s="65" t="s">
        <v>62</v>
      </c>
      <c r="W622" s="65" t="s">
        <v>61</v>
      </c>
      <c r="X622" s="65" t="s">
        <v>3906</v>
      </c>
      <c r="Y622" s="65" t="s">
        <v>1295</v>
      </c>
      <c r="Z622" s="68" t="s">
        <v>3343</v>
      </c>
      <c r="AA622" s="65" t="s">
        <v>62</v>
      </c>
      <c r="AB622" s="65" t="s">
        <v>64</v>
      </c>
      <c r="AC622" s="65" t="s">
        <v>77</v>
      </c>
      <c r="AD622" s="65" t="s">
        <v>3343</v>
      </c>
      <c r="AE622" s="65" t="s">
        <v>62</v>
      </c>
      <c r="AF622" s="65" t="s">
        <v>62</v>
      </c>
      <c r="AG622" s="65" t="s">
        <v>61</v>
      </c>
      <c r="AH622" s="65" t="s">
        <v>3343</v>
      </c>
      <c r="AI622" s="65" t="s">
        <v>62</v>
      </c>
      <c r="AJ622" s="65" t="s">
        <v>66</v>
      </c>
      <c r="AK622" s="65" t="s">
        <v>72</v>
      </c>
      <c r="AL622" s="65" t="s">
        <v>3343</v>
      </c>
      <c r="AM622" s="65" t="s">
        <v>62</v>
      </c>
    </row>
    <row r="623" spans="1:39" ht="334.5">
      <c r="A623" s="65" t="s">
        <v>3907</v>
      </c>
      <c r="B623" s="65" t="s">
        <v>3186</v>
      </c>
      <c r="C623" s="65" t="s">
        <v>1120</v>
      </c>
      <c r="D623" s="65" t="s">
        <v>1121</v>
      </c>
      <c r="E623" s="65" t="s">
        <v>1112</v>
      </c>
      <c r="F623" s="65" t="s">
        <v>51</v>
      </c>
      <c r="G623" s="65" t="s">
        <v>51</v>
      </c>
      <c r="H623" s="65" t="s">
        <v>1114</v>
      </c>
      <c r="I623" s="65" t="s">
        <v>1122</v>
      </c>
      <c r="J623" s="65" t="s">
        <v>3982</v>
      </c>
      <c r="K623" s="65"/>
      <c r="L623" s="65" t="s">
        <v>62</v>
      </c>
      <c r="M623" s="65" t="s">
        <v>62</v>
      </c>
      <c r="N623" s="65" t="s">
        <v>62</v>
      </c>
      <c r="O623" s="65" t="s">
        <v>61</v>
      </c>
      <c r="P623" s="65" t="s">
        <v>61</v>
      </c>
      <c r="Q623" s="65" t="s">
        <v>61</v>
      </c>
      <c r="R623" s="65" t="s">
        <v>61</v>
      </c>
      <c r="S623" s="65" t="s">
        <v>61</v>
      </c>
      <c r="T623" s="65" t="s">
        <v>62</v>
      </c>
      <c r="U623" s="65" t="s">
        <v>62</v>
      </c>
      <c r="V623" s="65" t="s">
        <v>62</v>
      </c>
      <c r="W623" s="65" t="s">
        <v>61</v>
      </c>
      <c r="X623" s="65" t="s">
        <v>76</v>
      </c>
      <c r="Y623" s="65" t="s">
        <v>76</v>
      </c>
      <c r="Z623" s="65" t="s">
        <v>76</v>
      </c>
      <c r="AA623" s="65" t="s">
        <v>61</v>
      </c>
      <c r="AB623" s="65" t="s">
        <v>77</v>
      </c>
      <c r="AC623" s="65" t="s">
        <v>77</v>
      </c>
      <c r="AD623" s="65" t="s">
        <v>77</v>
      </c>
      <c r="AE623" s="65" t="s">
        <v>61</v>
      </c>
      <c r="AF623" s="65" t="s">
        <v>61</v>
      </c>
      <c r="AG623" s="65" t="s">
        <v>61</v>
      </c>
      <c r="AH623" s="65" t="s">
        <v>61</v>
      </c>
      <c r="AI623" s="65" t="s">
        <v>61</v>
      </c>
      <c r="AJ623" s="65" t="s">
        <v>72</v>
      </c>
      <c r="AK623" s="65" t="s">
        <v>72</v>
      </c>
      <c r="AL623" s="65" t="s">
        <v>72</v>
      </c>
      <c r="AM623" s="65" t="s">
        <v>61</v>
      </c>
    </row>
    <row r="624" spans="1:39" ht="334.5">
      <c r="A624" s="65" t="s">
        <v>3908</v>
      </c>
      <c r="B624" s="65" t="s">
        <v>3192</v>
      </c>
      <c r="C624" s="65" t="s">
        <v>1120</v>
      </c>
      <c r="D624" s="65" t="s">
        <v>1125</v>
      </c>
      <c r="E624" s="65" t="s">
        <v>1112</v>
      </c>
      <c r="F624" s="65" t="s">
        <v>51</v>
      </c>
      <c r="G624" s="65" t="s">
        <v>3983</v>
      </c>
      <c r="H624" s="65" t="s">
        <v>1114</v>
      </c>
      <c r="I624" s="65" t="s">
        <v>1126</v>
      </c>
      <c r="J624" s="65" t="s">
        <v>3982</v>
      </c>
      <c r="K624" s="65"/>
      <c r="L624" s="65" t="s">
        <v>62</v>
      </c>
      <c r="M624" s="65" t="s">
        <v>62</v>
      </c>
      <c r="N624" s="65" t="s">
        <v>62</v>
      </c>
      <c r="O624" s="65" t="s">
        <v>61</v>
      </c>
      <c r="P624" s="65" t="s">
        <v>61</v>
      </c>
      <c r="Q624" s="65" t="s">
        <v>61</v>
      </c>
      <c r="R624" s="65" t="s">
        <v>61</v>
      </c>
      <c r="S624" s="65" t="s">
        <v>61</v>
      </c>
      <c r="T624" s="65" t="s">
        <v>62</v>
      </c>
      <c r="U624" s="65" t="s">
        <v>62</v>
      </c>
      <c r="V624" s="65" t="s">
        <v>62</v>
      </c>
      <c r="W624" s="65" t="s">
        <v>61</v>
      </c>
      <c r="X624" s="65" t="s">
        <v>76</v>
      </c>
      <c r="Y624" s="65" t="s">
        <v>76</v>
      </c>
      <c r="Z624" s="65" t="s">
        <v>76</v>
      </c>
      <c r="AA624" s="65" t="s">
        <v>61</v>
      </c>
      <c r="AB624" s="65" t="s">
        <v>77</v>
      </c>
      <c r="AC624" s="65" t="s">
        <v>77</v>
      </c>
      <c r="AD624" s="65" t="s">
        <v>77</v>
      </c>
      <c r="AE624" s="65" t="s">
        <v>61</v>
      </c>
      <c r="AF624" s="65" t="s">
        <v>61</v>
      </c>
      <c r="AG624" s="65" t="s">
        <v>61</v>
      </c>
      <c r="AH624" s="65" t="s">
        <v>61</v>
      </c>
      <c r="AI624" s="65" t="s">
        <v>61</v>
      </c>
      <c r="AJ624" s="65" t="s">
        <v>72</v>
      </c>
      <c r="AK624" s="65" t="s">
        <v>72</v>
      </c>
      <c r="AL624" s="65" t="s">
        <v>72</v>
      </c>
      <c r="AM624" s="65" t="s">
        <v>61</v>
      </c>
    </row>
    <row r="625" spans="1:39" ht="334.5">
      <c r="A625" s="65" t="s">
        <v>3909</v>
      </c>
      <c r="B625" s="65" t="s">
        <v>3192</v>
      </c>
      <c r="C625" s="65" t="s">
        <v>1120</v>
      </c>
      <c r="D625" s="65" t="s">
        <v>1132</v>
      </c>
      <c r="E625" s="65" t="s">
        <v>1112</v>
      </c>
      <c r="F625" s="65" t="s">
        <v>51</v>
      </c>
      <c r="G625" s="65" t="s">
        <v>3983</v>
      </c>
      <c r="H625" s="65" t="s">
        <v>1114</v>
      </c>
      <c r="I625" s="65" t="s">
        <v>1133</v>
      </c>
      <c r="J625" s="65" t="s">
        <v>3982</v>
      </c>
      <c r="K625" s="65"/>
      <c r="L625" s="65" t="s">
        <v>62</v>
      </c>
      <c r="M625" s="65" t="s">
        <v>62</v>
      </c>
      <c r="N625" s="65" t="s">
        <v>62</v>
      </c>
      <c r="O625" s="65" t="s">
        <v>61</v>
      </c>
      <c r="P625" s="65" t="s">
        <v>61</v>
      </c>
      <c r="Q625" s="65" t="s">
        <v>61</v>
      </c>
      <c r="R625" s="65" t="s">
        <v>61</v>
      </c>
      <c r="S625" s="65" t="s">
        <v>61</v>
      </c>
      <c r="T625" s="65" t="s">
        <v>62</v>
      </c>
      <c r="U625" s="65" t="s">
        <v>62</v>
      </c>
      <c r="V625" s="65" t="s">
        <v>62</v>
      </c>
      <c r="W625" s="65" t="s">
        <v>61</v>
      </c>
      <c r="X625" s="65" t="s">
        <v>76</v>
      </c>
      <c r="Y625" s="65" t="s">
        <v>76</v>
      </c>
      <c r="Z625" s="65" t="s">
        <v>76</v>
      </c>
      <c r="AA625" s="65" t="s">
        <v>61</v>
      </c>
      <c r="AB625" s="65" t="s">
        <v>77</v>
      </c>
      <c r="AC625" s="65" t="s">
        <v>77</v>
      </c>
      <c r="AD625" s="65" t="s">
        <v>77</v>
      </c>
      <c r="AE625" s="65" t="s">
        <v>61</v>
      </c>
      <c r="AF625" s="65" t="s">
        <v>61</v>
      </c>
      <c r="AG625" s="65" t="s">
        <v>61</v>
      </c>
      <c r="AH625" s="65" t="s">
        <v>61</v>
      </c>
      <c r="AI625" s="65" t="s">
        <v>61</v>
      </c>
      <c r="AJ625" s="65" t="s">
        <v>72</v>
      </c>
      <c r="AK625" s="65" t="s">
        <v>72</v>
      </c>
      <c r="AL625" s="65" t="s">
        <v>72</v>
      </c>
      <c r="AM625" s="65" t="s">
        <v>61</v>
      </c>
    </row>
    <row r="626" spans="1:39" ht="334.5">
      <c r="A626" s="65" t="s">
        <v>3910</v>
      </c>
      <c r="B626" s="65" t="s">
        <v>3192</v>
      </c>
      <c r="C626" s="65" t="s">
        <v>1120</v>
      </c>
      <c r="D626" s="65" t="s">
        <v>1141</v>
      </c>
      <c r="E626" s="65" t="s">
        <v>1112</v>
      </c>
      <c r="F626" s="65" t="s">
        <v>51</v>
      </c>
      <c r="G626" s="65" t="s">
        <v>3983</v>
      </c>
      <c r="H626" s="65" t="s">
        <v>1114</v>
      </c>
      <c r="I626" s="65" t="s">
        <v>1142</v>
      </c>
      <c r="J626" s="65" t="s">
        <v>3984</v>
      </c>
      <c r="K626" s="65" t="s">
        <v>3991</v>
      </c>
      <c r="L626" s="65" t="s">
        <v>62</v>
      </c>
      <c r="M626" s="65" t="s">
        <v>62</v>
      </c>
      <c r="N626" s="65" t="s">
        <v>62</v>
      </c>
      <c r="O626" s="65" t="s">
        <v>61</v>
      </c>
      <c r="P626" s="65" t="s">
        <v>61</v>
      </c>
      <c r="Q626" s="65" t="s">
        <v>61</v>
      </c>
      <c r="R626" s="65" t="s">
        <v>61</v>
      </c>
      <c r="S626" s="65" t="s">
        <v>61</v>
      </c>
      <c r="T626" s="65" t="s">
        <v>62</v>
      </c>
      <c r="U626" s="65" t="s">
        <v>62</v>
      </c>
      <c r="V626" s="65" t="s">
        <v>62</v>
      </c>
      <c r="W626" s="65" t="s">
        <v>61</v>
      </c>
      <c r="X626" s="65" t="s">
        <v>76</v>
      </c>
      <c r="Y626" s="65" t="s">
        <v>138</v>
      </c>
      <c r="Z626" s="68" t="s">
        <v>3343</v>
      </c>
      <c r="AA626" s="65" t="s">
        <v>62</v>
      </c>
      <c r="AB626" s="65" t="s">
        <v>77</v>
      </c>
      <c r="AC626" s="65" t="s">
        <v>77</v>
      </c>
      <c r="AD626" s="65" t="s">
        <v>77</v>
      </c>
      <c r="AE626" s="65" t="s">
        <v>61</v>
      </c>
      <c r="AF626" s="65" t="s">
        <v>61</v>
      </c>
      <c r="AG626" s="65" t="s">
        <v>62</v>
      </c>
      <c r="AH626" s="65" t="s">
        <v>3343</v>
      </c>
      <c r="AI626" s="65" t="s">
        <v>62</v>
      </c>
      <c r="AJ626" s="65" t="s">
        <v>72</v>
      </c>
      <c r="AK626" s="65" t="s">
        <v>162</v>
      </c>
      <c r="AL626" s="65" t="s">
        <v>3343</v>
      </c>
      <c r="AM626" s="65" t="s">
        <v>62</v>
      </c>
    </row>
    <row r="627" spans="1:39" ht="334.5">
      <c r="A627" s="65" t="s">
        <v>3911</v>
      </c>
      <c r="B627" s="65" t="s">
        <v>3192</v>
      </c>
      <c r="C627" s="65" t="s">
        <v>1120</v>
      </c>
      <c r="D627" s="65" t="s">
        <v>357</v>
      </c>
      <c r="E627" s="65" t="s">
        <v>1112</v>
      </c>
      <c r="F627" s="65" t="s">
        <v>51</v>
      </c>
      <c r="G627" s="65" t="s">
        <v>3983</v>
      </c>
      <c r="H627" s="65" t="s">
        <v>1114</v>
      </c>
      <c r="I627" s="65" t="s">
        <v>1148</v>
      </c>
      <c r="J627" s="65" t="s">
        <v>3982</v>
      </c>
      <c r="K627" s="65"/>
      <c r="L627" s="65" t="s">
        <v>62</v>
      </c>
      <c r="M627" s="65" t="s">
        <v>62</v>
      </c>
      <c r="N627" s="65" t="s">
        <v>62</v>
      </c>
      <c r="O627" s="65" t="s">
        <v>61</v>
      </c>
      <c r="P627" s="65" t="s">
        <v>61</v>
      </c>
      <c r="Q627" s="65" t="s">
        <v>61</v>
      </c>
      <c r="R627" s="65" t="s">
        <v>61</v>
      </c>
      <c r="S627" s="65" t="s">
        <v>61</v>
      </c>
      <c r="T627" s="65" t="s">
        <v>62</v>
      </c>
      <c r="U627" s="65" t="s">
        <v>62</v>
      </c>
      <c r="V627" s="65" t="s">
        <v>62</v>
      </c>
      <c r="W627" s="65" t="s">
        <v>61</v>
      </c>
      <c r="X627" s="65" t="s">
        <v>76</v>
      </c>
      <c r="Y627" s="65" t="s">
        <v>76</v>
      </c>
      <c r="Z627" s="65" t="s">
        <v>76</v>
      </c>
      <c r="AA627" s="65" t="s">
        <v>61</v>
      </c>
      <c r="AB627" s="65" t="s">
        <v>77</v>
      </c>
      <c r="AC627" s="65" t="s">
        <v>77</v>
      </c>
      <c r="AD627" s="65" t="s">
        <v>77</v>
      </c>
      <c r="AE627" s="65" t="s">
        <v>61</v>
      </c>
      <c r="AF627" s="65" t="s">
        <v>61</v>
      </c>
      <c r="AG627" s="65" t="s">
        <v>61</v>
      </c>
      <c r="AH627" s="65" t="s">
        <v>61</v>
      </c>
      <c r="AI627" s="65" t="s">
        <v>61</v>
      </c>
      <c r="AJ627" s="65" t="s">
        <v>72</v>
      </c>
      <c r="AK627" s="65" t="s">
        <v>72</v>
      </c>
      <c r="AL627" s="65" t="s">
        <v>72</v>
      </c>
      <c r="AM627" s="65" t="s">
        <v>61</v>
      </c>
    </row>
    <row r="628" spans="1:39" ht="334.5">
      <c r="A628" s="65" t="s">
        <v>3912</v>
      </c>
      <c r="B628" s="65" t="s">
        <v>3186</v>
      </c>
      <c r="C628" s="65" t="s">
        <v>1120</v>
      </c>
      <c r="D628" s="65" t="s">
        <v>1128</v>
      </c>
      <c r="E628" s="65" t="s">
        <v>1112</v>
      </c>
      <c r="F628" s="65" t="s">
        <v>51</v>
      </c>
      <c r="G628" s="65" t="s">
        <v>51</v>
      </c>
      <c r="H628" s="65" t="s">
        <v>1114</v>
      </c>
      <c r="I628" s="65" t="s">
        <v>1129</v>
      </c>
      <c r="J628" s="65" t="s">
        <v>3982</v>
      </c>
      <c r="K628" s="65"/>
      <c r="L628" s="65" t="s">
        <v>62</v>
      </c>
      <c r="M628" s="65" t="s">
        <v>62</v>
      </c>
      <c r="N628" s="65" t="s">
        <v>62</v>
      </c>
      <c r="O628" s="65" t="s">
        <v>61</v>
      </c>
      <c r="P628" s="65" t="s">
        <v>61</v>
      </c>
      <c r="Q628" s="65" t="s">
        <v>61</v>
      </c>
      <c r="R628" s="65" t="s">
        <v>61</v>
      </c>
      <c r="S628" s="65" t="s">
        <v>61</v>
      </c>
      <c r="T628" s="65" t="s">
        <v>62</v>
      </c>
      <c r="U628" s="65" t="s">
        <v>62</v>
      </c>
      <c r="V628" s="65" t="s">
        <v>62</v>
      </c>
      <c r="W628" s="65" t="s">
        <v>61</v>
      </c>
      <c r="X628" s="65" t="s">
        <v>76</v>
      </c>
      <c r="Y628" s="65" t="s">
        <v>76</v>
      </c>
      <c r="Z628" s="65" t="s">
        <v>76</v>
      </c>
      <c r="AA628" s="65" t="s">
        <v>61</v>
      </c>
      <c r="AB628" s="65" t="s">
        <v>77</v>
      </c>
      <c r="AC628" s="65" t="s">
        <v>77</v>
      </c>
      <c r="AD628" s="65" t="s">
        <v>77</v>
      </c>
      <c r="AE628" s="65" t="s">
        <v>61</v>
      </c>
      <c r="AF628" s="65" t="s">
        <v>61</v>
      </c>
      <c r="AG628" s="65" t="s">
        <v>61</v>
      </c>
      <c r="AH628" s="65" t="s">
        <v>61</v>
      </c>
      <c r="AI628" s="65" t="s">
        <v>61</v>
      </c>
      <c r="AJ628" s="65" t="s">
        <v>72</v>
      </c>
      <c r="AK628" s="65" t="s">
        <v>72</v>
      </c>
      <c r="AL628" s="65" t="s">
        <v>72</v>
      </c>
      <c r="AM628" s="65" t="s">
        <v>61</v>
      </c>
    </row>
    <row r="629" spans="1:39" ht="334.5">
      <c r="A629" s="65" t="s">
        <v>3236</v>
      </c>
      <c r="B629" s="65" t="s">
        <v>3186</v>
      </c>
      <c r="C629" s="65" t="s">
        <v>1120</v>
      </c>
      <c r="D629" s="65" t="s">
        <v>1135</v>
      </c>
      <c r="E629" s="65" t="s">
        <v>1112</v>
      </c>
      <c r="F629" s="65" t="s">
        <v>51</v>
      </c>
      <c r="G629" s="65" t="s">
        <v>51</v>
      </c>
      <c r="H629" s="65" t="s">
        <v>1114</v>
      </c>
      <c r="I629" s="65" t="s">
        <v>1136</v>
      </c>
      <c r="J629" s="65" t="s">
        <v>3984</v>
      </c>
      <c r="K629" s="65" t="s">
        <v>3993</v>
      </c>
      <c r="L629" s="65" t="s">
        <v>62</v>
      </c>
      <c r="M629" s="65" t="s">
        <v>62</v>
      </c>
      <c r="N629" s="65" t="s">
        <v>62</v>
      </c>
      <c r="O629" s="65" t="s">
        <v>61</v>
      </c>
      <c r="P629" s="65" t="s">
        <v>61</v>
      </c>
      <c r="Q629" s="65" t="s">
        <v>61</v>
      </c>
      <c r="R629" s="65" t="s">
        <v>61</v>
      </c>
      <c r="S629" s="65" t="s">
        <v>61</v>
      </c>
      <c r="T629" s="65" t="s">
        <v>62</v>
      </c>
      <c r="U629" s="65" t="s">
        <v>62</v>
      </c>
      <c r="V629" s="65" t="s">
        <v>62</v>
      </c>
      <c r="W629" s="65" t="s">
        <v>61</v>
      </c>
      <c r="X629" s="65" t="s">
        <v>76</v>
      </c>
      <c r="Y629" s="65" t="s">
        <v>2417</v>
      </c>
      <c r="Z629" s="68" t="s">
        <v>3343</v>
      </c>
      <c r="AA629" s="65" t="s">
        <v>62</v>
      </c>
      <c r="AB629" s="65" t="s">
        <v>77</v>
      </c>
      <c r="AC629" s="65" t="s">
        <v>77</v>
      </c>
      <c r="AD629" s="65" t="s">
        <v>77</v>
      </c>
      <c r="AE629" s="65" t="s">
        <v>61</v>
      </c>
      <c r="AF629" s="65" t="s">
        <v>61</v>
      </c>
      <c r="AG629" s="65" t="s">
        <v>2838</v>
      </c>
      <c r="AH629" s="65" t="s">
        <v>3343</v>
      </c>
      <c r="AI629" s="65" t="s">
        <v>62</v>
      </c>
      <c r="AJ629" s="65" t="s">
        <v>72</v>
      </c>
      <c r="AK629" s="65" t="s">
        <v>72</v>
      </c>
      <c r="AL629" s="65" t="s">
        <v>72</v>
      </c>
      <c r="AM629" s="65" t="s">
        <v>61</v>
      </c>
    </row>
    <row r="630" spans="1:39" ht="334.5">
      <c r="A630" s="65" t="s">
        <v>3914</v>
      </c>
      <c r="B630" s="65" t="s">
        <v>3187</v>
      </c>
      <c r="C630" s="65" t="s">
        <v>1120</v>
      </c>
      <c r="D630" s="65" t="s">
        <v>1123</v>
      </c>
      <c r="E630" s="65" t="s">
        <v>1112</v>
      </c>
      <c r="F630" s="65" t="s">
        <v>51</v>
      </c>
      <c r="G630" s="65" t="s">
        <v>3983</v>
      </c>
      <c r="H630" s="65" t="s">
        <v>1114</v>
      </c>
      <c r="I630" s="65" t="s">
        <v>1124</v>
      </c>
      <c r="J630" s="65" t="s">
        <v>3982</v>
      </c>
      <c r="K630" s="65"/>
      <c r="L630" s="65" t="s">
        <v>62</v>
      </c>
      <c r="M630" s="65" t="s">
        <v>62</v>
      </c>
      <c r="N630" s="65" t="s">
        <v>62</v>
      </c>
      <c r="O630" s="65" t="s">
        <v>61</v>
      </c>
      <c r="P630" s="65" t="s">
        <v>61</v>
      </c>
      <c r="Q630" s="65" t="s">
        <v>61</v>
      </c>
      <c r="R630" s="65" t="s">
        <v>61</v>
      </c>
      <c r="S630" s="65" t="s">
        <v>61</v>
      </c>
      <c r="T630" s="65" t="s">
        <v>62</v>
      </c>
      <c r="U630" s="65" t="s">
        <v>62</v>
      </c>
      <c r="V630" s="65" t="s">
        <v>62</v>
      </c>
      <c r="W630" s="65" t="s">
        <v>61</v>
      </c>
      <c r="X630" s="65" t="s">
        <v>76</v>
      </c>
      <c r="Y630" s="65" t="s">
        <v>76</v>
      </c>
      <c r="Z630" s="65" t="s">
        <v>76</v>
      </c>
      <c r="AA630" s="65" t="s">
        <v>61</v>
      </c>
      <c r="AB630" s="65" t="s">
        <v>77</v>
      </c>
      <c r="AC630" s="65" t="s">
        <v>77</v>
      </c>
      <c r="AD630" s="65" t="s">
        <v>77</v>
      </c>
      <c r="AE630" s="65" t="s">
        <v>61</v>
      </c>
      <c r="AF630" s="65" t="s">
        <v>61</v>
      </c>
      <c r="AG630" s="65" t="s">
        <v>61</v>
      </c>
      <c r="AH630" s="65" t="s">
        <v>61</v>
      </c>
      <c r="AI630" s="65" t="s">
        <v>61</v>
      </c>
      <c r="AJ630" s="65" t="s">
        <v>72</v>
      </c>
      <c r="AK630" s="65" t="s">
        <v>72</v>
      </c>
      <c r="AL630" s="65" t="s">
        <v>72</v>
      </c>
      <c r="AM630" s="65" t="s">
        <v>61</v>
      </c>
    </row>
    <row r="631" spans="1:39" ht="334.5">
      <c r="A631" s="65" t="s">
        <v>3915</v>
      </c>
      <c r="B631" s="65" t="s">
        <v>3187</v>
      </c>
      <c r="C631" s="65" t="s">
        <v>1120</v>
      </c>
      <c r="D631" s="65" t="s">
        <v>1130</v>
      </c>
      <c r="E631" s="65" t="s">
        <v>1112</v>
      </c>
      <c r="F631" s="65" t="s">
        <v>51</v>
      </c>
      <c r="G631" s="65" t="s">
        <v>3983</v>
      </c>
      <c r="H631" s="65" t="s">
        <v>1114</v>
      </c>
      <c r="I631" s="65" t="s">
        <v>1131</v>
      </c>
      <c r="J631" s="65" t="s">
        <v>3982</v>
      </c>
      <c r="K631" s="65"/>
      <c r="L631" s="65" t="s">
        <v>62</v>
      </c>
      <c r="M631" s="65" t="s">
        <v>62</v>
      </c>
      <c r="N631" s="65" t="s">
        <v>62</v>
      </c>
      <c r="O631" s="65" t="s">
        <v>61</v>
      </c>
      <c r="P631" s="65" t="s">
        <v>61</v>
      </c>
      <c r="Q631" s="65" t="s">
        <v>61</v>
      </c>
      <c r="R631" s="65" t="s">
        <v>61</v>
      </c>
      <c r="S631" s="65" t="s">
        <v>61</v>
      </c>
      <c r="T631" s="65" t="s">
        <v>62</v>
      </c>
      <c r="U631" s="65" t="s">
        <v>62</v>
      </c>
      <c r="V631" s="65" t="s">
        <v>62</v>
      </c>
      <c r="W631" s="65" t="s">
        <v>61</v>
      </c>
      <c r="X631" s="65" t="s">
        <v>76</v>
      </c>
      <c r="Y631" s="65" t="s">
        <v>76</v>
      </c>
      <c r="Z631" s="65" t="s">
        <v>76</v>
      </c>
      <c r="AA631" s="65" t="s">
        <v>61</v>
      </c>
      <c r="AB631" s="65" t="s">
        <v>77</v>
      </c>
      <c r="AC631" s="65" t="s">
        <v>77</v>
      </c>
      <c r="AD631" s="65" t="s">
        <v>77</v>
      </c>
      <c r="AE631" s="65" t="s">
        <v>61</v>
      </c>
      <c r="AF631" s="65" t="s">
        <v>61</v>
      </c>
      <c r="AG631" s="65" t="s">
        <v>61</v>
      </c>
      <c r="AH631" s="65" t="s">
        <v>61</v>
      </c>
      <c r="AI631" s="65" t="s">
        <v>61</v>
      </c>
      <c r="AJ631" s="65" t="s">
        <v>72</v>
      </c>
      <c r="AK631" s="65" t="s">
        <v>72</v>
      </c>
      <c r="AL631" s="65" t="s">
        <v>72</v>
      </c>
      <c r="AM631" s="65" t="s">
        <v>61</v>
      </c>
    </row>
    <row r="632" spans="1:39" ht="334.5">
      <c r="A632" s="65" t="s">
        <v>3916</v>
      </c>
      <c r="B632" s="65" t="s">
        <v>3187</v>
      </c>
      <c r="C632" s="65" t="s">
        <v>1120</v>
      </c>
      <c r="D632" s="65" t="s">
        <v>1137</v>
      </c>
      <c r="E632" s="65" t="s">
        <v>1112</v>
      </c>
      <c r="F632" s="65" t="s">
        <v>51</v>
      </c>
      <c r="G632" s="65" t="s">
        <v>3983</v>
      </c>
      <c r="H632" s="65" t="s">
        <v>1114</v>
      </c>
      <c r="I632" s="65" t="s">
        <v>1138</v>
      </c>
      <c r="J632" s="65" t="s">
        <v>3984</v>
      </c>
      <c r="K632" s="65" t="s">
        <v>3985</v>
      </c>
      <c r="L632" s="65" t="s">
        <v>61</v>
      </c>
      <c r="M632" s="65" t="s">
        <v>62</v>
      </c>
      <c r="N632" s="68" t="s">
        <v>3343</v>
      </c>
      <c r="O632" s="65" t="s">
        <v>62</v>
      </c>
      <c r="P632" s="65" t="s">
        <v>61</v>
      </c>
      <c r="Q632" s="65" t="s">
        <v>61</v>
      </c>
      <c r="R632" s="65" t="s">
        <v>61</v>
      </c>
      <c r="S632" s="65" t="s">
        <v>61</v>
      </c>
      <c r="T632" s="65" t="s">
        <v>62</v>
      </c>
      <c r="U632" s="65" t="s">
        <v>62</v>
      </c>
      <c r="V632" s="65" t="s">
        <v>62</v>
      </c>
      <c r="W632" s="65" t="s">
        <v>61</v>
      </c>
      <c r="X632" s="65" t="s">
        <v>4028</v>
      </c>
      <c r="Y632" s="65" t="s">
        <v>1295</v>
      </c>
      <c r="Z632" s="68" t="s">
        <v>3343</v>
      </c>
      <c r="AA632" s="65" t="s">
        <v>62</v>
      </c>
      <c r="AB632" s="65" t="s">
        <v>125</v>
      </c>
      <c r="AC632" s="65" t="s">
        <v>77</v>
      </c>
      <c r="AD632" s="65" t="s">
        <v>3343</v>
      </c>
      <c r="AE632" s="65" t="s">
        <v>62</v>
      </c>
      <c r="AF632" s="65" t="s">
        <v>62</v>
      </c>
      <c r="AG632" s="65" t="s">
        <v>61</v>
      </c>
      <c r="AH632" s="65" t="s">
        <v>3343</v>
      </c>
      <c r="AI632" s="65" t="s">
        <v>62</v>
      </c>
      <c r="AJ632" s="65" t="s">
        <v>66</v>
      </c>
      <c r="AK632" s="65" t="s">
        <v>72</v>
      </c>
      <c r="AL632" s="65" t="s">
        <v>3343</v>
      </c>
      <c r="AM632" s="65" t="s">
        <v>62</v>
      </c>
    </row>
    <row r="633" spans="1:39" ht="334.5">
      <c r="A633" s="65" t="s">
        <v>3252</v>
      </c>
      <c r="B633" s="65" t="s">
        <v>3187</v>
      </c>
      <c r="C633" s="65" t="s">
        <v>1120</v>
      </c>
      <c r="D633" s="65" t="s">
        <v>355</v>
      </c>
      <c r="E633" s="65" t="s">
        <v>1112</v>
      </c>
      <c r="F633" s="65" t="s">
        <v>51</v>
      </c>
      <c r="G633" s="65" t="s">
        <v>3983</v>
      </c>
      <c r="H633" s="65" t="s">
        <v>1114</v>
      </c>
      <c r="I633" s="65" t="s">
        <v>1145</v>
      </c>
      <c r="J633" s="65" t="s">
        <v>3984</v>
      </c>
      <c r="K633" s="65" t="s">
        <v>3985</v>
      </c>
      <c r="L633" s="65" t="s">
        <v>61</v>
      </c>
      <c r="M633" s="65" t="s">
        <v>62</v>
      </c>
      <c r="N633" s="68" t="s">
        <v>3343</v>
      </c>
      <c r="O633" s="65" t="s">
        <v>62</v>
      </c>
      <c r="P633" s="65" t="s">
        <v>61</v>
      </c>
      <c r="Q633" s="65" t="s">
        <v>61</v>
      </c>
      <c r="R633" s="65" t="s">
        <v>61</v>
      </c>
      <c r="S633" s="65" t="s">
        <v>61</v>
      </c>
      <c r="T633" s="65" t="s">
        <v>62</v>
      </c>
      <c r="U633" s="65" t="s">
        <v>62</v>
      </c>
      <c r="V633" s="65" t="s">
        <v>62</v>
      </c>
      <c r="W633" s="65" t="s">
        <v>61</v>
      </c>
      <c r="X633" s="65" t="s">
        <v>3511</v>
      </c>
      <c r="Y633" s="65" t="s">
        <v>2729</v>
      </c>
      <c r="Z633" s="68" t="s">
        <v>3343</v>
      </c>
      <c r="AA633" s="65" t="s">
        <v>62</v>
      </c>
      <c r="AB633" s="65" t="s">
        <v>125</v>
      </c>
      <c r="AC633" s="65" t="s">
        <v>77</v>
      </c>
      <c r="AD633" s="65" t="s">
        <v>3343</v>
      </c>
      <c r="AE633" s="65" t="s">
        <v>62</v>
      </c>
      <c r="AF633" s="65" t="s">
        <v>62</v>
      </c>
      <c r="AG633" s="65" t="s">
        <v>2730</v>
      </c>
      <c r="AH633" s="65" t="s">
        <v>3343</v>
      </c>
      <c r="AI633" s="65" t="s">
        <v>62</v>
      </c>
      <c r="AJ633" s="65" t="s">
        <v>66</v>
      </c>
      <c r="AK633" s="65" t="s">
        <v>72</v>
      </c>
      <c r="AL633" s="65" t="s">
        <v>3343</v>
      </c>
      <c r="AM633" s="65" t="s">
        <v>62</v>
      </c>
    </row>
    <row r="634" spans="1:39" ht="334.5">
      <c r="A634" s="65" t="s">
        <v>3918</v>
      </c>
      <c r="B634" s="65" t="s">
        <v>3186</v>
      </c>
      <c r="C634" s="65" t="s">
        <v>1120</v>
      </c>
      <c r="D634" s="65" t="s">
        <v>352</v>
      </c>
      <c r="E634" s="65" t="s">
        <v>1112</v>
      </c>
      <c r="F634" s="65" t="s">
        <v>51</v>
      </c>
      <c r="G634" s="65" t="s">
        <v>51</v>
      </c>
      <c r="H634" s="65" t="s">
        <v>1114</v>
      </c>
      <c r="I634" s="65" t="s">
        <v>1144</v>
      </c>
      <c r="J634" s="65" t="s">
        <v>3982</v>
      </c>
      <c r="K634" s="65"/>
      <c r="L634" s="65" t="s">
        <v>62</v>
      </c>
      <c r="M634" s="65" t="s">
        <v>62</v>
      </c>
      <c r="N634" s="65" t="s">
        <v>62</v>
      </c>
      <c r="O634" s="65" t="s">
        <v>61</v>
      </c>
      <c r="P634" s="65" t="s">
        <v>61</v>
      </c>
      <c r="Q634" s="65" t="s">
        <v>61</v>
      </c>
      <c r="R634" s="65" t="s">
        <v>61</v>
      </c>
      <c r="S634" s="65" t="s">
        <v>61</v>
      </c>
      <c r="T634" s="65" t="s">
        <v>62</v>
      </c>
      <c r="U634" s="65" t="s">
        <v>62</v>
      </c>
      <c r="V634" s="65" t="s">
        <v>62</v>
      </c>
      <c r="W634" s="65" t="s">
        <v>61</v>
      </c>
      <c r="X634" s="65" t="s">
        <v>76</v>
      </c>
      <c r="Y634" s="65" t="s">
        <v>76</v>
      </c>
      <c r="Z634" s="65" t="s">
        <v>76</v>
      </c>
      <c r="AA634" s="65" t="s">
        <v>61</v>
      </c>
      <c r="AB634" s="65" t="s">
        <v>77</v>
      </c>
      <c r="AC634" s="65" t="s">
        <v>77</v>
      </c>
      <c r="AD634" s="65" t="s">
        <v>77</v>
      </c>
      <c r="AE634" s="65" t="s">
        <v>61</v>
      </c>
      <c r="AF634" s="65" t="s">
        <v>61</v>
      </c>
      <c r="AG634" s="65" t="s">
        <v>61</v>
      </c>
      <c r="AH634" s="65" t="s">
        <v>61</v>
      </c>
      <c r="AI634" s="65" t="s">
        <v>61</v>
      </c>
      <c r="AJ634" s="65" t="s">
        <v>72</v>
      </c>
      <c r="AK634" s="65" t="s">
        <v>72</v>
      </c>
      <c r="AL634" s="65" t="s">
        <v>72</v>
      </c>
      <c r="AM634" s="65" t="s">
        <v>61</v>
      </c>
    </row>
    <row r="635" spans="1:39" ht="168">
      <c r="A635" s="65" t="s">
        <v>3919</v>
      </c>
      <c r="B635" s="65" t="s">
        <v>3186</v>
      </c>
      <c r="C635" s="65" t="s">
        <v>1609</v>
      </c>
      <c r="D635" s="65" t="s">
        <v>1617</v>
      </c>
      <c r="E635" s="65" t="s">
        <v>1454</v>
      </c>
      <c r="F635" s="65" t="s">
        <v>149</v>
      </c>
      <c r="G635" s="65" t="s">
        <v>2704</v>
      </c>
      <c r="H635" s="65" t="s">
        <v>1603</v>
      </c>
      <c r="I635" s="65" t="s">
        <v>1618</v>
      </c>
      <c r="J635" s="65" t="s">
        <v>3984</v>
      </c>
      <c r="K635" s="65" t="s">
        <v>18</v>
      </c>
      <c r="L635" s="65" t="s">
        <v>62</v>
      </c>
      <c r="M635" s="65" t="s">
        <v>62</v>
      </c>
      <c r="N635" s="65" t="s">
        <v>62</v>
      </c>
      <c r="O635" s="65" t="s">
        <v>61</v>
      </c>
      <c r="P635" s="65" t="s">
        <v>61</v>
      </c>
      <c r="Q635" s="65" t="s">
        <v>61</v>
      </c>
      <c r="R635" s="65" t="s">
        <v>61</v>
      </c>
      <c r="S635" s="65" t="s">
        <v>61</v>
      </c>
      <c r="T635" s="65" t="s">
        <v>62</v>
      </c>
      <c r="U635" s="65" t="s">
        <v>62</v>
      </c>
      <c r="V635" s="65" t="s">
        <v>62</v>
      </c>
      <c r="W635" s="65" t="s">
        <v>61</v>
      </c>
      <c r="X635" s="65" t="s">
        <v>222</v>
      </c>
      <c r="Y635" s="65" t="s">
        <v>76</v>
      </c>
      <c r="Z635" s="68" t="s">
        <v>3343</v>
      </c>
      <c r="AA635" s="65" t="s">
        <v>62</v>
      </c>
      <c r="AB635" s="65" t="s">
        <v>77</v>
      </c>
      <c r="AC635" s="65" t="s">
        <v>77</v>
      </c>
      <c r="AD635" s="65" t="s">
        <v>77</v>
      </c>
      <c r="AE635" s="65" t="s">
        <v>61</v>
      </c>
      <c r="AF635" s="65" t="s">
        <v>61</v>
      </c>
      <c r="AG635" s="65" t="s">
        <v>61</v>
      </c>
      <c r="AH635" s="65" t="s">
        <v>61</v>
      </c>
      <c r="AI635" s="65" t="s">
        <v>61</v>
      </c>
      <c r="AJ635" s="65" t="s">
        <v>72</v>
      </c>
      <c r="AK635" s="65" t="s">
        <v>72</v>
      </c>
      <c r="AL635" s="65" t="s">
        <v>72</v>
      </c>
      <c r="AM635" s="65" t="s">
        <v>61</v>
      </c>
    </row>
    <row r="636" spans="1:39" ht="183.75">
      <c r="A636" s="65" t="s">
        <v>3920</v>
      </c>
      <c r="B636" s="65" t="s">
        <v>3192</v>
      </c>
      <c r="C636" s="65" t="s">
        <v>1609</v>
      </c>
      <c r="D636" s="65" t="s">
        <v>1624</v>
      </c>
      <c r="E636" s="65" t="s">
        <v>1454</v>
      </c>
      <c r="F636" s="65" t="s">
        <v>149</v>
      </c>
      <c r="G636" s="65" t="s">
        <v>3983</v>
      </c>
      <c r="H636" s="65" t="s">
        <v>1603</v>
      </c>
      <c r="I636" s="65" t="s">
        <v>1625</v>
      </c>
      <c r="J636" s="65" t="s">
        <v>3984</v>
      </c>
      <c r="K636" s="65" t="s">
        <v>18</v>
      </c>
      <c r="L636" s="65" t="s">
        <v>62</v>
      </c>
      <c r="M636" s="65" t="s">
        <v>62</v>
      </c>
      <c r="N636" s="65" t="s">
        <v>62</v>
      </c>
      <c r="O636" s="65" t="s">
        <v>61</v>
      </c>
      <c r="P636" s="65" t="s">
        <v>61</v>
      </c>
      <c r="Q636" s="65" t="s">
        <v>61</v>
      </c>
      <c r="R636" s="65" t="s">
        <v>61</v>
      </c>
      <c r="S636" s="65" t="s">
        <v>61</v>
      </c>
      <c r="T636" s="65" t="s">
        <v>62</v>
      </c>
      <c r="U636" s="65" t="s">
        <v>62</v>
      </c>
      <c r="V636" s="65" t="s">
        <v>62</v>
      </c>
      <c r="W636" s="65" t="s">
        <v>61</v>
      </c>
      <c r="X636" s="65" t="s">
        <v>4029</v>
      </c>
      <c r="Y636" s="65" t="s">
        <v>222</v>
      </c>
      <c r="Z636" s="68" t="s">
        <v>3343</v>
      </c>
      <c r="AA636" s="65" t="s">
        <v>62</v>
      </c>
      <c r="AB636" s="65" t="s">
        <v>77</v>
      </c>
      <c r="AC636" s="65" t="s">
        <v>77</v>
      </c>
      <c r="AD636" s="65" t="s">
        <v>77</v>
      </c>
      <c r="AE636" s="65" t="s">
        <v>61</v>
      </c>
      <c r="AF636" s="65" t="s">
        <v>61</v>
      </c>
      <c r="AG636" s="65" t="s">
        <v>61</v>
      </c>
      <c r="AH636" s="65" t="s">
        <v>61</v>
      </c>
      <c r="AI636" s="65" t="s">
        <v>61</v>
      </c>
      <c r="AJ636" s="65" t="s">
        <v>72</v>
      </c>
      <c r="AK636" s="65" t="s">
        <v>72</v>
      </c>
      <c r="AL636" s="65" t="s">
        <v>72</v>
      </c>
      <c r="AM636" s="65" t="s">
        <v>61</v>
      </c>
    </row>
    <row r="637" spans="1:39" ht="168">
      <c r="A637" s="65" t="s">
        <v>3921</v>
      </c>
      <c r="B637" s="65" t="s">
        <v>3192</v>
      </c>
      <c r="C637" s="65" t="s">
        <v>1609</v>
      </c>
      <c r="D637" s="65" t="s">
        <v>1469</v>
      </c>
      <c r="E637" s="65" t="s">
        <v>1454</v>
      </c>
      <c r="F637" s="65" t="s">
        <v>149</v>
      </c>
      <c r="G637" s="65" t="s">
        <v>3983</v>
      </c>
      <c r="H637" s="65" t="s">
        <v>1603</v>
      </c>
      <c r="I637" s="65" t="s">
        <v>1614</v>
      </c>
      <c r="J637" s="65" t="s">
        <v>3984</v>
      </c>
      <c r="K637" s="65" t="s">
        <v>3992</v>
      </c>
      <c r="L637" s="65" t="s">
        <v>62</v>
      </c>
      <c r="M637" s="65" t="s">
        <v>62</v>
      </c>
      <c r="N637" s="65" t="s">
        <v>62</v>
      </c>
      <c r="O637" s="65" t="s">
        <v>61</v>
      </c>
      <c r="P637" s="65" t="s">
        <v>61</v>
      </c>
      <c r="Q637" s="65" t="s">
        <v>61</v>
      </c>
      <c r="R637" s="65" t="s">
        <v>61</v>
      </c>
      <c r="S637" s="65" t="s">
        <v>61</v>
      </c>
      <c r="T637" s="65" t="s">
        <v>62</v>
      </c>
      <c r="U637" s="65" t="s">
        <v>62</v>
      </c>
      <c r="V637" s="65" t="s">
        <v>62</v>
      </c>
      <c r="W637" s="65" t="s">
        <v>61</v>
      </c>
      <c r="X637" s="65" t="s">
        <v>222</v>
      </c>
      <c r="Y637" s="65" t="s">
        <v>1295</v>
      </c>
      <c r="Z637" s="68" t="s">
        <v>3343</v>
      </c>
      <c r="AA637" s="65" t="s">
        <v>62</v>
      </c>
      <c r="AB637" s="65" t="s">
        <v>77</v>
      </c>
      <c r="AC637" s="65" t="s">
        <v>125</v>
      </c>
      <c r="AD637" s="65" t="s">
        <v>3343</v>
      </c>
      <c r="AE637" s="65" t="s">
        <v>62</v>
      </c>
      <c r="AF637" s="65" t="s">
        <v>61</v>
      </c>
      <c r="AG637" s="65" t="s">
        <v>61</v>
      </c>
      <c r="AH637" s="65" t="s">
        <v>61</v>
      </c>
      <c r="AI637" s="65" t="s">
        <v>61</v>
      </c>
      <c r="AJ637" s="65" t="s">
        <v>72</v>
      </c>
      <c r="AK637" s="65" t="s">
        <v>72</v>
      </c>
      <c r="AL637" s="65" t="s">
        <v>72</v>
      </c>
      <c r="AM637" s="65" t="s">
        <v>61</v>
      </c>
    </row>
    <row r="638" spans="1:39" ht="168">
      <c r="A638" s="65" t="s">
        <v>3922</v>
      </c>
      <c r="B638" s="65" t="s">
        <v>3186</v>
      </c>
      <c r="C638" s="65" t="s">
        <v>1609</v>
      </c>
      <c r="D638" s="65" t="s">
        <v>1463</v>
      </c>
      <c r="E638" s="65" t="s">
        <v>1454</v>
      </c>
      <c r="F638" s="65" t="s">
        <v>149</v>
      </c>
      <c r="G638" s="65" t="s">
        <v>2704</v>
      </c>
      <c r="H638" s="65" t="s">
        <v>1603</v>
      </c>
      <c r="I638" s="65" t="s">
        <v>1610</v>
      </c>
      <c r="J638" s="65" t="s">
        <v>3984</v>
      </c>
      <c r="K638" s="65" t="s">
        <v>3992</v>
      </c>
      <c r="L638" s="65" t="s">
        <v>62</v>
      </c>
      <c r="M638" s="65" t="s">
        <v>62</v>
      </c>
      <c r="N638" s="65" t="s">
        <v>62</v>
      </c>
      <c r="O638" s="65" t="s">
        <v>61</v>
      </c>
      <c r="P638" s="65" t="s">
        <v>61</v>
      </c>
      <c r="Q638" s="65" t="s">
        <v>61</v>
      </c>
      <c r="R638" s="65" t="s">
        <v>61</v>
      </c>
      <c r="S638" s="65" t="s">
        <v>61</v>
      </c>
      <c r="T638" s="65" t="s">
        <v>62</v>
      </c>
      <c r="U638" s="65" t="s">
        <v>62</v>
      </c>
      <c r="V638" s="65" t="s">
        <v>62</v>
      </c>
      <c r="W638" s="65" t="s">
        <v>61</v>
      </c>
      <c r="X638" s="65" t="s">
        <v>3676</v>
      </c>
      <c r="Y638" s="65" t="s">
        <v>76</v>
      </c>
      <c r="Z638" s="68" t="s">
        <v>3343</v>
      </c>
      <c r="AA638" s="65" t="s">
        <v>62</v>
      </c>
      <c r="AB638" s="65" t="s">
        <v>125</v>
      </c>
      <c r="AC638" s="65" t="s">
        <v>77</v>
      </c>
      <c r="AD638" s="65" t="s">
        <v>3343</v>
      </c>
      <c r="AE638" s="65" t="s">
        <v>62</v>
      </c>
      <c r="AF638" s="65" t="s">
        <v>61</v>
      </c>
      <c r="AG638" s="65" t="s">
        <v>61</v>
      </c>
      <c r="AH638" s="65" t="s">
        <v>61</v>
      </c>
      <c r="AI638" s="65" t="s">
        <v>61</v>
      </c>
      <c r="AJ638" s="65" t="s">
        <v>72</v>
      </c>
      <c r="AK638" s="65" t="s">
        <v>72</v>
      </c>
      <c r="AL638" s="65" t="s">
        <v>72</v>
      </c>
      <c r="AM638" s="65" t="s">
        <v>61</v>
      </c>
    </row>
    <row r="639" spans="1:39" ht="200.25">
      <c r="A639" s="65" t="s">
        <v>3923</v>
      </c>
      <c r="B639" s="65" t="s">
        <v>3187</v>
      </c>
      <c r="C639" s="65" t="s">
        <v>1609</v>
      </c>
      <c r="D639" s="65" t="s">
        <v>1620</v>
      </c>
      <c r="E639" s="65" t="s">
        <v>1454</v>
      </c>
      <c r="F639" s="65" t="s">
        <v>149</v>
      </c>
      <c r="G639" s="65" t="s">
        <v>3983</v>
      </c>
      <c r="H639" s="65" t="s">
        <v>1603</v>
      </c>
      <c r="I639" s="65" t="s">
        <v>1621</v>
      </c>
      <c r="J639" s="65" t="s">
        <v>3984</v>
      </c>
      <c r="K639" s="65" t="s">
        <v>3985</v>
      </c>
      <c r="L639" s="65" t="s">
        <v>102</v>
      </c>
      <c r="M639" s="65" t="s">
        <v>62</v>
      </c>
      <c r="N639" s="68" t="s">
        <v>3343</v>
      </c>
      <c r="O639" s="65" t="s">
        <v>62</v>
      </c>
      <c r="P639" s="65" t="s">
        <v>61</v>
      </c>
      <c r="Q639" s="65" t="s">
        <v>61</v>
      </c>
      <c r="R639" s="65" t="s">
        <v>61</v>
      </c>
      <c r="S639" s="65" t="s">
        <v>61</v>
      </c>
      <c r="T639" s="65" t="s">
        <v>62</v>
      </c>
      <c r="U639" s="65" t="s">
        <v>62</v>
      </c>
      <c r="V639" s="65" t="s">
        <v>62</v>
      </c>
      <c r="W639" s="65" t="s">
        <v>61</v>
      </c>
      <c r="X639" s="65" t="s">
        <v>4030</v>
      </c>
      <c r="Y639" s="65" t="s">
        <v>222</v>
      </c>
      <c r="Z639" s="68" t="s">
        <v>3343</v>
      </c>
      <c r="AA639" s="65" t="s">
        <v>62</v>
      </c>
      <c r="AB639" s="65" t="s">
        <v>64</v>
      </c>
      <c r="AC639" s="65" t="s">
        <v>77</v>
      </c>
      <c r="AD639" s="65" t="s">
        <v>3343</v>
      </c>
      <c r="AE639" s="65" t="s">
        <v>62</v>
      </c>
      <c r="AF639" s="65" t="s">
        <v>62</v>
      </c>
      <c r="AG639" s="65" t="s">
        <v>61</v>
      </c>
      <c r="AH639" s="65" t="s">
        <v>3343</v>
      </c>
      <c r="AI639" s="65" t="s">
        <v>62</v>
      </c>
      <c r="AJ639" s="65" t="s">
        <v>162</v>
      </c>
      <c r="AK639" s="65" t="s">
        <v>72</v>
      </c>
      <c r="AL639" s="65" t="s">
        <v>3343</v>
      </c>
      <c r="AM639" s="65" t="s">
        <v>62</v>
      </c>
    </row>
    <row r="640" spans="1:39" ht="200.25">
      <c r="A640" s="65" t="s">
        <v>3924</v>
      </c>
      <c r="B640" s="65" t="s">
        <v>3187</v>
      </c>
      <c r="C640" s="65" t="s">
        <v>1609</v>
      </c>
      <c r="D640" s="65" t="s">
        <v>1466</v>
      </c>
      <c r="E640" s="65" t="s">
        <v>1454</v>
      </c>
      <c r="F640" s="65" t="s">
        <v>149</v>
      </c>
      <c r="G640" s="65" t="s">
        <v>3983</v>
      </c>
      <c r="H640" s="65" t="s">
        <v>1603</v>
      </c>
      <c r="I640" s="65" t="s">
        <v>1612</v>
      </c>
      <c r="J640" s="65" t="s">
        <v>3984</v>
      </c>
      <c r="K640" s="65" t="s">
        <v>3985</v>
      </c>
      <c r="L640" s="65" t="s">
        <v>102</v>
      </c>
      <c r="M640" s="65" t="s">
        <v>62</v>
      </c>
      <c r="N640" s="68" t="s">
        <v>3343</v>
      </c>
      <c r="O640" s="65" t="s">
        <v>62</v>
      </c>
      <c r="P640" s="65" t="s">
        <v>61</v>
      </c>
      <c r="Q640" s="65" t="s">
        <v>61</v>
      </c>
      <c r="R640" s="65" t="s">
        <v>61</v>
      </c>
      <c r="S640" s="65" t="s">
        <v>61</v>
      </c>
      <c r="T640" s="65" t="s">
        <v>62</v>
      </c>
      <c r="U640" s="65" t="s">
        <v>62</v>
      </c>
      <c r="V640" s="65" t="s">
        <v>62</v>
      </c>
      <c r="W640" s="65" t="s">
        <v>61</v>
      </c>
      <c r="X640" s="65" t="s">
        <v>3359</v>
      </c>
      <c r="Y640" s="65" t="s">
        <v>76</v>
      </c>
      <c r="Z640" s="68" t="s">
        <v>3343</v>
      </c>
      <c r="AA640" s="65" t="s">
        <v>62</v>
      </c>
      <c r="AB640" s="65" t="s">
        <v>64</v>
      </c>
      <c r="AC640" s="65" t="s">
        <v>77</v>
      </c>
      <c r="AD640" s="65" t="s">
        <v>3343</v>
      </c>
      <c r="AE640" s="65" t="s">
        <v>62</v>
      </c>
      <c r="AF640" s="65" t="s">
        <v>62</v>
      </c>
      <c r="AG640" s="65" t="s">
        <v>61</v>
      </c>
      <c r="AH640" s="65" t="s">
        <v>3343</v>
      </c>
      <c r="AI640" s="65" t="s">
        <v>62</v>
      </c>
      <c r="AJ640" s="65" t="s">
        <v>162</v>
      </c>
      <c r="AK640" s="65" t="s">
        <v>72</v>
      </c>
      <c r="AL640" s="65" t="s">
        <v>3343</v>
      </c>
      <c r="AM640" s="65" t="s">
        <v>62</v>
      </c>
    </row>
    <row r="641" spans="1:39" ht="200.25">
      <c r="A641" s="65" t="s">
        <v>3925</v>
      </c>
      <c r="B641" s="65" t="s">
        <v>3192</v>
      </c>
      <c r="C641" s="65" t="s">
        <v>1426</v>
      </c>
      <c r="D641" s="65" t="s">
        <v>991</v>
      </c>
      <c r="E641" s="65" t="s">
        <v>1351</v>
      </c>
      <c r="F641" s="65" t="s">
        <v>80</v>
      </c>
      <c r="G641" s="65" t="s">
        <v>3983</v>
      </c>
      <c r="H641" s="65" t="s">
        <v>1422</v>
      </c>
      <c r="I641" s="65" t="s">
        <v>1433</v>
      </c>
      <c r="J641" s="65" t="s">
        <v>3984</v>
      </c>
      <c r="K641" s="65" t="s">
        <v>3985</v>
      </c>
      <c r="L641" s="65" t="s">
        <v>61</v>
      </c>
      <c r="M641" s="65" t="s">
        <v>62</v>
      </c>
      <c r="N641" s="68" t="s">
        <v>3343</v>
      </c>
      <c r="O641" s="65" t="s">
        <v>62</v>
      </c>
      <c r="P641" s="65" t="s">
        <v>61</v>
      </c>
      <c r="Q641" s="65" t="s">
        <v>61</v>
      </c>
      <c r="R641" s="65" t="s">
        <v>61</v>
      </c>
      <c r="S641" s="65" t="s">
        <v>61</v>
      </c>
      <c r="T641" s="65" t="s">
        <v>62</v>
      </c>
      <c r="U641" s="65" t="s">
        <v>62</v>
      </c>
      <c r="V641" s="65" t="s">
        <v>62</v>
      </c>
      <c r="W641" s="65" t="s">
        <v>61</v>
      </c>
      <c r="X641" s="65" t="s">
        <v>3498</v>
      </c>
      <c r="Y641" s="65" t="s">
        <v>76</v>
      </c>
      <c r="Z641" s="68" t="s">
        <v>3343</v>
      </c>
      <c r="AA641" s="65" t="s">
        <v>62</v>
      </c>
      <c r="AB641" s="65" t="s">
        <v>64</v>
      </c>
      <c r="AC641" s="65" t="s">
        <v>77</v>
      </c>
      <c r="AD641" s="65" t="s">
        <v>3343</v>
      </c>
      <c r="AE641" s="65" t="s">
        <v>62</v>
      </c>
      <c r="AF641" s="65" t="s">
        <v>62</v>
      </c>
      <c r="AG641" s="65" t="s">
        <v>61</v>
      </c>
      <c r="AH641" s="65" t="s">
        <v>3343</v>
      </c>
      <c r="AI641" s="65" t="s">
        <v>62</v>
      </c>
      <c r="AJ641" s="65" t="s">
        <v>66</v>
      </c>
      <c r="AK641" s="65" t="s">
        <v>72</v>
      </c>
      <c r="AL641" s="65" t="s">
        <v>3343</v>
      </c>
      <c r="AM641" s="65" t="s">
        <v>62</v>
      </c>
    </row>
    <row r="642" spans="1:39" ht="250.5">
      <c r="A642" s="65" t="s">
        <v>3926</v>
      </c>
      <c r="B642" s="65" t="s">
        <v>3186</v>
      </c>
      <c r="C642" s="65" t="s">
        <v>1426</v>
      </c>
      <c r="D642" s="65" t="s">
        <v>986</v>
      </c>
      <c r="E642" s="65" t="s">
        <v>1351</v>
      </c>
      <c r="F642" s="65" t="s">
        <v>80</v>
      </c>
      <c r="G642" s="65" t="s">
        <v>80</v>
      </c>
      <c r="H642" s="65" t="s">
        <v>1422</v>
      </c>
      <c r="I642" s="65" t="s">
        <v>1427</v>
      </c>
      <c r="J642" s="65" t="s">
        <v>3984</v>
      </c>
      <c r="K642" s="65" t="s">
        <v>18</v>
      </c>
      <c r="L642" s="65" t="s">
        <v>61</v>
      </c>
      <c r="M642" s="65" t="s">
        <v>61</v>
      </c>
      <c r="N642" s="65" t="s">
        <v>61</v>
      </c>
      <c r="O642" s="65" t="s">
        <v>61</v>
      </c>
      <c r="P642" s="65" t="s">
        <v>61</v>
      </c>
      <c r="Q642" s="65" t="s">
        <v>61</v>
      </c>
      <c r="R642" s="65" t="s">
        <v>61</v>
      </c>
      <c r="S642" s="65" t="s">
        <v>61</v>
      </c>
      <c r="T642" s="65" t="s">
        <v>62</v>
      </c>
      <c r="U642" s="65" t="s">
        <v>62</v>
      </c>
      <c r="V642" s="65" t="s">
        <v>62</v>
      </c>
      <c r="W642" s="65" t="s">
        <v>61</v>
      </c>
      <c r="X642" s="65" t="s">
        <v>3927</v>
      </c>
      <c r="Y642" s="65" t="s">
        <v>4022</v>
      </c>
      <c r="Z642" s="68" t="s">
        <v>3343</v>
      </c>
      <c r="AA642" s="65" t="s">
        <v>62</v>
      </c>
      <c r="AB642" s="65" t="s">
        <v>64</v>
      </c>
      <c r="AC642" s="65" t="s">
        <v>64</v>
      </c>
      <c r="AD642" s="65" t="s">
        <v>64</v>
      </c>
      <c r="AE642" s="65" t="s">
        <v>61</v>
      </c>
      <c r="AF642" s="65" t="s">
        <v>62</v>
      </c>
      <c r="AG642" s="65" t="s">
        <v>62</v>
      </c>
      <c r="AH642" s="65" t="s">
        <v>62</v>
      </c>
      <c r="AI642" s="65" t="s">
        <v>61</v>
      </c>
      <c r="AJ642" s="65" t="s">
        <v>66</v>
      </c>
      <c r="AK642" s="65" t="s">
        <v>66</v>
      </c>
      <c r="AL642" s="65" t="s">
        <v>66</v>
      </c>
      <c r="AM642" s="65" t="s">
        <v>61</v>
      </c>
    </row>
    <row r="643" spans="1:39" ht="200.25">
      <c r="A643" s="65" t="s">
        <v>3928</v>
      </c>
      <c r="B643" s="65" t="s">
        <v>3187</v>
      </c>
      <c r="C643" s="65" t="s">
        <v>1426</v>
      </c>
      <c r="D643" s="65" t="s">
        <v>988</v>
      </c>
      <c r="E643" s="65" t="s">
        <v>1351</v>
      </c>
      <c r="F643" s="65" t="s">
        <v>80</v>
      </c>
      <c r="G643" s="65" t="s">
        <v>3983</v>
      </c>
      <c r="H643" s="65" t="s">
        <v>1422</v>
      </c>
      <c r="I643" s="65" t="s">
        <v>1431</v>
      </c>
      <c r="J643" s="65" t="s">
        <v>3984</v>
      </c>
      <c r="K643" s="65" t="s">
        <v>3985</v>
      </c>
      <c r="L643" s="65" t="s">
        <v>61</v>
      </c>
      <c r="M643" s="65" t="s">
        <v>62</v>
      </c>
      <c r="N643" s="68" t="s">
        <v>3343</v>
      </c>
      <c r="O643" s="65" t="s">
        <v>62</v>
      </c>
      <c r="P643" s="65" t="s">
        <v>61</v>
      </c>
      <c r="Q643" s="65" t="s">
        <v>61</v>
      </c>
      <c r="R643" s="65" t="s">
        <v>61</v>
      </c>
      <c r="S643" s="65" t="s">
        <v>61</v>
      </c>
      <c r="T643" s="65" t="s">
        <v>62</v>
      </c>
      <c r="U643" s="65" t="s">
        <v>62</v>
      </c>
      <c r="V643" s="65" t="s">
        <v>62</v>
      </c>
      <c r="W643" s="65" t="s">
        <v>61</v>
      </c>
      <c r="X643" s="65" t="s">
        <v>3359</v>
      </c>
      <c r="Y643" s="65" t="s">
        <v>76</v>
      </c>
      <c r="Z643" s="68" t="s">
        <v>3343</v>
      </c>
      <c r="AA643" s="65" t="s">
        <v>62</v>
      </c>
      <c r="AB643" s="65" t="s">
        <v>64</v>
      </c>
      <c r="AC643" s="65" t="s">
        <v>77</v>
      </c>
      <c r="AD643" s="65" t="s">
        <v>3343</v>
      </c>
      <c r="AE643" s="65" t="s">
        <v>62</v>
      </c>
      <c r="AF643" s="65" t="s">
        <v>62</v>
      </c>
      <c r="AG643" s="65" t="s">
        <v>61</v>
      </c>
      <c r="AH643" s="65" t="s">
        <v>3343</v>
      </c>
      <c r="AI643" s="65" t="s">
        <v>62</v>
      </c>
      <c r="AJ643" s="65" t="s">
        <v>66</v>
      </c>
      <c r="AK643" s="65" t="s">
        <v>72</v>
      </c>
      <c r="AL643" s="65" t="s">
        <v>3343</v>
      </c>
      <c r="AM643" s="65" t="s">
        <v>62</v>
      </c>
    </row>
    <row r="644" spans="1:39" ht="150.75">
      <c r="A644" s="65" t="s">
        <v>3930</v>
      </c>
      <c r="B644" s="65" t="s">
        <v>3186</v>
      </c>
      <c r="C644" s="65" t="s">
        <v>1563</v>
      </c>
      <c r="D644" s="65" t="s">
        <v>445</v>
      </c>
      <c r="E644" s="65" t="s">
        <v>1454</v>
      </c>
      <c r="F644" s="65" t="s">
        <v>114</v>
      </c>
      <c r="G644" s="65" t="s">
        <v>2694</v>
      </c>
      <c r="H644" s="65" t="s">
        <v>1557</v>
      </c>
      <c r="I644" s="65" t="s">
        <v>1564</v>
      </c>
      <c r="J644" s="65" t="s">
        <v>3982</v>
      </c>
      <c r="K644" s="65"/>
      <c r="L644" s="65" t="s">
        <v>62</v>
      </c>
      <c r="M644" s="65" t="s">
        <v>62</v>
      </c>
      <c r="N644" s="65" t="s">
        <v>62</v>
      </c>
      <c r="O644" s="65" t="s">
        <v>61</v>
      </c>
      <c r="P644" s="65" t="s">
        <v>61</v>
      </c>
      <c r="Q644" s="65" t="s">
        <v>61</v>
      </c>
      <c r="R644" s="65" t="s">
        <v>61</v>
      </c>
      <c r="S644" s="65" t="s">
        <v>61</v>
      </c>
      <c r="T644" s="65" t="s">
        <v>62</v>
      </c>
      <c r="U644" s="65" t="s">
        <v>62</v>
      </c>
      <c r="V644" s="65" t="s">
        <v>62</v>
      </c>
      <c r="W644" s="65" t="s">
        <v>61</v>
      </c>
      <c r="X644" s="65" t="s">
        <v>76</v>
      </c>
      <c r="Y644" s="65" t="s">
        <v>76</v>
      </c>
      <c r="Z644" s="65" t="s">
        <v>76</v>
      </c>
      <c r="AA644" s="65" t="s">
        <v>61</v>
      </c>
      <c r="AB644" s="65" t="s">
        <v>77</v>
      </c>
      <c r="AC644" s="65" t="s">
        <v>77</v>
      </c>
      <c r="AD644" s="65" t="s">
        <v>77</v>
      </c>
      <c r="AE644" s="65" t="s">
        <v>61</v>
      </c>
      <c r="AF644" s="65" t="s">
        <v>61</v>
      </c>
      <c r="AG644" s="65" t="s">
        <v>61</v>
      </c>
      <c r="AH644" s="65" t="s">
        <v>61</v>
      </c>
      <c r="AI644" s="65" t="s">
        <v>61</v>
      </c>
      <c r="AJ644" s="65" t="s">
        <v>72</v>
      </c>
      <c r="AK644" s="65" t="s">
        <v>72</v>
      </c>
      <c r="AL644" s="65" t="s">
        <v>72</v>
      </c>
      <c r="AM644" s="65" t="s">
        <v>61</v>
      </c>
    </row>
    <row r="645" spans="1:39" ht="150.75">
      <c r="A645" s="65" t="s">
        <v>3931</v>
      </c>
      <c r="B645" s="65" t="s">
        <v>3192</v>
      </c>
      <c r="C645" s="65" t="s">
        <v>1563</v>
      </c>
      <c r="D645" s="65" t="s">
        <v>452</v>
      </c>
      <c r="E645" s="65" t="s">
        <v>1454</v>
      </c>
      <c r="F645" s="65" t="s">
        <v>114</v>
      </c>
      <c r="G645" s="65" t="s">
        <v>3983</v>
      </c>
      <c r="H645" s="65" t="s">
        <v>1557</v>
      </c>
      <c r="I645" s="65" t="s">
        <v>1566</v>
      </c>
      <c r="J645" s="65" t="s">
        <v>3982</v>
      </c>
      <c r="K645" s="65"/>
      <c r="L645" s="65" t="s">
        <v>62</v>
      </c>
      <c r="M645" s="65" t="s">
        <v>62</v>
      </c>
      <c r="N645" s="65" t="s">
        <v>62</v>
      </c>
      <c r="O645" s="65" t="s">
        <v>61</v>
      </c>
      <c r="P645" s="65" t="s">
        <v>61</v>
      </c>
      <c r="Q645" s="65" t="s">
        <v>61</v>
      </c>
      <c r="R645" s="65" t="s">
        <v>61</v>
      </c>
      <c r="S645" s="65" t="s">
        <v>61</v>
      </c>
      <c r="T645" s="65" t="s">
        <v>62</v>
      </c>
      <c r="U645" s="65" t="s">
        <v>62</v>
      </c>
      <c r="V645" s="65" t="s">
        <v>62</v>
      </c>
      <c r="W645" s="65" t="s">
        <v>61</v>
      </c>
      <c r="X645" s="65" t="s">
        <v>76</v>
      </c>
      <c r="Y645" s="65" t="s">
        <v>76</v>
      </c>
      <c r="Z645" s="65" t="s">
        <v>76</v>
      </c>
      <c r="AA645" s="65" t="s">
        <v>61</v>
      </c>
      <c r="AB645" s="65" t="s">
        <v>77</v>
      </c>
      <c r="AC645" s="65" t="s">
        <v>77</v>
      </c>
      <c r="AD645" s="65" t="s">
        <v>77</v>
      </c>
      <c r="AE645" s="65" t="s">
        <v>61</v>
      </c>
      <c r="AF645" s="65" t="s">
        <v>61</v>
      </c>
      <c r="AG645" s="65" t="s">
        <v>61</v>
      </c>
      <c r="AH645" s="65" t="s">
        <v>61</v>
      </c>
      <c r="AI645" s="65" t="s">
        <v>61</v>
      </c>
      <c r="AJ645" s="65" t="s">
        <v>72</v>
      </c>
      <c r="AK645" s="65" t="s">
        <v>72</v>
      </c>
      <c r="AL645" s="65" t="s">
        <v>72</v>
      </c>
      <c r="AM645" s="65" t="s">
        <v>61</v>
      </c>
    </row>
    <row r="646" spans="1:39" ht="150.75">
      <c r="A646" s="65" t="s">
        <v>3932</v>
      </c>
      <c r="B646" s="65" t="s">
        <v>3192</v>
      </c>
      <c r="C646" s="65" t="s">
        <v>1563</v>
      </c>
      <c r="D646" s="65" t="s">
        <v>235</v>
      </c>
      <c r="E646" s="65" t="s">
        <v>1454</v>
      </c>
      <c r="F646" s="65" t="s">
        <v>114</v>
      </c>
      <c r="G646" s="65" t="s">
        <v>3983</v>
      </c>
      <c r="H646" s="65" t="s">
        <v>1557</v>
      </c>
      <c r="I646" s="65" t="s">
        <v>1573</v>
      </c>
      <c r="J646" s="65" t="s">
        <v>3982</v>
      </c>
      <c r="K646" s="65"/>
      <c r="L646" s="65" t="s">
        <v>62</v>
      </c>
      <c r="M646" s="65" t="s">
        <v>62</v>
      </c>
      <c r="N646" s="65" t="s">
        <v>62</v>
      </c>
      <c r="O646" s="65" t="s">
        <v>61</v>
      </c>
      <c r="P646" s="65" t="s">
        <v>61</v>
      </c>
      <c r="Q646" s="65" t="s">
        <v>61</v>
      </c>
      <c r="R646" s="65" t="s">
        <v>61</v>
      </c>
      <c r="S646" s="65" t="s">
        <v>61</v>
      </c>
      <c r="T646" s="65" t="s">
        <v>62</v>
      </c>
      <c r="U646" s="65" t="s">
        <v>62</v>
      </c>
      <c r="V646" s="65" t="s">
        <v>62</v>
      </c>
      <c r="W646" s="65" t="s">
        <v>61</v>
      </c>
      <c r="X646" s="65" t="s">
        <v>76</v>
      </c>
      <c r="Y646" s="65" t="s">
        <v>76</v>
      </c>
      <c r="Z646" s="65" t="s">
        <v>76</v>
      </c>
      <c r="AA646" s="65" t="s">
        <v>61</v>
      </c>
      <c r="AB646" s="65" t="s">
        <v>77</v>
      </c>
      <c r="AC646" s="65" t="s">
        <v>77</v>
      </c>
      <c r="AD646" s="65" t="s">
        <v>77</v>
      </c>
      <c r="AE646" s="65" t="s">
        <v>61</v>
      </c>
      <c r="AF646" s="65" t="s">
        <v>61</v>
      </c>
      <c r="AG646" s="65" t="s">
        <v>61</v>
      </c>
      <c r="AH646" s="65" t="s">
        <v>61</v>
      </c>
      <c r="AI646" s="65" t="s">
        <v>61</v>
      </c>
      <c r="AJ646" s="65" t="s">
        <v>72</v>
      </c>
      <c r="AK646" s="65" t="s">
        <v>72</v>
      </c>
      <c r="AL646" s="65" t="s">
        <v>72</v>
      </c>
      <c r="AM646" s="65" t="s">
        <v>61</v>
      </c>
    </row>
    <row r="647" spans="1:39" ht="150.75">
      <c r="A647" s="65" t="s">
        <v>3933</v>
      </c>
      <c r="B647" s="65" t="s">
        <v>3192</v>
      </c>
      <c r="C647" s="65" t="s">
        <v>1563</v>
      </c>
      <c r="D647" s="65" t="s">
        <v>1581</v>
      </c>
      <c r="E647" s="65" t="s">
        <v>1454</v>
      </c>
      <c r="F647" s="65" t="s">
        <v>114</v>
      </c>
      <c r="G647" s="65" t="s">
        <v>3983</v>
      </c>
      <c r="H647" s="65" t="s">
        <v>1557</v>
      </c>
      <c r="I647" s="65" t="s">
        <v>1582</v>
      </c>
      <c r="J647" s="65" t="s">
        <v>3982</v>
      </c>
      <c r="K647" s="65"/>
      <c r="L647" s="65" t="s">
        <v>62</v>
      </c>
      <c r="M647" s="65" t="s">
        <v>62</v>
      </c>
      <c r="N647" s="65" t="s">
        <v>62</v>
      </c>
      <c r="O647" s="65" t="s">
        <v>61</v>
      </c>
      <c r="P647" s="65" t="s">
        <v>61</v>
      </c>
      <c r="Q647" s="65" t="s">
        <v>61</v>
      </c>
      <c r="R647" s="65" t="s">
        <v>61</v>
      </c>
      <c r="S647" s="65" t="s">
        <v>61</v>
      </c>
      <c r="T647" s="65" t="s">
        <v>62</v>
      </c>
      <c r="U647" s="65" t="s">
        <v>62</v>
      </c>
      <c r="V647" s="65" t="s">
        <v>62</v>
      </c>
      <c r="W647" s="65" t="s">
        <v>61</v>
      </c>
      <c r="X647" s="65" t="s">
        <v>76</v>
      </c>
      <c r="Y647" s="65" t="s">
        <v>76</v>
      </c>
      <c r="Z647" s="65" t="s">
        <v>76</v>
      </c>
      <c r="AA647" s="65" t="s">
        <v>61</v>
      </c>
      <c r="AB647" s="65" t="s">
        <v>77</v>
      </c>
      <c r="AC647" s="65" t="s">
        <v>77</v>
      </c>
      <c r="AD647" s="65" t="s">
        <v>77</v>
      </c>
      <c r="AE647" s="65" t="s">
        <v>61</v>
      </c>
      <c r="AF647" s="65" t="s">
        <v>61</v>
      </c>
      <c r="AG647" s="65" t="s">
        <v>61</v>
      </c>
      <c r="AH647" s="65" t="s">
        <v>61</v>
      </c>
      <c r="AI647" s="65" t="s">
        <v>61</v>
      </c>
      <c r="AJ647" s="65" t="s">
        <v>72</v>
      </c>
      <c r="AK647" s="65" t="s">
        <v>72</v>
      </c>
      <c r="AL647" s="65" t="s">
        <v>72</v>
      </c>
      <c r="AM647" s="65" t="s">
        <v>61</v>
      </c>
    </row>
    <row r="648" spans="1:39" ht="168">
      <c r="A648" s="65" t="s">
        <v>3934</v>
      </c>
      <c r="B648" s="65" t="s">
        <v>3192</v>
      </c>
      <c r="C648" s="65" t="s">
        <v>1563</v>
      </c>
      <c r="D648" s="65" t="s">
        <v>1589</v>
      </c>
      <c r="E648" s="65" t="s">
        <v>1454</v>
      </c>
      <c r="F648" s="65" t="s">
        <v>114</v>
      </c>
      <c r="G648" s="65" t="s">
        <v>3983</v>
      </c>
      <c r="H648" s="65" t="s">
        <v>1557</v>
      </c>
      <c r="I648" s="65" t="s">
        <v>1590</v>
      </c>
      <c r="J648" s="65" t="s">
        <v>3982</v>
      </c>
      <c r="K648" s="65"/>
      <c r="L648" s="65" t="s">
        <v>62</v>
      </c>
      <c r="M648" s="65" t="s">
        <v>62</v>
      </c>
      <c r="N648" s="65" t="s">
        <v>62</v>
      </c>
      <c r="O648" s="65" t="s">
        <v>61</v>
      </c>
      <c r="P648" s="65" t="s">
        <v>61</v>
      </c>
      <c r="Q648" s="65" t="s">
        <v>61</v>
      </c>
      <c r="R648" s="65" t="s">
        <v>61</v>
      </c>
      <c r="S648" s="65" t="s">
        <v>61</v>
      </c>
      <c r="T648" s="65" t="s">
        <v>62</v>
      </c>
      <c r="U648" s="65" t="s">
        <v>62</v>
      </c>
      <c r="V648" s="65" t="s">
        <v>62</v>
      </c>
      <c r="W648" s="65" t="s">
        <v>61</v>
      </c>
      <c r="X648" s="65" t="s">
        <v>76</v>
      </c>
      <c r="Y648" s="65" t="s">
        <v>76</v>
      </c>
      <c r="Z648" s="65" t="s">
        <v>76</v>
      </c>
      <c r="AA648" s="65" t="s">
        <v>61</v>
      </c>
      <c r="AB648" s="65" t="s">
        <v>77</v>
      </c>
      <c r="AC648" s="65" t="s">
        <v>77</v>
      </c>
      <c r="AD648" s="65" t="s">
        <v>77</v>
      </c>
      <c r="AE648" s="65" t="s">
        <v>61</v>
      </c>
      <c r="AF648" s="65" t="s">
        <v>61</v>
      </c>
      <c r="AG648" s="65" t="s">
        <v>61</v>
      </c>
      <c r="AH648" s="65" t="s">
        <v>61</v>
      </c>
      <c r="AI648" s="65" t="s">
        <v>61</v>
      </c>
      <c r="AJ648" s="65" t="s">
        <v>72</v>
      </c>
      <c r="AK648" s="65" t="s">
        <v>72</v>
      </c>
      <c r="AL648" s="65" t="s">
        <v>72</v>
      </c>
      <c r="AM648" s="65" t="s">
        <v>61</v>
      </c>
    </row>
    <row r="649" spans="1:39" ht="168">
      <c r="A649" s="65" t="s">
        <v>3935</v>
      </c>
      <c r="B649" s="65" t="s">
        <v>3187</v>
      </c>
      <c r="C649" s="65" t="s">
        <v>1563</v>
      </c>
      <c r="D649" s="65" t="s">
        <v>447</v>
      </c>
      <c r="E649" s="65" t="s">
        <v>1454</v>
      </c>
      <c r="F649" s="65" t="s">
        <v>114</v>
      </c>
      <c r="G649" s="65" t="s">
        <v>3983</v>
      </c>
      <c r="H649" s="65" t="s">
        <v>1557</v>
      </c>
      <c r="I649" s="65" t="s">
        <v>1565</v>
      </c>
      <c r="J649" s="65" t="s">
        <v>3982</v>
      </c>
      <c r="K649" s="65"/>
      <c r="L649" s="65" t="s">
        <v>62</v>
      </c>
      <c r="M649" s="65" t="s">
        <v>62</v>
      </c>
      <c r="N649" s="65" t="s">
        <v>62</v>
      </c>
      <c r="O649" s="65" t="s">
        <v>61</v>
      </c>
      <c r="P649" s="65" t="s">
        <v>61</v>
      </c>
      <c r="Q649" s="65" t="s">
        <v>61</v>
      </c>
      <c r="R649" s="65" t="s">
        <v>61</v>
      </c>
      <c r="S649" s="65" t="s">
        <v>61</v>
      </c>
      <c r="T649" s="65" t="s">
        <v>62</v>
      </c>
      <c r="U649" s="65" t="s">
        <v>62</v>
      </c>
      <c r="V649" s="65" t="s">
        <v>62</v>
      </c>
      <c r="W649" s="65" t="s">
        <v>61</v>
      </c>
      <c r="X649" s="65" t="s">
        <v>76</v>
      </c>
      <c r="Y649" s="65" t="s">
        <v>76</v>
      </c>
      <c r="Z649" s="65" t="s">
        <v>76</v>
      </c>
      <c r="AA649" s="65" t="s">
        <v>61</v>
      </c>
      <c r="AB649" s="65" t="s">
        <v>77</v>
      </c>
      <c r="AC649" s="65" t="s">
        <v>77</v>
      </c>
      <c r="AD649" s="65" t="s">
        <v>77</v>
      </c>
      <c r="AE649" s="65" t="s">
        <v>61</v>
      </c>
      <c r="AF649" s="65" t="s">
        <v>61</v>
      </c>
      <c r="AG649" s="65" t="s">
        <v>61</v>
      </c>
      <c r="AH649" s="65" t="s">
        <v>61</v>
      </c>
      <c r="AI649" s="65" t="s">
        <v>61</v>
      </c>
      <c r="AJ649" s="65" t="s">
        <v>72</v>
      </c>
      <c r="AK649" s="65" t="s">
        <v>72</v>
      </c>
      <c r="AL649" s="65" t="s">
        <v>72</v>
      </c>
      <c r="AM649" s="65" t="s">
        <v>61</v>
      </c>
    </row>
    <row r="650" spans="1:39" ht="200.25">
      <c r="A650" s="65" t="s">
        <v>3936</v>
      </c>
      <c r="B650" s="65" t="s">
        <v>3187</v>
      </c>
      <c r="C650" s="65" t="s">
        <v>1563</v>
      </c>
      <c r="D650" s="65" t="s">
        <v>233</v>
      </c>
      <c r="E650" s="65" t="s">
        <v>1454</v>
      </c>
      <c r="F650" s="65" t="s">
        <v>114</v>
      </c>
      <c r="G650" s="65" t="s">
        <v>3983</v>
      </c>
      <c r="H650" s="65" t="s">
        <v>1557</v>
      </c>
      <c r="I650" s="65" t="s">
        <v>1570</v>
      </c>
      <c r="J650" s="65" t="s">
        <v>3984</v>
      </c>
      <c r="K650" s="65" t="s">
        <v>3985</v>
      </c>
      <c r="L650" s="65" t="s">
        <v>61</v>
      </c>
      <c r="M650" s="65" t="s">
        <v>62</v>
      </c>
      <c r="N650" s="68" t="s">
        <v>3343</v>
      </c>
      <c r="O650" s="65" t="s">
        <v>62</v>
      </c>
      <c r="P650" s="65" t="s">
        <v>61</v>
      </c>
      <c r="Q650" s="65" t="s">
        <v>61</v>
      </c>
      <c r="R650" s="65" t="s">
        <v>61</v>
      </c>
      <c r="S650" s="65" t="s">
        <v>61</v>
      </c>
      <c r="T650" s="65" t="s">
        <v>62</v>
      </c>
      <c r="U650" s="65" t="s">
        <v>62</v>
      </c>
      <c r="V650" s="65" t="s">
        <v>62</v>
      </c>
      <c r="W650" s="65" t="s">
        <v>61</v>
      </c>
      <c r="X650" s="65" t="s">
        <v>3937</v>
      </c>
      <c r="Y650" s="65" t="s">
        <v>76</v>
      </c>
      <c r="Z650" s="68" t="s">
        <v>3343</v>
      </c>
      <c r="AA650" s="65" t="s">
        <v>62</v>
      </c>
      <c r="AB650" s="65" t="s">
        <v>64</v>
      </c>
      <c r="AC650" s="65" t="s">
        <v>77</v>
      </c>
      <c r="AD650" s="65" t="s">
        <v>3343</v>
      </c>
      <c r="AE650" s="65" t="s">
        <v>62</v>
      </c>
      <c r="AF650" s="65" t="s">
        <v>62</v>
      </c>
      <c r="AG650" s="65" t="s">
        <v>61</v>
      </c>
      <c r="AH650" s="65" t="s">
        <v>3343</v>
      </c>
      <c r="AI650" s="65" t="s">
        <v>62</v>
      </c>
      <c r="AJ650" s="65" t="s">
        <v>66</v>
      </c>
      <c r="AK650" s="65" t="s">
        <v>72</v>
      </c>
      <c r="AL650" s="65" t="s">
        <v>3343</v>
      </c>
      <c r="AM650" s="65" t="s">
        <v>62</v>
      </c>
    </row>
    <row r="651" spans="1:39" ht="234">
      <c r="A651" s="65" t="s">
        <v>3938</v>
      </c>
      <c r="B651" s="65" t="s">
        <v>3187</v>
      </c>
      <c r="C651" s="65" t="s">
        <v>1563</v>
      </c>
      <c r="D651" s="65" t="s">
        <v>1577</v>
      </c>
      <c r="E651" s="65" t="s">
        <v>1454</v>
      </c>
      <c r="F651" s="65" t="s">
        <v>114</v>
      </c>
      <c r="G651" s="65" t="s">
        <v>3983</v>
      </c>
      <c r="H651" s="65" t="s">
        <v>1557</v>
      </c>
      <c r="I651" s="65" t="s">
        <v>1578</v>
      </c>
      <c r="J651" s="65" t="s">
        <v>3984</v>
      </c>
      <c r="K651" s="65" t="s">
        <v>3985</v>
      </c>
      <c r="L651" s="65" t="s">
        <v>61</v>
      </c>
      <c r="M651" s="65" t="s">
        <v>62</v>
      </c>
      <c r="N651" s="68" t="s">
        <v>3343</v>
      </c>
      <c r="O651" s="65" t="s">
        <v>62</v>
      </c>
      <c r="P651" s="65" t="s">
        <v>61</v>
      </c>
      <c r="Q651" s="65" t="s">
        <v>61</v>
      </c>
      <c r="R651" s="65" t="s">
        <v>61</v>
      </c>
      <c r="S651" s="65" t="s">
        <v>61</v>
      </c>
      <c r="T651" s="65" t="s">
        <v>62</v>
      </c>
      <c r="U651" s="65" t="s">
        <v>62</v>
      </c>
      <c r="V651" s="65" t="s">
        <v>62</v>
      </c>
      <c r="W651" s="65" t="s">
        <v>61</v>
      </c>
      <c r="X651" s="65" t="s">
        <v>3939</v>
      </c>
      <c r="Y651" s="65" t="s">
        <v>222</v>
      </c>
      <c r="Z651" s="68" t="s">
        <v>3343</v>
      </c>
      <c r="AA651" s="65" t="s">
        <v>62</v>
      </c>
      <c r="AB651" s="65" t="s">
        <v>64</v>
      </c>
      <c r="AC651" s="65" t="s">
        <v>77</v>
      </c>
      <c r="AD651" s="65" t="s">
        <v>3343</v>
      </c>
      <c r="AE651" s="65" t="s">
        <v>62</v>
      </c>
      <c r="AF651" s="65" t="s">
        <v>62</v>
      </c>
      <c r="AG651" s="65" t="s">
        <v>61</v>
      </c>
      <c r="AH651" s="65" t="s">
        <v>3343</v>
      </c>
      <c r="AI651" s="65" t="s">
        <v>62</v>
      </c>
      <c r="AJ651" s="65" t="s">
        <v>66</v>
      </c>
      <c r="AK651" s="65" t="s">
        <v>72</v>
      </c>
      <c r="AL651" s="65" t="s">
        <v>3343</v>
      </c>
      <c r="AM651" s="65" t="s">
        <v>62</v>
      </c>
    </row>
    <row r="652" spans="1:39" ht="200.25">
      <c r="A652" s="65" t="s">
        <v>3940</v>
      </c>
      <c r="B652" s="65" t="s">
        <v>3187</v>
      </c>
      <c r="C652" s="65" t="s">
        <v>1563</v>
      </c>
      <c r="D652" s="65" t="s">
        <v>1586</v>
      </c>
      <c r="E652" s="65" t="s">
        <v>1454</v>
      </c>
      <c r="F652" s="65" t="s">
        <v>114</v>
      </c>
      <c r="G652" s="65" t="s">
        <v>3983</v>
      </c>
      <c r="H652" s="65" t="s">
        <v>1557</v>
      </c>
      <c r="I652" s="65" t="s">
        <v>1587</v>
      </c>
      <c r="J652" s="65" t="s">
        <v>3984</v>
      </c>
      <c r="K652" s="65" t="s">
        <v>3985</v>
      </c>
      <c r="L652" s="65" t="s">
        <v>61</v>
      </c>
      <c r="M652" s="65" t="s">
        <v>62</v>
      </c>
      <c r="N652" s="68" t="s">
        <v>3343</v>
      </c>
      <c r="O652" s="65" t="s">
        <v>62</v>
      </c>
      <c r="P652" s="65" t="s">
        <v>61</v>
      </c>
      <c r="Q652" s="65" t="s">
        <v>61</v>
      </c>
      <c r="R652" s="65" t="s">
        <v>61</v>
      </c>
      <c r="S652" s="65" t="s">
        <v>61</v>
      </c>
      <c r="T652" s="65" t="s">
        <v>62</v>
      </c>
      <c r="U652" s="65" t="s">
        <v>62</v>
      </c>
      <c r="V652" s="65" t="s">
        <v>62</v>
      </c>
      <c r="W652" s="65" t="s">
        <v>61</v>
      </c>
      <c r="X652" s="65" t="s">
        <v>3424</v>
      </c>
      <c r="Y652" s="65" t="s">
        <v>1295</v>
      </c>
      <c r="Z652" s="68" t="s">
        <v>3343</v>
      </c>
      <c r="AA652" s="65" t="s">
        <v>62</v>
      </c>
      <c r="AB652" s="65" t="s">
        <v>125</v>
      </c>
      <c r="AC652" s="65" t="s">
        <v>77</v>
      </c>
      <c r="AD652" s="65" t="s">
        <v>3343</v>
      </c>
      <c r="AE652" s="65" t="s">
        <v>62</v>
      </c>
      <c r="AF652" s="65" t="s">
        <v>62</v>
      </c>
      <c r="AG652" s="65" t="s">
        <v>61</v>
      </c>
      <c r="AH652" s="65" t="s">
        <v>3343</v>
      </c>
      <c r="AI652" s="65" t="s">
        <v>62</v>
      </c>
      <c r="AJ652" s="65" t="s">
        <v>66</v>
      </c>
      <c r="AK652" s="65" t="s">
        <v>72</v>
      </c>
      <c r="AL652" s="65" t="s">
        <v>3343</v>
      </c>
      <c r="AM652" s="65" t="s">
        <v>62</v>
      </c>
    </row>
    <row r="653" spans="1:39" ht="134.25">
      <c r="A653" s="65" t="s">
        <v>3942</v>
      </c>
      <c r="B653" s="65" t="s">
        <v>3186</v>
      </c>
      <c r="C653" s="65" t="s">
        <v>1563</v>
      </c>
      <c r="D653" s="65" t="s">
        <v>230</v>
      </c>
      <c r="E653" s="65" t="s">
        <v>1454</v>
      </c>
      <c r="F653" s="65" t="s">
        <v>114</v>
      </c>
      <c r="G653" s="65" t="s">
        <v>2694</v>
      </c>
      <c r="H653" s="65" t="s">
        <v>1557</v>
      </c>
      <c r="I653" s="65" t="s">
        <v>1568</v>
      </c>
      <c r="J653" s="65" t="s">
        <v>3984</v>
      </c>
      <c r="K653" s="65" t="s">
        <v>3992</v>
      </c>
      <c r="L653" s="65" t="s">
        <v>62</v>
      </c>
      <c r="M653" s="65" t="s">
        <v>62</v>
      </c>
      <c r="N653" s="65" t="s">
        <v>62</v>
      </c>
      <c r="O653" s="65" t="s">
        <v>61</v>
      </c>
      <c r="P653" s="65" t="s">
        <v>61</v>
      </c>
      <c r="Q653" s="65" t="s">
        <v>61</v>
      </c>
      <c r="R653" s="65" t="s">
        <v>61</v>
      </c>
      <c r="S653" s="65" t="s">
        <v>61</v>
      </c>
      <c r="T653" s="65" t="s">
        <v>62</v>
      </c>
      <c r="U653" s="65" t="s">
        <v>62</v>
      </c>
      <c r="V653" s="65" t="s">
        <v>62</v>
      </c>
      <c r="W653" s="65" t="s">
        <v>61</v>
      </c>
      <c r="X653" s="65" t="s">
        <v>3449</v>
      </c>
      <c r="Y653" s="65" t="s">
        <v>76</v>
      </c>
      <c r="Z653" s="68" t="s">
        <v>3343</v>
      </c>
      <c r="AA653" s="65" t="s">
        <v>62</v>
      </c>
      <c r="AB653" s="65" t="s">
        <v>125</v>
      </c>
      <c r="AC653" s="65" t="s">
        <v>77</v>
      </c>
      <c r="AD653" s="65" t="s">
        <v>3343</v>
      </c>
      <c r="AE653" s="65" t="s">
        <v>62</v>
      </c>
      <c r="AF653" s="65" t="s">
        <v>61</v>
      </c>
      <c r="AG653" s="65" t="s">
        <v>61</v>
      </c>
      <c r="AH653" s="65" t="s">
        <v>61</v>
      </c>
      <c r="AI653" s="65" t="s">
        <v>61</v>
      </c>
      <c r="AJ653" s="65" t="s">
        <v>72</v>
      </c>
      <c r="AK653" s="65" t="s">
        <v>72</v>
      </c>
      <c r="AL653" s="65" t="s">
        <v>72</v>
      </c>
      <c r="AM653" s="65" t="s">
        <v>61</v>
      </c>
    </row>
    <row r="654" spans="1:39" ht="134.25">
      <c r="A654" s="65" t="s">
        <v>3943</v>
      </c>
      <c r="B654" s="65" t="s">
        <v>3186</v>
      </c>
      <c r="C654" s="65" t="s">
        <v>1563</v>
      </c>
      <c r="D654" s="65" t="s">
        <v>1575</v>
      </c>
      <c r="E654" s="65" t="s">
        <v>1454</v>
      </c>
      <c r="F654" s="65" t="s">
        <v>114</v>
      </c>
      <c r="G654" s="65" t="s">
        <v>2694</v>
      </c>
      <c r="H654" s="65" t="s">
        <v>1557</v>
      </c>
      <c r="I654" s="65" t="s">
        <v>1576</v>
      </c>
      <c r="J654" s="65" t="s">
        <v>3982</v>
      </c>
      <c r="K654" s="65"/>
      <c r="L654" s="65" t="s">
        <v>62</v>
      </c>
      <c r="M654" s="65" t="s">
        <v>62</v>
      </c>
      <c r="N654" s="65" t="s">
        <v>62</v>
      </c>
      <c r="O654" s="65" t="s">
        <v>61</v>
      </c>
      <c r="P654" s="65" t="s">
        <v>61</v>
      </c>
      <c r="Q654" s="65" t="s">
        <v>61</v>
      </c>
      <c r="R654" s="65" t="s">
        <v>61</v>
      </c>
      <c r="S654" s="65" t="s">
        <v>61</v>
      </c>
      <c r="T654" s="65" t="s">
        <v>62</v>
      </c>
      <c r="U654" s="65" t="s">
        <v>62</v>
      </c>
      <c r="V654" s="65" t="s">
        <v>62</v>
      </c>
      <c r="W654" s="65" t="s">
        <v>61</v>
      </c>
      <c r="X654" s="65" t="s">
        <v>76</v>
      </c>
      <c r="Y654" s="65" t="s">
        <v>76</v>
      </c>
      <c r="Z654" s="65" t="s">
        <v>76</v>
      </c>
      <c r="AA654" s="65" t="s">
        <v>61</v>
      </c>
      <c r="AB654" s="65" t="s">
        <v>77</v>
      </c>
      <c r="AC654" s="65" t="s">
        <v>77</v>
      </c>
      <c r="AD654" s="65" t="s">
        <v>77</v>
      </c>
      <c r="AE654" s="65" t="s">
        <v>61</v>
      </c>
      <c r="AF654" s="65" t="s">
        <v>61</v>
      </c>
      <c r="AG654" s="65" t="s">
        <v>61</v>
      </c>
      <c r="AH654" s="65" t="s">
        <v>61</v>
      </c>
      <c r="AI654" s="65" t="s">
        <v>61</v>
      </c>
      <c r="AJ654" s="65" t="s">
        <v>72</v>
      </c>
      <c r="AK654" s="65" t="s">
        <v>72</v>
      </c>
      <c r="AL654" s="65" t="s">
        <v>72</v>
      </c>
      <c r="AM654" s="65" t="s">
        <v>61</v>
      </c>
    </row>
    <row r="655" spans="1:39" ht="150.75">
      <c r="A655" s="65" t="s">
        <v>3944</v>
      </c>
      <c r="B655" s="65" t="s">
        <v>3186</v>
      </c>
      <c r="C655" s="65" t="s">
        <v>1563</v>
      </c>
      <c r="D655" s="65" t="s">
        <v>1584</v>
      </c>
      <c r="E655" s="65" t="s">
        <v>1454</v>
      </c>
      <c r="F655" s="65" t="s">
        <v>114</v>
      </c>
      <c r="G655" s="65" t="s">
        <v>2694</v>
      </c>
      <c r="H655" s="65" t="s">
        <v>1557</v>
      </c>
      <c r="I655" s="65" t="s">
        <v>1585</v>
      </c>
      <c r="J655" s="65" t="s">
        <v>3982</v>
      </c>
      <c r="K655" s="65"/>
      <c r="L655" s="65" t="s">
        <v>62</v>
      </c>
      <c r="M655" s="65" t="s">
        <v>62</v>
      </c>
      <c r="N655" s="65" t="s">
        <v>62</v>
      </c>
      <c r="O655" s="65" t="s">
        <v>61</v>
      </c>
      <c r="P655" s="65" t="s">
        <v>61</v>
      </c>
      <c r="Q655" s="65" t="s">
        <v>61</v>
      </c>
      <c r="R655" s="65" t="s">
        <v>61</v>
      </c>
      <c r="S655" s="65" t="s">
        <v>61</v>
      </c>
      <c r="T655" s="65" t="s">
        <v>62</v>
      </c>
      <c r="U655" s="65" t="s">
        <v>62</v>
      </c>
      <c r="V655" s="65" t="s">
        <v>62</v>
      </c>
      <c r="W655" s="65" t="s">
        <v>61</v>
      </c>
      <c r="X655" s="65" t="s">
        <v>76</v>
      </c>
      <c r="Y655" s="65" t="s">
        <v>76</v>
      </c>
      <c r="Z655" s="65" t="s">
        <v>76</v>
      </c>
      <c r="AA655" s="65" t="s">
        <v>61</v>
      </c>
      <c r="AB655" s="65" t="s">
        <v>77</v>
      </c>
      <c r="AC655" s="65" t="s">
        <v>77</v>
      </c>
      <c r="AD655" s="65" t="s">
        <v>77</v>
      </c>
      <c r="AE655" s="65" t="s">
        <v>61</v>
      </c>
      <c r="AF655" s="65" t="s">
        <v>61</v>
      </c>
      <c r="AG655" s="65" t="s">
        <v>61</v>
      </c>
      <c r="AH655" s="65" t="s">
        <v>61</v>
      </c>
      <c r="AI655" s="65" t="s">
        <v>61</v>
      </c>
      <c r="AJ655" s="65" t="s">
        <v>72</v>
      </c>
      <c r="AK655" s="65" t="s">
        <v>72</v>
      </c>
      <c r="AL655" s="65" t="s">
        <v>72</v>
      </c>
      <c r="AM655" s="65" t="s">
        <v>61</v>
      </c>
    </row>
    <row r="656" spans="1:39" ht="168">
      <c r="A656" s="65" t="s">
        <v>3945</v>
      </c>
      <c r="B656" s="65" t="s">
        <v>3192</v>
      </c>
      <c r="C656" s="65" t="s">
        <v>783</v>
      </c>
      <c r="D656" s="65" t="s">
        <v>684</v>
      </c>
      <c r="E656" s="65" t="s">
        <v>743</v>
      </c>
      <c r="F656" s="65" t="s">
        <v>80</v>
      </c>
      <c r="G656" s="65" t="s">
        <v>3983</v>
      </c>
      <c r="H656" s="65" t="s">
        <v>777</v>
      </c>
      <c r="I656" s="65" t="s">
        <v>787</v>
      </c>
      <c r="J656" s="65" t="s">
        <v>3982</v>
      </c>
      <c r="K656" s="65"/>
      <c r="L656" s="65" t="s">
        <v>62</v>
      </c>
      <c r="M656" s="65" t="s">
        <v>62</v>
      </c>
      <c r="N656" s="65" t="s">
        <v>62</v>
      </c>
      <c r="O656" s="65" t="s">
        <v>61</v>
      </c>
      <c r="P656" s="65" t="s">
        <v>61</v>
      </c>
      <c r="Q656" s="65" t="s">
        <v>61</v>
      </c>
      <c r="R656" s="65" t="s">
        <v>61</v>
      </c>
      <c r="S656" s="65" t="s">
        <v>61</v>
      </c>
      <c r="T656" s="65" t="s">
        <v>62</v>
      </c>
      <c r="U656" s="65" t="s">
        <v>62</v>
      </c>
      <c r="V656" s="65" t="s">
        <v>62</v>
      </c>
      <c r="W656" s="65" t="s">
        <v>61</v>
      </c>
      <c r="X656" s="65" t="s">
        <v>76</v>
      </c>
      <c r="Y656" s="65" t="s">
        <v>76</v>
      </c>
      <c r="Z656" s="65" t="s">
        <v>76</v>
      </c>
      <c r="AA656" s="65" t="s">
        <v>61</v>
      </c>
      <c r="AB656" s="65" t="s">
        <v>77</v>
      </c>
      <c r="AC656" s="65" t="s">
        <v>77</v>
      </c>
      <c r="AD656" s="65" t="s">
        <v>77</v>
      </c>
      <c r="AE656" s="65" t="s">
        <v>61</v>
      </c>
      <c r="AF656" s="65" t="s">
        <v>61</v>
      </c>
      <c r="AG656" s="65" t="s">
        <v>61</v>
      </c>
      <c r="AH656" s="65" t="s">
        <v>61</v>
      </c>
      <c r="AI656" s="65" t="s">
        <v>61</v>
      </c>
      <c r="AJ656" s="65" t="s">
        <v>72</v>
      </c>
      <c r="AK656" s="65" t="s">
        <v>72</v>
      </c>
      <c r="AL656" s="65" t="s">
        <v>72</v>
      </c>
      <c r="AM656" s="65" t="s">
        <v>61</v>
      </c>
    </row>
    <row r="657" spans="1:39" ht="168">
      <c r="A657" s="65" t="s">
        <v>3946</v>
      </c>
      <c r="B657" s="65" t="s">
        <v>3192</v>
      </c>
      <c r="C657" s="65" t="s">
        <v>783</v>
      </c>
      <c r="D657" s="65" t="s">
        <v>767</v>
      </c>
      <c r="E657" s="65" t="s">
        <v>743</v>
      </c>
      <c r="F657" s="65" t="s">
        <v>80</v>
      </c>
      <c r="G657" s="65" t="s">
        <v>3983</v>
      </c>
      <c r="H657" s="65" t="s">
        <v>777</v>
      </c>
      <c r="I657" s="65" t="s">
        <v>792</v>
      </c>
      <c r="J657" s="65" t="s">
        <v>3982</v>
      </c>
      <c r="K657" s="65"/>
      <c r="L657" s="65" t="s">
        <v>62</v>
      </c>
      <c r="M657" s="65" t="s">
        <v>62</v>
      </c>
      <c r="N657" s="65" t="s">
        <v>62</v>
      </c>
      <c r="O657" s="65" t="s">
        <v>61</v>
      </c>
      <c r="P657" s="65" t="s">
        <v>61</v>
      </c>
      <c r="Q657" s="65" t="s">
        <v>61</v>
      </c>
      <c r="R657" s="65" t="s">
        <v>61</v>
      </c>
      <c r="S657" s="65" t="s">
        <v>61</v>
      </c>
      <c r="T657" s="65" t="s">
        <v>62</v>
      </c>
      <c r="U657" s="65" t="s">
        <v>62</v>
      </c>
      <c r="V657" s="65" t="s">
        <v>62</v>
      </c>
      <c r="W657" s="65" t="s">
        <v>61</v>
      </c>
      <c r="X657" s="65" t="s">
        <v>76</v>
      </c>
      <c r="Y657" s="65" t="s">
        <v>76</v>
      </c>
      <c r="Z657" s="65" t="s">
        <v>76</v>
      </c>
      <c r="AA657" s="65" t="s">
        <v>61</v>
      </c>
      <c r="AB657" s="65" t="s">
        <v>77</v>
      </c>
      <c r="AC657" s="65" t="s">
        <v>77</v>
      </c>
      <c r="AD657" s="65" t="s">
        <v>77</v>
      </c>
      <c r="AE657" s="65" t="s">
        <v>61</v>
      </c>
      <c r="AF657" s="65" t="s">
        <v>61</v>
      </c>
      <c r="AG657" s="65" t="s">
        <v>61</v>
      </c>
      <c r="AH657" s="65" t="s">
        <v>61</v>
      </c>
      <c r="AI657" s="65" t="s">
        <v>61</v>
      </c>
      <c r="AJ657" s="65" t="s">
        <v>72</v>
      </c>
      <c r="AK657" s="65" t="s">
        <v>72</v>
      </c>
      <c r="AL657" s="65" t="s">
        <v>72</v>
      </c>
      <c r="AM657" s="65" t="s">
        <v>61</v>
      </c>
    </row>
    <row r="658" spans="1:39" ht="168">
      <c r="A658" s="65" t="s">
        <v>3246</v>
      </c>
      <c r="B658" s="65" t="s">
        <v>3187</v>
      </c>
      <c r="C658" s="65" t="s">
        <v>783</v>
      </c>
      <c r="D658" s="65" t="s">
        <v>682</v>
      </c>
      <c r="E658" s="65" t="s">
        <v>743</v>
      </c>
      <c r="F658" s="65" t="s">
        <v>80</v>
      </c>
      <c r="G658" s="65" t="s">
        <v>3983</v>
      </c>
      <c r="H658" s="65" t="s">
        <v>777</v>
      </c>
      <c r="I658" s="65" t="s">
        <v>786</v>
      </c>
      <c r="J658" s="65" t="s">
        <v>3984</v>
      </c>
      <c r="K658" s="65" t="s">
        <v>4000</v>
      </c>
      <c r="L658" s="65" t="s">
        <v>62</v>
      </c>
      <c r="M658" s="65" t="s">
        <v>62</v>
      </c>
      <c r="N658" s="65" t="s">
        <v>62</v>
      </c>
      <c r="O658" s="65" t="s">
        <v>61</v>
      </c>
      <c r="P658" s="65" t="s">
        <v>61</v>
      </c>
      <c r="Q658" s="65">
        <v>1</v>
      </c>
      <c r="R658" s="68" t="s">
        <v>3343</v>
      </c>
      <c r="S658" s="65" t="s">
        <v>62</v>
      </c>
      <c r="T658" s="65" t="s">
        <v>62</v>
      </c>
      <c r="U658" s="65">
        <v>2</v>
      </c>
      <c r="V658" s="68" t="s">
        <v>3343</v>
      </c>
      <c r="W658" s="65" t="s">
        <v>62</v>
      </c>
      <c r="X658" s="65" t="s">
        <v>76</v>
      </c>
      <c r="Y658" s="65" t="s">
        <v>76</v>
      </c>
      <c r="Z658" s="65" t="s">
        <v>76</v>
      </c>
      <c r="AA658" s="65" t="s">
        <v>61</v>
      </c>
      <c r="AB658" s="65" t="s">
        <v>77</v>
      </c>
      <c r="AC658" s="65" t="s">
        <v>77</v>
      </c>
      <c r="AD658" s="65" t="s">
        <v>77</v>
      </c>
      <c r="AE658" s="65" t="s">
        <v>61</v>
      </c>
      <c r="AF658" s="65" t="s">
        <v>61</v>
      </c>
      <c r="AG658" s="65" t="s">
        <v>61</v>
      </c>
      <c r="AH658" s="65" t="s">
        <v>61</v>
      </c>
      <c r="AI658" s="65" t="s">
        <v>61</v>
      </c>
      <c r="AJ658" s="65" t="s">
        <v>72</v>
      </c>
      <c r="AK658" s="65" t="s">
        <v>72</v>
      </c>
      <c r="AL658" s="65" t="s">
        <v>72</v>
      </c>
      <c r="AM658" s="65" t="s">
        <v>61</v>
      </c>
    </row>
    <row r="659" spans="1:39" ht="200.25">
      <c r="A659" s="65" t="s">
        <v>3947</v>
      </c>
      <c r="B659" s="65" t="s">
        <v>3187</v>
      </c>
      <c r="C659" s="65" t="s">
        <v>783</v>
      </c>
      <c r="D659" s="65" t="s">
        <v>765</v>
      </c>
      <c r="E659" s="65" t="s">
        <v>743</v>
      </c>
      <c r="F659" s="65" t="s">
        <v>80</v>
      </c>
      <c r="G659" s="65" t="s">
        <v>3983</v>
      </c>
      <c r="H659" s="65" t="s">
        <v>777</v>
      </c>
      <c r="I659" s="65" t="s">
        <v>789</v>
      </c>
      <c r="J659" s="65" t="s">
        <v>3984</v>
      </c>
      <c r="K659" s="65" t="s">
        <v>3985</v>
      </c>
      <c r="L659" s="65" t="s">
        <v>61</v>
      </c>
      <c r="M659" s="65" t="s">
        <v>62</v>
      </c>
      <c r="N659" s="68" t="s">
        <v>3343</v>
      </c>
      <c r="O659" s="65" t="s">
        <v>62</v>
      </c>
      <c r="P659" s="65" t="s">
        <v>61</v>
      </c>
      <c r="Q659" s="65" t="s">
        <v>61</v>
      </c>
      <c r="R659" s="65" t="s">
        <v>61</v>
      </c>
      <c r="S659" s="65" t="s">
        <v>61</v>
      </c>
      <c r="T659" s="65" t="s">
        <v>62</v>
      </c>
      <c r="U659" s="65" t="s">
        <v>62</v>
      </c>
      <c r="V659" s="65" t="s">
        <v>62</v>
      </c>
      <c r="W659" s="65" t="s">
        <v>61</v>
      </c>
      <c r="X659" s="65" t="s">
        <v>3688</v>
      </c>
      <c r="Y659" s="65" t="s">
        <v>76</v>
      </c>
      <c r="Z659" s="68" t="s">
        <v>3343</v>
      </c>
      <c r="AA659" s="65" t="s">
        <v>62</v>
      </c>
      <c r="AB659" s="65" t="s">
        <v>64</v>
      </c>
      <c r="AC659" s="65" t="s">
        <v>77</v>
      </c>
      <c r="AD659" s="65" t="s">
        <v>3343</v>
      </c>
      <c r="AE659" s="65" t="s">
        <v>62</v>
      </c>
      <c r="AF659" s="65" t="s">
        <v>62</v>
      </c>
      <c r="AG659" s="65" t="s">
        <v>61</v>
      </c>
      <c r="AH659" s="65" t="s">
        <v>3343</v>
      </c>
      <c r="AI659" s="65" t="s">
        <v>62</v>
      </c>
      <c r="AJ659" s="65" t="s">
        <v>66</v>
      </c>
      <c r="AK659" s="65" t="s">
        <v>72</v>
      </c>
      <c r="AL659" s="65" t="s">
        <v>3343</v>
      </c>
      <c r="AM659" s="65" t="s">
        <v>62</v>
      </c>
    </row>
    <row r="660" spans="1:39" ht="150.75">
      <c r="A660" s="65" t="s">
        <v>3948</v>
      </c>
      <c r="B660" s="65" t="s">
        <v>3186</v>
      </c>
      <c r="C660" s="65" t="s">
        <v>783</v>
      </c>
      <c r="D660" s="65" t="s">
        <v>678</v>
      </c>
      <c r="E660" s="65" t="s">
        <v>743</v>
      </c>
      <c r="F660" s="65" t="s">
        <v>80</v>
      </c>
      <c r="G660" s="65" t="s">
        <v>80</v>
      </c>
      <c r="H660" s="65" t="s">
        <v>777</v>
      </c>
      <c r="I660" s="65" t="s">
        <v>784</v>
      </c>
      <c r="J660" s="65" t="s">
        <v>3982</v>
      </c>
      <c r="K660" s="65"/>
      <c r="L660" s="65" t="s">
        <v>62</v>
      </c>
      <c r="M660" s="65" t="s">
        <v>62</v>
      </c>
      <c r="N660" s="65" t="s">
        <v>62</v>
      </c>
      <c r="O660" s="65" t="s">
        <v>61</v>
      </c>
      <c r="P660" s="65" t="s">
        <v>61</v>
      </c>
      <c r="Q660" s="65" t="s">
        <v>61</v>
      </c>
      <c r="R660" s="65" t="s">
        <v>61</v>
      </c>
      <c r="S660" s="65" t="s">
        <v>61</v>
      </c>
      <c r="T660" s="65" t="s">
        <v>62</v>
      </c>
      <c r="U660" s="65" t="s">
        <v>62</v>
      </c>
      <c r="V660" s="65" t="s">
        <v>62</v>
      </c>
      <c r="W660" s="65" t="s">
        <v>61</v>
      </c>
      <c r="X660" s="65" t="s">
        <v>76</v>
      </c>
      <c r="Y660" s="65" t="s">
        <v>76</v>
      </c>
      <c r="Z660" s="65" t="s">
        <v>76</v>
      </c>
      <c r="AA660" s="65" t="s">
        <v>61</v>
      </c>
      <c r="AB660" s="65" t="s">
        <v>77</v>
      </c>
      <c r="AC660" s="65" t="s">
        <v>77</v>
      </c>
      <c r="AD660" s="65" t="s">
        <v>77</v>
      </c>
      <c r="AE660" s="65" t="s">
        <v>61</v>
      </c>
      <c r="AF660" s="65" t="s">
        <v>61</v>
      </c>
      <c r="AG660" s="65" t="s">
        <v>61</v>
      </c>
      <c r="AH660" s="65" t="s">
        <v>61</v>
      </c>
      <c r="AI660" s="65" t="s">
        <v>61</v>
      </c>
      <c r="AJ660" s="65" t="s">
        <v>72</v>
      </c>
      <c r="AK660" s="65" t="s">
        <v>72</v>
      </c>
      <c r="AL660" s="65" t="s">
        <v>72</v>
      </c>
      <c r="AM660" s="65" t="s">
        <v>61</v>
      </c>
    </row>
    <row r="661" spans="1:39" ht="150.75">
      <c r="A661" s="65" t="s">
        <v>3949</v>
      </c>
      <c r="B661" s="65" t="s">
        <v>3186</v>
      </c>
      <c r="C661" s="65" t="s">
        <v>783</v>
      </c>
      <c r="D661" s="65" t="s">
        <v>762</v>
      </c>
      <c r="E661" s="65" t="s">
        <v>743</v>
      </c>
      <c r="F661" s="65" t="s">
        <v>80</v>
      </c>
      <c r="G661" s="65" t="s">
        <v>80</v>
      </c>
      <c r="H661" s="65" t="s">
        <v>777</v>
      </c>
      <c r="I661" s="65" t="s">
        <v>788</v>
      </c>
      <c r="J661" s="65" t="s">
        <v>3982</v>
      </c>
      <c r="K661" s="65"/>
      <c r="L661" s="65" t="s">
        <v>62</v>
      </c>
      <c r="M661" s="65" t="s">
        <v>62</v>
      </c>
      <c r="N661" s="65" t="s">
        <v>62</v>
      </c>
      <c r="O661" s="65" t="s">
        <v>61</v>
      </c>
      <c r="P661" s="65" t="s">
        <v>61</v>
      </c>
      <c r="Q661" s="65" t="s">
        <v>61</v>
      </c>
      <c r="R661" s="65" t="s">
        <v>61</v>
      </c>
      <c r="S661" s="65" t="s">
        <v>61</v>
      </c>
      <c r="T661" s="65" t="s">
        <v>62</v>
      </c>
      <c r="U661" s="65" t="s">
        <v>62</v>
      </c>
      <c r="V661" s="65" t="s">
        <v>62</v>
      </c>
      <c r="W661" s="65" t="s">
        <v>61</v>
      </c>
      <c r="X661" s="65" t="s">
        <v>76</v>
      </c>
      <c r="Y661" s="65" t="s">
        <v>76</v>
      </c>
      <c r="Z661" s="65" t="s">
        <v>76</v>
      </c>
      <c r="AA661" s="65" t="s">
        <v>61</v>
      </c>
      <c r="AB661" s="65" t="s">
        <v>77</v>
      </c>
      <c r="AC661" s="65" t="s">
        <v>77</v>
      </c>
      <c r="AD661" s="65" t="s">
        <v>77</v>
      </c>
      <c r="AE661" s="65" t="s">
        <v>61</v>
      </c>
      <c r="AF661" s="65" t="s">
        <v>61</v>
      </c>
      <c r="AG661" s="65" t="s">
        <v>61</v>
      </c>
      <c r="AH661" s="65" t="s">
        <v>61</v>
      </c>
      <c r="AI661" s="65" t="s">
        <v>61</v>
      </c>
      <c r="AJ661" s="65" t="s">
        <v>72</v>
      </c>
      <c r="AK661" s="65" t="s">
        <v>72</v>
      </c>
      <c r="AL661" s="65" t="s">
        <v>72</v>
      </c>
      <c r="AM661" s="65" t="s">
        <v>61</v>
      </c>
    </row>
    <row r="662" spans="1:39" ht="250.5">
      <c r="A662" s="65" t="s">
        <v>3950</v>
      </c>
      <c r="B662" s="65" t="s">
        <v>3192</v>
      </c>
      <c r="C662" s="65" t="s">
        <v>2415</v>
      </c>
      <c r="D662" s="65" t="s">
        <v>1270</v>
      </c>
      <c r="E662" s="65" t="s">
        <v>2408</v>
      </c>
      <c r="F662" s="65" t="s">
        <v>51</v>
      </c>
      <c r="G662" s="65" t="s">
        <v>3983</v>
      </c>
      <c r="H662" s="65" t="s">
        <v>2410</v>
      </c>
      <c r="I662" s="65" t="s">
        <v>3089</v>
      </c>
      <c r="J662" s="65" t="s">
        <v>3984</v>
      </c>
      <c r="K662" s="65" t="s">
        <v>3992</v>
      </c>
      <c r="L662" s="65" t="s">
        <v>62</v>
      </c>
      <c r="M662" s="65" t="s">
        <v>62</v>
      </c>
      <c r="N662" s="65" t="s">
        <v>62</v>
      </c>
      <c r="O662" s="65" t="s">
        <v>61</v>
      </c>
      <c r="P662" s="65" t="s">
        <v>61</v>
      </c>
      <c r="Q662" s="65" t="s">
        <v>61</v>
      </c>
      <c r="R662" s="65" t="s">
        <v>61</v>
      </c>
      <c r="S662" s="65" t="s">
        <v>61</v>
      </c>
      <c r="T662" s="65" t="s">
        <v>62</v>
      </c>
      <c r="U662" s="65" t="s">
        <v>62</v>
      </c>
      <c r="V662" s="65" t="s">
        <v>62</v>
      </c>
      <c r="W662" s="65" t="s">
        <v>61</v>
      </c>
      <c r="X662" s="65" t="s">
        <v>2417</v>
      </c>
      <c r="Y662" s="65" t="s">
        <v>76</v>
      </c>
      <c r="Z662" s="68" t="s">
        <v>3343</v>
      </c>
      <c r="AA662" s="65" t="s">
        <v>62</v>
      </c>
      <c r="AB662" s="65" t="s">
        <v>77</v>
      </c>
      <c r="AC662" s="65" t="s">
        <v>64</v>
      </c>
      <c r="AD662" s="65" t="s">
        <v>3343</v>
      </c>
      <c r="AE662" s="65" t="s">
        <v>62</v>
      </c>
      <c r="AF662" s="65" t="s">
        <v>61</v>
      </c>
      <c r="AG662" s="65" t="s">
        <v>61</v>
      </c>
      <c r="AH662" s="65" t="s">
        <v>61</v>
      </c>
      <c r="AI662" s="65" t="s">
        <v>61</v>
      </c>
      <c r="AJ662" s="65" t="s">
        <v>72</v>
      </c>
      <c r="AK662" s="65" t="s">
        <v>72</v>
      </c>
      <c r="AL662" s="65" t="s">
        <v>72</v>
      </c>
      <c r="AM662" s="65" t="s">
        <v>61</v>
      </c>
    </row>
    <row r="663" spans="1:39" ht="250.5">
      <c r="A663" s="65" t="s">
        <v>3951</v>
      </c>
      <c r="B663" s="65" t="s">
        <v>3187</v>
      </c>
      <c r="C663" s="65" t="s">
        <v>2415</v>
      </c>
      <c r="D663" s="65" t="s">
        <v>1268</v>
      </c>
      <c r="E663" s="65" t="s">
        <v>2408</v>
      </c>
      <c r="F663" s="65" t="s">
        <v>51</v>
      </c>
      <c r="G663" s="65" t="s">
        <v>3983</v>
      </c>
      <c r="H663" s="65" t="s">
        <v>2410</v>
      </c>
      <c r="I663" s="65" t="s">
        <v>3088</v>
      </c>
      <c r="J663" s="65" t="s">
        <v>3982</v>
      </c>
      <c r="K663" s="65"/>
      <c r="L663" s="65" t="s">
        <v>62</v>
      </c>
      <c r="M663" s="65" t="s">
        <v>62</v>
      </c>
      <c r="N663" s="65" t="s">
        <v>62</v>
      </c>
      <c r="O663" s="65" t="s">
        <v>61</v>
      </c>
      <c r="P663" s="65" t="s">
        <v>61</v>
      </c>
      <c r="Q663" s="65" t="s">
        <v>61</v>
      </c>
      <c r="R663" s="65" t="s">
        <v>61</v>
      </c>
      <c r="S663" s="65" t="s">
        <v>61</v>
      </c>
      <c r="T663" s="65" t="s">
        <v>62</v>
      </c>
      <c r="U663" s="65" t="s">
        <v>62</v>
      </c>
      <c r="V663" s="65" t="s">
        <v>62</v>
      </c>
      <c r="W663" s="65" t="s">
        <v>61</v>
      </c>
      <c r="X663" s="65" t="s">
        <v>2417</v>
      </c>
      <c r="Y663" s="65" t="s">
        <v>2417</v>
      </c>
      <c r="Z663" s="65" t="s">
        <v>2417</v>
      </c>
      <c r="AA663" s="65" t="s">
        <v>61</v>
      </c>
      <c r="AB663" s="65" t="s">
        <v>77</v>
      </c>
      <c r="AC663" s="65" t="s">
        <v>77</v>
      </c>
      <c r="AD663" s="65" t="s">
        <v>77</v>
      </c>
      <c r="AE663" s="65" t="s">
        <v>61</v>
      </c>
      <c r="AF663" s="65" t="s">
        <v>61</v>
      </c>
      <c r="AG663" s="65" t="s">
        <v>61</v>
      </c>
      <c r="AH663" s="65" t="s">
        <v>61</v>
      </c>
      <c r="AI663" s="65" t="s">
        <v>61</v>
      </c>
      <c r="AJ663" s="65" t="s">
        <v>72</v>
      </c>
      <c r="AK663" s="65" t="s">
        <v>72</v>
      </c>
      <c r="AL663" s="65" t="s">
        <v>72</v>
      </c>
      <c r="AM663" s="65" t="s">
        <v>61</v>
      </c>
    </row>
    <row r="664" spans="1:39" ht="250.5">
      <c r="A664" s="65" t="s">
        <v>3952</v>
      </c>
      <c r="B664" s="65" t="s">
        <v>3186</v>
      </c>
      <c r="C664" s="65" t="s">
        <v>2415</v>
      </c>
      <c r="D664" s="65" t="s">
        <v>1266</v>
      </c>
      <c r="E664" s="65" t="s">
        <v>2408</v>
      </c>
      <c r="F664" s="65" t="s">
        <v>51</v>
      </c>
      <c r="G664" s="65" t="s">
        <v>51</v>
      </c>
      <c r="H664" s="65" t="s">
        <v>2410</v>
      </c>
      <c r="I664" s="65" t="s">
        <v>3087</v>
      </c>
      <c r="J664" s="65" t="s">
        <v>3982</v>
      </c>
      <c r="K664" s="65"/>
      <c r="L664" s="65" t="s">
        <v>62</v>
      </c>
      <c r="M664" s="65" t="s">
        <v>62</v>
      </c>
      <c r="N664" s="65" t="s">
        <v>62</v>
      </c>
      <c r="O664" s="65" t="s">
        <v>61</v>
      </c>
      <c r="P664" s="65" t="s">
        <v>61</v>
      </c>
      <c r="Q664" s="65" t="s">
        <v>61</v>
      </c>
      <c r="R664" s="65" t="s">
        <v>61</v>
      </c>
      <c r="S664" s="65" t="s">
        <v>61</v>
      </c>
      <c r="T664" s="65" t="s">
        <v>62</v>
      </c>
      <c r="U664" s="65" t="s">
        <v>62</v>
      </c>
      <c r="V664" s="65" t="s">
        <v>62</v>
      </c>
      <c r="W664" s="65" t="s">
        <v>61</v>
      </c>
      <c r="X664" s="65" t="s">
        <v>2417</v>
      </c>
      <c r="Y664" s="65" t="s">
        <v>2417</v>
      </c>
      <c r="Z664" s="65" t="s">
        <v>2417</v>
      </c>
      <c r="AA664" s="65" t="s">
        <v>61</v>
      </c>
      <c r="AB664" s="65" t="s">
        <v>77</v>
      </c>
      <c r="AC664" s="65" t="s">
        <v>77</v>
      </c>
      <c r="AD664" s="65" t="s">
        <v>77</v>
      </c>
      <c r="AE664" s="65" t="s">
        <v>61</v>
      </c>
      <c r="AF664" s="65" t="s">
        <v>61</v>
      </c>
      <c r="AG664" s="65" t="s">
        <v>61</v>
      </c>
      <c r="AH664" s="65" t="s">
        <v>61</v>
      </c>
      <c r="AI664" s="65" t="s">
        <v>61</v>
      </c>
      <c r="AJ664" s="65" t="s">
        <v>72</v>
      </c>
      <c r="AK664" s="65" t="s">
        <v>72</v>
      </c>
      <c r="AL664" s="65" t="s">
        <v>72</v>
      </c>
      <c r="AM664" s="65" t="s">
        <v>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7C188-275D-4F1F-9681-EDA516B3FE8D}">
  <dimension ref="A1:AH664"/>
  <sheetViews>
    <sheetView topLeftCell="B1" workbookViewId="0">
      <selection activeCell="J284" sqref="J284"/>
    </sheetView>
  </sheetViews>
  <sheetFormatPr defaultRowHeight="15"/>
  <cols>
    <col min="1" max="4" width="11.42578125" bestFit="1" customWidth="1"/>
    <col min="5" max="5" width="10.7109375" bestFit="1" customWidth="1"/>
    <col min="6" max="11" width="11.42578125" bestFit="1" customWidth="1"/>
    <col min="12" max="12" width="10.5703125" bestFit="1" customWidth="1"/>
    <col min="13" max="17" width="11.42578125" bestFit="1" customWidth="1"/>
    <col min="18" max="18" width="30.7109375" bestFit="1" customWidth="1"/>
    <col min="19" max="19" width="11.28515625" bestFit="1" customWidth="1"/>
    <col min="20" max="24" width="11.42578125" bestFit="1" customWidth="1"/>
    <col min="25" max="25" width="9.85546875" bestFit="1" customWidth="1"/>
    <col min="26" max="26" width="10.42578125" bestFit="1" customWidth="1"/>
    <col min="27" max="32" width="11.42578125" bestFit="1" customWidth="1"/>
    <col min="33" max="33" width="24.85546875" customWidth="1"/>
    <col min="34" max="34" width="13.42578125" customWidth="1"/>
    <col min="35" max="35" width="19.140625" customWidth="1"/>
  </cols>
  <sheetData>
    <row r="1" spans="1:34">
      <c r="A1" s="82" t="s">
        <v>0</v>
      </c>
      <c r="B1" s="83" t="s">
        <v>1</v>
      </c>
      <c r="C1" s="83" t="s">
        <v>2</v>
      </c>
      <c r="D1" s="83" t="s">
        <v>3</v>
      </c>
      <c r="E1" s="83" t="s">
        <v>4</v>
      </c>
      <c r="F1" s="83" t="s">
        <v>5</v>
      </c>
      <c r="G1" s="83" t="s">
        <v>2669</v>
      </c>
      <c r="H1" s="83" t="s">
        <v>7</v>
      </c>
      <c r="I1" s="83" t="s">
        <v>8</v>
      </c>
      <c r="J1" s="83" t="s">
        <v>9</v>
      </c>
      <c r="K1" s="83" t="s">
        <v>11</v>
      </c>
      <c r="L1" s="83" t="s">
        <v>12</v>
      </c>
      <c r="M1" s="83" t="s">
        <v>13</v>
      </c>
      <c r="N1" s="83" t="s">
        <v>14</v>
      </c>
      <c r="O1" s="83" t="s">
        <v>15</v>
      </c>
      <c r="P1" s="83" t="s">
        <v>16</v>
      </c>
      <c r="Q1" s="83" t="s">
        <v>17</v>
      </c>
      <c r="R1" s="83" t="s">
        <v>18</v>
      </c>
      <c r="S1" s="83" t="s">
        <v>19</v>
      </c>
      <c r="T1" s="83" t="s">
        <v>20</v>
      </c>
      <c r="U1" s="83" t="s">
        <v>21</v>
      </c>
      <c r="V1" s="83" t="s">
        <v>3176</v>
      </c>
      <c r="W1" s="83" t="s">
        <v>23</v>
      </c>
      <c r="X1" s="83" t="s">
        <v>24</v>
      </c>
      <c r="Y1" s="83" t="s">
        <v>3177</v>
      </c>
      <c r="Z1" s="83" t="s">
        <v>3178</v>
      </c>
      <c r="AA1" s="83" t="s">
        <v>3179</v>
      </c>
      <c r="AB1" s="83" t="s">
        <v>3180</v>
      </c>
      <c r="AC1" s="83" t="s">
        <v>3181</v>
      </c>
      <c r="AD1" s="83" t="s">
        <v>3182</v>
      </c>
      <c r="AE1" s="83" t="s">
        <v>3183</v>
      </c>
      <c r="AF1" s="83" t="s">
        <v>3184</v>
      </c>
      <c r="AG1" s="84" t="s">
        <v>3185</v>
      </c>
      <c r="AH1" s="83" t="s">
        <v>4031</v>
      </c>
    </row>
    <row r="2" spans="1:34" ht="265.5" hidden="1" customHeight="1">
      <c r="A2" s="72" t="s">
        <v>49</v>
      </c>
      <c r="B2" s="73" t="s">
        <v>79</v>
      </c>
      <c r="C2" s="73" t="s">
        <v>51</v>
      </c>
      <c r="D2" s="73" t="s">
        <v>51</v>
      </c>
      <c r="E2" s="73" t="s">
        <v>52</v>
      </c>
      <c r="F2" s="73" t="s">
        <v>2670</v>
      </c>
      <c r="G2" s="73" t="s">
        <v>54</v>
      </c>
      <c r="H2" s="73">
        <v>1</v>
      </c>
      <c r="I2" s="73" t="s">
        <v>55</v>
      </c>
      <c r="J2" s="73" t="s">
        <v>55</v>
      </c>
      <c r="K2" s="73" t="s">
        <v>57</v>
      </c>
      <c r="L2" s="73" t="s">
        <v>58</v>
      </c>
      <c r="M2" s="73" t="s">
        <v>59</v>
      </c>
      <c r="N2" s="73" t="s">
        <v>60</v>
      </c>
      <c r="O2" s="73" t="s">
        <v>61</v>
      </c>
      <c r="P2" s="73" t="s">
        <v>61</v>
      </c>
      <c r="Q2" s="73" t="s">
        <v>62</v>
      </c>
      <c r="R2" s="73" t="s">
        <v>63</v>
      </c>
      <c r="S2" s="73" t="s">
        <v>64</v>
      </c>
      <c r="T2" s="73" t="s">
        <v>62</v>
      </c>
      <c r="U2" s="73" t="s">
        <v>65</v>
      </c>
      <c r="V2" s="73" t="s">
        <v>66</v>
      </c>
      <c r="W2" s="73" t="s">
        <v>61</v>
      </c>
      <c r="X2" s="73" t="s">
        <v>67</v>
      </c>
      <c r="Y2" s="73" t="s">
        <v>3186</v>
      </c>
      <c r="Z2" s="73" t="s">
        <v>3226</v>
      </c>
      <c r="AA2" s="73">
        <f>IF(Table5[[#This Row],[task_success]]="Yes",1,0)</f>
        <v>0</v>
      </c>
      <c r="AB2" s="73">
        <f>IF(Table5[[#This Row],[task_success]]="Partial",1,0)</f>
        <v>0</v>
      </c>
      <c r="AC2" s="73">
        <f>IF(Table5[[#This Row],[task_success]]="No",1,0)</f>
        <v>1</v>
      </c>
      <c r="AD2" s="73">
        <f>IF(Table5[[#This Row],[exact_match]]="Yes",1,0)</f>
        <v>0</v>
      </c>
      <c r="AE2" s="73">
        <f>IF(Table5[[#This Row],[unintended_change_present]]="Yes",1,0)</f>
        <v>1</v>
      </c>
      <c r="AF2" s="73">
        <f>IF(Table5[[#This Row],[missed_required_change]]="Yes",1,0)</f>
        <v>1</v>
      </c>
      <c r="AG2" s="74">
        <f>IF(OR(Table5[[#This Row],[severity]]="Medium",Table5[[#This Row],[severity]]="High"),1,0)</f>
        <v>1</v>
      </c>
      <c r="AH2" s="85" t="str">
        <f>TRIM(Table5[[#This Row],[severity]])</f>
        <v>High</v>
      </c>
    </row>
    <row r="3" spans="1:34" ht="409.6" hidden="1">
      <c r="A3" s="75" t="s">
        <v>49</v>
      </c>
      <c r="B3" s="76" t="s">
        <v>79</v>
      </c>
      <c r="C3" s="76" t="s">
        <v>80</v>
      </c>
      <c r="D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 s="76" t="s">
        <v>81</v>
      </c>
      <c r="F3" s="76" t="s">
        <v>82</v>
      </c>
      <c r="G3" s="76" t="s">
        <v>2680</v>
      </c>
      <c r="H3" s="76">
        <v>1</v>
      </c>
      <c r="I3" s="76" t="s">
        <v>84</v>
      </c>
      <c r="J3" s="76" t="s">
        <v>84</v>
      </c>
      <c r="K3" s="76" t="s">
        <v>85</v>
      </c>
      <c r="L3" s="76" t="s">
        <v>86</v>
      </c>
      <c r="M3" s="76" t="s">
        <v>87</v>
      </c>
      <c r="N3" s="76" t="s">
        <v>88</v>
      </c>
      <c r="O3" s="76" t="s">
        <v>62</v>
      </c>
      <c r="P3" s="76" t="s">
        <v>61</v>
      </c>
      <c r="Q3" s="76" t="s">
        <v>62</v>
      </c>
      <c r="R3" s="76" t="s">
        <v>76</v>
      </c>
      <c r="S3" s="76" t="s">
        <v>77</v>
      </c>
      <c r="T3" s="76" t="s">
        <v>61</v>
      </c>
      <c r="U3" s="76" t="s">
        <v>89</v>
      </c>
      <c r="V3" s="76" t="s">
        <v>72</v>
      </c>
      <c r="W3" s="76" t="s">
        <v>62</v>
      </c>
      <c r="X3" s="76" t="s">
        <v>73</v>
      </c>
      <c r="Y3" s="76" t="s">
        <v>3186</v>
      </c>
      <c r="Z3" s="76" t="s">
        <v>3537</v>
      </c>
      <c r="AA3" s="73">
        <f>IF(Table5[[#This Row],[task_success]]="Yes",1,0)</f>
        <v>1</v>
      </c>
      <c r="AB3" s="73">
        <f>IF(Table5[[#This Row],[task_success]]="Partial",1,0)</f>
        <v>0</v>
      </c>
      <c r="AC3" s="73">
        <f>IF(Table5[[#This Row],[task_success]]="No",1,0)</f>
        <v>0</v>
      </c>
      <c r="AD3" s="73">
        <f>IF(Table5[[#This Row],[exact_match]]="Yes",1,0)</f>
        <v>0</v>
      </c>
      <c r="AE3" s="73">
        <f>IF(Table5[[#This Row],[unintended_change_present]]="Yes",1,0)</f>
        <v>1</v>
      </c>
      <c r="AF3" s="73">
        <f>IF(Table5[[#This Row],[missed_required_change]]="Yes",1,0)</f>
        <v>0</v>
      </c>
      <c r="AG3" s="74">
        <f>IF(OR(Table5[[#This Row],[severity]]="Medium",Table5[[#This Row],[severity]]="High"),1,0)</f>
        <v>0</v>
      </c>
      <c r="AH3" s="73" t="str">
        <f>TRIM(Table5[[#This Row],[severity]])</f>
        <v>Low</v>
      </c>
    </row>
    <row r="4" spans="1:34" ht="409.6" hidden="1">
      <c r="A4" s="72" t="s">
        <v>49</v>
      </c>
      <c r="B4" s="73" t="s">
        <v>79</v>
      </c>
      <c r="C4" s="73" t="s">
        <v>80</v>
      </c>
      <c r="D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 s="73" t="s">
        <v>94</v>
      </c>
      <c r="F4" s="73" t="s">
        <v>2686</v>
      </c>
      <c r="G4" s="73" t="s">
        <v>2687</v>
      </c>
      <c r="H4" s="73">
        <v>1</v>
      </c>
      <c r="I4" s="73" t="s">
        <v>97</v>
      </c>
      <c r="J4" s="73" t="s">
        <v>97</v>
      </c>
      <c r="K4" s="73" t="s">
        <v>98</v>
      </c>
      <c r="L4" s="73" t="s">
        <v>99</v>
      </c>
      <c r="M4" s="73" t="s">
        <v>100</v>
      </c>
      <c r="N4" s="73" t="s">
        <v>101</v>
      </c>
      <c r="O4" s="73" t="s">
        <v>102</v>
      </c>
      <c r="P4" s="73" t="s">
        <v>61</v>
      </c>
      <c r="Q4" s="73" t="s">
        <v>62</v>
      </c>
      <c r="R4" s="73" t="s">
        <v>138</v>
      </c>
      <c r="S4" s="73" t="s">
        <v>64</v>
      </c>
      <c r="T4" s="73" t="s">
        <v>62</v>
      </c>
      <c r="U4" s="73" t="s">
        <v>104</v>
      </c>
      <c r="V4" s="73" t="s">
        <v>66</v>
      </c>
      <c r="W4" s="73" t="s">
        <v>61</v>
      </c>
      <c r="X4" s="73" t="s">
        <v>105</v>
      </c>
      <c r="Y4" s="73" t="s">
        <v>3186</v>
      </c>
      <c r="Z4" s="73" t="s">
        <v>3721</v>
      </c>
      <c r="AA4" s="73">
        <f>IF(Table5[[#This Row],[task_success]]="Yes",1,0)</f>
        <v>0</v>
      </c>
      <c r="AB4" s="73">
        <f>IF(Table5[[#This Row],[task_success]]="Partial",1,0)</f>
        <v>1</v>
      </c>
      <c r="AC4" s="73">
        <f>IF(Table5[[#This Row],[task_success]]="No",1,0)</f>
        <v>0</v>
      </c>
      <c r="AD4" s="73">
        <f>IF(Table5[[#This Row],[exact_match]]="Yes",1,0)</f>
        <v>0</v>
      </c>
      <c r="AE4" s="73">
        <f>IF(Table5[[#This Row],[unintended_change_present]]="Yes",1,0)</f>
        <v>1</v>
      </c>
      <c r="AF4" s="73">
        <f>IF(Table5[[#This Row],[missed_required_change]]="Yes",1,0)</f>
        <v>1</v>
      </c>
      <c r="AG4" s="74">
        <f>IF(OR(Table5[[#This Row],[severity]]="Medium",Table5[[#This Row],[severity]]="High"),1,0)</f>
        <v>1</v>
      </c>
      <c r="AH4" s="73" t="str">
        <f>TRIM(Table5[[#This Row],[severity]])</f>
        <v>High</v>
      </c>
    </row>
    <row r="5" spans="1:34" ht="351" hidden="1">
      <c r="A5" s="75" t="s">
        <v>49</v>
      </c>
      <c r="B5" s="76" t="s">
        <v>79</v>
      </c>
      <c r="C5" s="76" t="s">
        <v>114</v>
      </c>
      <c r="D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 s="76" t="s">
        <v>115</v>
      </c>
      <c r="F5" s="76" t="s">
        <v>2695</v>
      </c>
      <c r="G5" s="76" t="s">
        <v>2696</v>
      </c>
      <c r="H5" s="76">
        <v>3</v>
      </c>
      <c r="I5" s="76" t="s">
        <v>118</v>
      </c>
      <c r="J5" s="76" t="s">
        <v>119</v>
      </c>
      <c r="K5" s="76" t="s">
        <v>120</v>
      </c>
      <c r="L5" s="76" t="s">
        <v>121</v>
      </c>
      <c r="M5" s="76" t="s">
        <v>122</v>
      </c>
      <c r="N5" s="76" t="s">
        <v>123</v>
      </c>
      <c r="O5" s="76" t="s">
        <v>62</v>
      </c>
      <c r="P5" s="76" t="s">
        <v>61</v>
      </c>
      <c r="Q5" s="76" t="s">
        <v>62</v>
      </c>
      <c r="R5" s="76" t="s">
        <v>3424</v>
      </c>
      <c r="S5" s="76" t="s">
        <v>125</v>
      </c>
      <c r="T5" s="76" t="s">
        <v>61</v>
      </c>
      <c r="U5" s="76" t="s">
        <v>126</v>
      </c>
      <c r="V5" s="76" t="s">
        <v>72</v>
      </c>
      <c r="W5" s="76" t="s">
        <v>62</v>
      </c>
      <c r="X5" s="76" t="s">
        <v>73</v>
      </c>
      <c r="Y5" s="76" t="s">
        <v>3186</v>
      </c>
      <c r="Z5" s="76" t="s">
        <v>3611</v>
      </c>
      <c r="AA5" s="73">
        <f>IF(Table5[[#This Row],[task_success]]="Yes",1,0)</f>
        <v>1</v>
      </c>
      <c r="AB5" s="73">
        <f>IF(Table5[[#This Row],[task_success]]="Partial",1,0)</f>
        <v>0</v>
      </c>
      <c r="AC5" s="73">
        <f>IF(Table5[[#This Row],[task_success]]="No",1,0)</f>
        <v>0</v>
      </c>
      <c r="AD5" s="73">
        <f>IF(Table5[[#This Row],[exact_match]]="Yes",1,0)</f>
        <v>0</v>
      </c>
      <c r="AE5" s="73">
        <f>IF(Table5[[#This Row],[unintended_change_present]]="Yes",1,0)</f>
        <v>1</v>
      </c>
      <c r="AF5" s="73">
        <f>IF(Table5[[#This Row],[missed_required_change]]="Yes",1,0)</f>
        <v>0</v>
      </c>
      <c r="AG5" s="74">
        <f>IF(OR(Table5[[#This Row],[severity]]="Medium",Table5[[#This Row],[severity]]="High"),1,0)</f>
        <v>1</v>
      </c>
      <c r="AH5" s="73" t="str">
        <f>TRIM(Table5[[#This Row],[severity]])</f>
        <v>Medium</v>
      </c>
    </row>
    <row r="6" spans="1:34" ht="351" hidden="1">
      <c r="A6" s="72" t="s">
        <v>49</v>
      </c>
      <c r="B6" s="73" t="s">
        <v>79</v>
      </c>
      <c r="C6" s="73" t="s">
        <v>114</v>
      </c>
      <c r="D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6" s="73" t="s">
        <v>115</v>
      </c>
      <c r="F6" s="73" t="s">
        <v>2695</v>
      </c>
      <c r="G6" s="73" t="s">
        <v>2696</v>
      </c>
      <c r="H6" s="73">
        <v>3</v>
      </c>
      <c r="I6" s="73" t="s">
        <v>118</v>
      </c>
      <c r="J6" s="73" t="s">
        <v>131</v>
      </c>
      <c r="K6" s="73" t="s">
        <v>120</v>
      </c>
      <c r="L6" s="73" t="s">
        <v>121</v>
      </c>
      <c r="M6" s="73" t="s">
        <v>132</v>
      </c>
      <c r="N6" s="73" t="s">
        <v>133</v>
      </c>
      <c r="O6" s="73" t="s">
        <v>62</v>
      </c>
      <c r="P6" s="73" t="s">
        <v>61</v>
      </c>
      <c r="Q6" s="73" t="s">
        <v>62</v>
      </c>
      <c r="R6" s="73" t="s">
        <v>3424</v>
      </c>
      <c r="S6" s="73" t="s">
        <v>125</v>
      </c>
      <c r="T6" s="73" t="s">
        <v>61</v>
      </c>
      <c r="U6" s="73" t="s">
        <v>126</v>
      </c>
      <c r="V6" s="73" t="s">
        <v>72</v>
      </c>
      <c r="W6" s="73" t="s">
        <v>62</v>
      </c>
      <c r="X6" s="73" t="s">
        <v>73</v>
      </c>
      <c r="Y6" s="73" t="s">
        <v>3186</v>
      </c>
      <c r="Z6" s="73" t="s">
        <v>3615</v>
      </c>
      <c r="AA6" s="73">
        <f>IF(Table5[[#This Row],[task_success]]="Yes",1,0)</f>
        <v>1</v>
      </c>
      <c r="AB6" s="73">
        <f>IF(Table5[[#This Row],[task_success]]="Partial",1,0)</f>
        <v>0</v>
      </c>
      <c r="AC6" s="73">
        <f>IF(Table5[[#This Row],[task_success]]="No",1,0)</f>
        <v>0</v>
      </c>
      <c r="AD6" s="73">
        <f>IF(Table5[[#This Row],[exact_match]]="Yes",1,0)</f>
        <v>0</v>
      </c>
      <c r="AE6" s="73">
        <f>IF(Table5[[#This Row],[unintended_change_present]]="Yes",1,0)</f>
        <v>1</v>
      </c>
      <c r="AF6" s="73">
        <f>IF(Table5[[#This Row],[missed_required_change]]="Yes",1,0)</f>
        <v>0</v>
      </c>
      <c r="AG6" s="74">
        <f>IF(OR(Table5[[#This Row],[severity]]="Medium",Table5[[#This Row],[severity]]="High"),1,0)</f>
        <v>1</v>
      </c>
      <c r="AH6" s="73" t="str">
        <f>TRIM(Table5[[#This Row],[severity]])</f>
        <v>Medium</v>
      </c>
    </row>
    <row r="7" spans="1:34" ht="351" hidden="1">
      <c r="A7" s="75" t="s">
        <v>49</v>
      </c>
      <c r="B7" s="76" t="s">
        <v>79</v>
      </c>
      <c r="C7" s="76" t="s">
        <v>114</v>
      </c>
      <c r="D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7" s="76" t="s">
        <v>115</v>
      </c>
      <c r="F7" s="76" t="s">
        <v>2695</v>
      </c>
      <c r="G7" s="76" t="s">
        <v>2696</v>
      </c>
      <c r="H7" s="76">
        <v>3</v>
      </c>
      <c r="I7" s="76" t="s">
        <v>118</v>
      </c>
      <c r="J7" s="76" t="s">
        <v>140</v>
      </c>
      <c r="K7" s="76" t="s">
        <v>120</v>
      </c>
      <c r="L7" s="76" t="s">
        <v>121</v>
      </c>
      <c r="M7" s="76" t="s">
        <v>141</v>
      </c>
      <c r="N7" s="76" t="s">
        <v>142</v>
      </c>
      <c r="O7" s="76" t="s">
        <v>62</v>
      </c>
      <c r="P7" s="76" t="s">
        <v>61</v>
      </c>
      <c r="Q7" s="76" t="s">
        <v>62</v>
      </c>
      <c r="R7" s="76" t="s">
        <v>3424</v>
      </c>
      <c r="S7" s="76" t="s">
        <v>125</v>
      </c>
      <c r="T7" s="76" t="s">
        <v>61</v>
      </c>
      <c r="U7" s="76" t="s">
        <v>126</v>
      </c>
      <c r="V7" s="76" t="s">
        <v>72</v>
      </c>
      <c r="W7" s="76" t="s">
        <v>62</v>
      </c>
      <c r="X7" s="76" t="s">
        <v>73</v>
      </c>
      <c r="Y7" s="76" t="s">
        <v>3186</v>
      </c>
      <c r="Z7" s="76" t="s">
        <v>3616</v>
      </c>
      <c r="AA7" s="73">
        <f>IF(Table5[[#This Row],[task_success]]="Yes",1,0)</f>
        <v>1</v>
      </c>
      <c r="AB7" s="73">
        <f>IF(Table5[[#This Row],[task_success]]="Partial",1,0)</f>
        <v>0</v>
      </c>
      <c r="AC7" s="73">
        <f>IF(Table5[[#This Row],[task_success]]="No",1,0)</f>
        <v>0</v>
      </c>
      <c r="AD7" s="73">
        <f>IF(Table5[[#This Row],[exact_match]]="Yes",1,0)</f>
        <v>0</v>
      </c>
      <c r="AE7" s="73">
        <f>IF(Table5[[#This Row],[unintended_change_present]]="Yes",1,0)</f>
        <v>1</v>
      </c>
      <c r="AF7" s="73">
        <f>IF(Table5[[#This Row],[missed_required_change]]="Yes",1,0)</f>
        <v>0</v>
      </c>
      <c r="AG7" s="74">
        <f>IF(OR(Table5[[#This Row],[severity]]="Medium",Table5[[#This Row],[severity]]="High"),1,0)</f>
        <v>1</v>
      </c>
      <c r="AH7" s="73" t="str">
        <f>TRIM(Table5[[#This Row],[severity]])</f>
        <v>Medium</v>
      </c>
    </row>
    <row r="8" spans="1:34" ht="234" hidden="1">
      <c r="A8" s="72" t="s">
        <v>49</v>
      </c>
      <c r="B8" s="73" t="s">
        <v>79</v>
      </c>
      <c r="C8" s="73" t="s">
        <v>149</v>
      </c>
      <c r="D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8" s="73" t="s">
        <v>150</v>
      </c>
      <c r="F8" s="73" t="s">
        <v>2705</v>
      </c>
      <c r="G8" s="73" t="s">
        <v>152</v>
      </c>
      <c r="H8" s="73">
        <v>1</v>
      </c>
      <c r="I8" s="73" t="s">
        <v>2706</v>
      </c>
      <c r="J8" s="73" t="s">
        <v>2706</v>
      </c>
      <c r="K8" s="73" t="s">
        <v>154</v>
      </c>
      <c r="L8" s="73" t="s">
        <v>155</v>
      </c>
      <c r="M8" s="73" t="s">
        <v>87</v>
      </c>
      <c r="N8" s="73" t="s">
        <v>156</v>
      </c>
      <c r="O8" s="73" t="s">
        <v>62</v>
      </c>
      <c r="P8" s="73" t="s">
        <v>61</v>
      </c>
      <c r="Q8" s="73" t="s">
        <v>62</v>
      </c>
      <c r="R8" s="73" t="s">
        <v>76</v>
      </c>
      <c r="S8" s="73" t="s">
        <v>77</v>
      </c>
      <c r="T8" s="73" t="s">
        <v>61</v>
      </c>
      <c r="U8" s="73" t="s">
        <v>89</v>
      </c>
      <c r="V8" s="73" t="s">
        <v>72</v>
      </c>
      <c r="W8" s="73" t="s">
        <v>62</v>
      </c>
      <c r="X8" s="73" t="s">
        <v>73</v>
      </c>
      <c r="Y8" s="73" t="s">
        <v>3186</v>
      </c>
      <c r="Z8" s="73" t="s">
        <v>3843</v>
      </c>
      <c r="AA8" s="73">
        <f>IF(Table5[[#This Row],[task_success]]="Yes",1,0)</f>
        <v>1</v>
      </c>
      <c r="AB8" s="73">
        <f>IF(Table5[[#This Row],[task_success]]="Partial",1,0)</f>
        <v>0</v>
      </c>
      <c r="AC8" s="73">
        <f>IF(Table5[[#This Row],[task_success]]="No",1,0)</f>
        <v>0</v>
      </c>
      <c r="AD8" s="73">
        <f>IF(Table5[[#This Row],[exact_match]]="Yes",1,0)</f>
        <v>0</v>
      </c>
      <c r="AE8" s="73">
        <f>IF(Table5[[#This Row],[unintended_change_present]]="Yes",1,0)</f>
        <v>1</v>
      </c>
      <c r="AF8" s="73">
        <f>IF(Table5[[#This Row],[missed_required_change]]="Yes",1,0)</f>
        <v>0</v>
      </c>
      <c r="AG8" s="74">
        <f>IF(OR(Table5[[#This Row],[severity]]="Medium",Table5[[#This Row],[severity]]="High"),1,0)</f>
        <v>0</v>
      </c>
      <c r="AH8" s="73" t="str">
        <f>TRIM(Table5[[#This Row],[severity]])</f>
        <v>Low</v>
      </c>
    </row>
    <row r="9" spans="1:34" ht="234" hidden="1">
      <c r="A9" s="75" t="s">
        <v>49</v>
      </c>
      <c r="B9" s="76" t="s">
        <v>79</v>
      </c>
      <c r="C9" s="76" t="s">
        <v>149</v>
      </c>
      <c r="D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9" s="76" t="s">
        <v>167</v>
      </c>
      <c r="F9" s="76" t="s">
        <v>2707</v>
      </c>
      <c r="G9" s="76">
        <v>5300156</v>
      </c>
      <c r="H9" s="76">
        <v>1</v>
      </c>
      <c r="I9" s="76" t="s">
        <v>169</v>
      </c>
      <c r="J9" s="76" t="s">
        <v>169</v>
      </c>
      <c r="K9" s="76" t="s">
        <v>170</v>
      </c>
      <c r="L9" s="76" t="s">
        <v>171</v>
      </c>
      <c r="M9" s="76" t="s">
        <v>172</v>
      </c>
      <c r="N9" s="76" t="s">
        <v>173</v>
      </c>
      <c r="O9" s="76" t="s">
        <v>62</v>
      </c>
      <c r="P9" s="76" t="s">
        <v>61</v>
      </c>
      <c r="Q9" s="76" t="s">
        <v>62</v>
      </c>
      <c r="R9" s="76" t="s">
        <v>76</v>
      </c>
      <c r="S9" s="76" t="s">
        <v>77</v>
      </c>
      <c r="T9" s="76" t="s">
        <v>61</v>
      </c>
      <c r="U9" s="76" t="s">
        <v>89</v>
      </c>
      <c r="V9" s="76" t="s">
        <v>72</v>
      </c>
      <c r="W9" s="76" t="s">
        <v>62</v>
      </c>
      <c r="X9" s="76" t="s">
        <v>73</v>
      </c>
      <c r="Y9" s="76" t="s">
        <v>3186</v>
      </c>
      <c r="Z9" s="76" t="s">
        <v>3506</v>
      </c>
      <c r="AA9" s="73">
        <f>IF(Table5[[#This Row],[task_success]]="Yes",1,0)</f>
        <v>1</v>
      </c>
      <c r="AB9" s="73">
        <f>IF(Table5[[#This Row],[task_success]]="Partial",1,0)</f>
        <v>0</v>
      </c>
      <c r="AC9" s="73">
        <f>IF(Table5[[#This Row],[task_success]]="No",1,0)</f>
        <v>0</v>
      </c>
      <c r="AD9" s="73">
        <f>IF(Table5[[#This Row],[exact_match]]="Yes",1,0)</f>
        <v>0</v>
      </c>
      <c r="AE9" s="73">
        <f>IF(Table5[[#This Row],[unintended_change_present]]="Yes",1,0)</f>
        <v>1</v>
      </c>
      <c r="AF9" s="73">
        <f>IF(Table5[[#This Row],[missed_required_change]]="Yes",1,0)</f>
        <v>0</v>
      </c>
      <c r="AG9" s="74">
        <f>IF(OR(Table5[[#This Row],[severity]]="Medium",Table5[[#This Row],[severity]]="High"),1,0)</f>
        <v>0</v>
      </c>
      <c r="AH9" s="73" t="str">
        <f>TRIM(Table5[[#This Row],[severity]])</f>
        <v>Low</v>
      </c>
    </row>
    <row r="10" spans="1:34" ht="234" hidden="1">
      <c r="A10" s="72" t="s">
        <v>49</v>
      </c>
      <c r="B10" s="73" t="s">
        <v>79</v>
      </c>
      <c r="C10" s="73" t="s">
        <v>180</v>
      </c>
      <c r="D1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0" s="73" t="s">
        <v>181</v>
      </c>
      <c r="F10" s="73" t="s">
        <v>182</v>
      </c>
      <c r="G10" s="73" t="s">
        <v>183</v>
      </c>
      <c r="H10" s="73">
        <v>1</v>
      </c>
      <c r="I10" s="73" t="s">
        <v>184</v>
      </c>
      <c r="J10" s="73" t="s">
        <v>184</v>
      </c>
      <c r="K10" s="73" t="s">
        <v>185</v>
      </c>
      <c r="L10" s="73" t="s">
        <v>186</v>
      </c>
      <c r="M10" s="73" t="s">
        <v>187</v>
      </c>
      <c r="N10" s="73" t="s">
        <v>188</v>
      </c>
      <c r="O10" s="73" t="s">
        <v>62</v>
      </c>
      <c r="P10" s="73" t="s">
        <v>61</v>
      </c>
      <c r="Q10" s="73" t="s">
        <v>62</v>
      </c>
      <c r="R10" s="73" t="s">
        <v>76</v>
      </c>
      <c r="S10" s="73" t="s">
        <v>77</v>
      </c>
      <c r="T10" s="73" t="s">
        <v>61</v>
      </c>
      <c r="U10" s="73" t="s">
        <v>89</v>
      </c>
      <c r="V10" s="73" t="s">
        <v>72</v>
      </c>
      <c r="W10" s="73" t="s">
        <v>62</v>
      </c>
      <c r="X10" s="73" t="s">
        <v>73</v>
      </c>
      <c r="Y10" s="73" t="s">
        <v>3186</v>
      </c>
      <c r="Z10" s="73" t="s">
        <v>3646</v>
      </c>
      <c r="AA10" s="73">
        <f>IF(Table5[[#This Row],[task_success]]="Yes",1,0)</f>
        <v>1</v>
      </c>
      <c r="AB10" s="73">
        <f>IF(Table5[[#This Row],[task_success]]="Partial",1,0)</f>
        <v>0</v>
      </c>
      <c r="AC10" s="73">
        <f>IF(Table5[[#This Row],[task_success]]="No",1,0)</f>
        <v>0</v>
      </c>
      <c r="AD10" s="73">
        <f>IF(Table5[[#This Row],[exact_match]]="Yes",1,0)</f>
        <v>0</v>
      </c>
      <c r="AE10" s="73">
        <f>IF(Table5[[#This Row],[unintended_change_present]]="Yes",1,0)</f>
        <v>1</v>
      </c>
      <c r="AF10" s="73">
        <f>IF(Table5[[#This Row],[missed_required_change]]="Yes",1,0)</f>
        <v>0</v>
      </c>
      <c r="AG10" s="74">
        <f>IF(OR(Table5[[#This Row],[severity]]="Medium",Table5[[#This Row],[severity]]="High"),1,0)</f>
        <v>0</v>
      </c>
      <c r="AH10" s="73" t="str">
        <f>TRIM(Table5[[#This Row],[severity]])</f>
        <v>Low</v>
      </c>
    </row>
    <row r="11" spans="1:34" ht="409.6" hidden="1">
      <c r="A11" s="75" t="s">
        <v>195</v>
      </c>
      <c r="B11" s="76" t="s">
        <v>196</v>
      </c>
      <c r="C11" s="76" t="s">
        <v>80</v>
      </c>
      <c r="D1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1" s="76" t="s">
        <v>197</v>
      </c>
      <c r="F11" s="76">
        <v>5992898</v>
      </c>
      <c r="G11" s="76" t="s">
        <v>198</v>
      </c>
      <c r="H11" s="76">
        <v>2</v>
      </c>
      <c r="I11" s="76" t="s">
        <v>4032</v>
      </c>
      <c r="J11" s="76" t="s">
        <v>200</v>
      </c>
      <c r="K11" s="76" t="s">
        <v>2712</v>
      </c>
      <c r="L11" s="76" t="s">
        <v>202</v>
      </c>
      <c r="M11" s="76" t="s">
        <v>203</v>
      </c>
      <c r="N11" s="76" t="s">
        <v>204</v>
      </c>
      <c r="O11" s="76" t="s">
        <v>102</v>
      </c>
      <c r="P11" s="76" t="s">
        <v>61</v>
      </c>
      <c r="Q11" s="76" t="s">
        <v>62</v>
      </c>
      <c r="R11" s="76" t="s">
        <v>3526</v>
      </c>
      <c r="S11" s="76" t="s">
        <v>125</v>
      </c>
      <c r="T11" s="76" t="s">
        <v>62</v>
      </c>
      <c r="U11" s="76" t="s">
        <v>4033</v>
      </c>
      <c r="V11" s="76" t="s">
        <v>162</v>
      </c>
      <c r="W11" s="76" t="s">
        <v>62</v>
      </c>
      <c r="X11" s="76" t="s">
        <v>73</v>
      </c>
      <c r="Y11" s="76" t="s">
        <v>3186</v>
      </c>
      <c r="Z11" s="76" t="s">
        <v>3525</v>
      </c>
      <c r="AA11" s="73">
        <f>IF(Table5[[#This Row],[task_success]]="Yes",1,0)</f>
        <v>0</v>
      </c>
      <c r="AB11" s="73">
        <f>IF(Table5[[#This Row],[task_success]]="Partial",1,0)</f>
        <v>1</v>
      </c>
      <c r="AC11" s="73">
        <f>IF(Table5[[#This Row],[task_success]]="No",1,0)</f>
        <v>0</v>
      </c>
      <c r="AD11" s="73">
        <f>IF(Table5[[#This Row],[exact_match]]="Yes",1,0)</f>
        <v>0</v>
      </c>
      <c r="AE11" s="73">
        <f>IF(Table5[[#This Row],[unintended_change_present]]="Yes",1,0)</f>
        <v>1</v>
      </c>
      <c r="AF11" s="73">
        <f>IF(Table5[[#This Row],[missed_required_change]]="Yes",1,0)</f>
        <v>1</v>
      </c>
      <c r="AG11" s="74">
        <f>IF(OR(Table5[[#This Row],[severity]]="Medium",Table5[[#This Row],[severity]]="High"),1,0)</f>
        <v>1</v>
      </c>
      <c r="AH11" s="73" t="str">
        <f>TRIM(Table5[[#This Row],[severity]])</f>
        <v>Medium</v>
      </c>
    </row>
    <row r="12" spans="1:34" ht="351" hidden="1">
      <c r="A12" s="72" t="s">
        <v>195</v>
      </c>
      <c r="B12" s="73" t="s">
        <v>196</v>
      </c>
      <c r="C12" s="73" t="s">
        <v>80</v>
      </c>
      <c r="D1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2" s="73" t="s">
        <v>197</v>
      </c>
      <c r="F12" s="73">
        <v>5992898</v>
      </c>
      <c r="G12" s="73" t="s">
        <v>198</v>
      </c>
      <c r="H12" s="73">
        <v>2</v>
      </c>
      <c r="I12" s="73" t="s">
        <v>4034</v>
      </c>
      <c r="J12" s="73" t="s">
        <v>212</v>
      </c>
      <c r="K12" s="73" t="s">
        <v>2712</v>
      </c>
      <c r="L12" s="73" t="s">
        <v>202</v>
      </c>
      <c r="M12" s="73" t="s">
        <v>213</v>
      </c>
      <c r="N12" s="73" t="s">
        <v>214</v>
      </c>
      <c r="O12" s="73" t="s">
        <v>62</v>
      </c>
      <c r="P12" s="73" t="s">
        <v>61</v>
      </c>
      <c r="Q12" s="73" t="s">
        <v>62</v>
      </c>
      <c r="R12" s="73" t="s">
        <v>222</v>
      </c>
      <c r="S12" s="73" t="s">
        <v>77</v>
      </c>
      <c r="T12" s="73" t="s">
        <v>61</v>
      </c>
      <c r="U12" s="73" t="s">
        <v>216</v>
      </c>
      <c r="V12" s="73" t="s">
        <v>72</v>
      </c>
      <c r="W12" s="73" t="s">
        <v>62</v>
      </c>
      <c r="X12" s="73" t="s">
        <v>73</v>
      </c>
      <c r="Y12" s="73" t="s">
        <v>3186</v>
      </c>
      <c r="Z12" s="73" t="s">
        <v>3527</v>
      </c>
      <c r="AA12" s="73">
        <f>IF(Table5[[#This Row],[task_success]]="Yes",1,0)</f>
        <v>1</v>
      </c>
      <c r="AB12" s="73">
        <f>IF(Table5[[#This Row],[task_success]]="Partial",1,0)</f>
        <v>0</v>
      </c>
      <c r="AC12" s="73">
        <f>IF(Table5[[#This Row],[task_success]]="No",1,0)</f>
        <v>0</v>
      </c>
      <c r="AD12" s="73">
        <f>IF(Table5[[#This Row],[exact_match]]="Yes",1,0)</f>
        <v>0</v>
      </c>
      <c r="AE12" s="73">
        <f>IF(Table5[[#This Row],[unintended_change_present]]="Yes",1,0)</f>
        <v>1</v>
      </c>
      <c r="AF12" s="73">
        <f>IF(Table5[[#This Row],[missed_required_change]]="Yes",1,0)</f>
        <v>0</v>
      </c>
      <c r="AG12" s="74">
        <f>IF(OR(Table5[[#This Row],[severity]]="Medium",Table5[[#This Row],[severity]]="High"),1,0)</f>
        <v>0</v>
      </c>
      <c r="AH12" s="73" t="str">
        <f>TRIM(Table5[[#This Row],[severity]])</f>
        <v>Low</v>
      </c>
    </row>
    <row r="13" spans="1:34" ht="234" hidden="1">
      <c r="A13" s="75" t="s">
        <v>195</v>
      </c>
      <c r="B13" s="76" t="s">
        <v>196</v>
      </c>
      <c r="C13" s="76" t="s">
        <v>80</v>
      </c>
      <c r="D1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3" s="76" t="s">
        <v>224</v>
      </c>
      <c r="F13" s="76" t="s">
        <v>225</v>
      </c>
      <c r="G13" s="76" t="s">
        <v>2722</v>
      </c>
      <c r="H13" s="76">
        <v>1</v>
      </c>
      <c r="I13" s="76" t="s">
        <v>227</v>
      </c>
      <c r="J13" s="76" t="s">
        <v>227</v>
      </c>
      <c r="K13" s="76" t="s">
        <v>228</v>
      </c>
      <c r="L13" s="76" t="s">
        <v>229</v>
      </c>
      <c r="M13" s="76" t="s">
        <v>230</v>
      </c>
      <c r="N13" s="76" t="s">
        <v>231</v>
      </c>
      <c r="O13" s="76" t="s">
        <v>62</v>
      </c>
      <c r="P13" s="76" t="s">
        <v>61</v>
      </c>
      <c r="Q13" s="76" t="s">
        <v>62</v>
      </c>
      <c r="R13" s="76" t="s">
        <v>76</v>
      </c>
      <c r="S13" s="76" t="s">
        <v>77</v>
      </c>
      <c r="T13" s="76" t="s">
        <v>61</v>
      </c>
      <c r="U13" s="76" t="s">
        <v>232</v>
      </c>
      <c r="V13" s="76" t="s">
        <v>72</v>
      </c>
      <c r="W13" s="76" t="s">
        <v>62</v>
      </c>
      <c r="X13" s="76" t="s">
        <v>73</v>
      </c>
      <c r="Y13" s="76" t="s">
        <v>3186</v>
      </c>
      <c r="Z13" s="76" t="s">
        <v>3534</v>
      </c>
      <c r="AA13" s="73">
        <f>IF(Table5[[#This Row],[task_success]]="Yes",1,0)</f>
        <v>1</v>
      </c>
      <c r="AB13" s="73">
        <f>IF(Table5[[#This Row],[task_success]]="Partial",1,0)</f>
        <v>0</v>
      </c>
      <c r="AC13" s="73">
        <f>IF(Table5[[#This Row],[task_success]]="No",1,0)</f>
        <v>0</v>
      </c>
      <c r="AD13" s="73">
        <f>IF(Table5[[#This Row],[exact_match]]="Yes",1,0)</f>
        <v>0</v>
      </c>
      <c r="AE13" s="73">
        <f>IF(Table5[[#This Row],[unintended_change_present]]="Yes",1,0)</f>
        <v>1</v>
      </c>
      <c r="AF13" s="73">
        <f>IF(Table5[[#This Row],[missed_required_change]]="Yes",1,0)</f>
        <v>0</v>
      </c>
      <c r="AG13" s="74">
        <f>IF(OR(Table5[[#This Row],[severity]]="Medium",Table5[[#This Row],[severity]]="High"),1,0)</f>
        <v>0</v>
      </c>
      <c r="AH13" s="73" t="str">
        <f>TRIM(Table5[[#This Row],[severity]])</f>
        <v>Low</v>
      </c>
    </row>
    <row r="14" spans="1:34" ht="409.6" hidden="1">
      <c r="A14" s="72" t="s">
        <v>195</v>
      </c>
      <c r="B14" s="73" t="s">
        <v>196</v>
      </c>
      <c r="C14" s="73" t="s">
        <v>149</v>
      </c>
      <c r="D1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4" s="73" t="s">
        <v>238</v>
      </c>
      <c r="F14" s="73" t="s">
        <v>239</v>
      </c>
      <c r="G14" s="73" t="s">
        <v>240</v>
      </c>
      <c r="H14" s="73">
        <v>6</v>
      </c>
      <c r="I14" s="73" t="s">
        <v>241</v>
      </c>
      <c r="J14" s="73" t="s">
        <v>242</v>
      </c>
      <c r="K14" s="73" t="s">
        <v>243</v>
      </c>
      <c r="L14" s="73" t="s">
        <v>244</v>
      </c>
      <c r="M14" s="73" t="s">
        <v>245</v>
      </c>
      <c r="N14" s="73" t="s">
        <v>246</v>
      </c>
      <c r="O14" s="73" t="s">
        <v>62</v>
      </c>
      <c r="P14" s="73" t="s">
        <v>61</v>
      </c>
      <c r="Q14" s="73" t="s">
        <v>62</v>
      </c>
      <c r="R14" s="73" t="s">
        <v>76</v>
      </c>
      <c r="S14" s="73" t="s">
        <v>77</v>
      </c>
      <c r="T14" s="73" t="s">
        <v>61</v>
      </c>
      <c r="U14" s="73" t="s">
        <v>232</v>
      </c>
      <c r="V14" s="73" t="s">
        <v>72</v>
      </c>
      <c r="W14" s="73" t="s">
        <v>62</v>
      </c>
      <c r="X14" s="73" t="s">
        <v>73</v>
      </c>
      <c r="Y14" s="73" t="s">
        <v>3186</v>
      </c>
      <c r="Z14" s="73" t="s">
        <v>3419</v>
      </c>
      <c r="AA14" s="73">
        <f>IF(Table5[[#This Row],[task_success]]="Yes",1,0)</f>
        <v>1</v>
      </c>
      <c r="AB14" s="73">
        <f>IF(Table5[[#This Row],[task_success]]="Partial",1,0)</f>
        <v>0</v>
      </c>
      <c r="AC14" s="73">
        <f>IF(Table5[[#This Row],[task_success]]="No",1,0)</f>
        <v>0</v>
      </c>
      <c r="AD14" s="73">
        <f>IF(Table5[[#This Row],[exact_match]]="Yes",1,0)</f>
        <v>0</v>
      </c>
      <c r="AE14" s="73">
        <f>IF(Table5[[#This Row],[unintended_change_present]]="Yes",1,0)</f>
        <v>1</v>
      </c>
      <c r="AF14" s="73">
        <f>IF(Table5[[#This Row],[missed_required_change]]="Yes",1,0)</f>
        <v>0</v>
      </c>
      <c r="AG14" s="74">
        <f>IF(OR(Table5[[#This Row],[severity]]="Medium",Table5[[#This Row],[severity]]="High"),1,0)</f>
        <v>0</v>
      </c>
      <c r="AH14" s="73" t="str">
        <f>TRIM(Table5[[#This Row],[severity]])</f>
        <v>Low</v>
      </c>
    </row>
    <row r="15" spans="1:34" ht="409.6" hidden="1">
      <c r="A15" s="75" t="s">
        <v>195</v>
      </c>
      <c r="B15" s="76" t="s">
        <v>196</v>
      </c>
      <c r="C15" s="76" t="s">
        <v>149</v>
      </c>
      <c r="D1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5" s="76" t="s">
        <v>238</v>
      </c>
      <c r="F15" s="76" t="s">
        <v>239</v>
      </c>
      <c r="G15" s="76" t="s">
        <v>240</v>
      </c>
      <c r="H15" s="76">
        <v>6</v>
      </c>
      <c r="I15" s="76" t="s">
        <v>241</v>
      </c>
      <c r="J15" s="76" t="s">
        <v>251</v>
      </c>
      <c r="K15" s="76" t="s">
        <v>243</v>
      </c>
      <c r="L15" s="76" t="s">
        <v>244</v>
      </c>
      <c r="M15" s="76" t="s">
        <v>252</v>
      </c>
      <c r="N15" s="76" t="s">
        <v>253</v>
      </c>
      <c r="O15" s="76" t="s">
        <v>62</v>
      </c>
      <c r="P15" s="76" t="s">
        <v>61</v>
      </c>
      <c r="Q15" s="76" t="s">
        <v>62</v>
      </c>
      <c r="R15" s="76" t="s">
        <v>76</v>
      </c>
      <c r="S15" s="76" t="s">
        <v>77</v>
      </c>
      <c r="T15" s="76" t="s">
        <v>61</v>
      </c>
      <c r="U15" s="76" t="s">
        <v>232</v>
      </c>
      <c r="V15" s="76" t="s">
        <v>72</v>
      </c>
      <c r="W15" s="76" t="s">
        <v>62</v>
      </c>
      <c r="X15" s="76" t="s">
        <v>73</v>
      </c>
      <c r="Y15" s="76" t="s">
        <v>3186</v>
      </c>
      <c r="Z15" s="76" t="s">
        <v>3400</v>
      </c>
      <c r="AA15" s="73">
        <f>IF(Table5[[#This Row],[task_success]]="Yes",1,0)</f>
        <v>1</v>
      </c>
      <c r="AB15" s="73">
        <f>IF(Table5[[#This Row],[task_success]]="Partial",1,0)</f>
        <v>0</v>
      </c>
      <c r="AC15" s="73">
        <f>IF(Table5[[#This Row],[task_success]]="No",1,0)</f>
        <v>0</v>
      </c>
      <c r="AD15" s="73">
        <f>IF(Table5[[#This Row],[exact_match]]="Yes",1,0)</f>
        <v>0</v>
      </c>
      <c r="AE15" s="73">
        <f>IF(Table5[[#This Row],[unintended_change_present]]="Yes",1,0)</f>
        <v>1</v>
      </c>
      <c r="AF15" s="73">
        <f>IF(Table5[[#This Row],[missed_required_change]]="Yes",1,0)</f>
        <v>0</v>
      </c>
      <c r="AG15" s="74">
        <f>IF(OR(Table5[[#This Row],[severity]]="Medium",Table5[[#This Row],[severity]]="High"),1,0)</f>
        <v>0</v>
      </c>
      <c r="AH15" s="73" t="str">
        <f>TRIM(Table5[[#This Row],[severity]])</f>
        <v>Low</v>
      </c>
    </row>
    <row r="16" spans="1:34" ht="409.6" hidden="1">
      <c r="A16" s="72" t="s">
        <v>195</v>
      </c>
      <c r="B16" s="87" t="s">
        <v>196</v>
      </c>
      <c r="C16" s="73" t="s">
        <v>149</v>
      </c>
      <c r="D1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6" s="87" t="s">
        <v>238</v>
      </c>
      <c r="F16" s="73" t="s">
        <v>239</v>
      </c>
      <c r="G16" s="73" t="s">
        <v>240</v>
      </c>
      <c r="H16" s="73">
        <v>6</v>
      </c>
      <c r="I16" s="73" t="s">
        <v>241</v>
      </c>
      <c r="J16" s="73" t="s">
        <v>259</v>
      </c>
      <c r="K16" s="73" t="s">
        <v>243</v>
      </c>
      <c r="L16" s="73" t="s">
        <v>244</v>
      </c>
      <c r="M16" s="73" t="s">
        <v>260</v>
      </c>
      <c r="N16" s="73" t="s">
        <v>261</v>
      </c>
      <c r="O16" s="73" t="s">
        <v>61</v>
      </c>
      <c r="P16" s="73" t="s">
        <v>61</v>
      </c>
      <c r="Q16" s="73" t="s">
        <v>62</v>
      </c>
      <c r="R16" s="73" t="s">
        <v>3409</v>
      </c>
      <c r="S16" s="73" t="s">
        <v>64</v>
      </c>
      <c r="T16" s="73" t="s">
        <v>62</v>
      </c>
      <c r="U16" s="73" t="s">
        <v>232</v>
      </c>
      <c r="V16" s="73" t="s">
        <v>66</v>
      </c>
      <c r="W16" s="73" t="s">
        <v>62</v>
      </c>
      <c r="X16" s="73" t="s">
        <v>73</v>
      </c>
      <c r="Y16" s="73" t="s">
        <v>3186</v>
      </c>
      <c r="Z16" s="73" t="s">
        <v>3408</v>
      </c>
      <c r="AA16" s="73">
        <f>IF(Table5[[#This Row],[task_success]]="Yes",1,0)</f>
        <v>0</v>
      </c>
      <c r="AB16" s="73">
        <f>IF(Table5[[#This Row],[task_success]]="Partial",1,0)</f>
        <v>0</v>
      </c>
      <c r="AC16" s="73">
        <f>IF(Table5[[#This Row],[task_success]]="No",1,0)</f>
        <v>1</v>
      </c>
      <c r="AD16" s="73">
        <f>IF(Table5[[#This Row],[exact_match]]="Yes",1,0)</f>
        <v>0</v>
      </c>
      <c r="AE16" s="73">
        <f>IF(Table5[[#This Row],[unintended_change_present]]="Yes",1,0)</f>
        <v>1</v>
      </c>
      <c r="AF16" s="73">
        <f>IF(Table5[[#This Row],[missed_required_change]]="Yes",1,0)</f>
        <v>1</v>
      </c>
      <c r="AG16" s="74">
        <f>IF(OR(Table5[[#This Row],[severity]]="Medium",Table5[[#This Row],[severity]]="High"),1,0)</f>
        <v>1</v>
      </c>
      <c r="AH16" s="73" t="str">
        <f>TRIM(Table5[[#This Row],[severity]])</f>
        <v>High</v>
      </c>
    </row>
    <row r="17" spans="1:34" ht="409.6" hidden="1">
      <c r="A17" s="75" t="s">
        <v>195</v>
      </c>
      <c r="B17" s="76" t="s">
        <v>196</v>
      </c>
      <c r="C17" s="76" t="s">
        <v>149</v>
      </c>
      <c r="D1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7" s="76" t="s">
        <v>238</v>
      </c>
      <c r="F17" s="76" t="s">
        <v>239</v>
      </c>
      <c r="G17" s="76" t="s">
        <v>240</v>
      </c>
      <c r="H17" s="76">
        <v>6</v>
      </c>
      <c r="I17" s="76" t="s">
        <v>241</v>
      </c>
      <c r="J17" s="76" t="s">
        <v>270</v>
      </c>
      <c r="K17" s="76" t="s">
        <v>243</v>
      </c>
      <c r="L17" s="76" t="s">
        <v>244</v>
      </c>
      <c r="M17" s="76" t="s">
        <v>271</v>
      </c>
      <c r="N17" s="76" t="s">
        <v>272</v>
      </c>
      <c r="O17" s="76" t="s">
        <v>62</v>
      </c>
      <c r="P17" s="76" t="s">
        <v>61</v>
      </c>
      <c r="Q17" s="76" t="s">
        <v>62</v>
      </c>
      <c r="R17" s="76" t="s">
        <v>76</v>
      </c>
      <c r="S17" s="76" t="s">
        <v>77</v>
      </c>
      <c r="T17" s="76" t="s">
        <v>61</v>
      </c>
      <c r="U17" s="76" t="s">
        <v>232</v>
      </c>
      <c r="V17" s="76" t="s">
        <v>72</v>
      </c>
      <c r="W17" s="76" t="s">
        <v>62</v>
      </c>
      <c r="X17" s="76" t="s">
        <v>73</v>
      </c>
      <c r="Y17" s="76" t="s">
        <v>3186</v>
      </c>
      <c r="Z17" s="76" t="s">
        <v>3418</v>
      </c>
      <c r="AA17" s="73">
        <f>IF(Table5[[#This Row],[task_success]]="Yes",1,0)</f>
        <v>1</v>
      </c>
      <c r="AB17" s="73">
        <f>IF(Table5[[#This Row],[task_success]]="Partial",1,0)</f>
        <v>0</v>
      </c>
      <c r="AC17" s="73">
        <f>IF(Table5[[#This Row],[task_success]]="No",1,0)</f>
        <v>0</v>
      </c>
      <c r="AD17" s="73">
        <f>IF(Table5[[#This Row],[exact_match]]="Yes",1,0)</f>
        <v>0</v>
      </c>
      <c r="AE17" s="73">
        <f>IF(Table5[[#This Row],[unintended_change_present]]="Yes",1,0)</f>
        <v>1</v>
      </c>
      <c r="AF17" s="73">
        <f>IF(Table5[[#This Row],[missed_required_change]]="Yes",1,0)</f>
        <v>0</v>
      </c>
      <c r="AG17" s="74">
        <f>IF(OR(Table5[[#This Row],[severity]]="Medium",Table5[[#This Row],[severity]]="High"),1,0)</f>
        <v>0</v>
      </c>
      <c r="AH17" s="73" t="str">
        <f>TRIM(Table5[[#This Row],[severity]])</f>
        <v>Low</v>
      </c>
    </row>
    <row r="18" spans="1:34" ht="409.6" hidden="1">
      <c r="A18" s="72" t="s">
        <v>195</v>
      </c>
      <c r="B18" s="73" t="s">
        <v>196</v>
      </c>
      <c r="C18" s="73" t="s">
        <v>149</v>
      </c>
      <c r="D1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8" s="73" t="s">
        <v>238</v>
      </c>
      <c r="F18" s="73" t="s">
        <v>239</v>
      </c>
      <c r="G18" s="73" t="s">
        <v>240</v>
      </c>
      <c r="H18" s="73">
        <v>6</v>
      </c>
      <c r="I18" s="73" t="s">
        <v>241</v>
      </c>
      <c r="J18" s="73" t="s">
        <v>277</v>
      </c>
      <c r="K18" s="73" t="s">
        <v>243</v>
      </c>
      <c r="L18" s="73" t="s">
        <v>244</v>
      </c>
      <c r="M18" s="73" t="s">
        <v>278</v>
      </c>
      <c r="N18" s="73" t="s">
        <v>279</v>
      </c>
      <c r="O18" s="73" t="s">
        <v>62</v>
      </c>
      <c r="P18" s="73" t="s">
        <v>61</v>
      </c>
      <c r="Q18" s="73" t="s">
        <v>62</v>
      </c>
      <c r="R18" s="73" t="s">
        <v>76</v>
      </c>
      <c r="S18" s="73" t="s">
        <v>77</v>
      </c>
      <c r="T18" s="73" t="s">
        <v>61</v>
      </c>
      <c r="U18" s="73" t="s">
        <v>232</v>
      </c>
      <c r="V18" s="73" t="s">
        <v>72</v>
      </c>
      <c r="W18" s="73" t="s">
        <v>62</v>
      </c>
      <c r="X18" s="73" t="s">
        <v>73</v>
      </c>
      <c r="Y18" s="73" t="s">
        <v>3186</v>
      </c>
      <c r="Z18" s="73" t="s">
        <v>3420</v>
      </c>
      <c r="AA18" s="73">
        <f>IF(Table5[[#This Row],[task_success]]="Yes",1,0)</f>
        <v>1</v>
      </c>
      <c r="AB18" s="73">
        <f>IF(Table5[[#This Row],[task_success]]="Partial",1,0)</f>
        <v>0</v>
      </c>
      <c r="AC18" s="73">
        <f>IF(Table5[[#This Row],[task_success]]="No",1,0)</f>
        <v>0</v>
      </c>
      <c r="AD18" s="73">
        <f>IF(Table5[[#This Row],[exact_match]]="Yes",1,0)</f>
        <v>0</v>
      </c>
      <c r="AE18" s="73">
        <f>IF(Table5[[#This Row],[unintended_change_present]]="Yes",1,0)</f>
        <v>1</v>
      </c>
      <c r="AF18" s="73">
        <f>IF(Table5[[#This Row],[missed_required_change]]="Yes",1,0)</f>
        <v>0</v>
      </c>
      <c r="AG18" s="74">
        <f>IF(OR(Table5[[#This Row],[severity]]="Medium",Table5[[#This Row],[severity]]="High"),1,0)</f>
        <v>0</v>
      </c>
      <c r="AH18" s="73" t="str">
        <f>TRIM(Table5[[#This Row],[severity]])</f>
        <v>Low</v>
      </c>
    </row>
    <row r="19" spans="1:34" ht="409.6" hidden="1">
      <c r="A19" s="75" t="s">
        <v>195</v>
      </c>
      <c r="B19" s="76" t="s">
        <v>196</v>
      </c>
      <c r="C19" s="76" t="s">
        <v>149</v>
      </c>
      <c r="D1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9" s="76" t="s">
        <v>238</v>
      </c>
      <c r="F19" s="76" t="s">
        <v>239</v>
      </c>
      <c r="G19" s="76" t="s">
        <v>240</v>
      </c>
      <c r="H19" s="76">
        <v>6</v>
      </c>
      <c r="I19" s="76" t="s">
        <v>241</v>
      </c>
      <c r="J19" s="76" t="s">
        <v>284</v>
      </c>
      <c r="K19" s="76" t="s">
        <v>243</v>
      </c>
      <c r="L19" s="76" t="s">
        <v>244</v>
      </c>
      <c r="M19" s="76" t="s">
        <v>285</v>
      </c>
      <c r="N19" s="76" t="s">
        <v>286</v>
      </c>
      <c r="O19" s="76" t="s">
        <v>62</v>
      </c>
      <c r="P19" s="76" t="s">
        <v>61</v>
      </c>
      <c r="Q19" s="76" t="s">
        <v>62</v>
      </c>
      <c r="R19" s="76" t="s">
        <v>76</v>
      </c>
      <c r="S19" s="76" t="s">
        <v>77</v>
      </c>
      <c r="T19" s="76" t="s">
        <v>61</v>
      </c>
      <c r="U19" s="76" t="s">
        <v>232</v>
      </c>
      <c r="V19" s="76" t="s">
        <v>72</v>
      </c>
      <c r="W19" s="76" t="s">
        <v>62</v>
      </c>
      <c r="X19" s="76" t="s">
        <v>73</v>
      </c>
      <c r="Y19" s="76" t="s">
        <v>3186</v>
      </c>
      <c r="Z19" s="76" t="s">
        <v>3417</v>
      </c>
      <c r="AA19" s="73">
        <f>IF(Table5[[#This Row],[task_success]]="Yes",1,0)</f>
        <v>1</v>
      </c>
      <c r="AB19" s="73">
        <f>IF(Table5[[#This Row],[task_success]]="Partial",1,0)</f>
        <v>0</v>
      </c>
      <c r="AC19" s="73">
        <f>IF(Table5[[#This Row],[task_success]]="No",1,0)</f>
        <v>0</v>
      </c>
      <c r="AD19" s="73">
        <f>IF(Table5[[#This Row],[exact_match]]="Yes",1,0)</f>
        <v>0</v>
      </c>
      <c r="AE19" s="73">
        <f>IF(Table5[[#This Row],[unintended_change_present]]="Yes",1,0)</f>
        <v>1</v>
      </c>
      <c r="AF19" s="73">
        <f>IF(Table5[[#This Row],[missed_required_change]]="Yes",1,0)</f>
        <v>0</v>
      </c>
      <c r="AG19" s="74">
        <f>IF(OR(Table5[[#This Row],[severity]]="Medium",Table5[[#This Row],[severity]]="High"),1,0)</f>
        <v>0</v>
      </c>
      <c r="AH19" s="73" t="str">
        <f>TRIM(Table5[[#This Row],[severity]])</f>
        <v>Low</v>
      </c>
    </row>
    <row r="20" spans="1:34" ht="234" hidden="1">
      <c r="A20" s="72" t="s">
        <v>195</v>
      </c>
      <c r="B20" s="73" t="s">
        <v>196</v>
      </c>
      <c r="C20" s="73" t="s">
        <v>149</v>
      </c>
      <c r="D2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0" s="73" t="s">
        <v>291</v>
      </c>
      <c r="F20" s="73" t="s">
        <v>292</v>
      </c>
      <c r="G20" s="73" t="s">
        <v>293</v>
      </c>
      <c r="H20" s="73">
        <v>1</v>
      </c>
      <c r="I20" s="73" t="s">
        <v>294</v>
      </c>
      <c r="J20" s="73" t="s">
        <v>294</v>
      </c>
      <c r="K20" s="73" t="s">
        <v>295</v>
      </c>
      <c r="L20" s="73" t="s">
        <v>296</v>
      </c>
      <c r="M20" s="73" t="s">
        <v>297</v>
      </c>
      <c r="N20" s="73" t="s">
        <v>298</v>
      </c>
      <c r="O20" s="73" t="s">
        <v>62</v>
      </c>
      <c r="P20" s="73" t="s">
        <v>61</v>
      </c>
      <c r="Q20" s="73" t="s">
        <v>62</v>
      </c>
      <c r="R20" s="73" t="s">
        <v>76</v>
      </c>
      <c r="S20" s="73" t="s">
        <v>77</v>
      </c>
      <c r="T20" s="73" t="s">
        <v>61</v>
      </c>
      <c r="U20" s="73" t="s">
        <v>232</v>
      </c>
      <c r="V20" s="73" t="s">
        <v>72</v>
      </c>
      <c r="W20" s="73" t="s">
        <v>62</v>
      </c>
      <c r="X20" s="73" t="s">
        <v>73</v>
      </c>
      <c r="Y20" s="73" t="s">
        <v>3186</v>
      </c>
      <c r="Z20" s="73" t="s">
        <v>3679</v>
      </c>
      <c r="AA20" s="73">
        <f>IF(Table5[[#This Row],[task_success]]="Yes",1,0)</f>
        <v>1</v>
      </c>
      <c r="AB20" s="73">
        <f>IF(Table5[[#This Row],[task_success]]="Partial",1,0)</f>
        <v>0</v>
      </c>
      <c r="AC20" s="73">
        <f>IF(Table5[[#This Row],[task_success]]="No",1,0)</f>
        <v>0</v>
      </c>
      <c r="AD20" s="73">
        <f>IF(Table5[[#This Row],[exact_match]]="Yes",1,0)</f>
        <v>0</v>
      </c>
      <c r="AE20" s="73">
        <f>IF(Table5[[#This Row],[unintended_change_present]]="Yes",1,0)</f>
        <v>1</v>
      </c>
      <c r="AF20" s="73">
        <f>IF(Table5[[#This Row],[missed_required_change]]="Yes",1,0)</f>
        <v>0</v>
      </c>
      <c r="AG20" s="74">
        <f>IF(OR(Table5[[#This Row],[severity]]="Medium",Table5[[#This Row],[severity]]="High"),1,0)</f>
        <v>0</v>
      </c>
      <c r="AH20" s="73" t="str">
        <f>TRIM(Table5[[#This Row],[severity]])</f>
        <v>Low</v>
      </c>
    </row>
    <row r="21" spans="1:34" ht="234" hidden="1">
      <c r="A21" s="75" t="s">
        <v>195</v>
      </c>
      <c r="B21" s="76" t="s">
        <v>196</v>
      </c>
      <c r="C21" s="76" t="s">
        <v>305</v>
      </c>
      <c r="D2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21" s="76" t="s">
        <v>306</v>
      </c>
      <c r="F21" s="76" t="s">
        <v>307</v>
      </c>
      <c r="G21" s="76">
        <v>661374</v>
      </c>
      <c r="H21" s="76">
        <v>1</v>
      </c>
      <c r="I21" s="76" t="s">
        <v>309</v>
      </c>
      <c r="J21" s="76" t="s">
        <v>309</v>
      </c>
      <c r="K21" s="76" t="s">
        <v>310</v>
      </c>
      <c r="L21" s="76" t="s">
        <v>311</v>
      </c>
      <c r="M21" s="76" t="s">
        <v>312</v>
      </c>
      <c r="N21" s="76" t="s">
        <v>313</v>
      </c>
      <c r="O21" s="76" t="s">
        <v>62</v>
      </c>
      <c r="P21" s="76" t="s">
        <v>61</v>
      </c>
      <c r="Q21" s="76" t="s">
        <v>62</v>
      </c>
      <c r="R21" s="76" t="s">
        <v>76</v>
      </c>
      <c r="S21" s="76" t="s">
        <v>77</v>
      </c>
      <c r="T21" s="76" t="s">
        <v>61</v>
      </c>
      <c r="U21" s="76" t="s">
        <v>232</v>
      </c>
      <c r="V21" s="76" t="s">
        <v>72</v>
      </c>
      <c r="W21" s="76" t="s">
        <v>62</v>
      </c>
      <c r="X21" s="76" t="s">
        <v>73</v>
      </c>
      <c r="Y21" s="76" t="s">
        <v>3186</v>
      </c>
      <c r="Z21" s="76" t="s">
        <v>3649</v>
      </c>
      <c r="AA21" s="73">
        <f>IF(Table5[[#This Row],[task_success]]="Yes",1,0)</f>
        <v>1</v>
      </c>
      <c r="AB21" s="73">
        <f>IF(Table5[[#This Row],[task_success]]="Partial",1,0)</f>
        <v>0</v>
      </c>
      <c r="AC21" s="73">
        <f>IF(Table5[[#This Row],[task_success]]="No",1,0)</f>
        <v>0</v>
      </c>
      <c r="AD21" s="73">
        <f>IF(Table5[[#This Row],[exact_match]]="Yes",1,0)</f>
        <v>0</v>
      </c>
      <c r="AE21" s="73">
        <f>IF(Table5[[#This Row],[unintended_change_present]]="Yes",1,0)</f>
        <v>1</v>
      </c>
      <c r="AF21" s="73">
        <f>IF(Table5[[#This Row],[missed_required_change]]="Yes",1,0)</f>
        <v>0</v>
      </c>
      <c r="AG21" s="74">
        <f>IF(OR(Table5[[#This Row],[severity]]="Medium",Table5[[#This Row],[severity]]="High"),1,0)</f>
        <v>0</v>
      </c>
      <c r="AH21" s="73" t="str">
        <f>TRIM(Table5[[#This Row],[severity]])</f>
        <v>Low</v>
      </c>
    </row>
    <row r="22" spans="1:34" ht="409.6" hidden="1">
      <c r="A22" s="72" t="s">
        <v>195</v>
      </c>
      <c r="B22" s="73" t="s">
        <v>196</v>
      </c>
      <c r="C22" s="73" t="s">
        <v>305</v>
      </c>
      <c r="D2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22" s="73" t="s">
        <v>318</v>
      </c>
      <c r="F22" s="73" t="s">
        <v>319</v>
      </c>
      <c r="G22" s="73" t="s">
        <v>320</v>
      </c>
      <c r="H22" s="73">
        <v>1</v>
      </c>
      <c r="I22" s="73" t="s">
        <v>321</v>
      </c>
      <c r="J22" s="73" t="s">
        <v>321</v>
      </c>
      <c r="K22" s="73" t="s">
        <v>322</v>
      </c>
      <c r="L22" s="73" t="s">
        <v>323</v>
      </c>
      <c r="M22" s="73" t="s">
        <v>245</v>
      </c>
      <c r="N22" s="73" t="s">
        <v>324</v>
      </c>
      <c r="O22" s="73" t="s">
        <v>61</v>
      </c>
      <c r="P22" s="73" t="s">
        <v>61</v>
      </c>
      <c r="Q22" s="73" t="s">
        <v>62</v>
      </c>
      <c r="R22" s="73" t="s">
        <v>3498</v>
      </c>
      <c r="S22" s="73" t="s">
        <v>64</v>
      </c>
      <c r="T22" s="73" t="s">
        <v>62</v>
      </c>
      <c r="U22" s="73" t="s">
        <v>326</v>
      </c>
      <c r="V22" s="73" t="s">
        <v>66</v>
      </c>
      <c r="W22" s="73" t="s">
        <v>62</v>
      </c>
      <c r="X22" s="73" t="s">
        <v>73</v>
      </c>
      <c r="Y22" s="73" t="s">
        <v>3186</v>
      </c>
      <c r="Z22" s="73" t="s">
        <v>3731</v>
      </c>
      <c r="AA22" s="73">
        <f>IF(Table5[[#This Row],[task_success]]="Yes",1,0)</f>
        <v>0</v>
      </c>
      <c r="AB22" s="73">
        <f>IF(Table5[[#This Row],[task_success]]="Partial",1,0)</f>
        <v>0</v>
      </c>
      <c r="AC22" s="73">
        <f>IF(Table5[[#This Row],[task_success]]="No",1,0)</f>
        <v>1</v>
      </c>
      <c r="AD22" s="73">
        <f>IF(Table5[[#This Row],[exact_match]]="Yes",1,0)</f>
        <v>0</v>
      </c>
      <c r="AE22" s="73">
        <f>IF(Table5[[#This Row],[unintended_change_present]]="Yes",1,0)</f>
        <v>1</v>
      </c>
      <c r="AF22" s="73">
        <f>IF(Table5[[#This Row],[missed_required_change]]="Yes",1,0)</f>
        <v>1</v>
      </c>
      <c r="AG22" s="74">
        <f>IF(OR(Table5[[#This Row],[severity]]="Medium",Table5[[#This Row],[severity]]="High"),1,0)</f>
        <v>1</v>
      </c>
      <c r="AH22" s="73" t="str">
        <f>TRIM(Table5[[#This Row],[severity]])</f>
        <v>High</v>
      </c>
    </row>
    <row r="23" spans="1:34" ht="284.25" hidden="1">
      <c r="A23" s="75" t="s">
        <v>329</v>
      </c>
      <c r="B23" s="76" t="s">
        <v>330</v>
      </c>
      <c r="C23" s="76" t="s">
        <v>51</v>
      </c>
      <c r="D2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3" s="76" t="s">
        <v>331</v>
      </c>
      <c r="F23" s="76" t="s">
        <v>332</v>
      </c>
      <c r="G23" s="76" t="s">
        <v>333</v>
      </c>
      <c r="H23" s="76">
        <v>4</v>
      </c>
      <c r="I23" s="76" t="s">
        <v>334</v>
      </c>
      <c r="J23" s="76" t="s">
        <v>335</v>
      </c>
      <c r="K23" s="76" t="s">
        <v>2728</v>
      </c>
      <c r="L23" s="76" t="s">
        <v>337</v>
      </c>
      <c r="M23" s="76" t="s">
        <v>338</v>
      </c>
      <c r="N23" s="76" t="s">
        <v>339</v>
      </c>
      <c r="O23" s="76" t="s">
        <v>62</v>
      </c>
      <c r="P23" s="76" t="s">
        <v>61</v>
      </c>
      <c r="Q23" s="76" t="s">
        <v>62</v>
      </c>
      <c r="R23" s="76" t="s">
        <v>76</v>
      </c>
      <c r="S23" s="76" t="s">
        <v>77</v>
      </c>
      <c r="T23" s="76" t="s">
        <v>61</v>
      </c>
      <c r="U23" s="76" t="s">
        <v>232</v>
      </c>
      <c r="V23" s="76" t="s">
        <v>72</v>
      </c>
      <c r="W23" s="76" t="s">
        <v>62</v>
      </c>
      <c r="X23" s="76" t="s">
        <v>73</v>
      </c>
      <c r="Y23" s="76" t="s">
        <v>3186</v>
      </c>
      <c r="Z23" s="76" t="s">
        <v>3545</v>
      </c>
      <c r="AA23" s="73">
        <f>IF(Table5[[#This Row],[task_success]]="Yes",1,0)</f>
        <v>1</v>
      </c>
      <c r="AB23" s="73">
        <f>IF(Table5[[#This Row],[task_success]]="Partial",1,0)</f>
        <v>0</v>
      </c>
      <c r="AC23" s="73">
        <f>IF(Table5[[#This Row],[task_success]]="No",1,0)</f>
        <v>0</v>
      </c>
      <c r="AD23" s="73">
        <f>IF(Table5[[#This Row],[exact_match]]="Yes",1,0)</f>
        <v>0</v>
      </c>
      <c r="AE23" s="73">
        <f>IF(Table5[[#This Row],[unintended_change_present]]="Yes",1,0)</f>
        <v>1</v>
      </c>
      <c r="AF23" s="73">
        <f>IF(Table5[[#This Row],[missed_required_change]]="Yes",1,0)</f>
        <v>0</v>
      </c>
      <c r="AG23" s="74">
        <f>IF(OR(Table5[[#This Row],[severity]]="Medium",Table5[[#This Row],[severity]]="High"),1,0)</f>
        <v>0</v>
      </c>
      <c r="AH23" s="73" t="str">
        <f>TRIM(Table5[[#This Row],[severity]])</f>
        <v>Low</v>
      </c>
    </row>
    <row r="24" spans="1:34" ht="284.25" hidden="1">
      <c r="A24" s="72" t="s">
        <v>329</v>
      </c>
      <c r="B24" s="73" t="s">
        <v>330</v>
      </c>
      <c r="C24" s="73" t="s">
        <v>51</v>
      </c>
      <c r="D2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4" s="73" t="s">
        <v>331</v>
      </c>
      <c r="F24" s="73" t="s">
        <v>332</v>
      </c>
      <c r="G24" s="73" t="s">
        <v>333</v>
      </c>
      <c r="H24" s="73">
        <v>4</v>
      </c>
      <c r="I24" s="73" t="s">
        <v>334</v>
      </c>
      <c r="J24" s="73" t="s">
        <v>344</v>
      </c>
      <c r="K24" s="73" t="s">
        <v>2728</v>
      </c>
      <c r="L24" s="73" t="s">
        <v>337</v>
      </c>
      <c r="M24" s="73" t="s">
        <v>345</v>
      </c>
      <c r="N24" s="73" t="s">
        <v>346</v>
      </c>
      <c r="O24" s="73" t="s">
        <v>62</v>
      </c>
      <c r="P24" s="73" t="s">
        <v>61</v>
      </c>
      <c r="Q24" s="73" t="s">
        <v>62</v>
      </c>
      <c r="R24" s="73" t="s">
        <v>76</v>
      </c>
      <c r="S24" s="73" t="s">
        <v>77</v>
      </c>
      <c r="T24" s="73" t="s">
        <v>61</v>
      </c>
      <c r="U24" s="73" t="s">
        <v>232</v>
      </c>
      <c r="V24" s="73" t="s">
        <v>72</v>
      </c>
      <c r="W24" s="73" t="s">
        <v>62</v>
      </c>
      <c r="X24" s="73" t="s">
        <v>73</v>
      </c>
      <c r="Y24" s="73" t="s">
        <v>3186</v>
      </c>
      <c r="Z24" s="73" t="s">
        <v>3546</v>
      </c>
      <c r="AA24" s="73">
        <f>IF(Table5[[#This Row],[task_success]]="Yes",1,0)</f>
        <v>1</v>
      </c>
      <c r="AB24" s="73">
        <f>IF(Table5[[#This Row],[task_success]]="Partial",1,0)</f>
        <v>0</v>
      </c>
      <c r="AC24" s="73">
        <f>IF(Table5[[#This Row],[task_success]]="No",1,0)</f>
        <v>0</v>
      </c>
      <c r="AD24" s="73">
        <f>IF(Table5[[#This Row],[exact_match]]="Yes",1,0)</f>
        <v>0</v>
      </c>
      <c r="AE24" s="73">
        <f>IF(Table5[[#This Row],[unintended_change_present]]="Yes",1,0)</f>
        <v>1</v>
      </c>
      <c r="AF24" s="73">
        <f>IF(Table5[[#This Row],[missed_required_change]]="Yes",1,0)</f>
        <v>0</v>
      </c>
      <c r="AG24" s="74">
        <f>IF(OR(Table5[[#This Row],[severity]]="Medium",Table5[[#This Row],[severity]]="High"),1,0)</f>
        <v>0</v>
      </c>
      <c r="AH24" s="73" t="str">
        <f>TRIM(Table5[[#This Row],[severity]])</f>
        <v>Low</v>
      </c>
    </row>
    <row r="25" spans="1:34" ht="409.6" hidden="1">
      <c r="A25" s="75" t="s">
        <v>329</v>
      </c>
      <c r="B25" s="76" t="s">
        <v>330</v>
      </c>
      <c r="C25" s="76" t="s">
        <v>51</v>
      </c>
      <c r="D2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5" s="76" t="s">
        <v>331</v>
      </c>
      <c r="F25" s="76" t="s">
        <v>332</v>
      </c>
      <c r="G25" s="76" t="s">
        <v>333</v>
      </c>
      <c r="H25" s="76">
        <v>4</v>
      </c>
      <c r="I25" s="76" t="s">
        <v>334</v>
      </c>
      <c r="J25" s="76" t="s">
        <v>351</v>
      </c>
      <c r="K25" s="76" t="s">
        <v>2728</v>
      </c>
      <c r="L25" s="76" t="s">
        <v>337</v>
      </c>
      <c r="M25" s="76" t="s">
        <v>352</v>
      </c>
      <c r="N25" s="76" t="s">
        <v>353</v>
      </c>
      <c r="O25" s="76" t="s">
        <v>62</v>
      </c>
      <c r="P25" s="76" t="s">
        <v>61</v>
      </c>
      <c r="Q25" s="76" t="s">
        <v>62</v>
      </c>
      <c r="R25" s="76" t="s">
        <v>3424</v>
      </c>
      <c r="S25" s="76" t="s">
        <v>125</v>
      </c>
      <c r="T25" s="76" t="s">
        <v>61</v>
      </c>
      <c r="U25" s="76" t="s">
        <v>354</v>
      </c>
      <c r="V25" s="76" t="s">
        <v>72</v>
      </c>
      <c r="W25" s="76" t="s">
        <v>62</v>
      </c>
      <c r="X25" s="76" t="s">
        <v>73</v>
      </c>
      <c r="Y25" s="76" t="s">
        <v>3186</v>
      </c>
      <c r="Z25" s="76" t="s">
        <v>3547</v>
      </c>
      <c r="AA25" s="73">
        <f>IF(Table5[[#This Row],[task_success]]="Yes",1,0)</f>
        <v>1</v>
      </c>
      <c r="AB25" s="73">
        <f>IF(Table5[[#This Row],[task_success]]="Partial",1,0)</f>
        <v>0</v>
      </c>
      <c r="AC25" s="73">
        <f>IF(Table5[[#This Row],[task_success]]="No",1,0)</f>
        <v>0</v>
      </c>
      <c r="AD25" s="73">
        <f>IF(Table5[[#This Row],[exact_match]]="Yes",1,0)</f>
        <v>0</v>
      </c>
      <c r="AE25" s="73">
        <f>IF(Table5[[#This Row],[unintended_change_present]]="Yes",1,0)</f>
        <v>1</v>
      </c>
      <c r="AF25" s="73">
        <f>IF(Table5[[#This Row],[missed_required_change]]="Yes",1,0)</f>
        <v>0</v>
      </c>
      <c r="AG25" s="74">
        <f>IF(OR(Table5[[#This Row],[severity]]="Medium",Table5[[#This Row],[severity]]="High"),1,0)</f>
        <v>1</v>
      </c>
      <c r="AH25" s="73" t="str">
        <f>TRIM(Table5[[#This Row],[severity]])</f>
        <v>Medium</v>
      </c>
    </row>
    <row r="26" spans="1:34" ht="284.25" hidden="1">
      <c r="A26" s="72" t="s">
        <v>329</v>
      </c>
      <c r="B26" s="73" t="s">
        <v>330</v>
      </c>
      <c r="C26" s="73" t="s">
        <v>51</v>
      </c>
      <c r="D2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6" s="73" t="s">
        <v>331</v>
      </c>
      <c r="F26" s="73" t="s">
        <v>332</v>
      </c>
      <c r="G26" s="73" t="s">
        <v>333</v>
      </c>
      <c r="H26" s="73">
        <v>4</v>
      </c>
      <c r="I26" s="73" t="s">
        <v>334</v>
      </c>
      <c r="J26" s="73" t="s">
        <v>359</v>
      </c>
      <c r="K26" s="73" t="s">
        <v>2728</v>
      </c>
      <c r="L26" s="73" t="s">
        <v>337</v>
      </c>
      <c r="M26" s="73" t="s">
        <v>360</v>
      </c>
      <c r="N26" s="73" t="s">
        <v>361</v>
      </c>
      <c r="O26" s="73" t="s">
        <v>62</v>
      </c>
      <c r="P26" s="73" t="s">
        <v>61</v>
      </c>
      <c r="Q26" s="73" t="s">
        <v>62</v>
      </c>
      <c r="R26" s="73" t="s">
        <v>76</v>
      </c>
      <c r="S26" s="73" t="s">
        <v>77</v>
      </c>
      <c r="T26" s="73" t="s">
        <v>61</v>
      </c>
      <c r="U26" s="73" t="s">
        <v>232</v>
      </c>
      <c r="V26" s="73" t="s">
        <v>72</v>
      </c>
      <c r="W26" s="73" t="s">
        <v>62</v>
      </c>
      <c r="X26" s="73" t="s">
        <v>73</v>
      </c>
      <c r="Y26" s="73" t="s">
        <v>3186</v>
      </c>
      <c r="Z26" s="73" t="s">
        <v>3548</v>
      </c>
      <c r="AA26" s="73">
        <f>IF(Table5[[#This Row],[task_success]]="Yes",1,0)</f>
        <v>1</v>
      </c>
      <c r="AB26" s="73">
        <f>IF(Table5[[#This Row],[task_success]]="Partial",1,0)</f>
        <v>0</v>
      </c>
      <c r="AC26" s="73">
        <f>IF(Table5[[#This Row],[task_success]]="No",1,0)</f>
        <v>0</v>
      </c>
      <c r="AD26" s="73">
        <f>IF(Table5[[#This Row],[exact_match]]="Yes",1,0)</f>
        <v>0</v>
      </c>
      <c r="AE26" s="73">
        <f>IF(Table5[[#This Row],[unintended_change_present]]="Yes",1,0)</f>
        <v>1</v>
      </c>
      <c r="AF26" s="73">
        <f>IF(Table5[[#This Row],[missed_required_change]]="Yes",1,0)</f>
        <v>0</v>
      </c>
      <c r="AG26" s="74">
        <f>IF(OR(Table5[[#This Row],[severity]]="Medium",Table5[[#This Row],[severity]]="High"),1,0)</f>
        <v>0</v>
      </c>
      <c r="AH26" s="73" t="str">
        <f>TRIM(Table5[[#This Row],[severity]])</f>
        <v>Low</v>
      </c>
    </row>
    <row r="27" spans="1:34" ht="409.6" hidden="1">
      <c r="A27" s="75" t="s">
        <v>329</v>
      </c>
      <c r="B27" s="76" t="s">
        <v>366</v>
      </c>
      <c r="C27" s="76" t="s">
        <v>80</v>
      </c>
      <c r="D2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7" s="76" t="s">
        <v>367</v>
      </c>
      <c r="F27" s="76" t="s">
        <v>2731</v>
      </c>
      <c r="G27" s="76" t="s">
        <v>369</v>
      </c>
      <c r="H27" s="76">
        <v>1</v>
      </c>
      <c r="I27" s="76" t="s">
        <v>370</v>
      </c>
      <c r="J27" s="76" t="s">
        <v>370</v>
      </c>
      <c r="K27" s="76" t="s">
        <v>2732</v>
      </c>
      <c r="L27" s="76" t="s">
        <v>372</v>
      </c>
      <c r="M27" s="76" t="s">
        <v>373</v>
      </c>
      <c r="N27" s="76" t="s">
        <v>374</v>
      </c>
      <c r="O27" s="76" t="s">
        <v>102</v>
      </c>
      <c r="P27" s="76" t="s">
        <v>61</v>
      </c>
      <c r="Q27" s="76" t="s">
        <v>62</v>
      </c>
      <c r="R27" s="76" t="s">
        <v>3677</v>
      </c>
      <c r="S27" s="76" t="s">
        <v>64</v>
      </c>
      <c r="T27" s="76" t="s">
        <v>62</v>
      </c>
      <c r="U27" s="76" t="s">
        <v>4035</v>
      </c>
      <c r="V27" s="76" t="s">
        <v>162</v>
      </c>
      <c r="W27" s="76" t="s">
        <v>62</v>
      </c>
      <c r="X27" s="76" t="s">
        <v>73</v>
      </c>
      <c r="Y27" s="76" t="s">
        <v>3186</v>
      </c>
      <c r="Z27" s="76" t="s">
        <v>3229</v>
      </c>
      <c r="AA27" s="73">
        <f>IF(Table5[[#This Row],[task_success]]="Yes",1,0)</f>
        <v>0</v>
      </c>
      <c r="AB27" s="73">
        <f>IF(Table5[[#This Row],[task_success]]="Partial",1,0)</f>
        <v>1</v>
      </c>
      <c r="AC27" s="73">
        <f>IF(Table5[[#This Row],[task_success]]="No",1,0)</f>
        <v>0</v>
      </c>
      <c r="AD27" s="73">
        <f>IF(Table5[[#This Row],[exact_match]]="Yes",1,0)</f>
        <v>0</v>
      </c>
      <c r="AE27" s="73">
        <f>IF(Table5[[#This Row],[unintended_change_present]]="Yes",1,0)</f>
        <v>1</v>
      </c>
      <c r="AF27" s="73">
        <f>IF(Table5[[#This Row],[missed_required_change]]="Yes",1,0)</f>
        <v>1</v>
      </c>
      <c r="AG27" s="74">
        <f>IF(OR(Table5[[#This Row],[severity]]="Medium",Table5[[#This Row],[severity]]="High"),1,0)</f>
        <v>1</v>
      </c>
      <c r="AH27" s="73" t="str">
        <f>TRIM(Table5[[#This Row],[severity]])</f>
        <v>High</v>
      </c>
    </row>
    <row r="28" spans="1:34" ht="409.6" hidden="1">
      <c r="A28" s="72" t="s">
        <v>329</v>
      </c>
      <c r="B28" s="73" t="s">
        <v>366</v>
      </c>
      <c r="C28" s="73" t="s">
        <v>114</v>
      </c>
      <c r="D2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8" s="73" t="s">
        <v>384</v>
      </c>
      <c r="F28" s="73" t="s">
        <v>385</v>
      </c>
      <c r="G28" s="73" t="s">
        <v>386</v>
      </c>
      <c r="H28" s="73">
        <v>1</v>
      </c>
      <c r="I28" s="73" t="s">
        <v>2736</v>
      </c>
      <c r="J28" s="73" t="s">
        <v>2736</v>
      </c>
      <c r="K28" s="73" t="s">
        <v>2737</v>
      </c>
      <c r="L28" s="73" t="s">
        <v>389</v>
      </c>
      <c r="M28" s="73" t="s">
        <v>230</v>
      </c>
      <c r="N28" s="73" t="s">
        <v>390</v>
      </c>
      <c r="O28" s="73" t="s">
        <v>62</v>
      </c>
      <c r="P28" s="73" t="s">
        <v>61</v>
      </c>
      <c r="Q28" s="73" t="s">
        <v>62</v>
      </c>
      <c r="R28" s="73" t="s">
        <v>3520</v>
      </c>
      <c r="S28" s="73" t="s">
        <v>125</v>
      </c>
      <c r="T28" s="73" t="s">
        <v>61</v>
      </c>
      <c r="U28" s="73" t="s">
        <v>4036</v>
      </c>
      <c r="V28" s="73" t="s">
        <v>72</v>
      </c>
      <c r="W28" s="73" t="s">
        <v>62</v>
      </c>
      <c r="X28" s="73" t="s">
        <v>73</v>
      </c>
      <c r="Y28" s="73" t="s">
        <v>3186</v>
      </c>
      <c r="Z28" s="73" t="s">
        <v>3519</v>
      </c>
      <c r="AA28" s="73">
        <f>IF(Table5[[#This Row],[task_success]]="Yes",1,0)</f>
        <v>1</v>
      </c>
      <c r="AB28" s="73">
        <f>IF(Table5[[#This Row],[task_success]]="Partial",1,0)</f>
        <v>0</v>
      </c>
      <c r="AC28" s="73">
        <f>IF(Table5[[#This Row],[task_success]]="No",1,0)</f>
        <v>0</v>
      </c>
      <c r="AD28" s="73">
        <f>IF(Table5[[#This Row],[exact_match]]="Yes",1,0)</f>
        <v>0</v>
      </c>
      <c r="AE28" s="73">
        <f>IF(Table5[[#This Row],[unintended_change_present]]="Yes",1,0)</f>
        <v>1</v>
      </c>
      <c r="AF28" s="73">
        <f>IF(Table5[[#This Row],[missed_required_change]]="Yes",1,0)</f>
        <v>0</v>
      </c>
      <c r="AG28" s="74">
        <f>IF(OR(Table5[[#This Row],[severity]]="Medium",Table5[[#This Row],[severity]]="High"),1,0)</f>
        <v>1</v>
      </c>
      <c r="AH28" s="73" t="str">
        <f>TRIM(Table5[[#This Row],[severity]])</f>
        <v>Medium</v>
      </c>
    </row>
    <row r="29" spans="1:34" ht="384.75" hidden="1">
      <c r="A29" s="75" t="s">
        <v>329</v>
      </c>
      <c r="B29" s="76" t="s">
        <v>366</v>
      </c>
      <c r="C29" s="76" t="s">
        <v>149</v>
      </c>
      <c r="D2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9" s="76" t="s">
        <v>399</v>
      </c>
      <c r="F29" s="76" t="s">
        <v>2738</v>
      </c>
      <c r="G29" s="76" t="s">
        <v>401</v>
      </c>
      <c r="H29" s="76">
        <v>2</v>
      </c>
      <c r="I29" s="76" t="s">
        <v>402</v>
      </c>
      <c r="J29" s="76" t="s">
        <v>403</v>
      </c>
      <c r="K29" s="76" t="s">
        <v>4037</v>
      </c>
      <c r="L29" s="76" t="s">
        <v>405</v>
      </c>
      <c r="M29" s="76" t="s">
        <v>406</v>
      </c>
      <c r="N29" s="76" t="s">
        <v>407</v>
      </c>
      <c r="O29" s="76" t="s">
        <v>62</v>
      </c>
      <c r="P29" s="76" t="s">
        <v>61</v>
      </c>
      <c r="Q29" s="76" t="s">
        <v>62</v>
      </c>
      <c r="R29" s="76" t="s">
        <v>76</v>
      </c>
      <c r="S29" s="76" t="s">
        <v>77</v>
      </c>
      <c r="T29" s="76" t="s">
        <v>61</v>
      </c>
      <c r="U29" s="76" t="s">
        <v>232</v>
      </c>
      <c r="V29" s="76" t="s">
        <v>72</v>
      </c>
      <c r="W29" s="76" t="s">
        <v>62</v>
      </c>
      <c r="X29" s="76" t="s">
        <v>73</v>
      </c>
      <c r="Y29" s="76" t="s">
        <v>3186</v>
      </c>
      <c r="Z29" s="76" t="s">
        <v>3809</v>
      </c>
      <c r="AA29" s="73">
        <f>IF(Table5[[#This Row],[task_success]]="Yes",1,0)</f>
        <v>1</v>
      </c>
      <c r="AB29" s="73">
        <f>IF(Table5[[#This Row],[task_success]]="Partial",1,0)</f>
        <v>0</v>
      </c>
      <c r="AC29" s="73">
        <f>IF(Table5[[#This Row],[task_success]]="No",1,0)</f>
        <v>0</v>
      </c>
      <c r="AD29" s="73">
        <f>IF(Table5[[#This Row],[exact_match]]="Yes",1,0)</f>
        <v>0</v>
      </c>
      <c r="AE29" s="73">
        <f>IF(Table5[[#This Row],[unintended_change_present]]="Yes",1,0)</f>
        <v>1</v>
      </c>
      <c r="AF29" s="73">
        <f>IF(Table5[[#This Row],[missed_required_change]]="Yes",1,0)</f>
        <v>0</v>
      </c>
      <c r="AG29" s="74">
        <f>IF(OR(Table5[[#This Row],[severity]]="Medium",Table5[[#This Row],[severity]]="High"),1,0)</f>
        <v>0</v>
      </c>
      <c r="AH29" s="73" t="str">
        <f>TRIM(Table5[[#This Row],[severity]])</f>
        <v>Low</v>
      </c>
    </row>
    <row r="30" spans="1:34" ht="409.6" hidden="1">
      <c r="A30" s="72" t="s">
        <v>329</v>
      </c>
      <c r="B30" s="73" t="s">
        <v>366</v>
      </c>
      <c r="C30" s="73" t="s">
        <v>149</v>
      </c>
      <c r="D3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0" s="73" t="s">
        <v>399</v>
      </c>
      <c r="F30" s="73" t="s">
        <v>2738</v>
      </c>
      <c r="G30" s="73" t="s">
        <v>401</v>
      </c>
      <c r="H30" s="73">
        <v>2</v>
      </c>
      <c r="I30" s="73" t="s">
        <v>402</v>
      </c>
      <c r="J30" s="73" t="s">
        <v>413</v>
      </c>
      <c r="K30" s="73" t="s">
        <v>4038</v>
      </c>
      <c r="L30" s="73" t="s">
        <v>405</v>
      </c>
      <c r="M30" s="73" t="s">
        <v>414</v>
      </c>
      <c r="N30" s="73" t="s">
        <v>415</v>
      </c>
      <c r="O30" s="73" t="s">
        <v>62</v>
      </c>
      <c r="P30" s="73" t="s">
        <v>61</v>
      </c>
      <c r="Q30" s="73" t="s">
        <v>62</v>
      </c>
      <c r="R30" s="73" t="s">
        <v>3811</v>
      </c>
      <c r="S30" s="73" t="s">
        <v>125</v>
      </c>
      <c r="T30" s="73" t="s">
        <v>61</v>
      </c>
      <c r="U30" s="73" t="s">
        <v>417</v>
      </c>
      <c r="V30" s="73" t="s">
        <v>72</v>
      </c>
      <c r="W30" s="73" t="s">
        <v>62</v>
      </c>
      <c r="X30" s="73" t="s">
        <v>73</v>
      </c>
      <c r="Y30" s="73" t="s">
        <v>3186</v>
      </c>
      <c r="Z30" s="73" t="s">
        <v>3810</v>
      </c>
      <c r="AA30" s="73">
        <f>IF(Table5[[#This Row],[task_success]]="Yes",1,0)</f>
        <v>1</v>
      </c>
      <c r="AB30" s="73">
        <f>IF(Table5[[#This Row],[task_success]]="Partial",1,0)</f>
        <v>0</v>
      </c>
      <c r="AC30" s="73">
        <f>IF(Table5[[#This Row],[task_success]]="No",1,0)</f>
        <v>0</v>
      </c>
      <c r="AD30" s="73">
        <f>IF(Table5[[#This Row],[exact_match]]="Yes",1,0)</f>
        <v>0</v>
      </c>
      <c r="AE30" s="73">
        <f>IF(Table5[[#This Row],[unintended_change_present]]="Yes",1,0)</f>
        <v>1</v>
      </c>
      <c r="AF30" s="73">
        <f>IF(Table5[[#This Row],[missed_required_change]]="Yes",1,0)</f>
        <v>0</v>
      </c>
      <c r="AG30" s="74">
        <f>IF(OR(Table5[[#This Row],[severity]]="Medium",Table5[[#This Row],[severity]]="High"),1,0)</f>
        <v>1</v>
      </c>
      <c r="AH30" s="73" t="str">
        <f>TRIM(Table5[[#This Row],[severity]])</f>
        <v>Medium</v>
      </c>
    </row>
    <row r="31" spans="1:34" ht="351" hidden="1">
      <c r="A31" s="75" t="s">
        <v>329</v>
      </c>
      <c r="B31" s="76" t="s">
        <v>366</v>
      </c>
      <c r="C31" s="76" t="s">
        <v>149</v>
      </c>
      <c r="D3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1" s="76" t="s">
        <v>422</v>
      </c>
      <c r="F31" s="76" t="s">
        <v>423</v>
      </c>
      <c r="G31" s="76" t="s">
        <v>424</v>
      </c>
      <c r="H31" s="76">
        <v>1</v>
      </c>
      <c r="I31" s="76" t="s">
        <v>425</v>
      </c>
      <c r="J31" s="76" t="s">
        <v>425</v>
      </c>
      <c r="K31" s="76" t="s">
        <v>426</v>
      </c>
      <c r="L31" s="76" t="s">
        <v>427</v>
      </c>
      <c r="M31" s="76" t="s">
        <v>428</v>
      </c>
      <c r="N31" s="76" t="s">
        <v>429</v>
      </c>
      <c r="O31" s="76" t="s">
        <v>62</v>
      </c>
      <c r="P31" s="76" t="s">
        <v>61</v>
      </c>
      <c r="Q31" s="76" t="s">
        <v>62</v>
      </c>
      <c r="R31" s="76" t="s">
        <v>76</v>
      </c>
      <c r="S31" s="76" t="s">
        <v>77</v>
      </c>
      <c r="T31" s="76" t="s">
        <v>61</v>
      </c>
      <c r="U31" s="76" t="s">
        <v>430</v>
      </c>
      <c r="V31" s="76" t="s">
        <v>72</v>
      </c>
      <c r="W31" s="76" t="s">
        <v>62</v>
      </c>
      <c r="X31" s="76" t="s">
        <v>73</v>
      </c>
      <c r="Y31" s="76" t="s">
        <v>3186</v>
      </c>
      <c r="Z31" s="76" t="s">
        <v>3724</v>
      </c>
      <c r="AA31" s="73">
        <f>IF(Table5[[#This Row],[task_success]]="Yes",1,0)</f>
        <v>1</v>
      </c>
      <c r="AB31" s="73">
        <f>IF(Table5[[#This Row],[task_success]]="Partial",1,0)</f>
        <v>0</v>
      </c>
      <c r="AC31" s="73">
        <f>IF(Table5[[#This Row],[task_success]]="No",1,0)</f>
        <v>0</v>
      </c>
      <c r="AD31" s="73">
        <f>IF(Table5[[#This Row],[exact_match]]="Yes",1,0)</f>
        <v>0</v>
      </c>
      <c r="AE31" s="73">
        <f>IF(Table5[[#This Row],[unintended_change_present]]="Yes",1,0)</f>
        <v>1</v>
      </c>
      <c r="AF31" s="73">
        <f>IF(Table5[[#This Row],[missed_required_change]]="Yes",1,0)</f>
        <v>0</v>
      </c>
      <c r="AG31" s="74">
        <f>IF(OR(Table5[[#This Row],[severity]]="Medium",Table5[[#This Row],[severity]]="High"),1,0)</f>
        <v>0</v>
      </c>
      <c r="AH31" s="73" t="str">
        <f>TRIM(Table5[[#This Row],[severity]])</f>
        <v>Low</v>
      </c>
    </row>
    <row r="32" spans="1:34" ht="284.25" hidden="1">
      <c r="A32" s="72" t="s">
        <v>436</v>
      </c>
      <c r="B32" s="73" t="s">
        <v>437</v>
      </c>
      <c r="C32" s="73" t="s">
        <v>51</v>
      </c>
      <c r="D3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2" s="73" t="s">
        <v>438</v>
      </c>
      <c r="F32" s="73" t="s">
        <v>2744</v>
      </c>
      <c r="G32" s="73" t="s">
        <v>440</v>
      </c>
      <c r="H32" s="73">
        <v>3</v>
      </c>
      <c r="I32" s="73" t="s">
        <v>441</v>
      </c>
      <c r="J32" s="73" t="s">
        <v>442</v>
      </c>
      <c r="K32" s="73" t="s">
        <v>443</v>
      </c>
      <c r="L32" s="73" t="s">
        <v>444</v>
      </c>
      <c r="M32" s="73" t="s">
        <v>445</v>
      </c>
      <c r="N32" s="73" t="s">
        <v>446</v>
      </c>
      <c r="O32" s="73" t="s">
        <v>62</v>
      </c>
      <c r="P32" s="73" t="s">
        <v>61</v>
      </c>
      <c r="Q32" s="73" t="s">
        <v>62</v>
      </c>
      <c r="R32" s="73" t="s">
        <v>76</v>
      </c>
      <c r="S32" s="73" t="s">
        <v>77</v>
      </c>
      <c r="T32" s="73" t="s">
        <v>61</v>
      </c>
      <c r="U32" s="73" t="s">
        <v>232</v>
      </c>
      <c r="V32" s="73" t="s">
        <v>72</v>
      </c>
      <c r="W32" s="73" t="s">
        <v>62</v>
      </c>
      <c r="X32" s="73" t="s">
        <v>73</v>
      </c>
      <c r="Y32" s="73" t="s">
        <v>3186</v>
      </c>
      <c r="Z32" s="73" t="s">
        <v>3735</v>
      </c>
      <c r="AA32" s="73">
        <f>IF(Table5[[#This Row],[task_success]]="Yes",1,0)</f>
        <v>1</v>
      </c>
      <c r="AB32" s="73">
        <f>IF(Table5[[#This Row],[task_success]]="Partial",1,0)</f>
        <v>0</v>
      </c>
      <c r="AC32" s="73">
        <f>IF(Table5[[#This Row],[task_success]]="No",1,0)</f>
        <v>0</v>
      </c>
      <c r="AD32" s="73">
        <f>IF(Table5[[#This Row],[exact_match]]="Yes",1,0)</f>
        <v>0</v>
      </c>
      <c r="AE32" s="73">
        <f>IF(Table5[[#This Row],[unintended_change_present]]="Yes",1,0)</f>
        <v>1</v>
      </c>
      <c r="AF32" s="73">
        <f>IF(Table5[[#This Row],[missed_required_change]]="Yes",1,0)</f>
        <v>0</v>
      </c>
      <c r="AG32" s="74">
        <f>IF(OR(Table5[[#This Row],[severity]]="Medium",Table5[[#This Row],[severity]]="High"),1,0)</f>
        <v>0</v>
      </c>
      <c r="AH32" s="73" t="str">
        <f>TRIM(Table5[[#This Row],[severity]])</f>
        <v>Low</v>
      </c>
    </row>
    <row r="33" spans="1:34" ht="284.25" hidden="1">
      <c r="A33" s="75" t="s">
        <v>436</v>
      </c>
      <c r="B33" s="76" t="s">
        <v>437</v>
      </c>
      <c r="C33" s="76" t="s">
        <v>51</v>
      </c>
      <c r="D3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3" s="76" t="s">
        <v>438</v>
      </c>
      <c r="F33" s="76" t="s">
        <v>2744</v>
      </c>
      <c r="G33" s="76" t="s">
        <v>440</v>
      </c>
      <c r="H33" s="76">
        <v>3</v>
      </c>
      <c r="I33" s="76" t="s">
        <v>441</v>
      </c>
      <c r="J33" s="76" t="s">
        <v>454</v>
      </c>
      <c r="K33" s="76" t="s">
        <v>443</v>
      </c>
      <c r="L33" s="76" t="s">
        <v>444</v>
      </c>
      <c r="M33" s="76" t="s">
        <v>455</v>
      </c>
      <c r="N33" s="76" t="s">
        <v>456</v>
      </c>
      <c r="O33" s="76" t="s">
        <v>62</v>
      </c>
      <c r="P33" s="76" t="s">
        <v>61</v>
      </c>
      <c r="Q33" s="76" t="s">
        <v>62</v>
      </c>
      <c r="R33" s="76" t="s">
        <v>76</v>
      </c>
      <c r="S33" s="76" t="s">
        <v>77</v>
      </c>
      <c r="T33" s="76" t="s">
        <v>61</v>
      </c>
      <c r="U33" s="76" t="s">
        <v>232</v>
      </c>
      <c r="V33" s="76" t="s">
        <v>72</v>
      </c>
      <c r="W33" s="76" t="s">
        <v>62</v>
      </c>
      <c r="X33" s="76" t="s">
        <v>73</v>
      </c>
      <c r="Y33" s="76" t="s">
        <v>3186</v>
      </c>
      <c r="Z33" s="76" t="s">
        <v>3743</v>
      </c>
      <c r="AA33" s="73">
        <f>IF(Table5[[#This Row],[task_success]]="Yes",1,0)</f>
        <v>1</v>
      </c>
      <c r="AB33" s="73">
        <f>IF(Table5[[#This Row],[task_success]]="Partial",1,0)</f>
        <v>0</v>
      </c>
      <c r="AC33" s="73">
        <f>IF(Table5[[#This Row],[task_success]]="No",1,0)</f>
        <v>0</v>
      </c>
      <c r="AD33" s="73">
        <f>IF(Table5[[#This Row],[exact_match]]="Yes",1,0)</f>
        <v>0</v>
      </c>
      <c r="AE33" s="73">
        <f>IF(Table5[[#This Row],[unintended_change_present]]="Yes",1,0)</f>
        <v>1</v>
      </c>
      <c r="AF33" s="73">
        <f>IF(Table5[[#This Row],[missed_required_change]]="Yes",1,0)</f>
        <v>0</v>
      </c>
      <c r="AG33" s="74">
        <f>IF(OR(Table5[[#This Row],[severity]]="Medium",Table5[[#This Row],[severity]]="High"),1,0)</f>
        <v>0</v>
      </c>
      <c r="AH33" s="73" t="str">
        <f>TRIM(Table5[[#This Row],[severity]])</f>
        <v>Low</v>
      </c>
    </row>
    <row r="34" spans="1:34" ht="284.25" hidden="1">
      <c r="A34" s="72" t="s">
        <v>436</v>
      </c>
      <c r="B34" s="73" t="s">
        <v>437</v>
      </c>
      <c r="C34" s="73" t="s">
        <v>51</v>
      </c>
      <c r="D3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4" s="73" t="s">
        <v>438</v>
      </c>
      <c r="F34" s="73" t="s">
        <v>2744</v>
      </c>
      <c r="G34" s="73" t="s">
        <v>440</v>
      </c>
      <c r="H34" s="73">
        <v>3</v>
      </c>
      <c r="I34" s="73" t="s">
        <v>441</v>
      </c>
      <c r="J34" s="73" t="s">
        <v>2747</v>
      </c>
      <c r="K34" s="73" t="s">
        <v>443</v>
      </c>
      <c r="L34" s="73" t="s">
        <v>444</v>
      </c>
      <c r="M34" s="73" t="s">
        <v>463</v>
      </c>
      <c r="N34" s="73" t="s">
        <v>464</v>
      </c>
      <c r="O34" s="73" t="s">
        <v>62</v>
      </c>
      <c r="P34" s="73" t="s">
        <v>61</v>
      </c>
      <c r="Q34" s="73" t="s">
        <v>62</v>
      </c>
      <c r="R34" s="73" t="s">
        <v>76</v>
      </c>
      <c r="S34" s="73" t="s">
        <v>77</v>
      </c>
      <c r="T34" s="73" t="s">
        <v>61</v>
      </c>
      <c r="U34" s="73" t="s">
        <v>232</v>
      </c>
      <c r="V34" s="73" t="s">
        <v>72</v>
      </c>
      <c r="W34" s="73" t="s">
        <v>62</v>
      </c>
      <c r="X34" s="73" t="s">
        <v>73</v>
      </c>
      <c r="Y34" s="73" t="s">
        <v>3186</v>
      </c>
      <c r="Z34" s="73" t="s">
        <v>3744</v>
      </c>
      <c r="AA34" s="73">
        <f>IF(Table5[[#This Row],[task_success]]="Yes",1,0)</f>
        <v>1</v>
      </c>
      <c r="AB34" s="73">
        <f>IF(Table5[[#This Row],[task_success]]="Partial",1,0)</f>
        <v>0</v>
      </c>
      <c r="AC34" s="73">
        <f>IF(Table5[[#This Row],[task_success]]="No",1,0)</f>
        <v>0</v>
      </c>
      <c r="AD34" s="73">
        <f>IF(Table5[[#This Row],[exact_match]]="Yes",1,0)</f>
        <v>0</v>
      </c>
      <c r="AE34" s="73">
        <f>IF(Table5[[#This Row],[unintended_change_present]]="Yes",1,0)</f>
        <v>1</v>
      </c>
      <c r="AF34" s="73">
        <f>IF(Table5[[#This Row],[missed_required_change]]="Yes",1,0)</f>
        <v>0</v>
      </c>
      <c r="AG34" s="74">
        <f>IF(OR(Table5[[#This Row],[severity]]="Medium",Table5[[#This Row],[severity]]="High"),1,0)</f>
        <v>0</v>
      </c>
      <c r="AH34" s="73" t="str">
        <f>TRIM(Table5[[#This Row],[severity]])</f>
        <v>Low</v>
      </c>
    </row>
    <row r="35" spans="1:34" ht="250.5" hidden="1">
      <c r="A35" s="75" t="s">
        <v>436</v>
      </c>
      <c r="B35" s="76" t="s">
        <v>437</v>
      </c>
      <c r="C35" s="76" t="s">
        <v>80</v>
      </c>
      <c r="D3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5" s="76" t="s">
        <v>469</v>
      </c>
      <c r="F35" s="76" t="s">
        <v>470</v>
      </c>
      <c r="G35" s="76" t="s">
        <v>471</v>
      </c>
      <c r="H35" s="76">
        <v>1</v>
      </c>
      <c r="I35" s="76" t="s">
        <v>472</v>
      </c>
      <c r="J35" s="76" t="s">
        <v>472</v>
      </c>
      <c r="K35" s="76" t="s">
        <v>2737</v>
      </c>
      <c r="L35" s="76" t="s">
        <v>473</v>
      </c>
      <c r="M35" s="76" t="s">
        <v>352</v>
      </c>
      <c r="N35" s="76" t="s">
        <v>474</v>
      </c>
      <c r="O35" s="76" t="s">
        <v>62</v>
      </c>
      <c r="P35" s="76" t="s">
        <v>61</v>
      </c>
      <c r="Q35" s="76" t="s">
        <v>62</v>
      </c>
      <c r="R35" s="76" t="s">
        <v>76</v>
      </c>
      <c r="S35" s="76" t="s">
        <v>77</v>
      </c>
      <c r="T35" s="76" t="s">
        <v>61</v>
      </c>
      <c r="U35" s="76" t="s">
        <v>475</v>
      </c>
      <c r="V35" s="76" t="s">
        <v>72</v>
      </c>
      <c r="W35" s="76" t="s">
        <v>62</v>
      </c>
      <c r="X35" s="76" t="s">
        <v>73</v>
      </c>
      <c r="Y35" s="76" t="s">
        <v>3186</v>
      </c>
      <c r="Z35" s="76" t="s">
        <v>3346</v>
      </c>
      <c r="AA35" s="73">
        <f>IF(Table5[[#This Row],[task_success]]="Yes",1,0)</f>
        <v>1</v>
      </c>
      <c r="AB35" s="73">
        <f>IF(Table5[[#This Row],[task_success]]="Partial",1,0)</f>
        <v>0</v>
      </c>
      <c r="AC35" s="73">
        <f>IF(Table5[[#This Row],[task_success]]="No",1,0)</f>
        <v>0</v>
      </c>
      <c r="AD35" s="73">
        <f>IF(Table5[[#This Row],[exact_match]]="Yes",1,0)</f>
        <v>0</v>
      </c>
      <c r="AE35" s="73">
        <f>IF(Table5[[#This Row],[unintended_change_present]]="Yes",1,0)</f>
        <v>1</v>
      </c>
      <c r="AF35" s="73">
        <f>IF(Table5[[#This Row],[missed_required_change]]="Yes",1,0)</f>
        <v>0</v>
      </c>
      <c r="AG35" s="74">
        <f>IF(OR(Table5[[#This Row],[severity]]="Medium",Table5[[#This Row],[severity]]="High"),1,0)</f>
        <v>0</v>
      </c>
      <c r="AH35" s="73" t="str">
        <f>TRIM(Table5[[#This Row],[severity]])</f>
        <v>Low</v>
      </c>
    </row>
    <row r="36" spans="1:34" ht="318" hidden="1">
      <c r="A36" s="72" t="s">
        <v>436</v>
      </c>
      <c r="B36" s="73" t="s">
        <v>437</v>
      </c>
      <c r="C36" s="73" t="s">
        <v>80</v>
      </c>
      <c r="D3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6" s="73" t="s">
        <v>482</v>
      </c>
      <c r="F36" s="73" t="s">
        <v>2748</v>
      </c>
      <c r="G36" s="73" t="s">
        <v>484</v>
      </c>
      <c r="H36" s="73">
        <v>1</v>
      </c>
      <c r="I36" s="73" t="s">
        <v>2749</v>
      </c>
      <c r="J36" s="73" t="s">
        <v>2749</v>
      </c>
      <c r="K36" s="73" t="s">
        <v>486</v>
      </c>
      <c r="L36" s="73" t="s">
        <v>487</v>
      </c>
      <c r="M36" s="73" t="s">
        <v>488</v>
      </c>
      <c r="N36" s="73" t="s">
        <v>489</v>
      </c>
      <c r="O36" s="73" t="s">
        <v>62</v>
      </c>
      <c r="P36" s="73" t="s">
        <v>61</v>
      </c>
      <c r="Q36" s="73" t="s">
        <v>62</v>
      </c>
      <c r="R36" s="73" t="s">
        <v>222</v>
      </c>
      <c r="S36" s="73" t="s">
        <v>77</v>
      </c>
      <c r="T36" s="73" t="s">
        <v>61</v>
      </c>
      <c r="U36" s="73" t="s">
        <v>490</v>
      </c>
      <c r="V36" s="73" t="s">
        <v>72</v>
      </c>
      <c r="W36" s="73" t="s">
        <v>62</v>
      </c>
      <c r="X36" s="73" t="s">
        <v>73</v>
      </c>
      <c r="Y36" s="73" t="s">
        <v>3186</v>
      </c>
      <c r="Z36" s="73" t="s">
        <v>3875</v>
      </c>
      <c r="AA36" s="73">
        <f>IF(Table5[[#This Row],[task_success]]="Yes",1,0)</f>
        <v>1</v>
      </c>
      <c r="AB36" s="73">
        <f>IF(Table5[[#This Row],[task_success]]="Partial",1,0)</f>
        <v>0</v>
      </c>
      <c r="AC36" s="73">
        <f>IF(Table5[[#This Row],[task_success]]="No",1,0)</f>
        <v>0</v>
      </c>
      <c r="AD36" s="73">
        <f>IF(Table5[[#This Row],[exact_match]]="Yes",1,0)</f>
        <v>0</v>
      </c>
      <c r="AE36" s="73">
        <f>IF(Table5[[#This Row],[unintended_change_present]]="Yes",1,0)</f>
        <v>1</v>
      </c>
      <c r="AF36" s="73">
        <f>IF(Table5[[#This Row],[missed_required_change]]="Yes",1,0)</f>
        <v>0</v>
      </c>
      <c r="AG36" s="74">
        <f>IF(OR(Table5[[#This Row],[severity]]="Medium",Table5[[#This Row],[severity]]="High"),1,0)</f>
        <v>0</v>
      </c>
      <c r="AH36" s="73" t="str">
        <f>TRIM(Table5[[#This Row],[severity]])</f>
        <v>Low</v>
      </c>
    </row>
    <row r="37" spans="1:34" ht="284.25" hidden="1">
      <c r="A37" s="75" t="s">
        <v>436</v>
      </c>
      <c r="B37" s="76" t="s">
        <v>437</v>
      </c>
      <c r="C37" s="76" t="s">
        <v>114</v>
      </c>
      <c r="D3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7" s="76" t="s">
        <v>497</v>
      </c>
      <c r="F37" s="76" t="s">
        <v>498</v>
      </c>
      <c r="G37" s="76" t="s">
        <v>2754</v>
      </c>
      <c r="H37" s="76">
        <v>1</v>
      </c>
      <c r="I37" s="76" t="s">
        <v>500</v>
      </c>
      <c r="J37" s="76" t="s">
        <v>500</v>
      </c>
      <c r="K37" s="76" t="s">
        <v>501</v>
      </c>
      <c r="L37" s="76" t="s">
        <v>502</v>
      </c>
      <c r="M37" s="76" t="s">
        <v>503</v>
      </c>
      <c r="N37" s="76" t="s">
        <v>504</v>
      </c>
      <c r="O37" s="76" t="s">
        <v>62</v>
      </c>
      <c r="P37" s="76" t="s">
        <v>61</v>
      </c>
      <c r="Q37" s="76" t="s">
        <v>62</v>
      </c>
      <c r="R37" s="76" t="s">
        <v>3424</v>
      </c>
      <c r="S37" s="76" t="s">
        <v>77</v>
      </c>
      <c r="T37" s="76" t="s">
        <v>61</v>
      </c>
      <c r="U37" s="76" t="s">
        <v>505</v>
      </c>
      <c r="V37" s="76" t="s">
        <v>72</v>
      </c>
      <c r="W37" s="76" t="s">
        <v>61</v>
      </c>
      <c r="X37" s="76" t="s">
        <v>506</v>
      </c>
      <c r="Y37" s="76" t="s">
        <v>3186</v>
      </c>
      <c r="Z37" s="76" t="s">
        <v>3637</v>
      </c>
      <c r="AA37" s="73">
        <f>IF(Table5[[#This Row],[task_success]]="Yes",1,0)</f>
        <v>1</v>
      </c>
      <c r="AB37" s="73">
        <f>IF(Table5[[#This Row],[task_success]]="Partial",1,0)</f>
        <v>0</v>
      </c>
      <c r="AC37" s="73">
        <f>IF(Table5[[#This Row],[task_success]]="No",1,0)</f>
        <v>0</v>
      </c>
      <c r="AD37" s="73">
        <f>IF(Table5[[#This Row],[exact_match]]="Yes",1,0)</f>
        <v>0</v>
      </c>
      <c r="AE37" s="73">
        <f>IF(Table5[[#This Row],[unintended_change_present]]="Yes",1,0)</f>
        <v>1</v>
      </c>
      <c r="AF37" s="73">
        <f>IF(Table5[[#This Row],[missed_required_change]]="Yes",1,0)</f>
        <v>0</v>
      </c>
      <c r="AG37" s="74">
        <f>IF(OR(Table5[[#This Row],[severity]]="Medium",Table5[[#This Row],[severity]]="High"),1,0)</f>
        <v>0</v>
      </c>
      <c r="AH37" s="73" t="str">
        <f>TRIM(Table5[[#This Row],[severity]])</f>
        <v>Low</v>
      </c>
    </row>
    <row r="38" spans="1:34" ht="409.6" hidden="1">
      <c r="A38" s="72" t="s">
        <v>436</v>
      </c>
      <c r="B38" s="73" t="s">
        <v>437</v>
      </c>
      <c r="C38" s="73" t="s">
        <v>149</v>
      </c>
      <c r="D3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8" s="73" t="s">
        <v>511</v>
      </c>
      <c r="F38" s="73" t="s">
        <v>512</v>
      </c>
      <c r="G38" s="73" t="s">
        <v>513</v>
      </c>
      <c r="H38" s="73">
        <v>1</v>
      </c>
      <c r="I38" s="73" t="s">
        <v>2756</v>
      </c>
      <c r="J38" s="73" t="s">
        <v>2756</v>
      </c>
      <c r="K38" s="73" t="s">
        <v>2757</v>
      </c>
      <c r="L38" s="73" t="s">
        <v>516</v>
      </c>
      <c r="M38" s="73" t="s">
        <v>517</v>
      </c>
      <c r="N38" s="73" t="s">
        <v>518</v>
      </c>
      <c r="O38" s="73" t="s">
        <v>62</v>
      </c>
      <c r="P38" s="73" t="s">
        <v>61</v>
      </c>
      <c r="Q38" s="73" t="s">
        <v>62</v>
      </c>
      <c r="R38" s="73" t="s">
        <v>3674</v>
      </c>
      <c r="S38" s="73" t="s">
        <v>64</v>
      </c>
      <c r="T38" s="73" t="s">
        <v>61</v>
      </c>
      <c r="U38" s="73" t="s">
        <v>520</v>
      </c>
      <c r="V38" s="73" t="s">
        <v>72</v>
      </c>
      <c r="W38" s="73" t="s">
        <v>62</v>
      </c>
      <c r="X38" s="73" t="s">
        <v>73</v>
      </c>
      <c r="Y38" s="73" t="s">
        <v>3186</v>
      </c>
      <c r="Z38" s="73" t="s">
        <v>3230</v>
      </c>
      <c r="AA38" s="73">
        <f>IF(Table5[[#This Row],[task_success]]="Yes",1,0)</f>
        <v>1</v>
      </c>
      <c r="AB38" s="73">
        <f>IF(Table5[[#This Row],[task_success]]="Partial",1,0)</f>
        <v>0</v>
      </c>
      <c r="AC38" s="73">
        <f>IF(Table5[[#This Row],[task_success]]="No",1,0)</f>
        <v>0</v>
      </c>
      <c r="AD38" s="73">
        <f>IF(Table5[[#This Row],[exact_match]]="Yes",1,0)</f>
        <v>0</v>
      </c>
      <c r="AE38" s="73">
        <f>IF(Table5[[#This Row],[unintended_change_present]]="Yes",1,0)</f>
        <v>1</v>
      </c>
      <c r="AF38" s="73">
        <f>IF(Table5[[#This Row],[missed_required_change]]="Yes",1,0)</f>
        <v>0</v>
      </c>
      <c r="AG38" s="74">
        <f>IF(OR(Table5[[#This Row],[severity]]="Medium",Table5[[#This Row],[severity]]="High"),1,0)</f>
        <v>1</v>
      </c>
      <c r="AH38" s="73" t="str">
        <f>TRIM(Table5[[#This Row],[severity]])</f>
        <v>High</v>
      </c>
    </row>
    <row r="39" spans="1:34" ht="351" hidden="1">
      <c r="A39" s="75" t="s">
        <v>436</v>
      </c>
      <c r="B39" s="76" t="s">
        <v>437</v>
      </c>
      <c r="C39" s="76" t="s">
        <v>149</v>
      </c>
      <c r="D3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9" s="76" t="s">
        <v>525</v>
      </c>
      <c r="F39" s="76" t="s">
        <v>526</v>
      </c>
      <c r="G39" s="76" t="s">
        <v>527</v>
      </c>
      <c r="H39" s="76">
        <v>1</v>
      </c>
      <c r="I39" s="76" t="s">
        <v>528</v>
      </c>
      <c r="J39" s="76" t="s">
        <v>528</v>
      </c>
      <c r="K39" s="76" t="s">
        <v>529</v>
      </c>
      <c r="L39" s="76" t="s">
        <v>530</v>
      </c>
      <c r="M39" s="76" t="s">
        <v>531</v>
      </c>
      <c r="N39" s="76" t="s">
        <v>532</v>
      </c>
      <c r="O39" s="76" t="s">
        <v>62</v>
      </c>
      <c r="P39" s="76" t="s">
        <v>61</v>
      </c>
      <c r="Q39" s="76" t="s">
        <v>62</v>
      </c>
      <c r="R39" s="76" t="s">
        <v>76</v>
      </c>
      <c r="S39" s="76" t="s">
        <v>77</v>
      </c>
      <c r="T39" s="76" t="s">
        <v>61</v>
      </c>
      <c r="U39" s="76" t="s">
        <v>533</v>
      </c>
      <c r="V39" s="76" t="s">
        <v>72</v>
      </c>
      <c r="W39" s="76" t="s">
        <v>62</v>
      </c>
      <c r="X39" s="76" t="s">
        <v>73</v>
      </c>
      <c r="Y39" s="76" t="s">
        <v>3186</v>
      </c>
      <c r="Z39" s="76" t="s">
        <v>3851</v>
      </c>
      <c r="AA39" s="73">
        <f>IF(Table5[[#This Row],[task_success]]="Yes",1,0)</f>
        <v>1</v>
      </c>
      <c r="AB39" s="73">
        <f>IF(Table5[[#This Row],[task_success]]="Partial",1,0)</f>
        <v>0</v>
      </c>
      <c r="AC39" s="73">
        <f>IF(Table5[[#This Row],[task_success]]="No",1,0)</f>
        <v>0</v>
      </c>
      <c r="AD39" s="73">
        <f>IF(Table5[[#This Row],[exact_match]]="Yes",1,0)</f>
        <v>0</v>
      </c>
      <c r="AE39" s="73">
        <f>IF(Table5[[#This Row],[unintended_change_present]]="Yes",1,0)</f>
        <v>1</v>
      </c>
      <c r="AF39" s="73">
        <f>IF(Table5[[#This Row],[missed_required_change]]="Yes",1,0)</f>
        <v>0</v>
      </c>
      <c r="AG39" s="74">
        <f>IF(OR(Table5[[#This Row],[severity]]="Medium",Table5[[#This Row],[severity]]="High"),1,0)</f>
        <v>0</v>
      </c>
      <c r="AH39" s="73" t="str">
        <f>TRIM(Table5[[#This Row],[severity]])</f>
        <v>Low</v>
      </c>
    </row>
    <row r="40" spans="1:34" ht="234" hidden="1">
      <c r="A40" s="72" t="s">
        <v>540</v>
      </c>
      <c r="B40" s="73" t="s">
        <v>541</v>
      </c>
      <c r="C40" s="73" t="s">
        <v>149</v>
      </c>
      <c r="D4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0" s="73" t="s">
        <v>542</v>
      </c>
      <c r="F40" s="73">
        <v>1866432</v>
      </c>
      <c r="G40" s="73" t="s">
        <v>2762</v>
      </c>
      <c r="H40" s="73">
        <v>1</v>
      </c>
      <c r="I40" s="73" t="s">
        <v>545</v>
      </c>
      <c r="J40" s="73" t="s">
        <v>545</v>
      </c>
      <c r="K40" s="73" t="s">
        <v>2763</v>
      </c>
      <c r="L40" s="73" t="s">
        <v>547</v>
      </c>
      <c r="M40" s="73" t="s">
        <v>548</v>
      </c>
      <c r="N40" s="73" t="s">
        <v>549</v>
      </c>
      <c r="O40" s="73" t="s">
        <v>62</v>
      </c>
      <c r="P40" s="73" t="s">
        <v>61</v>
      </c>
      <c r="Q40" s="73" t="s">
        <v>62</v>
      </c>
      <c r="R40" s="73" t="s">
        <v>76</v>
      </c>
      <c r="S40" s="73" t="s">
        <v>77</v>
      </c>
      <c r="T40" s="73" t="s">
        <v>61</v>
      </c>
      <c r="U40" s="73" t="s">
        <v>89</v>
      </c>
      <c r="V40" s="73" t="s">
        <v>72</v>
      </c>
      <c r="W40" s="73" t="s">
        <v>62</v>
      </c>
      <c r="X40" s="73" t="s">
        <v>73</v>
      </c>
      <c r="Y40" s="73" t="s">
        <v>3186</v>
      </c>
      <c r="Z40" s="73" t="s">
        <v>3366</v>
      </c>
      <c r="AA40" s="73">
        <f>IF(Table5[[#This Row],[task_success]]="Yes",1,0)</f>
        <v>1</v>
      </c>
      <c r="AB40" s="73">
        <f>IF(Table5[[#This Row],[task_success]]="Partial",1,0)</f>
        <v>0</v>
      </c>
      <c r="AC40" s="73">
        <f>IF(Table5[[#This Row],[task_success]]="No",1,0)</f>
        <v>0</v>
      </c>
      <c r="AD40" s="73">
        <f>IF(Table5[[#This Row],[exact_match]]="Yes",1,0)</f>
        <v>0</v>
      </c>
      <c r="AE40" s="73">
        <f>IF(Table5[[#This Row],[unintended_change_present]]="Yes",1,0)</f>
        <v>1</v>
      </c>
      <c r="AF40" s="73">
        <f>IF(Table5[[#This Row],[missed_required_change]]="Yes",1,0)</f>
        <v>0</v>
      </c>
      <c r="AG40" s="74">
        <f>IF(OR(Table5[[#This Row],[severity]]="Medium",Table5[[#This Row],[severity]]="High"),1,0)</f>
        <v>0</v>
      </c>
      <c r="AH40" s="73" t="str">
        <f>TRIM(Table5[[#This Row],[severity]])</f>
        <v>Low</v>
      </c>
    </row>
    <row r="41" spans="1:34" ht="409.6" hidden="1">
      <c r="A41" s="75" t="s">
        <v>556</v>
      </c>
      <c r="B41" s="76" t="s">
        <v>557</v>
      </c>
      <c r="C41" s="76" t="s">
        <v>51</v>
      </c>
      <c r="D4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1" s="76" t="s">
        <v>558</v>
      </c>
      <c r="F41" s="76" t="s">
        <v>559</v>
      </c>
      <c r="G41" s="76" t="s">
        <v>560</v>
      </c>
      <c r="H41" s="76">
        <v>1</v>
      </c>
      <c r="I41" s="76" t="s">
        <v>561</v>
      </c>
      <c r="J41" s="76" t="s">
        <v>561</v>
      </c>
      <c r="K41" s="76" t="s">
        <v>2769</v>
      </c>
      <c r="L41" s="76" t="s">
        <v>563</v>
      </c>
      <c r="M41" s="76" t="s">
        <v>564</v>
      </c>
      <c r="N41" s="76" t="s">
        <v>565</v>
      </c>
      <c r="O41" s="76" t="s">
        <v>61</v>
      </c>
      <c r="P41" s="76" t="s">
        <v>61</v>
      </c>
      <c r="Q41" s="76" t="s">
        <v>62</v>
      </c>
      <c r="R41" s="76" t="s">
        <v>138</v>
      </c>
      <c r="S41" s="76" t="s">
        <v>125</v>
      </c>
      <c r="T41" s="76" t="s">
        <v>62</v>
      </c>
      <c r="U41" s="76" t="s">
        <v>566</v>
      </c>
      <c r="V41" s="76" t="s">
        <v>66</v>
      </c>
      <c r="W41" s="76" t="s">
        <v>62</v>
      </c>
      <c r="X41" s="76" t="s">
        <v>73</v>
      </c>
      <c r="Y41" s="76" t="s">
        <v>3186</v>
      </c>
      <c r="Z41" s="76" t="s">
        <v>3690</v>
      </c>
      <c r="AA41" s="73">
        <f>IF(Table5[[#This Row],[task_success]]="Yes",1,0)</f>
        <v>0</v>
      </c>
      <c r="AB41" s="73">
        <f>IF(Table5[[#This Row],[task_success]]="Partial",1,0)</f>
        <v>0</v>
      </c>
      <c r="AC41" s="73">
        <f>IF(Table5[[#This Row],[task_success]]="No",1,0)</f>
        <v>1</v>
      </c>
      <c r="AD41" s="73">
        <f>IF(Table5[[#This Row],[exact_match]]="Yes",1,0)</f>
        <v>0</v>
      </c>
      <c r="AE41" s="73">
        <f>IF(Table5[[#This Row],[unintended_change_present]]="Yes",1,0)</f>
        <v>1</v>
      </c>
      <c r="AF41" s="73">
        <f>IF(Table5[[#This Row],[missed_required_change]]="Yes",1,0)</f>
        <v>1</v>
      </c>
      <c r="AG41" s="74">
        <f>IF(OR(Table5[[#This Row],[severity]]="Medium",Table5[[#This Row],[severity]]="High"),1,0)</f>
        <v>1</v>
      </c>
      <c r="AH41" s="73" t="str">
        <f>TRIM(Table5[[#This Row],[severity]])</f>
        <v>Medium</v>
      </c>
    </row>
    <row r="42" spans="1:34" ht="409.6" hidden="1">
      <c r="A42" s="72" t="s">
        <v>556</v>
      </c>
      <c r="B42" s="73" t="s">
        <v>557</v>
      </c>
      <c r="C42" s="73" t="s">
        <v>51</v>
      </c>
      <c r="D4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2" s="73" t="s">
        <v>573</v>
      </c>
      <c r="F42" s="73" t="s">
        <v>574</v>
      </c>
      <c r="G42" s="73" t="s">
        <v>575</v>
      </c>
      <c r="H42" s="73">
        <v>1</v>
      </c>
      <c r="I42" s="73" t="s">
        <v>576</v>
      </c>
      <c r="J42" s="73" t="s">
        <v>576</v>
      </c>
      <c r="K42" s="73" t="s">
        <v>2772</v>
      </c>
      <c r="L42" s="73" t="s">
        <v>578</v>
      </c>
      <c r="M42" s="73" t="s">
        <v>252</v>
      </c>
      <c r="N42" s="73" t="s">
        <v>579</v>
      </c>
      <c r="O42" s="73" t="s">
        <v>62</v>
      </c>
      <c r="P42" s="73" t="s">
        <v>61</v>
      </c>
      <c r="Q42" s="73" t="s">
        <v>62</v>
      </c>
      <c r="R42" s="73" t="s">
        <v>76</v>
      </c>
      <c r="S42" s="73" t="s">
        <v>77</v>
      </c>
      <c r="T42" s="73" t="s">
        <v>61</v>
      </c>
      <c r="U42" s="73" t="s">
        <v>580</v>
      </c>
      <c r="V42" s="73" t="s">
        <v>72</v>
      </c>
      <c r="W42" s="73" t="s">
        <v>61</v>
      </c>
      <c r="X42" s="73" t="s">
        <v>506</v>
      </c>
      <c r="Y42" s="73" t="s">
        <v>3186</v>
      </c>
      <c r="Z42" s="73" t="s">
        <v>3451</v>
      </c>
      <c r="AA42" s="73">
        <f>IF(Table5[[#This Row],[task_success]]="Yes",1,0)</f>
        <v>1</v>
      </c>
      <c r="AB42" s="73">
        <f>IF(Table5[[#This Row],[task_success]]="Partial",1,0)</f>
        <v>0</v>
      </c>
      <c r="AC42" s="73">
        <f>IF(Table5[[#This Row],[task_success]]="No",1,0)</f>
        <v>0</v>
      </c>
      <c r="AD42" s="73">
        <f>IF(Table5[[#This Row],[exact_match]]="Yes",1,0)</f>
        <v>0</v>
      </c>
      <c r="AE42" s="73">
        <f>IF(Table5[[#This Row],[unintended_change_present]]="Yes",1,0)</f>
        <v>1</v>
      </c>
      <c r="AF42" s="73">
        <f>IF(Table5[[#This Row],[missed_required_change]]="Yes",1,0)</f>
        <v>0</v>
      </c>
      <c r="AG42" s="74">
        <f>IF(OR(Table5[[#This Row],[severity]]="Medium",Table5[[#This Row],[severity]]="High"),1,0)</f>
        <v>0</v>
      </c>
      <c r="AH42" s="73" t="str">
        <f>TRIM(Table5[[#This Row],[severity]])</f>
        <v>Low</v>
      </c>
    </row>
    <row r="43" spans="1:34" ht="200.25" hidden="1">
      <c r="A43" s="75" t="s">
        <v>556</v>
      </c>
      <c r="B43" s="76" t="s">
        <v>557</v>
      </c>
      <c r="C43" s="76" t="s">
        <v>80</v>
      </c>
      <c r="D4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3" s="76" t="s">
        <v>585</v>
      </c>
      <c r="F43" s="76" t="s">
        <v>586</v>
      </c>
      <c r="G43" s="76" t="s">
        <v>587</v>
      </c>
      <c r="H43" s="76">
        <v>1</v>
      </c>
      <c r="I43" s="76" t="s">
        <v>588</v>
      </c>
      <c r="J43" s="76" t="s">
        <v>588</v>
      </c>
      <c r="K43" s="76" t="s">
        <v>4039</v>
      </c>
      <c r="L43" s="76" t="s">
        <v>590</v>
      </c>
      <c r="M43" s="76" t="s">
        <v>591</v>
      </c>
      <c r="N43" s="76" t="s">
        <v>592</v>
      </c>
      <c r="O43" s="76" t="s">
        <v>62</v>
      </c>
      <c r="P43" s="76" t="s">
        <v>61</v>
      </c>
      <c r="Q43" s="76" t="s">
        <v>62</v>
      </c>
      <c r="R43" s="76" t="s">
        <v>76</v>
      </c>
      <c r="S43" s="76" t="s">
        <v>77</v>
      </c>
      <c r="T43" s="76" t="s">
        <v>61</v>
      </c>
      <c r="U43" s="76" t="s">
        <v>593</v>
      </c>
      <c r="V43" s="76" t="s">
        <v>72</v>
      </c>
      <c r="W43" s="76" t="s">
        <v>62</v>
      </c>
      <c r="X43" s="76" t="s">
        <v>73</v>
      </c>
      <c r="Y43" s="76" t="s">
        <v>3186</v>
      </c>
      <c r="Z43" s="76" t="s">
        <v>3515</v>
      </c>
      <c r="AA43" s="73">
        <f>IF(Table5[[#This Row],[task_success]]="Yes",1,0)</f>
        <v>1</v>
      </c>
      <c r="AB43" s="73">
        <f>IF(Table5[[#This Row],[task_success]]="Partial",1,0)</f>
        <v>0</v>
      </c>
      <c r="AC43" s="73">
        <f>IF(Table5[[#This Row],[task_success]]="No",1,0)</f>
        <v>0</v>
      </c>
      <c r="AD43" s="73">
        <f>IF(Table5[[#This Row],[exact_match]]="Yes",1,0)</f>
        <v>0</v>
      </c>
      <c r="AE43" s="73">
        <f>IF(Table5[[#This Row],[unintended_change_present]]="Yes",1,0)</f>
        <v>1</v>
      </c>
      <c r="AF43" s="73">
        <f>IF(Table5[[#This Row],[missed_required_change]]="Yes",1,0)</f>
        <v>0</v>
      </c>
      <c r="AG43" s="74">
        <f>IF(OR(Table5[[#This Row],[severity]]="Medium",Table5[[#This Row],[severity]]="High"),1,0)</f>
        <v>0</v>
      </c>
      <c r="AH43" s="73" t="str">
        <f>TRIM(Table5[[#This Row],[severity]])</f>
        <v>Low</v>
      </c>
    </row>
    <row r="44" spans="1:34" ht="234" hidden="1">
      <c r="A44" s="72" t="s">
        <v>600</v>
      </c>
      <c r="B44" s="73" t="s">
        <v>601</v>
      </c>
      <c r="C44" s="73" t="s">
        <v>51</v>
      </c>
      <c r="D4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4" s="73" t="s">
        <v>602</v>
      </c>
      <c r="F44" s="73" t="s">
        <v>603</v>
      </c>
      <c r="G44" s="73" t="s">
        <v>604</v>
      </c>
      <c r="H44" s="73">
        <v>1</v>
      </c>
      <c r="I44" s="73" t="s">
        <v>605</v>
      </c>
      <c r="J44" s="73" t="s">
        <v>605</v>
      </c>
      <c r="K44" s="73" t="s">
        <v>606</v>
      </c>
      <c r="L44" s="73" t="s">
        <v>607</v>
      </c>
      <c r="M44" s="73" t="s">
        <v>352</v>
      </c>
      <c r="N44" s="73" t="s">
        <v>608</v>
      </c>
      <c r="O44" s="73" t="s">
        <v>62</v>
      </c>
      <c r="P44" s="73" t="s">
        <v>61</v>
      </c>
      <c r="Q44" s="73" t="s">
        <v>62</v>
      </c>
      <c r="R44" s="73" t="s">
        <v>76</v>
      </c>
      <c r="S44" s="73" t="s">
        <v>77</v>
      </c>
      <c r="T44" s="73" t="s">
        <v>61</v>
      </c>
      <c r="U44" s="73" t="s">
        <v>89</v>
      </c>
      <c r="V44" s="73" t="s">
        <v>72</v>
      </c>
      <c r="W44" s="73" t="s">
        <v>62</v>
      </c>
      <c r="X44" s="73" t="s">
        <v>73</v>
      </c>
      <c r="Y44" s="73" t="s">
        <v>3186</v>
      </c>
      <c r="Z44" s="73" t="s">
        <v>3577</v>
      </c>
      <c r="AA44" s="73">
        <f>IF(Table5[[#This Row],[task_success]]="Yes",1,0)</f>
        <v>1</v>
      </c>
      <c r="AB44" s="73">
        <f>IF(Table5[[#This Row],[task_success]]="Partial",1,0)</f>
        <v>0</v>
      </c>
      <c r="AC44" s="73">
        <f>IF(Table5[[#This Row],[task_success]]="No",1,0)</f>
        <v>0</v>
      </c>
      <c r="AD44" s="73">
        <f>IF(Table5[[#This Row],[exact_match]]="Yes",1,0)</f>
        <v>0</v>
      </c>
      <c r="AE44" s="73">
        <f>IF(Table5[[#This Row],[unintended_change_present]]="Yes",1,0)</f>
        <v>1</v>
      </c>
      <c r="AF44" s="73">
        <f>IF(Table5[[#This Row],[missed_required_change]]="Yes",1,0)</f>
        <v>0</v>
      </c>
      <c r="AG44" s="74">
        <f>IF(OR(Table5[[#This Row],[severity]]="Medium",Table5[[#This Row],[severity]]="High"),1,0)</f>
        <v>0</v>
      </c>
      <c r="AH44" s="73" t="str">
        <f>TRIM(Table5[[#This Row],[severity]])</f>
        <v>Low</v>
      </c>
    </row>
    <row r="45" spans="1:34" ht="409.6" hidden="1">
      <c r="A45" s="75" t="s">
        <v>600</v>
      </c>
      <c r="B45" s="76" t="s">
        <v>612</v>
      </c>
      <c r="C45" s="76" t="s">
        <v>51</v>
      </c>
      <c r="D4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5" s="76" t="s">
        <v>613</v>
      </c>
      <c r="F45" s="76" t="s">
        <v>614</v>
      </c>
      <c r="G45" s="76" t="s">
        <v>615</v>
      </c>
      <c r="H45" s="76">
        <v>1</v>
      </c>
      <c r="I45" s="76" t="s">
        <v>616</v>
      </c>
      <c r="J45" s="76" t="s">
        <v>616</v>
      </c>
      <c r="K45" s="76" t="s">
        <v>617</v>
      </c>
      <c r="L45" s="76" t="s">
        <v>618</v>
      </c>
      <c r="M45" s="76" t="s">
        <v>619</v>
      </c>
      <c r="N45" s="76" t="s">
        <v>620</v>
      </c>
      <c r="O45" s="76" t="s">
        <v>62</v>
      </c>
      <c r="P45" s="76" t="s">
        <v>61</v>
      </c>
      <c r="Q45" s="76" t="s">
        <v>62</v>
      </c>
      <c r="R45" s="76" t="s">
        <v>76</v>
      </c>
      <c r="S45" s="76" t="s">
        <v>77</v>
      </c>
      <c r="T45" s="76" t="s">
        <v>61</v>
      </c>
      <c r="U45" s="76" t="s">
        <v>621</v>
      </c>
      <c r="V45" s="76" t="s">
        <v>72</v>
      </c>
      <c r="W45" s="76" t="s">
        <v>62</v>
      </c>
      <c r="X45" s="76" t="s">
        <v>73</v>
      </c>
      <c r="Y45" s="76" t="s">
        <v>3186</v>
      </c>
      <c r="Z45" s="76" t="s">
        <v>3568</v>
      </c>
      <c r="AA45" s="73">
        <f>IF(Table5[[#This Row],[task_success]]="Yes",1,0)</f>
        <v>1</v>
      </c>
      <c r="AB45" s="73">
        <f>IF(Table5[[#This Row],[task_success]]="Partial",1,0)</f>
        <v>0</v>
      </c>
      <c r="AC45" s="73">
        <f>IF(Table5[[#This Row],[task_success]]="No",1,0)</f>
        <v>0</v>
      </c>
      <c r="AD45" s="73">
        <f>IF(Table5[[#This Row],[exact_match]]="Yes",1,0)</f>
        <v>0</v>
      </c>
      <c r="AE45" s="73">
        <f>IF(Table5[[#This Row],[unintended_change_present]]="Yes",1,0)</f>
        <v>1</v>
      </c>
      <c r="AF45" s="73">
        <f>IF(Table5[[#This Row],[missed_required_change]]="Yes",1,0)</f>
        <v>0</v>
      </c>
      <c r="AG45" s="74">
        <f>IF(OR(Table5[[#This Row],[severity]]="Medium",Table5[[#This Row],[severity]]="High"),1,0)</f>
        <v>0</v>
      </c>
      <c r="AH45" s="73" t="str">
        <f>TRIM(Table5[[#This Row],[severity]])</f>
        <v>Low</v>
      </c>
    </row>
    <row r="46" spans="1:34" ht="234" hidden="1">
      <c r="A46" s="72" t="s">
        <v>600</v>
      </c>
      <c r="B46" s="73" t="s">
        <v>612</v>
      </c>
      <c r="C46" s="73" t="s">
        <v>80</v>
      </c>
      <c r="D4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6" s="73" t="s">
        <v>628</v>
      </c>
      <c r="F46" s="73" t="s">
        <v>2779</v>
      </c>
      <c r="G46" s="73" t="s">
        <v>630</v>
      </c>
      <c r="H46" s="73">
        <v>2</v>
      </c>
      <c r="I46" s="73" t="s">
        <v>631</v>
      </c>
      <c r="J46" s="73" t="s">
        <v>632</v>
      </c>
      <c r="K46" s="73" t="s">
        <v>633</v>
      </c>
      <c r="L46" s="73" t="s">
        <v>634</v>
      </c>
      <c r="M46" s="73" t="s">
        <v>635</v>
      </c>
      <c r="N46" s="73" t="s">
        <v>636</v>
      </c>
      <c r="O46" s="73" t="s">
        <v>62</v>
      </c>
      <c r="P46" s="73" t="s">
        <v>61</v>
      </c>
      <c r="Q46" s="73" t="s">
        <v>62</v>
      </c>
      <c r="R46" s="73" t="s">
        <v>76</v>
      </c>
      <c r="S46" s="73" t="s">
        <v>77</v>
      </c>
      <c r="T46" s="73" t="s">
        <v>61</v>
      </c>
      <c r="U46" s="73" t="s">
        <v>89</v>
      </c>
      <c r="V46" s="73" t="s">
        <v>72</v>
      </c>
      <c r="W46" s="73" t="s">
        <v>61</v>
      </c>
      <c r="X46" s="73" t="s">
        <v>637</v>
      </c>
      <c r="Y46" s="73" t="s">
        <v>3186</v>
      </c>
      <c r="Z46" s="73" t="s">
        <v>3300</v>
      </c>
      <c r="AA46" s="73">
        <f>IF(Table5[[#This Row],[task_success]]="Yes",1,0)</f>
        <v>1</v>
      </c>
      <c r="AB46" s="73">
        <f>IF(Table5[[#This Row],[task_success]]="Partial",1,0)</f>
        <v>0</v>
      </c>
      <c r="AC46" s="73">
        <f>IF(Table5[[#This Row],[task_success]]="No",1,0)</f>
        <v>0</v>
      </c>
      <c r="AD46" s="73">
        <f>IF(Table5[[#This Row],[exact_match]]="Yes",1,0)</f>
        <v>0</v>
      </c>
      <c r="AE46" s="73">
        <f>IF(Table5[[#This Row],[unintended_change_present]]="Yes",1,0)</f>
        <v>1</v>
      </c>
      <c r="AF46" s="73">
        <f>IF(Table5[[#This Row],[missed_required_change]]="Yes",1,0)</f>
        <v>0</v>
      </c>
      <c r="AG46" s="74">
        <f>IF(OR(Table5[[#This Row],[severity]]="Medium",Table5[[#This Row],[severity]]="High"),1,0)</f>
        <v>0</v>
      </c>
      <c r="AH46" s="73" t="str">
        <f>TRIM(Table5[[#This Row],[severity]])</f>
        <v>Low</v>
      </c>
    </row>
    <row r="47" spans="1:34" ht="234" hidden="1">
      <c r="A47" s="75" t="s">
        <v>600</v>
      </c>
      <c r="B47" s="76" t="s">
        <v>612</v>
      </c>
      <c r="C47" s="76" t="s">
        <v>80</v>
      </c>
      <c r="D4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7" s="76" t="s">
        <v>628</v>
      </c>
      <c r="F47" s="76" t="s">
        <v>2779</v>
      </c>
      <c r="G47" s="76" t="s">
        <v>630</v>
      </c>
      <c r="H47" s="76">
        <v>2</v>
      </c>
      <c r="I47" s="76" t="s">
        <v>631</v>
      </c>
      <c r="J47" s="76" t="s">
        <v>643</v>
      </c>
      <c r="K47" s="76" t="s">
        <v>633</v>
      </c>
      <c r="L47" s="76" t="s">
        <v>634</v>
      </c>
      <c r="M47" s="76" t="s">
        <v>644</v>
      </c>
      <c r="N47" s="76" t="s">
        <v>645</v>
      </c>
      <c r="O47" s="76" t="s">
        <v>62</v>
      </c>
      <c r="P47" s="76" t="s">
        <v>61</v>
      </c>
      <c r="Q47" s="76" t="s">
        <v>62</v>
      </c>
      <c r="R47" s="76" t="s">
        <v>76</v>
      </c>
      <c r="S47" s="76" t="s">
        <v>77</v>
      </c>
      <c r="T47" s="76" t="s">
        <v>61</v>
      </c>
      <c r="U47" s="76" t="s">
        <v>89</v>
      </c>
      <c r="V47" s="76" t="s">
        <v>72</v>
      </c>
      <c r="W47" s="76" t="s">
        <v>62</v>
      </c>
      <c r="X47" s="76" t="s">
        <v>73</v>
      </c>
      <c r="Y47" s="76" t="s">
        <v>3186</v>
      </c>
      <c r="Z47" s="76" t="s">
        <v>3303</v>
      </c>
      <c r="AA47" s="73">
        <f>IF(Table5[[#This Row],[task_success]]="Yes",1,0)</f>
        <v>1</v>
      </c>
      <c r="AB47" s="73">
        <f>IF(Table5[[#This Row],[task_success]]="Partial",1,0)</f>
        <v>0</v>
      </c>
      <c r="AC47" s="73">
        <f>IF(Table5[[#This Row],[task_success]]="No",1,0)</f>
        <v>0</v>
      </c>
      <c r="AD47" s="73">
        <f>IF(Table5[[#This Row],[exact_match]]="Yes",1,0)</f>
        <v>0</v>
      </c>
      <c r="AE47" s="73">
        <f>IF(Table5[[#This Row],[unintended_change_present]]="Yes",1,0)</f>
        <v>1</v>
      </c>
      <c r="AF47" s="73">
        <f>IF(Table5[[#This Row],[missed_required_change]]="Yes",1,0)</f>
        <v>0</v>
      </c>
      <c r="AG47" s="74">
        <f>IF(OR(Table5[[#This Row],[severity]]="Medium",Table5[[#This Row],[severity]]="High"),1,0)</f>
        <v>0</v>
      </c>
      <c r="AH47" s="73" t="str">
        <f>TRIM(Table5[[#This Row],[severity]])</f>
        <v>Low</v>
      </c>
    </row>
    <row r="48" spans="1:34" ht="351" hidden="1">
      <c r="A48" s="72" t="s">
        <v>600</v>
      </c>
      <c r="B48" s="73" t="s">
        <v>612</v>
      </c>
      <c r="C48" s="73" t="s">
        <v>114</v>
      </c>
      <c r="D4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8" s="73" t="s">
        <v>650</v>
      </c>
      <c r="F48" s="73" t="s">
        <v>651</v>
      </c>
      <c r="G48" s="73" t="s">
        <v>652</v>
      </c>
      <c r="H48" s="73">
        <v>1</v>
      </c>
      <c r="I48" s="73" t="s">
        <v>653</v>
      </c>
      <c r="J48" s="73" t="s">
        <v>653</v>
      </c>
      <c r="K48" s="73" t="s">
        <v>654</v>
      </c>
      <c r="L48" s="73" t="s">
        <v>655</v>
      </c>
      <c r="M48" s="73" t="s">
        <v>656</v>
      </c>
      <c r="N48" s="73" t="s">
        <v>657</v>
      </c>
      <c r="O48" s="73" t="s">
        <v>62</v>
      </c>
      <c r="P48" s="73" t="s">
        <v>61</v>
      </c>
      <c r="Q48" s="73" t="s">
        <v>62</v>
      </c>
      <c r="R48" s="73" t="s">
        <v>76</v>
      </c>
      <c r="S48" s="73" t="s">
        <v>77</v>
      </c>
      <c r="T48" s="73" t="s">
        <v>61</v>
      </c>
      <c r="U48" s="73" t="s">
        <v>658</v>
      </c>
      <c r="V48" s="73" t="s">
        <v>72</v>
      </c>
      <c r="W48" s="73" t="s">
        <v>62</v>
      </c>
      <c r="X48" s="73" t="s">
        <v>73</v>
      </c>
      <c r="Y48" s="73" t="s">
        <v>3186</v>
      </c>
      <c r="Z48" s="73" t="s">
        <v>3441</v>
      </c>
      <c r="AA48" s="73">
        <f>IF(Table5[[#This Row],[task_success]]="Yes",1,0)</f>
        <v>1</v>
      </c>
      <c r="AB48" s="73">
        <f>IF(Table5[[#This Row],[task_success]]="Partial",1,0)</f>
        <v>0</v>
      </c>
      <c r="AC48" s="73">
        <f>IF(Table5[[#This Row],[task_success]]="No",1,0)</f>
        <v>0</v>
      </c>
      <c r="AD48" s="73">
        <f>IF(Table5[[#This Row],[exact_match]]="Yes",1,0)</f>
        <v>0</v>
      </c>
      <c r="AE48" s="73">
        <f>IF(Table5[[#This Row],[unintended_change_present]]="Yes",1,0)</f>
        <v>1</v>
      </c>
      <c r="AF48" s="73">
        <f>IF(Table5[[#This Row],[missed_required_change]]="Yes",1,0)</f>
        <v>0</v>
      </c>
      <c r="AG48" s="74">
        <f>IF(OR(Table5[[#This Row],[severity]]="Medium",Table5[[#This Row],[severity]]="High"),1,0)</f>
        <v>0</v>
      </c>
      <c r="AH48" s="73" t="str">
        <f>TRIM(Table5[[#This Row],[severity]])</f>
        <v>Low</v>
      </c>
    </row>
    <row r="49" spans="1:34" ht="234" hidden="1">
      <c r="A49" s="75" t="s">
        <v>600</v>
      </c>
      <c r="B49" s="76" t="s">
        <v>612</v>
      </c>
      <c r="C49" s="76" t="s">
        <v>114</v>
      </c>
      <c r="D4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9" s="76" t="s">
        <v>663</v>
      </c>
      <c r="F49" s="76" t="s">
        <v>2782</v>
      </c>
      <c r="G49" s="76" t="s">
        <v>665</v>
      </c>
      <c r="H49" s="76">
        <v>1</v>
      </c>
      <c r="I49" s="76" t="s">
        <v>666</v>
      </c>
      <c r="J49" s="76" t="s">
        <v>666</v>
      </c>
      <c r="K49" s="76" t="s">
        <v>667</v>
      </c>
      <c r="L49" s="76" t="s">
        <v>668</v>
      </c>
      <c r="M49" s="76" t="s">
        <v>445</v>
      </c>
      <c r="N49" s="76" t="s">
        <v>669</v>
      </c>
      <c r="O49" s="76" t="s">
        <v>62</v>
      </c>
      <c r="P49" s="76" t="s">
        <v>61</v>
      </c>
      <c r="Q49" s="76" t="s">
        <v>62</v>
      </c>
      <c r="R49" s="76" t="s">
        <v>76</v>
      </c>
      <c r="S49" s="76" t="s">
        <v>77</v>
      </c>
      <c r="T49" s="76" t="s">
        <v>61</v>
      </c>
      <c r="U49" s="76" t="s">
        <v>89</v>
      </c>
      <c r="V49" s="76" t="s">
        <v>72</v>
      </c>
      <c r="W49" s="76" t="s">
        <v>62</v>
      </c>
      <c r="X49" s="76" t="s">
        <v>73</v>
      </c>
      <c r="Y49" s="76" t="s">
        <v>3186</v>
      </c>
      <c r="Z49" s="76" t="s">
        <v>3560</v>
      </c>
      <c r="AA49" s="73">
        <f>IF(Table5[[#This Row],[task_success]]="Yes",1,0)</f>
        <v>1</v>
      </c>
      <c r="AB49" s="73">
        <f>IF(Table5[[#This Row],[task_success]]="Partial",1,0)</f>
        <v>0</v>
      </c>
      <c r="AC49" s="73">
        <f>IF(Table5[[#This Row],[task_success]]="No",1,0)</f>
        <v>0</v>
      </c>
      <c r="AD49" s="73">
        <f>IF(Table5[[#This Row],[exact_match]]="Yes",1,0)</f>
        <v>0</v>
      </c>
      <c r="AE49" s="73">
        <f>IF(Table5[[#This Row],[unintended_change_present]]="Yes",1,0)</f>
        <v>1</v>
      </c>
      <c r="AF49" s="73">
        <f>IF(Table5[[#This Row],[missed_required_change]]="Yes",1,0)</f>
        <v>0</v>
      </c>
      <c r="AG49" s="74">
        <f>IF(OR(Table5[[#This Row],[severity]]="Medium",Table5[[#This Row],[severity]]="High"),1,0)</f>
        <v>0</v>
      </c>
      <c r="AH49" s="73" t="str">
        <f>TRIM(Table5[[#This Row],[severity]])</f>
        <v>Low</v>
      </c>
    </row>
    <row r="50" spans="1:34" ht="409.6" hidden="1">
      <c r="A50" s="72" t="s">
        <v>600</v>
      </c>
      <c r="B50" s="73" t="s">
        <v>612</v>
      </c>
      <c r="C50" s="73" t="s">
        <v>149</v>
      </c>
      <c r="D5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0" s="73" t="s">
        <v>672</v>
      </c>
      <c r="F50" s="73" t="s">
        <v>673</v>
      </c>
      <c r="G50" s="73" t="s">
        <v>674</v>
      </c>
      <c r="H50" s="73">
        <v>1</v>
      </c>
      <c r="I50" s="73" t="s">
        <v>675</v>
      </c>
      <c r="J50" s="73" t="s">
        <v>675</v>
      </c>
      <c r="K50" s="73" t="s">
        <v>676</v>
      </c>
      <c r="L50" s="73" t="s">
        <v>677</v>
      </c>
      <c r="M50" s="73" t="s">
        <v>678</v>
      </c>
      <c r="N50" s="73" t="s">
        <v>679</v>
      </c>
      <c r="O50" s="73" t="s">
        <v>62</v>
      </c>
      <c r="P50" s="73" t="s">
        <v>61</v>
      </c>
      <c r="Q50" s="73" t="s">
        <v>62</v>
      </c>
      <c r="R50" s="73" t="s">
        <v>3449</v>
      </c>
      <c r="S50" s="73" t="s">
        <v>125</v>
      </c>
      <c r="T50" s="73" t="s">
        <v>61</v>
      </c>
      <c r="U50" s="73" t="s">
        <v>681</v>
      </c>
      <c r="V50" s="73" t="s">
        <v>72</v>
      </c>
      <c r="W50" s="73" t="s">
        <v>62</v>
      </c>
      <c r="X50" s="73" t="s">
        <v>73</v>
      </c>
      <c r="Y50" s="73" t="s">
        <v>3186</v>
      </c>
      <c r="Z50" s="73" t="s">
        <v>3872</v>
      </c>
      <c r="AA50" s="73">
        <f>IF(Table5[[#This Row],[task_success]]="Yes",1,0)</f>
        <v>1</v>
      </c>
      <c r="AB50" s="73">
        <f>IF(Table5[[#This Row],[task_success]]="Partial",1,0)</f>
        <v>0</v>
      </c>
      <c r="AC50" s="73">
        <f>IF(Table5[[#This Row],[task_success]]="No",1,0)</f>
        <v>0</v>
      </c>
      <c r="AD50" s="73">
        <f>IF(Table5[[#This Row],[exact_match]]="Yes",1,0)</f>
        <v>0</v>
      </c>
      <c r="AE50" s="73">
        <f>IF(Table5[[#This Row],[unintended_change_present]]="Yes",1,0)</f>
        <v>1</v>
      </c>
      <c r="AF50" s="73">
        <f>IF(Table5[[#This Row],[missed_required_change]]="Yes",1,0)</f>
        <v>0</v>
      </c>
      <c r="AG50" s="74">
        <f>IF(OR(Table5[[#This Row],[severity]]="Medium",Table5[[#This Row],[severity]]="High"),1,0)</f>
        <v>1</v>
      </c>
      <c r="AH50" s="73" t="str">
        <f>TRIM(Table5[[#This Row],[severity]])</f>
        <v>Medium</v>
      </c>
    </row>
    <row r="51" spans="1:34" ht="409.6" hidden="1">
      <c r="A51" s="75" t="s">
        <v>600</v>
      </c>
      <c r="B51" s="76" t="s">
        <v>612</v>
      </c>
      <c r="C51" s="76" t="s">
        <v>149</v>
      </c>
      <c r="D5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1" s="76" t="s">
        <v>686</v>
      </c>
      <c r="F51" s="76" t="s">
        <v>687</v>
      </c>
      <c r="G51" s="76" t="s">
        <v>688</v>
      </c>
      <c r="H51" s="76">
        <v>1</v>
      </c>
      <c r="I51" s="76" t="s">
        <v>689</v>
      </c>
      <c r="J51" s="76" t="s">
        <v>689</v>
      </c>
      <c r="K51" s="76" t="s">
        <v>690</v>
      </c>
      <c r="L51" s="76" t="s">
        <v>691</v>
      </c>
      <c r="M51" s="76" t="s">
        <v>692</v>
      </c>
      <c r="N51" s="76" t="s">
        <v>693</v>
      </c>
      <c r="O51" s="76" t="s">
        <v>62</v>
      </c>
      <c r="P51" s="76" t="s">
        <v>61</v>
      </c>
      <c r="Q51" s="76" t="s">
        <v>62</v>
      </c>
      <c r="R51" s="76" t="s">
        <v>1295</v>
      </c>
      <c r="S51" s="76" t="s">
        <v>77</v>
      </c>
      <c r="T51" s="76" t="s">
        <v>61</v>
      </c>
      <c r="U51" s="76" t="s">
        <v>695</v>
      </c>
      <c r="V51" s="76" t="s">
        <v>72</v>
      </c>
      <c r="W51" s="76" t="s">
        <v>62</v>
      </c>
      <c r="X51" s="76" t="s">
        <v>73</v>
      </c>
      <c r="Y51" s="76" t="s">
        <v>3186</v>
      </c>
      <c r="Z51" s="76" t="s">
        <v>3585</v>
      </c>
      <c r="AA51" s="73">
        <f>IF(Table5[[#This Row],[task_success]]="Yes",1,0)</f>
        <v>1</v>
      </c>
      <c r="AB51" s="73">
        <f>IF(Table5[[#This Row],[task_success]]="Partial",1,0)</f>
        <v>0</v>
      </c>
      <c r="AC51" s="73">
        <f>IF(Table5[[#This Row],[task_success]]="No",1,0)</f>
        <v>0</v>
      </c>
      <c r="AD51" s="73">
        <f>IF(Table5[[#This Row],[exact_match]]="Yes",1,0)</f>
        <v>0</v>
      </c>
      <c r="AE51" s="73">
        <f>IF(Table5[[#This Row],[unintended_change_present]]="Yes",1,0)</f>
        <v>1</v>
      </c>
      <c r="AF51" s="73">
        <f>IF(Table5[[#This Row],[missed_required_change]]="Yes",1,0)</f>
        <v>0</v>
      </c>
      <c r="AG51" s="74">
        <f>IF(OR(Table5[[#This Row],[severity]]="Medium",Table5[[#This Row],[severity]]="High"),1,0)</f>
        <v>0</v>
      </c>
      <c r="AH51" s="73" t="str">
        <f>TRIM(Table5[[#This Row],[severity]])</f>
        <v>Low</v>
      </c>
    </row>
    <row r="52" spans="1:34" ht="234" hidden="1">
      <c r="A52" s="72" t="s">
        <v>600</v>
      </c>
      <c r="B52" s="73" t="s">
        <v>612</v>
      </c>
      <c r="C52" s="73" t="s">
        <v>305</v>
      </c>
      <c r="D5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2" s="73" t="s">
        <v>700</v>
      </c>
      <c r="F52" s="73" t="s">
        <v>2784</v>
      </c>
      <c r="G52" s="73" t="s">
        <v>702</v>
      </c>
      <c r="H52" s="73">
        <v>1</v>
      </c>
      <c r="I52" s="73" t="s">
        <v>703</v>
      </c>
      <c r="J52" s="73" t="s">
        <v>703</v>
      </c>
      <c r="K52" s="73" t="s">
        <v>4040</v>
      </c>
      <c r="L52" s="73" t="s">
        <v>705</v>
      </c>
      <c r="M52" s="73" t="s">
        <v>706</v>
      </c>
      <c r="N52" s="73" t="s">
        <v>707</v>
      </c>
      <c r="O52" s="73" t="s">
        <v>62</v>
      </c>
      <c r="P52" s="73" t="s">
        <v>61</v>
      </c>
      <c r="Q52" s="73" t="s">
        <v>62</v>
      </c>
      <c r="R52" s="73" t="s">
        <v>76</v>
      </c>
      <c r="S52" s="73" t="s">
        <v>77</v>
      </c>
      <c r="T52" s="73" t="s">
        <v>61</v>
      </c>
      <c r="U52" s="73" t="s">
        <v>89</v>
      </c>
      <c r="V52" s="73" t="s">
        <v>72</v>
      </c>
      <c r="W52" s="73" t="s">
        <v>62</v>
      </c>
      <c r="X52" s="73" t="s">
        <v>73</v>
      </c>
      <c r="Y52" s="73" t="s">
        <v>3186</v>
      </c>
      <c r="Z52" s="73" t="s">
        <v>3603</v>
      </c>
      <c r="AA52" s="73">
        <f>IF(Table5[[#This Row],[task_success]]="Yes",1,0)</f>
        <v>1</v>
      </c>
      <c r="AB52" s="73">
        <f>IF(Table5[[#This Row],[task_success]]="Partial",1,0)</f>
        <v>0</v>
      </c>
      <c r="AC52" s="73">
        <f>IF(Table5[[#This Row],[task_success]]="No",1,0)</f>
        <v>0</v>
      </c>
      <c r="AD52" s="73">
        <f>IF(Table5[[#This Row],[exact_match]]="Yes",1,0)</f>
        <v>0</v>
      </c>
      <c r="AE52" s="73">
        <f>IF(Table5[[#This Row],[unintended_change_present]]="Yes",1,0)</f>
        <v>1</v>
      </c>
      <c r="AF52" s="73">
        <f>IF(Table5[[#This Row],[missed_required_change]]="Yes",1,0)</f>
        <v>0</v>
      </c>
      <c r="AG52" s="74">
        <f>IF(OR(Table5[[#This Row],[severity]]="Medium",Table5[[#This Row],[severity]]="High"),1,0)</f>
        <v>0</v>
      </c>
      <c r="AH52" s="73" t="str">
        <f>TRIM(Table5[[#This Row],[severity]])</f>
        <v>Low</v>
      </c>
    </row>
    <row r="53" spans="1:34" ht="409.6" hidden="1">
      <c r="A53" s="75" t="s">
        <v>712</v>
      </c>
      <c r="B53" s="76" t="s">
        <v>713</v>
      </c>
      <c r="C53" s="76" t="s">
        <v>80</v>
      </c>
      <c r="D5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3" s="76" t="s">
        <v>714</v>
      </c>
      <c r="F53" s="76" t="s">
        <v>715</v>
      </c>
      <c r="G53" s="76" t="s">
        <v>716</v>
      </c>
      <c r="H53" s="76">
        <v>1</v>
      </c>
      <c r="I53" s="76" t="s">
        <v>717</v>
      </c>
      <c r="J53" s="76" t="s">
        <v>717</v>
      </c>
      <c r="K53" s="76" t="s">
        <v>718</v>
      </c>
      <c r="L53" s="76" t="s">
        <v>719</v>
      </c>
      <c r="M53" s="76" t="s">
        <v>720</v>
      </c>
      <c r="N53" s="76" t="s">
        <v>721</v>
      </c>
      <c r="O53" s="76" t="s">
        <v>102</v>
      </c>
      <c r="P53" s="76" t="s">
        <v>61</v>
      </c>
      <c r="Q53" s="76" t="s">
        <v>62</v>
      </c>
      <c r="R53" s="76" t="s">
        <v>3607</v>
      </c>
      <c r="S53" s="76" t="s">
        <v>64</v>
      </c>
      <c r="T53" s="76" t="s">
        <v>61</v>
      </c>
      <c r="U53" s="76" t="s">
        <v>723</v>
      </c>
      <c r="V53" s="76" t="s">
        <v>162</v>
      </c>
      <c r="W53" s="76" t="s">
        <v>62</v>
      </c>
      <c r="X53" s="76" t="s">
        <v>73</v>
      </c>
      <c r="Y53" s="76" t="s">
        <v>3186</v>
      </c>
      <c r="Z53" s="76" t="s">
        <v>3606</v>
      </c>
      <c r="AA53" s="73">
        <f>IF(Table5[[#This Row],[task_success]]="Yes",1,0)</f>
        <v>0</v>
      </c>
      <c r="AB53" s="73">
        <f>IF(Table5[[#This Row],[task_success]]="Partial",1,0)</f>
        <v>1</v>
      </c>
      <c r="AC53" s="73">
        <f>IF(Table5[[#This Row],[task_success]]="No",1,0)</f>
        <v>0</v>
      </c>
      <c r="AD53" s="73">
        <f>IF(Table5[[#This Row],[exact_match]]="Yes",1,0)</f>
        <v>0</v>
      </c>
      <c r="AE53" s="73">
        <f>IF(Table5[[#This Row],[unintended_change_present]]="Yes",1,0)</f>
        <v>1</v>
      </c>
      <c r="AF53" s="73">
        <f>IF(Table5[[#This Row],[missed_required_change]]="Yes",1,0)</f>
        <v>0</v>
      </c>
      <c r="AG53" s="74">
        <f>IF(OR(Table5[[#This Row],[severity]]="Medium",Table5[[#This Row],[severity]]="High"),1,0)</f>
        <v>1</v>
      </c>
      <c r="AH53" s="73" t="str">
        <f>TRIM(Table5[[#This Row],[severity]])</f>
        <v>High</v>
      </c>
    </row>
    <row r="54" spans="1:34" ht="409.6" hidden="1">
      <c r="A54" s="72" t="s">
        <v>712</v>
      </c>
      <c r="B54" s="73" t="s">
        <v>713</v>
      </c>
      <c r="C54" s="73" t="s">
        <v>149</v>
      </c>
      <c r="D5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4" s="73" t="s">
        <v>730</v>
      </c>
      <c r="F54" s="73" t="s">
        <v>2790</v>
      </c>
      <c r="G54" s="73" t="s">
        <v>732</v>
      </c>
      <c r="H54" s="73">
        <v>1</v>
      </c>
      <c r="I54" s="73" t="s">
        <v>717</v>
      </c>
      <c r="J54" s="73" t="s">
        <v>717</v>
      </c>
      <c r="K54" s="73" t="s">
        <v>733</v>
      </c>
      <c r="L54" s="73" t="s">
        <v>734</v>
      </c>
      <c r="M54" s="73" t="s">
        <v>720</v>
      </c>
      <c r="N54" s="73" t="s">
        <v>735</v>
      </c>
      <c r="O54" s="73" t="s">
        <v>102</v>
      </c>
      <c r="P54" s="73" t="s">
        <v>61</v>
      </c>
      <c r="Q54" s="73" t="s">
        <v>62</v>
      </c>
      <c r="R54" s="73" t="s">
        <v>3652</v>
      </c>
      <c r="S54" s="73" t="s">
        <v>64</v>
      </c>
      <c r="T54" s="73" t="s">
        <v>62</v>
      </c>
      <c r="U54" s="73" t="s">
        <v>737</v>
      </c>
      <c r="V54" s="73" t="s">
        <v>162</v>
      </c>
      <c r="W54" s="73" t="s">
        <v>62</v>
      </c>
      <c r="X54" s="73" t="s">
        <v>73</v>
      </c>
      <c r="Y54" s="73" t="s">
        <v>3186</v>
      </c>
      <c r="Z54" s="73" t="s">
        <v>3651</v>
      </c>
      <c r="AA54" s="73">
        <f>IF(Table5[[#This Row],[task_success]]="Yes",1,0)</f>
        <v>0</v>
      </c>
      <c r="AB54" s="73">
        <f>IF(Table5[[#This Row],[task_success]]="Partial",1,0)</f>
        <v>1</v>
      </c>
      <c r="AC54" s="73">
        <f>IF(Table5[[#This Row],[task_success]]="No",1,0)</f>
        <v>0</v>
      </c>
      <c r="AD54" s="73">
        <f>IF(Table5[[#This Row],[exact_match]]="Yes",1,0)</f>
        <v>0</v>
      </c>
      <c r="AE54" s="73">
        <f>IF(Table5[[#This Row],[unintended_change_present]]="Yes",1,0)</f>
        <v>1</v>
      </c>
      <c r="AF54" s="73">
        <f>IF(Table5[[#This Row],[missed_required_change]]="Yes",1,0)</f>
        <v>1</v>
      </c>
      <c r="AG54" s="74">
        <f>IF(OR(Table5[[#This Row],[severity]]="Medium",Table5[[#This Row],[severity]]="High"),1,0)</f>
        <v>1</v>
      </c>
      <c r="AH54" s="73" t="str">
        <f>TRIM(Table5[[#This Row],[severity]])</f>
        <v>High</v>
      </c>
    </row>
    <row r="55" spans="1:34" ht="234" hidden="1">
      <c r="A55" s="75" t="s">
        <v>743</v>
      </c>
      <c r="B55" s="76" t="s">
        <v>744</v>
      </c>
      <c r="C55" s="76" t="s">
        <v>51</v>
      </c>
      <c r="D5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5" s="76" t="s">
        <v>745</v>
      </c>
      <c r="F55" s="76" t="s">
        <v>746</v>
      </c>
      <c r="G55" s="76" t="s">
        <v>747</v>
      </c>
      <c r="H55" s="76">
        <v>1</v>
      </c>
      <c r="I55" s="76" t="s">
        <v>748</v>
      </c>
      <c r="J55" s="76" t="s">
        <v>748</v>
      </c>
      <c r="K55" s="76" t="s">
        <v>749</v>
      </c>
      <c r="L55" s="76" t="s">
        <v>750</v>
      </c>
      <c r="M55" s="76" t="s">
        <v>445</v>
      </c>
      <c r="N55" s="76" t="s">
        <v>751</v>
      </c>
      <c r="O55" s="76" t="s">
        <v>62</v>
      </c>
      <c r="P55" s="76" t="s">
        <v>61</v>
      </c>
      <c r="Q55" s="76" t="s">
        <v>62</v>
      </c>
      <c r="R55" s="76" t="s">
        <v>76</v>
      </c>
      <c r="S55" s="76" t="s">
        <v>77</v>
      </c>
      <c r="T55" s="76" t="s">
        <v>61</v>
      </c>
      <c r="U55" s="76" t="s">
        <v>89</v>
      </c>
      <c r="V55" s="76" t="s">
        <v>72</v>
      </c>
      <c r="W55" s="76" t="s">
        <v>62</v>
      </c>
      <c r="X55" s="76" t="s">
        <v>73</v>
      </c>
      <c r="Y55" s="76" t="s">
        <v>3186</v>
      </c>
      <c r="Z55" s="76" t="s">
        <v>3397</v>
      </c>
      <c r="AA55" s="73">
        <f>IF(Table5[[#This Row],[task_success]]="Yes",1,0)</f>
        <v>1</v>
      </c>
      <c r="AB55" s="73">
        <f>IF(Table5[[#This Row],[task_success]]="Partial",1,0)</f>
        <v>0</v>
      </c>
      <c r="AC55" s="73">
        <f>IF(Table5[[#This Row],[task_success]]="No",1,0)</f>
        <v>0</v>
      </c>
      <c r="AD55" s="73">
        <f>IF(Table5[[#This Row],[exact_match]]="Yes",1,0)</f>
        <v>0</v>
      </c>
      <c r="AE55" s="73">
        <f>IF(Table5[[#This Row],[unintended_change_present]]="Yes",1,0)</f>
        <v>1</v>
      </c>
      <c r="AF55" s="73">
        <f>IF(Table5[[#This Row],[missed_required_change]]="Yes",1,0)</f>
        <v>0</v>
      </c>
      <c r="AG55" s="74">
        <f>IF(OR(Table5[[#This Row],[severity]]="Medium",Table5[[#This Row],[severity]]="High"),1,0)</f>
        <v>0</v>
      </c>
      <c r="AH55" s="73" t="str">
        <f>TRIM(Table5[[#This Row],[severity]])</f>
        <v>Low</v>
      </c>
    </row>
    <row r="56" spans="1:34" ht="409.6" hidden="1">
      <c r="A56" s="72" t="s">
        <v>743</v>
      </c>
      <c r="B56" s="73" t="s">
        <v>744</v>
      </c>
      <c r="C56" s="73" t="s">
        <v>51</v>
      </c>
      <c r="D5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6" s="73" t="s">
        <v>755</v>
      </c>
      <c r="F56" s="73" t="s">
        <v>756</v>
      </c>
      <c r="G56" s="73" t="s">
        <v>757</v>
      </c>
      <c r="H56" s="73">
        <v>2</v>
      </c>
      <c r="I56" s="73" t="s">
        <v>758</v>
      </c>
      <c r="J56" s="73" t="s">
        <v>759</v>
      </c>
      <c r="K56" s="73" t="s">
        <v>760</v>
      </c>
      <c r="L56" s="73" t="s">
        <v>761</v>
      </c>
      <c r="M56" s="73" t="s">
        <v>762</v>
      </c>
      <c r="N56" s="73" t="s">
        <v>763</v>
      </c>
      <c r="O56" s="73" t="s">
        <v>62</v>
      </c>
      <c r="P56" s="73" t="s">
        <v>61</v>
      </c>
      <c r="Q56" s="73" t="s">
        <v>62</v>
      </c>
      <c r="R56" s="73" t="s">
        <v>76</v>
      </c>
      <c r="S56" s="73" t="s">
        <v>77</v>
      </c>
      <c r="T56" s="73" t="s">
        <v>61</v>
      </c>
      <c r="U56" s="73" t="s">
        <v>764</v>
      </c>
      <c r="V56" s="73" t="s">
        <v>72</v>
      </c>
      <c r="W56" s="73" t="s">
        <v>62</v>
      </c>
      <c r="X56" s="73" t="s">
        <v>73</v>
      </c>
      <c r="Y56" s="73" t="s">
        <v>3186</v>
      </c>
      <c r="Z56" s="73" t="s">
        <v>3379</v>
      </c>
      <c r="AA56" s="73">
        <f>IF(Table5[[#This Row],[task_success]]="Yes",1,0)</f>
        <v>1</v>
      </c>
      <c r="AB56" s="73">
        <f>IF(Table5[[#This Row],[task_success]]="Partial",1,0)</f>
        <v>0</v>
      </c>
      <c r="AC56" s="73">
        <f>IF(Table5[[#This Row],[task_success]]="No",1,0)</f>
        <v>0</v>
      </c>
      <c r="AD56" s="73">
        <f>IF(Table5[[#This Row],[exact_match]]="Yes",1,0)</f>
        <v>0</v>
      </c>
      <c r="AE56" s="73">
        <f>IF(Table5[[#This Row],[unintended_change_present]]="Yes",1,0)</f>
        <v>1</v>
      </c>
      <c r="AF56" s="73">
        <f>IF(Table5[[#This Row],[missed_required_change]]="Yes",1,0)</f>
        <v>0</v>
      </c>
      <c r="AG56" s="74">
        <f>IF(OR(Table5[[#This Row],[severity]]="Medium",Table5[[#This Row],[severity]]="High"),1,0)</f>
        <v>0</v>
      </c>
      <c r="AH56" s="73" t="str">
        <f>TRIM(Table5[[#This Row],[severity]])</f>
        <v>Low</v>
      </c>
    </row>
    <row r="57" spans="1:34" ht="409.6" hidden="1">
      <c r="A57" s="75" t="s">
        <v>743</v>
      </c>
      <c r="B57" s="76" t="s">
        <v>744</v>
      </c>
      <c r="C57" s="76" t="s">
        <v>51</v>
      </c>
      <c r="D5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7" s="76" t="s">
        <v>755</v>
      </c>
      <c r="F57" s="76" t="s">
        <v>756</v>
      </c>
      <c r="G57" s="76" t="s">
        <v>757</v>
      </c>
      <c r="H57" s="76">
        <v>2</v>
      </c>
      <c r="I57" s="76" t="s">
        <v>758</v>
      </c>
      <c r="J57" s="76" t="s">
        <v>769</v>
      </c>
      <c r="K57" s="76" t="s">
        <v>760</v>
      </c>
      <c r="L57" s="76" t="s">
        <v>761</v>
      </c>
      <c r="M57" s="76" t="s">
        <v>770</v>
      </c>
      <c r="N57" s="76" t="s">
        <v>771</v>
      </c>
      <c r="O57" s="76" t="s">
        <v>62</v>
      </c>
      <c r="P57" s="76" t="s">
        <v>61</v>
      </c>
      <c r="Q57" s="76" t="s">
        <v>62</v>
      </c>
      <c r="R57" s="76" t="s">
        <v>76</v>
      </c>
      <c r="S57" s="76" t="s">
        <v>77</v>
      </c>
      <c r="T57" s="76" t="s">
        <v>61</v>
      </c>
      <c r="U57" s="76" t="s">
        <v>772</v>
      </c>
      <c r="V57" s="76" t="s">
        <v>72</v>
      </c>
      <c r="W57" s="76" t="s">
        <v>62</v>
      </c>
      <c r="X57" s="76" t="s">
        <v>73</v>
      </c>
      <c r="Y57" s="76" t="s">
        <v>3186</v>
      </c>
      <c r="Z57" s="76" t="s">
        <v>3378</v>
      </c>
      <c r="AA57" s="73">
        <f>IF(Table5[[#This Row],[task_success]]="Yes",1,0)</f>
        <v>1</v>
      </c>
      <c r="AB57" s="73">
        <f>IF(Table5[[#This Row],[task_success]]="Partial",1,0)</f>
        <v>0</v>
      </c>
      <c r="AC57" s="73">
        <f>IF(Table5[[#This Row],[task_success]]="No",1,0)</f>
        <v>0</v>
      </c>
      <c r="AD57" s="73">
        <f>IF(Table5[[#This Row],[exact_match]]="Yes",1,0)</f>
        <v>0</v>
      </c>
      <c r="AE57" s="73">
        <f>IF(Table5[[#This Row],[unintended_change_present]]="Yes",1,0)</f>
        <v>1</v>
      </c>
      <c r="AF57" s="73">
        <f>IF(Table5[[#This Row],[missed_required_change]]="Yes",1,0)</f>
        <v>0</v>
      </c>
      <c r="AG57" s="74">
        <f>IF(OR(Table5[[#This Row],[severity]]="Medium",Table5[[#This Row],[severity]]="High"),1,0)</f>
        <v>0</v>
      </c>
      <c r="AH57" s="73" t="str">
        <f>TRIM(Table5[[#This Row],[severity]])</f>
        <v>Low</v>
      </c>
    </row>
    <row r="58" spans="1:34" ht="267.75" hidden="1">
      <c r="A58" s="72" t="s">
        <v>743</v>
      </c>
      <c r="B58" s="73" t="s">
        <v>744</v>
      </c>
      <c r="C58" s="73" t="s">
        <v>80</v>
      </c>
      <c r="D5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8" s="73" t="s">
        <v>777</v>
      </c>
      <c r="F58" s="73" t="s">
        <v>778</v>
      </c>
      <c r="G58" s="73" t="s">
        <v>779</v>
      </c>
      <c r="H58" s="73">
        <v>2</v>
      </c>
      <c r="I58" s="73" t="s">
        <v>780</v>
      </c>
      <c r="J58" s="73" t="s">
        <v>781</v>
      </c>
      <c r="K58" s="73" t="s">
        <v>782</v>
      </c>
      <c r="L58" s="73" t="s">
        <v>783</v>
      </c>
      <c r="M58" s="73" t="s">
        <v>678</v>
      </c>
      <c r="N58" s="73" t="s">
        <v>784</v>
      </c>
      <c r="O58" s="73" t="s">
        <v>62</v>
      </c>
      <c r="P58" s="73" t="s">
        <v>61</v>
      </c>
      <c r="Q58" s="73" t="s">
        <v>62</v>
      </c>
      <c r="R58" s="73" t="s">
        <v>76</v>
      </c>
      <c r="S58" s="73" t="s">
        <v>77</v>
      </c>
      <c r="T58" s="73" t="s">
        <v>61</v>
      </c>
      <c r="U58" s="73" t="s">
        <v>785</v>
      </c>
      <c r="V58" s="73" t="s">
        <v>72</v>
      </c>
      <c r="W58" s="73" t="s">
        <v>62</v>
      </c>
      <c r="X58" s="73" t="s">
        <v>73</v>
      </c>
      <c r="Y58" s="73" t="s">
        <v>3186</v>
      </c>
      <c r="Z58" s="73" t="s">
        <v>3948</v>
      </c>
      <c r="AA58" s="73">
        <f>IF(Table5[[#This Row],[task_success]]="Yes",1,0)</f>
        <v>1</v>
      </c>
      <c r="AB58" s="73">
        <f>IF(Table5[[#This Row],[task_success]]="Partial",1,0)</f>
        <v>0</v>
      </c>
      <c r="AC58" s="73">
        <f>IF(Table5[[#This Row],[task_success]]="No",1,0)</f>
        <v>0</v>
      </c>
      <c r="AD58" s="73">
        <f>IF(Table5[[#This Row],[exact_match]]="Yes",1,0)</f>
        <v>0</v>
      </c>
      <c r="AE58" s="73">
        <f>IF(Table5[[#This Row],[unintended_change_present]]="Yes",1,0)</f>
        <v>1</v>
      </c>
      <c r="AF58" s="73">
        <f>IF(Table5[[#This Row],[missed_required_change]]="Yes",1,0)</f>
        <v>0</v>
      </c>
      <c r="AG58" s="74">
        <f>IF(OR(Table5[[#This Row],[severity]]="Medium",Table5[[#This Row],[severity]]="High"),1,0)</f>
        <v>0</v>
      </c>
      <c r="AH58" s="73" t="str">
        <f>TRIM(Table5[[#This Row],[severity]])</f>
        <v>Low</v>
      </c>
    </row>
    <row r="59" spans="1:34" ht="267.75" hidden="1">
      <c r="A59" s="75" t="s">
        <v>743</v>
      </c>
      <c r="B59" s="76" t="s">
        <v>744</v>
      </c>
      <c r="C59" s="76" t="s">
        <v>80</v>
      </c>
      <c r="D5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9" s="76" t="s">
        <v>777</v>
      </c>
      <c r="F59" s="76" t="s">
        <v>778</v>
      </c>
      <c r="G59" s="76" t="s">
        <v>779</v>
      </c>
      <c r="H59" s="76">
        <v>2</v>
      </c>
      <c r="I59" s="76" t="s">
        <v>780</v>
      </c>
      <c r="J59" s="76" t="s">
        <v>759</v>
      </c>
      <c r="K59" s="76" t="s">
        <v>782</v>
      </c>
      <c r="L59" s="76" t="s">
        <v>783</v>
      </c>
      <c r="M59" s="76" t="s">
        <v>762</v>
      </c>
      <c r="N59" s="76" t="s">
        <v>788</v>
      </c>
      <c r="O59" s="76" t="s">
        <v>62</v>
      </c>
      <c r="P59" s="76" t="s">
        <v>61</v>
      </c>
      <c r="Q59" s="76" t="s">
        <v>62</v>
      </c>
      <c r="R59" s="76" t="s">
        <v>76</v>
      </c>
      <c r="S59" s="76" t="s">
        <v>77</v>
      </c>
      <c r="T59" s="76" t="s">
        <v>61</v>
      </c>
      <c r="U59" s="76" t="s">
        <v>785</v>
      </c>
      <c r="V59" s="76" t="s">
        <v>72</v>
      </c>
      <c r="W59" s="76" t="s">
        <v>62</v>
      </c>
      <c r="X59" s="76" t="s">
        <v>73</v>
      </c>
      <c r="Y59" s="76" t="s">
        <v>3186</v>
      </c>
      <c r="Z59" s="76" t="s">
        <v>3949</v>
      </c>
      <c r="AA59" s="73">
        <f>IF(Table5[[#This Row],[task_success]]="Yes",1,0)</f>
        <v>1</v>
      </c>
      <c r="AB59" s="73">
        <f>IF(Table5[[#This Row],[task_success]]="Partial",1,0)</f>
        <v>0</v>
      </c>
      <c r="AC59" s="73">
        <f>IF(Table5[[#This Row],[task_success]]="No",1,0)</f>
        <v>0</v>
      </c>
      <c r="AD59" s="73">
        <f>IF(Table5[[#This Row],[exact_match]]="Yes",1,0)</f>
        <v>0</v>
      </c>
      <c r="AE59" s="73">
        <f>IF(Table5[[#This Row],[unintended_change_present]]="Yes",1,0)</f>
        <v>1</v>
      </c>
      <c r="AF59" s="73">
        <f>IF(Table5[[#This Row],[missed_required_change]]="Yes",1,0)</f>
        <v>0</v>
      </c>
      <c r="AG59" s="74">
        <f>IF(OR(Table5[[#This Row],[severity]]="Medium",Table5[[#This Row],[severity]]="High"),1,0)</f>
        <v>0</v>
      </c>
      <c r="AH59" s="73" t="str">
        <f>TRIM(Table5[[#This Row],[severity]])</f>
        <v>Low</v>
      </c>
    </row>
    <row r="60" spans="1:34" ht="284.25" hidden="1">
      <c r="A60" s="72" t="s">
        <v>743</v>
      </c>
      <c r="B60" s="73" t="s">
        <v>744</v>
      </c>
      <c r="C60" s="73" t="s">
        <v>114</v>
      </c>
      <c r="D6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60" s="73" t="s">
        <v>793</v>
      </c>
      <c r="F60" s="73" t="s">
        <v>2797</v>
      </c>
      <c r="G60" s="73" t="s">
        <v>795</v>
      </c>
      <c r="H60" s="73">
        <v>1</v>
      </c>
      <c r="I60" s="73" t="s">
        <v>796</v>
      </c>
      <c r="J60" s="73" t="s">
        <v>796</v>
      </c>
      <c r="K60" s="73" t="s">
        <v>2798</v>
      </c>
      <c r="L60" s="73" t="s">
        <v>798</v>
      </c>
      <c r="M60" s="73" t="s">
        <v>678</v>
      </c>
      <c r="N60" s="73" t="s">
        <v>799</v>
      </c>
      <c r="O60" s="73" t="s">
        <v>62</v>
      </c>
      <c r="P60" s="73" t="s">
        <v>61</v>
      </c>
      <c r="Q60" s="73" t="s">
        <v>62</v>
      </c>
      <c r="R60" s="73" t="s">
        <v>76</v>
      </c>
      <c r="S60" s="73" t="s">
        <v>77</v>
      </c>
      <c r="T60" s="73" t="s">
        <v>61</v>
      </c>
      <c r="U60" s="73" t="s">
        <v>4041</v>
      </c>
      <c r="V60" s="73" t="s">
        <v>72</v>
      </c>
      <c r="W60" s="73" t="s">
        <v>62</v>
      </c>
      <c r="X60" s="73" t="s">
        <v>73</v>
      </c>
      <c r="Y60" s="73" t="s">
        <v>3186</v>
      </c>
      <c r="Z60" s="73" t="s">
        <v>3387</v>
      </c>
      <c r="AA60" s="73">
        <f>IF(Table5[[#This Row],[task_success]]="Yes",1,0)</f>
        <v>1</v>
      </c>
      <c r="AB60" s="73">
        <f>IF(Table5[[#This Row],[task_success]]="Partial",1,0)</f>
        <v>0</v>
      </c>
      <c r="AC60" s="73">
        <f>IF(Table5[[#This Row],[task_success]]="No",1,0)</f>
        <v>0</v>
      </c>
      <c r="AD60" s="73">
        <f>IF(Table5[[#This Row],[exact_match]]="Yes",1,0)</f>
        <v>0</v>
      </c>
      <c r="AE60" s="73">
        <f>IF(Table5[[#This Row],[unintended_change_present]]="Yes",1,0)</f>
        <v>1</v>
      </c>
      <c r="AF60" s="73">
        <f>IF(Table5[[#This Row],[missed_required_change]]="Yes",1,0)</f>
        <v>0</v>
      </c>
      <c r="AG60" s="74">
        <f>IF(OR(Table5[[#This Row],[severity]]="Medium",Table5[[#This Row],[severity]]="High"),1,0)</f>
        <v>0</v>
      </c>
      <c r="AH60" s="73" t="str">
        <f>TRIM(Table5[[#This Row],[severity]])</f>
        <v>Low</v>
      </c>
    </row>
    <row r="61" spans="1:34" ht="409.6" hidden="1">
      <c r="A61" s="75" t="s">
        <v>743</v>
      </c>
      <c r="B61" s="76" t="s">
        <v>744</v>
      </c>
      <c r="C61" s="76" t="s">
        <v>149</v>
      </c>
      <c r="D6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1" s="76" t="s">
        <v>803</v>
      </c>
      <c r="F61" s="76" t="s">
        <v>804</v>
      </c>
      <c r="G61" s="76">
        <v>5577479</v>
      </c>
      <c r="H61" s="76">
        <v>2</v>
      </c>
      <c r="I61" s="76" t="s">
        <v>4042</v>
      </c>
      <c r="J61" s="76" t="s">
        <v>806</v>
      </c>
      <c r="K61" s="76" t="s">
        <v>807</v>
      </c>
      <c r="L61" s="76" t="s">
        <v>808</v>
      </c>
      <c r="M61" s="76" t="s">
        <v>809</v>
      </c>
      <c r="N61" s="76" t="s">
        <v>810</v>
      </c>
      <c r="O61" s="76" t="s">
        <v>62</v>
      </c>
      <c r="P61" s="76" t="s">
        <v>61</v>
      </c>
      <c r="Q61" s="76" t="s">
        <v>62</v>
      </c>
      <c r="R61" s="76" t="s">
        <v>222</v>
      </c>
      <c r="S61" s="76" t="s">
        <v>77</v>
      </c>
      <c r="T61" s="76" t="s">
        <v>61</v>
      </c>
      <c r="U61" s="76" t="s">
        <v>4043</v>
      </c>
      <c r="V61" s="76" t="s">
        <v>72</v>
      </c>
      <c r="W61" s="76" t="s">
        <v>62</v>
      </c>
      <c r="X61" s="76" t="s">
        <v>73</v>
      </c>
      <c r="Y61" s="76" t="s">
        <v>3186</v>
      </c>
      <c r="Z61" s="76" t="s">
        <v>3480</v>
      </c>
      <c r="AA61" s="73">
        <f>IF(Table5[[#This Row],[task_success]]="Yes",1,0)</f>
        <v>1</v>
      </c>
      <c r="AB61" s="73">
        <f>IF(Table5[[#This Row],[task_success]]="Partial",1,0)</f>
        <v>0</v>
      </c>
      <c r="AC61" s="73">
        <f>IF(Table5[[#This Row],[task_success]]="No",1,0)</f>
        <v>0</v>
      </c>
      <c r="AD61" s="73">
        <f>IF(Table5[[#This Row],[exact_match]]="Yes",1,0)</f>
        <v>0</v>
      </c>
      <c r="AE61" s="73">
        <f>IF(Table5[[#This Row],[unintended_change_present]]="Yes",1,0)</f>
        <v>1</v>
      </c>
      <c r="AF61" s="73">
        <f>IF(Table5[[#This Row],[missed_required_change]]="Yes",1,0)</f>
        <v>0</v>
      </c>
      <c r="AG61" s="74">
        <f>IF(OR(Table5[[#This Row],[severity]]="Medium",Table5[[#This Row],[severity]]="High"),1,0)</f>
        <v>0</v>
      </c>
      <c r="AH61" s="73" t="str">
        <f>TRIM(Table5[[#This Row],[severity]])</f>
        <v>Low</v>
      </c>
    </row>
    <row r="62" spans="1:34" ht="409.6" hidden="1">
      <c r="A62" s="72" t="s">
        <v>743</v>
      </c>
      <c r="B62" s="73" t="s">
        <v>744</v>
      </c>
      <c r="C62" s="73" t="s">
        <v>149</v>
      </c>
      <c r="D6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2" s="73" t="s">
        <v>803</v>
      </c>
      <c r="F62" s="73" t="s">
        <v>804</v>
      </c>
      <c r="G62" s="73">
        <v>5577479</v>
      </c>
      <c r="H62" s="73">
        <v>2</v>
      </c>
      <c r="I62" s="73" t="s">
        <v>4042</v>
      </c>
      <c r="J62" s="73" t="s">
        <v>822</v>
      </c>
      <c r="K62" s="73" t="s">
        <v>807</v>
      </c>
      <c r="L62" s="73" t="s">
        <v>808</v>
      </c>
      <c r="M62" s="73" t="s">
        <v>823</v>
      </c>
      <c r="N62" s="73" t="s">
        <v>824</v>
      </c>
      <c r="O62" s="73" t="s">
        <v>62</v>
      </c>
      <c r="P62" s="73" t="s">
        <v>61</v>
      </c>
      <c r="Q62" s="73" t="s">
        <v>62</v>
      </c>
      <c r="R62" s="73" t="s">
        <v>76</v>
      </c>
      <c r="S62" s="73" t="s">
        <v>77</v>
      </c>
      <c r="T62" s="73" t="s">
        <v>61</v>
      </c>
      <c r="U62" s="73" t="s">
        <v>826</v>
      </c>
      <c r="V62" s="73" t="s">
        <v>72</v>
      </c>
      <c r="W62" s="73" t="s">
        <v>62</v>
      </c>
      <c r="X62" s="73" t="s">
        <v>73</v>
      </c>
      <c r="Y62" s="73" t="s">
        <v>3186</v>
      </c>
      <c r="Z62" s="73" t="s">
        <v>3481</v>
      </c>
      <c r="AA62" s="73">
        <f>IF(Table5[[#This Row],[task_success]]="Yes",1,0)</f>
        <v>1</v>
      </c>
      <c r="AB62" s="73">
        <f>IF(Table5[[#This Row],[task_success]]="Partial",1,0)</f>
        <v>0</v>
      </c>
      <c r="AC62" s="73">
        <f>IF(Table5[[#This Row],[task_success]]="No",1,0)</f>
        <v>0</v>
      </c>
      <c r="AD62" s="73">
        <f>IF(Table5[[#This Row],[exact_match]]="Yes",1,0)</f>
        <v>0</v>
      </c>
      <c r="AE62" s="73">
        <f>IF(Table5[[#This Row],[unintended_change_present]]="Yes",1,0)</f>
        <v>1</v>
      </c>
      <c r="AF62" s="73">
        <f>IF(Table5[[#This Row],[missed_required_change]]="Yes",1,0)</f>
        <v>0</v>
      </c>
      <c r="AG62" s="74">
        <f>IF(OR(Table5[[#This Row],[severity]]="Medium",Table5[[#This Row],[severity]]="High"),1,0)</f>
        <v>0</v>
      </c>
      <c r="AH62" s="73" t="str">
        <f>TRIM(Table5[[#This Row],[severity]])</f>
        <v>Low</v>
      </c>
    </row>
    <row r="63" spans="1:34" ht="234" hidden="1">
      <c r="A63" s="75" t="s">
        <v>743</v>
      </c>
      <c r="B63" s="76" t="s">
        <v>744</v>
      </c>
      <c r="C63" s="76" t="s">
        <v>149</v>
      </c>
      <c r="D6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3" s="76" t="s">
        <v>835</v>
      </c>
      <c r="F63" s="76" t="s">
        <v>836</v>
      </c>
      <c r="G63" s="76" t="s">
        <v>837</v>
      </c>
      <c r="H63" s="76">
        <v>1</v>
      </c>
      <c r="I63" s="76" t="s">
        <v>838</v>
      </c>
      <c r="J63" s="76" t="s">
        <v>838</v>
      </c>
      <c r="K63" s="76" t="s">
        <v>839</v>
      </c>
      <c r="L63" s="76" t="s">
        <v>840</v>
      </c>
      <c r="M63" s="76" t="s">
        <v>841</v>
      </c>
      <c r="N63" s="76" t="s">
        <v>842</v>
      </c>
      <c r="O63" s="76" t="s">
        <v>62</v>
      </c>
      <c r="P63" s="76" t="s">
        <v>61</v>
      </c>
      <c r="Q63" s="76" t="s">
        <v>62</v>
      </c>
      <c r="R63" s="76" t="s">
        <v>76</v>
      </c>
      <c r="S63" s="76" t="s">
        <v>77</v>
      </c>
      <c r="T63" s="76" t="s">
        <v>61</v>
      </c>
      <c r="U63" s="76" t="s">
        <v>89</v>
      </c>
      <c r="V63" s="76" t="s">
        <v>72</v>
      </c>
      <c r="W63" s="76" t="s">
        <v>62</v>
      </c>
      <c r="X63" s="76" t="s">
        <v>73</v>
      </c>
      <c r="Y63" s="76" t="s">
        <v>3186</v>
      </c>
      <c r="Z63" s="76" t="s">
        <v>3854</v>
      </c>
      <c r="AA63" s="73">
        <f>IF(Table5[[#This Row],[task_success]]="Yes",1,0)</f>
        <v>1</v>
      </c>
      <c r="AB63" s="73">
        <f>IF(Table5[[#This Row],[task_success]]="Partial",1,0)</f>
        <v>0</v>
      </c>
      <c r="AC63" s="73">
        <f>IF(Table5[[#This Row],[task_success]]="No",1,0)</f>
        <v>0</v>
      </c>
      <c r="AD63" s="73">
        <f>IF(Table5[[#This Row],[exact_match]]="Yes",1,0)</f>
        <v>0</v>
      </c>
      <c r="AE63" s="73">
        <f>IF(Table5[[#This Row],[unintended_change_present]]="Yes",1,0)</f>
        <v>1</v>
      </c>
      <c r="AF63" s="73">
        <f>IF(Table5[[#This Row],[missed_required_change]]="Yes",1,0)</f>
        <v>0</v>
      </c>
      <c r="AG63" s="74">
        <f>IF(OR(Table5[[#This Row],[severity]]="Medium",Table5[[#This Row],[severity]]="High"),1,0)</f>
        <v>0</v>
      </c>
      <c r="AH63" s="73" t="str">
        <f>TRIM(Table5[[#This Row],[severity]])</f>
        <v>Low</v>
      </c>
    </row>
    <row r="64" spans="1:34" ht="234" hidden="1">
      <c r="A64" s="72" t="s">
        <v>743</v>
      </c>
      <c r="B64" s="73" t="s">
        <v>744</v>
      </c>
      <c r="C64" s="73" t="s">
        <v>305</v>
      </c>
      <c r="D6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64" s="73" t="s">
        <v>851</v>
      </c>
      <c r="F64" s="73">
        <v>1577601</v>
      </c>
      <c r="G64" s="73" t="s">
        <v>852</v>
      </c>
      <c r="H64" s="73">
        <v>1</v>
      </c>
      <c r="I64" s="73" t="s">
        <v>853</v>
      </c>
      <c r="J64" s="73" t="s">
        <v>853</v>
      </c>
      <c r="K64" s="73" t="s">
        <v>854</v>
      </c>
      <c r="L64" s="73" t="s">
        <v>855</v>
      </c>
      <c r="M64" s="73" t="s">
        <v>230</v>
      </c>
      <c r="N64" s="73" t="s">
        <v>856</v>
      </c>
      <c r="O64" s="73" t="s">
        <v>62</v>
      </c>
      <c r="P64" s="73" t="s">
        <v>61</v>
      </c>
      <c r="Q64" s="73" t="s">
        <v>62</v>
      </c>
      <c r="R64" s="73" t="s">
        <v>76</v>
      </c>
      <c r="S64" s="73" t="s">
        <v>77</v>
      </c>
      <c r="T64" s="73" t="s">
        <v>61</v>
      </c>
      <c r="U64" s="73" t="s">
        <v>89</v>
      </c>
      <c r="V64" s="73" t="s">
        <v>72</v>
      </c>
      <c r="W64" s="73" t="s">
        <v>62</v>
      </c>
      <c r="X64" s="73" t="s">
        <v>73</v>
      </c>
      <c r="Y64" s="73" t="s">
        <v>3186</v>
      </c>
      <c r="Z64" s="73" t="s">
        <v>3352</v>
      </c>
      <c r="AA64" s="73">
        <f>IF(Table5[[#This Row],[task_success]]="Yes",1,0)</f>
        <v>1</v>
      </c>
      <c r="AB64" s="73">
        <f>IF(Table5[[#This Row],[task_success]]="Partial",1,0)</f>
        <v>0</v>
      </c>
      <c r="AC64" s="73">
        <f>IF(Table5[[#This Row],[task_success]]="No",1,0)</f>
        <v>0</v>
      </c>
      <c r="AD64" s="73">
        <f>IF(Table5[[#This Row],[exact_match]]="Yes",1,0)</f>
        <v>0</v>
      </c>
      <c r="AE64" s="73">
        <f>IF(Table5[[#This Row],[unintended_change_present]]="Yes",1,0)</f>
        <v>1</v>
      </c>
      <c r="AF64" s="73">
        <f>IF(Table5[[#This Row],[missed_required_change]]="Yes",1,0)</f>
        <v>0</v>
      </c>
      <c r="AG64" s="74">
        <f>IF(OR(Table5[[#This Row],[severity]]="Medium",Table5[[#This Row],[severity]]="High"),1,0)</f>
        <v>0</v>
      </c>
      <c r="AH64" s="73" t="str">
        <f>TRIM(Table5[[#This Row],[severity]])</f>
        <v>Low</v>
      </c>
    </row>
    <row r="65" spans="1:34" ht="234" hidden="1">
      <c r="A65" s="75" t="s">
        <v>743</v>
      </c>
      <c r="B65" s="76" t="s">
        <v>744</v>
      </c>
      <c r="C65" s="76" t="s">
        <v>305</v>
      </c>
      <c r="D6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65" s="76" t="s">
        <v>859</v>
      </c>
      <c r="F65" s="76" t="s">
        <v>860</v>
      </c>
      <c r="G65" s="76" t="s">
        <v>861</v>
      </c>
      <c r="H65" s="76">
        <v>1</v>
      </c>
      <c r="I65" s="76" t="s">
        <v>862</v>
      </c>
      <c r="J65" s="76" t="s">
        <v>862</v>
      </c>
      <c r="K65" s="76" t="s">
        <v>863</v>
      </c>
      <c r="L65" s="76" t="s">
        <v>864</v>
      </c>
      <c r="M65" s="76" t="s">
        <v>230</v>
      </c>
      <c r="N65" s="76" t="s">
        <v>865</v>
      </c>
      <c r="O65" s="76" t="s">
        <v>62</v>
      </c>
      <c r="P65" s="76" t="s">
        <v>61</v>
      </c>
      <c r="Q65" s="76" t="s">
        <v>62</v>
      </c>
      <c r="R65" s="76" t="s">
        <v>76</v>
      </c>
      <c r="S65" s="76" t="s">
        <v>77</v>
      </c>
      <c r="T65" s="76" t="s">
        <v>61</v>
      </c>
      <c r="U65" s="76" t="s">
        <v>89</v>
      </c>
      <c r="V65" s="76" t="s">
        <v>72</v>
      </c>
      <c r="W65" s="76" t="s">
        <v>62</v>
      </c>
      <c r="X65" s="76" t="s">
        <v>73</v>
      </c>
      <c r="Y65" s="76" t="s">
        <v>3186</v>
      </c>
      <c r="Z65" s="76" t="s">
        <v>3459</v>
      </c>
      <c r="AA65" s="73">
        <f>IF(Table5[[#This Row],[task_success]]="Yes",1,0)</f>
        <v>1</v>
      </c>
      <c r="AB65" s="73">
        <f>IF(Table5[[#This Row],[task_success]]="Partial",1,0)</f>
        <v>0</v>
      </c>
      <c r="AC65" s="73">
        <f>IF(Table5[[#This Row],[task_success]]="No",1,0)</f>
        <v>0</v>
      </c>
      <c r="AD65" s="73">
        <f>IF(Table5[[#This Row],[exact_match]]="Yes",1,0)</f>
        <v>0</v>
      </c>
      <c r="AE65" s="73">
        <f>IF(Table5[[#This Row],[unintended_change_present]]="Yes",1,0)</f>
        <v>1</v>
      </c>
      <c r="AF65" s="73">
        <f>IF(Table5[[#This Row],[missed_required_change]]="Yes",1,0)</f>
        <v>0</v>
      </c>
      <c r="AG65" s="74">
        <f>IF(OR(Table5[[#This Row],[severity]]="Medium",Table5[[#This Row],[severity]]="High"),1,0)</f>
        <v>0</v>
      </c>
      <c r="AH65" s="73" t="str">
        <f>TRIM(Table5[[#This Row],[severity]])</f>
        <v>Low</v>
      </c>
    </row>
    <row r="66" spans="1:34" ht="409.6" hidden="1">
      <c r="A66" s="72" t="s">
        <v>870</v>
      </c>
      <c r="B66" s="73" t="s">
        <v>871</v>
      </c>
      <c r="C66" s="73" t="s">
        <v>114</v>
      </c>
      <c r="D6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66" s="73" t="s">
        <v>872</v>
      </c>
      <c r="F66" s="73" t="s">
        <v>2806</v>
      </c>
      <c r="G66" s="73" t="s">
        <v>874</v>
      </c>
      <c r="H66" s="73">
        <v>2</v>
      </c>
      <c r="I66" s="73" t="s">
        <v>875</v>
      </c>
      <c r="J66" s="73" t="s">
        <v>876</v>
      </c>
      <c r="K66" s="73" t="s">
        <v>877</v>
      </c>
      <c r="L66" s="73" t="s">
        <v>878</v>
      </c>
      <c r="M66" s="73" t="s">
        <v>879</v>
      </c>
      <c r="N66" s="73" t="s">
        <v>880</v>
      </c>
      <c r="O66" s="73" t="s">
        <v>61</v>
      </c>
      <c r="P66" s="73" t="s">
        <v>61</v>
      </c>
      <c r="Q66" s="73" t="s">
        <v>62</v>
      </c>
      <c r="R66" s="73" t="s">
        <v>63</v>
      </c>
      <c r="S66" s="73" t="s">
        <v>64</v>
      </c>
      <c r="T66" s="73" t="s">
        <v>62</v>
      </c>
      <c r="U66" s="73" t="s">
        <v>882</v>
      </c>
      <c r="V66" s="73" t="s">
        <v>66</v>
      </c>
      <c r="W66" s="73" t="s">
        <v>62</v>
      </c>
      <c r="X66" s="73" t="s">
        <v>73</v>
      </c>
      <c r="Y66" s="73" t="s">
        <v>3186</v>
      </c>
      <c r="Z66" s="73" t="s">
        <v>3749</v>
      </c>
      <c r="AA66" s="73">
        <f>IF(Table5[[#This Row],[task_success]]="Yes",1,0)</f>
        <v>0</v>
      </c>
      <c r="AB66" s="73">
        <f>IF(Table5[[#This Row],[task_success]]="Partial",1,0)</f>
        <v>0</v>
      </c>
      <c r="AC66" s="73">
        <f>IF(Table5[[#This Row],[task_success]]="No",1,0)</f>
        <v>1</v>
      </c>
      <c r="AD66" s="73">
        <f>IF(Table5[[#This Row],[exact_match]]="Yes",1,0)</f>
        <v>0</v>
      </c>
      <c r="AE66" s="73">
        <f>IF(Table5[[#This Row],[unintended_change_present]]="Yes",1,0)</f>
        <v>1</v>
      </c>
      <c r="AF66" s="73">
        <f>IF(Table5[[#This Row],[missed_required_change]]="Yes",1,0)</f>
        <v>1</v>
      </c>
      <c r="AG66" s="74">
        <f>IF(OR(Table5[[#This Row],[severity]]="Medium",Table5[[#This Row],[severity]]="High"),1,0)</f>
        <v>1</v>
      </c>
      <c r="AH66" s="73" t="str">
        <f>TRIM(Table5[[#This Row],[severity]])</f>
        <v>High</v>
      </c>
    </row>
    <row r="67" spans="1:34" ht="409.6" hidden="1">
      <c r="A67" s="75" t="s">
        <v>870</v>
      </c>
      <c r="B67" s="76" t="s">
        <v>871</v>
      </c>
      <c r="C67" s="76" t="s">
        <v>114</v>
      </c>
      <c r="D6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67" s="76" t="s">
        <v>872</v>
      </c>
      <c r="F67" s="76" t="s">
        <v>2806</v>
      </c>
      <c r="G67" s="76" t="s">
        <v>874</v>
      </c>
      <c r="H67" s="76">
        <v>2</v>
      </c>
      <c r="I67" s="76" t="s">
        <v>875</v>
      </c>
      <c r="J67" s="76" t="s">
        <v>892</v>
      </c>
      <c r="K67" s="76" t="s">
        <v>877</v>
      </c>
      <c r="L67" s="76" t="s">
        <v>878</v>
      </c>
      <c r="M67" s="76" t="s">
        <v>893</v>
      </c>
      <c r="N67" s="76" t="s">
        <v>894</v>
      </c>
      <c r="O67" s="76" t="s">
        <v>61</v>
      </c>
      <c r="P67" s="76" t="s">
        <v>61</v>
      </c>
      <c r="Q67" s="76" t="s">
        <v>62</v>
      </c>
      <c r="R67" s="76" t="s">
        <v>3750</v>
      </c>
      <c r="S67" s="76" t="s">
        <v>64</v>
      </c>
      <c r="T67" s="76" t="s">
        <v>62</v>
      </c>
      <c r="U67" s="76" t="s">
        <v>895</v>
      </c>
      <c r="V67" s="76" t="s">
        <v>66</v>
      </c>
      <c r="W67" s="76" t="s">
        <v>62</v>
      </c>
      <c r="X67" s="76" t="s">
        <v>73</v>
      </c>
      <c r="Y67" s="76" t="s">
        <v>3186</v>
      </c>
      <c r="Z67" s="76" t="s">
        <v>3231</v>
      </c>
      <c r="AA67" s="73">
        <f>IF(Table5[[#This Row],[task_success]]="Yes",1,0)</f>
        <v>0</v>
      </c>
      <c r="AB67" s="73">
        <f>IF(Table5[[#This Row],[task_success]]="Partial",1,0)</f>
        <v>0</v>
      </c>
      <c r="AC67" s="73">
        <f>IF(Table5[[#This Row],[task_success]]="No",1,0)</f>
        <v>1</v>
      </c>
      <c r="AD67" s="73">
        <f>IF(Table5[[#This Row],[exact_match]]="Yes",1,0)</f>
        <v>0</v>
      </c>
      <c r="AE67" s="73">
        <f>IF(Table5[[#This Row],[unintended_change_present]]="Yes",1,0)</f>
        <v>1</v>
      </c>
      <c r="AF67" s="73">
        <f>IF(Table5[[#This Row],[missed_required_change]]="Yes",1,0)</f>
        <v>1</v>
      </c>
      <c r="AG67" s="74">
        <f>IF(OR(Table5[[#This Row],[severity]]="Medium",Table5[[#This Row],[severity]]="High"),1,0)</f>
        <v>1</v>
      </c>
      <c r="AH67" s="73" t="str">
        <f>TRIM(Table5[[#This Row],[severity]])</f>
        <v>High</v>
      </c>
    </row>
    <row r="68" spans="1:34" ht="234" hidden="1">
      <c r="A68" s="72" t="s">
        <v>870</v>
      </c>
      <c r="B68" s="73" t="s">
        <v>871</v>
      </c>
      <c r="C68" s="73" t="s">
        <v>149</v>
      </c>
      <c r="D6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8" s="73" t="s">
        <v>903</v>
      </c>
      <c r="F68" s="73" t="s">
        <v>904</v>
      </c>
      <c r="G68" s="73" t="s">
        <v>905</v>
      </c>
      <c r="H68" s="73">
        <v>1</v>
      </c>
      <c r="I68" s="73" t="s">
        <v>906</v>
      </c>
      <c r="J68" s="73" t="s">
        <v>906</v>
      </c>
      <c r="K68" s="73" t="s">
        <v>907</v>
      </c>
      <c r="L68" s="73" t="s">
        <v>908</v>
      </c>
      <c r="M68" s="73" t="s">
        <v>230</v>
      </c>
      <c r="N68" s="73" t="s">
        <v>909</v>
      </c>
      <c r="O68" s="73" t="s">
        <v>62</v>
      </c>
      <c r="P68" s="73" t="s">
        <v>61</v>
      </c>
      <c r="Q68" s="73" t="s">
        <v>62</v>
      </c>
      <c r="R68" s="73" t="s">
        <v>76</v>
      </c>
      <c r="S68" s="73" t="s">
        <v>77</v>
      </c>
      <c r="T68" s="73" t="s">
        <v>61</v>
      </c>
      <c r="U68" s="73" t="s">
        <v>89</v>
      </c>
      <c r="V68" s="73" t="s">
        <v>72</v>
      </c>
      <c r="W68" s="73" t="s">
        <v>62</v>
      </c>
      <c r="X68" s="73" t="s">
        <v>73</v>
      </c>
      <c r="Y68" s="73" t="s">
        <v>3186</v>
      </c>
      <c r="Z68" s="73" t="s">
        <v>3331</v>
      </c>
      <c r="AA68" s="73">
        <f>IF(Table5[[#This Row],[task_success]]="Yes",1,0)</f>
        <v>1</v>
      </c>
      <c r="AB68" s="73">
        <f>IF(Table5[[#This Row],[task_success]]="Partial",1,0)</f>
        <v>0</v>
      </c>
      <c r="AC68" s="73">
        <f>IF(Table5[[#This Row],[task_success]]="No",1,0)</f>
        <v>0</v>
      </c>
      <c r="AD68" s="73">
        <f>IF(Table5[[#This Row],[exact_match]]="Yes",1,0)</f>
        <v>0</v>
      </c>
      <c r="AE68" s="73">
        <f>IF(Table5[[#This Row],[unintended_change_present]]="Yes",1,0)</f>
        <v>1</v>
      </c>
      <c r="AF68" s="73">
        <f>IF(Table5[[#This Row],[missed_required_change]]="Yes",1,0)</f>
        <v>0</v>
      </c>
      <c r="AG68" s="74">
        <f>IF(OR(Table5[[#This Row],[severity]]="Medium",Table5[[#This Row],[severity]]="High"),1,0)</f>
        <v>0</v>
      </c>
      <c r="AH68" s="73" t="str">
        <f>TRIM(Table5[[#This Row],[severity]])</f>
        <v>Low</v>
      </c>
    </row>
    <row r="69" spans="1:34" ht="234" hidden="1">
      <c r="A69" s="75" t="s">
        <v>912</v>
      </c>
      <c r="B69" s="76" t="s">
        <v>913</v>
      </c>
      <c r="C69" s="76" t="s">
        <v>51</v>
      </c>
      <c r="D6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9" s="76" t="s">
        <v>914</v>
      </c>
      <c r="F69" s="76" t="s">
        <v>915</v>
      </c>
      <c r="G69" s="76" t="s">
        <v>916</v>
      </c>
      <c r="H69" s="76">
        <v>1</v>
      </c>
      <c r="I69" s="76" t="s">
        <v>917</v>
      </c>
      <c r="J69" s="76" t="s">
        <v>917</v>
      </c>
      <c r="K69" s="76" t="s">
        <v>918</v>
      </c>
      <c r="L69" s="76" t="s">
        <v>919</v>
      </c>
      <c r="M69" s="76" t="s">
        <v>920</v>
      </c>
      <c r="N69" s="76" t="s">
        <v>921</v>
      </c>
      <c r="O69" s="76" t="s">
        <v>62</v>
      </c>
      <c r="P69" s="76" t="s">
        <v>61</v>
      </c>
      <c r="Q69" s="76" t="s">
        <v>62</v>
      </c>
      <c r="R69" s="76" t="s">
        <v>76</v>
      </c>
      <c r="S69" s="76" t="s">
        <v>77</v>
      </c>
      <c r="T69" s="76" t="s">
        <v>61</v>
      </c>
      <c r="U69" s="76" t="s">
        <v>89</v>
      </c>
      <c r="V69" s="76" t="s">
        <v>72</v>
      </c>
      <c r="W69" s="76" t="s">
        <v>62</v>
      </c>
      <c r="X69" s="76" t="s">
        <v>73</v>
      </c>
      <c r="Y69" s="76" t="s">
        <v>3186</v>
      </c>
      <c r="Z69" s="76" t="s">
        <v>3555</v>
      </c>
      <c r="AA69" s="73">
        <f>IF(Table5[[#This Row],[task_success]]="Yes",1,0)</f>
        <v>1</v>
      </c>
      <c r="AB69" s="73">
        <f>IF(Table5[[#This Row],[task_success]]="Partial",1,0)</f>
        <v>0</v>
      </c>
      <c r="AC69" s="73">
        <f>IF(Table5[[#This Row],[task_success]]="No",1,0)</f>
        <v>0</v>
      </c>
      <c r="AD69" s="73">
        <f>IF(Table5[[#This Row],[exact_match]]="Yes",1,0)</f>
        <v>0</v>
      </c>
      <c r="AE69" s="73">
        <f>IF(Table5[[#This Row],[unintended_change_present]]="Yes",1,0)</f>
        <v>1</v>
      </c>
      <c r="AF69" s="73">
        <f>IF(Table5[[#This Row],[missed_required_change]]="Yes",1,0)</f>
        <v>0</v>
      </c>
      <c r="AG69" s="74">
        <f>IF(OR(Table5[[#This Row],[severity]]="Medium",Table5[[#This Row],[severity]]="High"),1,0)</f>
        <v>0</v>
      </c>
      <c r="AH69" s="73" t="str">
        <f>TRIM(Table5[[#This Row],[severity]])</f>
        <v>Low</v>
      </c>
    </row>
    <row r="70" spans="1:34" ht="234" hidden="1">
      <c r="A70" s="72" t="s">
        <v>912</v>
      </c>
      <c r="B70" s="73" t="s">
        <v>913</v>
      </c>
      <c r="C70" s="73" t="s">
        <v>149</v>
      </c>
      <c r="D7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70" s="73" t="s">
        <v>927</v>
      </c>
      <c r="F70" s="77">
        <v>4.7290000000000004E+47</v>
      </c>
      <c r="G70" s="73" t="s">
        <v>929</v>
      </c>
      <c r="H70" s="73">
        <v>1</v>
      </c>
      <c r="I70" s="73" t="s">
        <v>930</v>
      </c>
      <c r="J70" s="73" t="s">
        <v>930</v>
      </c>
      <c r="K70" s="73" t="s">
        <v>931</v>
      </c>
      <c r="L70" s="73" t="s">
        <v>932</v>
      </c>
      <c r="M70" s="73" t="s">
        <v>933</v>
      </c>
      <c r="N70" s="73" t="s">
        <v>934</v>
      </c>
      <c r="O70" s="73" t="s">
        <v>62</v>
      </c>
      <c r="P70" s="73" t="s">
        <v>61</v>
      </c>
      <c r="Q70" s="73" t="s">
        <v>62</v>
      </c>
      <c r="R70" s="73" t="s">
        <v>76</v>
      </c>
      <c r="S70" s="73" t="s">
        <v>77</v>
      </c>
      <c r="T70" s="73" t="s">
        <v>61</v>
      </c>
      <c r="U70" s="73" t="s">
        <v>89</v>
      </c>
      <c r="V70" s="73" t="s">
        <v>72</v>
      </c>
      <c r="W70" s="73" t="s">
        <v>62</v>
      </c>
      <c r="X70" s="73" t="s">
        <v>73</v>
      </c>
      <c r="Y70" s="73" t="s">
        <v>3186</v>
      </c>
      <c r="Z70" s="73" t="s">
        <v>3492</v>
      </c>
      <c r="AA70" s="73">
        <f>IF(Table5[[#This Row],[task_success]]="Yes",1,0)</f>
        <v>1</v>
      </c>
      <c r="AB70" s="73">
        <f>IF(Table5[[#This Row],[task_success]]="Partial",1,0)</f>
        <v>0</v>
      </c>
      <c r="AC70" s="73">
        <f>IF(Table5[[#This Row],[task_success]]="No",1,0)</f>
        <v>0</v>
      </c>
      <c r="AD70" s="73">
        <f>IF(Table5[[#This Row],[exact_match]]="Yes",1,0)</f>
        <v>0</v>
      </c>
      <c r="AE70" s="73">
        <f>IF(Table5[[#This Row],[unintended_change_present]]="Yes",1,0)</f>
        <v>1</v>
      </c>
      <c r="AF70" s="73">
        <f>IF(Table5[[#This Row],[missed_required_change]]="Yes",1,0)</f>
        <v>0</v>
      </c>
      <c r="AG70" s="74">
        <f>IF(OR(Table5[[#This Row],[severity]]="Medium",Table5[[#This Row],[severity]]="High"),1,0)</f>
        <v>0</v>
      </c>
      <c r="AH70" s="73" t="str">
        <f>TRIM(Table5[[#This Row],[severity]])</f>
        <v>Low</v>
      </c>
    </row>
    <row r="71" spans="1:34" ht="234" hidden="1">
      <c r="A71" s="75" t="s">
        <v>912</v>
      </c>
      <c r="B71" s="76" t="s">
        <v>913</v>
      </c>
      <c r="C71" s="76" t="s">
        <v>149</v>
      </c>
      <c r="D7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71" s="76" t="s">
        <v>941</v>
      </c>
      <c r="F71" s="76" t="s">
        <v>942</v>
      </c>
      <c r="G71" s="76" t="s">
        <v>943</v>
      </c>
      <c r="H71" s="76">
        <v>1</v>
      </c>
      <c r="I71" s="76" t="s">
        <v>944</v>
      </c>
      <c r="J71" s="76" t="s">
        <v>944</v>
      </c>
      <c r="K71" s="76" t="s">
        <v>945</v>
      </c>
      <c r="L71" s="76" t="s">
        <v>946</v>
      </c>
      <c r="M71" s="76" t="s">
        <v>933</v>
      </c>
      <c r="N71" s="76" t="s">
        <v>947</v>
      </c>
      <c r="O71" s="76" t="s">
        <v>62</v>
      </c>
      <c r="P71" s="76" t="s">
        <v>61</v>
      </c>
      <c r="Q71" s="76" t="s">
        <v>62</v>
      </c>
      <c r="R71" s="76" t="s">
        <v>76</v>
      </c>
      <c r="S71" s="76" t="s">
        <v>77</v>
      </c>
      <c r="T71" s="76" t="s">
        <v>61</v>
      </c>
      <c r="U71" s="76" t="s">
        <v>89</v>
      </c>
      <c r="V71" s="76" t="s">
        <v>72</v>
      </c>
      <c r="W71" s="76" t="s">
        <v>62</v>
      </c>
      <c r="X71" s="76" t="s">
        <v>73</v>
      </c>
      <c r="Y71" s="76" t="s">
        <v>3186</v>
      </c>
      <c r="Z71" s="76" t="s">
        <v>3509</v>
      </c>
      <c r="AA71" s="73">
        <f>IF(Table5[[#This Row],[task_success]]="Yes",1,0)</f>
        <v>1</v>
      </c>
      <c r="AB71" s="73">
        <f>IF(Table5[[#This Row],[task_success]]="Partial",1,0)</f>
        <v>0</v>
      </c>
      <c r="AC71" s="73">
        <f>IF(Table5[[#This Row],[task_success]]="No",1,0)</f>
        <v>0</v>
      </c>
      <c r="AD71" s="73">
        <f>IF(Table5[[#This Row],[exact_match]]="Yes",1,0)</f>
        <v>0</v>
      </c>
      <c r="AE71" s="73">
        <f>IF(Table5[[#This Row],[unintended_change_present]]="Yes",1,0)</f>
        <v>1</v>
      </c>
      <c r="AF71" s="73">
        <f>IF(Table5[[#This Row],[missed_required_change]]="Yes",1,0)</f>
        <v>0</v>
      </c>
      <c r="AG71" s="74">
        <f>IF(OR(Table5[[#This Row],[severity]]="Medium",Table5[[#This Row],[severity]]="High"),1,0)</f>
        <v>0</v>
      </c>
      <c r="AH71" s="73" t="str">
        <f>TRIM(Table5[[#This Row],[severity]])</f>
        <v>Low</v>
      </c>
    </row>
    <row r="72" spans="1:34" ht="409.6" hidden="1">
      <c r="A72" s="72" t="s">
        <v>950</v>
      </c>
      <c r="B72" s="73" t="s">
        <v>4044</v>
      </c>
      <c r="C72" s="73" t="s">
        <v>114</v>
      </c>
      <c r="D7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72" s="73" t="s">
        <v>952</v>
      </c>
      <c r="F72" s="73" t="s">
        <v>953</v>
      </c>
      <c r="G72" s="73" t="s">
        <v>954</v>
      </c>
      <c r="H72" s="73">
        <v>1</v>
      </c>
      <c r="I72" s="73" t="s">
        <v>955</v>
      </c>
      <c r="J72" s="73" t="s">
        <v>955</v>
      </c>
      <c r="K72" s="73" t="s">
        <v>956</v>
      </c>
      <c r="L72" s="73" t="s">
        <v>957</v>
      </c>
      <c r="M72" s="73" t="s">
        <v>958</v>
      </c>
      <c r="N72" s="73" t="s">
        <v>959</v>
      </c>
      <c r="O72" s="73" t="s">
        <v>62</v>
      </c>
      <c r="P72" s="73" t="s">
        <v>61</v>
      </c>
      <c r="Q72" s="73" t="s">
        <v>62</v>
      </c>
      <c r="R72" s="73" t="s">
        <v>76</v>
      </c>
      <c r="S72" s="73" t="s">
        <v>77</v>
      </c>
      <c r="T72" s="73" t="s">
        <v>61</v>
      </c>
      <c r="U72" s="73" t="s">
        <v>960</v>
      </c>
      <c r="V72" s="73" t="s">
        <v>72</v>
      </c>
      <c r="W72" s="73" t="s">
        <v>62</v>
      </c>
      <c r="X72" s="73" t="s">
        <v>73</v>
      </c>
      <c r="Y72" s="73" t="s">
        <v>3186</v>
      </c>
      <c r="Z72" s="73" t="s">
        <v>3802</v>
      </c>
      <c r="AA72" s="73">
        <f>IF(Table5[[#This Row],[task_success]]="Yes",1,0)</f>
        <v>1</v>
      </c>
      <c r="AB72" s="73">
        <f>IF(Table5[[#This Row],[task_success]]="Partial",1,0)</f>
        <v>0</v>
      </c>
      <c r="AC72" s="73">
        <f>IF(Table5[[#This Row],[task_success]]="No",1,0)</f>
        <v>0</v>
      </c>
      <c r="AD72" s="73">
        <f>IF(Table5[[#This Row],[exact_match]]="Yes",1,0)</f>
        <v>0</v>
      </c>
      <c r="AE72" s="73">
        <f>IF(Table5[[#This Row],[unintended_change_present]]="Yes",1,0)</f>
        <v>1</v>
      </c>
      <c r="AF72" s="73">
        <f>IF(Table5[[#This Row],[missed_required_change]]="Yes",1,0)</f>
        <v>0</v>
      </c>
      <c r="AG72" s="74">
        <f>IF(OR(Table5[[#This Row],[severity]]="Medium",Table5[[#This Row],[severity]]="High"),1,0)</f>
        <v>0</v>
      </c>
      <c r="AH72" s="73" t="str">
        <f>TRIM(Table5[[#This Row],[severity]])</f>
        <v>Low</v>
      </c>
    </row>
    <row r="73" spans="1:34" ht="384.75" hidden="1">
      <c r="A73" s="75" t="s">
        <v>950</v>
      </c>
      <c r="B73" s="76" t="s">
        <v>4044</v>
      </c>
      <c r="C73" s="76" t="s">
        <v>149</v>
      </c>
      <c r="D7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73" s="76" t="s">
        <v>965</v>
      </c>
      <c r="F73" s="76" t="s">
        <v>2815</v>
      </c>
      <c r="G73" s="76" t="s">
        <v>967</v>
      </c>
      <c r="H73" s="76">
        <v>1</v>
      </c>
      <c r="I73" s="76" t="s">
        <v>955</v>
      </c>
      <c r="J73" s="76" t="s">
        <v>955</v>
      </c>
      <c r="K73" s="76" t="s">
        <v>968</v>
      </c>
      <c r="L73" s="76" t="s">
        <v>969</v>
      </c>
      <c r="M73" s="76" t="s">
        <v>958</v>
      </c>
      <c r="N73" s="76" t="s">
        <v>970</v>
      </c>
      <c r="O73" s="76" t="s">
        <v>62</v>
      </c>
      <c r="P73" s="76" t="s">
        <v>61</v>
      </c>
      <c r="Q73" s="76" t="s">
        <v>62</v>
      </c>
      <c r="R73" s="76" t="s">
        <v>76</v>
      </c>
      <c r="S73" s="76" t="s">
        <v>77</v>
      </c>
      <c r="T73" s="76" t="s">
        <v>61</v>
      </c>
      <c r="U73" s="76" t="s">
        <v>971</v>
      </c>
      <c r="V73" s="76" t="s">
        <v>72</v>
      </c>
      <c r="W73" s="76" t="s">
        <v>62</v>
      </c>
      <c r="X73" s="76" t="s">
        <v>73</v>
      </c>
      <c r="Y73" s="76" t="s">
        <v>3186</v>
      </c>
      <c r="Z73" s="76" t="s">
        <v>3751</v>
      </c>
      <c r="AA73" s="73">
        <f>IF(Table5[[#This Row],[task_success]]="Yes",1,0)</f>
        <v>1</v>
      </c>
      <c r="AB73" s="73">
        <f>IF(Table5[[#This Row],[task_success]]="Partial",1,0)</f>
        <v>0</v>
      </c>
      <c r="AC73" s="73">
        <f>IF(Table5[[#This Row],[task_success]]="No",1,0)</f>
        <v>0</v>
      </c>
      <c r="AD73" s="73">
        <f>IF(Table5[[#This Row],[exact_match]]="Yes",1,0)</f>
        <v>0</v>
      </c>
      <c r="AE73" s="73">
        <f>IF(Table5[[#This Row],[unintended_change_present]]="Yes",1,0)</f>
        <v>1</v>
      </c>
      <c r="AF73" s="73">
        <f>IF(Table5[[#This Row],[missed_required_change]]="Yes",1,0)</f>
        <v>0</v>
      </c>
      <c r="AG73" s="74">
        <f>IF(OR(Table5[[#This Row],[severity]]="Medium",Table5[[#This Row],[severity]]="High"),1,0)</f>
        <v>0</v>
      </c>
      <c r="AH73" s="73" t="str">
        <f>TRIM(Table5[[#This Row],[severity]])</f>
        <v>Low</v>
      </c>
    </row>
    <row r="74" spans="1:34" ht="409.6" hidden="1">
      <c r="A74" s="72" t="s">
        <v>977</v>
      </c>
      <c r="B74" s="73" t="s">
        <v>978</v>
      </c>
      <c r="C74" s="73" t="s">
        <v>149</v>
      </c>
      <c r="D7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74" s="73" t="s">
        <v>979</v>
      </c>
      <c r="F74" s="73" t="s">
        <v>980</v>
      </c>
      <c r="G74" s="73" t="s">
        <v>981</v>
      </c>
      <c r="H74" s="73">
        <v>4</v>
      </c>
      <c r="I74" s="73" t="s">
        <v>982</v>
      </c>
      <c r="J74" s="73" t="s">
        <v>983</v>
      </c>
      <c r="K74" s="73" t="s">
        <v>984</v>
      </c>
      <c r="L74" s="73" t="s">
        <v>985</v>
      </c>
      <c r="M74" s="73" t="s">
        <v>986</v>
      </c>
      <c r="N74" s="73" t="s">
        <v>987</v>
      </c>
      <c r="O74" s="73" t="s">
        <v>62</v>
      </c>
      <c r="P74" s="73" t="s">
        <v>61</v>
      </c>
      <c r="Q74" s="73" t="s">
        <v>62</v>
      </c>
      <c r="R74" s="73" t="s">
        <v>76</v>
      </c>
      <c r="S74" s="73" t="s">
        <v>77</v>
      </c>
      <c r="T74" s="73" t="s">
        <v>61</v>
      </c>
      <c r="U74" s="73" t="s">
        <v>960</v>
      </c>
      <c r="V74" s="73" t="s">
        <v>72</v>
      </c>
      <c r="W74" s="73" t="s">
        <v>62</v>
      </c>
      <c r="X74" s="73" t="s">
        <v>73</v>
      </c>
      <c r="Y74" s="73" t="s">
        <v>3186</v>
      </c>
      <c r="Z74" s="73" t="s">
        <v>3865</v>
      </c>
      <c r="AA74" s="73">
        <f>IF(Table5[[#This Row],[task_success]]="Yes",1,0)</f>
        <v>1</v>
      </c>
      <c r="AB74" s="73">
        <f>IF(Table5[[#This Row],[task_success]]="Partial",1,0)</f>
        <v>0</v>
      </c>
      <c r="AC74" s="73">
        <f>IF(Table5[[#This Row],[task_success]]="No",1,0)</f>
        <v>0</v>
      </c>
      <c r="AD74" s="73">
        <f>IF(Table5[[#This Row],[exact_match]]="Yes",1,0)</f>
        <v>0</v>
      </c>
      <c r="AE74" s="73">
        <f>IF(Table5[[#This Row],[unintended_change_present]]="Yes",1,0)</f>
        <v>1</v>
      </c>
      <c r="AF74" s="73">
        <f>IF(Table5[[#This Row],[missed_required_change]]="Yes",1,0)</f>
        <v>0</v>
      </c>
      <c r="AG74" s="74">
        <f>IF(OR(Table5[[#This Row],[severity]]="Medium",Table5[[#This Row],[severity]]="High"),1,0)</f>
        <v>0</v>
      </c>
      <c r="AH74" s="73" t="str">
        <f>TRIM(Table5[[#This Row],[severity]])</f>
        <v>Low</v>
      </c>
    </row>
    <row r="75" spans="1:34" ht="384.75" hidden="1">
      <c r="A75" s="75" t="s">
        <v>977</v>
      </c>
      <c r="B75" s="76" t="s">
        <v>978</v>
      </c>
      <c r="C75" s="76" t="s">
        <v>149</v>
      </c>
      <c r="D7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75" s="76" t="s">
        <v>979</v>
      </c>
      <c r="F75" s="76" t="s">
        <v>980</v>
      </c>
      <c r="G75" s="76" t="s">
        <v>981</v>
      </c>
      <c r="H75" s="76">
        <v>4</v>
      </c>
      <c r="I75" s="76" t="s">
        <v>982</v>
      </c>
      <c r="J75" s="76" t="s">
        <v>993</v>
      </c>
      <c r="K75" s="76" t="s">
        <v>984</v>
      </c>
      <c r="L75" s="76" t="s">
        <v>985</v>
      </c>
      <c r="M75" s="76" t="s">
        <v>994</v>
      </c>
      <c r="N75" s="76" t="s">
        <v>995</v>
      </c>
      <c r="O75" s="76" t="s">
        <v>62</v>
      </c>
      <c r="P75" s="76" t="s">
        <v>61</v>
      </c>
      <c r="Q75" s="76" t="s">
        <v>62</v>
      </c>
      <c r="R75" s="76" t="s">
        <v>76</v>
      </c>
      <c r="S75" s="76" t="s">
        <v>77</v>
      </c>
      <c r="T75" s="76" t="s">
        <v>61</v>
      </c>
      <c r="U75" s="76" t="s">
        <v>971</v>
      </c>
      <c r="V75" s="76" t="s">
        <v>72</v>
      </c>
      <c r="W75" s="76" t="s">
        <v>62</v>
      </c>
      <c r="X75" s="76" t="s">
        <v>73</v>
      </c>
      <c r="Y75" s="76" t="s">
        <v>3186</v>
      </c>
      <c r="Z75" s="76" t="s">
        <v>3233</v>
      </c>
      <c r="AA75" s="73">
        <f>IF(Table5[[#This Row],[task_success]]="Yes",1,0)</f>
        <v>1</v>
      </c>
      <c r="AB75" s="73">
        <f>IF(Table5[[#This Row],[task_success]]="Partial",1,0)</f>
        <v>0</v>
      </c>
      <c r="AC75" s="73">
        <f>IF(Table5[[#This Row],[task_success]]="No",1,0)</f>
        <v>0</v>
      </c>
      <c r="AD75" s="73">
        <f>IF(Table5[[#This Row],[exact_match]]="Yes",1,0)</f>
        <v>0</v>
      </c>
      <c r="AE75" s="73">
        <f>IF(Table5[[#This Row],[unintended_change_present]]="Yes",1,0)</f>
        <v>1</v>
      </c>
      <c r="AF75" s="73">
        <f>IF(Table5[[#This Row],[missed_required_change]]="Yes",1,0)</f>
        <v>0</v>
      </c>
      <c r="AG75" s="74">
        <f>IF(OR(Table5[[#This Row],[severity]]="Medium",Table5[[#This Row],[severity]]="High"),1,0)</f>
        <v>0</v>
      </c>
      <c r="AH75" s="73" t="str">
        <f>TRIM(Table5[[#This Row],[severity]])</f>
        <v>Low</v>
      </c>
    </row>
    <row r="76" spans="1:34" ht="384.75" hidden="1">
      <c r="A76" s="72" t="s">
        <v>977</v>
      </c>
      <c r="B76" s="73" t="s">
        <v>978</v>
      </c>
      <c r="C76" s="73" t="s">
        <v>149</v>
      </c>
      <c r="D7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76" s="73" t="s">
        <v>979</v>
      </c>
      <c r="F76" s="73" t="s">
        <v>980</v>
      </c>
      <c r="G76" s="73" t="s">
        <v>981</v>
      </c>
      <c r="H76" s="73">
        <v>4</v>
      </c>
      <c r="I76" s="73" t="s">
        <v>982</v>
      </c>
      <c r="J76" s="73" t="s">
        <v>1001</v>
      </c>
      <c r="K76" s="73" t="s">
        <v>984</v>
      </c>
      <c r="L76" s="73" t="s">
        <v>985</v>
      </c>
      <c r="M76" s="73" t="s">
        <v>1002</v>
      </c>
      <c r="N76" s="73" t="s">
        <v>1003</v>
      </c>
      <c r="O76" s="73" t="s">
        <v>62</v>
      </c>
      <c r="P76" s="73" t="s">
        <v>61</v>
      </c>
      <c r="Q76" s="73" t="s">
        <v>62</v>
      </c>
      <c r="R76" s="73" t="s">
        <v>76</v>
      </c>
      <c r="S76" s="73" t="s">
        <v>77</v>
      </c>
      <c r="T76" s="73" t="s">
        <v>61</v>
      </c>
      <c r="U76" s="73" t="s">
        <v>971</v>
      </c>
      <c r="V76" s="73" t="s">
        <v>72</v>
      </c>
      <c r="W76" s="73" t="s">
        <v>62</v>
      </c>
      <c r="X76" s="73" t="s">
        <v>73</v>
      </c>
      <c r="Y76" s="73" t="s">
        <v>3186</v>
      </c>
      <c r="Z76" s="73" t="s">
        <v>3870</v>
      </c>
      <c r="AA76" s="73">
        <f>IF(Table5[[#This Row],[task_success]]="Yes",1,0)</f>
        <v>1</v>
      </c>
      <c r="AB76" s="73">
        <f>IF(Table5[[#This Row],[task_success]]="Partial",1,0)</f>
        <v>0</v>
      </c>
      <c r="AC76" s="73">
        <f>IF(Table5[[#This Row],[task_success]]="No",1,0)</f>
        <v>0</v>
      </c>
      <c r="AD76" s="73">
        <f>IF(Table5[[#This Row],[exact_match]]="Yes",1,0)</f>
        <v>0</v>
      </c>
      <c r="AE76" s="73">
        <f>IF(Table5[[#This Row],[unintended_change_present]]="Yes",1,0)</f>
        <v>1</v>
      </c>
      <c r="AF76" s="73">
        <f>IF(Table5[[#This Row],[missed_required_change]]="Yes",1,0)</f>
        <v>0</v>
      </c>
      <c r="AG76" s="74">
        <f>IF(OR(Table5[[#This Row],[severity]]="Medium",Table5[[#This Row],[severity]]="High"),1,0)</f>
        <v>0</v>
      </c>
      <c r="AH76" s="73" t="str">
        <f>TRIM(Table5[[#This Row],[severity]])</f>
        <v>Low</v>
      </c>
    </row>
    <row r="77" spans="1:34" ht="384.75" hidden="1">
      <c r="A77" s="75" t="s">
        <v>977</v>
      </c>
      <c r="B77" s="76" t="s">
        <v>978</v>
      </c>
      <c r="C77" s="76" t="s">
        <v>149</v>
      </c>
      <c r="D7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77" s="76" t="s">
        <v>979</v>
      </c>
      <c r="F77" s="76" t="s">
        <v>980</v>
      </c>
      <c r="G77" s="76" t="s">
        <v>981</v>
      </c>
      <c r="H77" s="76">
        <v>4</v>
      </c>
      <c r="I77" s="76" t="s">
        <v>982</v>
      </c>
      <c r="J77" s="76" t="s">
        <v>1009</v>
      </c>
      <c r="K77" s="76" t="s">
        <v>984</v>
      </c>
      <c r="L77" s="76" t="s">
        <v>985</v>
      </c>
      <c r="M77" s="76" t="s">
        <v>958</v>
      </c>
      <c r="N77" s="76" t="s">
        <v>1010</v>
      </c>
      <c r="O77" s="76" t="s">
        <v>62</v>
      </c>
      <c r="P77" s="76" t="s">
        <v>61</v>
      </c>
      <c r="Q77" s="76" t="s">
        <v>62</v>
      </c>
      <c r="R77" s="76" t="s">
        <v>76</v>
      </c>
      <c r="S77" s="76" t="s">
        <v>77</v>
      </c>
      <c r="T77" s="76" t="s">
        <v>61</v>
      </c>
      <c r="U77" s="76" t="s">
        <v>971</v>
      </c>
      <c r="V77" s="76" t="s">
        <v>72</v>
      </c>
      <c r="W77" s="76" t="s">
        <v>62</v>
      </c>
      <c r="X77" s="76" t="s">
        <v>73</v>
      </c>
      <c r="Y77" s="76" t="s">
        <v>3186</v>
      </c>
      <c r="Z77" s="76" t="s">
        <v>3860</v>
      </c>
      <c r="AA77" s="73">
        <f>IF(Table5[[#This Row],[task_success]]="Yes",1,0)</f>
        <v>1</v>
      </c>
      <c r="AB77" s="73">
        <f>IF(Table5[[#This Row],[task_success]]="Partial",1,0)</f>
        <v>0</v>
      </c>
      <c r="AC77" s="73">
        <f>IF(Table5[[#This Row],[task_success]]="No",1,0)</f>
        <v>0</v>
      </c>
      <c r="AD77" s="73">
        <f>IF(Table5[[#This Row],[exact_match]]="Yes",1,0)</f>
        <v>0</v>
      </c>
      <c r="AE77" s="73">
        <f>IF(Table5[[#This Row],[unintended_change_present]]="Yes",1,0)</f>
        <v>1</v>
      </c>
      <c r="AF77" s="73">
        <f>IF(Table5[[#This Row],[missed_required_change]]="Yes",1,0)</f>
        <v>0</v>
      </c>
      <c r="AG77" s="74">
        <f>IF(OR(Table5[[#This Row],[severity]]="Medium",Table5[[#This Row],[severity]]="High"),1,0)</f>
        <v>0</v>
      </c>
      <c r="AH77" s="73" t="str">
        <f>TRIM(Table5[[#This Row],[severity]])</f>
        <v>Low</v>
      </c>
    </row>
    <row r="78" spans="1:34" ht="384.75" hidden="1">
      <c r="A78" s="72" t="s">
        <v>1014</v>
      </c>
      <c r="B78" s="73" t="s">
        <v>1015</v>
      </c>
      <c r="C78" s="73" t="s">
        <v>51</v>
      </c>
      <c r="D7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78" s="73" t="s">
        <v>1016</v>
      </c>
      <c r="F78" s="73" t="s">
        <v>2821</v>
      </c>
      <c r="G78" s="73" t="s">
        <v>1018</v>
      </c>
      <c r="H78" s="73">
        <v>1</v>
      </c>
      <c r="I78" s="73" t="s">
        <v>1019</v>
      </c>
      <c r="J78" s="73" t="s">
        <v>1019</v>
      </c>
      <c r="K78" s="73" t="s">
        <v>2822</v>
      </c>
      <c r="L78" s="73" t="s">
        <v>1021</v>
      </c>
      <c r="M78" s="73" t="s">
        <v>1022</v>
      </c>
      <c r="N78" s="73" t="s">
        <v>1023</v>
      </c>
      <c r="O78" s="73" t="s">
        <v>62</v>
      </c>
      <c r="P78" s="73" t="s">
        <v>61</v>
      </c>
      <c r="Q78" s="73" t="s">
        <v>62</v>
      </c>
      <c r="R78" s="73" t="s">
        <v>76</v>
      </c>
      <c r="S78" s="73" t="s">
        <v>77</v>
      </c>
      <c r="T78" s="73" t="s">
        <v>61</v>
      </c>
      <c r="U78" s="73" t="s">
        <v>971</v>
      </c>
      <c r="V78" s="73" t="s">
        <v>72</v>
      </c>
      <c r="W78" s="73" t="s">
        <v>62</v>
      </c>
      <c r="X78" s="73" t="s">
        <v>73</v>
      </c>
      <c r="Y78" s="73" t="s">
        <v>3186</v>
      </c>
      <c r="Z78" s="73" t="s">
        <v>3551</v>
      </c>
      <c r="AA78" s="73">
        <f>IF(Table5[[#This Row],[task_success]]="Yes",1,0)</f>
        <v>1</v>
      </c>
      <c r="AB78" s="73">
        <f>IF(Table5[[#This Row],[task_success]]="Partial",1,0)</f>
        <v>0</v>
      </c>
      <c r="AC78" s="73">
        <f>IF(Table5[[#This Row],[task_success]]="No",1,0)</f>
        <v>0</v>
      </c>
      <c r="AD78" s="73">
        <f>IF(Table5[[#This Row],[exact_match]]="Yes",1,0)</f>
        <v>0</v>
      </c>
      <c r="AE78" s="73">
        <f>IF(Table5[[#This Row],[unintended_change_present]]="Yes",1,0)</f>
        <v>1</v>
      </c>
      <c r="AF78" s="73">
        <f>IF(Table5[[#This Row],[missed_required_change]]="Yes",1,0)</f>
        <v>0</v>
      </c>
      <c r="AG78" s="74">
        <f>IF(OR(Table5[[#This Row],[severity]]="Medium",Table5[[#This Row],[severity]]="High"),1,0)</f>
        <v>0</v>
      </c>
      <c r="AH78" s="73" t="str">
        <f>TRIM(Table5[[#This Row],[severity]])</f>
        <v>Low</v>
      </c>
    </row>
    <row r="79" spans="1:34" ht="409.6" hidden="1">
      <c r="A79" s="75" t="s">
        <v>1014</v>
      </c>
      <c r="B79" s="76" t="s">
        <v>1015</v>
      </c>
      <c r="C79" s="76" t="s">
        <v>80</v>
      </c>
      <c r="D7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79" s="76" t="s">
        <v>1028</v>
      </c>
      <c r="F79" s="76" t="s">
        <v>1029</v>
      </c>
      <c r="G79" s="76">
        <v>3021209</v>
      </c>
      <c r="H79" s="76">
        <v>1</v>
      </c>
      <c r="I79" s="76" t="s">
        <v>1030</v>
      </c>
      <c r="J79" s="76" t="s">
        <v>1030</v>
      </c>
      <c r="K79" s="76" t="s">
        <v>2823</v>
      </c>
      <c r="L79" s="76" t="s">
        <v>1032</v>
      </c>
      <c r="M79" s="76" t="s">
        <v>1033</v>
      </c>
      <c r="N79" s="76" t="s">
        <v>1034</v>
      </c>
      <c r="O79" s="76" t="s">
        <v>62</v>
      </c>
      <c r="P79" s="76" t="s">
        <v>61</v>
      </c>
      <c r="Q79" s="76" t="s">
        <v>62</v>
      </c>
      <c r="R79" s="76" t="s">
        <v>3426</v>
      </c>
      <c r="S79" s="76" t="s">
        <v>64</v>
      </c>
      <c r="T79" s="76" t="s">
        <v>61</v>
      </c>
      <c r="U79" s="76" t="s">
        <v>1036</v>
      </c>
      <c r="V79" s="76" t="s">
        <v>72</v>
      </c>
      <c r="W79" s="76" t="s">
        <v>62</v>
      </c>
      <c r="X79" s="76" t="s">
        <v>73</v>
      </c>
      <c r="Y79" s="76" t="s">
        <v>3186</v>
      </c>
      <c r="Z79" s="76" t="s">
        <v>3425</v>
      </c>
      <c r="AA79" s="73">
        <f>IF(Table5[[#This Row],[task_success]]="Yes",1,0)</f>
        <v>1</v>
      </c>
      <c r="AB79" s="73">
        <f>IF(Table5[[#This Row],[task_success]]="Partial",1,0)</f>
        <v>0</v>
      </c>
      <c r="AC79" s="73">
        <f>IF(Table5[[#This Row],[task_success]]="No",1,0)</f>
        <v>0</v>
      </c>
      <c r="AD79" s="73">
        <f>IF(Table5[[#This Row],[exact_match]]="Yes",1,0)</f>
        <v>0</v>
      </c>
      <c r="AE79" s="73">
        <f>IF(Table5[[#This Row],[unintended_change_present]]="Yes",1,0)</f>
        <v>1</v>
      </c>
      <c r="AF79" s="73">
        <f>IF(Table5[[#This Row],[missed_required_change]]="Yes",1,0)</f>
        <v>0</v>
      </c>
      <c r="AG79" s="74">
        <f>IF(OR(Table5[[#This Row],[severity]]="Medium",Table5[[#This Row],[severity]]="High"),1,0)</f>
        <v>1</v>
      </c>
      <c r="AH79" s="73" t="str">
        <f>TRIM(Table5[[#This Row],[severity]])</f>
        <v>High</v>
      </c>
    </row>
    <row r="80" spans="1:34" ht="409.6" hidden="1">
      <c r="A80" s="72" t="s">
        <v>1014</v>
      </c>
      <c r="B80" s="73" t="s">
        <v>1015</v>
      </c>
      <c r="C80" s="73" t="s">
        <v>149</v>
      </c>
      <c r="D8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80" s="73" t="s">
        <v>1044</v>
      </c>
      <c r="F80" s="73" t="s">
        <v>1045</v>
      </c>
      <c r="G80" s="73" t="s">
        <v>1046</v>
      </c>
      <c r="H80" s="73">
        <v>1</v>
      </c>
      <c r="I80" s="73" t="s">
        <v>1047</v>
      </c>
      <c r="J80" s="73" t="s">
        <v>1047</v>
      </c>
      <c r="K80" s="73" t="s">
        <v>2827</v>
      </c>
      <c r="L80" s="73" t="s">
        <v>1049</v>
      </c>
      <c r="M80" s="73" t="s">
        <v>1050</v>
      </c>
      <c r="N80" s="73" t="s">
        <v>1051</v>
      </c>
      <c r="O80" s="73" t="s">
        <v>102</v>
      </c>
      <c r="P80" s="73" t="s">
        <v>61</v>
      </c>
      <c r="Q80" s="73" t="s">
        <v>62</v>
      </c>
      <c r="R80" s="73" t="s">
        <v>3674</v>
      </c>
      <c r="S80" s="73" t="s">
        <v>64</v>
      </c>
      <c r="T80" s="73" t="s">
        <v>62</v>
      </c>
      <c r="U80" s="73" t="s">
        <v>1052</v>
      </c>
      <c r="V80" s="73" t="s">
        <v>162</v>
      </c>
      <c r="W80" s="73" t="s">
        <v>62</v>
      </c>
      <c r="X80" s="73" t="s">
        <v>73</v>
      </c>
      <c r="Y80" s="73" t="s">
        <v>3186</v>
      </c>
      <c r="Z80" s="73" t="s">
        <v>3773</v>
      </c>
      <c r="AA80" s="73">
        <f>IF(Table5[[#This Row],[task_success]]="Yes",1,0)</f>
        <v>0</v>
      </c>
      <c r="AB80" s="73">
        <f>IF(Table5[[#This Row],[task_success]]="Partial",1,0)</f>
        <v>1</v>
      </c>
      <c r="AC80" s="73">
        <f>IF(Table5[[#This Row],[task_success]]="No",1,0)</f>
        <v>0</v>
      </c>
      <c r="AD80" s="73">
        <f>IF(Table5[[#This Row],[exact_match]]="Yes",1,0)</f>
        <v>0</v>
      </c>
      <c r="AE80" s="73">
        <f>IF(Table5[[#This Row],[unintended_change_present]]="Yes",1,0)</f>
        <v>1</v>
      </c>
      <c r="AF80" s="73">
        <f>IF(Table5[[#This Row],[missed_required_change]]="Yes",1,0)</f>
        <v>1</v>
      </c>
      <c r="AG80" s="74">
        <f>IF(OR(Table5[[#This Row],[severity]]="Medium",Table5[[#This Row],[severity]]="High"),1,0)</f>
        <v>1</v>
      </c>
      <c r="AH80" s="73" t="str">
        <f>TRIM(Table5[[#This Row],[severity]])</f>
        <v>High</v>
      </c>
    </row>
    <row r="81" spans="1:34" ht="409.6" hidden="1">
      <c r="A81" s="75" t="s">
        <v>1014</v>
      </c>
      <c r="B81" s="76" t="s">
        <v>1015</v>
      </c>
      <c r="C81" s="76" t="s">
        <v>149</v>
      </c>
      <c r="D8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81" s="76" t="s">
        <v>1060</v>
      </c>
      <c r="F81" s="76" t="s">
        <v>1061</v>
      </c>
      <c r="G81" s="76" t="s">
        <v>1062</v>
      </c>
      <c r="H81" s="76">
        <v>1</v>
      </c>
      <c r="I81" s="76" t="s">
        <v>1047</v>
      </c>
      <c r="J81" s="76" t="s">
        <v>1047</v>
      </c>
      <c r="K81" s="76" t="s">
        <v>4045</v>
      </c>
      <c r="L81" s="76" t="s">
        <v>1064</v>
      </c>
      <c r="M81" s="76" t="s">
        <v>1050</v>
      </c>
      <c r="N81" s="76" t="s">
        <v>1065</v>
      </c>
      <c r="O81" s="76" t="s">
        <v>61</v>
      </c>
      <c r="P81" s="76" t="s">
        <v>61</v>
      </c>
      <c r="Q81" s="76" t="s">
        <v>62</v>
      </c>
      <c r="R81" s="76" t="s">
        <v>3638</v>
      </c>
      <c r="S81" s="76" t="s">
        <v>64</v>
      </c>
      <c r="T81" s="76" t="s">
        <v>62</v>
      </c>
      <c r="U81" s="76" t="s">
        <v>1067</v>
      </c>
      <c r="V81" s="76" t="s">
        <v>66</v>
      </c>
      <c r="W81" s="76" t="s">
        <v>61</v>
      </c>
      <c r="X81" s="76" t="s">
        <v>506</v>
      </c>
      <c r="Y81" s="76" t="s">
        <v>3186</v>
      </c>
      <c r="Z81" s="76" t="s">
        <v>3234</v>
      </c>
      <c r="AA81" s="73">
        <f>IF(Table5[[#This Row],[task_success]]="Yes",1,0)</f>
        <v>0</v>
      </c>
      <c r="AB81" s="73">
        <f>IF(Table5[[#This Row],[task_success]]="Partial",1,0)</f>
        <v>0</v>
      </c>
      <c r="AC81" s="73">
        <f>IF(Table5[[#This Row],[task_success]]="No",1,0)</f>
        <v>1</v>
      </c>
      <c r="AD81" s="73">
        <f>IF(Table5[[#This Row],[exact_match]]="Yes",1,0)</f>
        <v>0</v>
      </c>
      <c r="AE81" s="73">
        <f>IF(Table5[[#This Row],[unintended_change_present]]="Yes",1,0)</f>
        <v>1</v>
      </c>
      <c r="AF81" s="73">
        <f>IF(Table5[[#This Row],[missed_required_change]]="Yes",1,0)</f>
        <v>1</v>
      </c>
      <c r="AG81" s="74">
        <f>IF(OR(Table5[[#This Row],[severity]]="Medium",Table5[[#This Row],[severity]]="High"),1,0)</f>
        <v>1</v>
      </c>
      <c r="AH81" s="73" t="str">
        <f>TRIM(Table5[[#This Row],[severity]])</f>
        <v>High</v>
      </c>
    </row>
    <row r="82" spans="1:34" ht="384.75" hidden="1">
      <c r="A82" s="72" t="s">
        <v>1070</v>
      </c>
      <c r="B82" s="73" t="s">
        <v>1071</v>
      </c>
      <c r="C82" s="73" t="s">
        <v>51</v>
      </c>
      <c r="D8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82" s="73" t="s">
        <v>1072</v>
      </c>
      <c r="F82" s="73" t="s">
        <v>1073</v>
      </c>
      <c r="G82" s="73" t="s">
        <v>1074</v>
      </c>
      <c r="H82" s="73">
        <v>1</v>
      </c>
      <c r="I82" s="73" t="s">
        <v>1075</v>
      </c>
      <c r="J82" s="73" t="s">
        <v>1075</v>
      </c>
      <c r="K82" s="73" t="s">
        <v>2831</v>
      </c>
      <c r="L82" s="73" t="s">
        <v>1077</v>
      </c>
      <c r="M82" s="73" t="s">
        <v>517</v>
      </c>
      <c r="N82" s="73" t="s">
        <v>1078</v>
      </c>
      <c r="O82" s="73" t="s">
        <v>62</v>
      </c>
      <c r="P82" s="73" t="s">
        <v>61</v>
      </c>
      <c r="Q82" s="73" t="s">
        <v>62</v>
      </c>
      <c r="R82" s="73" t="s">
        <v>76</v>
      </c>
      <c r="S82" s="73" t="s">
        <v>77</v>
      </c>
      <c r="T82" s="73" t="s">
        <v>61</v>
      </c>
      <c r="U82" s="73" t="s">
        <v>971</v>
      </c>
      <c r="V82" s="73" t="s">
        <v>72</v>
      </c>
      <c r="W82" s="73" t="s">
        <v>62</v>
      </c>
      <c r="X82" s="73" t="s">
        <v>73</v>
      </c>
      <c r="Y82" s="73" t="s">
        <v>3186</v>
      </c>
      <c r="Z82" s="73" t="s">
        <v>3235</v>
      </c>
      <c r="AA82" s="73">
        <f>IF(Table5[[#This Row],[task_success]]="Yes",1,0)</f>
        <v>1</v>
      </c>
      <c r="AB82" s="73">
        <f>IF(Table5[[#This Row],[task_success]]="Partial",1,0)</f>
        <v>0</v>
      </c>
      <c r="AC82" s="73">
        <f>IF(Table5[[#This Row],[task_success]]="No",1,0)</f>
        <v>0</v>
      </c>
      <c r="AD82" s="73">
        <f>IF(Table5[[#This Row],[exact_match]]="Yes",1,0)</f>
        <v>0</v>
      </c>
      <c r="AE82" s="73">
        <f>IF(Table5[[#This Row],[unintended_change_present]]="Yes",1,0)</f>
        <v>1</v>
      </c>
      <c r="AF82" s="73">
        <f>IF(Table5[[#This Row],[missed_required_change]]="Yes",1,0)</f>
        <v>0</v>
      </c>
      <c r="AG82" s="74">
        <f>IF(OR(Table5[[#This Row],[severity]]="Medium",Table5[[#This Row],[severity]]="High"),1,0)</f>
        <v>0</v>
      </c>
      <c r="AH82" s="73" t="str">
        <f>TRIM(Table5[[#This Row],[severity]])</f>
        <v>Low</v>
      </c>
    </row>
    <row r="83" spans="1:34" ht="384.75" hidden="1">
      <c r="A83" s="75" t="s">
        <v>1070</v>
      </c>
      <c r="B83" s="76" t="s">
        <v>1071</v>
      </c>
      <c r="C83" s="76" t="s">
        <v>51</v>
      </c>
      <c r="D8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83" s="76" t="s">
        <v>1082</v>
      </c>
      <c r="F83" s="76" t="s">
        <v>1083</v>
      </c>
      <c r="G83" s="76" t="s">
        <v>1084</v>
      </c>
      <c r="H83" s="76">
        <v>1</v>
      </c>
      <c r="I83" s="76" t="s">
        <v>1085</v>
      </c>
      <c r="J83" s="76" t="s">
        <v>1085</v>
      </c>
      <c r="K83" s="76" t="s">
        <v>2832</v>
      </c>
      <c r="L83" s="76" t="s">
        <v>1087</v>
      </c>
      <c r="M83" s="76" t="s">
        <v>1088</v>
      </c>
      <c r="N83" s="76" t="s">
        <v>1089</v>
      </c>
      <c r="O83" s="76" t="s">
        <v>62</v>
      </c>
      <c r="P83" s="76" t="s">
        <v>61</v>
      </c>
      <c r="Q83" s="76" t="s">
        <v>62</v>
      </c>
      <c r="R83" s="76" t="s">
        <v>76</v>
      </c>
      <c r="S83" s="76" t="s">
        <v>77</v>
      </c>
      <c r="T83" s="76" t="s">
        <v>61</v>
      </c>
      <c r="U83" s="76" t="s">
        <v>971</v>
      </c>
      <c r="V83" s="76" t="s">
        <v>72</v>
      </c>
      <c r="W83" s="76" t="s">
        <v>62</v>
      </c>
      <c r="X83" s="76" t="s">
        <v>73</v>
      </c>
      <c r="Y83" s="76" t="s">
        <v>3186</v>
      </c>
      <c r="Z83" s="76" t="s">
        <v>3390</v>
      </c>
      <c r="AA83" s="73">
        <f>IF(Table5[[#This Row],[task_success]]="Yes",1,0)</f>
        <v>1</v>
      </c>
      <c r="AB83" s="73">
        <f>IF(Table5[[#This Row],[task_success]]="Partial",1,0)</f>
        <v>0</v>
      </c>
      <c r="AC83" s="73">
        <f>IF(Table5[[#This Row],[task_success]]="No",1,0)</f>
        <v>0</v>
      </c>
      <c r="AD83" s="73">
        <f>IF(Table5[[#This Row],[exact_match]]="Yes",1,0)</f>
        <v>0</v>
      </c>
      <c r="AE83" s="73">
        <f>IF(Table5[[#This Row],[unintended_change_present]]="Yes",1,0)</f>
        <v>1</v>
      </c>
      <c r="AF83" s="73">
        <f>IF(Table5[[#This Row],[missed_required_change]]="Yes",1,0)</f>
        <v>0</v>
      </c>
      <c r="AG83" s="74">
        <f>IF(OR(Table5[[#This Row],[severity]]="Medium",Table5[[#This Row],[severity]]="High"),1,0)</f>
        <v>0</v>
      </c>
      <c r="AH83" s="73" t="str">
        <f>TRIM(Table5[[#This Row],[severity]])</f>
        <v>Low</v>
      </c>
    </row>
    <row r="84" spans="1:34" ht="409.6" hidden="1">
      <c r="A84" s="72" t="s">
        <v>1070</v>
      </c>
      <c r="B84" s="73" t="s">
        <v>1071</v>
      </c>
      <c r="C84" s="73" t="s">
        <v>114</v>
      </c>
      <c r="D8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84" s="73" t="s">
        <v>1097</v>
      </c>
      <c r="F84" s="73" t="s">
        <v>1098</v>
      </c>
      <c r="G84" s="73" t="s">
        <v>1099</v>
      </c>
      <c r="H84" s="73">
        <v>1</v>
      </c>
      <c r="I84" s="73" t="s">
        <v>1100</v>
      </c>
      <c r="J84" s="73" t="s">
        <v>1100</v>
      </c>
      <c r="K84" s="73" t="s">
        <v>2834</v>
      </c>
      <c r="L84" s="73" t="s">
        <v>1102</v>
      </c>
      <c r="M84" s="73" t="s">
        <v>1103</v>
      </c>
      <c r="N84" s="73" t="s">
        <v>1104</v>
      </c>
      <c r="O84" s="73" t="s">
        <v>62</v>
      </c>
      <c r="P84" s="73" t="s">
        <v>61</v>
      </c>
      <c r="Q84" s="73" t="s">
        <v>62</v>
      </c>
      <c r="R84" s="73" t="s">
        <v>76</v>
      </c>
      <c r="S84" s="73" t="s">
        <v>77</v>
      </c>
      <c r="T84" s="73" t="s">
        <v>61</v>
      </c>
      <c r="U84" s="73" t="s">
        <v>1106</v>
      </c>
      <c r="V84" s="73" t="s">
        <v>72</v>
      </c>
      <c r="W84" s="73" t="s">
        <v>62</v>
      </c>
      <c r="X84" s="73" t="s">
        <v>73</v>
      </c>
      <c r="Y84" s="73" t="s">
        <v>3186</v>
      </c>
      <c r="Z84" s="73" t="s">
        <v>3761</v>
      </c>
      <c r="AA84" s="73">
        <f>IF(Table5[[#This Row],[task_success]]="Yes",1,0)</f>
        <v>1</v>
      </c>
      <c r="AB84" s="73">
        <f>IF(Table5[[#This Row],[task_success]]="Partial",1,0)</f>
        <v>0</v>
      </c>
      <c r="AC84" s="73">
        <f>IF(Table5[[#This Row],[task_success]]="No",1,0)</f>
        <v>0</v>
      </c>
      <c r="AD84" s="73">
        <v>0</v>
      </c>
      <c r="AE84" s="73">
        <v>1</v>
      </c>
      <c r="AF84" s="73">
        <v>0</v>
      </c>
      <c r="AG84" s="74">
        <f>IF(OR(Table5[[#This Row],[severity]]="Medium",Table5[[#This Row],[severity]]="High"),1,0)</f>
        <v>0</v>
      </c>
      <c r="AH84" s="73" t="str">
        <f>TRIM(Table5[[#This Row],[severity]])</f>
        <v>Low</v>
      </c>
    </row>
    <row r="85" spans="1:34" ht="384.75" hidden="1">
      <c r="A85" s="75" t="s">
        <v>1112</v>
      </c>
      <c r="B85" s="76" t="s">
        <v>1113</v>
      </c>
      <c r="C85" s="76" t="s">
        <v>51</v>
      </c>
      <c r="D8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85" s="76" t="s">
        <v>1114</v>
      </c>
      <c r="F85" s="76" t="s">
        <v>1115</v>
      </c>
      <c r="G85" s="76" t="s">
        <v>1116</v>
      </c>
      <c r="H85" s="76">
        <v>4</v>
      </c>
      <c r="I85" s="76" t="s">
        <v>1117</v>
      </c>
      <c r="J85" s="76" t="s">
        <v>1118</v>
      </c>
      <c r="K85" s="76" t="s">
        <v>2837</v>
      </c>
      <c r="L85" s="76" t="s">
        <v>1120</v>
      </c>
      <c r="M85" s="76" t="s">
        <v>1121</v>
      </c>
      <c r="N85" s="76" t="s">
        <v>1122</v>
      </c>
      <c r="O85" s="76" t="s">
        <v>62</v>
      </c>
      <c r="P85" s="76" t="s">
        <v>61</v>
      </c>
      <c r="Q85" s="76" t="s">
        <v>62</v>
      </c>
      <c r="R85" s="76" t="s">
        <v>76</v>
      </c>
      <c r="S85" s="76" t="s">
        <v>77</v>
      </c>
      <c r="T85" s="76" t="s">
        <v>61</v>
      </c>
      <c r="U85" s="76" t="s">
        <v>971</v>
      </c>
      <c r="V85" s="76" t="s">
        <v>72</v>
      </c>
      <c r="W85" s="76" t="s">
        <v>62</v>
      </c>
      <c r="X85" s="76" t="s">
        <v>73</v>
      </c>
      <c r="Y85" s="76" t="s">
        <v>3186</v>
      </c>
      <c r="Z85" s="76" t="s">
        <v>3907</v>
      </c>
      <c r="AA85" s="73">
        <f>IF(Table5[[#This Row],[task_success]]="Yes",1,0)</f>
        <v>1</v>
      </c>
      <c r="AB85" s="73">
        <f>IF(Table5[[#This Row],[task_success]]="Partial",1,0)</f>
        <v>0</v>
      </c>
      <c r="AC85" s="73">
        <f>IF(Table5[[#This Row],[task_success]]="No",1,0)</f>
        <v>0</v>
      </c>
      <c r="AD85" s="76">
        <v>0</v>
      </c>
      <c r="AE85" s="76">
        <v>1</v>
      </c>
      <c r="AF85" s="76">
        <v>0</v>
      </c>
      <c r="AG85" s="74">
        <f>IF(OR(Table5[[#This Row],[severity]]="Medium",Table5[[#This Row],[severity]]="High"),1,0)</f>
        <v>0</v>
      </c>
      <c r="AH85" s="73" t="str">
        <f>TRIM(Table5[[#This Row],[severity]])</f>
        <v>Low</v>
      </c>
    </row>
    <row r="86" spans="1:34" ht="384.75" hidden="1">
      <c r="A86" s="72" t="s">
        <v>1112</v>
      </c>
      <c r="B86" s="73" t="s">
        <v>1113</v>
      </c>
      <c r="C86" s="73" t="s">
        <v>51</v>
      </c>
      <c r="D8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86" s="73" t="s">
        <v>1114</v>
      </c>
      <c r="F86" s="73" t="s">
        <v>1115</v>
      </c>
      <c r="G86" s="73" t="s">
        <v>1116</v>
      </c>
      <c r="H86" s="73">
        <v>4</v>
      </c>
      <c r="I86" s="73" t="s">
        <v>1117</v>
      </c>
      <c r="J86" s="73" t="s">
        <v>1127</v>
      </c>
      <c r="K86" s="73" t="s">
        <v>2837</v>
      </c>
      <c r="L86" s="73" t="s">
        <v>1120</v>
      </c>
      <c r="M86" s="73" t="s">
        <v>1128</v>
      </c>
      <c r="N86" s="73" t="s">
        <v>1129</v>
      </c>
      <c r="O86" s="73" t="s">
        <v>62</v>
      </c>
      <c r="P86" s="73" t="s">
        <v>61</v>
      </c>
      <c r="Q86" s="73" t="s">
        <v>62</v>
      </c>
      <c r="R86" s="73" t="s">
        <v>76</v>
      </c>
      <c r="S86" s="73" t="s">
        <v>77</v>
      </c>
      <c r="T86" s="73" t="s">
        <v>61</v>
      </c>
      <c r="U86" s="73" t="s">
        <v>971</v>
      </c>
      <c r="V86" s="73" t="s">
        <v>72</v>
      </c>
      <c r="W86" s="73" t="s">
        <v>62</v>
      </c>
      <c r="X86" s="73" t="s">
        <v>73</v>
      </c>
      <c r="Y86" s="73" t="s">
        <v>3186</v>
      </c>
      <c r="Z86" s="73" t="s">
        <v>3912</v>
      </c>
      <c r="AA86" s="73">
        <f>IF(Table5[[#This Row],[task_success]]="Yes",1,0)</f>
        <v>1</v>
      </c>
      <c r="AB86" s="73">
        <f>IF(Table5[[#This Row],[task_success]]="Partial",1,0)</f>
        <v>0</v>
      </c>
      <c r="AC86" s="73">
        <f>IF(Table5[[#This Row],[task_success]]="No",1,0)</f>
        <v>0</v>
      </c>
      <c r="AD86" s="73">
        <v>0</v>
      </c>
      <c r="AE86" s="73">
        <v>1</v>
      </c>
      <c r="AF86" s="73">
        <v>0</v>
      </c>
      <c r="AG86" s="74">
        <f>IF(OR(Table5[[#This Row],[severity]]="Medium",Table5[[#This Row],[severity]]="High"),1,0)</f>
        <v>0</v>
      </c>
      <c r="AH86" s="73" t="str">
        <f>TRIM(Table5[[#This Row],[severity]])</f>
        <v>Low</v>
      </c>
    </row>
    <row r="87" spans="1:34" ht="384.75" hidden="1">
      <c r="A87" s="75" t="s">
        <v>1112</v>
      </c>
      <c r="B87" s="76" t="s">
        <v>1113</v>
      </c>
      <c r="C87" s="76" t="s">
        <v>51</v>
      </c>
      <c r="D8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87" s="76" t="s">
        <v>1114</v>
      </c>
      <c r="F87" s="76" t="s">
        <v>1115</v>
      </c>
      <c r="G87" s="76" t="s">
        <v>1116</v>
      </c>
      <c r="H87" s="76">
        <v>4</v>
      </c>
      <c r="I87" s="76" t="s">
        <v>1117</v>
      </c>
      <c r="J87" s="76" t="s">
        <v>1134</v>
      </c>
      <c r="K87" s="76" t="s">
        <v>2837</v>
      </c>
      <c r="L87" s="76" t="s">
        <v>1120</v>
      </c>
      <c r="M87" s="76" t="s">
        <v>1135</v>
      </c>
      <c r="N87" s="76" t="s">
        <v>1136</v>
      </c>
      <c r="O87" s="76" t="s">
        <v>62</v>
      </c>
      <c r="P87" s="76" t="s">
        <v>61</v>
      </c>
      <c r="Q87" s="76" t="s">
        <v>62</v>
      </c>
      <c r="R87" s="76" t="s">
        <v>3913</v>
      </c>
      <c r="S87" s="76" t="s">
        <v>77</v>
      </c>
      <c r="T87" s="76" t="s">
        <v>61</v>
      </c>
      <c r="U87" s="76" t="s">
        <v>971</v>
      </c>
      <c r="V87" s="76" t="s">
        <v>72</v>
      </c>
      <c r="W87" s="76" t="s">
        <v>62</v>
      </c>
      <c r="X87" s="76" t="s">
        <v>73</v>
      </c>
      <c r="Y87" s="76" t="s">
        <v>3186</v>
      </c>
      <c r="Z87" s="76" t="s">
        <v>3236</v>
      </c>
      <c r="AA87" s="73">
        <f>IF(Table5[[#This Row],[task_success]]="Yes",1,0)</f>
        <v>1</v>
      </c>
      <c r="AB87" s="73">
        <f>IF(Table5[[#This Row],[task_success]]="Partial",1,0)</f>
        <v>0</v>
      </c>
      <c r="AC87" s="73">
        <f>IF(Table5[[#This Row],[task_success]]="No",1,0)</f>
        <v>0</v>
      </c>
      <c r="AD87" s="76">
        <v>0</v>
      </c>
      <c r="AE87" s="76">
        <v>1</v>
      </c>
      <c r="AF87" s="76">
        <v>0</v>
      </c>
      <c r="AG87" s="74">
        <f>IF(OR(Table5[[#This Row],[severity]]="Medium",Table5[[#This Row],[severity]]="High"),1,0)</f>
        <v>0</v>
      </c>
      <c r="AH87" s="73" t="str">
        <f>TRIM(Table5[[#This Row],[severity]])</f>
        <v>Low</v>
      </c>
    </row>
    <row r="88" spans="1:34" ht="384.75" hidden="1">
      <c r="A88" s="72" t="s">
        <v>1112</v>
      </c>
      <c r="B88" s="73" t="s">
        <v>1113</v>
      </c>
      <c r="C88" s="73" t="s">
        <v>51</v>
      </c>
      <c r="D8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88" s="73" t="s">
        <v>1114</v>
      </c>
      <c r="F88" s="73" t="s">
        <v>1115</v>
      </c>
      <c r="G88" s="73" t="s">
        <v>1116</v>
      </c>
      <c r="H88" s="73">
        <v>4</v>
      </c>
      <c r="I88" s="73" t="s">
        <v>1117</v>
      </c>
      <c r="J88" s="73" t="s">
        <v>1143</v>
      </c>
      <c r="K88" s="73" t="s">
        <v>2837</v>
      </c>
      <c r="L88" s="73" t="s">
        <v>1120</v>
      </c>
      <c r="M88" s="73" t="s">
        <v>352</v>
      </c>
      <c r="N88" s="73" t="s">
        <v>1144</v>
      </c>
      <c r="O88" s="73" t="s">
        <v>62</v>
      </c>
      <c r="P88" s="73" t="s">
        <v>61</v>
      </c>
      <c r="Q88" s="73" t="s">
        <v>62</v>
      </c>
      <c r="R88" s="73" t="s">
        <v>76</v>
      </c>
      <c r="S88" s="73" t="s">
        <v>77</v>
      </c>
      <c r="T88" s="73" t="s">
        <v>61</v>
      </c>
      <c r="U88" s="73" t="s">
        <v>971</v>
      </c>
      <c r="V88" s="73" t="s">
        <v>72</v>
      </c>
      <c r="W88" s="73" t="s">
        <v>62</v>
      </c>
      <c r="X88" s="73" t="s">
        <v>73</v>
      </c>
      <c r="Y88" s="73" t="s">
        <v>3186</v>
      </c>
      <c r="Z88" s="73" t="s">
        <v>3918</v>
      </c>
      <c r="AA88" s="73">
        <f>IF(Table5[[#This Row],[task_success]]="Yes",1,0)</f>
        <v>1</v>
      </c>
      <c r="AB88" s="73">
        <f>IF(Table5[[#This Row],[task_success]]="Partial",1,0)</f>
        <v>0</v>
      </c>
      <c r="AC88" s="73">
        <f>IF(Table5[[#This Row],[task_success]]="No",1,0)</f>
        <v>0</v>
      </c>
      <c r="AD88" s="73">
        <v>0</v>
      </c>
      <c r="AE88" s="73">
        <v>1</v>
      </c>
      <c r="AF88" s="73">
        <v>0</v>
      </c>
      <c r="AG88" s="74">
        <f>IF(OR(Table5[[#This Row],[severity]]="Medium",Table5[[#This Row],[severity]]="High"),1,0)</f>
        <v>0</v>
      </c>
      <c r="AH88" s="73" t="str">
        <f>TRIM(Table5[[#This Row],[severity]])</f>
        <v>Low</v>
      </c>
    </row>
    <row r="89" spans="1:34" ht="318" hidden="1">
      <c r="A89" s="75" t="s">
        <v>1112</v>
      </c>
      <c r="B89" s="76" t="s">
        <v>1113</v>
      </c>
      <c r="C89" s="76" t="s">
        <v>80</v>
      </c>
      <c r="D8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89" s="76" t="s">
        <v>1149</v>
      </c>
      <c r="F89" s="78" t="s">
        <v>1150</v>
      </c>
      <c r="G89" s="76" t="s">
        <v>1151</v>
      </c>
      <c r="H89" s="76">
        <v>4</v>
      </c>
      <c r="I89" s="76" t="s">
        <v>1152</v>
      </c>
      <c r="J89" s="76" t="s">
        <v>2842</v>
      </c>
      <c r="K89" s="76" t="s">
        <v>1154</v>
      </c>
      <c r="L89" s="76" t="s">
        <v>1155</v>
      </c>
      <c r="M89" s="76" t="s">
        <v>1156</v>
      </c>
      <c r="N89" s="76" t="s">
        <v>1157</v>
      </c>
      <c r="O89" s="76" t="s">
        <v>62</v>
      </c>
      <c r="P89" s="76" t="s">
        <v>62</v>
      </c>
      <c r="Q89" s="76" t="s">
        <v>61</v>
      </c>
      <c r="R89" s="76" t="s">
        <v>73</v>
      </c>
      <c r="S89" s="76" t="s">
        <v>73</v>
      </c>
      <c r="T89" s="76" t="s">
        <v>61</v>
      </c>
      <c r="U89" s="76" t="s">
        <v>849</v>
      </c>
      <c r="V89" s="76" t="s">
        <v>850</v>
      </c>
      <c r="W89" s="76" t="s">
        <v>62</v>
      </c>
      <c r="X89" s="76" t="s">
        <v>73</v>
      </c>
      <c r="Y89" s="76" t="s">
        <v>3186</v>
      </c>
      <c r="Z89" s="76" t="s">
        <v>3663</v>
      </c>
      <c r="AA89" s="73">
        <f>IF(Table5[[#This Row],[task_success]]="Yes",1,0)</f>
        <v>1</v>
      </c>
      <c r="AB89" s="73">
        <f>IF(Table5[[#This Row],[task_success]]="Partial",1,0)</f>
        <v>0</v>
      </c>
      <c r="AC89" s="73">
        <f>IF(Table5[[#This Row],[task_success]]="No",1,0)</f>
        <v>0</v>
      </c>
      <c r="AD89" s="76">
        <v>0</v>
      </c>
      <c r="AE89" s="76">
        <v>0</v>
      </c>
      <c r="AF89" s="76">
        <v>0</v>
      </c>
      <c r="AG89" s="74">
        <f>IF(OR(Table5[[#This Row],[severity]]="Medium",Table5[[#This Row],[severity]]="High"),1,0)</f>
        <v>0</v>
      </c>
      <c r="AH89" s="73" t="str">
        <f>TRIM(Table5[[#This Row],[severity]])</f>
        <v>None</v>
      </c>
    </row>
    <row r="90" spans="1:34" ht="384.75" hidden="1">
      <c r="A90" s="72" t="s">
        <v>1112</v>
      </c>
      <c r="B90" s="73" t="s">
        <v>1113</v>
      </c>
      <c r="C90" s="73" t="s">
        <v>80</v>
      </c>
      <c r="D9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90" s="73" t="s">
        <v>1149</v>
      </c>
      <c r="F90" s="77" t="s">
        <v>1150</v>
      </c>
      <c r="G90" s="73" t="s">
        <v>1151</v>
      </c>
      <c r="H90" s="73">
        <v>4</v>
      </c>
      <c r="I90" s="73" t="s">
        <v>1152</v>
      </c>
      <c r="J90" s="73" t="s">
        <v>1162</v>
      </c>
      <c r="K90" s="73" t="s">
        <v>1154</v>
      </c>
      <c r="L90" s="73" t="s">
        <v>1155</v>
      </c>
      <c r="M90" s="73" t="s">
        <v>1163</v>
      </c>
      <c r="N90" s="73" t="s">
        <v>1164</v>
      </c>
      <c r="O90" s="73" t="s">
        <v>62</v>
      </c>
      <c r="P90" s="73" t="s">
        <v>61</v>
      </c>
      <c r="Q90" s="73" t="s">
        <v>62</v>
      </c>
      <c r="R90" s="73" t="s">
        <v>76</v>
      </c>
      <c r="S90" s="73" t="s">
        <v>77</v>
      </c>
      <c r="T90" s="73" t="s">
        <v>61</v>
      </c>
      <c r="U90" s="73" t="s">
        <v>971</v>
      </c>
      <c r="V90" s="73" t="s">
        <v>72</v>
      </c>
      <c r="W90" s="73" t="s">
        <v>62</v>
      </c>
      <c r="X90" s="73" t="s">
        <v>73</v>
      </c>
      <c r="Y90" s="73" t="s">
        <v>3186</v>
      </c>
      <c r="Z90" s="73" t="s">
        <v>3668</v>
      </c>
      <c r="AA90" s="73">
        <f>IF(Table5[[#This Row],[task_success]]="Yes",1,0)</f>
        <v>1</v>
      </c>
      <c r="AB90" s="73">
        <f>IF(Table5[[#This Row],[task_success]]="Partial",1,0)</f>
        <v>0</v>
      </c>
      <c r="AC90" s="73">
        <f>IF(Table5[[#This Row],[task_success]]="No",1,0)</f>
        <v>0</v>
      </c>
      <c r="AD90" s="73">
        <v>0</v>
      </c>
      <c r="AE90" s="73">
        <v>1</v>
      </c>
      <c r="AF90" s="73">
        <v>0</v>
      </c>
      <c r="AG90" s="74">
        <f>IF(OR(Table5[[#This Row],[severity]]="Medium",Table5[[#This Row],[severity]]="High"),1,0)</f>
        <v>0</v>
      </c>
      <c r="AH90" s="73" t="str">
        <f>TRIM(Table5[[#This Row],[severity]])</f>
        <v>Low</v>
      </c>
    </row>
    <row r="91" spans="1:34" ht="384.75" hidden="1">
      <c r="A91" s="75" t="s">
        <v>1112</v>
      </c>
      <c r="B91" s="76" t="s">
        <v>1113</v>
      </c>
      <c r="C91" s="76" t="s">
        <v>80</v>
      </c>
      <c r="D9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91" s="76" t="s">
        <v>1149</v>
      </c>
      <c r="F91" s="78" t="s">
        <v>1150</v>
      </c>
      <c r="G91" s="76" t="s">
        <v>1151</v>
      </c>
      <c r="H91" s="76">
        <v>4</v>
      </c>
      <c r="I91" s="76" t="s">
        <v>1152</v>
      </c>
      <c r="J91" s="76" t="s">
        <v>1171</v>
      </c>
      <c r="K91" s="76" t="s">
        <v>1154</v>
      </c>
      <c r="L91" s="76" t="s">
        <v>1155</v>
      </c>
      <c r="M91" s="76" t="s">
        <v>1172</v>
      </c>
      <c r="N91" s="76" t="s">
        <v>1173</v>
      </c>
      <c r="O91" s="76" t="s">
        <v>62</v>
      </c>
      <c r="P91" s="76" t="s">
        <v>61</v>
      </c>
      <c r="Q91" s="76" t="s">
        <v>62</v>
      </c>
      <c r="R91" s="76" t="s">
        <v>76</v>
      </c>
      <c r="S91" s="76" t="s">
        <v>77</v>
      </c>
      <c r="T91" s="76" t="s">
        <v>61</v>
      </c>
      <c r="U91" s="76" t="s">
        <v>971</v>
      </c>
      <c r="V91" s="76" t="s">
        <v>72</v>
      </c>
      <c r="W91" s="76" t="s">
        <v>62</v>
      </c>
      <c r="X91" s="76" t="s">
        <v>73</v>
      </c>
      <c r="Y91" s="76" t="s">
        <v>3186</v>
      </c>
      <c r="Z91" s="76" t="s">
        <v>3669</v>
      </c>
      <c r="AA91" s="73">
        <f>IF(Table5[[#This Row],[task_success]]="Yes",1,0)</f>
        <v>1</v>
      </c>
      <c r="AB91" s="73">
        <f>IF(Table5[[#This Row],[task_success]]="Partial",1,0)</f>
        <v>0</v>
      </c>
      <c r="AC91" s="73">
        <f>IF(Table5[[#This Row],[task_success]]="No",1,0)</f>
        <v>0</v>
      </c>
      <c r="AD91" s="76">
        <v>0</v>
      </c>
      <c r="AE91" s="76">
        <v>1</v>
      </c>
      <c r="AF91" s="76">
        <v>0</v>
      </c>
      <c r="AG91" s="74">
        <f>IF(OR(Table5[[#This Row],[severity]]="Medium",Table5[[#This Row],[severity]]="High"),1,0)</f>
        <v>0</v>
      </c>
      <c r="AH91" s="73" t="str">
        <f>TRIM(Table5[[#This Row],[severity]])</f>
        <v>Low</v>
      </c>
    </row>
    <row r="92" spans="1:34" ht="384.75" hidden="1">
      <c r="A92" s="72" t="s">
        <v>1112</v>
      </c>
      <c r="B92" s="73" t="s">
        <v>1113</v>
      </c>
      <c r="C92" s="73" t="s">
        <v>80</v>
      </c>
      <c r="D9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92" s="73" t="s">
        <v>1149</v>
      </c>
      <c r="F92" s="77" t="s">
        <v>1150</v>
      </c>
      <c r="G92" s="73" t="s">
        <v>1151</v>
      </c>
      <c r="H92" s="73">
        <v>4</v>
      </c>
      <c r="I92" s="73" t="s">
        <v>1152</v>
      </c>
      <c r="J92" s="73" t="s">
        <v>1178</v>
      </c>
      <c r="K92" s="73" t="s">
        <v>1154</v>
      </c>
      <c r="L92" s="73" t="s">
        <v>1155</v>
      </c>
      <c r="M92" s="73" t="s">
        <v>1179</v>
      </c>
      <c r="N92" s="73" t="s">
        <v>1180</v>
      </c>
      <c r="O92" s="73" t="s">
        <v>62</v>
      </c>
      <c r="P92" s="73" t="s">
        <v>61</v>
      </c>
      <c r="Q92" s="73" t="s">
        <v>62</v>
      </c>
      <c r="R92" s="73" t="s">
        <v>76</v>
      </c>
      <c r="S92" s="73" t="s">
        <v>77</v>
      </c>
      <c r="T92" s="73" t="s">
        <v>61</v>
      </c>
      <c r="U92" s="73" t="s">
        <v>971</v>
      </c>
      <c r="V92" s="73" t="s">
        <v>72</v>
      </c>
      <c r="W92" s="73" t="s">
        <v>62</v>
      </c>
      <c r="X92" s="73" t="s">
        <v>73</v>
      </c>
      <c r="Y92" s="73" t="s">
        <v>3186</v>
      </c>
      <c r="Z92" s="73" t="s">
        <v>3670</v>
      </c>
      <c r="AA92" s="73">
        <f>IF(Table5[[#This Row],[task_success]]="Yes",1,0)</f>
        <v>1</v>
      </c>
      <c r="AB92" s="73">
        <f>IF(Table5[[#This Row],[task_success]]="Partial",1,0)</f>
        <v>0</v>
      </c>
      <c r="AC92" s="73">
        <f>IF(Table5[[#This Row],[task_success]]="No",1,0)</f>
        <v>0</v>
      </c>
      <c r="AD92" s="73">
        <v>0</v>
      </c>
      <c r="AE92" s="73">
        <v>1</v>
      </c>
      <c r="AF92" s="73">
        <v>0</v>
      </c>
      <c r="AG92" s="74">
        <f>IF(OR(Table5[[#This Row],[severity]]="Medium",Table5[[#This Row],[severity]]="High"),1,0)</f>
        <v>0</v>
      </c>
      <c r="AH92" s="73" t="str">
        <f>TRIM(Table5[[#This Row],[severity]])</f>
        <v>Low</v>
      </c>
    </row>
    <row r="93" spans="1:34" ht="384.75" hidden="1">
      <c r="A93" s="75" t="s">
        <v>1112</v>
      </c>
      <c r="B93" s="76" t="s">
        <v>1113</v>
      </c>
      <c r="C93" s="76" t="s">
        <v>114</v>
      </c>
      <c r="D9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93" s="76" t="s">
        <v>1186</v>
      </c>
      <c r="F93" s="76" t="s">
        <v>1187</v>
      </c>
      <c r="G93" s="76" t="s">
        <v>1188</v>
      </c>
      <c r="H93" s="76">
        <v>2</v>
      </c>
      <c r="I93" s="76" t="s">
        <v>4046</v>
      </c>
      <c r="J93" s="76" t="s">
        <v>1134</v>
      </c>
      <c r="K93" s="76" t="s">
        <v>2848</v>
      </c>
      <c r="L93" s="76" t="s">
        <v>1191</v>
      </c>
      <c r="M93" s="76" t="s">
        <v>1192</v>
      </c>
      <c r="N93" s="76" t="s">
        <v>1193</v>
      </c>
      <c r="O93" s="76" t="s">
        <v>62</v>
      </c>
      <c r="P93" s="76" t="s">
        <v>61</v>
      </c>
      <c r="Q93" s="76" t="s">
        <v>62</v>
      </c>
      <c r="R93" s="76" t="s">
        <v>76</v>
      </c>
      <c r="S93" s="76" t="s">
        <v>77</v>
      </c>
      <c r="T93" s="76" t="s">
        <v>61</v>
      </c>
      <c r="U93" s="76" t="s">
        <v>971</v>
      </c>
      <c r="V93" s="76" t="s">
        <v>72</v>
      </c>
      <c r="W93" s="76" t="s">
        <v>62</v>
      </c>
      <c r="X93" s="76" t="s">
        <v>73</v>
      </c>
      <c r="Y93" s="76" t="s">
        <v>3186</v>
      </c>
      <c r="Z93" s="76" t="s">
        <v>3384</v>
      </c>
      <c r="AA93" s="73">
        <f>IF(Table5[[#This Row],[task_success]]="Yes",1,0)</f>
        <v>1</v>
      </c>
      <c r="AB93" s="73">
        <f>IF(Table5[[#This Row],[task_success]]="Partial",1,0)</f>
        <v>0</v>
      </c>
      <c r="AC93" s="73">
        <f>IF(Table5[[#This Row],[task_success]]="No",1,0)</f>
        <v>0</v>
      </c>
      <c r="AD93" s="76">
        <v>0</v>
      </c>
      <c r="AE93" s="76">
        <v>1</v>
      </c>
      <c r="AF93" s="76">
        <v>0</v>
      </c>
      <c r="AG93" s="74">
        <f>IF(OR(Table5[[#This Row],[severity]]="Medium",Table5[[#This Row],[severity]]="High"),1,0)</f>
        <v>0</v>
      </c>
      <c r="AH93" s="73" t="str">
        <f>TRIM(Table5[[#This Row],[severity]])</f>
        <v>Low</v>
      </c>
    </row>
    <row r="94" spans="1:34" ht="384.75" hidden="1">
      <c r="A94" s="72" t="s">
        <v>1112</v>
      </c>
      <c r="B94" s="73" t="s">
        <v>1113</v>
      </c>
      <c r="C94" s="73" t="s">
        <v>114</v>
      </c>
      <c r="D9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94" s="73" t="s">
        <v>1186</v>
      </c>
      <c r="F94" s="73" t="s">
        <v>1187</v>
      </c>
      <c r="G94" s="73" t="s">
        <v>1188</v>
      </c>
      <c r="H94" s="73">
        <v>2</v>
      </c>
      <c r="I94" s="73" t="s">
        <v>4046</v>
      </c>
      <c r="J94" s="73" t="s">
        <v>1143</v>
      </c>
      <c r="K94" s="73" t="s">
        <v>2848</v>
      </c>
      <c r="L94" s="73" t="s">
        <v>1191</v>
      </c>
      <c r="M94" s="73" t="s">
        <v>1200</v>
      </c>
      <c r="N94" s="73" t="s">
        <v>1201</v>
      </c>
      <c r="O94" s="73" t="s">
        <v>62</v>
      </c>
      <c r="P94" s="73" t="s">
        <v>61</v>
      </c>
      <c r="Q94" s="73" t="s">
        <v>62</v>
      </c>
      <c r="R94" s="73" t="s">
        <v>76</v>
      </c>
      <c r="S94" s="73" t="s">
        <v>77</v>
      </c>
      <c r="T94" s="73" t="s">
        <v>61</v>
      </c>
      <c r="U94" s="73" t="s">
        <v>971</v>
      </c>
      <c r="V94" s="73" t="s">
        <v>72</v>
      </c>
      <c r="W94" s="73" t="s">
        <v>62</v>
      </c>
      <c r="X94" s="73" t="s">
        <v>73</v>
      </c>
      <c r="Y94" s="73" t="s">
        <v>3186</v>
      </c>
      <c r="Z94" s="73" t="s">
        <v>3385</v>
      </c>
      <c r="AA94" s="73">
        <f>IF(Table5[[#This Row],[task_success]]="Yes",1,0)</f>
        <v>1</v>
      </c>
      <c r="AB94" s="73">
        <f>IF(Table5[[#This Row],[task_success]]="Partial",1,0)</f>
        <v>0</v>
      </c>
      <c r="AC94" s="73">
        <f>IF(Table5[[#This Row],[task_success]]="No",1,0)</f>
        <v>0</v>
      </c>
      <c r="AD94" s="73">
        <v>0</v>
      </c>
      <c r="AE94" s="73">
        <v>1</v>
      </c>
      <c r="AF94" s="73">
        <v>0</v>
      </c>
      <c r="AG94" s="74">
        <f>IF(OR(Table5[[#This Row],[severity]]="Medium",Table5[[#This Row],[severity]]="High"),1,0)</f>
        <v>0</v>
      </c>
      <c r="AH94" s="73" t="str">
        <f>TRIM(Table5[[#This Row],[severity]])</f>
        <v>Low</v>
      </c>
    </row>
    <row r="95" spans="1:34" ht="409.6" hidden="1">
      <c r="A95" s="75" t="s">
        <v>1112</v>
      </c>
      <c r="B95" s="76" t="s">
        <v>1113</v>
      </c>
      <c r="C95" s="76" t="s">
        <v>114</v>
      </c>
      <c r="D9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95" s="76" t="s">
        <v>1209</v>
      </c>
      <c r="F95" s="76" t="s">
        <v>1210</v>
      </c>
      <c r="G95" s="76" t="s">
        <v>1211</v>
      </c>
      <c r="H95" s="76">
        <v>1</v>
      </c>
      <c r="I95" s="76" t="s">
        <v>1143</v>
      </c>
      <c r="J95" s="76" t="s">
        <v>1143</v>
      </c>
      <c r="K95" s="76" t="s">
        <v>2851</v>
      </c>
      <c r="L95" s="76" t="s">
        <v>1214</v>
      </c>
      <c r="M95" s="76" t="s">
        <v>1215</v>
      </c>
      <c r="N95" s="76" t="s">
        <v>1216</v>
      </c>
      <c r="O95" s="76" t="s">
        <v>62</v>
      </c>
      <c r="P95" s="76" t="s">
        <v>61</v>
      </c>
      <c r="Q95" s="76" t="s">
        <v>62</v>
      </c>
      <c r="R95" s="76" t="s">
        <v>76</v>
      </c>
      <c r="S95" s="76" t="s">
        <v>77</v>
      </c>
      <c r="T95" s="76" t="s">
        <v>61</v>
      </c>
      <c r="U95" s="76" t="s">
        <v>971</v>
      </c>
      <c r="V95" s="76" t="s">
        <v>72</v>
      </c>
      <c r="W95" s="76" t="s">
        <v>62</v>
      </c>
      <c r="X95" s="76" t="s">
        <v>73</v>
      </c>
      <c r="Y95" s="76" t="s">
        <v>3186</v>
      </c>
      <c r="Z95" s="76" t="s">
        <v>3696</v>
      </c>
      <c r="AA95" s="73">
        <f>IF(Table5[[#This Row],[task_success]]="Yes",1,0)</f>
        <v>1</v>
      </c>
      <c r="AB95" s="73">
        <f>IF(Table5[[#This Row],[task_success]]="Partial",1,0)</f>
        <v>0</v>
      </c>
      <c r="AC95" s="73">
        <f>IF(Table5[[#This Row],[task_success]]="No",1,0)</f>
        <v>0</v>
      </c>
      <c r="AD95" s="76">
        <v>0</v>
      </c>
      <c r="AE95" s="76">
        <v>1</v>
      </c>
      <c r="AF95" s="76">
        <v>0</v>
      </c>
      <c r="AG95" s="74">
        <f>IF(OR(Table5[[#This Row],[severity]]="Medium",Table5[[#This Row],[severity]]="High"),1,0)</f>
        <v>0</v>
      </c>
      <c r="AH95" s="73" t="str">
        <f>TRIM(Table5[[#This Row],[severity]])</f>
        <v>Low</v>
      </c>
    </row>
    <row r="96" spans="1:34" ht="409.6" hidden="1">
      <c r="A96" s="72" t="s">
        <v>1112</v>
      </c>
      <c r="B96" s="73" t="s">
        <v>1113</v>
      </c>
      <c r="C96" s="73" t="s">
        <v>149</v>
      </c>
      <c r="D9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96" s="73" t="s">
        <v>1222</v>
      </c>
      <c r="F96" s="73" t="s">
        <v>1223</v>
      </c>
      <c r="G96" s="73" t="s">
        <v>1224</v>
      </c>
      <c r="H96" s="73">
        <v>1</v>
      </c>
      <c r="I96" s="73" t="s">
        <v>1134</v>
      </c>
      <c r="J96" s="73" t="s">
        <v>1134</v>
      </c>
      <c r="K96" s="73" t="s">
        <v>2854</v>
      </c>
      <c r="L96" s="73" t="s">
        <v>1226</v>
      </c>
      <c r="M96" s="73" t="s">
        <v>1192</v>
      </c>
      <c r="N96" s="73" t="s">
        <v>1227</v>
      </c>
      <c r="O96" s="73" t="s">
        <v>62</v>
      </c>
      <c r="P96" s="73" t="s">
        <v>61</v>
      </c>
      <c r="Q96" s="73" t="s">
        <v>62</v>
      </c>
      <c r="R96" s="73" t="s">
        <v>76</v>
      </c>
      <c r="S96" s="73" t="s">
        <v>77</v>
      </c>
      <c r="T96" s="73" t="s">
        <v>61</v>
      </c>
      <c r="U96" s="73" t="s">
        <v>1228</v>
      </c>
      <c r="V96" s="73" t="s">
        <v>72</v>
      </c>
      <c r="W96" s="73" t="s">
        <v>62</v>
      </c>
      <c r="X96" s="73" t="s">
        <v>73</v>
      </c>
      <c r="Y96" s="73" t="s">
        <v>3186</v>
      </c>
      <c r="Z96" s="73" t="s">
        <v>3801</v>
      </c>
      <c r="AA96" s="73">
        <f>IF(Table5[[#This Row],[task_success]]="Yes",1,0)</f>
        <v>1</v>
      </c>
      <c r="AB96" s="73">
        <f>IF(Table5[[#This Row],[task_success]]="Partial",1,0)</f>
        <v>0</v>
      </c>
      <c r="AC96" s="73">
        <f>IF(Table5[[#This Row],[task_success]]="No",1,0)</f>
        <v>0</v>
      </c>
      <c r="AD96" s="73">
        <v>0</v>
      </c>
      <c r="AE96" s="73">
        <v>1</v>
      </c>
      <c r="AF96" s="73">
        <v>0</v>
      </c>
      <c r="AG96" s="74">
        <f>IF(OR(Table5[[#This Row],[severity]]="Medium",Table5[[#This Row],[severity]]="High"),1,0)</f>
        <v>0</v>
      </c>
      <c r="AH96" s="73" t="str">
        <f>TRIM(Table5[[#This Row],[severity]])</f>
        <v>Low</v>
      </c>
    </row>
    <row r="97" spans="1:34" ht="409.6" hidden="1">
      <c r="A97" s="75" t="s">
        <v>1112</v>
      </c>
      <c r="B97" s="76" t="s">
        <v>1113</v>
      </c>
      <c r="C97" s="76" t="s">
        <v>305</v>
      </c>
      <c r="D9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97" s="76" t="s">
        <v>1233</v>
      </c>
      <c r="F97" s="76" t="s">
        <v>1234</v>
      </c>
      <c r="G97" s="76" t="s">
        <v>1235</v>
      </c>
      <c r="H97" s="76">
        <v>2</v>
      </c>
      <c r="I97" s="76" t="s">
        <v>1236</v>
      </c>
      <c r="J97" s="76" t="s">
        <v>1237</v>
      </c>
      <c r="K97" s="76" t="s">
        <v>2856</v>
      </c>
      <c r="L97" s="76" t="s">
        <v>1239</v>
      </c>
      <c r="M97" s="76" t="s">
        <v>1240</v>
      </c>
      <c r="N97" s="76" t="s">
        <v>1241</v>
      </c>
      <c r="O97" s="76" t="s">
        <v>62</v>
      </c>
      <c r="P97" s="76" t="s">
        <v>61</v>
      </c>
      <c r="Q97" s="76" t="s">
        <v>62</v>
      </c>
      <c r="R97" s="76" t="s">
        <v>222</v>
      </c>
      <c r="S97" s="76" t="s">
        <v>77</v>
      </c>
      <c r="T97" s="76" t="s">
        <v>61</v>
      </c>
      <c r="U97" s="76" t="s">
        <v>1242</v>
      </c>
      <c r="V97" s="76" t="s">
        <v>72</v>
      </c>
      <c r="W97" s="76" t="s">
        <v>62</v>
      </c>
      <c r="X97" s="76" t="s">
        <v>73</v>
      </c>
      <c r="Y97" s="76" t="s">
        <v>3186</v>
      </c>
      <c r="Z97" s="76" t="s">
        <v>3756</v>
      </c>
      <c r="AA97" s="73">
        <f>IF(Table5[[#This Row],[task_success]]="Yes",1,0)</f>
        <v>1</v>
      </c>
      <c r="AB97" s="73">
        <f>IF(Table5[[#This Row],[task_success]]="Partial",1,0)</f>
        <v>0</v>
      </c>
      <c r="AC97" s="73">
        <f>IF(Table5[[#This Row],[task_success]]="No",1,0)</f>
        <v>0</v>
      </c>
      <c r="AD97" s="76">
        <v>0</v>
      </c>
      <c r="AE97" s="76">
        <v>1</v>
      </c>
      <c r="AF97" s="76">
        <v>0</v>
      </c>
      <c r="AG97" s="74">
        <f>IF(OR(Table5[[#This Row],[severity]]="Medium",Table5[[#This Row],[severity]]="High"),1,0)</f>
        <v>0</v>
      </c>
      <c r="AH97" s="73" t="str">
        <f>TRIM(Table5[[#This Row],[severity]])</f>
        <v>Low</v>
      </c>
    </row>
    <row r="98" spans="1:34" ht="409.6" hidden="1">
      <c r="A98" s="72" t="s">
        <v>1112</v>
      </c>
      <c r="B98" s="73" t="s">
        <v>1113</v>
      </c>
      <c r="C98" s="73" t="s">
        <v>305</v>
      </c>
      <c r="D9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98" s="73" t="s">
        <v>1233</v>
      </c>
      <c r="F98" s="73" t="s">
        <v>1234</v>
      </c>
      <c r="G98" s="73" t="s">
        <v>1235</v>
      </c>
      <c r="H98" s="73">
        <v>2</v>
      </c>
      <c r="I98" s="73" t="s">
        <v>1236</v>
      </c>
      <c r="J98" s="73" t="s">
        <v>1249</v>
      </c>
      <c r="K98" s="73" t="s">
        <v>2856</v>
      </c>
      <c r="L98" s="73" t="s">
        <v>1239</v>
      </c>
      <c r="M98" s="73" t="s">
        <v>1250</v>
      </c>
      <c r="N98" s="73" t="s">
        <v>1251</v>
      </c>
      <c r="O98" s="73" t="s">
        <v>62</v>
      </c>
      <c r="P98" s="73" t="s">
        <v>61</v>
      </c>
      <c r="Q98" s="73" t="s">
        <v>62</v>
      </c>
      <c r="R98" s="73" t="s">
        <v>222</v>
      </c>
      <c r="S98" s="73" t="s">
        <v>77</v>
      </c>
      <c r="T98" s="73" t="s">
        <v>61</v>
      </c>
      <c r="U98" s="73" t="s">
        <v>1242</v>
      </c>
      <c r="V98" s="73" t="s">
        <v>72</v>
      </c>
      <c r="W98" s="73" t="s">
        <v>62</v>
      </c>
      <c r="X98" s="73" t="s">
        <v>73</v>
      </c>
      <c r="Y98" s="73" t="s">
        <v>3186</v>
      </c>
      <c r="Z98" s="73" t="s">
        <v>3759</v>
      </c>
      <c r="AA98" s="73">
        <f>IF(Table5[[#This Row],[task_success]]="Yes",1,0)</f>
        <v>1</v>
      </c>
      <c r="AB98" s="73">
        <f>IF(Table5[[#This Row],[task_success]]="Partial",1,0)</f>
        <v>0</v>
      </c>
      <c r="AC98" s="73">
        <f>IF(Table5[[#This Row],[task_success]]="No",1,0)</f>
        <v>0</v>
      </c>
      <c r="AD98" s="73">
        <v>0</v>
      </c>
      <c r="AE98" s="73">
        <v>1</v>
      </c>
      <c r="AF98" s="73">
        <v>0</v>
      </c>
      <c r="AG98" s="74">
        <f>IF(OR(Table5[[#This Row],[severity]]="Medium",Table5[[#This Row],[severity]]="High"),1,0)</f>
        <v>0</v>
      </c>
      <c r="AH98" s="73" t="str">
        <f>TRIM(Table5[[#This Row],[severity]])</f>
        <v>Low</v>
      </c>
    </row>
    <row r="99" spans="1:34" ht="384.75" hidden="1">
      <c r="A99" s="75" t="s">
        <v>1258</v>
      </c>
      <c r="B99" s="76" t="s">
        <v>1259</v>
      </c>
      <c r="C99" s="76" t="s">
        <v>149</v>
      </c>
      <c r="D9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99" s="76" t="s">
        <v>1260</v>
      </c>
      <c r="F99" s="76" t="s">
        <v>1261</v>
      </c>
      <c r="G99" s="78" t="s">
        <v>1262</v>
      </c>
      <c r="H99" s="76">
        <v>1</v>
      </c>
      <c r="I99" s="76" t="s">
        <v>1263</v>
      </c>
      <c r="J99" s="76" t="s">
        <v>1263</v>
      </c>
      <c r="K99" s="76" t="s">
        <v>2859</v>
      </c>
      <c r="L99" s="76" t="s">
        <v>1265</v>
      </c>
      <c r="M99" s="76" t="s">
        <v>1266</v>
      </c>
      <c r="N99" s="76" t="s">
        <v>1267</v>
      </c>
      <c r="O99" s="76" t="s">
        <v>62</v>
      </c>
      <c r="P99" s="76" t="s">
        <v>61</v>
      </c>
      <c r="Q99" s="76" t="s">
        <v>62</v>
      </c>
      <c r="R99" s="76" t="s">
        <v>76</v>
      </c>
      <c r="S99" s="76" t="s">
        <v>77</v>
      </c>
      <c r="T99" s="76" t="s">
        <v>61</v>
      </c>
      <c r="U99" s="76" t="s">
        <v>971</v>
      </c>
      <c r="V99" s="76" t="s">
        <v>72</v>
      </c>
      <c r="W99" s="76" t="s">
        <v>62</v>
      </c>
      <c r="X99" s="76" t="s">
        <v>73</v>
      </c>
      <c r="Y99" s="76" t="s">
        <v>3186</v>
      </c>
      <c r="Z99" s="76" t="s">
        <v>3734</v>
      </c>
      <c r="AA99" s="73">
        <f>IF(Table5[[#This Row],[task_success]]="Yes",1,0)</f>
        <v>1</v>
      </c>
      <c r="AB99" s="73">
        <f>IF(Table5[[#This Row],[task_success]]="Partial",1,0)</f>
        <v>0</v>
      </c>
      <c r="AC99" s="73">
        <f>IF(Table5[[#This Row],[task_success]]="No",1,0)</f>
        <v>0</v>
      </c>
      <c r="AD99" s="76">
        <v>0</v>
      </c>
      <c r="AE99" s="76">
        <v>1</v>
      </c>
      <c r="AF99" s="76">
        <v>0</v>
      </c>
      <c r="AG99" s="74">
        <f>IF(OR(Table5[[#This Row],[severity]]="Medium",Table5[[#This Row],[severity]]="High"),1,0)</f>
        <v>0</v>
      </c>
      <c r="AH99" s="73" t="str">
        <f>TRIM(Table5[[#This Row],[severity]])</f>
        <v>Low</v>
      </c>
    </row>
    <row r="100" spans="1:34" ht="250.5" hidden="1">
      <c r="A100" s="72" t="s">
        <v>1274</v>
      </c>
      <c r="B100" s="73" t="s">
        <v>1275</v>
      </c>
      <c r="C100" s="73" t="s">
        <v>149</v>
      </c>
      <c r="D10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00" s="73" t="s">
        <v>1276</v>
      </c>
      <c r="F100" s="73" t="s">
        <v>1277</v>
      </c>
      <c r="G100" s="73" t="s">
        <v>1278</v>
      </c>
      <c r="H100" s="73">
        <v>2</v>
      </c>
      <c r="I100" s="73" t="s">
        <v>1279</v>
      </c>
      <c r="J100" s="73" t="s">
        <v>1280</v>
      </c>
      <c r="K100" s="73" t="s">
        <v>2863</v>
      </c>
      <c r="L100" s="73" t="s">
        <v>1282</v>
      </c>
      <c r="M100" s="73" t="s">
        <v>1283</v>
      </c>
      <c r="N100" s="73" t="s">
        <v>1284</v>
      </c>
      <c r="O100" s="73" t="s">
        <v>62</v>
      </c>
      <c r="P100" s="73" t="s">
        <v>61</v>
      </c>
      <c r="Q100" s="73" t="s">
        <v>62</v>
      </c>
      <c r="R100" s="73" t="s">
        <v>76</v>
      </c>
      <c r="S100" s="73" t="s">
        <v>77</v>
      </c>
      <c r="T100" s="73" t="s">
        <v>61</v>
      </c>
      <c r="U100" s="73" t="s">
        <v>1291</v>
      </c>
      <c r="V100" s="73" t="s">
        <v>72</v>
      </c>
      <c r="W100" s="73" t="s">
        <v>62</v>
      </c>
      <c r="X100" s="73" t="s">
        <v>73</v>
      </c>
      <c r="Y100" s="73" t="s">
        <v>3186</v>
      </c>
      <c r="Z100" s="73" t="s">
        <v>3816</v>
      </c>
      <c r="AA100" s="73">
        <f>IF(Table5[[#This Row],[task_success]]="Yes",1,0)</f>
        <v>1</v>
      </c>
      <c r="AB100" s="73">
        <f>IF(Table5[[#This Row],[task_success]]="Partial",1,0)</f>
        <v>0</v>
      </c>
      <c r="AC100" s="73">
        <f>IF(Table5[[#This Row],[task_success]]="No",1,0)</f>
        <v>0</v>
      </c>
      <c r="AD100" s="73">
        <v>0</v>
      </c>
      <c r="AE100" s="73">
        <v>1</v>
      </c>
      <c r="AF100" s="73">
        <v>0</v>
      </c>
      <c r="AG100" s="74">
        <f>IF(OR(Table5[[#This Row],[severity]]="Medium",Table5[[#This Row],[severity]]="High"),1,0)</f>
        <v>0</v>
      </c>
      <c r="AH100" s="73" t="str">
        <f>TRIM(Table5[[#This Row],[severity]])</f>
        <v>Low</v>
      </c>
    </row>
    <row r="101" spans="1:34" ht="117" hidden="1">
      <c r="A101" s="75" t="s">
        <v>1274</v>
      </c>
      <c r="B101" s="76" t="s">
        <v>1275</v>
      </c>
      <c r="C101" s="76" t="s">
        <v>149</v>
      </c>
      <c r="D10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01" s="76" t="s">
        <v>1276</v>
      </c>
      <c r="F101" s="76" t="s">
        <v>1277</v>
      </c>
      <c r="G101" s="76" t="s">
        <v>1278</v>
      </c>
      <c r="H101" s="76">
        <v>2</v>
      </c>
      <c r="I101" s="76" t="s">
        <v>1279</v>
      </c>
      <c r="J101" s="76" t="s">
        <v>1292</v>
      </c>
      <c r="K101" s="76" t="s">
        <v>2863</v>
      </c>
      <c r="L101" s="76" t="s">
        <v>1282</v>
      </c>
      <c r="M101" s="76" t="s">
        <v>1293</v>
      </c>
      <c r="N101" s="76" t="s">
        <v>1294</v>
      </c>
      <c r="O101" s="76" t="s">
        <v>62</v>
      </c>
      <c r="P101" s="76" t="s">
        <v>61</v>
      </c>
      <c r="Q101" s="76" t="s">
        <v>62</v>
      </c>
      <c r="R101" s="76" t="s">
        <v>76</v>
      </c>
      <c r="S101" s="76" t="s">
        <v>77</v>
      </c>
      <c r="T101" s="76" t="s">
        <v>61</v>
      </c>
      <c r="U101" s="76" t="s">
        <v>2441</v>
      </c>
      <c r="V101" s="76" t="s">
        <v>72</v>
      </c>
      <c r="W101" s="76" t="s">
        <v>62</v>
      </c>
      <c r="X101" s="76" t="s">
        <v>73</v>
      </c>
      <c r="Y101" s="76" t="s">
        <v>3186</v>
      </c>
      <c r="Z101" s="76" t="s">
        <v>3817</v>
      </c>
      <c r="AA101" s="73">
        <f>IF(Table5[[#This Row],[task_success]]="Yes",1,0)</f>
        <v>1</v>
      </c>
      <c r="AB101" s="73">
        <f>IF(Table5[[#This Row],[task_success]]="Partial",1,0)</f>
        <v>0</v>
      </c>
      <c r="AC101" s="73">
        <f>IF(Table5[[#This Row],[task_success]]="No",1,0)</f>
        <v>0</v>
      </c>
      <c r="AD101" s="76">
        <v>0</v>
      </c>
      <c r="AE101" s="76">
        <v>1</v>
      </c>
      <c r="AF101" s="76">
        <v>0</v>
      </c>
      <c r="AG101" s="74">
        <f>IF(OR(Table5[[#This Row],[severity]]="Medium",Table5[[#This Row],[severity]]="High"),1,0)</f>
        <v>0</v>
      </c>
      <c r="AH101" s="73" t="str">
        <f>TRIM(Table5[[#This Row],[severity]])</f>
        <v>Low</v>
      </c>
    </row>
    <row r="102" spans="1:34" ht="409.6" hidden="1">
      <c r="A102" s="72" t="s">
        <v>1274</v>
      </c>
      <c r="B102" s="73" t="s">
        <v>1275</v>
      </c>
      <c r="C102" s="73" t="s">
        <v>305</v>
      </c>
      <c r="D10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02" s="73" t="s">
        <v>1303</v>
      </c>
      <c r="F102" s="73" t="s">
        <v>1304</v>
      </c>
      <c r="G102" s="73" t="s">
        <v>1305</v>
      </c>
      <c r="H102" s="73">
        <v>1</v>
      </c>
      <c r="I102" s="73" t="s">
        <v>1306</v>
      </c>
      <c r="J102" s="73" t="s">
        <v>1306</v>
      </c>
      <c r="K102" s="73" t="s">
        <v>2869</v>
      </c>
      <c r="L102" s="73" t="s">
        <v>1308</v>
      </c>
      <c r="M102" s="73" t="s">
        <v>1293</v>
      </c>
      <c r="N102" s="73" t="s">
        <v>1309</v>
      </c>
      <c r="O102" s="73" t="s">
        <v>62</v>
      </c>
      <c r="P102" s="73" t="s">
        <v>61</v>
      </c>
      <c r="Q102" s="73" t="s">
        <v>62</v>
      </c>
      <c r="R102" s="73" t="s">
        <v>76</v>
      </c>
      <c r="S102" s="73" t="s">
        <v>77</v>
      </c>
      <c r="T102" s="73" t="s">
        <v>61</v>
      </c>
      <c r="U102" s="73" t="s">
        <v>1310</v>
      </c>
      <c r="V102" s="73" t="s">
        <v>72</v>
      </c>
      <c r="W102" s="73" t="s">
        <v>62</v>
      </c>
      <c r="X102" s="73" t="s">
        <v>73</v>
      </c>
      <c r="Y102" s="73" t="s">
        <v>3186</v>
      </c>
      <c r="Z102" s="73" t="s">
        <v>3772</v>
      </c>
      <c r="AA102" s="73">
        <f>IF(Table5[[#This Row],[task_success]]="Yes",1,0)</f>
        <v>1</v>
      </c>
      <c r="AB102" s="73">
        <f>IF(Table5[[#This Row],[task_success]]="Partial",1,0)</f>
        <v>0</v>
      </c>
      <c r="AC102" s="73">
        <f>IF(Table5[[#This Row],[task_success]]="No",1,0)</f>
        <v>0</v>
      </c>
      <c r="AD102" s="73">
        <v>0</v>
      </c>
      <c r="AE102" s="73">
        <v>1</v>
      </c>
      <c r="AF102" s="73">
        <v>0</v>
      </c>
      <c r="AG102" s="74">
        <f>IF(OR(Table5[[#This Row],[severity]]="Medium",Table5[[#This Row],[severity]]="High"),1,0)</f>
        <v>0</v>
      </c>
      <c r="AH102" s="73" t="str">
        <f>TRIM(Table5[[#This Row],[severity]])</f>
        <v>Low</v>
      </c>
    </row>
    <row r="103" spans="1:34" ht="409.6" hidden="1">
      <c r="A103" s="75" t="s">
        <v>1316</v>
      </c>
      <c r="B103" s="86" t="s">
        <v>1317</v>
      </c>
      <c r="C103" s="76" t="s">
        <v>51</v>
      </c>
      <c r="D10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03" s="76" t="s">
        <v>1318</v>
      </c>
      <c r="F103" s="76">
        <v>5741160</v>
      </c>
      <c r="G103" s="76" t="s">
        <v>1319</v>
      </c>
      <c r="H103" s="76">
        <v>1</v>
      </c>
      <c r="I103" s="76" t="s">
        <v>1320</v>
      </c>
      <c r="J103" s="76" t="s">
        <v>1320</v>
      </c>
      <c r="K103" s="76" t="s">
        <v>2870</v>
      </c>
      <c r="L103" s="76" t="s">
        <v>1322</v>
      </c>
      <c r="M103" s="76" t="s">
        <v>1323</v>
      </c>
      <c r="N103" s="76" t="s">
        <v>1324</v>
      </c>
      <c r="O103" s="76" t="s">
        <v>62</v>
      </c>
      <c r="P103" s="76" t="s">
        <v>61</v>
      </c>
      <c r="Q103" s="76" t="s">
        <v>62</v>
      </c>
      <c r="R103" s="76" t="s">
        <v>536</v>
      </c>
      <c r="S103" s="76" t="s">
        <v>64</v>
      </c>
      <c r="T103" s="76" t="s">
        <v>61</v>
      </c>
      <c r="U103" s="76" t="s">
        <v>1325</v>
      </c>
      <c r="V103" s="76" t="s">
        <v>72</v>
      </c>
      <c r="W103" s="76" t="s">
        <v>62</v>
      </c>
      <c r="X103" s="76" t="s">
        <v>73</v>
      </c>
      <c r="Y103" s="76" t="s">
        <v>3186</v>
      </c>
      <c r="Z103" s="76" t="s">
        <v>3512</v>
      </c>
      <c r="AA103" s="73">
        <f>IF(Table5[[#This Row],[task_success]]="Yes",1,0)</f>
        <v>1</v>
      </c>
      <c r="AB103" s="73">
        <f>IF(Table5[[#This Row],[task_success]]="Partial",1,0)</f>
        <v>0</v>
      </c>
      <c r="AC103" s="73">
        <f>IF(Table5[[#This Row],[task_success]]="No",1,0)</f>
        <v>0</v>
      </c>
      <c r="AD103" s="76">
        <v>0</v>
      </c>
      <c r="AE103" s="76">
        <v>1</v>
      </c>
      <c r="AF103" s="76">
        <v>0</v>
      </c>
      <c r="AG103" s="74">
        <f>IF(OR(Table5[[#This Row],[severity]]="Medium",Table5[[#This Row],[severity]]="High"),1,0)</f>
        <v>1</v>
      </c>
      <c r="AH103" s="73" t="str">
        <f>TRIM(Table5[[#This Row],[severity]])</f>
        <v>High</v>
      </c>
    </row>
    <row r="104" spans="1:34" ht="409.6" hidden="1">
      <c r="A104" s="72" t="s">
        <v>1316</v>
      </c>
      <c r="B104" s="73" t="s">
        <v>1317</v>
      </c>
      <c r="C104" s="73" t="s">
        <v>149</v>
      </c>
      <c r="D10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04" s="73" t="s">
        <v>1332</v>
      </c>
      <c r="F104" s="73" t="s">
        <v>1333</v>
      </c>
      <c r="G104" s="73" t="s">
        <v>1334</v>
      </c>
      <c r="H104" s="73">
        <v>1</v>
      </c>
      <c r="I104" s="73" t="s">
        <v>1335</v>
      </c>
      <c r="J104" s="73" t="s">
        <v>1336</v>
      </c>
      <c r="K104" s="73" t="s">
        <v>4047</v>
      </c>
      <c r="L104" s="73" t="s">
        <v>1338</v>
      </c>
      <c r="M104" s="73" t="s">
        <v>1339</v>
      </c>
      <c r="N104" s="73" t="s">
        <v>1340</v>
      </c>
      <c r="O104" s="73" t="s">
        <v>62</v>
      </c>
      <c r="P104" s="73" t="s">
        <v>61</v>
      </c>
      <c r="Q104" s="73" t="s">
        <v>62</v>
      </c>
      <c r="R104" s="73" t="s">
        <v>76</v>
      </c>
      <c r="S104" s="73" t="s">
        <v>77</v>
      </c>
      <c r="T104" s="73" t="s">
        <v>61</v>
      </c>
      <c r="U104" s="73" t="s">
        <v>1341</v>
      </c>
      <c r="V104" s="73" t="s">
        <v>72</v>
      </c>
      <c r="W104" s="73" t="s">
        <v>62</v>
      </c>
      <c r="X104" s="73" t="s">
        <v>73</v>
      </c>
      <c r="Y104" s="73" t="s">
        <v>3186</v>
      </c>
      <c r="Z104" s="73" t="s">
        <v>3844</v>
      </c>
      <c r="AA104" s="73">
        <f>IF(Table5[[#This Row],[task_success]]="Yes",1,0)</f>
        <v>1</v>
      </c>
      <c r="AB104" s="73">
        <f>IF(Table5[[#This Row],[task_success]]="Partial",1,0)</f>
        <v>0</v>
      </c>
      <c r="AC104" s="73">
        <f>IF(Table5[[#This Row],[task_success]]="No",1,0)</f>
        <v>0</v>
      </c>
      <c r="AD104" s="73">
        <v>0</v>
      </c>
      <c r="AE104" s="73">
        <v>1</v>
      </c>
      <c r="AF104" s="73">
        <v>0</v>
      </c>
      <c r="AG104" s="74">
        <f>IF(OR(Table5[[#This Row],[severity]]="Medium",Table5[[#This Row],[severity]]="High"),1,0)</f>
        <v>0</v>
      </c>
      <c r="AH104" s="73" t="str">
        <f>TRIM(Table5[[#This Row],[severity]])</f>
        <v>Low</v>
      </c>
    </row>
    <row r="105" spans="1:34" ht="409.6" hidden="1">
      <c r="A105" s="75" t="s">
        <v>1351</v>
      </c>
      <c r="B105" s="86" t="s">
        <v>1352</v>
      </c>
      <c r="C105" s="76" t="s">
        <v>51</v>
      </c>
      <c r="D10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05" s="76" t="s">
        <v>1353</v>
      </c>
      <c r="F105" s="76" t="s">
        <v>1354</v>
      </c>
      <c r="G105" s="76" t="s">
        <v>1355</v>
      </c>
      <c r="H105" s="76">
        <v>2</v>
      </c>
      <c r="I105" s="76" t="s">
        <v>1356</v>
      </c>
      <c r="J105" s="76" t="s">
        <v>1357</v>
      </c>
      <c r="K105" s="76" t="s">
        <v>2877</v>
      </c>
      <c r="L105" s="76" t="s">
        <v>1359</v>
      </c>
      <c r="M105" s="76" t="s">
        <v>1192</v>
      </c>
      <c r="N105" s="76" t="s">
        <v>1360</v>
      </c>
      <c r="O105" s="76" t="s">
        <v>61</v>
      </c>
      <c r="P105" s="76" t="s">
        <v>61</v>
      </c>
      <c r="Q105" s="76" t="s">
        <v>62</v>
      </c>
      <c r="R105" s="76" t="s">
        <v>3434</v>
      </c>
      <c r="S105" s="76" t="s">
        <v>64</v>
      </c>
      <c r="T105" s="76" t="s">
        <v>62</v>
      </c>
      <c r="U105" s="76" t="s">
        <v>1362</v>
      </c>
      <c r="V105" s="76" t="s">
        <v>66</v>
      </c>
      <c r="W105" s="76" t="s">
        <v>62</v>
      </c>
      <c r="X105" s="76" t="s">
        <v>73</v>
      </c>
      <c r="Y105" s="76" t="s">
        <v>3186</v>
      </c>
      <c r="Z105" s="76" t="s">
        <v>3655</v>
      </c>
      <c r="AA105" s="73">
        <f>IF(Table5[[#This Row],[task_success]]="Yes",1,0)</f>
        <v>0</v>
      </c>
      <c r="AB105" s="73">
        <f>IF(Table5[[#This Row],[task_success]]="Partial",1,0)</f>
        <v>0</v>
      </c>
      <c r="AC105" s="73">
        <f>IF(Table5[[#This Row],[task_success]]="No",1,0)</f>
        <v>1</v>
      </c>
      <c r="AD105" s="76">
        <v>0</v>
      </c>
      <c r="AE105" s="76">
        <v>1</v>
      </c>
      <c r="AF105" s="76">
        <v>1</v>
      </c>
      <c r="AG105" s="74">
        <f>IF(OR(Table5[[#This Row],[severity]]="Medium",Table5[[#This Row],[severity]]="High"),1,0)</f>
        <v>1</v>
      </c>
      <c r="AH105" s="73" t="str">
        <f>TRIM(Table5[[#This Row],[severity]])</f>
        <v>High</v>
      </c>
    </row>
    <row r="106" spans="1:34" ht="284.25" hidden="1">
      <c r="A106" s="72" t="s">
        <v>1351</v>
      </c>
      <c r="B106" s="73" t="s">
        <v>1352</v>
      </c>
      <c r="C106" s="73" t="s">
        <v>51</v>
      </c>
      <c r="D10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06" s="73" t="s">
        <v>1353</v>
      </c>
      <c r="F106" s="73" t="s">
        <v>1354</v>
      </c>
      <c r="G106" s="73" t="s">
        <v>1355</v>
      </c>
      <c r="H106" s="73">
        <v>2</v>
      </c>
      <c r="I106" s="73" t="s">
        <v>1356</v>
      </c>
      <c r="J106" s="73" t="s">
        <v>1365</v>
      </c>
      <c r="K106" s="73" t="s">
        <v>2877</v>
      </c>
      <c r="L106" s="73" t="s">
        <v>1359</v>
      </c>
      <c r="M106" s="73" t="s">
        <v>1366</v>
      </c>
      <c r="N106" s="73" t="s">
        <v>1367</v>
      </c>
      <c r="O106" s="73" t="s">
        <v>62</v>
      </c>
      <c r="P106" s="73" t="s">
        <v>61</v>
      </c>
      <c r="Q106" s="73" t="s">
        <v>62</v>
      </c>
      <c r="R106" s="73" t="s">
        <v>76</v>
      </c>
      <c r="S106" s="73" t="s">
        <v>77</v>
      </c>
      <c r="T106" s="73" t="s">
        <v>61</v>
      </c>
      <c r="U106" s="73" t="s">
        <v>1368</v>
      </c>
      <c r="V106" s="73" t="s">
        <v>72</v>
      </c>
      <c r="W106" s="73" t="s">
        <v>62</v>
      </c>
      <c r="X106" s="73" t="s">
        <v>73</v>
      </c>
      <c r="Y106" s="73" t="s">
        <v>3186</v>
      </c>
      <c r="Z106" s="73" t="s">
        <v>3656</v>
      </c>
      <c r="AA106" s="73">
        <f>IF(Table5[[#This Row],[task_success]]="Yes",1,0)</f>
        <v>1</v>
      </c>
      <c r="AB106" s="73">
        <f>IF(Table5[[#This Row],[task_success]]="Partial",1,0)</f>
        <v>0</v>
      </c>
      <c r="AC106" s="73">
        <f>IF(Table5[[#This Row],[task_success]]="No",1,0)</f>
        <v>0</v>
      </c>
      <c r="AD106" s="73">
        <v>0</v>
      </c>
      <c r="AE106" s="73">
        <v>1</v>
      </c>
      <c r="AF106" s="73">
        <v>0</v>
      </c>
      <c r="AG106" s="74">
        <f>IF(OR(Table5[[#This Row],[severity]]="Medium",Table5[[#This Row],[severity]]="High"),1,0)</f>
        <v>0</v>
      </c>
      <c r="AH106" s="73" t="str">
        <f>TRIM(Table5[[#This Row],[severity]])</f>
        <v>Low</v>
      </c>
    </row>
    <row r="107" spans="1:34" ht="284.25" hidden="1">
      <c r="A107" s="75" t="s">
        <v>1351</v>
      </c>
      <c r="B107" s="76" t="s">
        <v>1352</v>
      </c>
      <c r="C107" s="76" t="s">
        <v>51</v>
      </c>
      <c r="D10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07" s="76" t="s">
        <v>1373</v>
      </c>
      <c r="F107" s="76" t="s">
        <v>2878</v>
      </c>
      <c r="G107" s="76" t="s">
        <v>1375</v>
      </c>
      <c r="H107" s="76">
        <v>3</v>
      </c>
      <c r="I107" s="76" t="s">
        <v>1376</v>
      </c>
      <c r="J107" s="76" t="s">
        <v>1377</v>
      </c>
      <c r="K107" s="76" t="s">
        <v>2880</v>
      </c>
      <c r="L107" s="76" t="s">
        <v>1379</v>
      </c>
      <c r="M107" s="76" t="s">
        <v>1380</v>
      </c>
      <c r="N107" s="76" t="s">
        <v>1381</v>
      </c>
      <c r="O107" s="76" t="s">
        <v>62</v>
      </c>
      <c r="P107" s="76" t="s">
        <v>61</v>
      </c>
      <c r="Q107" s="76" t="s">
        <v>62</v>
      </c>
      <c r="R107" s="76" t="s">
        <v>76</v>
      </c>
      <c r="S107" s="76" t="s">
        <v>77</v>
      </c>
      <c r="T107" s="76" t="s">
        <v>61</v>
      </c>
      <c r="U107" s="76" t="s">
        <v>1368</v>
      </c>
      <c r="V107" s="76" t="s">
        <v>72</v>
      </c>
      <c r="W107" s="76" t="s">
        <v>62</v>
      </c>
      <c r="X107" s="76" t="s">
        <v>73</v>
      </c>
      <c r="Y107" s="76" t="s">
        <v>3186</v>
      </c>
      <c r="Z107" s="76" t="s">
        <v>3631</v>
      </c>
      <c r="AA107" s="73">
        <f>IF(Table5[[#This Row],[task_success]]="Yes",1,0)</f>
        <v>1</v>
      </c>
      <c r="AB107" s="73">
        <f>IF(Table5[[#This Row],[task_success]]="Partial",1,0)</f>
        <v>0</v>
      </c>
      <c r="AC107" s="73">
        <f>IF(Table5[[#This Row],[task_success]]="No",1,0)</f>
        <v>0</v>
      </c>
      <c r="AD107" s="76">
        <v>0</v>
      </c>
      <c r="AE107" s="76">
        <v>1</v>
      </c>
      <c r="AF107" s="76">
        <v>0</v>
      </c>
      <c r="AG107" s="74">
        <f>IF(OR(Table5[[#This Row],[severity]]="Medium",Table5[[#This Row],[severity]]="High"),1,0)</f>
        <v>0</v>
      </c>
      <c r="AH107" s="73" t="str">
        <f>TRIM(Table5[[#This Row],[severity]])</f>
        <v>Low</v>
      </c>
    </row>
    <row r="108" spans="1:34" ht="284.25" hidden="1">
      <c r="A108" s="72" t="s">
        <v>1351</v>
      </c>
      <c r="B108" s="73" t="s">
        <v>1352</v>
      </c>
      <c r="C108" s="73" t="s">
        <v>51</v>
      </c>
      <c r="D10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08" s="73" t="s">
        <v>1373</v>
      </c>
      <c r="F108" s="73" t="s">
        <v>2878</v>
      </c>
      <c r="G108" s="73" t="s">
        <v>1375</v>
      </c>
      <c r="H108" s="73">
        <v>3</v>
      </c>
      <c r="I108" s="73" t="s">
        <v>1376</v>
      </c>
      <c r="J108" s="73" t="s">
        <v>1387</v>
      </c>
      <c r="K108" s="73" t="s">
        <v>2880</v>
      </c>
      <c r="L108" s="73" t="s">
        <v>1379</v>
      </c>
      <c r="M108" s="73" t="s">
        <v>1388</v>
      </c>
      <c r="N108" s="73" t="s">
        <v>1389</v>
      </c>
      <c r="O108" s="73" t="s">
        <v>62</v>
      </c>
      <c r="P108" s="73" t="s">
        <v>61</v>
      </c>
      <c r="Q108" s="73" t="s">
        <v>62</v>
      </c>
      <c r="R108" s="73" t="s">
        <v>76</v>
      </c>
      <c r="S108" s="73" t="s">
        <v>77</v>
      </c>
      <c r="T108" s="73" t="s">
        <v>61</v>
      </c>
      <c r="U108" s="73" t="s">
        <v>1368</v>
      </c>
      <c r="V108" s="73" t="s">
        <v>72</v>
      </c>
      <c r="W108" s="73" t="s">
        <v>62</v>
      </c>
      <c r="X108" s="73" t="s">
        <v>73</v>
      </c>
      <c r="Y108" s="73" t="s">
        <v>3186</v>
      </c>
      <c r="Z108" s="73" t="s">
        <v>3630</v>
      </c>
      <c r="AA108" s="73">
        <f>IF(Table5[[#This Row],[task_success]]="Yes",1,0)</f>
        <v>1</v>
      </c>
      <c r="AB108" s="73">
        <f>IF(Table5[[#This Row],[task_success]]="Partial",1,0)</f>
        <v>0</v>
      </c>
      <c r="AC108" s="73">
        <f>IF(Table5[[#This Row],[task_success]]="No",1,0)</f>
        <v>0</v>
      </c>
      <c r="AD108" s="73">
        <v>0</v>
      </c>
      <c r="AE108" s="73">
        <v>1</v>
      </c>
      <c r="AF108" s="73">
        <v>0</v>
      </c>
      <c r="AG108" s="74">
        <f>IF(OR(Table5[[#This Row],[severity]]="Medium",Table5[[#This Row],[severity]]="High"),1,0)</f>
        <v>0</v>
      </c>
      <c r="AH108" s="73" t="str">
        <f>TRIM(Table5[[#This Row],[severity]])</f>
        <v>Low</v>
      </c>
    </row>
    <row r="109" spans="1:34" ht="284.25" hidden="1">
      <c r="A109" s="75" t="s">
        <v>1351</v>
      </c>
      <c r="B109" s="76" t="s">
        <v>1352</v>
      </c>
      <c r="C109" s="76" t="s">
        <v>51</v>
      </c>
      <c r="D10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09" s="76" t="s">
        <v>1373</v>
      </c>
      <c r="F109" s="76" t="s">
        <v>2878</v>
      </c>
      <c r="G109" s="76" t="s">
        <v>1375</v>
      </c>
      <c r="H109" s="76">
        <v>3</v>
      </c>
      <c r="I109" s="76" t="s">
        <v>1376</v>
      </c>
      <c r="J109" s="76" t="s">
        <v>1396</v>
      </c>
      <c r="K109" s="76" t="s">
        <v>2880</v>
      </c>
      <c r="L109" s="76" t="s">
        <v>1379</v>
      </c>
      <c r="M109" s="76" t="s">
        <v>1397</v>
      </c>
      <c r="N109" s="76" t="s">
        <v>1398</v>
      </c>
      <c r="O109" s="76" t="s">
        <v>62</v>
      </c>
      <c r="P109" s="76" t="s">
        <v>61</v>
      </c>
      <c r="Q109" s="76" t="s">
        <v>62</v>
      </c>
      <c r="R109" s="76" t="s">
        <v>76</v>
      </c>
      <c r="S109" s="76" t="s">
        <v>77</v>
      </c>
      <c r="T109" s="76" t="s">
        <v>61</v>
      </c>
      <c r="U109" s="76" t="s">
        <v>1368</v>
      </c>
      <c r="V109" s="76" t="s">
        <v>72</v>
      </c>
      <c r="W109" s="76" t="s">
        <v>62</v>
      </c>
      <c r="X109" s="76" t="s">
        <v>73</v>
      </c>
      <c r="Y109" s="76" t="s">
        <v>3186</v>
      </c>
      <c r="Z109" s="76" t="s">
        <v>3629</v>
      </c>
      <c r="AA109" s="73">
        <f>IF(Table5[[#This Row],[task_success]]="Yes",1,0)</f>
        <v>1</v>
      </c>
      <c r="AB109" s="73">
        <f>IF(Table5[[#This Row],[task_success]]="Partial",1,0)</f>
        <v>0</v>
      </c>
      <c r="AC109" s="73">
        <f>IF(Table5[[#This Row],[task_success]]="No",1,0)</f>
        <v>0</v>
      </c>
      <c r="AD109" s="76">
        <v>0</v>
      </c>
      <c r="AE109" s="76">
        <v>1</v>
      </c>
      <c r="AF109" s="76">
        <v>0</v>
      </c>
      <c r="AG109" s="74">
        <f>IF(OR(Table5[[#This Row],[severity]]="Medium",Table5[[#This Row],[severity]]="High"),1,0)</f>
        <v>0</v>
      </c>
      <c r="AH109" s="73" t="str">
        <f>TRIM(Table5[[#This Row],[severity]])</f>
        <v>Low</v>
      </c>
    </row>
    <row r="110" spans="1:34" ht="284.25" hidden="1">
      <c r="A110" s="72" t="s">
        <v>1351</v>
      </c>
      <c r="B110" s="73" t="s">
        <v>1352</v>
      </c>
      <c r="C110" s="73" t="s">
        <v>80</v>
      </c>
      <c r="D11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10" s="73" t="s">
        <v>1403</v>
      </c>
      <c r="F110" s="73" t="s">
        <v>1404</v>
      </c>
      <c r="G110" s="73">
        <v>3462999</v>
      </c>
      <c r="H110" s="73">
        <v>2</v>
      </c>
      <c r="I110" s="73" t="s">
        <v>1405</v>
      </c>
      <c r="J110" s="73" t="s">
        <v>1406</v>
      </c>
      <c r="K110" s="73" t="s">
        <v>1407</v>
      </c>
      <c r="L110" s="73" t="s">
        <v>1408</v>
      </c>
      <c r="M110" s="73" t="s">
        <v>1409</v>
      </c>
      <c r="N110" s="73" t="s">
        <v>1410</v>
      </c>
      <c r="O110" s="73" t="s">
        <v>62</v>
      </c>
      <c r="P110" s="73" t="s">
        <v>61</v>
      </c>
      <c r="Q110" s="73" t="s">
        <v>62</v>
      </c>
      <c r="R110" s="73" t="s">
        <v>76</v>
      </c>
      <c r="S110" s="73" t="s">
        <v>77</v>
      </c>
      <c r="T110" s="73" t="s">
        <v>61</v>
      </c>
      <c r="U110" s="73" t="s">
        <v>1368</v>
      </c>
      <c r="V110" s="73" t="s">
        <v>72</v>
      </c>
      <c r="W110" s="73" t="s">
        <v>62</v>
      </c>
      <c r="X110" s="73" t="s">
        <v>73</v>
      </c>
      <c r="Y110" s="73" t="s">
        <v>3186</v>
      </c>
      <c r="Z110" s="73" t="s">
        <v>3827</v>
      </c>
      <c r="AA110" s="73">
        <f>IF(Table5[[#This Row],[task_success]]="Yes",1,0)</f>
        <v>1</v>
      </c>
      <c r="AB110" s="73">
        <f>IF(Table5[[#This Row],[task_success]]="Partial",1,0)</f>
        <v>0</v>
      </c>
      <c r="AC110" s="73">
        <f>IF(Table5[[#This Row],[task_success]]="No",1,0)</f>
        <v>0</v>
      </c>
      <c r="AD110" s="73">
        <v>0</v>
      </c>
      <c r="AE110" s="73">
        <v>1</v>
      </c>
      <c r="AF110" s="73">
        <v>0</v>
      </c>
      <c r="AG110" s="74">
        <f>IF(OR(Table5[[#This Row],[severity]]="Medium",Table5[[#This Row],[severity]]="High"),1,0)</f>
        <v>0</v>
      </c>
      <c r="AH110" s="73" t="str">
        <f>TRIM(Table5[[#This Row],[severity]])</f>
        <v>Low</v>
      </c>
    </row>
    <row r="111" spans="1:34" ht="284.25" hidden="1">
      <c r="A111" s="75" t="s">
        <v>1351</v>
      </c>
      <c r="B111" s="76" t="s">
        <v>1352</v>
      </c>
      <c r="C111" s="76" t="s">
        <v>80</v>
      </c>
      <c r="D11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11" s="76" t="s">
        <v>1403</v>
      </c>
      <c r="F111" s="76" t="s">
        <v>1404</v>
      </c>
      <c r="G111" s="76">
        <v>3462999</v>
      </c>
      <c r="H111" s="76">
        <v>2</v>
      </c>
      <c r="I111" s="76" t="s">
        <v>1405</v>
      </c>
      <c r="J111" s="76" t="s">
        <v>1415</v>
      </c>
      <c r="K111" s="76" t="s">
        <v>1407</v>
      </c>
      <c r="L111" s="76" t="s">
        <v>1408</v>
      </c>
      <c r="M111" s="76" t="s">
        <v>1416</v>
      </c>
      <c r="N111" s="76" t="s">
        <v>1417</v>
      </c>
      <c r="O111" s="76" t="s">
        <v>62</v>
      </c>
      <c r="P111" s="76" t="s">
        <v>61</v>
      </c>
      <c r="Q111" s="76" t="s">
        <v>62</v>
      </c>
      <c r="R111" s="76" t="s">
        <v>76</v>
      </c>
      <c r="S111" s="76" t="s">
        <v>77</v>
      </c>
      <c r="T111" s="76" t="s">
        <v>61</v>
      </c>
      <c r="U111" s="76" t="s">
        <v>1368</v>
      </c>
      <c r="V111" s="76" t="s">
        <v>72</v>
      </c>
      <c r="W111" s="76" t="s">
        <v>62</v>
      </c>
      <c r="X111" s="76" t="s">
        <v>73</v>
      </c>
      <c r="Y111" s="76" t="s">
        <v>3186</v>
      </c>
      <c r="Z111" s="76" t="s">
        <v>3828</v>
      </c>
      <c r="AA111" s="73">
        <f>IF(Table5[[#This Row],[task_success]]="Yes",1,0)</f>
        <v>1</v>
      </c>
      <c r="AB111" s="73">
        <f>IF(Table5[[#This Row],[task_success]]="Partial",1,0)</f>
        <v>0</v>
      </c>
      <c r="AC111" s="73">
        <f>IF(Table5[[#This Row],[task_success]]="No",1,0)</f>
        <v>0</v>
      </c>
      <c r="AD111" s="76">
        <v>0</v>
      </c>
      <c r="AE111" s="76">
        <v>1</v>
      </c>
      <c r="AF111" s="76">
        <v>0</v>
      </c>
      <c r="AG111" s="74">
        <f>IF(OR(Table5[[#This Row],[severity]]="Medium",Table5[[#This Row],[severity]]="High"),1,0)</f>
        <v>0</v>
      </c>
      <c r="AH111" s="73" t="str">
        <f>TRIM(Table5[[#This Row],[severity]])</f>
        <v>Low</v>
      </c>
    </row>
    <row r="112" spans="1:34" ht="409.6" hidden="1">
      <c r="A112" s="72" t="s">
        <v>1351</v>
      </c>
      <c r="B112" s="73" t="s">
        <v>1352</v>
      </c>
      <c r="C112" s="73" t="s">
        <v>80</v>
      </c>
      <c r="D11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12" s="73" t="s">
        <v>1422</v>
      </c>
      <c r="F112" s="73" t="s">
        <v>1423</v>
      </c>
      <c r="G112" s="73" t="s">
        <v>1404</v>
      </c>
      <c r="H112" s="73">
        <v>1</v>
      </c>
      <c r="I112" s="73" t="s">
        <v>1424</v>
      </c>
      <c r="J112" s="73" t="s">
        <v>1424</v>
      </c>
      <c r="K112" s="73" t="s">
        <v>2886</v>
      </c>
      <c r="L112" s="73" t="s">
        <v>1426</v>
      </c>
      <c r="M112" s="73" t="s">
        <v>986</v>
      </c>
      <c r="N112" s="73" t="s">
        <v>1427</v>
      </c>
      <c r="O112" s="73" t="s">
        <v>61</v>
      </c>
      <c r="P112" s="73" t="s">
        <v>61</v>
      </c>
      <c r="Q112" s="73" t="s">
        <v>62</v>
      </c>
      <c r="R112" s="73" t="s">
        <v>3927</v>
      </c>
      <c r="S112" s="73" t="s">
        <v>64</v>
      </c>
      <c r="T112" s="73" t="s">
        <v>62</v>
      </c>
      <c r="U112" s="73" t="s">
        <v>1429</v>
      </c>
      <c r="V112" s="73" t="s">
        <v>66</v>
      </c>
      <c r="W112" s="73" t="s">
        <v>61</v>
      </c>
      <c r="X112" s="73" t="s">
        <v>1430</v>
      </c>
      <c r="Y112" s="73" t="s">
        <v>3186</v>
      </c>
      <c r="Z112" s="73" t="s">
        <v>3926</v>
      </c>
      <c r="AA112" s="73">
        <f>IF(Table5[[#This Row],[task_success]]="Yes",1,0)</f>
        <v>0</v>
      </c>
      <c r="AB112" s="73">
        <f>IF(Table5[[#This Row],[task_success]]="Partial",1,0)</f>
        <v>0</v>
      </c>
      <c r="AC112" s="73">
        <f>IF(Table5[[#This Row],[task_success]]="No",1,0)</f>
        <v>1</v>
      </c>
      <c r="AD112" s="73">
        <v>0</v>
      </c>
      <c r="AE112" s="73">
        <v>1</v>
      </c>
      <c r="AF112" s="73">
        <v>1</v>
      </c>
      <c r="AG112" s="74">
        <f>IF(OR(Table5[[#This Row],[severity]]="Medium",Table5[[#This Row],[severity]]="High"),1,0)</f>
        <v>1</v>
      </c>
      <c r="AH112" s="73" t="str">
        <f>TRIM(Table5[[#This Row],[severity]])</f>
        <v>High</v>
      </c>
    </row>
    <row r="113" spans="1:34" ht="409.6" hidden="1">
      <c r="A113" s="75" t="s">
        <v>1351</v>
      </c>
      <c r="B113" s="76" t="s">
        <v>1352</v>
      </c>
      <c r="C113" s="76" t="s">
        <v>149</v>
      </c>
      <c r="D11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13" s="76" t="s">
        <v>1437</v>
      </c>
      <c r="F113" s="76" t="s">
        <v>2887</v>
      </c>
      <c r="G113" s="76" t="s">
        <v>1439</v>
      </c>
      <c r="H113" s="76">
        <v>1</v>
      </c>
      <c r="I113" s="76" t="s">
        <v>1440</v>
      </c>
      <c r="J113" s="76" t="s">
        <v>1440</v>
      </c>
      <c r="K113" s="76" t="s">
        <v>2888</v>
      </c>
      <c r="L113" s="76" t="s">
        <v>1442</v>
      </c>
      <c r="M113" s="76" t="s">
        <v>1443</v>
      </c>
      <c r="N113" s="76" t="s">
        <v>1444</v>
      </c>
      <c r="O113" s="76" t="s">
        <v>62</v>
      </c>
      <c r="P113" s="76" t="s">
        <v>61</v>
      </c>
      <c r="Q113" s="76" t="s">
        <v>62</v>
      </c>
      <c r="R113" s="76" t="s">
        <v>76</v>
      </c>
      <c r="S113" s="76" t="s">
        <v>77</v>
      </c>
      <c r="T113" s="76" t="s">
        <v>61</v>
      </c>
      <c r="U113" s="76" t="s">
        <v>1445</v>
      </c>
      <c r="V113" s="76" t="s">
        <v>72</v>
      </c>
      <c r="W113" s="76" t="s">
        <v>62</v>
      </c>
      <c r="X113" s="76" t="s">
        <v>73</v>
      </c>
      <c r="Y113" s="76" t="s">
        <v>3186</v>
      </c>
      <c r="Z113" s="76" t="s">
        <v>3496</v>
      </c>
      <c r="AA113" s="73">
        <f>IF(Table5[[#This Row],[task_success]]="Yes",1,0)</f>
        <v>1</v>
      </c>
      <c r="AB113" s="73">
        <f>IF(Table5[[#This Row],[task_success]]="Partial",1,0)</f>
        <v>0</v>
      </c>
      <c r="AC113" s="73">
        <f>IF(Table5[[#This Row],[task_success]]="No",1,0)</f>
        <v>0</v>
      </c>
      <c r="AD113" s="76">
        <v>0</v>
      </c>
      <c r="AE113" s="76">
        <v>1</v>
      </c>
      <c r="AF113" s="76">
        <v>0</v>
      </c>
      <c r="AG113" s="74">
        <f>IF(OR(Table5[[#This Row],[severity]]="Medium",Table5[[#This Row],[severity]]="High"),1,0)</f>
        <v>0</v>
      </c>
      <c r="AH113" s="73" t="str">
        <f>TRIM(Table5[[#This Row],[severity]])</f>
        <v>Low</v>
      </c>
    </row>
    <row r="114" spans="1:34" ht="409.6" hidden="1">
      <c r="A114" s="72" t="s">
        <v>1454</v>
      </c>
      <c r="B114" s="73" t="s">
        <v>1455</v>
      </c>
      <c r="C114" s="73" t="s">
        <v>51</v>
      </c>
      <c r="D11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14" s="73" t="s">
        <v>1456</v>
      </c>
      <c r="F114" s="73" t="s">
        <v>2891</v>
      </c>
      <c r="G114" s="73" t="s">
        <v>1458</v>
      </c>
      <c r="H114" s="73">
        <v>3</v>
      </c>
      <c r="I114" s="73" t="s">
        <v>1459</v>
      </c>
      <c r="J114" s="73" t="s">
        <v>1460</v>
      </c>
      <c r="K114" s="73" t="s">
        <v>2893</v>
      </c>
      <c r="L114" s="73" t="s">
        <v>1462</v>
      </c>
      <c r="M114" s="73" t="s">
        <v>1463</v>
      </c>
      <c r="N114" s="73" t="s">
        <v>1464</v>
      </c>
      <c r="O114" s="73" t="s">
        <v>102</v>
      </c>
      <c r="P114" s="73" t="s">
        <v>61</v>
      </c>
      <c r="Q114" s="73" t="s">
        <v>62</v>
      </c>
      <c r="R114" s="73" t="s">
        <v>3354</v>
      </c>
      <c r="S114" s="73" t="s">
        <v>125</v>
      </c>
      <c r="T114" s="73" t="s">
        <v>62</v>
      </c>
      <c r="U114" s="73" t="s">
        <v>1465</v>
      </c>
      <c r="V114" s="73" t="s">
        <v>162</v>
      </c>
      <c r="W114" s="73" t="s">
        <v>62</v>
      </c>
      <c r="X114" s="73" t="s">
        <v>73</v>
      </c>
      <c r="Y114" s="73" t="s">
        <v>3186</v>
      </c>
      <c r="Z114" s="73" t="s">
        <v>3357</v>
      </c>
      <c r="AA114" s="73">
        <f>IF(Table5[[#This Row],[task_success]]="Yes",1,0)</f>
        <v>0</v>
      </c>
      <c r="AB114" s="73">
        <f>IF(Table5[[#This Row],[task_success]]="Partial",1,0)</f>
        <v>1</v>
      </c>
      <c r="AC114" s="73">
        <f>IF(Table5[[#This Row],[task_success]]="No",1,0)</f>
        <v>0</v>
      </c>
      <c r="AD114" s="73">
        <v>0</v>
      </c>
      <c r="AE114" s="73">
        <v>1</v>
      </c>
      <c r="AF114" s="73">
        <v>1</v>
      </c>
      <c r="AG114" s="74">
        <f>IF(OR(Table5[[#This Row],[severity]]="Medium",Table5[[#This Row],[severity]]="High"),1,0)</f>
        <v>1</v>
      </c>
      <c r="AH114" s="73" t="str">
        <f>TRIM(Table5[[#This Row],[severity]])</f>
        <v>Medium</v>
      </c>
    </row>
    <row r="115" spans="1:34" ht="409.6" hidden="1">
      <c r="A115" s="75" t="s">
        <v>1454</v>
      </c>
      <c r="B115" s="76" t="s">
        <v>1455</v>
      </c>
      <c r="C115" s="76" t="s">
        <v>51</v>
      </c>
      <c r="D11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15" s="76" t="s">
        <v>1456</v>
      </c>
      <c r="F115" s="76" t="s">
        <v>2891</v>
      </c>
      <c r="G115" s="76" t="s">
        <v>1458</v>
      </c>
      <c r="H115" s="76">
        <v>3</v>
      </c>
      <c r="I115" s="76" t="s">
        <v>1459</v>
      </c>
      <c r="J115" s="76" t="s">
        <v>1471</v>
      </c>
      <c r="K115" s="76" t="s">
        <v>2893</v>
      </c>
      <c r="L115" s="76" t="s">
        <v>1462</v>
      </c>
      <c r="M115" s="76" t="s">
        <v>1472</v>
      </c>
      <c r="N115" s="76" t="s">
        <v>1473</v>
      </c>
      <c r="O115" s="76" t="s">
        <v>62</v>
      </c>
      <c r="P115" s="76" t="s">
        <v>61</v>
      </c>
      <c r="Q115" s="76" t="s">
        <v>62</v>
      </c>
      <c r="R115" s="76" t="s">
        <v>76</v>
      </c>
      <c r="S115" s="76" t="s">
        <v>77</v>
      </c>
      <c r="T115" s="76" t="s">
        <v>61</v>
      </c>
      <c r="U115" s="76" t="s">
        <v>1368</v>
      </c>
      <c r="V115" s="76" t="s">
        <v>72</v>
      </c>
      <c r="W115" s="76" t="s">
        <v>62</v>
      </c>
      <c r="X115" s="76" t="s">
        <v>73</v>
      </c>
      <c r="Y115" s="76" t="s">
        <v>3186</v>
      </c>
      <c r="Z115" s="76" t="s">
        <v>3361</v>
      </c>
      <c r="AA115" s="73">
        <f>IF(Table5[[#This Row],[task_success]]="Yes",1,0)</f>
        <v>1</v>
      </c>
      <c r="AB115" s="73">
        <f>IF(Table5[[#This Row],[task_success]]="Partial",1,0)</f>
        <v>0</v>
      </c>
      <c r="AC115" s="73">
        <f>IF(Table5[[#This Row],[task_success]]="No",1,0)</f>
        <v>0</v>
      </c>
      <c r="AD115" s="76">
        <v>0</v>
      </c>
      <c r="AE115" s="76">
        <v>1</v>
      </c>
      <c r="AF115" s="76">
        <v>0</v>
      </c>
      <c r="AG115" s="74">
        <f>IF(OR(Table5[[#This Row],[severity]]="Medium",Table5[[#This Row],[severity]]="High"),1,0)</f>
        <v>0</v>
      </c>
      <c r="AH115" s="73" t="str">
        <f>TRIM(Table5[[#This Row],[severity]])</f>
        <v>Low</v>
      </c>
    </row>
    <row r="116" spans="1:34" ht="409.6" hidden="1">
      <c r="A116" s="72" t="s">
        <v>1454</v>
      </c>
      <c r="B116" s="73" t="s">
        <v>1455</v>
      </c>
      <c r="C116" s="73" t="s">
        <v>51</v>
      </c>
      <c r="D11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16" s="73" t="s">
        <v>1456</v>
      </c>
      <c r="F116" s="73" t="s">
        <v>2891</v>
      </c>
      <c r="G116" s="73" t="s">
        <v>1458</v>
      </c>
      <c r="H116" s="73">
        <v>3</v>
      </c>
      <c r="I116" s="73" t="s">
        <v>1459</v>
      </c>
      <c r="J116" s="73" t="s">
        <v>1479</v>
      </c>
      <c r="K116" s="73" t="s">
        <v>2893</v>
      </c>
      <c r="L116" s="73" t="s">
        <v>1462</v>
      </c>
      <c r="M116" s="73" t="s">
        <v>920</v>
      </c>
      <c r="N116" s="73" t="s">
        <v>1480</v>
      </c>
      <c r="O116" s="73" t="s">
        <v>62</v>
      </c>
      <c r="P116" s="73" t="s">
        <v>61</v>
      </c>
      <c r="Q116" s="73" t="s">
        <v>62</v>
      </c>
      <c r="R116" s="73" t="s">
        <v>76</v>
      </c>
      <c r="S116" s="73" t="s">
        <v>77</v>
      </c>
      <c r="T116" s="73" t="s">
        <v>61</v>
      </c>
      <c r="U116" s="73" t="s">
        <v>1368</v>
      </c>
      <c r="V116" s="73" t="s">
        <v>72</v>
      </c>
      <c r="W116" s="73" t="s">
        <v>62</v>
      </c>
      <c r="X116" s="73" t="s">
        <v>73</v>
      </c>
      <c r="Y116" s="73" t="s">
        <v>3186</v>
      </c>
      <c r="Z116" s="73" t="s">
        <v>3362</v>
      </c>
      <c r="AA116" s="73">
        <f>IF(Table5[[#This Row],[task_success]]="Yes",1,0)</f>
        <v>1</v>
      </c>
      <c r="AB116" s="73">
        <f>IF(Table5[[#This Row],[task_success]]="Partial",1,0)</f>
        <v>0</v>
      </c>
      <c r="AC116" s="73">
        <f>IF(Table5[[#This Row],[task_success]]="No",1,0)</f>
        <v>0</v>
      </c>
      <c r="AD116" s="73">
        <v>0</v>
      </c>
      <c r="AE116" s="73">
        <v>1</v>
      </c>
      <c r="AF116" s="73">
        <v>0</v>
      </c>
      <c r="AG116" s="74">
        <f>IF(OR(Table5[[#This Row],[severity]]="Medium",Table5[[#This Row],[severity]]="High"),1,0)</f>
        <v>0</v>
      </c>
      <c r="AH116" s="73" t="str">
        <f>TRIM(Table5[[#This Row],[severity]])</f>
        <v>Low</v>
      </c>
    </row>
    <row r="117" spans="1:34" ht="409.6" hidden="1">
      <c r="A117" s="75" t="s">
        <v>1454</v>
      </c>
      <c r="B117" s="76" t="s">
        <v>1455</v>
      </c>
      <c r="C117" s="76" t="s">
        <v>51</v>
      </c>
      <c r="D11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17" s="76" t="s">
        <v>1484</v>
      </c>
      <c r="F117" s="76" t="s">
        <v>2896</v>
      </c>
      <c r="G117" s="76" t="s">
        <v>1486</v>
      </c>
      <c r="H117" s="76">
        <v>2</v>
      </c>
      <c r="I117" s="76" t="s">
        <v>1487</v>
      </c>
      <c r="J117" s="76" t="s">
        <v>1460</v>
      </c>
      <c r="K117" s="76" t="s">
        <v>2898</v>
      </c>
      <c r="L117" s="76" t="s">
        <v>1489</v>
      </c>
      <c r="M117" s="76" t="s">
        <v>1463</v>
      </c>
      <c r="N117" s="76" t="s">
        <v>1490</v>
      </c>
      <c r="O117" s="76" t="s">
        <v>62</v>
      </c>
      <c r="P117" s="76" t="s">
        <v>61</v>
      </c>
      <c r="Q117" s="76" t="s">
        <v>62</v>
      </c>
      <c r="R117" s="76" t="s">
        <v>76</v>
      </c>
      <c r="S117" s="76" t="s">
        <v>77</v>
      </c>
      <c r="T117" s="76" t="s">
        <v>61</v>
      </c>
      <c r="U117" s="76" t="s">
        <v>1491</v>
      </c>
      <c r="V117" s="76" t="s">
        <v>72</v>
      </c>
      <c r="W117" s="76" t="s">
        <v>62</v>
      </c>
      <c r="X117" s="76" t="s">
        <v>73</v>
      </c>
      <c r="Y117" s="76" t="s">
        <v>3186</v>
      </c>
      <c r="Z117" s="76" t="s">
        <v>3325</v>
      </c>
      <c r="AA117" s="73">
        <f>IF(Table5[[#This Row],[task_success]]="Yes",1,0)</f>
        <v>1</v>
      </c>
      <c r="AB117" s="73">
        <f>IF(Table5[[#This Row],[task_success]]="Partial",1,0)</f>
        <v>0</v>
      </c>
      <c r="AC117" s="73">
        <f>IF(Table5[[#This Row],[task_success]]="No",1,0)</f>
        <v>0</v>
      </c>
      <c r="AD117" s="76">
        <v>0</v>
      </c>
      <c r="AE117" s="76">
        <v>1</v>
      </c>
      <c r="AF117" s="76">
        <v>0</v>
      </c>
      <c r="AG117" s="74">
        <f>IF(OR(Table5[[#This Row],[severity]]="Medium",Table5[[#This Row],[severity]]="High"),1,0)</f>
        <v>0</v>
      </c>
      <c r="AH117" s="73" t="str">
        <f>TRIM(Table5[[#This Row],[severity]])</f>
        <v>Low</v>
      </c>
    </row>
    <row r="118" spans="1:34" ht="409.6" hidden="1">
      <c r="A118" s="72" t="s">
        <v>1454</v>
      </c>
      <c r="B118" s="87" t="s">
        <v>1455</v>
      </c>
      <c r="C118" s="73" t="s">
        <v>80</v>
      </c>
      <c r="D11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18" s="73" t="s">
        <v>1496</v>
      </c>
      <c r="F118" s="73" t="s">
        <v>1497</v>
      </c>
      <c r="G118" s="73" t="s">
        <v>1498</v>
      </c>
      <c r="H118" s="73">
        <v>1</v>
      </c>
      <c r="I118" s="73" t="s">
        <v>1499</v>
      </c>
      <c r="J118" s="73" t="s">
        <v>1499</v>
      </c>
      <c r="K118" s="73" t="s">
        <v>2899</v>
      </c>
      <c r="L118" s="73" t="s">
        <v>1501</v>
      </c>
      <c r="M118" s="73" t="s">
        <v>1502</v>
      </c>
      <c r="N118" s="73" t="s">
        <v>1503</v>
      </c>
      <c r="O118" s="73" t="s">
        <v>61</v>
      </c>
      <c r="P118" s="73" t="s">
        <v>61</v>
      </c>
      <c r="Q118" s="73" t="s">
        <v>62</v>
      </c>
      <c r="R118" s="73" t="s">
        <v>3449</v>
      </c>
      <c r="S118" s="73" t="s">
        <v>64</v>
      </c>
      <c r="T118" s="73" t="s">
        <v>62</v>
      </c>
      <c r="U118" s="73" t="s">
        <v>1504</v>
      </c>
      <c r="V118" s="73" t="s">
        <v>66</v>
      </c>
      <c r="W118" s="73" t="s">
        <v>62</v>
      </c>
      <c r="X118" s="73" t="s">
        <v>73</v>
      </c>
      <c r="Y118" s="73" t="s">
        <v>3186</v>
      </c>
      <c r="Z118" s="73" t="s">
        <v>3904</v>
      </c>
      <c r="AA118" s="73">
        <f>IF(Table5[[#This Row],[task_success]]="Yes",1,0)</f>
        <v>0</v>
      </c>
      <c r="AB118" s="73">
        <f>IF(Table5[[#This Row],[task_success]]="Partial",1,0)</f>
        <v>0</v>
      </c>
      <c r="AC118" s="73">
        <f>IF(Table5[[#This Row],[task_success]]="No",1,0)</f>
        <v>1</v>
      </c>
      <c r="AD118" s="73">
        <v>0</v>
      </c>
      <c r="AE118" s="73">
        <v>1</v>
      </c>
      <c r="AF118" s="73">
        <v>1</v>
      </c>
      <c r="AG118" s="74">
        <f>IF(OR(Table5[[#This Row],[severity]]="Medium",Table5[[#This Row],[severity]]="High"),1,0)</f>
        <v>1</v>
      </c>
      <c r="AH118" s="73" t="str">
        <f>TRIM(Table5[[#This Row],[severity]])</f>
        <v>High</v>
      </c>
    </row>
    <row r="119" spans="1:34" ht="409.6" hidden="1">
      <c r="A119" s="75" t="s">
        <v>1454</v>
      </c>
      <c r="B119" s="76" t="s">
        <v>1455</v>
      </c>
      <c r="C119" s="76" t="s">
        <v>51</v>
      </c>
      <c r="D11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19" s="76" t="s">
        <v>1484</v>
      </c>
      <c r="F119" s="76" t="s">
        <v>2896</v>
      </c>
      <c r="G119" s="76" t="s">
        <v>1486</v>
      </c>
      <c r="H119" s="76">
        <v>2</v>
      </c>
      <c r="I119" s="76" t="s">
        <v>1487</v>
      </c>
      <c r="J119" s="76" t="s">
        <v>1512</v>
      </c>
      <c r="K119" s="76" t="s">
        <v>2898</v>
      </c>
      <c r="L119" s="76" t="s">
        <v>1489</v>
      </c>
      <c r="M119" s="76" t="s">
        <v>1513</v>
      </c>
      <c r="N119" s="76" t="s">
        <v>1514</v>
      </c>
      <c r="O119" s="76" t="s">
        <v>62</v>
      </c>
      <c r="P119" s="76" t="s">
        <v>61</v>
      </c>
      <c r="Q119" s="76" t="s">
        <v>62</v>
      </c>
      <c r="R119" s="76" t="s">
        <v>222</v>
      </c>
      <c r="S119" s="76" t="s">
        <v>77</v>
      </c>
      <c r="T119" s="76" t="s">
        <v>61</v>
      </c>
      <c r="U119" s="76" t="s">
        <v>1515</v>
      </c>
      <c r="V119" s="76" t="s">
        <v>72</v>
      </c>
      <c r="W119" s="76" t="s">
        <v>62</v>
      </c>
      <c r="X119" s="76" t="s">
        <v>73</v>
      </c>
      <c r="Y119" s="76" t="s">
        <v>3186</v>
      </c>
      <c r="Z119" s="76" t="s">
        <v>3237</v>
      </c>
      <c r="AA119" s="73">
        <f>IF(Table5[[#This Row],[task_success]]="Yes",1,0)</f>
        <v>1</v>
      </c>
      <c r="AB119" s="73">
        <f>IF(Table5[[#This Row],[task_success]]="Partial",1,0)</f>
        <v>0</v>
      </c>
      <c r="AC119" s="73">
        <f>IF(Table5[[#This Row],[task_success]]="No",1,0)</f>
        <v>0</v>
      </c>
      <c r="AD119" s="76">
        <v>0</v>
      </c>
      <c r="AE119" s="76">
        <v>1</v>
      </c>
      <c r="AF119" s="76">
        <v>0</v>
      </c>
      <c r="AG119" s="74">
        <f>IF(OR(Table5[[#This Row],[severity]]="Medium",Table5[[#This Row],[severity]]="High"),1,0)</f>
        <v>0</v>
      </c>
      <c r="AH119" s="73" t="str">
        <f>TRIM(Table5[[#This Row],[severity]])</f>
        <v>Low</v>
      </c>
    </row>
    <row r="120" spans="1:34" ht="409.6" hidden="1">
      <c r="A120" s="72" t="s">
        <v>1454</v>
      </c>
      <c r="B120" s="73" t="s">
        <v>1455</v>
      </c>
      <c r="C120" s="73" t="s">
        <v>80</v>
      </c>
      <c r="D12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20" s="73" t="s">
        <v>1522</v>
      </c>
      <c r="F120" s="73" t="s">
        <v>1523</v>
      </c>
      <c r="G120" s="73" t="s">
        <v>1524</v>
      </c>
      <c r="H120" s="73">
        <v>4</v>
      </c>
      <c r="I120" s="73" t="s">
        <v>1525</v>
      </c>
      <c r="J120" s="73" t="s">
        <v>1526</v>
      </c>
      <c r="K120" s="73" t="s">
        <v>2906</v>
      </c>
      <c r="L120" s="73" t="s">
        <v>1528</v>
      </c>
      <c r="M120" s="73" t="s">
        <v>1529</v>
      </c>
      <c r="N120" s="73" t="s">
        <v>1530</v>
      </c>
      <c r="O120" s="73" t="s">
        <v>62</v>
      </c>
      <c r="P120" s="73" t="s">
        <v>61</v>
      </c>
      <c r="Q120" s="73" t="s">
        <v>62</v>
      </c>
      <c r="R120" s="73" t="s">
        <v>76</v>
      </c>
      <c r="S120" s="73" t="s">
        <v>77</v>
      </c>
      <c r="T120" s="73" t="s">
        <v>61</v>
      </c>
      <c r="U120" s="73" t="s">
        <v>1368</v>
      </c>
      <c r="V120" s="73" t="s">
        <v>72</v>
      </c>
      <c r="W120" s="73" t="s">
        <v>62</v>
      </c>
      <c r="X120" s="73" t="s">
        <v>73</v>
      </c>
      <c r="Y120" s="73" t="s">
        <v>3186</v>
      </c>
      <c r="Z120" s="73" t="s">
        <v>3465</v>
      </c>
      <c r="AA120" s="73">
        <f>IF(Table5[[#This Row],[task_success]]="Yes",1,0)</f>
        <v>1</v>
      </c>
      <c r="AB120" s="73">
        <f>IF(Table5[[#This Row],[task_success]]="Partial",1,0)</f>
        <v>0</v>
      </c>
      <c r="AC120" s="73">
        <f>IF(Table5[[#This Row],[task_success]]="No",1,0)</f>
        <v>0</v>
      </c>
      <c r="AD120" s="73">
        <v>0</v>
      </c>
      <c r="AE120" s="73">
        <v>1</v>
      </c>
      <c r="AF120" s="73">
        <v>0</v>
      </c>
      <c r="AG120" s="74">
        <f>IF(OR(Table5[[#This Row],[severity]]="Medium",Table5[[#This Row],[severity]]="High"),1,0)</f>
        <v>0</v>
      </c>
      <c r="AH120" s="73" t="str">
        <f>TRIM(Table5[[#This Row],[severity]])</f>
        <v>Low</v>
      </c>
    </row>
    <row r="121" spans="1:34" ht="409.6" hidden="1">
      <c r="A121" s="75" t="s">
        <v>1454</v>
      </c>
      <c r="B121" s="76" t="s">
        <v>1455</v>
      </c>
      <c r="C121" s="76" t="s">
        <v>80</v>
      </c>
      <c r="D12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21" s="76" t="s">
        <v>1522</v>
      </c>
      <c r="F121" s="76" t="s">
        <v>1523</v>
      </c>
      <c r="G121" s="76" t="s">
        <v>1524</v>
      </c>
      <c r="H121" s="76">
        <v>4</v>
      </c>
      <c r="I121" s="76" t="s">
        <v>1525</v>
      </c>
      <c r="J121" s="76" t="s">
        <v>1537</v>
      </c>
      <c r="K121" s="76" t="s">
        <v>2906</v>
      </c>
      <c r="L121" s="76" t="s">
        <v>1528</v>
      </c>
      <c r="M121" s="76" t="s">
        <v>1538</v>
      </c>
      <c r="N121" s="76" t="s">
        <v>1539</v>
      </c>
      <c r="O121" s="76" t="s">
        <v>62</v>
      </c>
      <c r="P121" s="76" t="s">
        <v>61</v>
      </c>
      <c r="Q121" s="76" t="s">
        <v>62</v>
      </c>
      <c r="R121" s="76" t="s">
        <v>3462</v>
      </c>
      <c r="S121" s="76" t="s">
        <v>77</v>
      </c>
      <c r="T121" s="76" t="s">
        <v>61</v>
      </c>
      <c r="U121" s="76" t="s">
        <v>1540</v>
      </c>
      <c r="V121" s="76" t="s">
        <v>72</v>
      </c>
      <c r="W121" s="76" t="s">
        <v>62</v>
      </c>
      <c r="X121" s="76" t="s">
        <v>73</v>
      </c>
      <c r="Y121" s="76" t="s">
        <v>3186</v>
      </c>
      <c r="Z121" s="76" t="s">
        <v>3469</v>
      </c>
      <c r="AA121" s="73">
        <f>IF(Table5[[#This Row],[task_success]]="Yes",1,0)</f>
        <v>1</v>
      </c>
      <c r="AB121" s="73">
        <f>IF(Table5[[#This Row],[task_success]]="Partial",1,0)</f>
        <v>0</v>
      </c>
      <c r="AC121" s="73">
        <f>IF(Table5[[#This Row],[task_success]]="No",1,0)</f>
        <v>0</v>
      </c>
      <c r="AD121" s="76">
        <v>0</v>
      </c>
      <c r="AE121" s="76">
        <v>1</v>
      </c>
      <c r="AF121" s="76">
        <v>0</v>
      </c>
      <c r="AG121" s="74">
        <f>IF(OR(Table5[[#This Row],[severity]]="Medium",Table5[[#This Row],[severity]]="High"),1,0)</f>
        <v>0</v>
      </c>
      <c r="AH121" s="73" t="str">
        <f>TRIM(Table5[[#This Row],[severity]])</f>
        <v>Low</v>
      </c>
    </row>
    <row r="122" spans="1:34" ht="409.6" hidden="1">
      <c r="A122" s="72" t="s">
        <v>1454</v>
      </c>
      <c r="B122" s="73" t="s">
        <v>1455</v>
      </c>
      <c r="C122" s="73" t="s">
        <v>80</v>
      </c>
      <c r="D12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22" s="73" t="s">
        <v>1522</v>
      </c>
      <c r="F122" s="73" t="s">
        <v>1523</v>
      </c>
      <c r="G122" s="73" t="s">
        <v>1524</v>
      </c>
      <c r="H122" s="73">
        <v>4</v>
      </c>
      <c r="I122" s="73" t="s">
        <v>1525</v>
      </c>
      <c r="J122" s="73" t="s">
        <v>1545</v>
      </c>
      <c r="K122" s="73" t="s">
        <v>2906</v>
      </c>
      <c r="L122" s="73" t="s">
        <v>1528</v>
      </c>
      <c r="M122" s="73" t="s">
        <v>1546</v>
      </c>
      <c r="N122" s="73" t="s">
        <v>1547</v>
      </c>
      <c r="O122" s="73" t="s">
        <v>62</v>
      </c>
      <c r="P122" s="73" t="s">
        <v>61</v>
      </c>
      <c r="Q122" s="73" t="s">
        <v>62</v>
      </c>
      <c r="R122" s="73" t="s">
        <v>76</v>
      </c>
      <c r="S122" s="73" t="s">
        <v>77</v>
      </c>
      <c r="T122" s="73" t="s">
        <v>61</v>
      </c>
      <c r="U122" s="73" t="s">
        <v>1368</v>
      </c>
      <c r="V122" s="73" t="s">
        <v>72</v>
      </c>
      <c r="W122" s="73" t="s">
        <v>62</v>
      </c>
      <c r="X122" s="73" t="s">
        <v>73</v>
      </c>
      <c r="Y122" s="73" t="s">
        <v>3186</v>
      </c>
      <c r="Z122" s="73" t="s">
        <v>3471</v>
      </c>
      <c r="AA122" s="73">
        <f>IF(Table5[[#This Row],[task_success]]="Yes",1,0)</f>
        <v>1</v>
      </c>
      <c r="AB122" s="73">
        <f>IF(Table5[[#This Row],[task_success]]="Partial",1,0)</f>
        <v>0</v>
      </c>
      <c r="AC122" s="73">
        <f>IF(Table5[[#This Row],[task_success]]="No",1,0)</f>
        <v>0</v>
      </c>
      <c r="AD122" s="73">
        <v>0</v>
      </c>
      <c r="AE122" s="73">
        <v>1</v>
      </c>
      <c r="AF122" s="73">
        <v>0</v>
      </c>
      <c r="AG122" s="74">
        <f>IF(OR(Table5[[#This Row],[severity]]="Medium",Table5[[#This Row],[severity]]="High"),1,0)</f>
        <v>0</v>
      </c>
      <c r="AH122" s="73" t="str">
        <f>TRIM(Table5[[#This Row],[severity]])</f>
        <v>Low</v>
      </c>
    </row>
    <row r="123" spans="1:34" ht="409.6" hidden="1">
      <c r="A123" s="75" t="s">
        <v>1454</v>
      </c>
      <c r="B123" s="76" t="s">
        <v>1455</v>
      </c>
      <c r="C123" s="76" t="s">
        <v>80</v>
      </c>
      <c r="D12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23" s="76" t="s">
        <v>1522</v>
      </c>
      <c r="F123" s="76" t="s">
        <v>1523</v>
      </c>
      <c r="G123" s="76" t="s">
        <v>1524</v>
      </c>
      <c r="H123" s="76">
        <v>4</v>
      </c>
      <c r="I123" s="76" t="s">
        <v>1525</v>
      </c>
      <c r="J123" s="76" t="s">
        <v>1553</v>
      </c>
      <c r="K123" s="76" t="s">
        <v>2906</v>
      </c>
      <c r="L123" s="76" t="s">
        <v>1528</v>
      </c>
      <c r="M123" s="76" t="s">
        <v>245</v>
      </c>
      <c r="N123" s="76" t="s">
        <v>1554</v>
      </c>
      <c r="O123" s="76" t="s">
        <v>62</v>
      </c>
      <c r="P123" s="76" t="s">
        <v>61</v>
      </c>
      <c r="Q123" s="76" t="s">
        <v>62</v>
      </c>
      <c r="R123" s="76" t="s">
        <v>76</v>
      </c>
      <c r="S123" s="76" t="s">
        <v>77</v>
      </c>
      <c r="T123" s="76" t="s">
        <v>61</v>
      </c>
      <c r="U123" s="76" t="s">
        <v>1368</v>
      </c>
      <c r="V123" s="76" t="s">
        <v>72</v>
      </c>
      <c r="W123" s="76" t="s">
        <v>62</v>
      </c>
      <c r="X123" s="76" t="s">
        <v>73</v>
      </c>
      <c r="Y123" s="76" t="s">
        <v>3186</v>
      </c>
      <c r="Z123" s="76" t="s">
        <v>3472</v>
      </c>
      <c r="AA123" s="73">
        <f>IF(Table5[[#This Row],[task_success]]="Yes",1,0)</f>
        <v>1</v>
      </c>
      <c r="AB123" s="73">
        <f>IF(Table5[[#This Row],[task_success]]="Partial",1,0)</f>
        <v>0</v>
      </c>
      <c r="AC123" s="73">
        <f>IF(Table5[[#This Row],[task_success]]="No",1,0)</f>
        <v>0</v>
      </c>
      <c r="AD123" s="76">
        <v>0</v>
      </c>
      <c r="AE123" s="76">
        <v>1</v>
      </c>
      <c r="AF123" s="76">
        <v>0</v>
      </c>
      <c r="AG123" s="74">
        <f>IF(OR(Table5[[#This Row],[severity]]="Medium",Table5[[#This Row],[severity]]="High"),1,0)</f>
        <v>0</v>
      </c>
      <c r="AH123" s="73" t="str">
        <f>TRIM(Table5[[#This Row],[severity]])</f>
        <v>Low</v>
      </c>
    </row>
    <row r="124" spans="1:34" ht="409.6" hidden="1">
      <c r="A124" s="72" t="s">
        <v>1454</v>
      </c>
      <c r="B124" s="73" t="s">
        <v>1455</v>
      </c>
      <c r="C124" s="73" t="s">
        <v>114</v>
      </c>
      <c r="D12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124" s="73" t="s">
        <v>1557</v>
      </c>
      <c r="F124" s="73" t="s">
        <v>1558</v>
      </c>
      <c r="G124" s="73" t="s">
        <v>1559</v>
      </c>
      <c r="H124" s="73">
        <v>4</v>
      </c>
      <c r="I124" s="73" t="s">
        <v>1560</v>
      </c>
      <c r="J124" s="73" t="s">
        <v>1561</v>
      </c>
      <c r="K124" s="73" t="s">
        <v>2911</v>
      </c>
      <c r="L124" s="73" t="s">
        <v>1563</v>
      </c>
      <c r="M124" s="73" t="s">
        <v>445</v>
      </c>
      <c r="N124" s="73" t="s">
        <v>1564</v>
      </c>
      <c r="O124" s="73" t="s">
        <v>62</v>
      </c>
      <c r="P124" s="73" t="s">
        <v>61</v>
      </c>
      <c r="Q124" s="73" t="s">
        <v>62</v>
      </c>
      <c r="R124" s="73" t="s">
        <v>76</v>
      </c>
      <c r="S124" s="73" t="s">
        <v>77</v>
      </c>
      <c r="T124" s="73" t="s">
        <v>61</v>
      </c>
      <c r="U124" s="73" t="s">
        <v>1368</v>
      </c>
      <c r="V124" s="73" t="s">
        <v>72</v>
      </c>
      <c r="W124" s="73" t="s">
        <v>62</v>
      </c>
      <c r="X124" s="73" t="s">
        <v>73</v>
      </c>
      <c r="Y124" s="73" t="s">
        <v>3186</v>
      </c>
      <c r="Z124" s="73" t="s">
        <v>3930</v>
      </c>
      <c r="AA124" s="73">
        <f>IF(Table5[[#This Row],[task_success]]="Yes",1,0)</f>
        <v>1</v>
      </c>
      <c r="AB124" s="73">
        <f>IF(Table5[[#This Row],[task_success]]="Partial",1,0)</f>
        <v>0</v>
      </c>
      <c r="AC124" s="73">
        <f>IF(Table5[[#This Row],[task_success]]="No",1,0)</f>
        <v>0</v>
      </c>
      <c r="AD124" s="73">
        <v>0</v>
      </c>
      <c r="AE124" s="73">
        <v>1</v>
      </c>
      <c r="AF124" s="73">
        <v>0</v>
      </c>
      <c r="AG124" s="74">
        <f>IF(OR(Table5[[#This Row],[severity]]="Medium",Table5[[#This Row],[severity]]="High"),1,0)</f>
        <v>0</v>
      </c>
      <c r="AH124" s="73" t="str">
        <f>TRIM(Table5[[#This Row],[severity]])</f>
        <v>Low</v>
      </c>
    </row>
    <row r="125" spans="1:34" ht="409.6" hidden="1">
      <c r="A125" s="75" t="s">
        <v>1454</v>
      </c>
      <c r="B125" s="76" t="s">
        <v>1455</v>
      </c>
      <c r="C125" s="76" t="s">
        <v>114</v>
      </c>
      <c r="D12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125" s="76" t="s">
        <v>1557</v>
      </c>
      <c r="F125" s="76" t="s">
        <v>1558</v>
      </c>
      <c r="G125" s="76" t="s">
        <v>1559</v>
      </c>
      <c r="H125" s="76">
        <v>4</v>
      </c>
      <c r="I125" s="76" t="s">
        <v>1560</v>
      </c>
      <c r="J125" s="76" t="s">
        <v>1567</v>
      </c>
      <c r="K125" s="76" t="s">
        <v>2911</v>
      </c>
      <c r="L125" s="76" t="s">
        <v>1563</v>
      </c>
      <c r="M125" s="76" t="s">
        <v>230</v>
      </c>
      <c r="N125" s="76" t="s">
        <v>1568</v>
      </c>
      <c r="O125" s="76" t="s">
        <v>62</v>
      </c>
      <c r="P125" s="76" t="s">
        <v>61</v>
      </c>
      <c r="Q125" s="76" t="s">
        <v>62</v>
      </c>
      <c r="R125" s="76" t="s">
        <v>3449</v>
      </c>
      <c r="S125" s="76" t="s">
        <v>125</v>
      </c>
      <c r="T125" s="76" t="s">
        <v>61</v>
      </c>
      <c r="U125" s="76" t="s">
        <v>1569</v>
      </c>
      <c r="V125" s="76" t="s">
        <v>72</v>
      </c>
      <c r="W125" s="76" t="s">
        <v>62</v>
      </c>
      <c r="X125" s="76" t="s">
        <v>73</v>
      </c>
      <c r="Y125" s="76" t="s">
        <v>3186</v>
      </c>
      <c r="Z125" s="76" t="s">
        <v>3942</v>
      </c>
      <c r="AA125" s="73">
        <f>IF(Table5[[#This Row],[task_success]]="Yes",1,0)</f>
        <v>1</v>
      </c>
      <c r="AB125" s="73">
        <f>IF(Table5[[#This Row],[task_success]]="Partial",1,0)</f>
        <v>0</v>
      </c>
      <c r="AC125" s="73">
        <f>IF(Table5[[#This Row],[task_success]]="No",1,0)</f>
        <v>0</v>
      </c>
      <c r="AD125" s="76">
        <v>0</v>
      </c>
      <c r="AE125" s="76">
        <v>1</v>
      </c>
      <c r="AF125" s="76">
        <v>0</v>
      </c>
      <c r="AG125" s="74">
        <f>IF(OR(Table5[[#This Row],[severity]]="Medium",Table5[[#This Row],[severity]]="High"),1,0)</f>
        <v>1</v>
      </c>
      <c r="AH125" s="73" t="str">
        <f>TRIM(Table5[[#This Row],[severity]])</f>
        <v>Medium</v>
      </c>
    </row>
    <row r="126" spans="1:34" ht="409.6" hidden="1">
      <c r="A126" s="72" t="s">
        <v>1454</v>
      </c>
      <c r="B126" s="73" t="s">
        <v>1455</v>
      </c>
      <c r="C126" s="73" t="s">
        <v>114</v>
      </c>
      <c r="D12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126" s="73" t="s">
        <v>1557</v>
      </c>
      <c r="F126" s="73" t="s">
        <v>1558</v>
      </c>
      <c r="G126" s="73" t="s">
        <v>1559</v>
      </c>
      <c r="H126" s="73">
        <v>4</v>
      </c>
      <c r="I126" s="73" t="s">
        <v>1560</v>
      </c>
      <c r="J126" s="73" t="s">
        <v>1574</v>
      </c>
      <c r="K126" s="73" t="s">
        <v>2911</v>
      </c>
      <c r="L126" s="73" t="s">
        <v>1563</v>
      </c>
      <c r="M126" s="73" t="s">
        <v>1575</v>
      </c>
      <c r="N126" s="73" t="s">
        <v>1576</v>
      </c>
      <c r="O126" s="73" t="s">
        <v>62</v>
      </c>
      <c r="P126" s="73" t="s">
        <v>61</v>
      </c>
      <c r="Q126" s="73" t="s">
        <v>62</v>
      </c>
      <c r="R126" s="73" t="s">
        <v>76</v>
      </c>
      <c r="S126" s="73" t="s">
        <v>77</v>
      </c>
      <c r="T126" s="73" t="s">
        <v>61</v>
      </c>
      <c r="U126" s="73" t="s">
        <v>1368</v>
      </c>
      <c r="V126" s="73" t="s">
        <v>72</v>
      </c>
      <c r="W126" s="73" t="s">
        <v>62</v>
      </c>
      <c r="X126" s="73" t="s">
        <v>73</v>
      </c>
      <c r="Y126" s="73" t="s">
        <v>3186</v>
      </c>
      <c r="Z126" s="73" t="s">
        <v>3943</v>
      </c>
      <c r="AA126" s="73">
        <f>IF(Table5[[#This Row],[task_success]]="Yes",1,0)</f>
        <v>1</v>
      </c>
      <c r="AB126" s="73">
        <f>IF(Table5[[#This Row],[task_success]]="Partial",1,0)</f>
        <v>0</v>
      </c>
      <c r="AC126" s="73">
        <f>IF(Table5[[#This Row],[task_success]]="No",1,0)</f>
        <v>0</v>
      </c>
      <c r="AD126" s="73">
        <v>0</v>
      </c>
      <c r="AE126" s="73">
        <v>1</v>
      </c>
      <c r="AF126" s="73">
        <v>0</v>
      </c>
      <c r="AG126" s="74">
        <f>IF(OR(Table5[[#This Row],[severity]]="Medium",Table5[[#This Row],[severity]]="High"),1,0)</f>
        <v>0</v>
      </c>
      <c r="AH126" s="73" t="str">
        <f>TRIM(Table5[[#This Row],[severity]])</f>
        <v>Low</v>
      </c>
    </row>
    <row r="127" spans="1:34" ht="409.6" hidden="1">
      <c r="A127" s="75" t="s">
        <v>1454</v>
      </c>
      <c r="B127" s="76" t="s">
        <v>1455</v>
      </c>
      <c r="C127" s="76" t="s">
        <v>114</v>
      </c>
      <c r="D12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127" s="76" t="s">
        <v>1557</v>
      </c>
      <c r="F127" s="76" t="s">
        <v>1558</v>
      </c>
      <c r="G127" s="76" t="s">
        <v>1559</v>
      </c>
      <c r="H127" s="76">
        <v>4</v>
      </c>
      <c r="I127" s="76" t="s">
        <v>1560</v>
      </c>
      <c r="J127" s="76" t="s">
        <v>1583</v>
      </c>
      <c r="K127" s="76" t="s">
        <v>2911</v>
      </c>
      <c r="L127" s="76" t="s">
        <v>1563</v>
      </c>
      <c r="M127" s="76" t="s">
        <v>1584</v>
      </c>
      <c r="N127" s="76" t="s">
        <v>1585</v>
      </c>
      <c r="O127" s="76" t="s">
        <v>62</v>
      </c>
      <c r="P127" s="76" t="s">
        <v>61</v>
      </c>
      <c r="Q127" s="76" t="s">
        <v>62</v>
      </c>
      <c r="R127" s="76" t="s">
        <v>76</v>
      </c>
      <c r="S127" s="76" t="s">
        <v>77</v>
      </c>
      <c r="T127" s="76" t="s">
        <v>61</v>
      </c>
      <c r="U127" s="76" t="s">
        <v>1368</v>
      </c>
      <c r="V127" s="76" t="s">
        <v>72</v>
      </c>
      <c r="W127" s="76" t="s">
        <v>62</v>
      </c>
      <c r="X127" s="76" t="s">
        <v>73</v>
      </c>
      <c r="Y127" s="76" t="s">
        <v>3186</v>
      </c>
      <c r="Z127" s="76" t="s">
        <v>3944</v>
      </c>
      <c r="AA127" s="73">
        <f>IF(Table5[[#This Row],[task_success]]="Yes",1,0)</f>
        <v>1</v>
      </c>
      <c r="AB127" s="73">
        <f>IF(Table5[[#This Row],[task_success]]="Partial",1,0)</f>
        <v>0</v>
      </c>
      <c r="AC127" s="73">
        <f>IF(Table5[[#This Row],[task_success]]="No",1,0)</f>
        <v>0</v>
      </c>
      <c r="AD127" s="76">
        <v>0</v>
      </c>
      <c r="AE127" s="76">
        <v>1</v>
      </c>
      <c r="AF127" s="76">
        <v>0</v>
      </c>
      <c r="AG127" s="74">
        <f>IF(OR(Table5[[#This Row],[severity]]="Medium",Table5[[#This Row],[severity]]="High"),1,0)</f>
        <v>0</v>
      </c>
      <c r="AH127" s="73" t="str">
        <f>TRIM(Table5[[#This Row],[severity]])</f>
        <v>Low</v>
      </c>
    </row>
    <row r="128" spans="1:34" ht="284.25" hidden="1">
      <c r="A128" s="72" t="s">
        <v>1454</v>
      </c>
      <c r="B128" s="73" t="s">
        <v>1455</v>
      </c>
      <c r="C128" s="73" t="s">
        <v>114</v>
      </c>
      <c r="D12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128" s="73" t="s">
        <v>1591</v>
      </c>
      <c r="F128" s="73" t="s">
        <v>1592</v>
      </c>
      <c r="G128" s="73" t="s">
        <v>1593</v>
      </c>
      <c r="H128" s="73">
        <v>1</v>
      </c>
      <c r="I128" s="73" t="s">
        <v>1594</v>
      </c>
      <c r="J128" s="73" t="s">
        <v>1594</v>
      </c>
      <c r="K128" s="73" t="s">
        <v>2915</v>
      </c>
      <c r="L128" s="73" t="s">
        <v>1596</v>
      </c>
      <c r="M128" s="73" t="s">
        <v>1597</v>
      </c>
      <c r="N128" s="73" t="s">
        <v>1598</v>
      </c>
      <c r="O128" s="73" t="s">
        <v>62</v>
      </c>
      <c r="P128" s="73" t="s">
        <v>61</v>
      </c>
      <c r="Q128" s="73" t="s">
        <v>62</v>
      </c>
      <c r="R128" s="73" t="s">
        <v>76</v>
      </c>
      <c r="S128" s="73" t="s">
        <v>77</v>
      </c>
      <c r="T128" s="73" t="s">
        <v>61</v>
      </c>
      <c r="U128" s="73" t="s">
        <v>1368</v>
      </c>
      <c r="V128" s="73" t="s">
        <v>72</v>
      </c>
      <c r="W128" s="73" t="s">
        <v>62</v>
      </c>
      <c r="X128" s="73" t="s">
        <v>73</v>
      </c>
      <c r="Y128" s="73" t="s">
        <v>3186</v>
      </c>
      <c r="Z128" s="73" t="s">
        <v>3581</v>
      </c>
      <c r="AA128" s="73">
        <f>IF(Table5[[#This Row],[task_success]]="Yes",1,0)</f>
        <v>1</v>
      </c>
      <c r="AB128" s="73">
        <f>IF(Table5[[#This Row],[task_success]]="Partial",1,0)</f>
        <v>0</v>
      </c>
      <c r="AC128" s="73">
        <f>IF(Table5[[#This Row],[task_success]]="No",1,0)</f>
        <v>0</v>
      </c>
      <c r="AD128" s="73">
        <v>0</v>
      </c>
      <c r="AE128" s="73">
        <v>1</v>
      </c>
      <c r="AF128" s="73">
        <v>0</v>
      </c>
      <c r="AG128" s="74">
        <f>IF(OR(Table5[[#This Row],[severity]]="Medium",Table5[[#This Row],[severity]]="High"),1,0)</f>
        <v>0</v>
      </c>
      <c r="AH128" s="73" t="str">
        <f>TRIM(Table5[[#This Row],[severity]])</f>
        <v>Low</v>
      </c>
    </row>
    <row r="129" spans="1:34" ht="409.6" hidden="1">
      <c r="A129" s="75" t="s">
        <v>1454</v>
      </c>
      <c r="B129" s="76" t="s">
        <v>1455</v>
      </c>
      <c r="C129" s="76" t="s">
        <v>149</v>
      </c>
      <c r="D12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29" s="76" t="s">
        <v>1603</v>
      </c>
      <c r="F129" s="76" t="s">
        <v>1604</v>
      </c>
      <c r="G129" s="76" t="s">
        <v>1605</v>
      </c>
      <c r="H129" s="76">
        <v>2</v>
      </c>
      <c r="I129" s="76" t="s">
        <v>1606</v>
      </c>
      <c r="J129" s="76" t="s">
        <v>1607</v>
      </c>
      <c r="K129" s="76" t="s">
        <v>4048</v>
      </c>
      <c r="L129" s="76" t="s">
        <v>1609</v>
      </c>
      <c r="M129" s="76" t="s">
        <v>1463</v>
      </c>
      <c r="N129" s="76" t="s">
        <v>1610</v>
      </c>
      <c r="O129" s="76" t="s">
        <v>102</v>
      </c>
      <c r="P129" s="76" t="s">
        <v>61</v>
      </c>
      <c r="Q129" s="76" t="s">
        <v>62</v>
      </c>
      <c r="R129" s="76" t="s">
        <v>3359</v>
      </c>
      <c r="S129" s="76" t="s">
        <v>64</v>
      </c>
      <c r="T129" s="76" t="s">
        <v>62</v>
      </c>
      <c r="U129" s="76" t="s">
        <v>1611</v>
      </c>
      <c r="V129" s="76" t="s">
        <v>162</v>
      </c>
      <c r="W129" s="76" t="s">
        <v>62</v>
      </c>
      <c r="X129" s="76" t="s">
        <v>73</v>
      </c>
      <c r="Y129" s="76" t="s">
        <v>3186</v>
      </c>
      <c r="Z129" s="76" t="s">
        <v>3922</v>
      </c>
      <c r="AA129" s="73">
        <f>IF(Table5[[#This Row],[task_success]]="Yes",1,0)</f>
        <v>0</v>
      </c>
      <c r="AB129" s="73">
        <f>IF(Table5[[#This Row],[task_success]]="Partial",1,0)</f>
        <v>1</v>
      </c>
      <c r="AC129" s="73">
        <f>IF(Table5[[#This Row],[task_success]]="No",1,0)</f>
        <v>0</v>
      </c>
      <c r="AD129" s="76">
        <v>0</v>
      </c>
      <c r="AE129" s="76">
        <v>1</v>
      </c>
      <c r="AF129" s="76">
        <v>1</v>
      </c>
      <c r="AG129" s="74">
        <f>IF(OR(Table5[[#This Row],[severity]]="Medium",Table5[[#This Row],[severity]]="High"),1,0)</f>
        <v>1</v>
      </c>
      <c r="AH129" s="73" t="str">
        <f>TRIM(Table5[[#This Row],[severity]])</f>
        <v>High</v>
      </c>
    </row>
    <row r="130" spans="1:34" ht="409.6" hidden="1">
      <c r="A130" s="72" t="s">
        <v>1454</v>
      </c>
      <c r="B130" s="73" t="s">
        <v>1455</v>
      </c>
      <c r="C130" s="73" t="s">
        <v>149</v>
      </c>
      <c r="D13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30" s="73" t="s">
        <v>1603</v>
      </c>
      <c r="F130" s="73" t="s">
        <v>1604</v>
      </c>
      <c r="G130" s="73" t="s">
        <v>1605</v>
      </c>
      <c r="H130" s="73">
        <v>2</v>
      </c>
      <c r="I130" s="73" t="s">
        <v>1606</v>
      </c>
      <c r="J130" s="73" t="s">
        <v>1616</v>
      </c>
      <c r="K130" s="73" t="s">
        <v>4048</v>
      </c>
      <c r="L130" s="73" t="s">
        <v>1609</v>
      </c>
      <c r="M130" s="73" t="s">
        <v>1617</v>
      </c>
      <c r="N130" s="73" t="s">
        <v>1618</v>
      </c>
      <c r="O130" s="73" t="s">
        <v>62</v>
      </c>
      <c r="P130" s="73" t="s">
        <v>61</v>
      </c>
      <c r="Q130" s="73" t="s">
        <v>62</v>
      </c>
      <c r="R130" s="73" t="s">
        <v>76</v>
      </c>
      <c r="S130" s="73" t="s">
        <v>77</v>
      </c>
      <c r="T130" s="73" t="s">
        <v>61</v>
      </c>
      <c r="U130" s="73" t="s">
        <v>1619</v>
      </c>
      <c r="V130" s="73" t="s">
        <v>72</v>
      </c>
      <c r="W130" s="73" t="s">
        <v>62</v>
      </c>
      <c r="X130" s="73" t="s">
        <v>73</v>
      </c>
      <c r="Y130" s="73" t="s">
        <v>3186</v>
      </c>
      <c r="Z130" s="73" t="s">
        <v>3919</v>
      </c>
      <c r="AA130" s="73">
        <f>IF(Table5[[#This Row],[task_success]]="Yes",1,0)</f>
        <v>1</v>
      </c>
      <c r="AB130" s="73">
        <f>IF(Table5[[#This Row],[task_success]]="Partial",1,0)</f>
        <v>0</v>
      </c>
      <c r="AC130" s="73">
        <f>IF(Table5[[#This Row],[task_success]]="No",1,0)</f>
        <v>0</v>
      </c>
      <c r="AD130" s="73">
        <v>0</v>
      </c>
      <c r="AE130" s="73">
        <v>1</v>
      </c>
      <c r="AF130" s="73">
        <v>0</v>
      </c>
      <c r="AG130" s="74">
        <f>IF(OR(Table5[[#This Row],[severity]]="Medium",Table5[[#This Row],[severity]]="High"),1,0)</f>
        <v>0</v>
      </c>
      <c r="AH130" s="73" t="str">
        <f>TRIM(Table5[[#This Row],[severity]])</f>
        <v>Low</v>
      </c>
    </row>
    <row r="131" spans="1:34" ht="351" hidden="1">
      <c r="A131" s="75" t="s">
        <v>1454</v>
      </c>
      <c r="B131" s="76" t="s">
        <v>1455</v>
      </c>
      <c r="C131" s="76" t="s">
        <v>180</v>
      </c>
      <c r="D13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31" s="76" t="s">
        <v>1628</v>
      </c>
      <c r="F131" s="76" t="s">
        <v>1629</v>
      </c>
      <c r="G131" s="76" t="s">
        <v>1630</v>
      </c>
      <c r="H131" s="76">
        <v>3</v>
      </c>
      <c r="I131" s="76" t="s">
        <v>1631</v>
      </c>
      <c r="J131" s="76" t="s">
        <v>1632</v>
      </c>
      <c r="K131" s="76" t="s">
        <v>2922</v>
      </c>
      <c r="L131" s="76" t="s">
        <v>1634</v>
      </c>
      <c r="M131" s="76" t="s">
        <v>1635</v>
      </c>
      <c r="N131" s="76" t="s">
        <v>1636</v>
      </c>
      <c r="O131" s="76" t="s">
        <v>62</v>
      </c>
      <c r="P131" s="76" t="s">
        <v>61</v>
      </c>
      <c r="Q131" s="76" t="s">
        <v>62</v>
      </c>
      <c r="R131" s="76" t="s">
        <v>76</v>
      </c>
      <c r="S131" s="76" t="s">
        <v>77</v>
      </c>
      <c r="T131" s="76" t="s">
        <v>61</v>
      </c>
      <c r="U131" s="76" t="s">
        <v>1368</v>
      </c>
      <c r="V131" s="76" t="s">
        <v>72</v>
      </c>
      <c r="W131" s="76" t="s">
        <v>62</v>
      </c>
      <c r="X131" s="76" t="s">
        <v>73</v>
      </c>
      <c r="Y131" s="76" t="s">
        <v>3186</v>
      </c>
      <c r="Z131" s="76" t="s">
        <v>3335</v>
      </c>
      <c r="AA131" s="73">
        <f>IF(Table5[[#This Row],[task_success]]="Yes",1,0)</f>
        <v>1</v>
      </c>
      <c r="AB131" s="73">
        <f>IF(Table5[[#This Row],[task_success]]="Partial",1,0)</f>
        <v>0</v>
      </c>
      <c r="AC131" s="73">
        <f>IF(Table5[[#This Row],[task_success]]="No",1,0)</f>
        <v>0</v>
      </c>
      <c r="AD131" s="76">
        <v>0</v>
      </c>
      <c r="AE131" s="76">
        <v>1</v>
      </c>
      <c r="AF131" s="76">
        <v>0</v>
      </c>
      <c r="AG131" s="74">
        <f>IF(OR(Table5[[#This Row],[severity]]="Medium",Table5[[#This Row],[severity]]="High"),1,0)</f>
        <v>0</v>
      </c>
      <c r="AH131" s="73" t="str">
        <f>TRIM(Table5[[#This Row],[severity]])</f>
        <v>Low</v>
      </c>
    </row>
    <row r="132" spans="1:34" ht="351" hidden="1">
      <c r="A132" s="72" t="s">
        <v>1454</v>
      </c>
      <c r="B132" s="73" t="s">
        <v>1455</v>
      </c>
      <c r="C132" s="73" t="s">
        <v>180</v>
      </c>
      <c r="D13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32" s="73" t="s">
        <v>1628</v>
      </c>
      <c r="F132" s="73" t="s">
        <v>1629</v>
      </c>
      <c r="G132" s="73" t="s">
        <v>1630</v>
      </c>
      <c r="H132" s="73">
        <v>3</v>
      </c>
      <c r="I132" s="73" t="s">
        <v>1631</v>
      </c>
      <c r="J132" s="73" t="s">
        <v>1641</v>
      </c>
      <c r="K132" s="73" t="s">
        <v>2922</v>
      </c>
      <c r="L132" s="73" t="s">
        <v>1634</v>
      </c>
      <c r="M132" s="73" t="s">
        <v>1642</v>
      </c>
      <c r="N132" s="73" t="s">
        <v>1643</v>
      </c>
      <c r="O132" s="73" t="s">
        <v>62</v>
      </c>
      <c r="P132" s="73" t="s">
        <v>61</v>
      </c>
      <c r="Q132" s="73" t="s">
        <v>62</v>
      </c>
      <c r="R132" s="73" t="s">
        <v>76</v>
      </c>
      <c r="S132" s="73" t="s">
        <v>77</v>
      </c>
      <c r="T132" s="73" t="s">
        <v>61</v>
      </c>
      <c r="U132" s="73" t="s">
        <v>1368</v>
      </c>
      <c r="V132" s="73" t="s">
        <v>72</v>
      </c>
      <c r="W132" s="73" t="s">
        <v>62</v>
      </c>
      <c r="X132" s="73" t="s">
        <v>73</v>
      </c>
      <c r="Y132" s="73" t="s">
        <v>3186</v>
      </c>
      <c r="Z132" s="73" t="s">
        <v>3339</v>
      </c>
      <c r="AA132" s="73">
        <f>IF(Table5[[#This Row],[task_success]]="Yes",1,0)</f>
        <v>1</v>
      </c>
      <c r="AB132" s="73">
        <f>IF(Table5[[#This Row],[task_success]]="Partial",1,0)</f>
        <v>0</v>
      </c>
      <c r="AC132" s="73">
        <f>IF(Table5[[#This Row],[task_success]]="No",1,0)</f>
        <v>0</v>
      </c>
      <c r="AD132" s="73">
        <v>0</v>
      </c>
      <c r="AE132" s="73">
        <v>1</v>
      </c>
      <c r="AF132" s="73">
        <v>0</v>
      </c>
      <c r="AG132" s="74">
        <f>IF(OR(Table5[[#This Row],[severity]]="Medium",Table5[[#This Row],[severity]]="High"),1,0)</f>
        <v>0</v>
      </c>
      <c r="AH132" s="73" t="str">
        <f>TRIM(Table5[[#This Row],[severity]])</f>
        <v>Low</v>
      </c>
    </row>
    <row r="133" spans="1:34" ht="351" hidden="1">
      <c r="A133" s="75" t="s">
        <v>1454</v>
      </c>
      <c r="B133" s="76" t="s">
        <v>1455</v>
      </c>
      <c r="C133" s="76" t="s">
        <v>180</v>
      </c>
      <c r="D13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33" s="76" t="s">
        <v>1628</v>
      </c>
      <c r="F133" s="76" t="s">
        <v>1629</v>
      </c>
      <c r="G133" s="76" t="s">
        <v>1630</v>
      </c>
      <c r="H133" s="76">
        <v>3</v>
      </c>
      <c r="I133" s="76" t="s">
        <v>1631</v>
      </c>
      <c r="J133" s="76" t="s">
        <v>1648</v>
      </c>
      <c r="K133" s="76" t="s">
        <v>2922</v>
      </c>
      <c r="L133" s="76" t="s">
        <v>1634</v>
      </c>
      <c r="M133" s="76" t="s">
        <v>1649</v>
      </c>
      <c r="N133" s="76" t="s">
        <v>1650</v>
      </c>
      <c r="O133" s="76" t="s">
        <v>62</v>
      </c>
      <c r="P133" s="76" t="s">
        <v>61</v>
      </c>
      <c r="Q133" s="76" t="s">
        <v>62</v>
      </c>
      <c r="R133" s="76" t="s">
        <v>76</v>
      </c>
      <c r="S133" s="76" t="s">
        <v>77</v>
      </c>
      <c r="T133" s="76" t="s">
        <v>61</v>
      </c>
      <c r="U133" s="76" t="s">
        <v>1368</v>
      </c>
      <c r="V133" s="76" t="s">
        <v>72</v>
      </c>
      <c r="W133" s="76" t="s">
        <v>62</v>
      </c>
      <c r="X133" s="76" t="s">
        <v>73</v>
      </c>
      <c r="Y133" s="76" t="s">
        <v>3186</v>
      </c>
      <c r="Z133" s="76" t="s">
        <v>3340</v>
      </c>
      <c r="AA133" s="73">
        <f>IF(Table5[[#This Row],[task_success]]="Yes",1,0)</f>
        <v>1</v>
      </c>
      <c r="AB133" s="73">
        <f>IF(Table5[[#This Row],[task_success]]="Partial",1,0)</f>
        <v>0</v>
      </c>
      <c r="AC133" s="73">
        <f>IF(Table5[[#This Row],[task_success]]="No",1,0)</f>
        <v>0</v>
      </c>
      <c r="AD133" s="76">
        <v>0</v>
      </c>
      <c r="AE133" s="76">
        <v>1</v>
      </c>
      <c r="AF133" s="76">
        <v>0</v>
      </c>
      <c r="AG133" s="74">
        <f>IF(OR(Table5[[#This Row],[severity]]="Medium",Table5[[#This Row],[severity]]="High"),1,0)</f>
        <v>0</v>
      </c>
      <c r="AH133" s="73" t="str">
        <f>TRIM(Table5[[#This Row],[severity]])</f>
        <v>Low</v>
      </c>
    </row>
    <row r="134" spans="1:34" ht="409.6" hidden="1">
      <c r="A134" s="72" t="s">
        <v>1454</v>
      </c>
      <c r="B134" s="73" t="s">
        <v>1455</v>
      </c>
      <c r="C134" s="73" t="s">
        <v>180</v>
      </c>
      <c r="D13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34" s="73" t="s">
        <v>1655</v>
      </c>
      <c r="F134" s="73" t="s">
        <v>1656</v>
      </c>
      <c r="G134" s="73" t="s">
        <v>1657</v>
      </c>
      <c r="H134" s="73">
        <v>3</v>
      </c>
      <c r="I134" s="73" t="s">
        <v>1658</v>
      </c>
      <c r="J134" s="73" t="s">
        <v>1659</v>
      </c>
      <c r="K134" s="73" t="s">
        <v>2926</v>
      </c>
      <c r="L134" s="73" t="s">
        <v>1661</v>
      </c>
      <c r="M134" s="73" t="s">
        <v>1662</v>
      </c>
      <c r="N134" s="73" t="s">
        <v>1663</v>
      </c>
      <c r="O134" s="73" t="s">
        <v>62</v>
      </c>
      <c r="P134" s="73" t="s">
        <v>61</v>
      </c>
      <c r="Q134" s="73" t="s">
        <v>62</v>
      </c>
      <c r="R134" s="73" t="s">
        <v>222</v>
      </c>
      <c r="S134" s="73" t="s">
        <v>77</v>
      </c>
      <c r="T134" s="73" t="s">
        <v>61</v>
      </c>
      <c r="U134" s="73" t="s">
        <v>4049</v>
      </c>
      <c r="V134" s="73" t="s">
        <v>72</v>
      </c>
      <c r="W134" s="73" t="s">
        <v>62</v>
      </c>
      <c r="X134" s="73" t="s">
        <v>73</v>
      </c>
      <c r="Y134" s="73" t="s">
        <v>3186</v>
      </c>
      <c r="Z134" s="73" t="s">
        <v>3831</v>
      </c>
      <c r="AA134" s="73">
        <f>IF(Table5[[#This Row],[task_success]]="Yes",1,0)</f>
        <v>1</v>
      </c>
      <c r="AB134" s="73">
        <f>IF(Table5[[#This Row],[task_success]]="Partial",1,0)</f>
        <v>0</v>
      </c>
      <c r="AC134" s="73">
        <f>IF(Table5[[#This Row],[task_success]]="No",1,0)</f>
        <v>0</v>
      </c>
      <c r="AD134" s="73">
        <v>0</v>
      </c>
      <c r="AE134" s="73">
        <v>1</v>
      </c>
      <c r="AF134" s="73">
        <v>0</v>
      </c>
      <c r="AG134" s="74">
        <f>IF(OR(Table5[[#This Row],[severity]]="Medium",Table5[[#This Row],[severity]]="High"),1,0)</f>
        <v>0</v>
      </c>
      <c r="AH134" s="73" t="str">
        <f>TRIM(Table5[[#This Row],[severity]])</f>
        <v>Low</v>
      </c>
    </row>
    <row r="135" spans="1:34" ht="409.6" hidden="1">
      <c r="A135" s="75" t="s">
        <v>1454</v>
      </c>
      <c r="B135" s="76" t="s">
        <v>1455</v>
      </c>
      <c r="C135" s="76" t="s">
        <v>180</v>
      </c>
      <c r="D13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35" s="76" t="s">
        <v>1655</v>
      </c>
      <c r="F135" s="76" t="s">
        <v>1656</v>
      </c>
      <c r="G135" s="76" t="s">
        <v>1657</v>
      </c>
      <c r="H135" s="76">
        <v>3</v>
      </c>
      <c r="I135" s="76" t="s">
        <v>1658</v>
      </c>
      <c r="J135" s="76" t="s">
        <v>1670</v>
      </c>
      <c r="K135" s="76" t="s">
        <v>2926</v>
      </c>
      <c r="L135" s="76" t="s">
        <v>1661</v>
      </c>
      <c r="M135" s="76" t="s">
        <v>1671</v>
      </c>
      <c r="N135" s="76" t="s">
        <v>1672</v>
      </c>
      <c r="O135" s="76" t="s">
        <v>62</v>
      </c>
      <c r="P135" s="76" t="s">
        <v>61</v>
      </c>
      <c r="Q135" s="76" t="s">
        <v>62</v>
      </c>
      <c r="R135" s="76" t="s">
        <v>222</v>
      </c>
      <c r="S135" s="76" t="s">
        <v>77</v>
      </c>
      <c r="T135" s="76" t="s">
        <v>61</v>
      </c>
      <c r="U135" s="76" t="s">
        <v>4049</v>
      </c>
      <c r="V135" s="76" t="s">
        <v>72</v>
      </c>
      <c r="W135" s="76" t="s">
        <v>62</v>
      </c>
      <c r="X135" s="76" t="s">
        <v>73</v>
      </c>
      <c r="Y135" s="76" t="s">
        <v>3186</v>
      </c>
      <c r="Z135" s="76" t="s">
        <v>3832</v>
      </c>
      <c r="AA135" s="73">
        <f>IF(Table5[[#This Row],[task_success]]="Yes",1,0)</f>
        <v>1</v>
      </c>
      <c r="AB135" s="73">
        <f>IF(Table5[[#This Row],[task_success]]="Partial",1,0)</f>
        <v>0</v>
      </c>
      <c r="AC135" s="73">
        <f>IF(Table5[[#This Row],[task_success]]="No",1,0)</f>
        <v>0</v>
      </c>
      <c r="AD135" s="76">
        <v>0</v>
      </c>
      <c r="AE135" s="76">
        <v>1</v>
      </c>
      <c r="AF135" s="76">
        <v>0</v>
      </c>
      <c r="AG135" s="74">
        <f>IF(OR(Table5[[#This Row],[severity]]="Medium",Table5[[#This Row],[severity]]="High"),1,0)</f>
        <v>0</v>
      </c>
      <c r="AH135" s="73" t="str">
        <f>TRIM(Table5[[#This Row],[severity]])</f>
        <v>Low</v>
      </c>
    </row>
    <row r="136" spans="1:34" ht="409.6" hidden="1">
      <c r="A136" s="72" t="s">
        <v>1454</v>
      </c>
      <c r="B136" s="73" t="s">
        <v>1455</v>
      </c>
      <c r="C136" s="73" t="s">
        <v>180</v>
      </c>
      <c r="D13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36" s="73" t="s">
        <v>1655</v>
      </c>
      <c r="F136" s="73" t="s">
        <v>1656</v>
      </c>
      <c r="G136" s="73" t="s">
        <v>1657</v>
      </c>
      <c r="H136" s="73">
        <v>3</v>
      </c>
      <c r="I136" s="73" t="s">
        <v>1658</v>
      </c>
      <c r="J136" s="73" t="s">
        <v>1677</v>
      </c>
      <c r="K136" s="73" t="s">
        <v>2926</v>
      </c>
      <c r="L136" s="73" t="s">
        <v>1661</v>
      </c>
      <c r="M136" s="73" t="s">
        <v>1678</v>
      </c>
      <c r="N136" s="73" t="s">
        <v>1679</v>
      </c>
      <c r="O136" s="73" t="s">
        <v>62</v>
      </c>
      <c r="P136" s="73" t="s">
        <v>61</v>
      </c>
      <c r="Q136" s="73" t="s">
        <v>62</v>
      </c>
      <c r="R136" s="73" t="s">
        <v>222</v>
      </c>
      <c r="S136" s="73" t="s">
        <v>77</v>
      </c>
      <c r="T136" s="73" t="s">
        <v>61</v>
      </c>
      <c r="U136" s="73" t="s">
        <v>4049</v>
      </c>
      <c r="V136" s="73" t="s">
        <v>72</v>
      </c>
      <c r="W136" s="73" t="s">
        <v>62</v>
      </c>
      <c r="X136" s="73" t="s">
        <v>73</v>
      </c>
      <c r="Y136" s="73" t="s">
        <v>3186</v>
      </c>
      <c r="Z136" s="73" t="s">
        <v>3836</v>
      </c>
      <c r="AA136" s="73">
        <f>IF(Table5[[#This Row],[task_success]]="Yes",1,0)</f>
        <v>1</v>
      </c>
      <c r="AB136" s="73">
        <f>IF(Table5[[#This Row],[task_success]]="Partial",1,0)</f>
        <v>0</v>
      </c>
      <c r="AC136" s="73">
        <f>IF(Table5[[#This Row],[task_success]]="No",1,0)</f>
        <v>0</v>
      </c>
      <c r="AD136" s="73">
        <v>0</v>
      </c>
      <c r="AE136" s="73">
        <v>1</v>
      </c>
      <c r="AF136" s="73">
        <v>0</v>
      </c>
      <c r="AG136" s="74">
        <f>IF(OR(Table5[[#This Row],[severity]]="Medium",Table5[[#This Row],[severity]]="High"),1,0)</f>
        <v>0</v>
      </c>
      <c r="AH136" s="73" t="str">
        <f>TRIM(Table5[[#This Row],[severity]])</f>
        <v>Low</v>
      </c>
    </row>
    <row r="137" spans="1:34" ht="284.25" hidden="1">
      <c r="A137" s="75" t="s">
        <v>1684</v>
      </c>
      <c r="B137" s="76" t="s">
        <v>1685</v>
      </c>
      <c r="C137" s="76" t="s">
        <v>51</v>
      </c>
      <c r="D13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37" s="76" t="s">
        <v>1686</v>
      </c>
      <c r="F137" s="76" t="s">
        <v>2932</v>
      </c>
      <c r="G137" s="76" t="s">
        <v>1688</v>
      </c>
      <c r="H137" s="76">
        <v>1</v>
      </c>
      <c r="I137" s="76" t="s">
        <v>2933</v>
      </c>
      <c r="J137" s="76" t="s">
        <v>2933</v>
      </c>
      <c r="K137" s="76" t="s">
        <v>4050</v>
      </c>
      <c r="L137" s="76" t="s">
        <v>1691</v>
      </c>
      <c r="M137" s="76" t="s">
        <v>1692</v>
      </c>
      <c r="N137" s="76" t="s">
        <v>1693</v>
      </c>
      <c r="O137" s="76" t="s">
        <v>62</v>
      </c>
      <c r="P137" s="76" t="s">
        <v>61</v>
      </c>
      <c r="Q137" s="76" t="s">
        <v>62</v>
      </c>
      <c r="R137" s="76" t="s">
        <v>76</v>
      </c>
      <c r="S137" s="76" t="s">
        <v>77</v>
      </c>
      <c r="T137" s="76" t="s">
        <v>61</v>
      </c>
      <c r="U137" s="76" t="s">
        <v>1368</v>
      </c>
      <c r="V137" s="76" t="s">
        <v>72</v>
      </c>
      <c r="W137" s="76" t="s">
        <v>62</v>
      </c>
      <c r="X137" s="76" t="s">
        <v>73</v>
      </c>
      <c r="Y137" s="76" t="s">
        <v>3186</v>
      </c>
      <c r="Z137" s="76" t="s">
        <v>3719</v>
      </c>
      <c r="AA137" s="73">
        <f>IF(Table5[[#This Row],[task_success]]="Yes",1,0)</f>
        <v>1</v>
      </c>
      <c r="AB137" s="73">
        <f>IF(Table5[[#This Row],[task_success]]="Partial",1,0)</f>
        <v>0</v>
      </c>
      <c r="AC137" s="73">
        <f>IF(Table5[[#This Row],[task_success]]="No",1,0)</f>
        <v>0</v>
      </c>
      <c r="AD137" s="76">
        <v>0</v>
      </c>
      <c r="AE137" s="76">
        <v>1</v>
      </c>
      <c r="AF137" s="76">
        <v>0</v>
      </c>
      <c r="AG137" s="74">
        <f>IF(OR(Table5[[#This Row],[severity]]="Medium",Table5[[#This Row],[severity]]="High"),1,0)</f>
        <v>0</v>
      </c>
      <c r="AH137" s="73" t="str">
        <f>TRIM(Table5[[#This Row],[severity]])</f>
        <v>Low</v>
      </c>
    </row>
    <row r="138" spans="1:34" ht="284.25" hidden="1">
      <c r="A138" s="72" t="s">
        <v>1684</v>
      </c>
      <c r="B138" s="73" t="s">
        <v>1685</v>
      </c>
      <c r="C138" s="73" t="s">
        <v>114</v>
      </c>
      <c r="D13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138" s="73" t="s">
        <v>1698</v>
      </c>
      <c r="F138" s="73" t="s">
        <v>1699</v>
      </c>
      <c r="G138" s="73" t="s">
        <v>1700</v>
      </c>
      <c r="H138" s="73">
        <v>1</v>
      </c>
      <c r="I138" s="73" t="s">
        <v>1701</v>
      </c>
      <c r="J138" s="73" t="s">
        <v>1701</v>
      </c>
      <c r="K138" s="73" t="s">
        <v>2936</v>
      </c>
      <c r="L138" s="73" t="s">
        <v>1703</v>
      </c>
      <c r="M138" s="73" t="s">
        <v>1704</v>
      </c>
      <c r="N138" s="73" t="s">
        <v>1705</v>
      </c>
      <c r="O138" s="73" t="s">
        <v>62</v>
      </c>
      <c r="P138" s="73" t="s">
        <v>61</v>
      </c>
      <c r="Q138" s="73" t="s">
        <v>62</v>
      </c>
      <c r="R138" s="73" t="s">
        <v>76</v>
      </c>
      <c r="S138" s="73" t="s">
        <v>77</v>
      </c>
      <c r="T138" s="73" t="s">
        <v>61</v>
      </c>
      <c r="U138" s="73" t="s">
        <v>1368</v>
      </c>
      <c r="V138" s="73" t="s">
        <v>72</v>
      </c>
      <c r="W138" s="73" t="s">
        <v>62</v>
      </c>
      <c r="X138" s="73" t="s">
        <v>73</v>
      </c>
      <c r="Y138" s="73" t="s">
        <v>3186</v>
      </c>
      <c r="Z138" s="73" t="s">
        <v>3822</v>
      </c>
      <c r="AA138" s="73">
        <f>IF(Table5[[#This Row],[task_success]]="Yes",1,0)</f>
        <v>1</v>
      </c>
      <c r="AB138" s="73">
        <f>IF(Table5[[#This Row],[task_success]]="Partial",1,0)</f>
        <v>0</v>
      </c>
      <c r="AC138" s="73">
        <f>IF(Table5[[#This Row],[task_success]]="No",1,0)</f>
        <v>0</v>
      </c>
      <c r="AD138" s="73">
        <v>0</v>
      </c>
      <c r="AE138" s="73">
        <v>1</v>
      </c>
      <c r="AF138" s="73">
        <v>0</v>
      </c>
      <c r="AG138" s="74">
        <f>IF(OR(Table5[[#This Row],[severity]]="Medium",Table5[[#This Row],[severity]]="High"),1,0)</f>
        <v>0</v>
      </c>
      <c r="AH138" s="73" t="str">
        <f>TRIM(Table5[[#This Row],[severity]])</f>
        <v>Low</v>
      </c>
    </row>
    <row r="139" spans="1:34" ht="409.6" hidden="1">
      <c r="A139" s="75" t="s">
        <v>1684</v>
      </c>
      <c r="B139" s="76" t="s">
        <v>1685</v>
      </c>
      <c r="C139" s="76" t="s">
        <v>149</v>
      </c>
      <c r="D13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39" s="76" t="s">
        <v>1710</v>
      </c>
      <c r="F139" s="76" t="s">
        <v>1711</v>
      </c>
      <c r="G139" s="76" t="s">
        <v>1712</v>
      </c>
      <c r="H139" s="76">
        <v>1</v>
      </c>
      <c r="I139" s="76" t="s">
        <v>1713</v>
      </c>
      <c r="J139" s="76" t="s">
        <v>1713</v>
      </c>
      <c r="K139" s="76" t="s">
        <v>2937</v>
      </c>
      <c r="L139" s="76" t="s">
        <v>1715</v>
      </c>
      <c r="M139" s="76" t="s">
        <v>1692</v>
      </c>
      <c r="N139" s="76" t="s">
        <v>1716</v>
      </c>
      <c r="O139" s="76" t="s">
        <v>61</v>
      </c>
      <c r="P139" s="76" t="s">
        <v>61</v>
      </c>
      <c r="Q139" s="76" t="s">
        <v>62</v>
      </c>
      <c r="R139" s="76" t="s">
        <v>3709</v>
      </c>
      <c r="S139" s="76" t="s">
        <v>64</v>
      </c>
      <c r="T139" s="76" t="s">
        <v>62</v>
      </c>
      <c r="U139" s="76" t="s">
        <v>1718</v>
      </c>
      <c r="V139" s="76" t="s">
        <v>66</v>
      </c>
      <c r="W139" s="76" t="s">
        <v>62</v>
      </c>
      <c r="X139" s="76" t="s">
        <v>73</v>
      </c>
      <c r="Y139" s="76" t="s">
        <v>3186</v>
      </c>
      <c r="Z139" s="76" t="s">
        <v>3708</v>
      </c>
      <c r="AA139" s="73">
        <f>IF(Table5[[#This Row],[task_success]]="Yes",1,0)</f>
        <v>0</v>
      </c>
      <c r="AB139" s="73">
        <f>IF(Table5[[#This Row],[task_success]]="Partial",1,0)</f>
        <v>0</v>
      </c>
      <c r="AC139" s="73">
        <f>IF(Table5[[#This Row],[task_success]]="No",1,0)</f>
        <v>1</v>
      </c>
      <c r="AD139" s="76">
        <v>0</v>
      </c>
      <c r="AE139" s="76">
        <v>1</v>
      </c>
      <c r="AF139" s="76">
        <v>1</v>
      </c>
      <c r="AG139" s="74">
        <f>IF(OR(Table5[[#This Row],[severity]]="Medium",Table5[[#This Row],[severity]]="High"),1,0)</f>
        <v>1</v>
      </c>
      <c r="AH139" s="73" t="str">
        <f>TRIM(Table5[[#This Row],[severity]])</f>
        <v>High</v>
      </c>
    </row>
    <row r="140" spans="1:34" ht="401.25" hidden="1">
      <c r="A140" s="72" t="s">
        <v>1721</v>
      </c>
      <c r="B140" s="73" t="s">
        <v>1722</v>
      </c>
      <c r="C140" s="73" t="s">
        <v>51</v>
      </c>
      <c r="D14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40" s="73" t="s">
        <v>1723</v>
      </c>
      <c r="F140" s="73" t="s">
        <v>2938</v>
      </c>
      <c r="G140" s="73" t="s">
        <v>1725</v>
      </c>
      <c r="H140" s="73">
        <v>2</v>
      </c>
      <c r="I140" s="73" t="s">
        <v>1726</v>
      </c>
      <c r="J140" s="73" t="s">
        <v>1727</v>
      </c>
      <c r="K140" s="73" t="s">
        <v>4051</v>
      </c>
      <c r="L140" s="73" t="s">
        <v>1729</v>
      </c>
      <c r="M140" s="73" t="s">
        <v>1730</v>
      </c>
      <c r="N140" s="73" t="s">
        <v>1731</v>
      </c>
      <c r="O140" s="73" t="s">
        <v>62</v>
      </c>
      <c r="P140" s="73" t="s">
        <v>61</v>
      </c>
      <c r="Q140" s="73" t="s">
        <v>62</v>
      </c>
      <c r="R140" s="73" t="s">
        <v>76</v>
      </c>
      <c r="S140" s="73" t="s">
        <v>77</v>
      </c>
      <c r="T140" s="73" t="s">
        <v>61</v>
      </c>
      <c r="U140" s="73" t="s">
        <v>1368</v>
      </c>
      <c r="V140" s="73" t="s">
        <v>72</v>
      </c>
      <c r="W140" s="73" t="s">
        <v>62</v>
      </c>
      <c r="X140" s="73" t="s">
        <v>73</v>
      </c>
      <c r="Y140" s="73" t="s">
        <v>3186</v>
      </c>
      <c r="Z140" s="73" t="s">
        <v>3886</v>
      </c>
      <c r="AA140" s="73">
        <f>IF(Table5[[#This Row],[task_success]]="Yes",1,0)</f>
        <v>1</v>
      </c>
      <c r="AB140" s="73">
        <f>IF(Table5[[#This Row],[task_success]]="Partial",1,0)</f>
        <v>0</v>
      </c>
      <c r="AC140" s="73">
        <f>IF(Table5[[#This Row],[task_success]]="No",1,0)</f>
        <v>0</v>
      </c>
      <c r="AD140" s="73">
        <v>0</v>
      </c>
      <c r="AE140" s="73">
        <v>1</v>
      </c>
      <c r="AF140" s="73">
        <v>0</v>
      </c>
      <c r="AG140" s="74">
        <f>IF(OR(Table5[[#This Row],[severity]]="Medium",Table5[[#This Row],[severity]]="High"),1,0)</f>
        <v>0</v>
      </c>
      <c r="AH140" s="73" t="str">
        <f>TRIM(Table5[[#This Row],[severity]])</f>
        <v>Low</v>
      </c>
    </row>
    <row r="141" spans="1:34" ht="401.25" hidden="1">
      <c r="A141" s="75" t="s">
        <v>1721</v>
      </c>
      <c r="B141" s="76" t="s">
        <v>1722</v>
      </c>
      <c r="C141" s="76" t="s">
        <v>51</v>
      </c>
      <c r="D14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41" s="76" t="s">
        <v>1723</v>
      </c>
      <c r="F141" s="76" t="s">
        <v>2938</v>
      </c>
      <c r="G141" s="76" t="s">
        <v>1725</v>
      </c>
      <c r="H141" s="76">
        <v>2</v>
      </c>
      <c r="I141" s="76" t="s">
        <v>1726</v>
      </c>
      <c r="J141" s="76" t="s">
        <v>1736</v>
      </c>
      <c r="K141" s="76" t="s">
        <v>4052</v>
      </c>
      <c r="L141" s="76" t="s">
        <v>1729</v>
      </c>
      <c r="M141" s="76" t="s">
        <v>619</v>
      </c>
      <c r="N141" s="76" t="s">
        <v>1737</v>
      </c>
      <c r="O141" s="76" t="s">
        <v>62</v>
      </c>
      <c r="P141" s="76" t="s">
        <v>61</v>
      </c>
      <c r="Q141" s="76" t="s">
        <v>62</v>
      </c>
      <c r="R141" s="76" t="s">
        <v>76</v>
      </c>
      <c r="S141" s="76" t="s">
        <v>77</v>
      </c>
      <c r="T141" s="76" t="s">
        <v>61</v>
      </c>
      <c r="U141" s="76" t="s">
        <v>1368</v>
      </c>
      <c r="V141" s="76" t="s">
        <v>72</v>
      </c>
      <c r="W141" s="76" t="s">
        <v>62</v>
      </c>
      <c r="X141" s="76" t="s">
        <v>73</v>
      </c>
      <c r="Y141" s="76" t="s">
        <v>3186</v>
      </c>
      <c r="Z141" s="76" t="s">
        <v>3887</v>
      </c>
      <c r="AA141" s="73">
        <f>IF(Table5[[#This Row],[task_success]]="Yes",1,0)</f>
        <v>1</v>
      </c>
      <c r="AB141" s="73">
        <f>IF(Table5[[#This Row],[task_success]]="Partial",1,0)</f>
        <v>0</v>
      </c>
      <c r="AC141" s="73">
        <f>IF(Table5[[#This Row],[task_success]]="No",1,0)</f>
        <v>0</v>
      </c>
      <c r="AD141" s="76">
        <v>0</v>
      </c>
      <c r="AE141" s="76">
        <v>1</v>
      </c>
      <c r="AF141" s="76">
        <v>0</v>
      </c>
      <c r="AG141" s="74">
        <f>IF(OR(Table5[[#This Row],[severity]]="Medium",Table5[[#This Row],[severity]]="High"),1,0)</f>
        <v>0</v>
      </c>
      <c r="AH141" s="73" t="str">
        <f>TRIM(Table5[[#This Row],[severity]])</f>
        <v>Low</v>
      </c>
    </row>
    <row r="142" spans="1:34" ht="401.25" hidden="1">
      <c r="A142" s="72" t="s">
        <v>1721</v>
      </c>
      <c r="B142" s="73" t="s">
        <v>1722</v>
      </c>
      <c r="C142" s="73" t="s">
        <v>51</v>
      </c>
      <c r="D14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42" s="73" t="s">
        <v>1740</v>
      </c>
      <c r="F142" s="73" t="s">
        <v>2942</v>
      </c>
      <c r="G142" s="73" t="s">
        <v>1742</v>
      </c>
      <c r="H142" s="73">
        <v>2</v>
      </c>
      <c r="I142" s="73" t="s">
        <v>1726</v>
      </c>
      <c r="J142" s="73" t="s">
        <v>1727</v>
      </c>
      <c r="K142" s="73" t="s">
        <v>4051</v>
      </c>
      <c r="L142" s="73" t="s">
        <v>1743</v>
      </c>
      <c r="M142" s="73" t="s">
        <v>1730</v>
      </c>
      <c r="N142" s="73" t="s">
        <v>1744</v>
      </c>
      <c r="O142" s="73" t="s">
        <v>62</v>
      </c>
      <c r="P142" s="73" t="s">
        <v>61</v>
      </c>
      <c r="Q142" s="73" t="s">
        <v>62</v>
      </c>
      <c r="R142" s="73" t="s">
        <v>76</v>
      </c>
      <c r="S142" s="73" t="s">
        <v>77</v>
      </c>
      <c r="T142" s="73" t="s">
        <v>61</v>
      </c>
      <c r="U142" s="73" t="s">
        <v>1368</v>
      </c>
      <c r="V142" s="73" t="s">
        <v>72</v>
      </c>
      <c r="W142" s="73" t="s">
        <v>62</v>
      </c>
      <c r="X142" s="73" t="s">
        <v>73</v>
      </c>
      <c r="Y142" s="73" t="s">
        <v>3186</v>
      </c>
      <c r="Z142" s="73" t="s">
        <v>3308</v>
      </c>
      <c r="AA142" s="73">
        <f>IF(Table5[[#This Row],[task_success]]="Yes",1,0)</f>
        <v>1</v>
      </c>
      <c r="AB142" s="73">
        <f>IF(Table5[[#This Row],[task_success]]="Partial",1,0)</f>
        <v>0</v>
      </c>
      <c r="AC142" s="73">
        <f>IF(Table5[[#This Row],[task_success]]="No",1,0)</f>
        <v>0</v>
      </c>
      <c r="AD142" s="73">
        <v>0</v>
      </c>
      <c r="AE142" s="73">
        <v>1</v>
      </c>
      <c r="AF142" s="73">
        <v>0</v>
      </c>
      <c r="AG142" s="74">
        <f>IF(OR(Table5[[#This Row],[severity]]="Medium",Table5[[#This Row],[severity]]="High"),1,0)</f>
        <v>0</v>
      </c>
      <c r="AH142" s="73" t="str">
        <f>TRIM(Table5[[#This Row],[severity]])</f>
        <v>Low</v>
      </c>
    </row>
    <row r="143" spans="1:34" ht="401.25" hidden="1">
      <c r="A143" s="75" t="s">
        <v>1721</v>
      </c>
      <c r="B143" s="76" t="s">
        <v>1722</v>
      </c>
      <c r="C143" s="76" t="s">
        <v>51</v>
      </c>
      <c r="D14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43" s="76" t="s">
        <v>1740</v>
      </c>
      <c r="F143" s="76" t="s">
        <v>2942</v>
      </c>
      <c r="G143" s="76" t="s">
        <v>1742</v>
      </c>
      <c r="H143" s="76">
        <v>2</v>
      </c>
      <c r="I143" s="76" t="s">
        <v>1726</v>
      </c>
      <c r="J143" s="76" t="s">
        <v>1736</v>
      </c>
      <c r="K143" s="76" t="s">
        <v>4052</v>
      </c>
      <c r="L143" s="76" t="s">
        <v>1743</v>
      </c>
      <c r="M143" s="76" t="s">
        <v>619</v>
      </c>
      <c r="N143" s="76" t="s">
        <v>1747</v>
      </c>
      <c r="O143" s="76" t="s">
        <v>62</v>
      </c>
      <c r="P143" s="76" t="s">
        <v>61</v>
      </c>
      <c r="Q143" s="76" t="s">
        <v>62</v>
      </c>
      <c r="R143" s="76" t="s">
        <v>76</v>
      </c>
      <c r="S143" s="76" t="s">
        <v>77</v>
      </c>
      <c r="T143" s="76" t="s">
        <v>61</v>
      </c>
      <c r="U143" s="76" t="s">
        <v>1368</v>
      </c>
      <c r="V143" s="76" t="s">
        <v>72</v>
      </c>
      <c r="W143" s="76" t="s">
        <v>62</v>
      </c>
      <c r="X143" s="76" t="s">
        <v>73</v>
      </c>
      <c r="Y143" s="76" t="s">
        <v>3186</v>
      </c>
      <c r="Z143" s="76" t="s">
        <v>3309</v>
      </c>
      <c r="AA143" s="73">
        <f>IF(Table5[[#This Row],[task_success]]="Yes",1,0)</f>
        <v>1</v>
      </c>
      <c r="AB143" s="73">
        <f>IF(Table5[[#This Row],[task_success]]="Partial",1,0)</f>
        <v>0</v>
      </c>
      <c r="AC143" s="73">
        <f>IF(Table5[[#This Row],[task_success]]="No",1,0)</f>
        <v>0</v>
      </c>
      <c r="AD143" s="76">
        <v>0</v>
      </c>
      <c r="AE143" s="76">
        <v>1</v>
      </c>
      <c r="AF143" s="76">
        <v>0</v>
      </c>
      <c r="AG143" s="74">
        <f>IF(OR(Table5[[#This Row],[severity]]="Medium",Table5[[#This Row],[severity]]="High"),1,0)</f>
        <v>0</v>
      </c>
      <c r="AH143" s="73" t="str">
        <f>TRIM(Table5[[#This Row],[severity]])</f>
        <v>Low</v>
      </c>
    </row>
    <row r="144" spans="1:34" ht="401.25" hidden="1">
      <c r="A144" s="72" t="s">
        <v>1721</v>
      </c>
      <c r="B144" s="73" t="s">
        <v>1722</v>
      </c>
      <c r="C144" s="73" t="s">
        <v>149</v>
      </c>
      <c r="D14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44" s="73" t="s">
        <v>1750</v>
      </c>
      <c r="F144" s="73" t="s">
        <v>1751</v>
      </c>
      <c r="G144" s="73" t="s">
        <v>1752</v>
      </c>
      <c r="H144" s="73">
        <v>1</v>
      </c>
      <c r="I144" s="73" t="s">
        <v>1753</v>
      </c>
      <c r="J144" s="73" t="s">
        <v>1753</v>
      </c>
      <c r="K144" s="73" t="s">
        <v>1754</v>
      </c>
      <c r="L144" s="73" t="s">
        <v>1755</v>
      </c>
      <c r="M144" s="73" t="s">
        <v>1756</v>
      </c>
      <c r="N144" s="73" t="s">
        <v>1757</v>
      </c>
      <c r="O144" s="73" t="s">
        <v>62</v>
      </c>
      <c r="P144" s="73" t="s">
        <v>61</v>
      </c>
      <c r="Q144" s="73" t="s">
        <v>62</v>
      </c>
      <c r="R144" s="73" t="s">
        <v>76</v>
      </c>
      <c r="S144" s="73" t="s">
        <v>77</v>
      </c>
      <c r="T144" s="73" t="s">
        <v>61</v>
      </c>
      <c r="U144" s="73" t="s">
        <v>1368</v>
      </c>
      <c r="V144" s="73" t="s">
        <v>72</v>
      </c>
      <c r="W144" s="73" t="s">
        <v>62</v>
      </c>
      <c r="X144" s="73" t="s">
        <v>73</v>
      </c>
      <c r="Y144" s="73" t="s">
        <v>3186</v>
      </c>
      <c r="Z144" s="73" t="s">
        <v>3686</v>
      </c>
      <c r="AA144" s="73">
        <f>IF(Table5[[#This Row],[task_success]]="Yes",1,0)</f>
        <v>1</v>
      </c>
      <c r="AB144" s="73">
        <f>IF(Table5[[#This Row],[task_success]]="Partial",1,0)</f>
        <v>0</v>
      </c>
      <c r="AC144" s="73">
        <f>IF(Table5[[#This Row],[task_success]]="No",1,0)</f>
        <v>0</v>
      </c>
      <c r="AD144" s="73">
        <v>0</v>
      </c>
      <c r="AE144" s="73">
        <v>1</v>
      </c>
      <c r="AF144" s="73">
        <v>0</v>
      </c>
      <c r="AG144" s="74">
        <f>IF(OR(Table5[[#This Row],[severity]]="Medium",Table5[[#This Row],[severity]]="High"),1,0)</f>
        <v>0</v>
      </c>
      <c r="AH144" s="73" t="str">
        <f>TRIM(Table5[[#This Row],[severity]])</f>
        <v>Low</v>
      </c>
    </row>
    <row r="145" spans="1:34" ht="401.25" hidden="1">
      <c r="A145" s="75" t="s">
        <v>1721</v>
      </c>
      <c r="B145" s="76" t="s">
        <v>1722</v>
      </c>
      <c r="C145" s="76" t="s">
        <v>149</v>
      </c>
      <c r="D14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45" s="76" t="s">
        <v>1764</v>
      </c>
      <c r="F145" s="76" t="s">
        <v>1765</v>
      </c>
      <c r="G145" s="76" t="s">
        <v>1766</v>
      </c>
      <c r="H145" s="76">
        <v>1</v>
      </c>
      <c r="I145" s="76" t="s">
        <v>1753</v>
      </c>
      <c r="J145" s="76" t="s">
        <v>1753</v>
      </c>
      <c r="K145" s="76" t="s">
        <v>1754</v>
      </c>
      <c r="L145" s="76" t="s">
        <v>1768</v>
      </c>
      <c r="M145" s="76" t="s">
        <v>1756</v>
      </c>
      <c r="N145" s="76" t="s">
        <v>1769</v>
      </c>
      <c r="O145" s="76" t="s">
        <v>62</v>
      </c>
      <c r="P145" s="76" t="s">
        <v>61</v>
      </c>
      <c r="Q145" s="76" t="s">
        <v>62</v>
      </c>
      <c r="R145" s="76" t="s">
        <v>76</v>
      </c>
      <c r="S145" s="76" t="s">
        <v>77</v>
      </c>
      <c r="T145" s="76" t="s">
        <v>61</v>
      </c>
      <c r="U145" s="76" t="s">
        <v>4053</v>
      </c>
      <c r="V145" s="76" t="s">
        <v>72</v>
      </c>
      <c r="W145" s="76" t="s">
        <v>62</v>
      </c>
      <c r="X145" s="76" t="s">
        <v>73</v>
      </c>
      <c r="Y145" s="76" t="s">
        <v>3186</v>
      </c>
      <c r="Z145" s="76" t="s">
        <v>3597</v>
      </c>
      <c r="AA145" s="73">
        <f>IF(Table5[[#This Row],[task_success]]="Yes",1,0)</f>
        <v>1</v>
      </c>
      <c r="AB145" s="73">
        <f>IF(Table5[[#This Row],[task_success]]="Partial",1,0)</f>
        <v>0</v>
      </c>
      <c r="AC145" s="73">
        <f>IF(Table5[[#This Row],[task_success]]="No",1,0)</f>
        <v>0</v>
      </c>
      <c r="AD145" s="76">
        <v>0</v>
      </c>
      <c r="AE145" s="76">
        <v>1</v>
      </c>
      <c r="AF145" s="76">
        <v>0</v>
      </c>
      <c r="AG145" s="74">
        <f>IF(OR(Table5[[#This Row],[severity]]="Medium",Table5[[#This Row],[severity]]="High"),1,0)</f>
        <v>0</v>
      </c>
      <c r="AH145" s="73" t="str">
        <f>TRIM(Table5[[#This Row],[severity]])</f>
        <v>Low</v>
      </c>
    </row>
    <row r="146" spans="1:34" ht="401.25" hidden="1">
      <c r="A146" s="72" t="s">
        <v>1721</v>
      </c>
      <c r="B146" s="73" t="s">
        <v>1722</v>
      </c>
      <c r="C146" s="73" t="s">
        <v>180</v>
      </c>
      <c r="D14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46" s="73" t="s">
        <v>1773</v>
      </c>
      <c r="F146" s="73" t="s">
        <v>1774</v>
      </c>
      <c r="G146" s="73" t="s">
        <v>1775</v>
      </c>
      <c r="H146" s="73">
        <v>1</v>
      </c>
      <c r="I146" s="73" t="s">
        <v>1776</v>
      </c>
      <c r="J146" s="73" t="s">
        <v>1776</v>
      </c>
      <c r="K146" s="73" t="s">
        <v>2945</v>
      </c>
      <c r="L146" s="73" t="s">
        <v>1778</v>
      </c>
      <c r="M146" s="73" t="s">
        <v>1779</v>
      </c>
      <c r="N146" s="73" t="s">
        <v>1780</v>
      </c>
      <c r="O146" s="73" t="s">
        <v>62</v>
      </c>
      <c r="P146" s="73" t="s">
        <v>61</v>
      </c>
      <c r="Q146" s="73" t="s">
        <v>62</v>
      </c>
      <c r="R146" s="73" t="s">
        <v>76</v>
      </c>
      <c r="S146" s="73" t="s">
        <v>77</v>
      </c>
      <c r="T146" s="73" t="s">
        <v>61</v>
      </c>
      <c r="U146" s="73" t="s">
        <v>1368</v>
      </c>
      <c r="V146" s="73" t="s">
        <v>72</v>
      </c>
      <c r="W146" s="73" t="s">
        <v>62</v>
      </c>
      <c r="X146" s="73" t="s">
        <v>73</v>
      </c>
      <c r="Y146" s="73" t="s">
        <v>3186</v>
      </c>
      <c r="Z146" s="73" t="s">
        <v>3878</v>
      </c>
      <c r="AA146" s="73">
        <f>IF(Table5[[#This Row],[task_success]]="Yes",1,0)</f>
        <v>1</v>
      </c>
      <c r="AB146" s="73">
        <f>IF(Table5[[#This Row],[task_success]]="Partial",1,0)</f>
        <v>0</v>
      </c>
      <c r="AC146" s="73">
        <f>IF(Table5[[#This Row],[task_success]]="No",1,0)</f>
        <v>0</v>
      </c>
      <c r="AD146" s="73">
        <v>0</v>
      </c>
      <c r="AE146" s="73">
        <v>1</v>
      </c>
      <c r="AF146" s="73">
        <v>0</v>
      </c>
      <c r="AG146" s="74">
        <f>IF(OR(Table5[[#This Row],[severity]]="Medium",Table5[[#This Row],[severity]]="High"),1,0)</f>
        <v>0</v>
      </c>
      <c r="AH146" s="73" t="str">
        <f>TRIM(Table5[[#This Row],[severity]])</f>
        <v>Low</v>
      </c>
    </row>
    <row r="147" spans="1:34" ht="216.75" hidden="1">
      <c r="A147" s="75" t="s">
        <v>1785</v>
      </c>
      <c r="B147" s="76" t="s">
        <v>1786</v>
      </c>
      <c r="C147" s="76" t="s">
        <v>149</v>
      </c>
      <c r="D14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47" s="76" t="s">
        <v>1787</v>
      </c>
      <c r="F147" s="76" t="s">
        <v>1788</v>
      </c>
      <c r="G147" s="76" t="s">
        <v>1789</v>
      </c>
      <c r="H147" s="76">
        <v>1</v>
      </c>
      <c r="I147" s="76" t="s">
        <v>1790</v>
      </c>
      <c r="J147" s="76" t="s">
        <v>1790</v>
      </c>
      <c r="K147" s="76" t="s">
        <v>2946</v>
      </c>
      <c r="L147" s="76" t="s">
        <v>1792</v>
      </c>
      <c r="M147" s="76" t="s">
        <v>1793</v>
      </c>
      <c r="N147" s="76" t="s">
        <v>1794</v>
      </c>
      <c r="O147" s="76" t="s">
        <v>62</v>
      </c>
      <c r="P147" s="76" t="s">
        <v>61</v>
      </c>
      <c r="Q147" s="76" t="s">
        <v>62</v>
      </c>
      <c r="R147" s="76" t="s">
        <v>76</v>
      </c>
      <c r="S147" s="76" t="s">
        <v>77</v>
      </c>
      <c r="T147" s="76" t="s">
        <v>61</v>
      </c>
      <c r="U147" s="76" t="s">
        <v>1795</v>
      </c>
      <c r="V147" s="76" t="s">
        <v>72</v>
      </c>
      <c r="W147" s="76" t="s">
        <v>62</v>
      </c>
      <c r="X147" s="76" t="s">
        <v>73</v>
      </c>
      <c r="Y147" s="76" t="s">
        <v>3186</v>
      </c>
      <c r="Z147" s="76" t="s">
        <v>3421</v>
      </c>
      <c r="AA147" s="73">
        <f>IF(Table5[[#This Row],[task_success]]="Yes",1,0)</f>
        <v>1</v>
      </c>
      <c r="AB147" s="73">
        <f>IF(Table5[[#This Row],[task_success]]="Partial",1,0)</f>
        <v>0</v>
      </c>
      <c r="AC147" s="73">
        <f>IF(Table5[[#This Row],[task_success]]="No",1,0)</f>
        <v>0</v>
      </c>
      <c r="AD147" s="76">
        <v>0</v>
      </c>
      <c r="AE147" s="76">
        <v>1</v>
      </c>
      <c r="AF147" s="76">
        <v>0</v>
      </c>
      <c r="AG147" s="74">
        <f>IF(OR(Table5[[#This Row],[severity]]="Medium",Table5[[#This Row],[severity]]="High"),1,0)</f>
        <v>0</v>
      </c>
      <c r="AH147" s="73" t="str">
        <f>TRIM(Table5[[#This Row],[severity]])</f>
        <v>Low</v>
      </c>
    </row>
    <row r="148" spans="1:34" ht="318" hidden="1">
      <c r="A148" s="72" t="s">
        <v>1785</v>
      </c>
      <c r="B148" s="73" t="s">
        <v>1786</v>
      </c>
      <c r="C148" s="73" t="s">
        <v>180</v>
      </c>
      <c r="D14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48" s="73" t="s">
        <v>1800</v>
      </c>
      <c r="F148" s="73" t="s">
        <v>2947</v>
      </c>
      <c r="G148" s="73" t="s">
        <v>1802</v>
      </c>
      <c r="H148" s="73">
        <v>1</v>
      </c>
      <c r="I148" s="73" t="s">
        <v>1803</v>
      </c>
      <c r="J148" s="73" t="s">
        <v>1803</v>
      </c>
      <c r="K148" s="73" t="s">
        <v>4054</v>
      </c>
      <c r="L148" s="73" t="s">
        <v>1805</v>
      </c>
      <c r="M148" s="73" t="s">
        <v>1806</v>
      </c>
      <c r="N148" s="73" t="s">
        <v>1807</v>
      </c>
      <c r="O148" s="73" t="s">
        <v>62</v>
      </c>
      <c r="P148" s="73" t="s">
        <v>61</v>
      </c>
      <c r="Q148" s="73" t="s">
        <v>62</v>
      </c>
      <c r="R148" s="73" t="s">
        <v>76</v>
      </c>
      <c r="S148" s="73" t="s">
        <v>77</v>
      </c>
      <c r="T148" s="73" t="s">
        <v>61</v>
      </c>
      <c r="U148" s="73" t="s">
        <v>1808</v>
      </c>
      <c r="V148" s="73" t="s">
        <v>72</v>
      </c>
      <c r="W148" s="73" t="s">
        <v>62</v>
      </c>
      <c r="X148" s="73" t="s">
        <v>73</v>
      </c>
      <c r="Y148" s="73" t="s">
        <v>3186</v>
      </c>
      <c r="Z148" s="73" t="s">
        <v>3594</v>
      </c>
      <c r="AA148" s="73">
        <f>IF(Table5[[#This Row],[task_success]]="Yes",1,0)</f>
        <v>1</v>
      </c>
      <c r="AB148" s="73">
        <f>IF(Table5[[#This Row],[task_success]]="Partial",1,0)</f>
        <v>0</v>
      </c>
      <c r="AC148" s="73">
        <f>IF(Table5[[#This Row],[task_success]]="No",1,0)</f>
        <v>0</v>
      </c>
      <c r="AD148" s="73">
        <v>0</v>
      </c>
      <c r="AE148" s="73">
        <v>1</v>
      </c>
      <c r="AF148" s="73">
        <v>0</v>
      </c>
      <c r="AG148" s="74">
        <f>IF(OR(Table5[[#This Row],[severity]]="Medium",Table5[[#This Row],[severity]]="High"),1,0)</f>
        <v>0</v>
      </c>
      <c r="AH148" s="73" t="str">
        <f>TRIM(Table5[[#This Row],[severity]])</f>
        <v>Low</v>
      </c>
    </row>
    <row r="149" spans="1:34" ht="250.5" hidden="1">
      <c r="A149" s="75" t="s">
        <v>1813</v>
      </c>
      <c r="B149" s="76" t="s">
        <v>1814</v>
      </c>
      <c r="C149" s="76" t="s">
        <v>180</v>
      </c>
      <c r="D14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49" s="76" t="s">
        <v>1815</v>
      </c>
      <c r="F149" s="76" t="s">
        <v>1816</v>
      </c>
      <c r="G149" s="76" t="s">
        <v>1817</v>
      </c>
      <c r="H149" s="76">
        <v>1</v>
      </c>
      <c r="I149" s="76" t="s">
        <v>1818</v>
      </c>
      <c r="J149" s="76" t="s">
        <v>1818</v>
      </c>
      <c r="K149" s="76" t="s">
        <v>2949</v>
      </c>
      <c r="L149" s="76" t="s">
        <v>1820</v>
      </c>
      <c r="M149" s="76" t="s">
        <v>1821</v>
      </c>
      <c r="N149" s="76" t="s">
        <v>1822</v>
      </c>
      <c r="O149" s="76" t="s">
        <v>62</v>
      </c>
      <c r="P149" s="76" t="s">
        <v>61</v>
      </c>
      <c r="Q149" s="76" t="s">
        <v>62</v>
      </c>
      <c r="R149" s="76" t="s">
        <v>76</v>
      </c>
      <c r="S149" s="76" t="s">
        <v>77</v>
      </c>
      <c r="T149" s="76" t="s">
        <v>61</v>
      </c>
      <c r="U149" s="76" t="s">
        <v>1823</v>
      </c>
      <c r="V149" s="76" t="s">
        <v>72</v>
      </c>
      <c r="W149" s="76" t="s">
        <v>62</v>
      </c>
      <c r="X149" s="76" t="s">
        <v>73</v>
      </c>
      <c r="Y149" s="76" t="s">
        <v>3186</v>
      </c>
      <c r="Z149" s="76" t="s">
        <v>3559</v>
      </c>
      <c r="AA149" s="73">
        <f>IF(Table5[[#This Row],[task_success]]="Yes",1,0)</f>
        <v>1</v>
      </c>
      <c r="AB149" s="73">
        <f>IF(Table5[[#This Row],[task_success]]="Partial",1,0)</f>
        <v>0</v>
      </c>
      <c r="AC149" s="73">
        <f>IF(Table5[[#This Row],[task_success]]="No",1,0)</f>
        <v>0</v>
      </c>
      <c r="AD149" s="76">
        <v>0</v>
      </c>
      <c r="AE149" s="76">
        <v>1</v>
      </c>
      <c r="AF149" s="76">
        <v>0</v>
      </c>
      <c r="AG149" s="74">
        <f>IF(OR(Table5[[#This Row],[severity]]="Medium",Table5[[#This Row],[severity]]="High"),1,0)</f>
        <v>0</v>
      </c>
      <c r="AH149" s="73" t="str">
        <f>TRIM(Table5[[#This Row],[severity]])</f>
        <v>Low</v>
      </c>
    </row>
    <row r="150" spans="1:34" ht="409.6" hidden="1">
      <c r="A150" s="72" t="s">
        <v>1830</v>
      </c>
      <c r="B150" s="73" t="s">
        <v>1831</v>
      </c>
      <c r="C150" s="73" t="s">
        <v>149</v>
      </c>
      <c r="D15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50" s="73" t="s">
        <v>1832</v>
      </c>
      <c r="F150" s="73" t="s">
        <v>1833</v>
      </c>
      <c r="G150" s="73" t="s">
        <v>1834</v>
      </c>
      <c r="H150" s="73">
        <v>1</v>
      </c>
      <c r="I150" s="73" t="s">
        <v>1835</v>
      </c>
      <c r="J150" s="73" t="s">
        <v>1835</v>
      </c>
      <c r="K150" s="73" t="s">
        <v>2951</v>
      </c>
      <c r="L150" s="73" t="s">
        <v>1837</v>
      </c>
      <c r="M150" s="73" t="s">
        <v>1730</v>
      </c>
      <c r="N150" s="73" t="s">
        <v>1838</v>
      </c>
      <c r="O150" s="73" t="s">
        <v>102</v>
      </c>
      <c r="P150" s="73" t="s">
        <v>61</v>
      </c>
      <c r="Q150" s="73" t="s">
        <v>62</v>
      </c>
      <c r="R150" s="73" t="s">
        <v>536</v>
      </c>
      <c r="S150" s="73" t="s">
        <v>64</v>
      </c>
      <c r="T150" s="73" t="s">
        <v>62</v>
      </c>
      <c r="U150" s="73" t="s">
        <v>1839</v>
      </c>
      <c r="V150" s="73" t="s">
        <v>162</v>
      </c>
      <c r="W150" s="73" t="s">
        <v>62</v>
      </c>
      <c r="X150" s="73" t="s">
        <v>73</v>
      </c>
      <c r="Y150" s="73" t="s">
        <v>3186</v>
      </c>
      <c r="Z150" s="73" t="s">
        <v>3705</v>
      </c>
      <c r="AA150" s="73">
        <f>IF(Table5[[#This Row],[task_success]]="Yes",1,0)</f>
        <v>0</v>
      </c>
      <c r="AB150" s="73">
        <f>IF(Table5[[#This Row],[task_success]]="Partial",1,0)</f>
        <v>1</v>
      </c>
      <c r="AC150" s="73">
        <f>IF(Table5[[#This Row],[task_success]]="No",1,0)</f>
        <v>0</v>
      </c>
      <c r="AD150" s="73">
        <v>0</v>
      </c>
      <c r="AE150" s="73">
        <v>1</v>
      </c>
      <c r="AF150" s="73">
        <v>1</v>
      </c>
      <c r="AG150" s="74">
        <f>IF(OR(Table5[[#This Row],[severity]]="Medium",Table5[[#This Row],[severity]]="High"),1,0)</f>
        <v>1</v>
      </c>
      <c r="AH150" s="73" t="str">
        <f>TRIM(Table5[[#This Row],[severity]])</f>
        <v>High</v>
      </c>
    </row>
    <row r="151" spans="1:34" ht="409.6" hidden="1">
      <c r="A151" s="75" t="s">
        <v>1830</v>
      </c>
      <c r="B151" s="76" t="s">
        <v>1831</v>
      </c>
      <c r="C151" s="76" t="s">
        <v>149</v>
      </c>
      <c r="D15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51" s="76" t="s">
        <v>1843</v>
      </c>
      <c r="F151" s="76" t="s">
        <v>1844</v>
      </c>
      <c r="G151" s="76" t="s">
        <v>1845</v>
      </c>
      <c r="H151" s="76">
        <v>1</v>
      </c>
      <c r="I151" s="76" t="s">
        <v>1835</v>
      </c>
      <c r="J151" s="76" t="s">
        <v>1835</v>
      </c>
      <c r="K151" s="76" t="s">
        <v>2952</v>
      </c>
      <c r="L151" s="76" t="s">
        <v>1847</v>
      </c>
      <c r="M151" s="76" t="s">
        <v>1730</v>
      </c>
      <c r="N151" s="76" t="s">
        <v>1848</v>
      </c>
      <c r="O151" s="76" t="s">
        <v>62</v>
      </c>
      <c r="P151" s="76" t="s">
        <v>61</v>
      </c>
      <c r="Q151" s="76" t="s">
        <v>62</v>
      </c>
      <c r="R151" s="76" t="s">
        <v>3674</v>
      </c>
      <c r="S151" s="76" t="s">
        <v>77</v>
      </c>
      <c r="T151" s="76" t="s">
        <v>61</v>
      </c>
      <c r="U151" s="76" t="s">
        <v>1850</v>
      </c>
      <c r="V151" s="76" t="s">
        <v>72</v>
      </c>
      <c r="W151" s="76" t="s">
        <v>62</v>
      </c>
      <c r="X151" s="76" t="s">
        <v>73</v>
      </c>
      <c r="Y151" s="76" t="s">
        <v>3186</v>
      </c>
      <c r="Z151" s="76" t="s">
        <v>3673</v>
      </c>
      <c r="AA151" s="73">
        <f>IF(Table5[[#This Row],[task_success]]="Yes",1,0)</f>
        <v>1</v>
      </c>
      <c r="AB151" s="73">
        <f>IF(Table5[[#This Row],[task_success]]="Partial",1,0)</f>
        <v>0</v>
      </c>
      <c r="AC151" s="73">
        <f>IF(Table5[[#This Row],[task_success]]="No",1,0)</f>
        <v>0</v>
      </c>
      <c r="AD151" s="76">
        <v>0</v>
      </c>
      <c r="AE151" s="76">
        <v>1</v>
      </c>
      <c r="AF151" s="76">
        <v>0</v>
      </c>
      <c r="AG151" s="74">
        <f>IF(OR(Table5[[#This Row],[severity]]="Medium",Table5[[#This Row],[severity]]="High"),1,0)</f>
        <v>0</v>
      </c>
      <c r="AH151" s="73" t="str">
        <f>TRIM(Table5[[#This Row],[severity]])</f>
        <v>Low</v>
      </c>
    </row>
    <row r="152" spans="1:34" ht="284.25" hidden="1">
      <c r="A152" s="72" t="s">
        <v>1855</v>
      </c>
      <c r="B152" s="73" t="s">
        <v>1856</v>
      </c>
      <c r="C152" s="73" t="s">
        <v>80</v>
      </c>
      <c r="D15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52" s="73" t="s">
        <v>1857</v>
      </c>
      <c r="F152" s="73" t="s">
        <v>1858</v>
      </c>
      <c r="G152" s="73" t="s">
        <v>1859</v>
      </c>
      <c r="H152" s="73">
        <v>3</v>
      </c>
      <c r="I152" s="73" t="s">
        <v>1860</v>
      </c>
      <c r="J152" s="73" t="s">
        <v>1861</v>
      </c>
      <c r="K152" s="73" t="s">
        <v>2954</v>
      </c>
      <c r="L152" s="73" t="s">
        <v>1863</v>
      </c>
      <c r="M152" s="73" t="s">
        <v>1864</v>
      </c>
      <c r="N152" s="73" t="s">
        <v>1865</v>
      </c>
      <c r="O152" s="73" t="s">
        <v>62</v>
      </c>
      <c r="P152" s="73" t="s">
        <v>61</v>
      </c>
      <c r="Q152" s="73" t="s">
        <v>62</v>
      </c>
      <c r="R152" s="73" t="s">
        <v>76</v>
      </c>
      <c r="S152" s="73" t="s">
        <v>77</v>
      </c>
      <c r="T152" s="73" t="s">
        <v>61</v>
      </c>
      <c r="U152" s="73" t="s">
        <v>1368</v>
      </c>
      <c r="V152" s="73" t="s">
        <v>72</v>
      </c>
      <c r="W152" s="73" t="s">
        <v>62</v>
      </c>
      <c r="X152" s="73" t="s">
        <v>73</v>
      </c>
      <c r="Y152" s="73" t="s">
        <v>3186</v>
      </c>
      <c r="Z152" s="73" t="s">
        <v>3798</v>
      </c>
      <c r="AA152" s="73">
        <f>IF(Table5[[#This Row],[task_success]]="Yes",1,0)</f>
        <v>1</v>
      </c>
      <c r="AB152" s="73">
        <f>IF(Table5[[#This Row],[task_success]]="Partial",1,0)</f>
        <v>0</v>
      </c>
      <c r="AC152" s="73">
        <f>IF(Table5[[#This Row],[task_success]]="No",1,0)</f>
        <v>0</v>
      </c>
      <c r="AD152" s="73">
        <v>0</v>
      </c>
      <c r="AE152" s="73">
        <v>1</v>
      </c>
      <c r="AF152" s="73">
        <v>0</v>
      </c>
      <c r="AG152" s="74">
        <f>IF(OR(Table5[[#This Row],[severity]]="Medium",Table5[[#This Row],[severity]]="High"),1,0)</f>
        <v>0</v>
      </c>
      <c r="AH152" s="73" t="str">
        <f>TRIM(Table5[[#This Row],[severity]])</f>
        <v>Low</v>
      </c>
    </row>
    <row r="153" spans="1:34" ht="284.25" hidden="1">
      <c r="A153" s="75" t="s">
        <v>1855</v>
      </c>
      <c r="B153" s="76" t="s">
        <v>1856</v>
      </c>
      <c r="C153" s="76" t="s">
        <v>80</v>
      </c>
      <c r="D15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53" s="76" t="s">
        <v>1857</v>
      </c>
      <c r="F153" s="76" t="s">
        <v>1858</v>
      </c>
      <c r="G153" s="76" t="s">
        <v>1859</v>
      </c>
      <c r="H153" s="76">
        <v>3</v>
      </c>
      <c r="I153" s="76" t="s">
        <v>1860</v>
      </c>
      <c r="J153" s="76" t="s">
        <v>1870</v>
      </c>
      <c r="K153" s="76" t="s">
        <v>2954</v>
      </c>
      <c r="L153" s="76" t="s">
        <v>1863</v>
      </c>
      <c r="M153" s="76" t="s">
        <v>1871</v>
      </c>
      <c r="N153" s="76" t="s">
        <v>1872</v>
      </c>
      <c r="O153" s="76" t="s">
        <v>62</v>
      </c>
      <c r="P153" s="76" t="s">
        <v>61</v>
      </c>
      <c r="Q153" s="76" t="s">
        <v>62</v>
      </c>
      <c r="R153" s="76" t="s">
        <v>76</v>
      </c>
      <c r="S153" s="76" t="s">
        <v>77</v>
      </c>
      <c r="T153" s="76" t="s">
        <v>61</v>
      </c>
      <c r="U153" s="76" t="s">
        <v>1368</v>
      </c>
      <c r="V153" s="76" t="s">
        <v>72</v>
      </c>
      <c r="W153" s="76" t="s">
        <v>62</v>
      </c>
      <c r="X153" s="76" t="s">
        <v>73</v>
      </c>
      <c r="Y153" s="76" t="s">
        <v>3186</v>
      </c>
      <c r="Z153" s="76" t="s">
        <v>3799</v>
      </c>
      <c r="AA153" s="73">
        <f>IF(Table5[[#This Row],[task_success]]="Yes",1,0)</f>
        <v>1</v>
      </c>
      <c r="AB153" s="73">
        <f>IF(Table5[[#This Row],[task_success]]="Partial",1,0)</f>
        <v>0</v>
      </c>
      <c r="AC153" s="73">
        <f>IF(Table5[[#This Row],[task_success]]="No",1,0)</f>
        <v>0</v>
      </c>
      <c r="AD153" s="76">
        <v>0</v>
      </c>
      <c r="AE153" s="76">
        <v>1</v>
      </c>
      <c r="AF153" s="76">
        <v>0</v>
      </c>
      <c r="AG153" s="74">
        <f>IF(OR(Table5[[#This Row],[severity]]="Medium",Table5[[#This Row],[severity]]="High"),1,0)</f>
        <v>0</v>
      </c>
      <c r="AH153" s="73" t="str">
        <f>TRIM(Table5[[#This Row],[severity]])</f>
        <v>Low</v>
      </c>
    </row>
    <row r="154" spans="1:34" ht="284.25" hidden="1">
      <c r="A154" s="72" t="s">
        <v>1855</v>
      </c>
      <c r="B154" s="73" t="s">
        <v>1856</v>
      </c>
      <c r="C154" s="73" t="s">
        <v>80</v>
      </c>
      <c r="D15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54" s="73" t="s">
        <v>1857</v>
      </c>
      <c r="F154" s="73" t="s">
        <v>1858</v>
      </c>
      <c r="G154" s="73" t="s">
        <v>1859</v>
      </c>
      <c r="H154" s="73">
        <v>3</v>
      </c>
      <c r="I154" s="73" t="s">
        <v>1860</v>
      </c>
      <c r="J154" s="73" t="s">
        <v>1877</v>
      </c>
      <c r="K154" s="73" t="s">
        <v>2954</v>
      </c>
      <c r="L154" s="73" t="s">
        <v>1863</v>
      </c>
      <c r="M154" s="73" t="s">
        <v>1878</v>
      </c>
      <c r="N154" s="73" t="s">
        <v>1879</v>
      </c>
      <c r="O154" s="73" t="s">
        <v>62</v>
      </c>
      <c r="P154" s="73" t="s">
        <v>61</v>
      </c>
      <c r="Q154" s="73" t="s">
        <v>62</v>
      </c>
      <c r="R154" s="73" t="s">
        <v>76</v>
      </c>
      <c r="S154" s="73" t="s">
        <v>77</v>
      </c>
      <c r="T154" s="73" t="s">
        <v>61</v>
      </c>
      <c r="U154" s="73" t="s">
        <v>1368</v>
      </c>
      <c r="V154" s="73" t="s">
        <v>72</v>
      </c>
      <c r="W154" s="73" t="s">
        <v>62</v>
      </c>
      <c r="X154" s="73" t="s">
        <v>73</v>
      </c>
      <c r="Y154" s="73" t="s">
        <v>3186</v>
      </c>
      <c r="Z154" s="73" t="s">
        <v>3800</v>
      </c>
      <c r="AA154" s="73">
        <f>IF(Table5[[#This Row],[task_success]]="Yes",1,0)</f>
        <v>1</v>
      </c>
      <c r="AB154" s="73">
        <f>IF(Table5[[#This Row],[task_success]]="Partial",1,0)</f>
        <v>0</v>
      </c>
      <c r="AC154" s="73">
        <f>IF(Table5[[#This Row],[task_success]]="No",1,0)</f>
        <v>0</v>
      </c>
      <c r="AD154" s="73">
        <v>0</v>
      </c>
      <c r="AE154" s="73">
        <v>1</v>
      </c>
      <c r="AF154" s="73">
        <v>0</v>
      </c>
      <c r="AG154" s="74">
        <f>IF(OR(Table5[[#This Row],[severity]]="Medium",Table5[[#This Row],[severity]]="High"),1,0)</f>
        <v>0</v>
      </c>
      <c r="AH154" s="73" t="str">
        <f>TRIM(Table5[[#This Row],[severity]])</f>
        <v>Low</v>
      </c>
    </row>
    <row r="155" spans="1:34" ht="284.25" hidden="1">
      <c r="A155" s="75" t="s">
        <v>1884</v>
      </c>
      <c r="B155" s="76" t="s">
        <v>1885</v>
      </c>
      <c r="C155" s="76" t="s">
        <v>51</v>
      </c>
      <c r="D15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55" s="76" t="s">
        <v>1886</v>
      </c>
      <c r="F155" s="76" t="s">
        <v>1887</v>
      </c>
      <c r="G155" s="76" t="s">
        <v>1888</v>
      </c>
      <c r="H155" s="76">
        <v>1</v>
      </c>
      <c r="I155" s="76" t="s">
        <v>1889</v>
      </c>
      <c r="J155" s="76" t="s">
        <v>1889</v>
      </c>
      <c r="K155" s="76" t="s">
        <v>4055</v>
      </c>
      <c r="L155" s="76" t="s">
        <v>1891</v>
      </c>
      <c r="M155" s="76" t="s">
        <v>1892</v>
      </c>
      <c r="N155" s="76" t="s">
        <v>1893</v>
      </c>
      <c r="O155" s="76" t="s">
        <v>62</v>
      </c>
      <c r="P155" s="76" t="s">
        <v>61</v>
      </c>
      <c r="Q155" s="76" t="s">
        <v>62</v>
      </c>
      <c r="R155" s="76" t="s">
        <v>76</v>
      </c>
      <c r="S155" s="76" t="s">
        <v>77</v>
      </c>
      <c r="T155" s="76" t="s">
        <v>61</v>
      </c>
      <c r="U155" s="76" t="s">
        <v>1368</v>
      </c>
      <c r="V155" s="76" t="s">
        <v>72</v>
      </c>
      <c r="W155" s="76" t="s">
        <v>62</v>
      </c>
      <c r="X155" s="76" t="s">
        <v>73</v>
      </c>
      <c r="Y155" s="76" t="s">
        <v>3186</v>
      </c>
      <c r="Z155" s="76" t="s">
        <v>3728</v>
      </c>
      <c r="AA155" s="73">
        <f>IF(Table5[[#This Row],[task_success]]="Yes",1,0)</f>
        <v>1</v>
      </c>
      <c r="AB155" s="73">
        <f>IF(Table5[[#This Row],[task_success]]="Partial",1,0)</f>
        <v>0</v>
      </c>
      <c r="AC155" s="73">
        <f>IF(Table5[[#This Row],[task_success]]="No",1,0)</f>
        <v>0</v>
      </c>
      <c r="AD155" s="76">
        <v>0</v>
      </c>
      <c r="AE155" s="76">
        <v>1</v>
      </c>
      <c r="AF155" s="76">
        <v>0</v>
      </c>
      <c r="AG155" s="74">
        <f>IF(OR(Table5[[#This Row],[severity]]="Medium",Table5[[#This Row],[severity]]="High"),1,0)</f>
        <v>0</v>
      </c>
      <c r="AH155" s="73" t="str">
        <f>TRIM(Table5[[#This Row],[severity]])</f>
        <v>Low</v>
      </c>
    </row>
    <row r="156" spans="1:34" ht="284.25" hidden="1">
      <c r="A156" s="72" t="s">
        <v>1884</v>
      </c>
      <c r="B156" s="73" t="s">
        <v>1885</v>
      </c>
      <c r="C156" s="73" t="s">
        <v>114</v>
      </c>
      <c r="D15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156" s="73" t="s">
        <v>1896</v>
      </c>
      <c r="F156" s="73" t="s">
        <v>1897</v>
      </c>
      <c r="G156" s="73" t="s">
        <v>1898</v>
      </c>
      <c r="H156" s="73">
        <v>1</v>
      </c>
      <c r="I156" s="73" t="s">
        <v>2956</v>
      </c>
      <c r="J156" s="73" t="s">
        <v>2956</v>
      </c>
      <c r="K156" s="73" t="s">
        <v>2957</v>
      </c>
      <c r="L156" s="73" t="s">
        <v>1901</v>
      </c>
      <c r="M156" s="73" t="s">
        <v>1902</v>
      </c>
      <c r="N156" s="73" t="s">
        <v>1903</v>
      </c>
      <c r="O156" s="73" t="s">
        <v>62</v>
      </c>
      <c r="P156" s="73" t="s">
        <v>61</v>
      </c>
      <c r="Q156" s="73" t="s">
        <v>62</v>
      </c>
      <c r="R156" s="73" t="s">
        <v>76</v>
      </c>
      <c r="S156" s="73" t="s">
        <v>77</v>
      </c>
      <c r="T156" s="73" t="s">
        <v>61</v>
      </c>
      <c r="U156" s="73" t="s">
        <v>1368</v>
      </c>
      <c r="V156" s="73" t="s">
        <v>72</v>
      </c>
      <c r="W156" s="73" t="s">
        <v>62</v>
      </c>
      <c r="X156" s="73" t="s">
        <v>73</v>
      </c>
      <c r="Y156" s="73" t="s">
        <v>3186</v>
      </c>
      <c r="Z156" s="73" t="s">
        <v>3531</v>
      </c>
      <c r="AA156" s="73">
        <f>IF(Table5[[#This Row],[task_success]]="Yes",1,0)</f>
        <v>1</v>
      </c>
      <c r="AB156" s="73">
        <f>IF(Table5[[#This Row],[task_success]]="Partial",1,0)</f>
        <v>0</v>
      </c>
      <c r="AC156" s="73">
        <f>IF(Table5[[#This Row],[task_success]]="No",1,0)</f>
        <v>0</v>
      </c>
      <c r="AD156" s="73">
        <v>0</v>
      </c>
      <c r="AE156" s="73">
        <v>1</v>
      </c>
      <c r="AF156" s="73">
        <v>0</v>
      </c>
      <c r="AG156" s="74">
        <f>IF(OR(Table5[[#This Row],[severity]]="Medium",Table5[[#This Row],[severity]]="High"),1,0)</f>
        <v>0</v>
      </c>
      <c r="AH156" s="73" t="str">
        <f>TRIM(Table5[[#This Row],[severity]])</f>
        <v>Low</v>
      </c>
    </row>
    <row r="157" spans="1:34" ht="284.25" hidden="1">
      <c r="A157" s="75" t="s">
        <v>1884</v>
      </c>
      <c r="B157" s="76" t="s">
        <v>1885</v>
      </c>
      <c r="C157" s="76" t="s">
        <v>149</v>
      </c>
      <c r="D15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57" s="76" t="s">
        <v>1910</v>
      </c>
      <c r="F157" s="76" t="s">
        <v>1911</v>
      </c>
      <c r="G157" s="76" t="s">
        <v>1912</v>
      </c>
      <c r="H157" s="76">
        <v>1</v>
      </c>
      <c r="I157" s="76" t="s">
        <v>1913</v>
      </c>
      <c r="J157" s="76" t="s">
        <v>1913</v>
      </c>
      <c r="K157" s="76" t="s">
        <v>1914</v>
      </c>
      <c r="L157" s="76" t="s">
        <v>1915</v>
      </c>
      <c r="M157" s="76" t="s">
        <v>1916</v>
      </c>
      <c r="N157" s="76" t="s">
        <v>1917</v>
      </c>
      <c r="O157" s="76" t="s">
        <v>62</v>
      </c>
      <c r="P157" s="76" t="s">
        <v>61</v>
      </c>
      <c r="Q157" s="76" t="s">
        <v>62</v>
      </c>
      <c r="R157" s="76" t="s">
        <v>76</v>
      </c>
      <c r="S157" s="76" t="s">
        <v>77</v>
      </c>
      <c r="T157" s="76" t="s">
        <v>61</v>
      </c>
      <c r="U157" s="76" t="s">
        <v>1368</v>
      </c>
      <c r="V157" s="76" t="s">
        <v>72</v>
      </c>
      <c r="W157" s="76" t="s">
        <v>62</v>
      </c>
      <c r="X157" s="76" t="s">
        <v>73</v>
      </c>
      <c r="Y157" s="76" t="s">
        <v>3186</v>
      </c>
      <c r="Z157" s="76" t="s">
        <v>3765</v>
      </c>
      <c r="AA157" s="73">
        <f>IF(Table5[[#This Row],[task_success]]="Yes",1,0)</f>
        <v>1</v>
      </c>
      <c r="AB157" s="73">
        <f>IF(Table5[[#This Row],[task_success]]="Partial",1,0)</f>
        <v>0</v>
      </c>
      <c r="AC157" s="73">
        <f>IF(Table5[[#This Row],[task_success]]="No",1,0)</f>
        <v>0</v>
      </c>
      <c r="AD157" s="76">
        <v>0</v>
      </c>
      <c r="AE157" s="76">
        <v>1</v>
      </c>
      <c r="AF157" s="76">
        <v>0</v>
      </c>
      <c r="AG157" s="74">
        <f>IF(OR(Table5[[#This Row],[severity]]="Medium",Table5[[#This Row],[severity]]="High"),1,0)</f>
        <v>0</v>
      </c>
      <c r="AH157" s="73" t="str">
        <f>TRIM(Table5[[#This Row],[severity]])</f>
        <v>Low</v>
      </c>
    </row>
    <row r="158" spans="1:34" ht="368.25" hidden="1">
      <c r="A158" s="72" t="s">
        <v>1923</v>
      </c>
      <c r="B158" s="73" t="s">
        <v>1924</v>
      </c>
      <c r="C158" s="73" t="s">
        <v>51</v>
      </c>
      <c r="D15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58" s="73" t="s">
        <v>1925</v>
      </c>
      <c r="F158" s="73">
        <v>8049384</v>
      </c>
      <c r="G158" s="73" t="s">
        <v>1927</v>
      </c>
      <c r="H158" s="73">
        <v>1</v>
      </c>
      <c r="I158" s="73" t="s">
        <v>1928</v>
      </c>
      <c r="J158" s="73" t="s">
        <v>1928</v>
      </c>
      <c r="K158" s="73" t="s">
        <v>4056</v>
      </c>
      <c r="L158" s="73" t="s">
        <v>1930</v>
      </c>
      <c r="M158" s="73" t="s">
        <v>1931</v>
      </c>
      <c r="N158" s="73" t="s">
        <v>1932</v>
      </c>
      <c r="O158" s="73" t="s">
        <v>62</v>
      </c>
      <c r="P158" s="73" t="s">
        <v>61</v>
      </c>
      <c r="Q158" s="73" t="s">
        <v>62</v>
      </c>
      <c r="R158" s="73" t="s">
        <v>76</v>
      </c>
      <c r="S158" s="73" t="s">
        <v>77</v>
      </c>
      <c r="T158" s="73" t="s">
        <v>61</v>
      </c>
      <c r="U158" s="73" t="s">
        <v>1368</v>
      </c>
      <c r="V158" s="73" t="s">
        <v>72</v>
      </c>
      <c r="W158" s="73" t="s">
        <v>62</v>
      </c>
      <c r="X158" s="73" t="s">
        <v>73</v>
      </c>
      <c r="Y158" s="73" t="s">
        <v>3186</v>
      </c>
      <c r="Z158" s="73" t="s">
        <v>3591</v>
      </c>
      <c r="AA158" s="73">
        <f>IF(Table5[[#This Row],[task_success]]="Yes",1,0)</f>
        <v>1</v>
      </c>
      <c r="AB158" s="73">
        <f>IF(Table5[[#This Row],[task_success]]="Partial",1,0)</f>
        <v>0</v>
      </c>
      <c r="AC158" s="73">
        <f>IF(Table5[[#This Row],[task_success]]="No",1,0)</f>
        <v>0</v>
      </c>
      <c r="AD158" s="73">
        <v>0</v>
      </c>
      <c r="AE158" s="73">
        <v>1</v>
      </c>
      <c r="AF158" s="73">
        <v>0</v>
      </c>
      <c r="AG158" s="74">
        <f>IF(OR(Table5[[#This Row],[severity]]="Medium",Table5[[#This Row],[severity]]="High"),1,0)</f>
        <v>0</v>
      </c>
      <c r="AH158" s="73" t="str">
        <f>TRIM(Table5[[#This Row],[severity]])</f>
        <v>Low</v>
      </c>
    </row>
    <row r="159" spans="1:34" ht="368.25" hidden="1">
      <c r="A159" s="75" t="s">
        <v>1923</v>
      </c>
      <c r="B159" s="76" t="s">
        <v>1924</v>
      </c>
      <c r="C159" s="76" t="s">
        <v>80</v>
      </c>
      <c r="D15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59" s="76" t="s">
        <v>1937</v>
      </c>
      <c r="F159" s="76" t="s">
        <v>1938</v>
      </c>
      <c r="G159" s="76" t="s">
        <v>1939</v>
      </c>
      <c r="H159" s="76">
        <v>1</v>
      </c>
      <c r="I159" s="76" t="s">
        <v>1940</v>
      </c>
      <c r="J159" s="76" t="s">
        <v>1940</v>
      </c>
      <c r="K159" s="76" t="s">
        <v>4057</v>
      </c>
      <c r="L159" s="76" t="s">
        <v>1942</v>
      </c>
      <c r="M159" s="76" t="s">
        <v>1943</v>
      </c>
      <c r="N159" s="76" t="s">
        <v>1944</v>
      </c>
      <c r="O159" s="76" t="s">
        <v>62</v>
      </c>
      <c r="P159" s="76" t="s">
        <v>61</v>
      </c>
      <c r="Q159" s="76" t="s">
        <v>62</v>
      </c>
      <c r="R159" s="76" t="s">
        <v>76</v>
      </c>
      <c r="S159" s="76" t="s">
        <v>77</v>
      </c>
      <c r="T159" s="76" t="s">
        <v>61</v>
      </c>
      <c r="U159" s="76" t="s">
        <v>1368</v>
      </c>
      <c r="V159" s="76" t="s">
        <v>72</v>
      </c>
      <c r="W159" s="76" t="s">
        <v>62</v>
      </c>
      <c r="X159" s="76" t="s">
        <v>73</v>
      </c>
      <c r="Y159" s="76" t="s">
        <v>3186</v>
      </c>
      <c r="Z159" s="76" t="s">
        <v>3659</v>
      </c>
      <c r="AA159" s="73">
        <f>IF(Table5[[#This Row],[task_success]]="Yes",1,0)</f>
        <v>1</v>
      </c>
      <c r="AB159" s="73">
        <f>IF(Table5[[#This Row],[task_success]]="Partial",1,0)</f>
        <v>0</v>
      </c>
      <c r="AC159" s="73">
        <f>IF(Table5[[#This Row],[task_success]]="No",1,0)</f>
        <v>0</v>
      </c>
      <c r="AD159" s="76">
        <v>0</v>
      </c>
      <c r="AE159" s="76">
        <v>1</v>
      </c>
      <c r="AF159" s="76">
        <v>0</v>
      </c>
      <c r="AG159" s="74">
        <f>IF(OR(Table5[[#This Row],[severity]]="Medium",Table5[[#This Row],[severity]]="High"),1,0)</f>
        <v>0</v>
      </c>
      <c r="AH159" s="73" t="str">
        <f>TRIM(Table5[[#This Row],[severity]])</f>
        <v>Low</v>
      </c>
    </row>
    <row r="160" spans="1:34" ht="300.75" hidden="1">
      <c r="A160" s="72" t="s">
        <v>1949</v>
      </c>
      <c r="B160" s="73" t="s">
        <v>1950</v>
      </c>
      <c r="C160" s="73" t="s">
        <v>149</v>
      </c>
      <c r="D16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60" s="73" t="s">
        <v>1951</v>
      </c>
      <c r="F160" s="73">
        <v>1442154</v>
      </c>
      <c r="G160" s="77" t="s">
        <v>1952</v>
      </c>
      <c r="H160" s="73">
        <v>1</v>
      </c>
      <c r="I160" s="73" t="s">
        <v>1953</v>
      </c>
      <c r="J160" s="73" t="s">
        <v>1953</v>
      </c>
      <c r="K160" s="73" t="s">
        <v>1954</v>
      </c>
      <c r="L160" s="73" t="s">
        <v>1955</v>
      </c>
      <c r="M160" s="73" t="s">
        <v>1956</v>
      </c>
      <c r="N160" s="73" t="s">
        <v>1957</v>
      </c>
      <c r="O160" s="73" t="s">
        <v>62</v>
      </c>
      <c r="P160" s="73" t="s">
        <v>61</v>
      </c>
      <c r="Q160" s="73" t="s">
        <v>62</v>
      </c>
      <c r="R160" s="73" t="s">
        <v>76</v>
      </c>
      <c r="S160" s="73" t="s">
        <v>77</v>
      </c>
      <c r="T160" s="73" t="s">
        <v>61</v>
      </c>
      <c r="U160" s="73" t="s">
        <v>1368</v>
      </c>
      <c r="V160" s="73" t="s">
        <v>72</v>
      </c>
      <c r="W160" s="73" t="s">
        <v>62</v>
      </c>
      <c r="X160" s="73" t="s">
        <v>73</v>
      </c>
      <c r="Y160" s="73" t="s">
        <v>3186</v>
      </c>
      <c r="Z160" s="73" t="s">
        <v>3349</v>
      </c>
      <c r="AA160" s="73">
        <f>IF(Table5[[#This Row],[task_success]]="Yes",1,0)</f>
        <v>1</v>
      </c>
      <c r="AB160" s="73">
        <f>IF(Table5[[#This Row],[task_success]]="Partial",1,0)</f>
        <v>0</v>
      </c>
      <c r="AC160" s="73">
        <f>IF(Table5[[#This Row],[task_success]]="No",1,0)</f>
        <v>0</v>
      </c>
      <c r="AD160" s="73">
        <v>0</v>
      </c>
      <c r="AE160" s="73">
        <v>1</v>
      </c>
      <c r="AF160" s="73">
        <v>0</v>
      </c>
      <c r="AG160" s="74">
        <f>IF(OR(Table5[[#This Row],[severity]]="Medium",Table5[[#This Row],[severity]]="High"),1,0)</f>
        <v>0</v>
      </c>
      <c r="AH160" s="73" t="str">
        <f>TRIM(Table5[[#This Row],[severity]])</f>
        <v>Low</v>
      </c>
    </row>
    <row r="161" spans="1:34" ht="409.6" hidden="1">
      <c r="A161" s="75" t="s">
        <v>1962</v>
      </c>
      <c r="B161" s="76" t="s">
        <v>1963</v>
      </c>
      <c r="C161" s="76" t="s">
        <v>51</v>
      </c>
      <c r="D16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61" s="76" t="s">
        <v>1964</v>
      </c>
      <c r="F161" s="76" t="s">
        <v>1965</v>
      </c>
      <c r="G161" s="76" t="s">
        <v>1966</v>
      </c>
      <c r="H161" s="76">
        <v>1</v>
      </c>
      <c r="I161" s="76" t="s">
        <v>1967</v>
      </c>
      <c r="J161" s="76" t="s">
        <v>1967</v>
      </c>
      <c r="K161" s="76" t="s">
        <v>1968</v>
      </c>
      <c r="L161" s="76" t="s">
        <v>1969</v>
      </c>
      <c r="M161" s="76" t="s">
        <v>1970</v>
      </c>
      <c r="N161" s="76" t="s">
        <v>1971</v>
      </c>
      <c r="O161" s="76" t="s">
        <v>62</v>
      </c>
      <c r="P161" s="76" t="s">
        <v>61</v>
      </c>
      <c r="Q161" s="76" t="s">
        <v>62</v>
      </c>
      <c r="R161" s="76" t="s">
        <v>3434</v>
      </c>
      <c r="S161" s="76" t="s">
        <v>64</v>
      </c>
      <c r="T161" s="76" t="s">
        <v>61</v>
      </c>
      <c r="U161" s="76" t="s">
        <v>1973</v>
      </c>
      <c r="V161" s="76" t="s">
        <v>72</v>
      </c>
      <c r="W161" s="76" t="s">
        <v>62</v>
      </c>
      <c r="X161" s="76" t="s">
        <v>73</v>
      </c>
      <c r="Y161" s="76" t="s">
        <v>3186</v>
      </c>
      <c r="Z161" s="76" t="s">
        <v>3238</v>
      </c>
      <c r="AA161" s="73">
        <f>IF(Table5[[#This Row],[task_success]]="Yes",1,0)</f>
        <v>1</v>
      </c>
      <c r="AB161" s="73">
        <f>IF(Table5[[#This Row],[task_success]]="Partial",1,0)</f>
        <v>0</v>
      </c>
      <c r="AC161" s="73">
        <f>IF(Table5[[#This Row],[task_success]]="No",1,0)</f>
        <v>0</v>
      </c>
      <c r="AD161" s="76">
        <v>0</v>
      </c>
      <c r="AE161" s="76">
        <v>1</v>
      </c>
      <c r="AF161" s="76">
        <v>0</v>
      </c>
      <c r="AG161" s="74">
        <f>IF(OR(Table5[[#This Row],[severity]]="Medium",Table5[[#This Row],[severity]]="High"),1,0)</f>
        <v>1</v>
      </c>
      <c r="AH161" s="73" t="str">
        <f>TRIM(Table5[[#This Row],[severity]])</f>
        <v>High</v>
      </c>
    </row>
    <row r="162" spans="1:34" ht="284.25" hidden="1">
      <c r="A162" s="72" t="s">
        <v>1962</v>
      </c>
      <c r="B162" s="73" t="s">
        <v>1963</v>
      </c>
      <c r="C162" s="73" t="s">
        <v>114</v>
      </c>
      <c r="D16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162" s="73" t="s">
        <v>1978</v>
      </c>
      <c r="F162" s="73" t="s">
        <v>1979</v>
      </c>
      <c r="G162" s="73" t="s">
        <v>1980</v>
      </c>
      <c r="H162" s="73">
        <v>1</v>
      </c>
      <c r="I162" s="73" t="s">
        <v>1981</v>
      </c>
      <c r="J162" s="73" t="s">
        <v>1981</v>
      </c>
      <c r="K162" s="73" t="s">
        <v>1982</v>
      </c>
      <c r="L162" s="73" t="s">
        <v>1983</v>
      </c>
      <c r="M162" s="73" t="s">
        <v>1984</v>
      </c>
      <c r="N162" s="73" t="s">
        <v>1985</v>
      </c>
      <c r="O162" s="73" t="s">
        <v>62</v>
      </c>
      <c r="P162" s="73" t="s">
        <v>61</v>
      </c>
      <c r="Q162" s="73" t="s">
        <v>62</v>
      </c>
      <c r="R162" s="73" t="s">
        <v>76</v>
      </c>
      <c r="S162" s="73" t="s">
        <v>77</v>
      </c>
      <c r="T162" s="73" t="s">
        <v>61</v>
      </c>
      <c r="U162" s="73" t="s">
        <v>1368</v>
      </c>
      <c r="V162" s="73" t="s">
        <v>72</v>
      </c>
      <c r="W162" s="73" t="s">
        <v>62</v>
      </c>
      <c r="X162" s="73" t="s">
        <v>73</v>
      </c>
      <c r="Y162" s="73" t="s">
        <v>3186</v>
      </c>
      <c r="Z162" s="73" t="s">
        <v>3859</v>
      </c>
      <c r="AA162" s="73">
        <f>IF(Table5[[#This Row],[task_success]]="Yes",1,0)</f>
        <v>1</v>
      </c>
      <c r="AB162" s="73">
        <f>IF(Table5[[#This Row],[task_success]]="Partial",1,0)</f>
        <v>0</v>
      </c>
      <c r="AC162" s="73">
        <f>IF(Table5[[#This Row],[task_success]]="No",1,0)</f>
        <v>0</v>
      </c>
      <c r="AD162" s="73">
        <v>0</v>
      </c>
      <c r="AE162" s="73">
        <v>1</v>
      </c>
      <c r="AF162" s="73">
        <v>0</v>
      </c>
      <c r="AG162" s="74">
        <f>IF(OR(Table5[[#This Row],[severity]]="Medium",Table5[[#This Row],[severity]]="High"),1,0)</f>
        <v>0</v>
      </c>
      <c r="AH162" s="73" t="str">
        <f>TRIM(Table5[[#This Row],[severity]])</f>
        <v>Low</v>
      </c>
    </row>
    <row r="163" spans="1:34" ht="409.6" hidden="1">
      <c r="A163" s="75" t="s">
        <v>1962</v>
      </c>
      <c r="B163" s="76" t="s">
        <v>1963</v>
      </c>
      <c r="C163" s="76" t="s">
        <v>149</v>
      </c>
      <c r="D16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63" s="76" t="s">
        <v>1990</v>
      </c>
      <c r="F163" s="76" t="s">
        <v>1991</v>
      </c>
      <c r="G163" s="76" t="s">
        <v>1992</v>
      </c>
      <c r="H163" s="76">
        <v>1</v>
      </c>
      <c r="I163" s="76" t="s">
        <v>1993</v>
      </c>
      <c r="J163" s="76" t="s">
        <v>1993</v>
      </c>
      <c r="K163" s="76" t="s">
        <v>1994</v>
      </c>
      <c r="L163" s="76" t="s">
        <v>1995</v>
      </c>
      <c r="M163" s="76" t="s">
        <v>1996</v>
      </c>
      <c r="N163" s="76" t="s">
        <v>1997</v>
      </c>
      <c r="O163" s="76" t="s">
        <v>62</v>
      </c>
      <c r="P163" s="76" t="s">
        <v>61</v>
      </c>
      <c r="Q163" s="76" t="s">
        <v>62</v>
      </c>
      <c r="R163" s="76" t="s">
        <v>222</v>
      </c>
      <c r="S163" s="76" t="s">
        <v>77</v>
      </c>
      <c r="T163" s="76" t="s">
        <v>61</v>
      </c>
      <c r="U163" s="76" t="s">
        <v>1998</v>
      </c>
      <c r="V163" s="76" t="s">
        <v>72</v>
      </c>
      <c r="W163" s="76" t="s">
        <v>62</v>
      </c>
      <c r="X163" s="76" t="s">
        <v>73</v>
      </c>
      <c r="Y163" s="76" t="s">
        <v>3186</v>
      </c>
      <c r="Z163" s="76" t="s">
        <v>3445</v>
      </c>
      <c r="AA163" s="73">
        <f>IF(Table5[[#This Row],[task_success]]="Yes",1,0)</f>
        <v>1</v>
      </c>
      <c r="AB163" s="73">
        <f>IF(Table5[[#This Row],[task_success]]="Partial",1,0)</f>
        <v>0</v>
      </c>
      <c r="AC163" s="73">
        <f>IF(Table5[[#This Row],[task_success]]="No",1,0)</f>
        <v>0</v>
      </c>
      <c r="AD163" s="76">
        <v>0</v>
      </c>
      <c r="AE163" s="76">
        <v>1</v>
      </c>
      <c r="AF163" s="76">
        <v>0</v>
      </c>
      <c r="AG163" s="74">
        <f>IF(OR(Table5[[#This Row],[severity]]="Medium",Table5[[#This Row],[severity]]="High"),1,0)</f>
        <v>0</v>
      </c>
      <c r="AH163" s="73" t="str">
        <f>TRIM(Table5[[#This Row],[severity]])</f>
        <v>Low</v>
      </c>
    </row>
    <row r="164" spans="1:34" ht="409.6" hidden="1">
      <c r="A164" s="72" t="s">
        <v>2004</v>
      </c>
      <c r="B164" s="73" t="s">
        <v>2005</v>
      </c>
      <c r="C164" s="73" t="s">
        <v>149</v>
      </c>
      <c r="D16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64" s="73" t="s">
        <v>2006</v>
      </c>
      <c r="F164" s="73" t="s">
        <v>2007</v>
      </c>
      <c r="G164" s="73">
        <v>9079508</v>
      </c>
      <c r="H164" s="73">
        <v>2</v>
      </c>
      <c r="I164" s="73" t="s">
        <v>2008</v>
      </c>
      <c r="J164" s="73" t="s">
        <v>2968</v>
      </c>
      <c r="K164" s="73" t="s">
        <v>2969</v>
      </c>
      <c r="L164" s="73" t="s">
        <v>2011</v>
      </c>
      <c r="M164" s="73" t="s">
        <v>2012</v>
      </c>
      <c r="N164" s="73" t="s">
        <v>2013</v>
      </c>
      <c r="O164" s="73" t="s">
        <v>62</v>
      </c>
      <c r="P164" s="73" t="s">
        <v>61</v>
      </c>
      <c r="Q164" s="73" t="s">
        <v>62</v>
      </c>
      <c r="R164" s="73" t="s">
        <v>76</v>
      </c>
      <c r="S164" s="73" t="s">
        <v>77</v>
      </c>
      <c r="T164" s="73" t="s">
        <v>61</v>
      </c>
      <c r="U164" s="73" t="s">
        <v>2014</v>
      </c>
      <c r="V164" s="73" t="s">
        <v>72</v>
      </c>
      <c r="W164" s="73" t="s">
        <v>62</v>
      </c>
      <c r="X164" s="73" t="s">
        <v>73</v>
      </c>
      <c r="Y164" s="73" t="s">
        <v>3186</v>
      </c>
      <c r="Z164" s="73" t="s">
        <v>3437</v>
      </c>
      <c r="AA164" s="73">
        <f>IF(Table5[[#This Row],[task_success]]="Yes",1,0)</f>
        <v>1</v>
      </c>
      <c r="AB164" s="73">
        <f>IF(Table5[[#This Row],[task_success]]="Partial",1,0)</f>
        <v>0</v>
      </c>
      <c r="AC164" s="73">
        <f>IF(Table5[[#This Row],[task_success]]="No",1,0)</f>
        <v>0</v>
      </c>
      <c r="AD164" s="73">
        <v>0</v>
      </c>
      <c r="AE164" s="73">
        <v>1</v>
      </c>
      <c r="AF164" s="73">
        <v>0</v>
      </c>
      <c r="AG164" s="74">
        <f>IF(OR(Table5[[#This Row],[severity]]="Medium",Table5[[#This Row],[severity]]="High"),1,0)</f>
        <v>0</v>
      </c>
      <c r="AH164" s="73" t="str">
        <f>TRIM(Table5[[#This Row],[severity]])</f>
        <v>Low</v>
      </c>
    </row>
    <row r="165" spans="1:34" ht="409.6" hidden="1">
      <c r="A165" s="75" t="s">
        <v>2004</v>
      </c>
      <c r="B165" s="76" t="s">
        <v>2005</v>
      </c>
      <c r="C165" s="76" t="s">
        <v>149</v>
      </c>
      <c r="D16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65" s="76" t="s">
        <v>2006</v>
      </c>
      <c r="F165" s="76" t="s">
        <v>2007</v>
      </c>
      <c r="G165" s="76">
        <v>9079508</v>
      </c>
      <c r="H165" s="76">
        <v>2</v>
      </c>
      <c r="I165" s="76" t="s">
        <v>2019</v>
      </c>
      <c r="J165" s="76" t="s">
        <v>2020</v>
      </c>
      <c r="K165" s="76" t="s">
        <v>2969</v>
      </c>
      <c r="L165" s="76" t="s">
        <v>2011</v>
      </c>
      <c r="M165" s="76" t="s">
        <v>2021</v>
      </c>
      <c r="N165" s="76" t="s">
        <v>2022</v>
      </c>
      <c r="O165" s="76" t="s">
        <v>62</v>
      </c>
      <c r="P165" s="76" t="s">
        <v>61</v>
      </c>
      <c r="Q165" s="76" t="s">
        <v>62</v>
      </c>
      <c r="R165" s="76" t="s">
        <v>76</v>
      </c>
      <c r="S165" s="76" t="s">
        <v>77</v>
      </c>
      <c r="T165" s="76" t="s">
        <v>61</v>
      </c>
      <c r="U165" s="76" t="s">
        <v>2023</v>
      </c>
      <c r="V165" s="76" t="s">
        <v>72</v>
      </c>
      <c r="W165" s="76" t="s">
        <v>62</v>
      </c>
      <c r="X165" s="76" t="s">
        <v>73</v>
      </c>
      <c r="Y165" s="76" t="s">
        <v>3186</v>
      </c>
      <c r="Z165" s="76" t="s">
        <v>3438</v>
      </c>
      <c r="AA165" s="73">
        <f>IF(Table5[[#This Row],[task_success]]="Yes",1,0)</f>
        <v>1</v>
      </c>
      <c r="AB165" s="73">
        <f>IF(Table5[[#This Row],[task_success]]="Partial",1,0)</f>
        <v>0</v>
      </c>
      <c r="AC165" s="73">
        <f>IF(Table5[[#This Row],[task_success]]="No",1,0)</f>
        <v>0</v>
      </c>
      <c r="AD165" s="76">
        <v>0</v>
      </c>
      <c r="AE165" s="76">
        <v>1</v>
      </c>
      <c r="AF165" s="76">
        <v>0</v>
      </c>
      <c r="AG165" s="74">
        <f>IF(OR(Table5[[#This Row],[severity]]="Medium",Table5[[#This Row],[severity]]="High"),1,0)</f>
        <v>0</v>
      </c>
      <c r="AH165" s="73" t="str">
        <f>TRIM(Table5[[#This Row],[severity]])</f>
        <v>Low</v>
      </c>
    </row>
    <row r="166" spans="1:34" ht="318" hidden="1">
      <c r="A166" s="72" t="s">
        <v>2004</v>
      </c>
      <c r="B166" s="73" t="s">
        <v>2005</v>
      </c>
      <c r="C166" s="73" t="s">
        <v>149</v>
      </c>
      <c r="D16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66" s="73" t="s">
        <v>2028</v>
      </c>
      <c r="F166" s="73" t="s">
        <v>2029</v>
      </c>
      <c r="G166" s="73" t="s">
        <v>2030</v>
      </c>
      <c r="H166" s="73">
        <v>2</v>
      </c>
      <c r="I166" s="73" t="s">
        <v>2031</v>
      </c>
      <c r="J166" s="73" t="s">
        <v>2032</v>
      </c>
      <c r="K166" s="73" t="s">
        <v>2977</v>
      </c>
      <c r="L166" s="73" t="s">
        <v>2034</v>
      </c>
      <c r="M166" s="73" t="s">
        <v>445</v>
      </c>
      <c r="N166" s="73" t="s">
        <v>2035</v>
      </c>
      <c r="O166" s="73" t="s">
        <v>62</v>
      </c>
      <c r="P166" s="73" t="s">
        <v>61</v>
      </c>
      <c r="Q166" s="73" t="s">
        <v>62</v>
      </c>
      <c r="R166" s="73" t="s">
        <v>76</v>
      </c>
      <c r="S166" s="73" t="s">
        <v>77</v>
      </c>
      <c r="T166" s="73" t="s">
        <v>61</v>
      </c>
      <c r="U166" s="73" t="s">
        <v>2036</v>
      </c>
      <c r="V166" s="73" t="s">
        <v>72</v>
      </c>
      <c r="W166" s="73" t="s">
        <v>62</v>
      </c>
      <c r="X166" s="73" t="s">
        <v>73</v>
      </c>
      <c r="Y166" s="73" t="s">
        <v>3186</v>
      </c>
      <c r="Z166" s="73" t="s">
        <v>3368</v>
      </c>
      <c r="AA166" s="73">
        <f>IF(Table5[[#This Row],[task_success]]="Yes",1,0)</f>
        <v>1</v>
      </c>
      <c r="AB166" s="73">
        <f>IF(Table5[[#This Row],[task_success]]="Partial",1,0)</f>
        <v>0</v>
      </c>
      <c r="AC166" s="73">
        <f>IF(Table5[[#This Row],[task_success]]="No",1,0)</f>
        <v>0</v>
      </c>
      <c r="AD166" s="73">
        <v>0</v>
      </c>
      <c r="AE166" s="73">
        <v>1</v>
      </c>
      <c r="AF166" s="73">
        <v>0</v>
      </c>
      <c r="AG166" s="74">
        <f>IF(OR(Table5[[#This Row],[severity]]="Medium",Table5[[#This Row],[severity]]="High"),1,0)</f>
        <v>0</v>
      </c>
      <c r="AH166" s="73" t="str">
        <f>TRIM(Table5[[#This Row],[severity]])</f>
        <v>Low</v>
      </c>
    </row>
    <row r="167" spans="1:34" ht="318" hidden="1">
      <c r="A167" s="75" t="s">
        <v>2004</v>
      </c>
      <c r="B167" s="76" t="s">
        <v>2005</v>
      </c>
      <c r="C167" s="76" t="s">
        <v>149</v>
      </c>
      <c r="D16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67" s="76" t="s">
        <v>2028</v>
      </c>
      <c r="F167" s="76" t="s">
        <v>2029</v>
      </c>
      <c r="G167" s="76" t="s">
        <v>2030</v>
      </c>
      <c r="H167" s="76">
        <v>2</v>
      </c>
      <c r="I167" s="76" t="s">
        <v>2031</v>
      </c>
      <c r="J167" s="76" t="s">
        <v>2039</v>
      </c>
      <c r="K167" s="76" t="s">
        <v>2977</v>
      </c>
      <c r="L167" s="76" t="s">
        <v>2034</v>
      </c>
      <c r="M167" s="76" t="s">
        <v>2040</v>
      </c>
      <c r="N167" s="76" t="s">
        <v>2041</v>
      </c>
      <c r="O167" s="76" t="s">
        <v>62</v>
      </c>
      <c r="P167" s="76" t="s">
        <v>61</v>
      </c>
      <c r="Q167" s="76" t="s">
        <v>62</v>
      </c>
      <c r="R167" s="76" t="s">
        <v>76</v>
      </c>
      <c r="S167" s="76" t="s">
        <v>77</v>
      </c>
      <c r="T167" s="76" t="s">
        <v>61</v>
      </c>
      <c r="U167" s="76" t="s">
        <v>2036</v>
      </c>
      <c r="V167" s="76" t="s">
        <v>72</v>
      </c>
      <c r="W167" s="76" t="s">
        <v>62</v>
      </c>
      <c r="X167" s="76" t="s">
        <v>73</v>
      </c>
      <c r="Y167" s="76" t="s">
        <v>3186</v>
      </c>
      <c r="Z167" s="76" t="s">
        <v>3373</v>
      </c>
      <c r="AA167" s="73">
        <f>IF(Table5[[#This Row],[task_success]]="Yes",1,0)</f>
        <v>1</v>
      </c>
      <c r="AB167" s="73">
        <f>IF(Table5[[#This Row],[task_success]]="Partial",1,0)</f>
        <v>0</v>
      </c>
      <c r="AC167" s="73">
        <f>IF(Table5[[#This Row],[task_success]]="No",1,0)</f>
        <v>0</v>
      </c>
      <c r="AD167" s="76">
        <v>0</v>
      </c>
      <c r="AE167" s="76">
        <v>1</v>
      </c>
      <c r="AF167" s="76">
        <v>0</v>
      </c>
      <c r="AG167" s="74">
        <f>IF(OR(Table5[[#This Row],[severity]]="Medium",Table5[[#This Row],[severity]]="High"),1,0)</f>
        <v>0</v>
      </c>
      <c r="AH167" s="73" t="str">
        <f>TRIM(Table5[[#This Row],[severity]])</f>
        <v>Low</v>
      </c>
    </row>
    <row r="168" spans="1:34" ht="318" hidden="1">
      <c r="A168" s="72" t="s">
        <v>2046</v>
      </c>
      <c r="B168" s="73" t="s">
        <v>2047</v>
      </c>
      <c r="C168" s="73" t="s">
        <v>149</v>
      </c>
      <c r="D16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68" s="73" t="s">
        <v>2048</v>
      </c>
      <c r="F168" s="73" t="s">
        <v>2049</v>
      </c>
      <c r="G168" s="73" t="s">
        <v>2050</v>
      </c>
      <c r="H168" s="73">
        <v>1</v>
      </c>
      <c r="I168" s="73" t="s">
        <v>2051</v>
      </c>
      <c r="J168" s="73" t="s">
        <v>2051</v>
      </c>
      <c r="K168" s="73" t="s">
        <v>4058</v>
      </c>
      <c r="L168" s="73" t="s">
        <v>2053</v>
      </c>
      <c r="M168" s="73" t="s">
        <v>2054</v>
      </c>
      <c r="N168" s="73" t="s">
        <v>2055</v>
      </c>
      <c r="O168" s="73" t="s">
        <v>62</v>
      </c>
      <c r="P168" s="73" t="s">
        <v>61</v>
      </c>
      <c r="Q168" s="73" t="s">
        <v>62</v>
      </c>
      <c r="R168" s="73" t="s">
        <v>76</v>
      </c>
      <c r="S168" s="73" t="s">
        <v>77</v>
      </c>
      <c r="T168" s="73" t="s">
        <v>61</v>
      </c>
      <c r="U168" s="73" t="s">
        <v>2036</v>
      </c>
      <c r="V168" s="73" t="s">
        <v>72</v>
      </c>
      <c r="W168" s="73" t="s">
        <v>62</v>
      </c>
      <c r="X168" s="73" t="s">
        <v>73</v>
      </c>
      <c r="Y168" s="73" t="s">
        <v>3186</v>
      </c>
      <c r="Z168" s="73" t="s">
        <v>3818</v>
      </c>
      <c r="AA168" s="73">
        <f>IF(Table5[[#This Row],[task_success]]="Yes",1,0)</f>
        <v>1</v>
      </c>
      <c r="AB168" s="73">
        <f>IF(Table5[[#This Row],[task_success]]="Partial",1,0)</f>
        <v>0</v>
      </c>
      <c r="AC168" s="73">
        <f>IF(Table5[[#This Row],[task_success]]="No",1,0)</f>
        <v>0</v>
      </c>
      <c r="AD168" s="73">
        <v>0</v>
      </c>
      <c r="AE168" s="73">
        <v>1</v>
      </c>
      <c r="AF168" s="73">
        <v>0</v>
      </c>
      <c r="AG168" s="74">
        <f>IF(OR(Table5[[#This Row],[severity]]="Medium",Table5[[#This Row],[severity]]="High"),1,0)</f>
        <v>0</v>
      </c>
      <c r="AH168" s="73" t="str">
        <f>TRIM(Table5[[#This Row],[severity]])</f>
        <v>Low</v>
      </c>
    </row>
    <row r="169" spans="1:34" ht="318" hidden="1">
      <c r="A169" s="75" t="s">
        <v>2046</v>
      </c>
      <c r="B169" s="76" t="s">
        <v>2047</v>
      </c>
      <c r="C169" s="76" t="s">
        <v>149</v>
      </c>
      <c r="D16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69" s="76" t="s">
        <v>2060</v>
      </c>
      <c r="F169" s="76" t="s">
        <v>2061</v>
      </c>
      <c r="G169" s="76" t="s">
        <v>2062</v>
      </c>
      <c r="H169" s="76">
        <v>2</v>
      </c>
      <c r="I169" s="76" t="s">
        <v>2063</v>
      </c>
      <c r="J169" s="76" t="s">
        <v>2064</v>
      </c>
      <c r="K169" s="76" t="s">
        <v>2065</v>
      </c>
      <c r="L169" s="76" t="s">
        <v>2066</v>
      </c>
      <c r="M169" s="76" t="s">
        <v>2067</v>
      </c>
      <c r="N169" s="76" t="s">
        <v>2068</v>
      </c>
      <c r="O169" s="76" t="s">
        <v>62</v>
      </c>
      <c r="P169" s="76" t="s">
        <v>61</v>
      </c>
      <c r="Q169" s="76" t="s">
        <v>62</v>
      </c>
      <c r="R169" s="76" t="s">
        <v>76</v>
      </c>
      <c r="S169" s="76" t="s">
        <v>77</v>
      </c>
      <c r="T169" s="76" t="s">
        <v>61</v>
      </c>
      <c r="U169" s="76" t="s">
        <v>2036</v>
      </c>
      <c r="V169" s="76" t="s">
        <v>72</v>
      </c>
      <c r="W169" s="76" t="s">
        <v>62</v>
      </c>
      <c r="X169" s="76" t="s">
        <v>73</v>
      </c>
      <c r="Y169" s="76" t="s">
        <v>3186</v>
      </c>
      <c r="Z169" s="76" t="s">
        <v>3697</v>
      </c>
      <c r="AA169" s="73">
        <f>IF(Table5[[#This Row],[task_success]]="Yes",1,0)</f>
        <v>1</v>
      </c>
      <c r="AB169" s="73">
        <f>IF(Table5[[#This Row],[task_success]]="Partial",1,0)</f>
        <v>0</v>
      </c>
      <c r="AC169" s="73">
        <f>IF(Table5[[#This Row],[task_success]]="No",1,0)</f>
        <v>0</v>
      </c>
      <c r="AD169" s="76">
        <v>0</v>
      </c>
      <c r="AE169" s="76">
        <v>1</v>
      </c>
      <c r="AF169" s="76">
        <v>0</v>
      </c>
      <c r="AG169" s="74">
        <f>IF(OR(Table5[[#This Row],[severity]]="Medium",Table5[[#This Row],[severity]]="High"),1,0)</f>
        <v>0</v>
      </c>
      <c r="AH169" s="73" t="str">
        <f>TRIM(Table5[[#This Row],[severity]])</f>
        <v>Low</v>
      </c>
    </row>
    <row r="170" spans="1:34" ht="318" hidden="1">
      <c r="A170" s="72" t="s">
        <v>2046</v>
      </c>
      <c r="B170" s="73" t="s">
        <v>2047</v>
      </c>
      <c r="C170" s="73" t="s">
        <v>149</v>
      </c>
      <c r="D17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70" s="73" t="s">
        <v>2060</v>
      </c>
      <c r="F170" s="73" t="s">
        <v>2061</v>
      </c>
      <c r="G170" s="73" t="s">
        <v>2062</v>
      </c>
      <c r="H170" s="73">
        <v>2</v>
      </c>
      <c r="I170" s="73" t="s">
        <v>2063</v>
      </c>
      <c r="J170" s="73" t="s">
        <v>2073</v>
      </c>
      <c r="K170" s="73" t="s">
        <v>2065</v>
      </c>
      <c r="L170" s="73" t="s">
        <v>2066</v>
      </c>
      <c r="M170" s="73" t="s">
        <v>2074</v>
      </c>
      <c r="N170" s="73" t="s">
        <v>2075</v>
      </c>
      <c r="O170" s="73" t="s">
        <v>62</v>
      </c>
      <c r="P170" s="73" t="s">
        <v>61</v>
      </c>
      <c r="Q170" s="73" t="s">
        <v>62</v>
      </c>
      <c r="R170" s="73" t="s">
        <v>76</v>
      </c>
      <c r="S170" s="73" t="s">
        <v>77</v>
      </c>
      <c r="T170" s="73" t="s">
        <v>61</v>
      </c>
      <c r="U170" s="73" t="s">
        <v>2036</v>
      </c>
      <c r="V170" s="73" t="s">
        <v>72</v>
      </c>
      <c r="W170" s="73" t="s">
        <v>62</v>
      </c>
      <c r="X170" s="73" t="s">
        <v>73</v>
      </c>
      <c r="Y170" s="73" t="s">
        <v>3186</v>
      </c>
      <c r="Z170" s="73" t="s">
        <v>3702</v>
      </c>
      <c r="AA170" s="73">
        <f>IF(Table5[[#This Row],[task_success]]="Yes",1,0)</f>
        <v>1</v>
      </c>
      <c r="AB170" s="73">
        <f>IF(Table5[[#This Row],[task_success]]="Partial",1,0)</f>
        <v>0</v>
      </c>
      <c r="AC170" s="73">
        <f>IF(Table5[[#This Row],[task_success]]="No",1,0)</f>
        <v>0</v>
      </c>
      <c r="AD170" s="73">
        <v>0</v>
      </c>
      <c r="AE170" s="73">
        <v>1</v>
      </c>
      <c r="AF170" s="73">
        <v>0</v>
      </c>
      <c r="AG170" s="74">
        <f>IF(OR(Table5[[#This Row],[severity]]="Medium",Table5[[#This Row],[severity]]="High"),1,0)</f>
        <v>0</v>
      </c>
      <c r="AH170" s="73" t="str">
        <f>TRIM(Table5[[#This Row],[severity]])</f>
        <v>Low</v>
      </c>
    </row>
    <row r="171" spans="1:34" ht="318" hidden="1">
      <c r="A171" s="75" t="s">
        <v>2046</v>
      </c>
      <c r="B171" s="76" t="s">
        <v>2047</v>
      </c>
      <c r="C171" s="76" t="s">
        <v>180</v>
      </c>
      <c r="D17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71" s="76" t="s">
        <v>2080</v>
      </c>
      <c r="F171" s="76" t="s">
        <v>2081</v>
      </c>
      <c r="G171" s="76" t="s">
        <v>2082</v>
      </c>
      <c r="H171" s="76">
        <v>1</v>
      </c>
      <c r="I171" s="76" t="s">
        <v>1263</v>
      </c>
      <c r="J171" s="76" t="s">
        <v>1263</v>
      </c>
      <c r="K171" s="76" t="s">
        <v>2083</v>
      </c>
      <c r="L171" s="76" t="s">
        <v>2084</v>
      </c>
      <c r="M171" s="76" t="s">
        <v>1266</v>
      </c>
      <c r="N171" s="76" t="s">
        <v>2085</v>
      </c>
      <c r="O171" s="76" t="s">
        <v>62</v>
      </c>
      <c r="P171" s="76" t="s">
        <v>61</v>
      </c>
      <c r="Q171" s="76" t="s">
        <v>62</v>
      </c>
      <c r="R171" s="76" t="s">
        <v>76</v>
      </c>
      <c r="S171" s="76" t="s">
        <v>77</v>
      </c>
      <c r="T171" s="76" t="s">
        <v>61</v>
      </c>
      <c r="U171" s="76" t="s">
        <v>2036</v>
      </c>
      <c r="V171" s="76" t="s">
        <v>72</v>
      </c>
      <c r="W171" s="76" t="s">
        <v>62</v>
      </c>
      <c r="X171" s="76" t="s">
        <v>73</v>
      </c>
      <c r="Y171" s="76" t="s">
        <v>3186</v>
      </c>
      <c r="Z171" s="76" t="s">
        <v>3580</v>
      </c>
      <c r="AA171" s="73">
        <f>IF(Table5[[#This Row],[task_success]]="Yes",1,0)</f>
        <v>1</v>
      </c>
      <c r="AB171" s="73">
        <f>IF(Table5[[#This Row],[task_success]]="Partial",1,0)</f>
        <v>0</v>
      </c>
      <c r="AC171" s="73">
        <f>IF(Table5[[#This Row],[task_success]]="No",1,0)</f>
        <v>0</v>
      </c>
      <c r="AD171" s="76">
        <v>0</v>
      </c>
      <c r="AE171" s="76">
        <v>1</v>
      </c>
      <c r="AF171" s="76">
        <v>0</v>
      </c>
      <c r="AG171" s="74">
        <f>IF(OR(Table5[[#This Row],[severity]]="Medium",Table5[[#This Row],[severity]]="High"),1,0)</f>
        <v>0</v>
      </c>
      <c r="AH171" s="73" t="str">
        <f>TRIM(Table5[[#This Row],[severity]])</f>
        <v>Low</v>
      </c>
    </row>
    <row r="172" spans="1:34" ht="409.6" hidden="1">
      <c r="A172" s="72" t="s">
        <v>2088</v>
      </c>
      <c r="B172" s="73" t="s">
        <v>4059</v>
      </c>
      <c r="C172" s="73" t="s">
        <v>149</v>
      </c>
      <c r="D17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72" s="73" t="s">
        <v>2090</v>
      </c>
      <c r="F172" s="73" t="s">
        <v>2091</v>
      </c>
      <c r="G172" s="73">
        <v>315081</v>
      </c>
      <c r="H172" s="73">
        <v>1</v>
      </c>
      <c r="I172" s="73" t="s">
        <v>2092</v>
      </c>
      <c r="J172" s="73" t="s">
        <v>2092</v>
      </c>
      <c r="K172" s="73" t="s">
        <v>2980</v>
      </c>
      <c r="L172" s="73" t="s">
        <v>2094</v>
      </c>
      <c r="M172" s="73" t="s">
        <v>2095</v>
      </c>
      <c r="N172" s="73" t="s">
        <v>2096</v>
      </c>
      <c r="O172" s="73" t="s">
        <v>62</v>
      </c>
      <c r="P172" s="73" t="s">
        <v>61</v>
      </c>
      <c r="Q172" s="73" t="s">
        <v>62</v>
      </c>
      <c r="R172" s="73" t="s">
        <v>1295</v>
      </c>
      <c r="S172" s="73" t="s">
        <v>125</v>
      </c>
      <c r="T172" s="73" t="s">
        <v>61</v>
      </c>
      <c r="U172" s="73" t="s">
        <v>2098</v>
      </c>
      <c r="V172" s="73" t="s">
        <v>72</v>
      </c>
      <c r="W172" s="73" t="s">
        <v>62</v>
      </c>
      <c r="X172" s="73" t="s">
        <v>73</v>
      </c>
      <c r="Y172" s="73" t="s">
        <v>3186</v>
      </c>
      <c r="Z172" s="73" t="s">
        <v>3572</v>
      </c>
      <c r="AA172" s="73">
        <f>IF(Table5[[#This Row],[task_success]]="Yes",1,0)</f>
        <v>1</v>
      </c>
      <c r="AB172" s="73">
        <f>IF(Table5[[#This Row],[task_success]]="Partial",1,0)</f>
        <v>0</v>
      </c>
      <c r="AC172" s="73">
        <f>IF(Table5[[#This Row],[task_success]]="No",1,0)</f>
        <v>0</v>
      </c>
      <c r="AD172" s="73">
        <v>0</v>
      </c>
      <c r="AE172" s="73">
        <v>1</v>
      </c>
      <c r="AF172" s="73">
        <v>0</v>
      </c>
      <c r="AG172" s="74">
        <f>IF(OR(Table5[[#This Row],[severity]]="Medium",Table5[[#This Row],[severity]]="High"),1,0)</f>
        <v>1</v>
      </c>
      <c r="AH172" s="73" t="str">
        <f>TRIM(Table5[[#This Row],[severity]])</f>
        <v>Medium</v>
      </c>
    </row>
    <row r="173" spans="1:34" ht="409.6" hidden="1">
      <c r="A173" s="75" t="s">
        <v>2088</v>
      </c>
      <c r="B173" s="76" t="s">
        <v>4059</v>
      </c>
      <c r="C173" s="76" t="s">
        <v>149</v>
      </c>
      <c r="D17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73" s="76" t="s">
        <v>2107</v>
      </c>
      <c r="F173" s="76" t="s">
        <v>2108</v>
      </c>
      <c r="G173" s="76" t="s">
        <v>2109</v>
      </c>
      <c r="H173" s="76">
        <v>1</v>
      </c>
      <c r="I173" s="76" t="s">
        <v>2110</v>
      </c>
      <c r="J173" s="76" t="s">
        <v>2092</v>
      </c>
      <c r="K173" s="76" t="s">
        <v>2111</v>
      </c>
      <c r="L173" s="76" t="s">
        <v>2112</v>
      </c>
      <c r="M173" s="76" t="s">
        <v>2113</v>
      </c>
      <c r="N173" s="76" t="s">
        <v>2114</v>
      </c>
      <c r="O173" s="76" t="s">
        <v>62</v>
      </c>
      <c r="P173" s="76" t="s">
        <v>61</v>
      </c>
      <c r="Q173" s="76" t="s">
        <v>62</v>
      </c>
      <c r="R173" s="76" t="s">
        <v>76</v>
      </c>
      <c r="S173" s="76" t="s">
        <v>77</v>
      </c>
      <c r="T173" s="76" t="s">
        <v>61</v>
      </c>
      <c r="U173" s="76" t="s">
        <v>2115</v>
      </c>
      <c r="V173" s="76" t="s">
        <v>72</v>
      </c>
      <c r="W173" s="76" t="s">
        <v>62</v>
      </c>
      <c r="X173" s="76" t="s">
        <v>73</v>
      </c>
      <c r="Y173" s="76" t="s">
        <v>3186</v>
      </c>
      <c r="Z173" s="76" t="s">
        <v>3894</v>
      </c>
      <c r="AA173" s="73">
        <f>IF(Table5[[#This Row],[task_success]]="Yes",1,0)</f>
        <v>1</v>
      </c>
      <c r="AB173" s="73">
        <f>IF(Table5[[#This Row],[task_success]]="Partial",1,0)</f>
        <v>0</v>
      </c>
      <c r="AC173" s="73">
        <f>IF(Table5[[#This Row],[task_success]]="No",1,0)</f>
        <v>0</v>
      </c>
      <c r="AD173" s="76">
        <v>0</v>
      </c>
      <c r="AE173" s="76">
        <v>1</v>
      </c>
      <c r="AF173" s="76">
        <v>0</v>
      </c>
      <c r="AG173" s="74">
        <f>IF(OR(Table5[[#This Row],[severity]]="Medium",Table5[[#This Row],[severity]]="High"),1,0)</f>
        <v>0</v>
      </c>
      <c r="AH173" s="73" t="str">
        <f>TRIM(Table5[[#This Row],[severity]])</f>
        <v>Low</v>
      </c>
    </row>
    <row r="174" spans="1:34" ht="409.6" hidden="1">
      <c r="A174" s="72" t="s">
        <v>2120</v>
      </c>
      <c r="B174" s="73" t="s">
        <v>4060</v>
      </c>
      <c r="C174" s="73" t="s">
        <v>80</v>
      </c>
      <c r="D17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74" s="73" t="s">
        <v>2122</v>
      </c>
      <c r="F174" s="73" t="s">
        <v>2123</v>
      </c>
      <c r="G174" s="73" t="s">
        <v>2124</v>
      </c>
      <c r="H174" s="73">
        <v>2</v>
      </c>
      <c r="I174" s="73" t="s">
        <v>2125</v>
      </c>
      <c r="J174" s="73" t="s">
        <v>2126</v>
      </c>
      <c r="K174" s="73" t="s">
        <v>2986</v>
      </c>
      <c r="L174" s="73" t="s">
        <v>2128</v>
      </c>
      <c r="M174" s="73" t="s">
        <v>2129</v>
      </c>
      <c r="N174" s="73" t="s">
        <v>2130</v>
      </c>
      <c r="O174" s="73" t="s">
        <v>62</v>
      </c>
      <c r="P174" s="73" t="s">
        <v>61</v>
      </c>
      <c r="Q174" s="73" t="s">
        <v>62</v>
      </c>
      <c r="R174" s="73" t="s">
        <v>3790</v>
      </c>
      <c r="S174" s="73" t="s">
        <v>125</v>
      </c>
      <c r="T174" s="73" t="s">
        <v>62</v>
      </c>
      <c r="U174" s="73" t="s">
        <v>2132</v>
      </c>
      <c r="V174" s="73" t="s">
        <v>72</v>
      </c>
      <c r="W174" s="73" t="s">
        <v>62</v>
      </c>
      <c r="X174" s="73" t="s">
        <v>73</v>
      </c>
      <c r="Y174" s="73" t="s">
        <v>3186</v>
      </c>
      <c r="Z174" s="73" t="s">
        <v>3789</v>
      </c>
      <c r="AA174" s="73">
        <f>IF(Table5[[#This Row],[task_success]]="Yes",1,0)</f>
        <v>1</v>
      </c>
      <c r="AB174" s="73">
        <f>IF(Table5[[#This Row],[task_success]]="Partial",1,0)</f>
        <v>0</v>
      </c>
      <c r="AC174" s="73">
        <f>IF(Table5[[#This Row],[task_success]]="No",1,0)</f>
        <v>0</v>
      </c>
      <c r="AD174" s="73">
        <v>0</v>
      </c>
      <c r="AE174" s="73">
        <v>1</v>
      </c>
      <c r="AF174" s="73">
        <v>1</v>
      </c>
      <c r="AG174" s="74">
        <f>IF(OR(Table5[[#This Row],[severity]]="Medium",Table5[[#This Row],[severity]]="High"),1,0)</f>
        <v>1</v>
      </c>
      <c r="AH174" s="73" t="str">
        <f>TRIM(Table5[[#This Row],[severity]])</f>
        <v>Medium</v>
      </c>
    </row>
    <row r="175" spans="1:34" ht="409.6" hidden="1">
      <c r="A175" s="75" t="s">
        <v>2120</v>
      </c>
      <c r="B175" s="76" t="s">
        <v>4060</v>
      </c>
      <c r="C175" s="76" t="s">
        <v>80</v>
      </c>
      <c r="D17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75" s="76" t="s">
        <v>2122</v>
      </c>
      <c r="F175" s="76" t="s">
        <v>2123</v>
      </c>
      <c r="G175" s="76" t="s">
        <v>2124</v>
      </c>
      <c r="H175" s="76">
        <v>2</v>
      </c>
      <c r="I175" s="76" t="s">
        <v>2125</v>
      </c>
      <c r="J175" s="76" t="s">
        <v>2141</v>
      </c>
      <c r="K175" s="76" t="s">
        <v>2986</v>
      </c>
      <c r="L175" s="76" t="s">
        <v>2128</v>
      </c>
      <c r="M175" s="76" t="s">
        <v>2142</v>
      </c>
      <c r="N175" s="76" t="s">
        <v>2143</v>
      </c>
      <c r="O175" s="76" t="s">
        <v>61</v>
      </c>
      <c r="P175" s="76" t="s">
        <v>61</v>
      </c>
      <c r="Q175" s="76" t="s">
        <v>62</v>
      </c>
      <c r="R175" s="76" t="s">
        <v>3787</v>
      </c>
      <c r="S175" s="76" t="s">
        <v>64</v>
      </c>
      <c r="T175" s="76" t="s">
        <v>62</v>
      </c>
      <c r="U175" s="76" t="s">
        <v>2144</v>
      </c>
      <c r="V175" s="76" t="s">
        <v>66</v>
      </c>
      <c r="W175" s="76" t="s">
        <v>62</v>
      </c>
      <c r="X175" s="76" t="s">
        <v>73</v>
      </c>
      <c r="Y175" s="76" t="s">
        <v>3186</v>
      </c>
      <c r="Z175" s="76" t="s">
        <v>3791</v>
      </c>
      <c r="AA175" s="73">
        <f>IF(Table5[[#This Row],[task_success]]="Yes",1,0)</f>
        <v>0</v>
      </c>
      <c r="AB175" s="73">
        <f>IF(Table5[[#This Row],[task_success]]="Partial",1,0)</f>
        <v>0</v>
      </c>
      <c r="AC175" s="73">
        <f>IF(Table5[[#This Row],[task_success]]="No",1,0)</f>
        <v>1</v>
      </c>
      <c r="AD175" s="76">
        <v>0</v>
      </c>
      <c r="AE175" s="76">
        <v>1</v>
      </c>
      <c r="AF175" s="76">
        <v>1</v>
      </c>
      <c r="AG175" s="74">
        <f>IF(OR(Table5[[#This Row],[severity]]="Medium",Table5[[#This Row],[severity]]="High"),1,0)</f>
        <v>1</v>
      </c>
      <c r="AH175" s="73" t="str">
        <f>TRIM(Table5[[#This Row],[severity]])</f>
        <v>High</v>
      </c>
    </row>
    <row r="176" spans="1:34" ht="318" hidden="1">
      <c r="A176" s="72" t="s">
        <v>2120</v>
      </c>
      <c r="B176" s="73" t="s">
        <v>4060</v>
      </c>
      <c r="C176" s="73" t="s">
        <v>80</v>
      </c>
      <c r="D17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76" s="73" t="s">
        <v>2150</v>
      </c>
      <c r="F176" s="73" t="s">
        <v>2990</v>
      </c>
      <c r="G176" s="73" t="s">
        <v>2152</v>
      </c>
      <c r="H176" s="73">
        <v>1</v>
      </c>
      <c r="I176" s="73" t="s">
        <v>2153</v>
      </c>
      <c r="J176" s="73" t="s">
        <v>2153</v>
      </c>
      <c r="K176" s="73" t="s">
        <v>2154</v>
      </c>
      <c r="L176" s="73" t="s">
        <v>2155</v>
      </c>
      <c r="M176" s="73" t="s">
        <v>2129</v>
      </c>
      <c r="N176" s="73" t="s">
        <v>2156</v>
      </c>
      <c r="O176" s="73" t="s">
        <v>62</v>
      </c>
      <c r="P176" s="73" t="s">
        <v>61</v>
      </c>
      <c r="Q176" s="73" t="s">
        <v>62</v>
      </c>
      <c r="R176" s="73" t="s">
        <v>76</v>
      </c>
      <c r="S176" s="73" t="s">
        <v>77</v>
      </c>
      <c r="T176" s="73" t="s">
        <v>61</v>
      </c>
      <c r="U176" s="73" t="s">
        <v>2157</v>
      </c>
      <c r="V176" s="73" t="s">
        <v>72</v>
      </c>
      <c r="W176" s="73" t="s">
        <v>62</v>
      </c>
      <c r="X176" s="73" t="s">
        <v>73</v>
      </c>
      <c r="Y176" s="73" t="s">
        <v>3186</v>
      </c>
      <c r="Z176" s="73" t="s">
        <v>3768</v>
      </c>
      <c r="AA176" s="73">
        <f>IF(Table5[[#This Row],[task_success]]="Yes",1,0)</f>
        <v>1</v>
      </c>
      <c r="AB176" s="73">
        <f>IF(Table5[[#This Row],[task_success]]="Partial",1,0)</f>
        <v>0</v>
      </c>
      <c r="AC176" s="73">
        <f>IF(Table5[[#This Row],[task_success]]="No",1,0)</f>
        <v>0</v>
      </c>
      <c r="AD176" s="73">
        <v>0</v>
      </c>
      <c r="AE176" s="73">
        <v>1</v>
      </c>
      <c r="AF176" s="73">
        <v>0</v>
      </c>
      <c r="AG176" s="74">
        <f>IF(OR(Table5[[#This Row],[severity]]="Medium",Table5[[#This Row],[severity]]="High"),1,0)</f>
        <v>0</v>
      </c>
      <c r="AH176" s="73" t="str">
        <f>TRIM(Table5[[#This Row],[severity]])</f>
        <v>Low</v>
      </c>
    </row>
    <row r="177" spans="1:34" ht="318" hidden="1">
      <c r="A177" s="75" t="s">
        <v>2120</v>
      </c>
      <c r="B177" s="76" t="s">
        <v>4060</v>
      </c>
      <c r="C177" s="76" t="s">
        <v>149</v>
      </c>
      <c r="D17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77" s="76" t="s">
        <v>2160</v>
      </c>
      <c r="F177" s="76" t="s">
        <v>2161</v>
      </c>
      <c r="G177" s="76" t="s">
        <v>2162</v>
      </c>
      <c r="H177" s="76">
        <v>1</v>
      </c>
      <c r="I177" s="76" t="s">
        <v>1263</v>
      </c>
      <c r="J177" s="76" t="s">
        <v>1263</v>
      </c>
      <c r="K177" s="76" t="s">
        <v>2991</v>
      </c>
      <c r="L177" s="76" t="s">
        <v>2164</v>
      </c>
      <c r="M177" s="76" t="s">
        <v>1266</v>
      </c>
      <c r="N177" s="76" t="s">
        <v>2165</v>
      </c>
      <c r="O177" s="76" t="s">
        <v>62</v>
      </c>
      <c r="P177" s="76" t="s">
        <v>61</v>
      </c>
      <c r="Q177" s="76" t="s">
        <v>62</v>
      </c>
      <c r="R177" s="76" t="s">
        <v>76</v>
      </c>
      <c r="S177" s="76" t="s">
        <v>77</v>
      </c>
      <c r="T177" s="76" t="s">
        <v>61</v>
      </c>
      <c r="U177" s="76" t="s">
        <v>2157</v>
      </c>
      <c r="V177" s="76" t="s">
        <v>72</v>
      </c>
      <c r="W177" s="76" t="s">
        <v>62</v>
      </c>
      <c r="X177" s="76" t="s">
        <v>73</v>
      </c>
      <c r="Y177" s="76" t="s">
        <v>3186</v>
      </c>
      <c r="Z177" s="76" t="s">
        <v>3849</v>
      </c>
      <c r="AA177" s="73">
        <f>IF(Table5[[#This Row],[task_success]]="Yes",1,0)</f>
        <v>1</v>
      </c>
      <c r="AB177" s="73">
        <f>IF(Table5[[#This Row],[task_success]]="Partial",1,0)</f>
        <v>0</v>
      </c>
      <c r="AC177" s="73">
        <f>IF(Table5[[#This Row],[task_success]]="No",1,0)</f>
        <v>0</v>
      </c>
      <c r="AD177" s="76">
        <v>0</v>
      </c>
      <c r="AE177" s="76">
        <v>1</v>
      </c>
      <c r="AF177" s="76">
        <v>0</v>
      </c>
      <c r="AG177" s="74">
        <f>IF(OR(Table5[[#This Row],[severity]]="Medium",Table5[[#This Row],[severity]]="High"),1,0)</f>
        <v>0</v>
      </c>
      <c r="AH177" s="73" t="str">
        <f>TRIM(Table5[[#This Row],[severity]])</f>
        <v>Low</v>
      </c>
    </row>
    <row r="178" spans="1:34" ht="318" hidden="1">
      <c r="A178" s="72" t="s">
        <v>2120</v>
      </c>
      <c r="B178" s="73" t="s">
        <v>4060</v>
      </c>
      <c r="C178" s="73" t="s">
        <v>149</v>
      </c>
      <c r="D17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78" s="73" t="s">
        <v>2168</v>
      </c>
      <c r="F178" s="73" t="s">
        <v>2169</v>
      </c>
      <c r="G178" s="73" t="s">
        <v>2170</v>
      </c>
      <c r="H178" s="73">
        <v>1</v>
      </c>
      <c r="I178" s="73" t="s">
        <v>2153</v>
      </c>
      <c r="J178" s="73" t="s">
        <v>2153</v>
      </c>
      <c r="K178" s="73" t="s">
        <v>2992</v>
      </c>
      <c r="L178" s="73" t="s">
        <v>2172</v>
      </c>
      <c r="M178" s="73" t="s">
        <v>2129</v>
      </c>
      <c r="N178" s="73" t="s">
        <v>2173</v>
      </c>
      <c r="O178" s="73" t="s">
        <v>62</v>
      </c>
      <c r="P178" s="73" t="s">
        <v>61</v>
      </c>
      <c r="Q178" s="73" t="s">
        <v>62</v>
      </c>
      <c r="R178" s="73" t="s">
        <v>76</v>
      </c>
      <c r="S178" s="73" t="s">
        <v>77</v>
      </c>
      <c r="T178" s="73" t="s">
        <v>61</v>
      </c>
      <c r="U178" s="73" t="s">
        <v>2157</v>
      </c>
      <c r="V178" s="73" t="s">
        <v>72</v>
      </c>
      <c r="W178" s="73" t="s">
        <v>62</v>
      </c>
      <c r="X178" s="73" t="s">
        <v>73</v>
      </c>
      <c r="Y178" s="73" t="s">
        <v>3186</v>
      </c>
      <c r="Z178" s="73" t="s">
        <v>3344</v>
      </c>
      <c r="AA178" s="73">
        <f>IF(Table5[[#This Row],[task_success]]="Yes",1,0)</f>
        <v>1</v>
      </c>
      <c r="AB178" s="73">
        <f>IF(Table5[[#This Row],[task_success]]="Partial",1,0)</f>
        <v>0</v>
      </c>
      <c r="AC178" s="73">
        <f>IF(Table5[[#This Row],[task_success]]="No",1,0)</f>
        <v>0</v>
      </c>
      <c r="AD178" s="73">
        <v>0</v>
      </c>
      <c r="AE178" s="73">
        <v>1</v>
      </c>
      <c r="AF178" s="73">
        <v>0</v>
      </c>
      <c r="AG178" s="74">
        <f>IF(OR(Table5[[#This Row],[severity]]="Medium",Table5[[#This Row],[severity]]="High"),1,0)</f>
        <v>0</v>
      </c>
      <c r="AH178" s="73" t="str">
        <f>TRIM(Table5[[#This Row],[severity]])</f>
        <v>Low</v>
      </c>
    </row>
    <row r="179" spans="1:34" ht="318" hidden="1">
      <c r="A179" s="75" t="s">
        <v>2178</v>
      </c>
      <c r="B179" s="76" t="s">
        <v>2179</v>
      </c>
      <c r="C179" s="76" t="s">
        <v>51</v>
      </c>
      <c r="D17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79" s="76" t="s">
        <v>2180</v>
      </c>
      <c r="F179" s="76" t="s">
        <v>2181</v>
      </c>
      <c r="G179" s="76">
        <v>8379368</v>
      </c>
      <c r="H179" s="76">
        <v>5</v>
      </c>
      <c r="I179" s="76" t="s">
        <v>2182</v>
      </c>
      <c r="J179" s="76" t="s">
        <v>2183</v>
      </c>
      <c r="K179" s="76" t="s">
        <v>2184</v>
      </c>
      <c r="L179" s="76" t="s">
        <v>2185</v>
      </c>
      <c r="M179" s="76" t="s">
        <v>2186</v>
      </c>
      <c r="N179" s="76" t="s">
        <v>2994</v>
      </c>
      <c r="O179" s="76" t="s">
        <v>62</v>
      </c>
      <c r="P179" s="76" t="s">
        <v>61</v>
      </c>
      <c r="Q179" s="76" t="s">
        <v>62</v>
      </c>
      <c r="R179" s="76" t="s">
        <v>76</v>
      </c>
      <c r="S179" s="76" t="s">
        <v>77</v>
      </c>
      <c r="T179" s="76" t="s">
        <v>61</v>
      </c>
      <c r="U179" s="76" t="s">
        <v>2157</v>
      </c>
      <c r="V179" s="76" t="s">
        <v>72</v>
      </c>
      <c r="W179" s="76" t="s">
        <v>62</v>
      </c>
      <c r="X179" s="76" t="s">
        <v>73</v>
      </c>
      <c r="Y179" s="76" t="s">
        <v>3186</v>
      </c>
      <c r="Z179" s="76" t="s">
        <v>3310</v>
      </c>
      <c r="AA179" s="73">
        <f>IF(Table5[[#This Row],[task_success]]="Yes",1,0)</f>
        <v>1</v>
      </c>
      <c r="AB179" s="73">
        <f>IF(Table5[[#This Row],[task_success]]="Partial",1,0)</f>
        <v>0</v>
      </c>
      <c r="AC179" s="73">
        <f>IF(Table5[[#This Row],[task_success]]="No",1,0)</f>
        <v>0</v>
      </c>
      <c r="AD179" s="76">
        <v>0</v>
      </c>
      <c r="AE179" s="76">
        <v>1</v>
      </c>
      <c r="AF179" s="76">
        <v>0</v>
      </c>
      <c r="AG179" s="74">
        <f>IF(OR(Table5[[#This Row],[severity]]="Medium",Table5[[#This Row],[severity]]="High"),1,0)</f>
        <v>0</v>
      </c>
      <c r="AH179" s="73" t="str">
        <f>TRIM(Table5[[#This Row],[severity]])</f>
        <v>Low</v>
      </c>
    </row>
    <row r="180" spans="1:34" ht="318" hidden="1">
      <c r="A180" s="72" t="s">
        <v>2178</v>
      </c>
      <c r="B180" s="73" t="s">
        <v>2179</v>
      </c>
      <c r="C180" s="73" t="s">
        <v>51</v>
      </c>
      <c r="D18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80" s="73" t="s">
        <v>2180</v>
      </c>
      <c r="F180" s="73" t="s">
        <v>2181</v>
      </c>
      <c r="G180" s="73">
        <v>8379368</v>
      </c>
      <c r="H180" s="73">
        <v>5</v>
      </c>
      <c r="I180" s="73" t="s">
        <v>2182</v>
      </c>
      <c r="J180" s="73" t="s">
        <v>2194</v>
      </c>
      <c r="K180" s="73" t="s">
        <v>2184</v>
      </c>
      <c r="L180" s="73" t="s">
        <v>2185</v>
      </c>
      <c r="M180" s="73" t="s">
        <v>2195</v>
      </c>
      <c r="N180" s="73" t="s">
        <v>2997</v>
      </c>
      <c r="O180" s="73" t="s">
        <v>62</v>
      </c>
      <c r="P180" s="73" t="s">
        <v>61</v>
      </c>
      <c r="Q180" s="73" t="s">
        <v>62</v>
      </c>
      <c r="R180" s="73" t="s">
        <v>76</v>
      </c>
      <c r="S180" s="73" t="s">
        <v>77</v>
      </c>
      <c r="T180" s="73" t="s">
        <v>61</v>
      </c>
      <c r="U180" s="73" t="s">
        <v>2157</v>
      </c>
      <c r="V180" s="73" t="s">
        <v>72</v>
      </c>
      <c r="W180" s="73" t="s">
        <v>62</v>
      </c>
      <c r="X180" s="73" t="s">
        <v>73</v>
      </c>
      <c r="Y180" s="73" t="s">
        <v>3186</v>
      </c>
      <c r="Z180" s="73" t="s">
        <v>3319</v>
      </c>
      <c r="AA180" s="73">
        <f>IF(Table5[[#This Row],[task_success]]="Yes",1,0)</f>
        <v>1</v>
      </c>
      <c r="AB180" s="73">
        <f>IF(Table5[[#This Row],[task_success]]="Partial",1,0)</f>
        <v>0</v>
      </c>
      <c r="AC180" s="73">
        <f>IF(Table5[[#This Row],[task_success]]="No",1,0)</f>
        <v>0</v>
      </c>
      <c r="AD180" s="73">
        <v>0</v>
      </c>
      <c r="AE180" s="73">
        <v>1</v>
      </c>
      <c r="AF180" s="73">
        <v>0</v>
      </c>
      <c r="AG180" s="74">
        <f>IF(OR(Table5[[#This Row],[severity]]="Medium",Table5[[#This Row],[severity]]="High"),1,0)</f>
        <v>0</v>
      </c>
      <c r="AH180" s="73" t="str">
        <f>TRIM(Table5[[#This Row],[severity]])</f>
        <v>Low</v>
      </c>
    </row>
    <row r="181" spans="1:34" ht="409.6" hidden="1">
      <c r="A181" s="75" t="s">
        <v>2178</v>
      </c>
      <c r="B181" s="76" t="s">
        <v>2179</v>
      </c>
      <c r="C181" s="76" t="s">
        <v>51</v>
      </c>
      <c r="D18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81" s="76" t="s">
        <v>2180</v>
      </c>
      <c r="F181" s="76" t="s">
        <v>2181</v>
      </c>
      <c r="G181" s="76">
        <v>8379368</v>
      </c>
      <c r="H181" s="76">
        <v>5</v>
      </c>
      <c r="I181" s="76" t="s">
        <v>2182</v>
      </c>
      <c r="J181" s="76" t="s">
        <v>2202</v>
      </c>
      <c r="K181" s="76" t="s">
        <v>2184</v>
      </c>
      <c r="L181" s="76" t="s">
        <v>2185</v>
      </c>
      <c r="M181" s="76" t="s">
        <v>591</v>
      </c>
      <c r="N181" s="76" t="s">
        <v>3000</v>
      </c>
      <c r="O181" s="76" t="s">
        <v>61</v>
      </c>
      <c r="P181" s="76" t="s">
        <v>61</v>
      </c>
      <c r="Q181" s="76" t="s">
        <v>62</v>
      </c>
      <c r="R181" s="76" t="s">
        <v>138</v>
      </c>
      <c r="S181" s="76" t="s">
        <v>64</v>
      </c>
      <c r="T181" s="76" t="s">
        <v>62</v>
      </c>
      <c r="U181" s="76" t="s">
        <v>2204</v>
      </c>
      <c r="V181" s="76" t="s">
        <v>66</v>
      </c>
      <c r="W181" s="76" t="s">
        <v>62</v>
      </c>
      <c r="X181" s="76" t="s">
        <v>73</v>
      </c>
      <c r="Y181" s="76" t="s">
        <v>3186</v>
      </c>
      <c r="Z181" s="76" t="s">
        <v>3320</v>
      </c>
      <c r="AA181" s="73">
        <f>IF(Table5[[#This Row],[task_success]]="Yes",1,0)</f>
        <v>0</v>
      </c>
      <c r="AB181" s="73">
        <f>IF(Table5[[#This Row],[task_success]]="Partial",1,0)</f>
        <v>0</v>
      </c>
      <c r="AC181" s="73">
        <f>IF(Table5[[#This Row],[task_success]]="No",1,0)</f>
        <v>1</v>
      </c>
      <c r="AD181" s="76">
        <v>0</v>
      </c>
      <c r="AE181" s="76">
        <v>1</v>
      </c>
      <c r="AF181" s="76">
        <v>1</v>
      </c>
      <c r="AG181" s="74">
        <f>IF(OR(Table5[[#This Row],[severity]]="Medium",Table5[[#This Row],[severity]]="High"),1,0)</f>
        <v>1</v>
      </c>
      <c r="AH181" s="73" t="str">
        <f>TRIM(Table5[[#This Row],[severity]])</f>
        <v>High</v>
      </c>
    </row>
    <row r="182" spans="1:34" ht="318" hidden="1">
      <c r="A182" s="72" t="s">
        <v>2178</v>
      </c>
      <c r="B182" s="73" t="s">
        <v>2179</v>
      </c>
      <c r="C182" s="73" t="s">
        <v>51</v>
      </c>
      <c r="D18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82" s="73" t="s">
        <v>2180</v>
      </c>
      <c r="F182" s="73" t="s">
        <v>2181</v>
      </c>
      <c r="G182" s="73">
        <v>8379368</v>
      </c>
      <c r="H182" s="73">
        <v>5</v>
      </c>
      <c r="I182" s="73" t="s">
        <v>2182</v>
      </c>
      <c r="J182" s="73" t="s">
        <v>2207</v>
      </c>
      <c r="K182" s="73" t="s">
        <v>2184</v>
      </c>
      <c r="L182" s="73" t="s">
        <v>2185</v>
      </c>
      <c r="M182" s="73" t="s">
        <v>2208</v>
      </c>
      <c r="N182" s="73" t="s">
        <v>3003</v>
      </c>
      <c r="O182" s="73" t="s">
        <v>62</v>
      </c>
      <c r="P182" s="73" t="s">
        <v>61</v>
      </c>
      <c r="Q182" s="73" t="s">
        <v>62</v>
      </c>
      <c r="R182" s="73" t="s">
        <v>76</v>
      </c>
      <c r="S182" s="73" t="s">
        <v>77</v>
      </c>
      <c r="T182" s="73" t="s">
        <v>61</v>
      </c>
      <c r="U182" s="73" t="s">
        <v>2157</v>
      </c>
      <c r="V182" s="73" t="s">
        <v>72</v>
      </c>
      <c r="W182" s="73" t="s">
        <v>62</v>
      </c>
      <c r="X182" s="73" t="s">
        <v>73</v>
      </c>
      <c r="Y182" s="73" t="s">
        <v>3186</v>
      </c>
      <c r="Z182" s="73" t="s">
        <v>3321</v>
      </c>
      <c r="AA182" s="73">
        <f>IF(Table5[[#This Row],[task_success]]="Yes",1,0)</f>
        <v>1</v>
      </c>
      <c r="AB182" s="73">
        <f>IF(Table5[[#This Row],[task_success]]="Partial",1,0)</f>
        <v>0</v>
      </c>
      <c r="AC182" s="73">
        <f>IF(Table5[[#This Row],[task_success]]="No",1,0)</f>
        <v>0</v>
      </c>
      <c r="AD182" s="73">
        <v>0</v>
      </c>
      <c r="AE182" s="73">
        <v>1</v>
      </c>
      <c r="AF182" s="73">
        <v>0</v>
      </c>
      <c r="AG182" s="74">
        <f>IF(OR(Table5[[#This Row],[severity]]="Medium",Table5[[#This Row],[severity]]="High"),1,0)</f>
        <v>0</v>
      </c>
      <c r="AH182" s="73" t="str">
        <f>TRIM(Table5[[#This Row],[severity]])</f>
        <v>Low</v>
      </c>
    </row>
    <row r="183" spans="1:34" ht="318" hidden="1">
      <c r="A183" s="75" t="s">
        <v>2178</v>
      </c>
      <c r="B183" s="76" t="s">
        <v>2179</v>
      </c>
      <c r="C183" s="76" t="s">
        <v>51</v>
      </c>
      <c r="D18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83" s="76" t="s">
        <v>2180</v>
      </c>
      <c r="F183" s="76" t="s">
        <v>2181</v>
      </c>
      <c r="G183" s="76">
        <v>8379368</v>
      </c>
      <c r="H183" s="76">
        <v>5</v>
      </c>
      <c r="I183" s="76" t="s">
        <v>2182</v>
      </c>
      <c r="J183" s="76" t="s">
        <v>2215</v>
      </c>
      <c r="K183" s="76" t="s">
        <v>2184</v>
      </c>
      <c r="L183" s="76" t="s">
        <v>2185</v>
      </c>
      <c r="M183" s="76" t="s">
        <v>2216</v>
      </c>
      <c r="N183" s="76" t="s">
        <v>3007</v>
      </c>
      <c r="O183" s="76" t="s">
        <v>62</v>
      </c>
      <c r="P183" s="76" t="s">
        <v>61</v>
      </c>
      <c r="Q183" s="76" t="s">
        <v>62</v>
      </c>
      <c r="R183" s="76" t="s">
        <v>76</v>
      </c>
      <c r="S183" s="76" t="s">
        <v>77</v>
      </c>
      <c r="T183" s="76" t="s">
        <v>61</v>
      </c>
      <c r="U183" s="76" t="s">
        <v>2157</v>
      </c>
      <c r="V183" s="76" t="s">
        <v>72</v>
      </c>
      <c r="W183" s="76" t="s">
        <v>62</v>
      </c>
      <c r="X183" s="76" t="s">
        <v>73</v>
      </c>
      <c r="Y183" s="76" t="s">
        <v>3186</v>
      </c>
      <c r="Z183" s="76" t="s">
        <v>3322</v>
      </c>
      <c r="AA183" s="73">
        <f>IF(Table5[[#This Row],[task_success]]="Yes",1,0)</f>
        <v>1</v>
      </c>
      <c r="AB183" s="73">
        <f>IF(Table5[[#This Row],[task_success]]="Partial",1,0)</f>
        <v>0</v>
      </c>
      <c r="AC183" s="73">
        <f>IF(Table5[[#This Row],[task_success]]="No",1,0)</f>
        <v>0</v>
      </c>
      <c r="AD183" s="76">
        <v>0</v>
      </c>
      <c r="AE183" s="76">
        <v>1</v>
      </c>
      <c r="AF183" s="76">
        <v>0</v>
      </c>
      <c r="AG183" s="74">
        <f>IF(OR(Table5[[#This Row],[severity]]="Medium",Table5[[#This Row],[severity]]="High"),1,0)</f>
        <v>0</v>
      </c>
      <c r="AH183" s="73" t="str">
        <f>TRIM(Table5[[#This Row],[severity]])</f>
        <v>Low</v>
      </c>
    </row>
    <row r="184" spans="1:34" ht="318" hidden="1">
      <c r="A184" s="72" t="s">
        <v>2178</v>
      </c>
      <c r="B184" s="73" t="s">
        <v>2179</v>
      </c>
      <c r="C184" s="73" t="s">
        <v>51</v>
      </c>
      <c r="D18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84" s="73" t="s">
        <v>2223</v>
      </c>
      <c r="F184" s="73" t="s">
        <v>3010</v>
      </c>
      <c r="G184" s="77" t="s">
        <v>2225</v>
      </c>
      <c r="H184" s="73">
        <v>1</v>
      </c>
      <c r="I184" s="73" t="s">
        <v>2183</v>
      </c>
      <c r="J184" s="73" t="s">
        <v>2183</v>
      </c>
      <c r="K184" s="73" t="s">
        <v>2226</v>
      </c>
      <c r="L184" s="73" t="s">
        <v>2227</v>
      </c>
      <c r="M184" s="73" t="s">
        <v>2186</v>
      </c>
      <c r="N184" s="73" t="s">
        <v>3011</v>
      </c>
      <c r="O184" s="73" t="s">
        <v>62</v>
      </c>
      <c r="P184" s="73" t="s">
        <v>61</v>
      </c>
      <c r="Q184" s="73" t="s">
        <v>62</v>
      </c>
      <c r="R184" s="73" t="s">
        <v>76</v>
      </c>
      <c r="S184" s="73" t="s">
        <v>77</v>
      </c>
      <c r="T184" s="73" t="s">
        <v>61</v>
      </c>
      <c r="U184" s="73" t="s">
        <v>2157</v>
      </c>
      <c r="V184" s="73" t="s">
        <v>72</v>
      </c>
      <c r="W184" s="73" t="s">
        <v>62</v>
      </c>
      <c r="X184" s="73" t="s">
        <v>73</v>
      </c>
      <c r="Y184" s="73" t="s">
        <v>3186</v>
      </c>
      <c r="Z184" s="73" t="s">
        <v>3295</v>
      </c>
      <c r="AA184" s="73">
        <f>IF(Table5[[#This Row],[task_success]]="Yes",1,0)</f>
        <v>1</v>
      </c>
      <c r="AB184" s="73">
        <f>IF(Table5[[#This Row],[task_success]]="Partial",1,0)</f>
        <v>0</v>
      </c>
      <c r="AC184" s="73">
        <f>IF(Table5[[#This Row],[task_success]]="No",1,0)</f>
        <v>0</v>
      </c>
      <c r="AD184" s="73">
        <v>0</v>
      </c>
      <c r="AE184" s="73">
        <v>1</v>
      </c>
      <c r="AF184" s="73">
        <v>0</v>
      </c>
      <c r="AG184" s="74">
        <f>IF(OR(Table5[[#This Row],[severity]]="Medium",Table5[[#This Row],[severity]]="High"),1,0)</f>
        <v>0</v>
      </c>
      <c r="AH184" s="73" t="str">
        <f>TRIM(Table5[[#This Row],[severity]])</f>
        <v>Low</v>
      </c>
    </row>
    <row r="185" spans="1:34" ht="318" hidden="1">
      <c r="A185" s="75" t="s">
        <v>2178</v>
      </c>
      <c r="B185" s="76" t="s">
        <v>2179</v>
      </c>
      <c r="C185" s="76" t="s">
        <v>80</v>
      </c>
      <c r="D18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85" s="76" t="s">
        <v>2231</v>
      </c>
      <c r="F185" s="76" t="s">
        <v>2232</v>
      </c>
      <c r="G185" s="76" t="s">
        <v>2233</v>
      </c>
      <c r="H185" s="76">
        <v>1</v>
      </c>
      <c r="I185" s="76" t="s">
        <v>3014</v>
      </c>
      <c r="J185" s="76" t="s">
        <v>3014</v>
      </c>
      <c r="K185" s="76" t="s">
        <v>2235</v>
      </c>
      <c r="L185" s="76" t="s">
        <v>2236</v>
      </c>
      <c r="M185" s="76" t="s">
        <v>2237</v>
      </c>
      <c r="N185" s="76" t="s">
        <v>3015</v>
      </c>
      <c r="O185" s="76" t="s">
        <v>62</v>
      </c>
      <c r="P185" s="76" t="s">
        <v>61</v>
      </c>
      <c r="Q185" s="76" t="s">
        <v>62</v>
      </c>
      <c r="R185" s="76" t="s">
        <v>76</v>
      </c>
      <c r="S185" s="76" t="s">
        <v>77</v>
      </c>
      <c r="T185" s="76" t="s">
        <v>61</v>
      </c>
      <c r="U185" s="76" t="s">
        <v>2157</v>
      </c>
      <c r="V185" s="76" t="s">
        <v>72</v>
      </c>
      <c r="W185" s="76" t="s">
        <v>62</v>
      </c>
      <c r="X185" s="76" t="s">
        <v>73</v>
      </c>
      <c r="Y185" s="76" t="s">
        <v>3186</v>
      </c>
      <c r="Z185" s="76" t="s">
        <v>3640</v>
      </c>
      <c r="AA185" s="73">
        <f>IF(Table5[[#This Row],[task_success]]="Yes",1,0)</f>
        <v>1</v>
      </c>
      <c r="AB185" s="73">
        <f>IF(Table5[[#This Row],[task_success]]="Partial",1,0)</f>
        <v>0</v>
      </c>
      <c r="AC185" s="73">
        <f>IF(Table5[[#This Row],[task_success]]="No",1,0)</f>
        <v>0</v>
      </c>
      <c r="AD185" s="76">
        <v>0</v>
      </c>
      <c r="AE185" s="76">
        <v>1</v>
      </c>
      <c r="AF185" s="76">
        <v>0</v>
      </c>
      <c r="AG185" s="74">
        <f>IF(OR(Table5[[#This Row],[severity]]="Medium",Table5[[#This Row],[severity]]="High"),1,0)</f>
        <v>0</v>
      </c>
      <c r="AH185" s="73" t="str">
        <f>TRIM(Table5[[#This Row],[severity]])</f>
        <v>Low</v>
      </c>
    </row>
    <row r="186" spans="1:34" ht="318" hidden="1">
      <c r="A186" s="72" t="s">
        <v>2178</v>
      </c>
      <c r="B186" s="73" t="s">
        <v>2179</v>
      </c>
      <c r="C186" s="73" t="s">
        <v>80</v>
      </c>
      <c r="D18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86" s="73" t="s">
        <v>2243</v>
      </c>
      <c r="F186" s="73" t="s">
        <v>2244</v>
      </c>
      <c r="G186" s="73" t="s">
        <v>2245</v>
      </c>
      <c r="H186" s="73">
        <v>2</v>
      </c>
      <c r="I186" s="73" t="s">
        <v>2246</v>
      </c>
      <c r="J186" s="73" t="s">
        <v>2247</v>
      </c>
      <c r="K186" s="73" t="s">
        <v>3019</v>
      </c>
      <c r="L186" s="73" t="s">
        <v>2249</v>
      </c>
      <c r="M186" s="73" t="s">
        <v>2250</v>
      </c>
      <c r="N186" s="73" t="s">
        <v>3020</v>
      </c>
      <c r="O186" s="73" t="s">
        <v>62</v>
      </c>
      <c r="P186" s="73" t="s">
        <v>61</v>
      </c>
      <c r="Q186" s="73" t="s">
        <v>62</v>
      </c>
      <c r="R186" s="73" t="s">
        <v>76</v>
      </c>
      <c r="S186" s="73" t="s">
        <v>77</v>
      </c>
      <c r="T186" s="73" t="s">
        <v>61</v>
      </c>
      <c r="U186" s="73" t="s">
        <v>2157</v>
      </c>
      <c r="V186" s="73" t="s">
        <v>72</v>
      </c>
      <c r="W186" s="73" t="s">
        <v>62</v>
      </c>
      <c r="X186" s="73" t="s">
        <v>73</v>
      </c>
      <c r="Y186" s="73" t="s">
        <v>3186</v>
      </c>
      <c r="Z186" s="73" t="s">
        <v>3391</v>
      </c>
      <c r="AA186" s="73">
        <f>IF(Table5[[#This Row],[task_success]]="Yes",1,0)</f>
        <v>1</v>
      </c>
      <c r="AB186" s="73">
        <f>IF(Table5[[#This Row],[task_success]]="Partial",1,0)</f>
        <v>0</v>
      </c>
      <c r="AC186" s="73">
        <f>IF(Table5[[#This Row],[task_success]]="No",1,0)</f>
        <v>0</v>
      </c>
      <c r="AD186" s="73">
        <v>0</v>
      </c>
      <c r="AE186" s="73">
        <v>1</v>
      </c>
      <c r="AF186" s="73">
        <v>0</v>
      </c>
      <c r="AG186" s="74">
        <f>IF(OR(Table5[[#This Row],[severity]]="Medium",Table5[[#This Row],[severity]]="High"),1,0)</f>
        <v>0</v>
      </c>
      <c r="AH186" s="73" t="str">
        <f>TRIM(Table5[[#This Row],[severity]])</f>
        <v>Low</v>
      </c>
    </row>
    <row r="187" spans="1:34" ht="318" hidden="1">
      <c r="A187" s="75" t="s">
        <v>2178</v>
      </c>
      <c r="B187" s="76" t="s">
        <v>2179</v>
      </c>
      <c r="C187" s="76" t="s">
        <v>80</v>
      </c>
      <c r="D18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87" s="76" t="s">
        <v>2243</v>
      </c>
      <c r="F187" s="76" t="s">
        <v>2244</v>
      </c>
      <c r="G187" s="76" t="s">
        <v>2245</v>
      </c>
      <c r="H187" s="76">
        <v>2</v>
      </c>
      <c r="I187" s="76" t="s">
        <v>2246</v>
      </c>
      <c r="J187" s="76" t="s">
        <v>2256</v>
      </c>
      <c r="K187" s="76" t="s">
        <v>3019</v>
      </c>
      <c r="L187" s="76" t="s">
        <v>2249</v>
      </c>
      <c r="M187" s="76" t="s">
        <v>230</v>
      </c>
      <c r="N187" s="76" t="s">
        <v>3023</v>
      </c>
      <c r="O187" s="76" t="s">
        <v>62</v>
      </c>
      <c r="P187" s="76" t="s">
        <v>61</v>
      </c>
      <c r="Q187" s="76" t="s">
        <v>62</v>
      </c>
      <c r="R187" s="76" t="s">
        <v>76</v>
      </c>
      <c r="S187" s="76" t="s">
        <v>77</v>
      </c>
      <c r="T187" s="76" t="s">
        <v>61</v>
      </c>
      <c r="U187" s="76" t="s">
        <v>2157</v>
      </c>
      <c r="V187" s="76" t="s">
        <v>72</v>
      </c>
      <c r="W187" s="76" t="s">
        <v>62</v>
      </c>
      <c r="X187" s="76" t="s">
        <v>73</v>
      </c>
      <c r="Y187" s="76" t="s">
        <v>3186</v>
      </c>
      <c r="Z187" s="76" t="s">
        <v>3396</v>
      </c>
      <c r="AA187" s="73">
        <f>IF(Table5[[#This Row],[task_success]]="Yes",1,0)</f>
        <v>1</v>
      </c>
      <c r="AB187" s="73">
        <f>IF(Table5[[#This Row],[task_success]]="Partial",1,0)</f>
        <v>0</v>
      </c>
      <c r="AC187" s="73">
        <f>IF(Table5[[#This Row],[task_success]]="No",1,0)</f>
        <v>0</v>
      </c>
      <c r="AD187" s="76">
        <v>0</v>
      </c>
      <c r="AE187" s="76">
        <v>1</v>
      </c>
      <c r="AF187" s="76">
        <v>0</v>
      </c>
      <c r="AG187" s="74">
        <f>IF(OR(Table5[[#This Row],[severity]]="Medium",Table5[[#This Row],[severity]]="High"),1,0)</f>
        <v>0</v>
      </c>
      <c r="AH187" s="73" t="str">
        <f>TRIM(Table5[[#This Row],[severity]])</f>
        <v>Low</v>
      </c>
    </row>
    <row r="188" spans="1:34" ht="318" hidden="1">
      <c r="A188" s="72" t="s">
        <v>2178</v>
      </c>
      <c r="B188" s="73" t="s">
        <v>2179</v>
      </c>
      <c r="C188" s="73" t="s">
        <v>114</v>
      </c>
      <c r="D18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188" s="73" t="s">
        <v>2260</v>
      </c>
      <c r="F188" s="73" t="s">
        <v>3026</v>
      </c>
      <c r="G188" s="73" t="s">
        <v>2262</v>
      </c>
      <c r="H188" s="73">
        <v>1</v>
      </c>
      <c r="I188" s="73" t="s">
        <v>2263</v>
      </c>
      <c r="J188" s="73" t="s">
        <v>2263</v>
      </c>
      <c r="K188" s="73" t="s">
        <v>2264</v>
      </c>
      <c r="L188" s="73" t="s">
        <v>2265</v>
      </c>
      <c r="M188" s="73" t="s">
        <v>2266</v>
      </c>
      <c r="N188" s="73" t="s">
        <v>3027</v>
      </c>
      <c r="O188" s="73" t="s">
        <v>62</v>
      </c>
      <c r="P188" s="73" t="s">
        <v>61</v>
      </c>
      <c r="Q188" s="73" t="s">
        <v>62</v>
      </c>
      <c r="R188" s="73" t="s">
        <v>76</v>
      </c>
      <c r="S188" s="73" t="s">
        <v>77</v>
      </c>
      <c r="T188" s="73" t="s">
        <v>61</v>
      </c>
      <c r="U188" s="73" t="s">
        <v>2157</v>
      </c>
      <c r="V188" s="73" t="s">
        <v>72</v>
      </c>
      <c r="W188" s="73" t="s">
        <v>62</v>
      </c>
      <c r="X188" s="73" t="s">
        <v>73</v>
      </c>
      <c r="Y188" s="73" t="s">
        <v>3186</v>
      </c>
      <c r="Z188" s="73" t="s">
        <v>3588</v>
      </c>
      <c r="AA188" s="73">
        <f>IF(Table5[[#This Row],[task_success]]="Yes",1,0)</f>
        <v>1</v>
      </c>
      <c r="AB188" s="73">
        <f>IF(Table5[[#This Row],[task_success]]="Partial",1,0)</f>
        <v>0</v>
      </c>
      <c r="AC188" s="73">
        <f>IF(Table5[[#This Row],[task_success]]="No",1,0)</f>
        <v>0</v>
      </c>
      <c r="AD188" s="73">
        <v>0</v>
      </c>
      <c r="AE188" s="73">
        <v>1</v>
      </c>
      <c r="AF188" s="73">
        <v>0</v>
      </c>
      <c r="AG188" s="74">
        <f>IF(OR(Table5[[#This Row],[severity]]="Medium",Table5[[#This Row],[severity]]="High"),1,0)</f>
        <v>0</v>
      </c>
      <c r="AH188" s="73" t="str">
        <f>TRIM(Table5[[#This Row],[severity]])</f>
        <v>Low</v>
      </c>
    </row>
    <row r="189" spans="1:34" ht="409.6" hidden="1">
      <c r="A189" s="75" t="s">
        <v>2178</v>
      </c>
      <c r="B189" s="76" t="s">
        <v>2179</v>
      </c>
      <c r="C189" s="76" t="s">
        <v>149</v>
      </c>
      <c r="D18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89" s="76" t="s">
        <v>2272</v>
      </c>
      <c r="F189" s="76" t="s">
        <v>2273</v>
      </c>
      <c r="G189" s="76" t="s">
        <v>2274</v>
      </c>
      <c r="H189" s="76">
        <v>1</v>
      </c>
      <c r="I189" s="76" t="s">
        <v>2202</v>
      </c>
      <c r="J189" s="76" t="s">
        <v>2202</v>
      </c>
      <c r="K189" s="76" t="s">
        <v>2275</v>
      </c>
      <c r="L189" s="76" t="s">
        <v>2276</v>
      </c>
      <c r="M189" s="76" t="s">
        <v>591</v>
      </c>
      <c r="N189" s="76" t="s">
        <v>3030</v>
      </c>
      <c r="O189" s="76" t="s">
        <v>61</v>
      </c>
      <c r="P189" s="76" t="s">
        <v>61</v>
      </c>
      <c r="Q189" s="76" t="s">
        <v>62</v>
      </c>
      <c r="R189" s="76" t="s">
        <v>3434</v>
      </c>
      <c r="S189" s="76" t="s">
        <v>64</v>
      </c>
      <c r="T189" s="76" t="s">
        <v>62</v>
      </c>
      <c r="U189" s="76" t="s">
        <v>2278</v>
      </c>
      <c r="V189" s="76" t="s">
        <v>66</v>
      </c>
      <c r="W189" s="76" t="s">
        <v>62</v>
      </c>
      <c r="X189" s="76" t="s">
        <v>73</v>
      </c>
      <c r="Y189" s="76" t="s">
        <v>3186</v>
      </c>
      <c r="Z189" s="76" t="s">
        <v>3433</v>
      </c>
      <c r="AA189" s="73">
        <f>IF(Table5[[#This Row],[task_success]]="Yes",1,0)</f>
        <v>0</v>
      </c>
      <c r="AB189" s="73">
        <f>IF(Table5[[#This Row],[task_success]]="Partial",1,0)</f>
        <v>0</v>
      </c>
      <c r="AC189" s="73">
        <f>IF(Table5[[#This Row],[task_success]]="No",1,0)</f>
        <v>1</v>
      </c>
      <c r="AD189" s="76">
        <v>0</v>
      </c>
      <c r="AE189" s="76">
        <v>1</v>
      </c>
      <c r="AF189" s="76">
        <v>1</v>
      </c>
      <c r="AG189" s="74">
        <f>IF(OR(Table5[[#This Row],[severity]]="Medium",Table5[[#This Row],[severity]]="High"),1,0)</f>
        <v>1</v>
      </c>
      <c r="AH189" s="73" t="str">
        <f>TRIM(Table5[[#This Row],[severity]])</f>
        <v>High</v>
      </c>
    </row>
    <row r="190" spans="1:34" ht="318" hidden="1">
      <c r="A190" s="72" t="s">
        <v>2282</v>
      </c>
      <c r="B190" s="73" t="s">
        <v>2283</v>
      </c>
      <c r="C190" s="73" t="s">
        <v>80</v>
      </c>
      <c r="D19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190" s="73" t="s">
        <v>2284</v>
      </c>
      <c r="F190" s="73" t="s">
        <v>2285</v>
      </c>
      <c r="G190" s="73" t="s">
        <v>2286</v>
      </c>
      <c r="H190" s="73">
        <v>1</v>
      </c>
      <c r="I190" s="73" t="s">
        <v>2287</v>
      </c>
      <c r="J190" s="73" t="s">
        <v>2287</v>
      </c>
      <c r="K190" s="73" t="s">
        <v>2288</v>
      </c>
      <c r="L190" s="73" t="s">
        <v>2289</v>
      </c>
      <c r="M190" s="73" t="s">
        <v>2290</v>
      </c>
      <c r="N190" s="73" t="s">
        <v>3033</v>
      </c>
      <c r="O190" s="73" t="s">
        <v>62</v>
      </c>
      <c r="P190" s="73" t="s">
        <v>61</v>
      </c>
      <c r="Q190" s="73" t="s">
        <v>62</v>
      </c>
      <c r="R190" s="73" t="s">
        <v>76</v>
      </c>
      <c r="S190" s="73" t="s">
        <v>77</v>
      </c>
      <c r="T190" s="73" t="s">
        <v>61</v>
      </c>
      <c r="U190" s="73" t="s">
        <v>2157</v>
      </c>
      <c r="V190" s="73" t="s">
        <v>72</v>
      </c>
      <c r="W190" s="73" t="s">
        <v>62</v>
      </c>
      <c r="X190" s="73" t="s">
        <v>73</v>
      </c>
      <c r="Y190" s="73" t="s">
        <v>3186</v>
      </c>
      <c r="Z190" s="73" t="s">
        <v>3622</v>
      </c>
      <c r="AA190" s="73">
        <f>IF(Table5[[#This Row],[task_success]]="Yes",1,0)</f>
        <v>1</v>
      </c>
      <c r="AB190" s="73">
        <f>IF(Table5[[#This Row],[task_success]]="Partial",1,0)</f>
        <v>0</v>
      </c>
      <c r="AC190" s="73">
        <f>IF(Table5[[#This Row],[task_success]]="No",1,0)</f>
        <v>0</v>
      </c>
      <c r="AD190" s="73">
        <v>0</v>
      </c>
      <c r="AE190" s="73">
        <v>1</v>
      </c>
      <c r="AF190" s="73">
        <v>0</v>
      </c>
      <c r="AG190" s="74">
        <f>IF(OR(Table5[[#This Row],[severity]]="Medium",Table5[[#This Row],[severity]]="High"),1,0)</f>
        <v>0</v>
      </c>
      <c r="AH190" s="73" t="str">
        <f>TRIM(Table5[[#This Row],[severity]])</f>
        <v>Low</v>
      </c>
    </row>
    <row r="191" spans="1:34" ht="318" hidden="1">
      <c r="A191" s="75" t="s">
        <v>2282</v>
      </c>
      <c r="B191" s="76" t="s">
        <v>2283</v>
      </c>
      <c r="C191" s="76" t="s">
        <v>149</v>
      </c>
      <c r="D19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91" s="76" t="s">
        <v>2296</v>
      </c>
      <c r="F191" s="76" t="s">
        <v>2297</v>
      </c>
      <c r="G191" s="76" t="s">
        <v>2298</v>
      </c>
      <c r="H191" s="76">
        <v>1</v>
      </c>
      <c r="I191" s="76" t="s">
        <v>2299</v>
      </c>
      <c r="J191" s="76" t="s">
        <v>2299</v>
      </c>
      <c r="K191" s="76" t="s">
        <v>2300</v>
      </c>
      <c r="L191" s="76" t="s">
        <v>2301</v>
      </c>
      <c r="M191" s="76" t="s">
        <v>2302</v>
      </c>
      <c r="N191" s="76" t="s">
        <v>3036</v>
      </c>
      <c r="O191" s="76" t="s">
        <v>62</v>
      </c>
      <c r="P191" s="76" t="s">
        <v>61</v>
      </c>
      <c r="Q191" s="76" t="s">
        <v>62</v>
      </c>
      <c r="R191" s="76" t="s">
        <v>76</v>
      </c>
      <c r="S191" s="76" t="s">
        <v>77</v>
      </c>
      <c r="T191" s="76" t="s">
        <v>61</v>
      </c>
      <c r="U191" s="76" t="s">
        <v>2157</v>
      </c>
      <c r="V191" s="76" t="s">
        <v>72</v>
      </c>
      <c r="W191" s="76" t="s">
        <v>62</v>
      </c>
      <c r="X191" s="76" t="s">
        <v>73</v>
      </c>
      <c r="Y191" s="76" t="s">
        <v>3186</v>
      </c>
      <c r="Z191" s="76" t="s">
        <v>3693</v>
      </c>
      <c r="AA191" s="73">
        <f>IF(Table5[[#This Row],[task_success]]="Yes",1,0)</f>
        <v>1</v>
      </c>
      <c r="AB191" s="73">
        <f>IF(Table5[[#This Row],[task_success]]="Partial",1,0)</f>
        <v>0</v>
      </c>
      <c r="AC191" s="73">
        <f>IF(Table5[[#This Row],[task_success]]="No",1,0)</f>
        <v>0</v>
      </c>
      <c r="AD191" s="76">
        <v>0</v>
      </c>
      <c r="AE191" s="76">
        <v>1</v>
      </c>
      <c r="AF191" s="76">
        <v>0</v>
      </c>
      <c r="AG191" s="74">
        <f>IF(OR(Table5[[#This Row],[severity]]="Medium",Table5[[#This Row],[severity]]="High"),1,0)</f>
        <v>0</v>
      </c>
      <c r="AH191" s="73" t="str">
        <f>TRIM(Table5[[#This Row],[severity]])</f>
        <v>Low</v>
      </c>
    </row>
    <row r="192" spans="1:34" ht="409.6" hidden="1">
      <c r="A192" s="72" t="s">
        <v>2282</v>
      </c>
      <c r="B192" s="73" t="s">
        <v>2283</v>
      </c>
      <c r="C192" s="73" t="s">
        <v>149</v>
      </c>
      <c r="D19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92" s="73" t="s">
        <v>2308</v>
      </c>
      <c r="F192" s="73" t="s">
        <v>2309</v>
      </c>
      <c r="G192" s="73" t="s">
        <v>2310</v>
      </c>
      <c r="H192" s="73">
        <v>6</v>
      </c>
      <c r="I192" s="73" t="s">
        <v>2311</v>
      </c>
      <c r="J192" s="73" t="s">
        <v>2312</v>
      </c>
      <c r="K192" s="73" t="s">
        <v>3040</v>
      </c>
      <c r="L192" s="73" t="s">
        <v>2314</v>
      </c>
      <c r="M192" s="73" t="s">
        <v>2315</v>
      </c>
      <c r="N192" s="73" t="s">
        <v>3041</v>
      </c>
      <c r="O192" s="73" t="s">
        <v>62</v>
      </c>
      <c r="P192" s="73" t="s">
        <v>61</v>
      </c>
      <c r="Q192" s="73" t="s">
        <v>62</v>
      </c>
      <c r="R192" s="73" t="s">
        <v>76</v>
      </c>
      <c r="S192" s="73" t="s">
        <v>77</v>
      </c>
      <c r="T192" s="73" t="s">
        <v>61</v>
      </c>
      <c r="U192" s="73" t="s">
        <v>2317</v>
      </c>
      <c r="V192" s="73" t="s">
        <v>72</v>
      </c>
      <c r="W192" s="73" t="s">
        <v>62</v>
      </c>
      <c r="X192" s="73" t="s">
        <v>73</v>
      </c>
      <c r="Y192" s="73" t="s">
        <v>3186</v>
      </c>
      <c r="Z192" s="73" t="s">
        <v>3277</v>
      </c>
      <c r="AA192" s="73">
        <f>IF(Table5[[#This Row],[task_success]]="Yes",1,0)</f>
        <v>1</v>
      </c>
      <c r="AB192" s="73">
        <f>IF(Table5[[#This Row],[task_success]]="Partial",1,0)</f>
        <v>0</v>
      </c>
      <c r="AC192" s="73">
        <f>IF(Table5[[#This Row],[task_success]]="No",1,0)</f>
        <v>0</v>
      </c>
      <c r="AD192" s="73">
        <v>0</v>
      </c>
      <c r="AE192" s="73">
        <v>1</v>
      </c>
      <c r="AF192" s="73">
        <v>0</v>
      </c>
      <c r="AG192" s="74">
        <f>IF(OR(Table5[[#This Row],[severity]]="Medium",Table5[[#This Row],[severity]]="High"),1,0)</f>
        <v>0</v>
      </c>
      <c r="AH192" s="73" t="str">
        <f>TRIM(Table5[[#This Row],[severity]])</f>
        <v>Low</v>
      </c>
    </row>
    <row r="193" spans="1:34" ht="409.6" hidden="1">
      <c r="A193" s="75" t="s">
        <v>2282</v>
      </c>
      <c r="B193" s="76" t="s">
        <v>2283</v>
      </c>
      <c r="C193" s="76" t="s">
        <v>149</v>
      </c>
      <c r="D19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93" s="76" t="s">
        <v>2308</v>
      </c>
      <c r="F193" s="76" t="s">
        <v>2309</v>
      </c>
      <c r="G193" s="76" t="s">
        <v>2310</v>
      </c>
      <c r="H193" s="76">
        <v>6</v>
      </c>
      <c r="I193" s="76" t="s">
        <v>2311</v>
      </c>
      <c r="J193" s="76" t="s">
        <v>2324</v>
      </c>
      <c r="K193" s="76" t="s">
        <v>3040</v>
      </c>
      <c r="L193" s="76" t="s">
        <v>2314</v>
      </c>
      <c r="M193" s="76" t="s">
        <v>2325</v>
      </c>
      <c r="N193" s="76" t="s">
        <v>3046</v>
      </c>
      <c r="O193" s="76" t="s">
        <v>62</v>
      </c>
      <c r="P193" s="76" t="s">
        <v>61</v>
      </c>
      <c r="Q193" s="76" t="s">
        <v>62</v>
      </c>
      <c r="R193" s="76" t="s">
        <v>3280</v>
      </c>
      <c r="S193" s="76" t="s">
        <v>125</v>
      </c>
      <c r="T193" s="76" t="s">
        <v>61</v>
      </c>
      <c r="U193" s="76" t="s">
        <v>2327</v>
      </c>
      <c r="V193" s="76" t="s">
        <v>72</v>
      </c>
      <c r="W193" s="76" t="s">
        <v>62</v>
      </c>
      <c r="X193" s="76" t="s">
        <v>73</v>
      </c>
      <c r="Y193" s="76" t="s">
        <v>3186</v>
      </c>
      <c r="Z193" s="76" t="s">
        <v>3285</v>
      </c>
      <c r="AA193" s="73">
        <f>IF(Table5[[#This Row],[task_success]]="Yes",1,0)</f>
        <v>1</v>
      </c>
      <c r="AB193" s="73">
        <f>IF(Table5[[#This Row],[task_success]]="Partial",1,0)</f>
        <v>0</v>
      </c>
      <c r="AC193" s="73">
        <f>IF(Table5[[#This Row],[task_success]]="No",1,0)</f>
        <v>0</v>
      </c>
      <c r="AD193" s="76">
        <v>0</v>
      </c>
      <c r="AE193" s="76">
        <v>1</v>
      </c>
      <c r="AF193" s="76">
        <v>0</v>
      </c>
      <c r="AG193" s="74">
        <f>IF(OR(Table5[[#This Row],[severity]]="Medium",Table5[[#This Row],[severity]]="High"),1,0)</f>
        <v>1</v>
      </c>
      <c r="AH193" s="73" t="str">
        <f>TRIM(Table5[[#This Row],[severity]])</f>
        <v>Medium</v>
      </c>
    </row>
    <row r="194" spans="1:34" ht="409.6" hidden="1">
      <c r="A194" s="72" t="s">
        <v>2282</v>
      </c>
      <c r="B194" s="73" t="s">
        <v>2283</v>
      </c>
      <c r="C194" s="73" t="s">
        <v>149</v>
      </c>
      <c r="D19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94" s="73" t="s">
        <v>2308</v>
      </c>
      <c r="F194" s="73" t="s">
        <v>2309</v>
      </c>
      <c r="G194" s="73" t="s">
        <v>2310</v>
      </c>
      <c r="H194" s="73">
        <v>6</v>
      </c>
      <c r="I194" s="73" t="s">
        <v>2311</v>
      </c>
      <c r="J194" s="73" t="s">
        <v>2333</v>
      </c>
      <c r="K194" s="73" t="s">
        <v>3040</v>
      </c>
      <c r="L194" s="73" t="s">
        <v>2314</v>
      </c>
      <c r="M194" s="73" t="s">
        <v>2334</v>
      </c>
      <c r="N194" s="73" t="s">
        <v>3052</v>
      </c>
      <c r="O194" s="73" t="s">
        <v>62</v>
      </c>
      <c r="P194" s="73" t="s">
        <v>61</v>
      </c>
      <c r="Q194" s="73" t="s">
        <v>62</v>
      </c>
      <c r="R194" s="73" t="s">
        <v>76</v>
      </c>
      <c r="S194" s="73" t="s">
        <v>77</v>
      </c>
      <c r="T194" s="73" t="s">
        <v>61</v>
      </c>
      <c r="U194" s="73" t="s">
        <v>2336</v>
      </c>
      <c r="V194" s="73" t="s">
        <v>72</v>
      </c>
      <c r="W194" s="73" t="s">
        <v>62</v>
      </c>
      <c r="X194" s="73" t="s">
        <v>73</v>
      </c>
      <c r="Y194" s="73" t="s">
        <v>3186</v>
      </c>
      <c r="Z194" s="73" t="s">
        <v>3286</v>
      </c>
      <c r="AA194" s="73">
        <f>IF(Table5[[#This Row],[task_success]]="Yes",1,0)</f>
        <v>1</v>
      </c>
      <c r="AB194" s="73">
        <f>IF(Table5[[#This Row],[task_success]]="Partial",1,0)</f>
        <v>0</v>
      </c>
      <c r="AC194" s="73">
        <f>IF(Table5[[#This Row],[task_success]]="No",1,0)</f>
        <v>0</v>
      </c>
      <c r="AD194" s="73">
        <v>0</v>
      </c>
      <c r="AE194" s="73">
        <v>1</v>
      </c>
      <c r="AF194" s="73">
        <v>0</v>
      </c>
      <c r="AG194" s="74">
        <f>IF(OR(Table5[[#This Row],[severity]]="Medium",Table5[[#This Row],[severity]]="High"),1,0)</f>
        <v>0</v>
      </c>
      <c r="AH194" s="73" t="str">
        <f>TRIM(Table5[[#This Row],[severity]])</f>
        <v>Low</v>
      </c>
    </row>
    <row r="195" spans="1:34" ht="409.6" hidden="1">
      <c r="A195" s="75" t="s">
        <v>2282</v>
      </c>
      <c r="B195" s="76" t="s">
        <v>2283</v>
      </c>
      <c r="C195" s="76" t="s">
        <v>149</v>
      </c>
      <c r="D19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95" s="76" t="s">
        <v>2308</v>
      </c>
      <c r="F195" s="76" t="s">
        <v>2309</v>
      </c>
      <c r="G195" s="76" t="s">
        <v>2310</v>
      </c>
      <c r="H195" s="76">
        <v>6</v>
      </c>
      <c r="I195" s="76" t="s">
        <v>2311</v>
      </c>
      <c r="J195" s="76" t="s">
        <v>2342</v>
      </c>
      <c r="K195" s="76" t="s">
        <v>3040</v>
      </c>
      <c r="L195" s="76" t="s">
        <v>2314</v>
      </c>
      <c r="M195" s="76" t="s">
        <v>2343</v>
      </c>
      <c r="N195" s="76" t="s">
        <v>3058</v>
      </c>
      <c r="O195" s="76" t="s">
        <v>62</v>
      </c>
      <c r="P195" s="76" t="s">
        <v>61</v>
      </c>
      <c r="Q195" s="76" t="s">
        <v>62</v>
      </c>
      <c r="R195" s="76" t="s">
        <v>76</v>
      </c>
      <c r="S195" s="76" t="s">
        <v>77</v>
      </c>
      <c r="T195" s="76" t="s">
        <v>61</v>
      </c>
      <c r="U195" s="76" t="s">
        <v>2345</v>
      </c>
      <c r="V195" s="76" t="s">
        <v>72</v>
      </c>
      <c r="W195" s="76" t="s">
        <v>62</v>
      </c>
      <c r="X195" s="76" t="s">
        <v>73</v>
      </c>
      <c r="Y195" s="76" t="s">
        <v>3186</v>
      </c>
      <c r="Z195" s="76" t="s">
        <v>3239</v>
      </c>
      <c r="AA195" s="73">
        <f>IF(Table5[[#This Row],[task_success]]="Yes",1,0)</f>
        <v>1</v>
      </c>
      <c r="AB195" s="73">
        <f>IF(Table5[[#This Row],[task_success]]="Partial",1,0)</f>
        <v>0</v>
      </c>
      <c r="AC195" s="73">
        <f>IF(Table5[[#This Row],[task_success]]="No",1,0)</f>
        <v>0</v>
      </c>
      <c r="AD195" s="76">
        <v>0</v>
      </c>
      <c r="AE195" s="76">
        <v>1</v>
      </c>
      <c r="AF195" s="76">
        <v>0</v>
      </c>
      <c r="AG195" s="74">
        <f>IF(OR(Table5[[#This Row],[severity]]="Medium",Table5[[#This Row],[severity]]="High"),1,0)</f>
        <v>0</v>
      </c>
      <c r="AH195" s="73" t="str">
        <f>TRIM(Table5[[#This Row],[severity]])</f>
        <v>Low</v>
      </c>
    </row>
    <row r="196" spans="1:34" ht="409.6" hidden="1">
      <c r="A196" s="72" t="s">
        <v>2282</v>
      </c>
      <c r="B196" s="73" t="s">
        <v>2283</v>
      </c>
      <c r="C196" s="73" t="s">
        <v>149</v>
      </c>
      <c r="D19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96" s="73" t="s">
        <v>2308</v>
      </c>
      <c r="F196" s="73" t="s">
        <v>2309</v>
      </c>
      <c r="G196" s="73" t="s">
        <v>2310</v>
      </c>
      <c r="H196" s="73">
        <v>6</v>
      </c>
      <c r="I196" s="73" t="s">
        <v>2311</v>
      </c>
      <c r="J196" s="73" t="s">
        <v>2312</v>
      </c>
      <c r="K196" s="73" t="s">
        <v>3040</v>
      </c>
      <c r="L196" s="73" t="s">
        <v>2314</v>
      </c>
      <c r="M196" s="73" t="s">
        <v>2350</v>
      </c>
      <c r="N196" s="73" t="s">
        <v>3062</v>
      </c>
      <c r="O196" s="73" t="s">
        <v>62</v>
      </c>
      <c r="P196" s="73" t="s">
        <v>61</v>
      </c>
      <c r="Q196" s="73" t="s">
        <v>62</v>
      </c>
      <c r="R196" s="73" t="s">
        <v>76</v>
      </c>
      <c r="S196" s="73" t="s">
        <v>77</v>
      </c>
      <c r="T196" s="73" t="s">
        <v>61</v>
      </c>
      <c r="U196" s="73" t="s">
        <v>2352</v>
      </c>
      <c r="V196" s="73" t="s">
        <v>72</v>
      </c>
      <c r="W196" s="73" t="s">
        <v>62</v>
      </c>
      <c r="X196" s="73" t="s">
        <v>73</v>
      </c>
      <c r="Y196" s="73" t="s">
        <v>3186</v>
      </c>
      <c r="Z196" s="73" t="s">
        <v>3287</v>
      </c>
      <c r="AA196" s="73">
        <f>IF(Table5[[#This Row],[task_success]]="Yes",1,0)</f>
        <v>1</v>
      </c>
      <c r="AB196" s="73">
        <f>IF(Table5[[#This Row],[task_success]]="Partial",1,0)</f>
        <v>0</v>
      </c>
      <c r="AC196" s="73">
        <f>IF(Table5[[#This Row],[task_success]]="No",1,0)</f>
        <v>0</v>
      </c>
      <c r="AD196" s="73">
        <v>0</v>
      </c>
      <c r="AE196" s="73">
        <v>1</v>
      </c>
      <c r="AF196" s="73">
        <v>0</v>
      </c>
      <c r="AG196" s="74">
        <f>IF(OR(Table5[[#This Row],[severity]]="Medium",Table5[[#This Row],[severity]]="High"),1,0)</f>
        <v>0</v>
      </c>
      <c r="AH196" s="73" t="str">
        <f>TRIM(Table5[[#This Row],[severity]])</f>
        <v>Low</v>
      </c>
    </row>
    <row r="197" spans="1:34" ht="409.6" hidden="1">
      <c r="A197" s="75" t="s">
        <v>2282</v>
      </c>
      <c r="B197" s="76" t="s">
        <v>2283</v>
      </c>
      <c r="C197" s="76" t="s">
        <v>149</v>
      </c>
      <c r="D19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197" s="76" t="s">
        <v>2308</v>
      </c>
      <c r="F197" s="76" t="s">
        <v>2309</v>
      </c>
      <c r="G197" s="76" t="s">
        <v>2310</v>
      </c>
      <c r="H197" s="76">
        <v>6</v>
      </c>
      <c r="I197" s="76" t="s">
        <v>2311</v>
      </c>
      <c r="J197" s="76" t="s">
        <v>2357</v>
      </c>
      <c r="K197" s="76" t="s">
        <v>3040</v>
      </c>
      <c r="L197" s="76" t="s">
        <v>2314</v>
      </c>
      <c r="M197" s="76" t="s">
        <v>2358</v>
      </c>
      <c r="N197" s="76" t="s">
        <v>3066</v>
      </c>
      <c r="O197" s="76" t="s">
        <v>62</v>
      </c>
      <c r="P197" s="76" t="s">
        <v>61</v>
      </c>
      <c r="Q197" s="76" t="s">
        <v>62</v>
      </c>
      <c r="R197" s="76" t="s">
        <v>76</v>
      </c>
      <c r="S197" s="76" t="s">
        <v>77</v>
      </c>
      <c r="T197" s="76" t="s">
        <v>61</v>
      </c>
      <c r="U197" s="76" t="s">
        <v>2360</v>
      </c>
      <c r="V197" s="76" t="s">
        <v>72</v>
      </c>
      <c r="W197" s="76" t="s">
        <v>62</v>
      </c>
      <c r="X197" s="76" t="s">
        <v>73</v>
      </c>
      <c r="Y197" s="76" t="s">
        <v>3186</v>
      </c>
      <c r="Z197" s="76" t="s">
        <v>3294</v>
      </c>
      <c r="AA197" s="73">
        <f>IF(Table5[[#This Row],[task_success]]="Yes",1,0)</f>
        <v>1</v>
      </c>
      <c r="AB197" s="73">
        <f>IF(Table5[[#This Row],[task_success]]="Partial",1,0)</f>
        <v>0</v>
      </c>
      <c r="AC197" s="73">
        <f>IF(Table5[[#This Row],[task_success]]="No",1,0)</f>
        <v>0</v>
      </c>
      <c r="AD197" s="76">
        <v>0</v>
      </c>
      <c r="AE197" s="76">
        <v>1</v>
      </c>
      <c r="AF197" s="76">
        <v>0</v>
      </c>
      <c r="AG197" s="74">
        <f>IF(OR(Table5[[#This Row],[severity]]="Medium",Table5[[#This Row],[severity]]="High"),1,0)</f>
        <v>0</v>
      </c>
      <c r="AH197" s="73" t="str">
        <f>TRIM(Table5[[#This Row],[severity]])</f>
        <v>Low</v>
      </c>
    </row>
    <row r="198" spans="1:34" ht="318" hidden="1">
      <c r="A198" s="72" t="s">
        <v>2282</v>
      </c>
      <c r="B198" s="73" t="s">
        <v>2283</v>
      </c>
      <c r="C198" s="73" t="s">
        <v>180</v>
      </c>
      <c r="D19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198" s="73" t="s">
        <v>2366</v>
      </c>
      <c r="F198" s="73" t="s">
        <v>2367</v>
      </c>
      <c r="G198" s="73" t="s">
        <v>2368</v>
      </c>
      <c r="H198" s="73">
        <v>1</v>
      </c>
      <c r="I198" s="73" t="s">
        <v>2357</v>
      </c>
      <c r="J198" s="73" t="s">
        <v>2357</v>
      </c>
      <c r="K198" s="73" t="s">
        <v>3071</v>
      </c>
      <c r="L198" s="73" t="s">
        <v>2370</v>
      </c>
      <c r="M198" s="73" t="s">
        <v>2358</v>
      </c>
      <c r="N198" s="73" t="s">
        <v>3072</v>
      </c>
      <c r="O198" s="73" t="s">
        <v>62</v>
      </c>
      <c r="P198" s="73" t="s">
        <v>61</v>
      </c>
      <c r="Q198" s="73" t="s">
        <v>62</v>
      </c>
      <c r="R198" s="73" t="s">
        <v>76</v>
      </c>
      <c r="S198" s="73" t="s">
        <v>77</v>
      </c>
      <c r="T198" s="73" t="s">
        <v>61</v>
      </c>
      <c r="U198" s="73" t="s">
        <v>2157</v>
      </c>
      <c r="V198" s="73" t="s">
        <v>72</v>
      </c>
      <c r="W198" s="73" t="s">
        <v>62</v>
      </c>
      <c r="X198" s="73" t="s">
        <v>73</v>
      </c>
      <c r="Y198" s="73" t="s">
        <v>3186</v>
      </c>
      <c r="Z198" s="73" t="s">
        <v>3890</v>
      </c>
      <c r="AA198" s="73">
        <f>IF(Table5[[#This Row],[task_success]]="Yes",1,0)</f>
        <v>1</v>
      </c>
      <c r="AB198" s="73">
        <f>IF(Table5[[#This Row],[task_success]]="Partial",1,0)</f>
        <v>0</v>
      </c>
      <c r="AC198" s="73">
        <f>IF(Table5[[#This Row],[task_success]]="No",1,0)</f>
        <v>0</v>
      </c>
      <c r="AD198" s="73">
        <v>0</v>
      </c>
      <c r="AE198" s="73">
        <v>1</v>
      </c>
      <c r="AF198" s="73">
        <v>0</v>
      </c>
      <c r="AG198" s="74">
        <f>IF(OR(Table5[[#This Row],[severity]]="Medium",Table5[[#This Row],[severity]]="High"),1,0)</f>
        <v>0</v>
      </c>
      <c r="AH198" s="73" t="str">
        <f>TRIM(Table5[[#This Row],[severity]])</f>
        <v>Low</v>
      </c>
    </row>
    <row r="199" spans="1:34" ht="318" hidden="1">
      <c r="A199" s="75" t="s">
        <v>2375</v>
      </c>
      <c r="B199" s="76" t="s">
        <v>2376</v>
      </c>
      <c r="C199" s="76" t="s">
        <v>51</v>
      </c>
      <c r="D19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199" s="76" t="s">
        <v>2377</v>
      </c>
      <c r="F199" s="76" t="s">
        <v>2378</v>
      </c>
      <c r="G199" s="76" t="s">
        <v>2379</v>
      </c>
      <c r="H199" s="76">
        <v>2</v>
      </c>
      <c r="I199" s="76" t="s">
        <v>2380</v>
      </c>
      <c r="J199" s="76" t="s">
        <v>2381</v>
      </c>
      <c r="K199" s="76" t="s">
        <v>2382</v>
      </c>
      <c r="L199" s="76" t="s">
        <v>2383</v>
      </c>
      <c r="M199" s="76" t="s">
        <v>2384</v>
      </c>
      <c r="N199" s="76" t="s">
        <v>3076</v>
      </c>
      <c r="O199" s="76" t="s">
        <v>62</v>
      </c>
      <c r="P199" s="76" t="s">
        <v>61</v>
      </c>
      <c r="Q199" s="76" t="s">
        <v>62</v>
      </c>
      <c r="R199" s="76" t="s">
        <v>76</v>
      </c>
      <c r="S199" s="76" t="s">
        <v>77</v>
      </c>
      <c r="T199" s="76" t="s">
        <v>61</v>
      </c>
      <c r="U199" s="76" t="s">
        <v>2157</v>
      </c>
      <c r="V199" s="76" t="s">
        <v>72</v>
      </c>
      <c r="W199" s="76" t="s">
        <v>62</v>
      </c>
      <c r="X199" s="76" t="s">
        <v>73</v>
      </c>
      <c r="Y199" s="76" t="s">
        <v>3186</v>
      </c>
      <c r="Z199" s="76" t="s">
        <v>3486</v>
      </c>
      <c r="AA199" s="73">
        <f>IF(Table5[[#This Row],[task_success]]="Yes",1,0)</f>
        <v>1</v>
      </c>
      <c r="AB199" s="73">
        <f>IF(Table5[[#This Row],[task_success]]="Partial",1,0)</f>
        <v>0</v>
      </c>
      <c r="AC199" s="73">
        <f>IF(Table5[[#This Row],[task_success]]="No",1,0)</f>
        <v>0</v>
      </c>
      <c r="AD199" s="76">
        <v>0</v>
      </c>
      <c r="AE199" s="76">
        <v>1</v>
      </c>
      <c r="AF199" s="76">
        <v>0</v>
      </c>
      <c r="AG199" s="74">
        <f>IF(OR(Table5[[#This Row],[severity]]="Medium",Table5[[#This Row],[severity]]="High"),1,0)</f>
        <v>0</v>
      </c>
      <c r="AH199" s="73" t="str">
        <f>TRIM(Table5[[#This Row],[severity]])</f>
        <v>Low</v>
      </c>
    </row>
    <row r="200" spans="1:34" ht="318" hidden="1">
      <c r="A200" s="72" t="s">
        <v>2375</v>
      </c>
      <c r="B200" s="73" t="s">
        <v>2376</v>
      </c>
      <c r="C200" s="73" t="s">
        <v>51</v>
      </c>
      <c r="D20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00" s="73" t="s">
        <v>2377</v>
      </c>
      <c r="F200" s="73" t="s">
        <v>2378</v>
      </c>
      <c r="G200" s="73" t="s">
        <v>2379</v>
      </c>
      <c r="H200" s="73">
        <v>2</v>
      </c>
      <c r="I200" s="73" t="s">
        <v>2380</v>
      </c>
      <c r="J200" s="73" t="s">
        <v>2392</v>
      </c>
      <c r="K200" s="73" t="s">
        <v>2382</v>
      </c>
      <c r="L200" s="73" t="s">
        <v>2383</v>
      </c>
      <c r="M200" s="73" t="s">
        <v>2393</v>
      </c>
      <c r="N200" s="73" t="s">
        <v>3080</v>
      </c>
      <c r="O200" s="73" t="s">
        <v>62</v>
      </c>
      <c r="P200" s="73" t="s">
        <v>61</v>
      </c>
      <c r="Q200" s="73" t="s">
        <v>62</v>
      </c>
      <c r="R200" s="73" t="s">
        <v>76</v>
      </c>
      <c r="S200" s="73" t="s">
        <v>77</v>
      </c>
      <c r="T200" s="73" t="s">
        <v>61</v>
      </c>
      <c r="U200" s="73" t="s">
        <v>2157</v>
      </c>
      <c r="V200" s="73" t="s">
        <v>72</v>
      </c>
      <c r="W200" s="73" t="s">
        <v>62</v>
      </c>
      <c r="X200" s="73" t="s">
        <v>73</v>
      </c>
      <c r="Y200" s="73" t="s">
        <v>3186</v>
      </c>
      <c r="Z200" s="73" t="s">
        <v>3487</v>
      </c>
      <c r="AA200" s="73">
        <f>IF(Table5[[#This Row],[task_success]]="Yes",1,0)</f>
        <v>1</v>
      </c>
      <c r="AB200" s="73">
        <f>IF(Table5[[#This Row],[task_success]]="Partial",1,0)</f>
        <v>0</v>
      </c>
      <c r="AC200" s="73">
        <f>IF(Table5[[#This Row],[task_success]]="No",1,0)</f>
        <v>0</v>
      </c>
      <c r="AD200" s="73">
        <v>0</v>
      </c>
      <c r="AE200" s="73">
        <v>1</v>
      </c>
      <c r="AF200" s="73">
        <v>0</v>
      </c>
      <c r="AG200" s="74">
        <f>IF(OR(Table5[[#This Row],[severity]]="Medium",Table5[[#This Row],[severity]]="High"),1,0)</f>
        <v>0</v>
      </c>
      <c r="AH200" s="73" t="str">
        <f>TRIM(Table5[[#This Row],[severity]])</f>
        <v>Low</v>
      </c>
    </row>
    <row r="201" spans="1:34" ht="318" hidden="1">
      <c r="A201" s="75" t="s">
        <v>2375</v>
      </c>
      <c r="B201" s="76" t="s">
        <v>2376</v>
      </c>
      <c r="C201" s="76" t="s">
        <v>180</v>
      </c>
      <c r="D20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201" s="76" t="s">
        <v>2399</v>
      </c>
      <c r="F201" s="76" t="s">
        <v>2400</v>
      </c>
      <c r="G201" s="76" t="s">
        <v>2401</v>
      </c>
      <c r="H201" s="76">
        <v>1</v>
      </c>
      <c r="I201" s="76" t="s">
        <v>2402</v>
      </c>
      <c r="J201" s="76" t="s">
        <v>2402</v>
      </c>
      <c r="K201" s="76" t="s">
        <v>4061</v>
      </c>
      <c r="L201" s="76" t="s">
        <v>2404</v>
      </c>
      <c r="M201" s="76" t="s">
        <v>2393</v>
      </c>
      <c r="N201" s="76" t="s">
        <v>3084</v>
      </c>
      <c r="O201" s="76" t="s">
        <v>62</v>
      </c>
      <c r="P201" s="76" t="s">
        <v>61</v>
      </c>
      <c r="Q201" s="76" t="s">
        <v>62</v>
      </c>
      <c r="R201" s="76" t="s">
        <v>76</v>
      </c>
      <c r="S201" s="76" t="s">
        <v>77</v>
      </c>
      <c r="T201" s="76" t="s">
        <v>61</v>
      </c>
      <c r="U201" s="76" t="s">
        <v>2157</v>
      </c>
      <c r="V201" s="76" t="s">
        <v>72</v>
      </c>
      <c r="W201" s="76" t="s">
        <v>62</v>
      </c>
      <c r="X201" s="76" t="s">
        <v>73</v>
      </c>
      <c r="Y201" s="76" t="s">
        <v>3186</v>
      </c>
      <c r="Z201" s="76" t="s">
        <v>3618</v>
      </c>
      <c r="AA201" s="73">
        <f>IF(Table5[[#This Row],[task_success]]="Yes",1,0)</f>
        <v>1</v>
      </c>
      <c r="AB201" s="73">
        <f>IF(Table5[[#This Row],[task_success]]="Partial",1,0)</f>
        <v>0</v>
      </c>
      <c r="AC201" s="73">
        <f>IF(Table5[[#This Row],[task_success]]="No",1,0)</f>
        <v>0</v>
      </c>
      <c r="AD201" s="76">
        <v>0</v>
      </c>
      <c r="AE201" s="76">
        <v>1</v>
      </c>
      <c r="AF201" s="76">
        <v>0</v>
      </c>
      <c r="AG201" s="74">
        <f>IF(OR(Table5[[#This Row],[severity]]="Medium",Table5[[#This Row],[severity]]="High"),1,0)</f>
        <v>0</v>
      </c>
      <c r="AH201" s="73" t="str">
        <f>TRIM(Table5[[#This Row],[severity]])</f>
        <v>Low</v>
      </c>
    </row>
    <row r="202" spans="1:34" ht="409.6" hidden="1">
      <c r="A202" s="72" t="s">
        <v>2408</v>
      </c>
      <c r="B202" s="73" t="s">
        <v>2409</v>
      </c>
      <c r="C202" s="73" t="s">
        <v>51</v>
      </c>
      <c r="D20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02" s="73" t="s">
        <v>2410</v>
      </c>
      <c r="F202" s="73" t="s">
        <v>2411</v>
      </c>
      <c r="G202" s="73" t="s">
        <v>2412</v>
      </c>
      <c r="H202" s="73">
        <v>1</v>
      </c>
      <c r="I202" s="73" t="s">
        <v>1263</v>
      </c>
      <c r="J202" s="73" t="s">
        <v>1263</v>
      </c>
      <c r="K202" s="73" t="s">
        <v>2414</v>
      </c>
      <c r="L202" s="73" t="s">
        <v>2415</v>
      </c>
      <c r="M202" s="73" t="s">
        <v>1266</v>
      </c>
      <c r="N202" s="73" t="s">
        <v>3087</v>
      </c>
      <c r="O202" s="73" t="s">
        <v>62</v>
      </c>
      <c r="P202" s="73" t="s">
        <v>61</v>
      </c>
      <c r="Q202" s="73" t="s">
        <v>62</v>
      </c>
      <c r="R202" s="73" t="s">
        <v>2417</v>
      </c>
      <c r="S202" s="73" t="s">
        <v>77</v>
      </c>
      <c r="T202" s="73" t="s">
        <v>61</v>
      </c>
      <c r="U202" s="73" t="s">
        <v>2418</v>
      </c>
      <c r="V202" s="73" t="s">
        <v>72</v>
      </c>
      <c r="W202" s="73" t="s">
        <v>62</v>
      </c>
      <c r="X202" s="73" t="s">
        <v>73</v>
      </c>
      <c r="Y202" s="73" t="s">
        <v>3186</v>
      </c>
      <c r="Z202" s="73" t="s">
        <v>3952</v>
      </c>
      <c r="AA202" s="73">
        <f>IF(Table5[[#This Row],[task_success]]="Yes",1,0)</f>
        <v>1</v>
      </c>
      <c r="AB202" s="73">
        <f>IF(Table5[[#This Row],[task_success]]="Partial",1,0)</f>
        <v>0</v>
      </c>
      <c r="AC202" s="73">
        <f>IF(Table5[[#This Row],[task_success]]="No",1,0)</f>
        <v>0</v>
      </c>
      <c r="AD202" s="73">
        <v>0</v>
      </c>
      <c r="AE202" s="73">
        <v>1</v>
      </c>
      <c r="AF202" s="73">
        <v>0</v>
      </c>
      <c r="AG202" s="74">
        <f>IF(OR(Table5[[#This Row],[severity]]="Medium",Table5[[#This Row],[severity]]="High"),1,0)</f>
        <v>0</v>
      </c>
      <c r="AH202" s="73" t="str">
        <f>TRIM(Table5[[#This Row],[severity]])</f>
        <v>Low</v>
      </c>
    </row>
    <row r="203" spans="1:34" ht="409.6" hidden="1">
      <c r="A203" s="75" t="s">
        <v>2408</v>
      </c>
      <c r="B203" s="76" t="s">
        <v>2409</v>
      </c>
      <c r="C203" s="76" t="s">
        <v>80</v>
      </c>
      <c r="D20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03" s="76" t="s">
        <v>2422</v>
      </c>
      <c r="F203" s="76" t="s">
        <v>2423</v>
      </c>
      <c r="G203" s="76" t="s">
        <v>2424</v>
      </c>
      <c r="H203" s="76">
        <v>2</v>
      </c>
      <c r="I203" s="76" t="s">
        <v>4062</v>
      </c>
      <c r="J203" s="76" t="s">
        <v>2426</v>
      </c>
      <c r="K203" s="76" t="s">
        <v>2427</v>
      </c>
      <c r="L203" s="76" t="s">
        <v>2428</v>
      </c>
      <c r="M203" s="76" t="s">
        <v>2429</v>
      </c>
      <c r="N203" s="76" t="s">
        <v>3091</v>
      </c>
      <c r="O203" s="76" t="s">
        <v>62</v>
      </c>
      <c r="P203" s="76" t="s">
        <v>61</v>
      </c>
      <c r="Q203" s="76" t="s">
        <v>62</v>
      </c>
      <c r="R203" s="76" t="s">
        <v>2431</v>
      </c>
      <c r="S203" s="76" t="s">
        <v>64</v>
      </c>
      <c r="T203" s="76" t="s">
        <v>62</v>
      </c>
      <c r="U203" s="76" t="s">
        <v>2432</v>
      </c>
      <c r="V203" s="76" t="s">
        <v>66</v>
      </c>
      <c r="W203" s="76" t="s">
        <v>62</v>
      </c>
      <c r="X203" s="76" t="s">
        <v>73</v>
      </c>
      <c r="Y203" s="76" t="s">
        <v>3186</v>
      </c>
      <c r="Z203" s="76" t="s">
        <v>3902</v>
      </c>
      <c r="AA203" s="73">
        <f>IF(Table5[[#This Row],[task_success]]="Yes",1,0)</f>
        <v>1</v>
      </c>
      <c r="AB203" s="73">
        <f>IF(Table5[[#This Row],[task_success]]="Partial",1,0)</f>
        <v>0</v>
      </c>
      <c r="AC203" s="73">
        <f>IF(Table5[[#This Row],[task_success]]="No",1,0)</f>
        <v>0</v>
      </c>
      <c r="AD203" s="76">
        <v>0</v>
      </c>
      <c r="AE203" s="76">
        <v>1</v>
      </c>
      <c r="AF203" s="76">
        <v>1</v>
      </c>
      <c r="AG203" s="74">
        <f>IF(OR(Table5[[#This Row],[severity]]="Medium",Table5[[#This Row],[severity]]="High"),1,0)</f>
        <v>1</v>
      </c>
      <c r="AH203" s="73" t="str">
        <f>TRIM(Table5[[#This Row],[severity]])</f>
        <v>High</v>
      </c>
    </row>
    <row r="204" spans="1:34" ht="267.75" hidden="1">
      <c r="A204" s="72" t="s">
        <v>2408</v>
      </c>
      <c r="B204" s="73" t="s">
        <v>2409</v>
      </c>
      <c r="C204" s="73" t="s">
        <v>80</v>
      </c>
      <c r="D20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04" s="73" t="s">
        <v>2422</v>
      </c>
      <c r="F204" s="73" t="s">
        <v>2423</v>
      </c>
      <c r="G204" s="73" t="s">
        <v>2424</v>
      </c>
      <c r="H204" s="73">
        <v>2</v>
      </c>
      <c r="I204" s="73" t="s">
        <v>4062</v>
      </c>
      <c r="J204" s="73" t="s">
        <v>2439</v>
      </c>
      <c r="K204" s="73" t="s">
        <v>2427</v>
      </c>
      <c r="L204" s="73" t="s">
        <v>2428</v>
      </c>
      <c r="M204" s="73" t="s">
        <v>352</v>
      </c>
      <c r="N204" s="73" t="s">
        <v>3100</v>
      </c>
      <c r="O204" s="73" t="s">
        <v>62</v>
      </c>
      <c r="P204" s="73" t="s">
        <v>62</v>
      </c>
      <c r="Q204" s="73" t="s">
        <v>61</v>
      </c>
      <c r="R204" s="73" t="s">
        <v>73</v>
      </c>
      <c r="S204" s="73" t="s">
        <v>73</v>
      </c>
      <c r="T204" s="73" t="s">
        <v>61</v>
      </c>
      <c r="U204" s="73" t="s">
        <v>2441</v>
      </c>
      <c r="V204" s="73" t="s">
        <v>850</v>
      </c>
      <c r="W204" s="73" t="s">
        <v>62</v>
      </c>
      <c r="X204" s="73" t="s">
        <v>73</v>
      </c>
      <c r="Y204" s="73" t="s">
        <v>3186</v>
      </c>
      <c r="Z204" s="73" t="s">
        <v>3903</v>
      </c>
      <c r="AA204" s="73">
        <f>IF(Table5[[#This Row],[task_success]]="Yes",1,0)</f>
        <v>1</v>
      </c>
      <c r="AB204" s="73">
        <f>IF(Table5[[#This Row],[task_success]]="Partial",1,0)</f>
        <v>0</v>
      </c>
      <c r="AC204" s="73">
        <f>IF(Table5[[#This Row],[task_success]]="No",1,0)</f>
        <v>0</v>
      </c>
      <c r="AD204" s="73">
        <v>1</v>
      </c>
      <c r="AE204" s="73">
        <v>0</v>
      </c>
      <c r="AF204" s="73">
        <v>0</v>
      </c>
      <c r="AG204" s="74">
        <f>IF(OR(Table5[[#This Row],[severity]]="Medium",Table5[[#This Row],[severity]]="High"),1,0)</f>
        <v>0</v>
      </c>
      <c r="AH204" s="73" t="str">
        <f>TRIM(Table5[[#This Row],[severity]])</f>
        <v>None</v>
      </c>
    </row>
    <row r="205" spans="1:34" ht="216.75" hidden="1">
      <c r="A205" s="75" t="s">
        <v>2408</v>
      </c>
      <c r="B205" s="76" t="s">
        <v>2409</v>
      </c>
      <c r="C205" s="76" t="s">
        <v>114</v>
      </c>
      <c r="D20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05" s="76" t="s">
        <v>2444</v>
      </c>
      <c r="F205" s="76" t="s">
        <v>2445</v>
      </c>
      <c r="G205" s="76" t="s">
        <v>2446</v>
      </c>
      <c r="H205" s="76">
        <v>1</v>
      </c>
      <c r="I205" s="76" t="s">
        <v>2447</v>
      </c>
      <c r="J205" s="76" t="s">
        <v>2447</v>
      </c>
      <c r="K205" s="76" t="s">
        <v>2448</v>
      </c>
      <c r="L205" s="76" t="s">
        <v>2449</v>
      </c>
      <c r="M205" s="76" t="s">
        <v>352</v>
      </c>
      <c r="N205" s="76" t="s">
        <v>3103</v>
      </c>
      <c r="O205" s="76" t="s">
        <v>62</v>
      </c>
      <c r="P205" s="76" t="s">
        <v>62</v>
      </c>
      <c r="Q205" s="76" t="s">
        <v>61</v>
      </c>
      <c r="R205" s="76" t="s">
        <v>73</v>
      </c>
      <c r="S205" s="76" t="s">
        <v>73</v>
      </c>
      <c r="T205" s="76" t="s">
        <v>61</v>
      </c>
      <c r="U205" s="76" t="s">
        <v>2441</v>
      </c>
      <c r="V205" s="76" t="s">
        <v>850</v>
      </c>
      <c r="W205" s="76" t="s">
        <v>62</v>
      </c>
      <c r="X205" s="76" t="s">
        <v>73</v>
      </c>
      <c r="Y205" s="76" t="s">
        <v>3186</v>
      </c>
      <c r="Z205" s="76" t="s">
        <v>3553</v>
      </c>
      <c r="AA205" s="73">
        <f>IF(Table5[[#This Row],[task_success]]="Yes",1,0)</f>
        <v>1</v>
      </c>
      <c r="AB205" s="73">
        <f>IF(Table5[[#This Row],[task_success]]="Partial",1,0)</f>
        <v>0</v>
      </c>
      <c r="AC205" s="73">
        <f>IF(Table5[[#This Row],[task_success]]="No",1,0)</f>
        <v>0</v>
      </c>
      <c r="AD205" s="76">
        <v>1</v>
      </c>
      <c r="AE205" s="76">
        <v>0</v>
      </c>
      <c r="AF205" s="76">
        <v>0</v>
      </c>
      <c r="AG205" s="74">
        <f>IF(OR(Table5[[#This Row],[severity]]="Medium",Table5[[#This Row],[severity]]="High"),1,0)</f>
        <v>0</v>
      </c>
      <c r="AH205" s="73" t="str">
        <f>TRIM(Table5[[#This Row],[severity]])</f>
        <v>None</v>
      </c>
    </row>
    <row r="206" spans="1:34" ht="409.6" hidden="1">
      <c r="A206" s="72" t="s">
        <v>2408</v>
      </c>
      <c r="B206" s="73" t="s">
        <v>2409</v>
      </c>
      <c r="C206" s="73" t="s">
        <v>149</v>
      </c>
      <c r="D20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06" s="73" t="s">
        <v>2453</v>
      </c>
      <c r="F206" s="73" t="s">
        <v>2454</v>
      </c>
      <c r="G206" s="73" t="s">
        <v>2455</v>
      </c>
      <c r="H206" s="73">
        <v>1</v>
      </c>
      <c r="I206" s="73" t="s">
        <v>2456</v>
      </c>
      <c r="J206" s="73" t="s">
        <v>2456</v>
      </c>
      <c r="K206" s="73" t="s">
        <v>2457</v>
      </c>
      <c r="L206" s="73" t="s">
        <v>2458</v>
      </c>
      <c r="M206" s="73" t="s">
        <v>2459</v>
      </c>
      <c r="N206" s="73" t="s">
        <v>3106</v>
      </c>
      <c r="O206" s="73" t="s">
        <v>62</v>
      </c>
      <c r="P206" s="73" t="s">
        <v>61</v>
      </c>
      <c r="Q206" s="73" t="s">
        <v>62</v>
      </c>
      <c r="R206" s="73" t="s">
        <v>1295</v>
      </c>
      <c r="S206" s="73" t="s">
        <v>77</v>
      </c>
      <c r="T206" s="73" t="s">
        <v>61</v>
      </c>
      <c r="U206" s="73" t="s">
        <v>2462</v>
      </c>
      <c r="V206" s="73" t="s">
        <v>72</v>
      </c>
      <c r="W206" s="73" t="s">
        <v>62</v>
      </c>
      <c r="X206" s="73" t="s">
        <v>73</v>
      </c>
      <c r="Y206" s="73" t="s">
        <v>3186</v>
      </c>
      <c r="Z206" s="73" t="s">
        <v>3839</v>
      </c>
      <c r="AA206" s="73">
        <f>IF(Table5[[#This Row],[task_success]]="Yes",1,0)</f>
        <v>1</v>
      </c>
      <c r="AB206" s="73">
        <f>IF(Table5[[#This Row],[task_success]]="Partial",1,0)</f>
        <v>0</v>
      </c>
      <c r="AC206" s="73">
        <f>IF(Table5[[#This Row],[task_success]]="No",1,0)</f>
        <v>0</v>
      </c>
      <c r="AD206" s="73">
        <v>0</v>
      </c>
      <c r="AE206" s="73">
        <v>1</v>
      </c>
      <c r="AF206" s="73">
        <v>0</v>
      </c>
      <c r="AG206" s="74">
        <f>IF(OR(Table5[[#This Row],[severity]]="Medium",Table5[[#This Row],[severity]]="High"),1,0)</f>
        <v>0</v>
      </c>
      <c r="AH206" s="73" t="str">
        <f>TRIM(Table5[[#This Row],[severity]])</f>
        <v>Low</v>
      </c>
    </row>
    <row r="207" spans="1:34" ht="267.75" hidden="1">
      <c r="A207" s="75" t="s">
        <v>2408</v>
      </c>
      <c r="B207" s="76" t="s">
        <v>2409</v>
      </c>
      <c r="C207" s="76" t="s">
        <v>149</v>
      </c>
      <c r="D20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07" s="76" t="s">
        <v>2470</v>
      </c>
      <c r="F207" s="76" t="s">
        <v>2471</v>
      </c>
      <c r="G207" s="76" t="s">
        <v>2472</v>
      </c>
      <c r="H207" s="76">
        <v>1</v>
      </c>
      <c r="I207" s="76" t="s">
        <v>2473</v>
      </c>
      <c r="J207" s="76" t="s">
        <v>2473</v>
      </c>
      <c r="K207" s="76" t="s">
        <v>2474</v>
      </c>
      <c r="L207" s="76" t="s">
        <v>2475</v>
      </c>
      <c r="M207" s="76" t="s">
        <v>352</v>
      </c>
      <c r="N207" s="76" t="s">
        <v>3111</v>
      </c>
      <c r="O207" s="76" t="s">
        <v>62</v>
      </c>
      <c r="P207" s="76" t="s">
        <v>62</v>
      </c>
      <c r="Q207" s="76" t="s">
        <v>61</v>
      </c>
      <c r="R207" s="76" t="s">
        <v>73</v>
      </c>
      <c r="S207" s="76" t="s">
        <v>73</v>
      </c>
      <c r="T207" s="76" t="s">
        <v>61</v>
      </c>
      <c r="U207" s="76" t="s">
        <v>2441</v>
      </c>
      <c r="V207" s="76" t="s">
        <v>850</v>
      </c>
      <c r="W207" s="76" t="s">
        <v>62</v>
      </c>
      <c r="X207" s="76" t="s">
        <v>73</v>
      </c>
      <c r="Y207" s="76" t="s">
        <v>3186</v>
      </c>
      <c r="Z207" s="76" t="s">
        <v>3897</v>
      </c>
      <c r="AA207" s="73">
        <f>IF(Table5[[#This Row],[task_success]]="Yes",1,0)</f>
        <v>1</v>
      </c>
      <c r="AB207" s="73">
        <f>IF(Table5[[#This Row],[task_success]]="Partial",1,0)</f>
        <v>0</v>
      </c>
      <c r="AC207" s="73">
        <f>IF(Table5[[#This Row],[task_success]]="No",1,0)</f>
        <v>0</v>
      </c>
      <c r="AD207" s="76">
        <v>1</v>
      </c>
      <c r="AE207" s="76">
        <v>0</v>
      </c>
      <c r="AF207" s="76">
        <v>0</v>
      </c>
      <c r="AG207" s="74">
        <f>IF(OR(Table5[[#This Row],[severity]]="Medium",Table5[[#This Row],[severity]]="High"),1,0)</f>
        <v>0</v>
      </c>
      <c r="AH207" s="73" t="str">
        <f>TRIM(Table5[[#This Row],[severity]])</f>
        <v>None</v>
      </c>
    </row>
    <row r="208" spans="1:34" ht="409.6" hidden="1">
      <c r="A208" s="72" t="s">
        <v>2479</v>
      </c>
      <c r="B208" s="73" t="s">
        <v>2480</v>
      </c>
      <c r="C208" s="73" t="s">
        <v>149</v>
      </c>
      <c r="D20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08" s="73" t="s">
        <v>2481</v>
      </c>
      <c r="F208" s="73" t="s">
        <v>2482</v>
      </c>
      <c r="G208" s="73" t="s">
        <v>2483</v>
      </c>
      <c r="H208" s="73">
        <v>1</v>
      </c>
      <c r="I208" s="73" t="s">
        <v>2484</v>
      </c>
      <c r="J208" s="73" t="s">
        <v>2484</v>
      </c>
      <c r="K208" s="73" t="s">
        <v>2485</v>
      </c>
      <c r="L208" s="73" t="s">
        <v>2486</v>
      </c>
      <c r="M208" s="73" t="s">
        <v>2487</v>
      </c>
      <c r="N208" s="73" t="s">
        <v>3114</v>
      </c>
      <c r="O208" s="73" t="s">
        <v>62</v>
      </c>
      <c r="P208" s="73" t="s">
        <v>61</v>
      </c>
      <c r="Q208" s="73" t="s">
        <v>62</v>
      </c>
      <c r="R208" s="73" t="s">
        <v>3474</v>
      </c>
      <c r="S208" s="73" t="s">
        <v>125</v>
      </c>
      <c r="T208" s="73" t="s">
        <v>61</v>
      </c>
      <c r="U208" s="73" t="s">
        <v>2490</v>
      </c>
      <c r="V208" s="73" t="s">
        <v>72</v>
      </c>
      <c r="W208" s="73" t="s">
        <v>62</v>
      </c>
      <c r="X208" s="73" t="s">
        <v>73</v>
      </c>
      <c r="Y208" s="73" t="s">
        <v>3186</v>
      </c>
      <c r="Z208" s="73" t="s">
        <v>3473</v>
      </c>
      <c r="AA208" s="73">
        <f>IF(Table5[[#This Row],[task_success]]="Yes",1,0)</f>
        <v>1</v>
      </c>
      <c r="AB208" s="73">
        <f>IF(Table5[[#This Row],[task_success]]="Partial",1,0)</f>
        <v>0</v>
      </c>
      <c r="AC208" s="73">
        <f>IF(Table5[[#This Row],[task_success]]="No",1,0)</f>
        <v>0</v>
      </c>
      <c r="AD208" s="73">
        <v>0</v>
      </c>
      <c r="AE208" s="73">
        <v>1</v>
      </c>
      <c r="AF208" s="73">
        <v>0</v>
      </c>
      <c r="AG208" s="74">
        <f>IF(OR(Table5[[#This Row],[severity]]="Medium",Table5[[#This Row],[severity]]="High"),1,0)</f>
        <v>1</v>
      </c>
      <c r="AH208" s="73" t="str">
        <f>TRIM(Table5[[#This Row],[severity]])</f>
        <v>Medium</v>
      </c>
    </row>
    <row r="209" spans="1:34" ht="216.75" hidden="1">
      <c r="A209" s="75" t="s">
        <v>2495</v>
      </c>
      <c r="B209" s="76" t="s">
        <v>2496</v>
      </c>
      <c r="C209" s="76" t="s">
        <v>51</v>
      </c>
      <c r="D20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09" s="76" t="s">
        <v>2497</v>
      </c>
      <c r="F209" s="76" t="s">
        <v>2498</v>
      </c>
      <c r="G209" s="78" t="s">
        <v>2499</v>
      </c>
      <c r="H209" s="76">
        <v>1</v>
      </c>
      <c r="I209" s="76" t="s">
        <v>2500</v>
      </c>
      <c r="J209" s="76" t="s">
        <v>2500</v>
      </c>
      <c r="K209" s="76" t="s">
        <v>2501</v>
      </c>
      <c r="L209" s="76" t="s">
        <v>2502</v>
      </c>
      <c r="M209" s="76" t="s">
        <v>2503</v>
      </c>
      <c r="N209" s="76" t="s">
        <v>3120</v>
      </c>
      <c r="O209" s="76" t="s">
        <v>62</v>
      </c>
      <c r="P209" s="76" t="s">
        <v>62</v>
      </c>
      <c r="Q209" s="76" t="s">
        <v>61</v>
      </c>
      <c r="R209" s="76" t="s">
        <v>73</v>
      </c>
      <c r="S209" s="76" t="s">
        <v>73</v>
      </c>
      <c r="T209" s="76" t="s">
        <v>61</v>
      </c>
      <c r="U209" s="76" t="s">
        <v>2441</v>
      </c>
      <c r="V209" s="76" t="s">
        <v>850</v>
      </c>
      <c r="W209" s="76" t="s">
        <v>62</v>
      </c>
      <c r="X209" s="76" t="s">
        <v>73</v>
      </c>
      <c r="Y209" s="76" t="s">
        <v>3186</v>
      </c>
      <c r="Z209" s="76" t="s">
        <v>3450</v>
      </c>
      <c r="AA209" s="73">
        <f>IF(Table5[[#This Row],[task_success]]="Yes",1,0)</f>
        <v>1</v>
      </c>
      <c r="AB209" s="73">
        <f>IF(Table5[[#This Row],[task_success]]="Partial",1,0)</f>
        <v>0</v>
      </c>
      <c r="AC209" s="73">
        <f>IF(Table5[[#This Row],[task_success]]="No",1,0)</f>
        <v>0</v>
      </c>
      <c r="AD209" s="76">
        <v>1</v>
      </c>
      <c r="AE209" s="76">
        <v>0</v>
      </c>
      <c r="AF209" s="76">
        <v>0</v>
      </c>
      <c r="AG209" s="74">
        <f>IF(OR(Table5[[#This Row],[severity]]="Medium",Table5[[#This Row],[severity]]="High"),1,0)</f>
        <v>0</v>
      </c>
      <c r="AH209" s="73" t="str">
        <f>TRIM(Table5[[#This Row],[severity]])</f>
        <v>None</v>
      </c>
    </row>
    <row r="210" spans="1:34" ht="300.75" hidden="1">
      <c r="A210" s="72" t="s">
        <v>2495</v>
      </c>
      <c r="B210" s="73" t="s">
        <v>2496</v>
      </c>
      <c r="C210" s="73" t="s">
        <v>51</v>
      </c>
      <c r="D21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10" s="73" t="s">
        <v>2510</v>
      </c>
      <c r="F210" s="73" t="s">
        <v>2511</v>
      </c>
      <c r="G210" s="73" t="s">
        <v>2512</v>
      </c>
      <c r="H210" s="73">
        <v>1</v>
      </c>
      <c r="I210" s="73" t="s">
        <v>2513</v>
      </c>
      <c r="J210" s="73" t="s">
        <v>2513</v>
      </c>
      <c r="K210" s="73" t="s">
        <v>2514</v>
      </c>
      <c r="L210" s="73" t="s">
        <v>2515</v>
      </c>
      <c r="M210" s="73" t="s">
        <v>2516</v>
      </c>
      <c r="N210" s="73" t="s">
        <v>3123</v>
      </c>
      <c r="O210" s="73" t="s">
        <v>62</v>
      </c>
      <c r="P210" s="73" t="s">
        <v>61</v>
      </c>
      <c r="Q210" s="73" t="s">
        <v>62</v>
      </c>
      <c r="R210" s="73" t="s">
        <v>222</v>
      </c>
      <c r="S210" s="73" t="s">
        <v>77</v>
      </c>
      <c r="T210" s="73" t="s">
        <v>61</v>
      </c>
      <c r="U210" s="73" t="s">
        <v>2518</v>
      </c>
      <c r="V210" s="73" t="s">
        <v>72</v>
      </c>
      <c r="W210" s="73" t="s">
        <v>62</v>
      </c>
      <c r="X210" s="73" t="s">
        <v>73</v>
      </c>
      <c r="Y210" s="73" t="s">
        <v>3186</v>
      </c>
      <c r="Z210" s="73" t="s">
        <v>3455</v>
      </c>
      <c r="AA210" s="73">
        <f>IF(Table5[[#This Row],[task_success]]="Yes",1,0)</f>
        <v>1</v>
      </c>
      <c r="AB210" s="73">
        <f>IF(Table5[[#This Row],[task_success]]="Partial",1,0)</f>
        <v>0</v>
      </c>
      <c r="AC210" s="73">
        <f>IF(Table5[[#This Row],[task_success]]="No",1,0)</f>
        <v>0</v>
      </c>
      <c r="AD210" s="73">
        <v>0</v>
      </c>
      <c r="AE210" s="73">
        <v>1</v>
      </c>
      <c r="AF210" s="73">
        <v>0</v>
      </c>
      <c r="AG210" s="74">
        <f>IF(OR(Table5[[#This Row],[severity]]="Medium",Table5[[#This Row],[severity]]="High"),1,0)</f>
        <v>0</v>
      </c>
      <c r="AH210" s="73" t="str">
        <f>TRIM(Table5[[#This Row],[severity]])</f>
        <v>Low</v>
      </c>
    </row>
    <row r="211" spans="1:34" ht="216.75" hidden="1">
      <c r="A211" s="75" t="s">
        <v>2495</v>
      </c>
      <c r="B211" s="76" t="s">
        <v>2496</v>
      </c>
      <c r="C211" s="76" t="s">
        <v>114</v>
      </c>
      <c r="D21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11" s="76" t="s">
        <v>2523</v>
      </c>
      <c r="F211" s="76" t="s">
        <v>2524</v>
      </c>
      <c r="G211" s="76" t="s">
        <v>2525</v>
      </c>
      <c r="H211" s="76">
        <v>1</v>
      </c>
      <c r="I211" s="76" t="s">
        <v>2526</v>
      </c>
      <c r="J211" s="76" t="s">
        <v>2526</v>
      </c>
      <c r="K211" s="76" t="s">
        <v>2527</v>
      </c>
      <c r="L211" s="76" t="s">
        <v>2528</v>
      </c>
      <c r="M211" s="76" t="s">
        <v>2529</v>
      </c>
      <c r="N211" s="76" t="s">
        <v>3127</v>
      </c>
      <c r="O211" s="76" t="s">
        <v>62</v>
      </c>
      <c r="P211" s="76" t="s">
        <v>62</v>
      </c>
      <c r="Q211" s="76" t="s">
        <v>61</v>
      </c>
      <c r="R211" s="76" t="s">
        <v>73</v>
      </c>
      <c r="S211" s="76" t="s">
        <v>73</v>
      </c>
      <c r="T211" s="76" t="s">
        <v>61</v>
      </c>
      <c r="U211" s="76" t="s">
        <v>2441</v>
      </c>
      <c r="V211" s="76" t="s">
        <v>850</v>
      </c>
      <c r="W211" s="76" t="s">
        <v>62</v>
      </c>
      <c r="X211" s="76" t="s">
        <v>73</v>
      </c>
      <c r="Y211" s="76" t="s">
        <v>3186</v>
      </c>
      <c r="Z211" s="76" t="s">
        <v>3430</v>
      </c>
      <c r="AA211" s="73">
        <f>IF(Table5[[#This Row],[task_success]]="Yes",1,0)</f>
        <v>1</v>
      </c>
      <c r="AB211" s="73">
        <f>IF(Table5[[#This Row],[task_success]]="Partial",1,0)</f>
        <v>0</v>
      </c>
      <c r="AC211" s="73">
        <f>IF(Table5[[#This Row],[task_success]]="No",1,0)</f>
        <v>0</v>
      </c>
      <c r="AD211" s="76">
        <v>0</v>
      </c>
      <c r="AE211" s="76">
        <v>0</v>
      </c>
      <c r="AF211" s="76">
        <v>0</v>
      </c>
      <c r="AG211" s="74">
        <f>IF(OR(Table5[[#This Row],[severity]]="Medium",Table5[[#This Row],[severity]]="High"),1,0)</f>
        <v>0</v>
      </c>
      <c r="AH211" s="73" t="str">
        <f>TRIM(Table5[[#This Row],[severity]])</f>
        <v>None</v>
      </c>
    </row>
    <row r="212" spans="1:34" ht="267.75" hidden="1">
      <c r="A212" s="72" t="s">
        <v>2495</v>
      </c>
      <c r="B212" s="73" t="s">
        <v>2496</v>
      </c>
      <c r="C212" s="73" t="s">
        <v>114</v>
      </c>
      <c r="D21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12" s="73" t="s">
        <v>2535</v>
      </c>
      <c r="F212" s="73" t="s">
        <v>2536</v>
      </c>
      <c r="G212" s="73" t="s">
        <v>2537</v>
      </c>
      <c r="H212" s="73">
        <v>1</v>
      </c>
      <c r="I212" s="73" t="s">
        <v>2538</v>
      </c>
      <c r="J212" s="73" t="s">
        <v>2538</v>
      </c>
      <c r="K212" s="73" t="s">
        <v>2539</v>
      </c>
      <c r="L212" s="73" t="s">
        <v>2540</v>
      </c>
      <c r="M212" s="73" t="s">
        <v>2541</v>
      </c>
      <c r="N212" s="73" t="s">
        <v>3130</v>
      </c>
      <c r="O212" s="73" t="s">
        <v>62</v>
      </c>
      <c r="P212" s="73" t="s">
        <v>61</v>
      </c>
      <c r="Q212" s="73" t="s">
        <v>62</v>
      </c>
      <c r="R212" s="73" t="s">
        <v>76</v>
      </c>
      <c r="S212" s="73" t="s">
        <v>77</v>
      </c>
      <c r="T212" s="73" t="s">
        <v>61</v>
      </c>
      <c r="U212" s="73" t="s">
        <v>2543</v>
      </c>
      <c r="V212" s="73" t="s">
        <v>72</v>
      </c>
      <c r="W212" s="73" t="s">
        <v>62</v>
      </c>
      <c r="X212" s="73" t="s">
        <v>73</v>
      </c>
      <c r="Y212" s="73" t="s">
        <v>3186</v>
      </c>
      <c r="Z212" s="73" t="s">
        <v>3495</v>
      </c>
      <c r="AA212" s="73">
        <f>IF(Table5[[#This Row],[task_success]]="Yes",1,0)</f>
        <v>1</v>
      </c>
      <c r="AB212" s="73">
        <f>IF(Table5[[#This Row],[task_success]]="Partial",1,0)</f>
        <v>0</v>
      </c>
      <c r="AC212" s="73">
        <f>IF(Table5[[#This Row],[task_success]]="No",1,0)</f>
        <v>0</v>
      </c>
      <c r="AD212" s="73">
        <v>0</v>
      </c>
      <c r="AE212" s="73">
        <v>1</v>
      </c>
      <c r="AF212" s="73">
        <v>0</v>
      </c>
      <c r="AG212" s="74">
        <f>IF(OR(Table5[[#This Row],[severity]]="Medium",Table5[[#This Row],[severity]]="High"),1,0)</f>
        <v>0</v>
      </c>
      <c r="AH212" s="73" t="str">
        <f>TRIM(Table5[[#This Row],[severity]])</f>
        <v>Low</v>
      </c>
    </row>
    <row r="213" spans="1:34" ht="134.25" hidden="1">
      <c r="A213" s="75" t="s">
        <v>2495</v>
      </c>
      <c r="B213" s="76" t="s">
        <v>2496</v>
      </c>
      <c r="C213" s="76" t="s">
        <v>149</v>
      </c>
      <c r="D21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13" s="76" t="s">
        <v>2549</v>
      </c>
      <c r="F213" s="76" t="s">
        <v>2550</v>
      </c>
      <c r="G213" s="78">
        <v>8.3770000000000007E+87</v>
      </c>
      <c r="H213" s="76">
        <v>2</v>
      </c>
      <c r="I213" s="76" t="s">
        <v>2552</v>
      </c>
      <c r="J213" s="76" t="s">
        <v>2553</v>
      </c>
      <c r="K213" s="76" t="s">
        <v>3135</v>
      </c>
      <c r="L213" s="76" t="s">
        <v>2555</v>
      </c>
      <c r="M213" s="76" t="s">
        <v>2556</v>
      </c>
      <c r="N213" s="76" t="s">
        <v>3136</v>
      </c>
      <c r="O213" s="76" t="s">
        <v>62</v>
      </c>
      <c r="P213" s="76" t="s">
        <v>62</v>
      </c>
      <c r="Q213" s="76" t="s">
        <v>61</v>
      </c>
      <c r="R213" s="76" t="s">
        <v>73</v>
      </c>
      <c r="S213" s="76" t="s">
        <v>73</v>
      </c>
      <c r="T213" s="76" t="s">
        <v>61</v>
      </c>
      <c r="U213" s="76" t="s">
        <v>2441</v>
      </c>
      <c r="V213" s="76" t="s">
        <v>850</v>
      </c>
      <c r="W213" s="76" t="s">
        <v>62</v>
      </c>
      <c r="X213" s="76" t="s">
        <v>73</v>
      </c>
      <c r="Y213" s="76" t="s">
        <v>3186</v>
      </c>
      <c r="Z213" s="76" t="s">
        <v>3710</v>
      </c>
      <c r="AA213" s="73">
        <f>IF(Table5[[#This Row],[task_success]]="Yes",1,0)</f>
        <v>1</v>
      </c>
      <c r="AB213" s="73">
        <f>IF(Table5[[#This Row],[task_success]]="Partial",1,0)</f>
        <v>0</v>
      </c>
      <c r="AC213" s="73">
        <f>IF(Table5[[#This Row],[task_success]]="No",1,0)</f>
        <v>0</v>
      </c>
      <c r="AD213" s="76">
        <v>1</v>
      </c>
      <c r="AE213" s="76">
        <v>0</v>
      </c>
      <c r="AF213" s="76">
        <v>0</v>
      </c>
      <c r="AG213" s="74">
        <f>IF(OR(Table5[[#This Row],[severity]]="Medium",Table5[[#This Row],[severity]]="High"),1,0)</f>
        <v>0</v>
      </c>
      <c r="AH213" s="73" t="str">
        <f>TRIM(Table5[[#This Row],[severity]])</f>
        <v>None</v>
      </c>
    </row>
    <row r="214" spans="1:34" ht="318" hidden="1">
      <c r="A214" s="72" t="s">
        <v>2495</v>
      </c>
      <c r="B214" s="73" t="s">
        <v>2496</v>
      </c>
      <c r="C214" s="73" t="s">
        <v>149</v>
      </c>
      <c r="D21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14" s="73" t="s">
        <v>2549</v>
      </c>
      <c r="F214" s="73" t="s">
        <v>2550</v>
      </c>
      <c r="G214" s="77">
        <v>8.3770000000000007E+87</v>
      </c>
      <c r="H214" s="73">
        <v>2</v>
      </c>
      <c r="I214" s="73" t="s">
        <v>2552</v>
      </c>
      <c r="J214" s="73" t="s">
        <v>2562</v>
      </c>
      <c r="K214" s="73" t="s">
        <v>3135</v>
      </c>
      <c r="L214" s="73" t="s">
        <v>2555</v>
      </c>
      <c r="M214" s="73" t="s">
        <v>762</v>
      </c>
      <c r="N214" s="73" t="s">
        <v>3139</v>
      </c>
      <c r="O214" s="73" t="s">
        <v>62</v>
      </c>
      <c r="P214" s="73" t="s">
        <v>61</v>
      </c>
      <c r="Q214" s="73" t="s">
        <v>62</v>
      </c>
      <c r="R214" s="73" t="s">
        <v>76</v>
      </c>
      <c r="S214" s="73" t="s">
        <v>77</v>
      </c>
      <c r="T214" s="73" t="s">
        <v>61</v>
      </c>
      <c r="U214" s="73" t="s">
        <v>2157</v>
      </c>
      <c r="V214" s="73" t="s">
        <v>72</v>
      </c>
      <c r="W214" s="73" t="s">
        <v>62</v>
      </c>
      <c r="X214" s="73" t="s">
        <v>73</v>
      </c>
      <c r="Y214" s="73" t="s">
        <v>3186</v>
      </c>
      <c r="Z214" s="73" t="s">
        <v>3716</v>
      </c>
      <c r="AA214" s="73">
        <f>IF(Table5[[#This Row],[task_success]]="Yes",1,0)</f>
        <v>1</v>
      </c>
      <c r="AB214" s="73">
        <f>IF(Table5[[#This Row],[task_success]]="Partial",1,0)</f>
        <v>0</v>
      </c>
      <c r="AC214" s="73">
        <f>IF(Table5[[#This Row],[task_success]]="No",1,0)</f>
        <v>0</v>
      </c>
      <c r="AD214" s="73">
        <v>0</v>
      </c>
      <c r="AE214" s="73">
        <v>1</v>
      </c>
      <c r="AF214" s="73">
        <v>0</v>
      </c>
      <c r="AG214" s="74">
        <f>IF(OR(Table5[[#This Row],[severity]]="Medium",Table5[[#This Row],[severity]]="High"),1,0)</f>
        <v>0</v>
      </c>
      <c r="AH214" s="73" t="str">
        <f>TRIM(Table5[[#This Row],[severity]])</f>
        <v>Low</v>
      </c>
    </row>
    <row r="215" spans="1:34" ht="409.6" hidden="1">
      <c r="A215" s="75" t="s">
        <v>2495</v>
      </c>
      <c r="B215" s="76" t="s">
        <v>2496</v>
      </c>
      <c r="C215" s="76" t="s">
        <v>149</v>
      </c>
      <c r="D21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15" s="76" t="s">
        <v>2568</v>
      </c>
      <c r="F215" s="76" t="s">
        <v>2569</v>
      </c>
      <c r="G215" s="76" t="s">
        <v>2570</v>
      </c>
      <c r="H215" s="76">
        <v>1</v>
      </c>
      <c r="I215" s="76" t="s">
        <v>2571</v>
      </c>
      <c r="J215" s="76" t="s">
        <v>2571</v>
      </c>
      <c r="K215" s="76" t="s">
        <v>3142</v>
      </c>
      <c r="L215" s="76" t="s">
        <v>2573</v>
      </c>
      <c r="M215" s="76" t="s">
        <v>1649</v>
      </c>
      <c r="N215" s="76" t="s">
        <v>3143</v>
      </c>
      <c r="O215" s="76" t="s">
        <v>61</v>
      </c>
      <c r="P215" s="76" t="s">
        <v>61</v>
      </c>
      <c r="Q215" s="76" t="s">
        <v>62</v>
      </c>
      <c r="R215" s="76" t="s">
        <v>3449</v>
      </c>
      <c r="S215" s="76" t="s">
        <v>64</v>
      </c>
      <c r="T215" s="76" t="s">
        <v>62</v>
      </c>
      <c r="U215" s="76" t="s">
        <v>2575</v>
      </c>
      <c r="V215" s="76" t="s">
        <v>66</v>
      </c>
      <c r="W215" s="76" t="s">
        <v>62</v>
      </c>
      <c r="X215" s="76" t="s">
        <v>73</v>
      </c>
      <c r="Y215" s="76" t="s">
        <v>3186</v>
      </c>
      <c r="Z215" s="76" t="s">
        <v>3502</v>
      </c>
      <c r="AA215" s="73">
        <f>IF(Table5[[#This Row],[task_success]]="Yes",1,0)</f>
        <v>0</v>
      </c>
      <c r="AB215" s="73">
        <f>IF(Table5[[#This Row],[task_success]]="Partial",1,0)</f>
        <v>0</v>
      </c>
      <c r="AC215" s="73">
        <f>IF(Table5[[#This Row],[task_success]]="No",1,0)</f>
        <v>1</v>
      </c>
      <c r="AD215" s="76">
        <v>0</v>
      </c>
      <c r="AE215" s="76">
        <v>1</v>
      </c>
      <c r="AF215" s="76">
        <v>1</v>
      </c>
      <c r="AG215" s="74">
        <f>IF(OR(Table5[[#This Row],[severity]]="Medium",Table5[[#This Row],[severity]]="High"),1,0)</f>
        <v>1</v>
      </c>
      <c r="AH215" s="73" t="str">
        <f>TRIM(Table5[[#This Row],[severity]])</f>
        <v>High</v>
      </c>
    </row>
    <row r="216" spans="1:34" ht="318" hidden="1">
      <c r="A216" s="72" t="s">
        <v>2495</v>
      </c>
      <c r="B216" s="73" t="s">
        <v>2496</v>
      </c>
      <c r="C216" s="73" t="s">
        <v>305</v>
      </c>
      <c r="D21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216" s="73" t="s">
        <v>2579</v>
      </c>
      <c r="F216" s="73" t="s">
        <v>2580</v>
      </c>
      <c r="G216" s="73" t="s">
        <v>2581</v>
      </c>
      <c r="H216" s="73">
        <v>1</v>
      </c>
      <c r="I216" s="73" t="s">
        <v>2582</v>
      </c>
      <c r="J216" s="73" t="s">
        <v>2582</v>
      </c>
      <c r="K216" s="73" t="s">
        <v>2583</v>
      </c>
      <c r="L216" s="73" t="s">
        <v>2584</v>
      </c>
      <c r="M216" s="73" t="s">
        <v>2585</v>
      </c>
      <c r="N216" s="73" t="s">
        <v>3146</v>
      </c>
      <c r="O216" s="73" t="s">
        <v>62</v>
      </c>
      <c r="P216" s="73" t="s">
        <v>61</v>
      </c>
      <c r="Q216" s="73" t="s">
        <v>62</v>
      </c>
      <c r="R216" s="73" t="s">
        <v>76</v>
      </c>
      <c r="S216" s="73" t="s">
        <v>77</v>
      </c>
      <c r="T216" s="73" t="s">
        <v>61</v>
      </c>
      <c r="U216" s="73" t="s">
        <v>2157</v>
      </c>
      <c r="V216" s="73" t="s">
        <v>72</v>
      </c>
      <c r="W216" s="73" t="s">
        <v>62</v>
      </c>
      <c r="X216" s="73" t="s">
        <v>73</v>
      </c>
      <c r="Y216" s="73" t="s">
        <v>3186</v>
      </c>
      <c r="Z216" s="73" t="s">
        <v>3565</v>
      </c>
      <c r="AA216" s="73">
        <f>IF(Table5[[#This Row],[task_success]]="Yes",1,0)</f>
        <v>1</v>
      </c>
      <c r="AB216" s="73">
        <f>IF(Table5[[#This Row],[task_success]]="Partial",1,0)</f>
        <v>0</v>
      </c>
      <c r="AC216" s="73">
        <f>IF(Table5[[#This Row],[task_success]]="No",1,0)</f>
        <v>0</v>
      </c>
      <c r="AD216" s="73">
        <v>0</v>
      </c>
      <c r="AE216" s="73">
        <v>1</v>
      </c>
      <c r="AF216" s="73">
        <v>0</v>
      </c>
      <c r="AG216" s="74">
        <f>IF(OR(Table5[[#This Row],[severity]]="Medium",Table5[[#This Row],[severity]]="High"),1,0)</f>
        <v>0</v>
      </c>
      <c r="AH216" s="73" t="str">
        <f>TRIM(Table5[[#This Row],[severity]])</f>
        <v>Low</v>
      </c>
    </row>
    <row r="217" spans="1:34" ht="318" hidden="1">
      <c r="A217" s="75" t="s">
        <v>2591</v>
      </c>
      <c r="B217" s="76" t="s">
        <v>2592</v>
      </c>
      <c r="C217" s="76" t="s">
        <v>149</v>
      </c>
      <c r="D21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17" s="76" t="s">
        <v>2593</v>
      </c>
      <c r="F217" s="76" t="s">
        <v>2594</v>
      </c>
      <c r="G217" s="76" t="s">
        <v>2595</v>
      </c>
      <c r="H217" s="76">
        <v>1</v>
      </c>
      <c r="I217" s="76" t="s">
        <v>2596</v>
      </c>
      <c r="J217" s="76" t="s">
        <v>2596</v>
      </c>
      <c r="K217" s="76" t="s">
        <v>3149</v>
      </c>
      <c r="L217" s="76" t="s">
        <v>2598</v>
      </c>
      <c r="M217" s="76" t="s">
        <v>591</v>
      </c>
      <c r="N217" s="76" t="s">
        <v>3150</v>
      </c>
      <c r="O217" s="76" t="s">
        <v>62</v>
      </c>
      <c r="P217" s="76" t="s">
        <v>61</v>
      </c>
      <c r="Q217" s="76" t="s">
        <v>62</v>
      </c>
      <c r="R217" s="76" t="s">
        <v>76</v>
      </c>
      <c r="S217" s="76" t="s">
        <v>77</v>
      </c>
      <c r="T217" s="76" t="s">
        <v>61</v>
      </c>
      <c r="U217" s="76" t="s">
        <v>2157</v>
      </c>
      <c r="V217" s="76" t="s">
        <v>72</v>
      </c>
      <c r="W217" s="76" t="s">
        <v>62</v>
      </c>
      <c r="X217" s="76" t="s">
        <v>73</v>
      </c>
      <c r="Y217" s="76" t="s">
        <v>3186</v>
      </c>
      <c r="Z217" s="76" t="s">
        <v>3881</v>
      </c>
      <c r="AA217" s="73">
        <f>IF(Table5[[#This Row],[task_success]]="Yes",1,0)</f>
        <v>1</v>
      </c>
      <c r="AB217" s="73">
        <f>IF(Table5[[#This Row],[task_success]]="Partial",1,0)</f>
        <v>0</v>
      </c>
      <c r="AC217" s="73">
        <f>IF(Table5[[#This Row],[task_success]]="No",1,0)</f>
        <v>0</v>
      </c>
      <c r="AD217" s="76">
        <v>0</v>
      </c>
      <c r="AE217" s="76">
        <v>1</v>
      </c>
      <c r="AF217" s="76">
        <v>0</v>
      </c>
      <c r="AG217" s="74">
        <f>IF(OR(Table5[[#This Row],[severity]]="Medium",Table5[[#This Row],[severity]]="High"),1,0)</f>
        <v>0</v>
      </c>
      <c r="AH217" s="73" t="str">
        <f>TRIM(Table5[[#This Row],[severity]])</f>
        <v>Low</v>
      </c>
    </row>
    <row r="218" spans="1:34" ht="284.25" hidden="1">
      <c r="A218" s="72" t="s">
        <v>2591</v>
      </c>
      <c r="B218" s="73" t="s">
        <v>2592</v>
      </c>
      <c r="C218" s="73" t="s">
        <v>305</v>
      </c>
      <c r="D21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218" s="73" t="s">
        <v>2604</v>
      </c>
      <c r="F218" s="73" t="s">
        <v>2605</v>
      </c>
      <c r="G218" s="73" t="s">
        <v>2606</v>
      </c>
      <c r="H218" s="73">
        <v>1</v>
      </c>
      <c r="I218" s="73" t="s">
        <v>2607</v>
      </c>
      <c r="J218" s="73" t="s">
        <v>2607</v>
      </c>
      <c r="K218" s="73" t="s">
        <v>2608</v>
      </c>
      <c r="L218" s="73" t="s">
        <v>2609</v>
      </c>
      <c r="M218" s="73" t="s">
        <v>2610</v>
      </c>
      <c r="N218" s="73" t="s">
        <v>3153</v>
      </c>
      <c r="O218" s="73" t="s">
        <v>62</v>
      </c>
      <c r="P218" s="73" t="s">
        <v>62</v>
      </c>
      <c r="Q218" s="73" t="s">
        <v>61</v>
      </c>
      <c r="R218" s="73" t="s">
        <v>73</v>
      </c>
      <c r="S218" s="73" t="s">
        <v>73</v>
      </c>
      <c r="T218" s="73" t="s">
        <v>61</v>
      </c>
      <c r="U218" s="73" t="s">
        <v>2441</v>
      </c>
      <c r="V218" s="73" t="s">
        <v>850</v>
      </c>
      <c r="W218" s="73" t="s">
        <v>62</v>
      </c>
      <c r="X218" s="73" t="s">
        <v>73</v>
      </c>
      <c r="Y218" s="73" t="s">
        <v>3186</v>
      </c>
      <c r="Z218" s="73" t="s">
        <v>3601</v>
      </c>
      <c r="AA218" s="73">
        <f>IF(Table5[[#This Row],[task_success]]="Yes",1,0)</f>
        <v>1</v>
      </c>
      <c r="AB218" s="73">
        <f>IF(Table5[[#This Row],[task_success]]="Partial",1,0)</f>
        <v>0</v>
      </c>
      <c r="AC218" s="73">
        <f>IF(Table5[[#This Row],[task_success]]="No",1,0)</f>
        <v>0</v>
      </c>
      <c r="AD218" s="73">
        <v>1</v>
      </c>
      <c r="AE218" s="73">
        <v>0</v>
      </c>
      <c r="AF218" s="73">
        <v>0</v>
      </c>
      <c r="AG218" s="74">
        <f>IF(OR(Table5[[#This Row],[severity]]="Medium",Table5[[#This Row],[severity]]="High"),1,0)</f>
        <v>0</v>
      </c>
      <c r="AH218" s="73" t="str">
        <f>TRIM(Table5[[#This Row],[severity]])</f>
        <v>None</v>
      </c>
    </row>
    <row r="219" spans="1:34" ht="409.6" hidden="1">
      <c r="A219" s="75" t="s">
        <v>2617</v>
      </c>
      <c r="B219" s="76" t="s">
        <v>2618</v>
      </c>
      <c r="C219" s="76" t="s">
        <v>51</v>
      </c>
      <c r="D21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19" s="76" t="s">
        <v>2619</v>
      </c>
      <c r="F219" s="76" t="s">
        <v>3157</v>
      </c>
      <c r="G219" s="76" t="s">
        <v>2621</v>
      </c>
      <c r="H219" s="76">
        <v>2</v>
      </c>
      <c r="I219" s="76" t="s">
        <v>2622</v>
      </c>
      <c r="J219" s="76" t="s">
        <v>2623</v>
      </c>
      <c r="K219" s="76" t="s">
        <v>2624</v>
      </c>
      <c r="L219" s="76" t="s">
        <v>2625</v>
      </c>
      <c r="M219" s="76" t="s">
        <v>2626</v>
      </c>
      <c r="N219" s="76" t="s">
        <v>3158</v>
      </c>
      <c r="O219" s="76" t="s">
        <v>61</v>
      </c>
      <c r="P219" s="76" t="s">
        <v>61</v>
      </c>
      <c r="Q219" s="76" t="s">
        <v>62</v>
      </c>
      <c r="R219" s="76" t="s">
        <v>3778</v>
      </c>
      <c r="S219" s="76" t="s">
        <v>64</v>
      </c>
      <c r="T219" s="76" t="s">
        <v>62</v>
      </c>
      <c r="U219" s="76" t="s">
        <v>2629</v>
      </c>
      <c r="V219" s="76" t="s">
        <v>66</v>
      </c>
      <c r="W219" s="76" t="s">
        <v>62</v>
      </c>
      <c r="X219" s="76" t="s">
        <v>73</v>
      </c>
      <c r="Y219" s="76" t="s">
        <v>3186</v>
      </c>
      <c r="Z219" s="76" t="s">
        <v>3782</v>
      </c>
      <c r="AA219" s="73">
        <f>IF(Table5[[#This Row],[task_success]]="Yes",1,0)</f>
        <v>0</v>
      </c>
      <c r="AB219" s="73">
        <f>IF(Table5[[#This Row],[task_success]]="Partial",1,0)</f>
        <v>0</v>
      </c>
      <c r="AC219" s="73">
        <f>IF(Table5[[#This Row],[task_success]]="No",1,0)</f>
        <v>1</v>
      </c>
      <c r="AD219" s="76">
        <v>0</v>
      </c>
      <c r="AE219" s="76">
        <v>1</v>
      </c>
      <c r="AF219" s="76">
        <v>1</v>
      </c>
      <c r="AG219" s="74">
        <f>IF(OR(Table5[[#This Row],[severity]]="Medium",Table5[[#This Row],[severity]]="High"),1,0)</f>
        <v>1</v>
      </c>
      <c r="AH219" s="73" t="str">
        <f>TRIM(Table5[[#This Row],[severity]])</f>
        <v>High</v>
      </c>
    </row>
    <row r="220" spans="1:34" ht="384.75" hidden="1">
      <c r="A220" s="72" t="s">
        <v>2617</v>
      </c>
      <c r="B220" s="73" t="s">
        <v>2618</v>
      </c>
      <c r="C220" s="73" t="s">
        <v>51</v>
      </c>
      <c r="D22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20" s="73" t="s">
        <v>2619</v>
      </c>
      <c r="F220" s="73" t="s">
        <v>3157</v>
      </c>
      <c r="G220" s="73" t="s">
        <v>2621</v>
      </c>
      <c r="H220" s="73">
        <v>2</v>
      </c>
      <c r="I220" s="73" t="s">
        <v>2622</v>
      </c>
      <c r="J220" s="73" t="s">
        <v>2636</v>
      </c>
      <c r="K220" s="73" t="s">
        <v>2624</v>
      </c>
      <c r="L220" s="73" t="s">
        <v>2625</v>
      </c>
      <c r="M220" s="73" t="s">
        <v>2637</v>
      </c>
      <c r="N220" s="73" t="s">
        <v>3163</v>
      </c>
      <c r="O220" s="73" t="s">
        <v>62</v>
      </c>
      <c r="P220" s="73" t="s">
        <v>61</v>
      </c>
      <c r="Q220" s="73" t="s">
        <v>62</v>
      </c>
      <c r="R220" s="73" t="s">
        <v>76</v>
      </c>
      <c r="S220" s="73" t="s">
        <v>77</v>
      </c>
      <c r="T220" s="73" t="s">
        <v>61</v>
      </c>
      <c r="U220" s="73" t="s">
        <v>2157</v>
      </c>
      <c r="V220" s="73" t="s">
        <v>72</v>
      </c>
      <c r="W220" s="73" t="s">
        <v>62</v>
      </c>
      <c r="X220" s="73" t="s">
        <v>73</v>
      </c>
      <c r="Y220" s="73" t="s">
        <v>3186</v>
      </c>
      <c r="Z220" s="73" t="s">
        <v>3779</v>
      </c>
      <c r="AA220" s="73">
        <f>IF(Table5[[#This Row],[task_success]]="Yes",1,0)</f>
        <v>1</v>
      </c>
      <c r="AB220" s="73">
        <f>IF(Table5[[#This Row],[task_success]]="Partial",1,0)</f>
        <v>0</v>
      </c>
      <c r="AC220" s="73">
        <f>IF(Table5[[#This Row],[task_success]]="No",1,0)</f>
        <v>0</v>
      </c>
      <c r="AD220" s="73">
        <v>0</v>
      </c>
      <c r="AE220" s="73">
        <v>1</v>
      </c>
      <c r="AF220" s="73">
        <v>0</v>
      </c>
      <c r="AG220" s="74">
        <f>IF(OR(Table5[[#This Row],[severity]]="Medium",Table5[[#This Row],[severity]]="High"),1,0)</f>
        <v>0</v>
      </c>
      <c r="AH220" s="73" t="str">
        <f>TRIM(Table5[[#This Row],[severity]])</f>
        <v>Low</v>
      </c>
    </row>
    <row r="221" spans="1:34" ht="318" hidden="1">
      <c r="A221" s="75" t="s">
        <v>2617</v>
      </c>
      <c r="B221" s="76" t="s">
        <v>2618</v>
      </c>
      <c r="C221" s="76" t="s">
        <v>149</v>
      </c>
      <c r="D22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21" s="76" t="s">
        <v>2644</v>
      </c>
      <c r="F221" s="76" t="s">
        <v>2645</v>
      </c>
      <c r="G221" s="76" t="s">
        <v>2646</v>
      </c>
      <c r="H221" s="76">
        <v>1</v>
      </c>
      <c r="I221" s="76" t="s">
        <v>2647</v>
      </c>
      <c r="J221" s="76" t="s">
        <v>2647</v>
      </c>
      <c r="K221" s="76" t="s">
        <v>2648</v>
      </c>
      <c r="L221" s="76" t="s">
        <v>2649</v>
      </c>
      <c r="M221" s="76" t="s">
        <v>2637</v>
      </c>
      <c r="N221" s="76" t="s">
        <v>3167</v>
      </c>
      <c r="O221" s="76" t="s">
        <v>62</v>
      </c>
      <c r="P221" s="76" t="s">
        <v>61</v>
      </c>
      <c r="Q221" s="76" t="s">
        <v>62</v>
      </c>
      <c r="R221" s="76" t="s">
        <v>76</v>
      </c>
      <c r="S221" s="76" t="s">
        <v>77</v>
      </c>
      <c r="T221" s="76" t="s">
        <v>61</v>
      </c>
      <c r="U221" s="76" t="s">
        <v>2157</v>
      </c>
      <c r="V221" s="76" t="s">
        <v>72</v>
      </c>
      <c r="W221" s="76" t="s">
        <v>62</v>
      </c>
      <c r="X221" s="76" t="s">
        <v>73</v>
      </c>
      <c r="Y221" s="76" t="s">
        <v>3186</v>
      </c>
      <c r="Z221" s="76" t="s">
        <v>3574</v>
      </c>
      <c r="AA221" s="73">
        <f>IF(Table5[[#This Row],[task_success]]="Yes",1,0)</f>
        <v>1</v>
      </c>
      <c r="AB221" s="73">
        <f>IF(Table5[[#This Row],[task_success]]="Partial",1,0)</f>
        <v>0</v>
      </c>
      <c r="AC221" s="73">
        <f>IF(Table5[[#This Row],[task_success]]="No",1,0)</f>
        <v>0</v>
      </c>
      <c r="AD221" s="76">
        <v>0</v>
      </c>
      <c r="AE221" s="76">
        <v>1</v>
      </c>
      <c r="AF221" s="76">
        <v>0</v>
      </c>
      <c r="AG221" s="74">
        <f>IF(OR(Table5[[#This Row],[severity]]="Medium",Table5[[#This Row],[severity]]="High"),1,0)</f>
        <v>0</v>
      </c>
      <c r="AH221" s="73" t="str">
        <f>TRIM(Table5[[#This Row],[severity]])</f>
        <v>Low</v>
      </c>
    </row>
    <row r="222" spans="1:34" ht="409.6" hidden="1">
      <c r="A222" s="72" t="s">
        <v>2617</v>
      </c>
      <c r="B222" s="73" t="s">
        <v>2618</v>
      </c>
      <c r="C222" s="73" t="s">
        <v>149</v>
      </c>
      <c r="D22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22" s="73" t="s">
        <v>2654</v>
      </c>
      <c r="F222" s="73" t="s">
        <v>2655</v>
      </c>
      <c r="G222" s="73" t="s">
        <v>2656</v>
      </c>
      <c r="H222" s="73">
        <v>1</v>
      </c>
      <c r="I222" s="73" t="s">
        <v>2657</v>
      </c>
      <c r="J222" s="73" t="s">
        <v>2657</v>
      </c>
      <c r="K222" s="73" t="s">
        <v>4063</v>
      </c>
      <c r="L222" s="73" t="s">
        <v>2659</v>
      </c>
      <c r="M222" s="73" t="s">
        <v>2660</v>
      </c>
      <c r="N222" s="73" t="s">
        <v>3171</v>
      </c>
      <c r="O222" s="73" t="s">
        <v>62</v>
      </c>
      <c r="P222" s="73" t="s">
        <v>61</v>
      </c>
      <c r="Q222" s="73" t="s">
        <v>62</v>
      </c>
      <c r="R222" s="73" t="s">
        <v>76</v>
      </c>
      <c r="S222" s="73" t="s">
        <v>77</v>
      </c>
      <c r="T222" s="73" t="s">
        <v>61</v>
      </c>
      <c r="U222" s="73" t="s">
        <v>4064</v>
      </c>
      <c r="V222" s="73" t="s">
        <v>72</v>
      </c>
      <c r="W222" s="73" t="s">
        <v>62</v>
      </c>
      <c r="X222" s="73" t="s">
        <v>73</v>
      </c>
      <c r="Y222" s="73" t="s">
        <v>3186</v>
      </c>
      <c r="Z222" s="73" t="s">
        <v>3634</v>
      </c>
      <c r="AA222" s="73">
        <f>IF(Table5[[#This Row],[task_success]]="Yes",1,0)</f>
        <v>1</v>
      </c>
      <c r="AB222" s="73">
        <f>IF(Table5[[#This Row],[task_success]]="Partial",1,0)</f>
        <v>0</v>
      </c>
      <c r="AC222" s="73">
        <f>IF(Table5[[#This Row],[task_success]]="No",1,0)</f>
        <v>0</v>
      </c>
      <c r="AD222" s="73">
        <v>0</v>
      </c>
      <c r="AE222" s="73">
        <v>1</v>
      </c>
      <c r="AF222" s="73">
        <v>0</v>
      </c>
      <c r="AG222" s="74">
        <f>IF(OR(Table5[[#This Row],[severity]]="Medium",Table5[[#This Row],[severity]]="High"),1,0)</f>
        <v>0</v>
      </c>
      <c r="AH222" s="73" t="str">
        <f>TRIM(Table5[[#This Row],[severity]])</f>
        <v>Low</v>
      </c>
    </row>
    <row r="223" spans="1:34" ht="409.6" hidden="1">
      <c r="A223" s="75" t="s">
        <v>49</v>
      </c>
      <c r="B223" s="76" t="s">
        <v>79</v>
      </c>
      <c r="C223" s="76" t="s">
        <v>51</v>
      </c>
      <c r="D22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23" s="76" t="s">
        <v>52</v>
      </c>
      <c r="F223" s="76" t="s">
        <v>2670</v>
      </c>
      <c r="G223" s="76" t="s">
        <v>54</v>
      </c>
      <c r="H223" s="76">
        <v>1</v>
      </c>
      <c r="I223" s="76" t="s">
        <v>55</v>
      </c>
      <c r="J223" s="76" t="s">
        <v>55</v>
      </c>
      <c r="K223" s="76" t="s">
        <v>57</v>
      </c>
      <c r="L223" s="76" t="s">
        <v>58</v>
      </c>
      <c r="M223" s="76" t="s">
        <v>68</v>
      </c>
      <c r="N223" s="76" t="s">
        <v>69</v>
      </c>
      <c r="O223" s="76" t="s">
        <v>62</v>
      </c>
      <c r="P223" s="76" t="s">
        <v>61</v>
      </c>
      <c r="Q223" s="76" t="s">
        <v>62</v>
      </c>
      <c r="R223" s="76" t="s">
        <v>536</v>
      </c>
      <c r="S223" s="76" t="s">
        <v>64</v>
      </c>
      <c r="T223" s="76" t="s">
        <v>61</v>
      </c>
      <c r="U223" s="76" t="s">
        <v>71</v>
      </c>
      <c r="V223" s="76" t="s">
        <v>72</v>
      </c>
      <c r="W223" s="76" t="s">
        <v>62</v>
      </c>
      <c r="X223" s="76" t="s">
        <v>73</v>
      </c>
      <c r="Y223" s="76" t="s">
        <v>3187</v>
      </c>
      <c r="Z223" s="76" t="s">
        <v>3683</v>
      </c>
      <c r="AA223" s="73">
        <f>IF(Table5[[#This Row],[task_success]]="Yes",1,0)</f>
        <v>1</v>
      </c>
      <c r="AB223" s="73">
        <f>IF(Table5[[#This Row],[task_success]]="Partial",1,0)</f>
        <v>0</v>
      </c>
      <c r="AC223" s="73">
        <f>IF(Table5[[#This Row],[task_success]]="No",1,0)</f>
        <v>0</v>
      </c>
      <c r="AD223" s="76">
        <v>0</v>
      </c>
      <c r="AE223" s="76">
        <v>1</v>
      </c>
      <c r="AF223" s="76">
        <v>0</v>
      </c>
      <c r="AG223" s="74">
        <f>IF(OR(Table5[[#This Row],[severity]]="Medium",Table5[[#This Row],[severity]]="High"),1,0)</f>
        <v>1</v>
      </c>
      <c r="AH223" s="73" t="str">
        <f>TRIM(Table5[[#This Row],[severity]])</f>
        <v>High</v>
      </c>
    </row>
    <row r="224" spans="1:34" ht="409.6" hidden="1">
      <c r="A224" s="72" t="s">
        <v>49</v>
      </c>
      <c r="B224" s="73" t="s">
        <v>79</v>
      </c>
      <c r="C224" s="73" t="s">
        <v>80</v>
      </c>
      <c r="D22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24" s="73" t="s">
        <v>81</v>
      </c>
      <c r="F224" s="73" t="s">
        <v>82</v>
      </c>
      <c r="G224" s="73" t="s">
        <v>2680</v>
      </c>
      <c r="H224" s="73">
        <v>1</v>
      </c>
      <c r="I224" s="73" t="s">
        <v>84</v>
      </c>
      <c r="J224" s="73" t="s">
        <v>84</v>
      </c>
      <c r="K224" s="73" t="s">
        <v>85</v>
      </c>
      <c r="L224" s="73" t="s">
        <v>86</v>
      </c>
      <c r="M224" s="73" t="s">
        <v>90</v>
      </c>
      <c r="N224" s="73" t="s">
        <v>91</v>
      </c>
      <c r="O224" s="73" t="s">
        <v>62</v>
      </c>
      <c r="P224" s="73" t="s">
        <v>61</v>
      </c>
      <c r="Q224" s="73" t="s">
        <v>62</v>
      </c>
      <c r="R224" s="73" t="s">
        <v>76</v>
      </c>
      <c r="S224" s="73" t="s">
        <v>77</v>
      </c>
      <c r="T224" s="73" t="s">
        <v>61</v>
      </c>
      <c r="U224" s="73" t="s">
        <v>89</v>
      </c>
      <c r="V224" s="73" t="s">
        <v>72</v>
      </c>
      <c r="W224" s="73" t="s">
        <v>62</v>
      </c>
      <c r="X224" s="73" t="s">
        <v>73</v>
      </c>
      <c r="Y224" s="73" t="s">
        <v>3187</v>
      </c>
      <c r="Z224" s="73" t="s">
        <v>3536</v>
      </c>
      <c r="AA224" s="73">
        <f>IF(Table5[[#This Row],[task_success]]="Yes",1,0)</f>
        <v>1</v>
      </c>
      <c r="AB224" s="73">
        <f>IF(Table5[[#This Row],[task_success]]="Partial",1,0)</f>
        <v>0</v>
      </c>
      <c r="AC224" s="73">
        <f>IF(Table5[[#This Row],[task_success]]="No",1,0)</f>
        <v>0</v>
      </c>
      <c r="AD224" s="73">
        <v>0</v>
      </c>
      <c r="AE224" s="73">
        <v>1</v>
      </c>
      <c r="AF224" s="73">
        <v>0</v>
      </c>
      <c r="AG224" s="74">
        <f>IF(OR(Table5[[#This Row],[severity]]="Medium",Table5[[#This Row],[severity]]="High"),1,0)</f>
        <v>0</v>
      </c>
      <c r="AH224" s="73" t="str">
        <f>TRIM(Table5[[#This Row],[severity]])</f>
        <v>Low</v>
      </c>
    </row>
    <row r="225" spans="1:34" ht="409.6" hidden="1">
      <c r="A225" s="75" t="s">
        <v>49</v>
      </c>
      <c r="B225" s="76" t="s">
        <v>79</v>
      </c>
      <c r="C225" s="76" t="s">
        <v>80</v>
      </c>
      <c r="D22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25" s="76" t="s">
        <v>94</v>
      </c>
      <c r="F225" s="76" t="s">
        <v>2686</v>
      </c>
      <c r="G225" s="76" t="s">
        <v>2687</v>
      </c>
      <c r="H225" s="76">
        <v>1</v>
      </c>
      <c r="I225" s="76" t="s">
        <v>97</v>
      </c>
      <c r="J225" s="76" t="s">
        <v>97</v>
      </c>
      <c r="K225" s="76" t="s">
        <v>98</v>
      </c>
      <c r="L225" s="76" t="s">
        <v>99</v>
      </c>
      <c r="M225" s="76" t="s">
        <v>106</v>
      </c>
      <c r="N225" s="76" t="s">
        <v>107</v>
      </c>
      <c r="O225" s="76" t="s">
        <v>61</v>
      </c>
      <c r="P225" s="76" t="s">
        <v>61</v>
      </c>
      <c r="Q225" s="76" t="s">
        <v>62</v>
      </c>
      <c r="R225" s="76" t="s">
        <v>3723</v>
      </c>
      <c r="S225" s="76" t="s">
        <v>64</v>
      </c>
      <c r="T225" s="76" t="s">
        <v>62</v>
      </c>
      <c r="U225" s="76" t="s">
        <v>109</v>
      </c>
      <c r="V225" s="76" t="s">
        <v>66</v>
      </c>
      <c r="W225" s="76" t="s">
        <v>61</v>
      </c>
      <c r="X225" s="76" t="s">
        <v>110</v>
      </c>
      <c r="Y225" s="76" t="s">
        <v>3187</v>
      </c>
      <c r="Z225" s="76" t="s">
        <v>3722</v>
      </c>
      <c r="AA225" s="73">
        <f>IF(Table5[[#This Row],[task_success]]="Yes",1,0)</f>
        <v>0</v>
      </c>
      <c r="AB225" s="73">
        <f>IF(Table5[[#This Row],[task_success]]="Partial",1,0)</f>
        <v>0</v>
      </c>
      <c r="AC225" s="73">
        <f>IF(Table5[[#This Row],[task_success]]="No",1,0)</f>
        <v>1</v>
      </c>
      <c r="AD225" s="76">
        <v>0</v>
      </c>
      <c r="AE225" s="76">
        <v>1</v>
      </c>
      <c r="AF225" s="76">
        <v>1</v>
      </c>
      <c r="AG225" s="74">
        <f>IF(OR(Table5[[#This Row],[severity]]="Medium",Table5[[#This Row],[severity]]="High"),1,0)</f>
        <v>1</v>
      </c>
      <c r="AH225" s="73" t="str">
        <f>TRIM(Table5[[#This Row],[severity]])</f>
        <v>High</v>
      </c>
    </row>
    <row r="226" spans="1:34" ht="250.5" hidden="1">
      <c r="A226" s="72" t="s">
        <v>49</v>
      </c>
      <c r="B226" s="73" t="s">
        <v>79</v>
      </c>
      <c r="C226" s="73" t="s">
        <v>114</v>
      </c>
      <c r="D22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26" s="73" t="s">
        <v>115</v>
      </c>
      <c r="F226" s="73" t="s">
        <v>2695</v>
      </c>
      <c r="G226" s="73" t="s">
        <v>2696</v>
      </c>
      <c r="H226" s="73">
        <v>3</v>
      </c>
      <c r="I226" s="73" t="s">
        <v>118</v>
      </c>
      <c r="J226" s="73" t="s">
        <v>119</v>
      </c>
      <c r="K226" s="73" t="s">
        <v>120</v>
      </c>
      <c r="L226" s="73" t="s">
        <v>121</v>
      </c>
      <c r="M226" s="73" t="s">
        <v>127</v>
      </c>
      <c r="N226" s="73" t="s">
        <v>128</v>
      </c>
      <c r="O226" s="73" t="s">
        <v>62</v>
      </c>
      <c r="P226" s="73" t="s">
        <v>61</v>
      </c>
      <c r="Q226" s="73" t="s">
        <v>62</v>
      </c>
      <c r="R226" s="73" t="s">
        <v>76</v>
      </c>
      <c r="S226" s="73" t="s">
        <v>77</v>
      </c>
      <c r="T226" s="73" t="s">
        <v>61</v>
      </c>
      <c r="U226" s="73" t="s">
        <v>89</v>
      </c>
      <c r="V226" s="73" t="s">
        <v>72</v>
      </c>
      <c r="W226" s="73" t="s">
        <v>62</v>
      </c>
      <c r="X226" s="73" t="s">
        <v>73</v>
      </c>
      <c r="Y226" s="73" t="s">
        <v>3187</v>
      </c>
      <c r="Z226" s="73" t="s">
        <v>3612</v>
      </c>
      <c r="AA226" s="73">
        <f>IF(Table5[[#This Row],[task_success]]="Yes",1,0)</f>
        <v>1</v>
      </c>
      <c r="AB226" s="73">
        <f>IF(Table5[[#This Row],[task_success]]="Partial",1,0)</f>
        <v>0</v>
      </c>
      <c r="AC226" s="73">
        <f>IF(Table5[[#This Row],[task_success]]="No",1,0)</f>
        <v>0</v>
      </c>
      <c r="AD226" s="73">
        <v>0</v>
      </c>
      <c r="AE226" s="73">
        <v>1</v>
      </c>
      <c r="AF226" s="73">
        <v>0</v>
      </c>
      <c r="AG226" s="74">
        <f>IF(OR(Table5[[#This Row],[severity]]="Medium",Table5[[#This Row],[severity]]="High"),1,0)</f>
        <v>0</v>
      </c>
      <c r="AH226" s="73" t="str">
        <f>TRIM(Table5[[#This Row],[severity]])</f>
        <v>Low</v>
      </c>
    </row>
    <row r="227" spans="1:34" ht="250.5" hidden="1">
      <c r="A227" s="75" t="s">
        <v>49</v>
      </c>
      <c r="B227" s="76" t="s">
        <v>79</v>
      </c>
      <c r="C227" s="76" t="s">
        <v>114</v>
      </c>
      <c r="D22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27" s="76" t="s">
        <v>115</v>
      </c>
      <c r="F227" s="76" t="s">
        <v>2695</v>
      </c>
      <c r="G227" s="76" t="s">
        <v>2696</v>
      </c>
      <c r="H227" s="76">
        <v>3</v>
      </c>
      <c r="I227" s="76" t="s">
        <v>118</v>
      </c>
      <c r="J227" s="76" t="s">
        <v>131</v>
      </c>
      <c r="K227" s="76" t="s">
        <v>120</v>
      </c>
      <c r="L227" s="76" t="s">
        <v>121</v>
      </c>
      <c r="M227" s="76" t="s">
        <v>134</v>
      </c>
      <c r="N227" s="76" t="s">
        <v>135</v>
      </c>
      <c r="O227" s="76" t="s">
        <v>62</v>
      </c>
      <c r="P227" s="76" t="s">
        <v>61</v>
      </c>
      <c r="Q227" s="76" t="s">
        <v>62</v>
      </c>
      <c r="R227" s="76" t="s">
        <v>76</v>
      </c>
      <c r="S227" s="76" t="s">
        <v>77</v>
      </c>
      <c r="T227" s="76" t="s">
        <v>61</v>
      </c>
      <c r="U227" s="76" t="s">
        <v>89</v>
      </c>
      <c r="V227" s="76" t="s">
        <v>72</v>
      </c>
      <c r="W227" s="76" t="s">
        <v>62</v>
      </c>
      <c r="X227" s="76" t="s">
        <v>73</v>
      </c>
      <c r="Y227" s="76" t="s">
        <v>3187</v>
      </c>
      <c r="Z227" s="76" t="s">
        <v>3613</v>
      </c>
      <c r="AA227" s="73">
        <f>IF(Table5[[#This Row],[task_success]]="Yes",1,0)</f>
        <v>1</v>
      </c>
      <c r="AB227" s="73">
        <f>IF(Table5[[#This Row],[task_success]]="Partial",1,0)</f>
        <v>0</v>
      </c>
      <c r="AC227" s="73">
        <f>IF(Table5[[#This Row],[task_success]]="No",1,0)</f>
        <v>0</v>
      </c>
      <c r="AD227" s="76">
        <v>0</v>
      </c>
      <c r="AE227" s="76">
        <v>1</v>
      </c>
      <c r="AF227" s="76">
        <v>0</v>
      </c>
      <c r="AG227" s="74">
        <f>IF(OR(Table5[[#This Row],[severity]]="Medium",Table5[[#This Row],[severity]]="High"),1,0)</f>
        <v>0</v>
      </c>
      <c r="AH227" s="73" t="str">
        <f>TRIM(Table5[[#This Row],[severity]])</f>
        <v>Low</v>
      </c>
    </row>
    <row r="228" spans="1:34" ht="409.6" hidden="1">
      <c r="A228" s="72" t="s">
        <v>49</v>
      </c>
      <c r="B228" s="73" t="s">
        <v>79</v>
      </c>
      <c r="C228" s="73" t="s">
        <v>114</v>
      </c>
      <c r="D22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28" s="73" t="s">
        <v>115</v>
      </c>
      <c r="F228" s="73" t="s">
        <v>2695</v>
      </c>
      <c r="G228" s="73" t="s">
        <v>2696</v>
      </c>
      <c r="H228" s="73">
        <v>3</v>
      </c>
      <c r="I228" s="73" t="s">
        <v>118</v>
      </c>
      <c r="J228" s="73" t="s">
        <v>140</v>
      </c>
      <c r="K228" s="73" t="s">
        <v>120</v>
      </c>
      <c r="L228" s="73" t="s">
        <v>121</v>
      </c>
      <c r="M228" s="73" t="s">
        <v>143</v>
      </c>
      <c r="N228" s="73" t="s">
        <v>144</v>
      </c>
      <c r="O228" s="73" t="s">
        <v>62</v>
      </c>
      <c r="P228" s="73" t="s">
        <v>61</v>
      </c>
      <c r="Q228" s="73" t="s">
        <v>62</v>
      </c>
      <c r="R228" s="73" t="s">
        <v>3511</v>
      </c>
      <c r="S228" s="73" t="s">
        <v>64</v>
      </c>
      <c r="T228" s="73" t="s">
        <v>61</v>
      </c>
      <c r="U228" s="73" t="s">
        <v>146</v>
      </c>
      <c r="V228" s="73" t="s">
        <v>72</v>
      </c>
      <c r="W228" s="73" t="s">
        <v>62</v>
      </c>
      <c r="X228" s="73" t="s">
        <v>73</v>
      </c>
      <c r="Y228" s="73" t="s">
        <v>3187</v>
      </c>
      <c r="Z228" s="73" t="s">
        <v>3614</v>
      </c>
      <c r="AA228" s="73">
        <f>IF(Table5[[#This Row],[task_success]]="Yes",1,0)</f>
        <v>1</v>
      </c>
      <c r="AB228" s="73">
        <f>IF(Table5[[#This Row],[task_success]]="Partial",1,0)</f>
        <v>0</v>
      </c>
      <c r="AC228" s="73">
        <f>IF(Table5[[#This Row],[task_success]]="No",1,0)</f>
        <v>0</v>
      </c>
      <c r="AD228" s="73">
        <v>0</v>
      </c>
      <c r="AE228" s="73">
        <v>1</v>
      </c>
      <c r="AF228" s="73">
        <v>0</v>
      </c>
      <c r="AG228" s="74">
        <f>IF(OR(Table5[[#This Row],[severity]]="Medium",Table5[[#This Row],[severity]]="High"),1,0)</f>
        <v>1</v>
      </c>
      <c r="AH228" s="73" t="str">
        <f>TRIM(Table5[[#This Row],[severity]])</f>
        <v>High</v>
      </c>
    </row>
    <row r="229" spans="1:34" ht="409.6" hidden="1">
      <c r="A229" s="75" t="s">
        <v>49</v>
      </c>
      <c r="B229" s="76" t="s">
        <v>79</v>
      </c>
      <c r="C229" s="76" t="s">
        <v>149</v>
      </c>
      <c r="D22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29" s="76" t="s">
        <v>150</v>
      </c>
      <c r="F229" s="76" t="s">
        <v>2705</v>
      </c>
      <c r="G229" s="76" t="s">
        <v>152</v>
      </c>
      <c r="H229" s="76">
        <v>1</v>
      </c>
      <c r="I229" s="76" t="s">
        <v>2706</v>
      </c>
      <c r="J229" s="76" t="s">
        <v>2706</v>
      </c>
      <c r="K229" s="76" t="s">
        <v>154</v>
      </c>
      <c r="L229" s="76" t="s">
        <v>155</v>
      </c>
      <c r="M229" s="76" t="s">
        <v>158</v>
      </c>
      <c r="N229" s="76" t="s">
        <v>159</v>
      </c>
      <c r="O229" s="76" t="s">
        <v>102</v>
      </c>
      <c r="P229" s="76" t="s">
        <v>61</v>
      </c>
      <c r="Q229" s="76" t="s">
        <v>62</v>
      </c>
      <c r="R229" s="76" t="s">
        <v>63</v>
      </c>
      <c r="S229" s="76" t="s">
        <v>64</v>
      </c>
      <c r="T229" s="76" t="s">
        <v>62</v>
      </c>
      <c r="U229" s="76" t="s">
        <v>161</v>
      </c>
      <c r="V229" s="76" t="s">
        <v>162</v>
      </c>
      <c r="W229" s="76" t="s">
        <v>62</v>
      </c>
      <c r="X229" s="76" t="s">
        <v>73</v>
      </c>
      <c r="Y229" s="76" t="s">
        <v>3187</v>
      </c>
      <c r="Z229" s="76" t="s">
        <v>3842</v>
      </c>
      <c r="AA229" s="73">
        <f>IF(Table5[[#This Row],[task_success]]="Yes",1,0)</f>
        <v>0</v>
      </c>
      <c r="AB229" s="73">
        <f>IF(Table5[[#This Row],[task_success]]="Partial",1,0)</f>
        <v>1</v>
      </c>
      <c r="AC229" s="73">
        <f>IF(Table5[[#This Row],[task_success]]="No",1,0)</f>
        <v>0</v>
      </c>
      <c r="AD229" s="76">
        <v>0</v>
      </c>
      <c r="AE229" s="76">
        <v>1</v>
      </c>
      <c r="AF229" s="76">
        <v>1</v>
      </c>
      <c r="AG229" s="74">
        <f>IF(OR(Table5[[#This Row],[severity]]="Medium",Table5[[#This Row],[severity]]="High"),1,0)</f>
        <v>1</v>
      </c>
      <c r="AH229" s="73" t="str">
        <f>TRIM(Table5[[#This Row],[severity]])</f>
        <v>High</v>
      </c>
    </row>
    <row r="230" spans="1:34" ht="409.6" hidden="1">
      <c r="A230" s="72" t="s">
        <v>49</v>
      </c>
      <c r="B230" s="73" t="s">
        <v>79</v>
      </c>
      <c r="C230" s="73" t="s">
        <v>149</v>
      </c>
      <c r="D23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30" s="73" t="s">
        <v>167</v>
      </c>
      <c r="F230" s="73" t="s">
        <v>2707</v>
      </c>
      <c r="G230" s="73">
        <v>5300156</v>
      </c>
      <c r="H230" s="73">
        <v>1</v>
      </c>
      <c r="I230" s="73" t="s">
        <v>169</v>
      </c>
      <c r="J230" s="73" t="s">
        <v>169</v>
      </c>
      <c r="K230" s="73" t="s">
        <v>170</v>
      </c>
      <c r="L230" s="73" t="s">
        <v>171</v>
      </c>
      <c r="M230" s="73" t="s">
        <v>174</v>
      </c>
      <c r="N230" s="73" t="s">
        <v>175</v>
      </c>
      <c r="O230" s="73" t="s">
        <v>102</v>
      </c>
      <c r="P230" s="73" t="s">
        <v>61</v>
      </c>
      <c r="Q230" s="73" t="s">
        <v>62</v>
      </c>
      <c r="R230" s="73" t="s">
        <v>3505</v>
      </c>
      <c r="S230" s="73" t="s">
        <v>64</v>
      </c>
      <c r="T230" s="73" t="s">
        <v>62</v>
      </c>
      <c r="U230" s="73" t="s">
        <v>177</v>
      </c>
      <c r="V230" s="73" t="s">
        <v>162</v>
      </c>
      <c r="W230" s="73" t="s">
        <v>62</v>
      </c>
      <c r="X230" s="73" t="s">
        <v>73</v>
      </c>
      <c r="Y230" s="73" t="s">
        <v>3187</v>
      </c>
      <c r="Z230" s="73" t="s">
        <v>3504</v>
      </c>
      <c r="AA230" s="73">
        <f>IF(Table5[[#This Row],[task_success]]="Yes",1,0)</f>
        <v>0</v>
      </c>
      <c r="AB230" s="73">
        <f>IF(Table5[[#This Row],[task_success]]="Partial",1,0)</f>
        <v>1</v>
      </c>
      <c r="AC230" s="73">
        <f>IF(Table5[[#This Row],[task_success]]="No",1,0)</f>
        <v>0</v>
      </c>
      <c r="AD230" s="73">
        <v>0</v>
      </c>
      <c r="AE230" s="73">
        <v>1</v>
      </c>
      <c r="AF230" s="73">
        <v>1</v>
      </c>
      <c r="AG230" s="74">
        <f>IF(OR(Table5[[#This Row],[severity]]="Medium",Table5[[#This Row],[severity]]="High"),1,0)</f>
        <v>1</v>
      </c>
      <c r="AH230" s="73" t="str">
        <f>TRIM(Table5[[#This Row],[severity]])</f>
        <v>High</v>
      </c>
    </row>
    <row r="231" spans="1:34" ht="409.6" hidden="1">
      <c r="A231" s="75" t="s">
        <v>49</v>
      </c>
      <c r="B231" s="76" t="s">
        <v>79</v>
      </c>
      <c r="C231" s="76" t="s">
        <v>180</v>
      </c>
      <c r="D23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231" s="76" t="s">
        <v>181</v>
      </c>
      <c r="F231" s="76" t="s">
        <v>182</v>
      </c>
      <c r="G231" s="76" t="s">
        <v>183</v>
      </c>
      <c r="H231" s="76">
        <v>1</v>
      </c>
      <c r="I231" s="76" t="s">
        <v>184</v>
      </c>
      <c r="J231" s="76" t="s">
        <v>184</v>
      </c>
      <c r="K231" s="76" t="s">
        <v>185</v>
      </c>
      <c r="L231" s="76" t="s">
        <v>186</v>
      </c>
      <c r="M231" s="76" t="s">
        <v>189</v>
      </c>
      <c r="N231" s="76" t="s">
        <v>190</v>
      </c>
      <c r="O231" s="76" t="s">
        <v>62</v>
      </c>
      <c r="P231" s="76" t="s">
        <v>61</v>
      </c>
      <c r="Q231" s="76" t="s">
        <v>62</v>
      </c>
      <c r="R231" s="76" t="s">
        <v>222</v>
      </c>
      <c r="S231" s="76" t="s">
        <v>77</v>
      </c>
      <c r="T231" s="76" t="s">
        <v>61</v>
      </c>
      <c r="U231" s="76" t="s">
        <v>192</v>
      </c>
      <c r="V231" s="76" t="s">
        <v>72</v>
      </c>
      <c r="W231" s="76" t="s">
        <v>62</v>
      </c>
      <c r="X231" s="76" t="s">
        <v>73</v>
      </c>
      <c r="Y231" s="76" t="s">
        <v>3187</v>
      </c>
      <c r="Z231" s="76" t="s">
        <v>3644</v>
      </c>
      <c r="AA231" s="73">
        <f>IF(Table5[[#This Row],[task_success]]="Yes",1,0)</f>
        <v>1</v>
      </c>
      <c r="AB231" s="73">
        <f>IF(Table5[[#This Row],[task_success]]="Partial",1,0)</f>
        <v>0</v>
      </c>
      <c r="AC231" s="73">
        <f>IF(Table5[[#This Row],[task_success]]="No",1,0)</f>
        <v>0</v>
      </c>
      <c r="AD231" s="76">
        <v>0</v>
      </c>
      <c r="AE231" s="76">
        <v>1</v>
      </c>
      <c r="AF231" s="76">
        <v>0</v>
      </c>
      <c r="AG231" s="74">
        <f>IF(OR(Table5[[#This Row],[severity]]="Medium",Table5[[#This Row],[severity]]="High"),1,0)</f>
        <v>0</v>
      </c>
      <c r="AH231" s="73" t="str">
        <f>TRIM(Table5[[#This Row],[severity]])</f>
        <v>Low</v>
      </c>
    </row>
    <row r="232" spans="1:34" ht="409.6" hidden="1">
      <c r="A232" s="72" t="s">
        <v>195</v>
      </c>
      <c r="B232" s="73" t="s">
        <v>196</v>
      </c>
      <c r="C232" s="73" t="s">
        <v>80</v>
      </c>
      <c r="D23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32" s="73" t="s">
        <v>197</v>
      </c>
      <c r="F232" s="73">
        <v>5992898</v>
      </c>
      <c r="G232" s="73" t="s">
        <v>198</v>
      </c>
      <c r="H232" s="73">
        <v>2</v>
      </c>
      <c r="I232" s="73" t="s">
        <v>4034</v>
      </c>
      <c r="J232" s="73" t="s">
        <v>200</v>
      </c>
      <c r="K232" s="73" t="s">
        <v>2712</v>
      </c>
      <c r="L232" s="73" t="s">
        <v>202</v>
      </c>
      <c r="M232" s="73" t="s">
        <v>207</v>
      </c>
      <c r="N232" s="73" t="s">
        <v>208</v>
      </c>
      <c r="O232" s="73" t="s">
        <v>62</v>
      </c>
      <c r="P232" s="73" t="s">
        <v>61</v>
      </c>
      <c r="Q232" s="73" t="s">
        <v>62</v>
      </c>
      <c r="R232" s="73" t="s">
        <v>3354</v>
      </c>
      <c r="S232" s="73" t="s">
        <v>125</v>
      </c>
      <c r="T232" s="73" t="s">
        <v>61</v>
      </c>
      <c r="U232" s="73" t="s">
        <v>209</v>
      </c>
      <c r="V232" s="73" t="s">
        <v>72</v>
      </c>
      <c r="W232" s="73" t="s">
        <v>62</v>
      </c>
      <c r="X232" s="73" t="s">
        <v>73</v>
      </c>
      <c r="Y232" s="73" t="s">
        <v>3187</v>
      </c>
      <c r="Z232" s="73" t="s">
        <v>3523</v>
      </c>
      <c r="AA232" s="73">
        <f>IF(Table5[[#This Row],[task_success]]="Yes",1,0)</f>
        <v>1</v>
      </c>
      <c r="AB232" s="73">
        <f>IF(Table5[[#This Row],[task_success]]="Partial",1,0)</f>
        <v>0</v>
      </c>
      <c r="AC232" s="73">
        <f>IF(Table5[[#This Row],[task_success]]="No",1,0)</f>
        <v>0</v>
      </c>
      <c r="AD232" s="73">
        <v>0</v>
      </c>
      <c r="AE232" s="73">
        <v>1</v>
      </c>
      <c r="AF232" s="73">
        <v>0</v>
      </c>
      <c r="AG232" s="74">
        <f>IF(OR(Table5[[#This Row],[severity]]="Medium",Table5[[#This Row],[severity]]="High"),1,0)</f>
        <v>1</v>
      </c>
      <c r="AH232" s="73" t="str">
        <f>TRIM(Table5[[#This Row],[severity]])</f>
        <v>Medium</v>
      </c>
    </row>
    <row r="233" spans="1:34" ht="409.6" hidden="1">
      <c r="A233" s="75" t="s">
        <v>195</v>
      </c>
      <c r="B233" s="76" t="s">
        <v>196</v>
      </c>
      <c r="C233" s="76" t="s">
        <v>80</v>
      </c>
      <c r="D23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33" s="76" t="s">
        <v>197</v>
      </c>
      <c r="F233" s="76">
        <v>5992898</v>
      </c>
      <c r="G233" s="76" t="s">
        <v>198</v>
      </c>
      <c r="H233" s="76">
        <v>2</v>
      </c>
      <c r="I233" s="76" t="s">
        <v>4032</v>
      </c>
      <c r="J233" s="76" t="s">
        <v>212</v>
      </c>
      <c r="K233" s="76" t="s">
        <v>2712</v>
      </c>
      <c r="L233" s="76" t="s">
        <v>202</v>
      </c>
      <c r="M233" s="76" t="s">
        <v>217</v>
      </c>
      <c r="N233" s="76" t="s">
        <v>218</v>
      </c>
      <c r="O233" s="76" t="s">
        <v>62</v>
      </c>
      <c r="P233" s="76" t="s">
        <v>61</v>
      </c>
      <c r="Q233" s="76" t="s">
        <v>62</v>
      </c>
      <c r="R233" s="76" t="s">
        <v>222</v>
      </c>
      <c r="S233" s="76" t="s">
        <v>77</v>
      </c>
      <c r="T233" s="76" t="s">
        <v>61</v>
      </c>
      <c r="U233" s="76" t="s">
        <v>219</v>
      </c>
      <c r="V233" s="76" t="s">
        <v>72</v>
      </c>
      <c r="W233" s="76" t="s">
        <v>62</v>
      </c>
      <c r="X233" s="76" t="s">
        <v>73</v>
      </c>
      <c r="Y233" s="76" t="s">
        <v>3187</v>
      </c>
      <c r="Z233" s="76" t="s">
        <v>3524</v>
      </c>
      <c r="AA233" s="73">
        <f>IF(Table5[[#This Row],[task_success]]="Yes",1,0)</f>
        <v>1</v>
      </c>
      <c r="AB233" s="73">
        <f>IF(Table5[[#This Row],[task_success]]="Partial",1,0)</f>
        <v>0</v>
      </c>
      <c r="AC233" s="73">
        <f>IF(Table5[[#This Row],[task_success]]="No",1,0)</f>
        <v>0</v>
      </c>
      <c r="AD233" s="76">
        <v>0</v>
      </c>
      <c r="AE233" s="76">
        <v>1</v>
      </c>
      <c r="AF233" s="76">
        <v>0</v>
      </c>
      <c r="AG233" s="74">
        <f>IF(OR(Table5[[#This Row],[severity]]="Medium",Table5[[#This Row],[severity]]="High"),1,0)</f>
        <v>0</v>
      </c>
      <c r="AH233" s="73" t="str">
        <f>TRIM(Table5[[#This Row],[severity]])</f>
        <v>Low</v>
      </c>
    </row>
    <row r="234" spans="1:34" ht="234" hidden="1">
      <c r="A234" s="72" t="s">
        <v>195</v>
      </c>
      <c r="B234" s="73" t="s">
        <v>196</v>
      </c>
      <c r="C234" s="73" t="s">
        <v>80</v>
      </c>
      <c r="D23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34" s="73" t="s">
        <v>224</v>
      </c>
      <c r="F234" s="73" t="s">
        <v>225</v>
      </c>
      <c r="G234" s="73" t="s">
        <v>2722</v>
      </c>
      <c r="H234" s="73">
        <v>1</v>
      </c>
      <c r="I234" s="73" t="s">
        <v>227</v>
      </c>
      <c r="J234" s="73" t="s">
        <v>227</v>
      </c>
      <c r="K234" s="73" t="s">
        <v>228</v>
      </c>
      <c r="L234" s="73" t="s">
        <v>229</v>
      </c>
      <c r="M234" s="73" t="s">
        <v>233</v>
      </c>
      <c r="N234" s="73" t="s">
        <v>234</v>
      </c>
      <c r="O234" s="73" t="s">
        <v>62</v>
      </c>
      <c r="P234" s="73" t="s">
        <v>61</v>
      </c>
      <c r="Q234" s="73" t="s">
        <v>62</v>
      </c>
      <c r="R234" s="73" t="s">
        <v>76</v>
      </c>
      <c r="S234" s="73" t="s">
        <v>77</v>
      </c>
      <c r="T234" s="73" t="s">
        <v>61</v>
      </c>
      <c r="U234" s="73" t="s">
        <v>232</v>
      </c>
      <c r="V234" s="73" t="s">
        <v>72</v>
      </c>
      <c r="W234" s="73" t="s">
        <v>62</v>
      </c>
      <c r="X234" s="73" t="s">
        <v>73</v>
      </c>
      <c r="Y234" s="73" t="s">
        <v>3187</v>
      </c>
      <c r="Z234" s="73" t="s">
        <v>3533</v>
      </c>
      <c r="AA234" s="73">
        <f>IF(Table5[[#This Row],[task_success]]="Yes",1,0)</f>
        <v>1</v>
      </c>
      <c r="AB234" s="73">
        <f>IF(Table5[[#This Row],[task_success]]="Partial",1,0)</f>
        <v>0</v>
      </c>
      <c r="AC234" s="73">
        <f>IF(Table5[[#This Row],[task_success]]="No",1,0)</f>
        <v>0</v>
      </c>
      <c r="AD234" s="73">
        <v>0</v>
      </c>
      <c r="AE234" s="73">
        <v>1</v>
      </c>
      <c r="AF234" s="73">
        <v>0</v>
      </c>
      <c r="AG234" s="74">
        <f>IF(OR(Table5[[#This Row],[severity]]="Medium",Table5[[#This Row],[severity]]="High"),1,0)</f>
        <v>0</v>
      </c>
      <c r="AH234" s="73" t="str">
        <f>TRIM(Table5[[#This Row],[severity]])</f>
        <v>Low</v>
      </c>
    </row>
    <row r="235" spans="1:34" ht="409.6" hidden="1">
      <c r="A235" s="75" t="s">
        <v>195</v>
      </c>
      <c r="B235" s="76" t="s">
        <v>196</v>
      </c>
      <c r="C235" s="76" t="s">
        <v>149</v>
      </c>
      <c r="D23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35" s="76" t="s">
        <v>238</v>
      </c>
      <c r="F235" s="76" t="s">
        <v>239</v>
      </c>
      <c r="G235" s="76" t="s">
        <v>240</v>
      </c>
      <c r="H235" s="76">
        <v>6</v>
      </c>
      <c r="I235" s="76" t="s">
        <v>241</v>
      </c>
      <c r="J235" s="76" t="s">
        <v>242</v>
      </c>
      <c r="K235" s="76" t="s">
        <v>243</v>
      </c>
      <c r="L235" s="76" t="s">
        <v>244</v>
      </c>
      <c r="M235" s="76" t="s">
        <v>247</v>
      </c>
      <c r="N235" s="76" t="s">
        <v>248</v>
      </c>
      <c r="O235" s="76" t="s">
        <v>62</v>
      </c>
      <c r="P235" s="76" t="s">
        <v>61</v>
      </c>
      <c r="Q235" s="76" t="s">
        <v>62</v>
      </c>
      <c r="R235" s="76" t="s">
        <v>76</v>
      </c>
      <c r="S235" s="76" t="s">
        <v>77</v>
      </c>
      <c r="T235" s="76" t="s">
        <v>61</v>
      </c>
      <c r="U235" s="76" t="s">
        <v>232</v>
      </c>
      <c r="V235" s="76" t="s">
        <v>72</v>
      </c>
      <c r="W235" s="76" t="s">
        <v>62</v>
      </c>
      <c r="X235" s="76" t="s">
        <v>73</v>
      </c>
      <c r="Y235" s="76" t="s">
        <v>3187</v>
      </c>
      <c r="Z235" s="76" t="s">
        <v>3415</v>
      </c>
      <c r="AA235" s="73">
        <f>IF(Table5[[#This Row],[task_success]]="Yes",1,0)</f>
        <v>1</v>
      </c>
      <c r="AB235" s="73">
        <f>IF(Table5[[#This Row],[task_success]]="Partial",1,0)</f>
        <v>0</v>
      </c>
      <c r="AC235" s="73">
        <f>IF(Table5[[#This Row],[task_success]]="No",1,0)</f>
        <v>0</v>
      </c>
      <c r="AD235" s="76">
        <v>0</v>
      </c>
      <c r="AE235" s="76">
        <v>1</v>
      </c>
      <c r="AF235" s="76">
        <v>0</v>
      </c>
      <c r="AG235" s="74">
        <f>IF(OR(Table5[[#This Row],[severity]]="Medium",Table5[[#This Row],[severity]]="High"),1,0)</f>
        <v>0</v>
      </c>
      <c r="AH235" s="73" t="str">
        <f>TRIM(Table5[[#This Row],[severity]])</f>
        <v>Low</v>
      </c>
    </row>
    <row r="236" spans="1:34" ht="409.6" hidden="1">
      <c r="A236" s="72" t="s">
        <v>195</v>
      </c>
      <c r="B236" s="73" t="s">
        <v>196</v>
      </c>
      <c r="C236" s="73" t="s">
        <v>149</v>
      </c>
      <c r="D23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36" s="73" t="s">
        <v>238</v>
      </c>
      <c r="F236" s="73" t="s">
        <v>239</v>
      </c>
      <c r="G236" s="73" t="s">
        <v>240</v>
      </c>
      <c r="H236" s="73">
        <v>6</v>
      </c>
      <c r="I236" s="73" t="s">
        <v>241</v>
      </c>
      <c r="J236" s="73" t="s">
        <v>251</v>
      </c>
      <c r="K236" s="73" t="s">
        <v>243</v>
      </c>
      <c r="L236" s="73" t="s">
        <v>244</v>
      </c>
      <c r="M236" s="73" t="s">
        <v>254</v>
      </c>
      <c r="N236" s="73" t="s">
        <v>255</v>
      </c>
      <c r="O236" s="73" t="s">
        <v>62</v>
      </c>
      <c r="P236" s="73" t="s">
        <v>61</v>
      </c>
      <c r="Q236" s="73" t="s">
        <v>62</v>
      </c>
      <c r="R236" s="73" t="s">
        <v>76</v>
      </c>
      <c r="S236" s="73" t="s">
        <v>77</v>
      </c>
      <c r="T236" s="73" t="s">
        <v>61</v>
      </c>
      <c r="U236" s="73" t="s">
        <v>232</v>
      </c>
      <c r="V236" s="73" t="s">
        <v>72</v>
      </c>
      <c r="W236" s="73" t="s">
        <v>62</v>
      </c>
      <c r="X236" s="73" t="s">
        <v>73</v>
      </c>
      <c r="Y236" s="73" t="s">
        <v>3187</v>
      </c>
      <c r="Z236" s="73" t="s">
        <v>3410</v>
      </c>
      <c r="AA236" s="73">
        <f>IF(Table5[[#This Row],[task_success]]="Yes",1,0)</f>
        <v>1</v>
      </c>
      <c r="AB236" s="73">
        <f>IF(Table5[[#This Row],[task_success]]="Partial",1,0)</f>
        <v>0</v>
      </c>
      <c r="AC236" s="73">
        <f>IF(Table5[[#This Row],[task_success]]="No",1,0)</f>
        <v>0</v>
      </c>
      <c r="AD236" s="73">
        <v>0</v>
      </c>
      <c r="AE236" s="73">
        <v>1</v>
      </c>
      <c r="AF236" s="73">
        <v>0</v>
      </c>
      <c r="AG236" s="74">
        <f>IF(OR(Table5[[#This Row],[severity]]="Medium",Table5[[#This Row],[severity]]="High"),1,0)</f>
        <v>0</v>
      </c>
      <c r="AH236" s="73" t="str">
        <f>TRIM(Table5[[#This Row],[severity]])</f>
        <v>Low</v>
      </c>
    </row>
    <row r="237" spans="1:34" ht="409.6" hidden="1">
      <c r="A237" s="75" t="s">
        <v>195</v>
      </c>
      <c r="B237" s="76" t="s">
        <v>196</v>
      </c>
      <c r="C237" s="76" t="s">
        <v>149</v>
      </c>
      <c r="D23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37" s="76" t="s">
        <v>238</v>
      </c>
      <c r="F237" s="76" t="s">
        <v>239</v>
      </c>
      <c r="G237" s="76" t="s">
        <v>240</v>
      </c>
      <c r="H237" s="76">
        <v>6</v>
      </c>
      <c r="I237" s="76" t="s">
        <v>241</v>
      </c>
      <c r="J237" s="76" t="s">
        <v>259</v>
      </c>
      <c r="K237" s="76" t="s">
        <v>243</v>
      </c>
      <c r="L237" s="76" t="s">
        <v>244</v>
      </c>
      <c r="M237" s="76" t="s">
        <v>262</v>
      </c>
      <c r="N237" s="76" t="s">
        <v>263</v>
      </c>
      <c r="O237" s="76" t="s">
        <v>61</v>
      </c>
      <c r="P237" s="76" t="s">
        <v>61</v>
      </c>
      <c r="Q237" s="76" t="s">
        <v>62</v>
      </c>
      <c r="R237" s="76" t="s">
        <v>3412</v>
      </c>
      <c r="S237" s="76" t="s">
        <v>64</v>
      </c>
      <c r="T237" s="76" t="s">
        <v>62</v>
      </c>
      <c r="U237" s="76" t="s">
        <v>265</v>
      </c>
      <c r="V237" s="76" t="s">
        <v>66</v>
      </c>
      <c r="W237" s="76" t="s">
        <v>62</v>
      </c>
      <c r="X237" s="76" t="s">
        <v>73</v>
      </c>
      <c r="Y237" s="76" t="s">
        <v>3187</v>
      </c>
      <c r="Z237" s="76" t="s">
        <v>3411</v>
      </c>
      <c r="AA237" s="73">
        <f>IF(Table5[[#This Row],[task_success]]="Yes",1,0)</f>
        <v>0</v>
      </c>
      <c r="AB237" s="73">
        <f>IF(Table5[[#This Row],[task_success]]="Partial",1,0)</f>
        <v>0</v>
      </c>
      <c r="AC237" s="73">
        <f>IF(Table5[[#This Row],[task_success]]="No",1,0)</f>
        <v>1</v>
      </c>
      <c r="AD237" s="76">
        <v>0</v>
      </c>
      <c r="AE237" s="76">
        <v>1</v>
      </c>
      <c r="AF237" s="76">
        <v>1</v>
      </c>
      <c r="AG237" s="74">
        <f>IF(OR(Table5[[#This Row],[severity]]="Medium",Table5[[#This Row],[severity]]="High"),1,0)</f>
        <v>1</v>
      </c>
      <c r="AH237" s="73" t="str">
        <f>TRIM(Table5[[#This Row],[severity]])</f>
        <v>High</v>
      </c>
    </row>
    <row r="238" spans="1:34" ht="409.6" hidden="1">
      <c r="A238" s="72" t="s">
        <v>195</v>
      </c>
      <c r="B238" s="73" t="s">
        <v>196</v>
      </c>
      <c r="C238" s="73" t="s">
        <v>149</v>
      </c>
      <c r="D23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38" s="73" t="s">
        <v>238</v>
      </c>
      <c r="F238" s="73" t="s">
        <v>239</v>
      </c>
      <c r="G238" s="73" t="s">
        <v>240</v>
      </c>
      <c r="H238" s="73">
        <v>6</v>
      </c>
      <c r="I238" s="73" t="s">
        <v>241</v>
      </c>
      <c r="J238" s="73" t="s">
        <v>270</v>
      </c>
      <c r="K238" s="73" t="s">
        <v>243</v>
      </c>
      <c r="L238" s="73" t="s">
        <v>244</v>
      </c>
      <c r="M238" s="73" t="s">
        <v>273</v>
      </c>
      <c r="N238" s="73" t="s">
        <v>274</v>
      </c>
      <c r="O238" s="73" t="s">
        <v>62</v>
      </c>
      <c r="P238" s="73" t="s">
        <v>61</v>
      </c>
      <c r="Q238" s="73" t="s">
        <v>62</v>
      </c>
      <c r="R238" s="73" t="s">
        <v>76</v>
      </c>
      <c r="S238" s="73" t="s">
        <v>77</v>
      </c>
      <c r="T238" s="73" t="s">
        <v>61</v>
      </c>
      <c r="U238" s="73" t="s">
        <v>232</v>
      </c>
      <c r="V238" s="73" t="s">
        <v>72</v>
      </c>
      <c r="W238" s="73" t="s">
        <v>62</v>
      </c>
      <c r="X238" s="73" t="s">
        <v>73</v>
      </c>
      <c r="Y238" s="73" t="s">
        <v>3187</v>
      </c>
      <c r="Z238" s="73" t="s">
        <v>3414</v>
      </c>
      <c r="AA238" s="73">
        <f>IF(Table5[[#This Row],[task_success]]="Yes",1,0)</f>
        <v>1</v>
      </c>
      <c r="AB238" s="73">
        <f>IF(Table5[[#This Row],[task_success]]="Partial",1,0)</f>
        <v>0</v>
      </c>
      <c r="AC238" s="73">
        <f>IF(Table5[[#This Row],[task_success]]="No",1,0)</f>
        <v>0</v>
      </c>
      <c r="AD238" s="73">
        <v>0</v>
      </c>
      <c r="AE238" s="73">
        <v>1</v>
      </c>
      <c r="AF238" s="73">
        <v>0</v>
      </c>
      <c r="AG238" s="74">
        <f>IF(OR(Table5[[#This Row],[severity]]="Medium",Table5[[#This Row],[severity]]="High"),1,0)</f>
        <v>0</v>
      </c>
      <c r="AH238" s="73" t="str">
        <f>TRIM(Table5[[#This Row],[severity]])</f>
        <v>Low</v>
      </c>
    </row>
    <row r="239" spans="1:34" ht="409.6" hidden="1">
      <c r="A239" s="75" t="s">
        <v>195</v>
      </c>
      <c r="B239" s="76" t="s">
        <v>196</v>
      </c>
      <c r="C239" s="76" t="s">
        <v>149</v>
      </c>
      <c r="D23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39" s="76" t="s">
        <v>238</v>
      </c>
      <c r="F239" s="76" t="s">
        <v>239</v>
      </c>
      <c r="G239" s="76" t="s">
        <v>240</v>
      </c>
      <c r="H239" s="76">
        <v>6</v>
      </c>
      <c r="I239" s="76" t="s">
        <v>241</v>
      </c>
      <c r="J239" s="76" t="s">
        <v>277</v>
      </c>
      <c r="K239" s="76" t="s">
        <v>243</v>
      </c>
      <c r="L239" s="76" t="s">
        <v>244</v>
      </c>
      <c r="M239" s="76" t="s">
        <v>280</v>
      </c>
      <c r="N239" s="76" t="s">
        <v>281</v>
      </c>
      <c r="O239" s="76" t="s">
        <v>62</v>
      </c>
      <c r="P239" s="76" t="s">
        <v>61</v>
      </c>
      <c r="Q239" s="76" t="s">
        <v>62</v>
      </c>
      <c r="R239" s="76" t="s">
        <v>76</v>
      </c>
      <c r="S239" s="76" t="s">
        <v>77</v>
      </c>
      <c r="T239" s="76" t="s">
        <v>61</v>
      </c>
      <c r="U239" s="76" t="s">
        <v>232</v>
      </c>
      <c r="V239" s="76" t="s">
        <v>72</v>
      </c>
      <c r="W239" s="76" t="s">
        <v>62</v>
      </c>
      <c r="X239" s="76" t="s">
        <v>73</v>
      </c>
      <c r="Y239" s="76" t="s">
        <v>3187</v>
      </c>
      <c r="Z239" s="76" t="s">
        <v>3416</v>
      </c>
      <c r="AA239" s="73">
        <f>IF(Table5[[#This Row],[task_success]]="Yes",1,0)</f>
        <v>1</v>
      </c>
      <c r="AB239" s="73">
        <f>IF(Table5[[#This Row],[task_success]]="Partial",1,0)</f>
        <v>0</v>
      </c>
      <c r="AC239" s="73">
        <f>IF(Table5[[#This Row],[task_success]]="No",1,0)</f>
        <v>0</v>
      </c>
      <c r="AD239" s="76">
        <v>0</v>
      </c>
      <c r="AE239" s="76">
        <v>1</v>
      </c>
      <c r="AF239" s="76">
        <v>0</v>
      </c>
      <c r="AG239" s="74">
        <f>IF(OR(Table5[[#This Row],[severity]]="Medium",Table5[[#This Row],[severity]]="High"),1,0)</f>
        <v>0</v>
      </c>
      <c r="AH239" s="73" t="str">
        <f>TRIM(Table5[[#This Row],[severity]])</f>
        <v>Low</v>
      </c>
    </row>
    <row r="240" spans="1:34" ht="409.6" hidden="1">
      <c r="A240" s="72" t="s">
        <v>195</v>
      </c>
      <c r="B240" s="73" t="s">
        <v>196</v>
      </c>
      <c r="C240" s="73" t="s">
        <v>149</v>
      </c>
      <c r="D24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40" s="73" t="s">
        <v>238</v>
      </c>
      <c r="F240" s="73" t="s">
        <v>239</v>
      </c>
      <c r="G240" s="73" t="s">
        <v>240</v>
      </c>
      <c r="H240" s="73">
        <v>6</v>
      </c>
      <c r="I240" s="73" t="s">
        <v>241</v>
      </c>
      <c r="J240" s="73" t="s">
        <v>284</v>
      </c>
      <c r="K240" s="73" t="s">
        <v>243</v>
      </c>
      <c r="L240" s="73" t="s">
        <v>244</v>
      </c>
      <c r="M240" s="73" t="s">
        <v>287</v>
      </c>
      <c r="N240" s="73" t="s">
        <v>288</v>
      </c>
      <c r="O240" s="73" t="s">
        <v>62</v>
      </c>
      <c r="P240" s="73" t="s">
        <v>61</v>
      </c>
      <c r="Q240" s="73" t="s">
        <v>62</v>
      </c>
      <c r="R240" s="73" t="s">
        <v>76</v>
      </c>
      <c r="S240" s="73" t="s">
        <v>77</v>
      </c>
      <c r="T240" s="73" t="s">
        <v>61</v>
      </c>
      <c r="U240" s="73" t="s">
        <v>232</v>
      </c>
      <c r="V240" s="73" t="s">
        <v>72</v>
      </c>
      <c r="W240" s="73" t="s">
        <v>62</v>
      </c>
      <c r="X240" s="73" t="s">
        <v>73</v>
      </c>
      <c r="Y240" s="73" t="s">
        <v>3187</v>
      </c>
      <c r="Z240" s="73" t="s">
        <v>3413</v>
      </c>
      <c r="AA240" s="73">
        <f>IF(Table5[[#This Row],[task_success]]="Yes",1,0)</f>
        <v>1</v>
      </c>
      <c r="AB240" s="73">
        <f>IF(Table5[[#This Row],[task_success]]="Partial",1,0)</f>
        <v>0</v>
      </c>
      <c r="AC240" s="73">
        <f>IF(Table5[[#This Row],[task_success]]="No",1,0)</f>
        <v>0</v>
      </c>
      <c r="AD240" s="73">
        <v>0</v>
      </c>
      <c r="AE240" s="73">
        <v>1</v>
      </c>
      <c r="AF240" s="73">
        <v>0</v>
      </c>
      <c r="AG240" s="74">
        <f>IF(OR(Table5[[#This Row],[severity]]="Medium",Table5[[#This Row],[severity]]="High"),1,0)</f>
        <v>0</v>
      </c>
      <c r="AH240" s="73" t="str">
        <f>TRIM(Table5[[#This Row],[severity]])</f>
        <v>Low</v>
      </c>
    </row>
    <row r="241" spans="1:34" ht="409.6" hidden="1">
      <c r="A241" s="75" t="s">
        <v>195</v>
      </c>
      <c r="B241" s="76" t="s">
        <v>196</v>
      </c>
      <c r="C241" s="76" t="s">
        <v>149</v>
      </c>
      <c r="D24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41" s="76" t="s">
        <v>291</v>
      </c>
      <c r="F241" s="76" t="s">
        <v>292</v>
      </c>
      <c r="G241" s="76" t="s">
        <v>293</v>
      </c>
      <c r="H241" s="76">
        <v>1</v>
      </c>
      <c r="I241" s="76" t="s">
        <v>294</v>
      </c>
      <c r="J241" s="76" t="s">
        <v>294</v>
      </c>
      <c r="K241" s="76" t="s">
        <v>295</v>
      </c>
      <c r="L241" s="76" t="s">
        <v>296</v>
      </c>
      <c r="M241" s="76" t="s">
        <v>299</v>
      </c>
      <c r="N241" s="76" t="s">
        <v>300</v>
      </c>
      <c r="O241" s="76" t="s">
        <v>62</v>
      </c>
      <c r="P241" s="76" t="s">
        <v>61</v>
      </c>
      <c r="Q241" s="76" t="s">
        <v>62</v>
      </c>
      <c r="R241" s="76" t="s">
        <v>76</v>
      </c>
      <c r="S241" s="76" t="s">
        <v>77</v>
      </c>
      <c r="T241" s="76" t="s">
        <v>61</v>
      </c>
      <c r="U241" s="76" t="s">
        <v>301</v>
      </c>
      <c r="V241" s="76" t="s">
        <v>72</v>
      </c>
      <c r="W241" s="76" t="s">
        <v>62</v>
      </c>
      <c r="X241" s="76" t="s">
        <v>73</v>
      </c>
      <c r="Y241" s="76" t="s">
        <v>3187</v>
      </c>
      <c r="Z241" s="76" t="s">
        <v>3681</v>
      </c>
      <c r="AA241" s="73">
        <f>IF(Table5[[#This Row],[task_success]]="Yes",1,0)</f>
        <v>1</v>
      </c>
      <c r="AB241" s="73">
        <f>IF(Table5[[#This Row],[task_success]]="Partial",1,0)</f>
        <v>0</v>
      </c>
      <c r="AC241" s="73">
        <f>IF(Table5[[#This Row],[task_success]]="No",1,0)</f>
        <v>0</v>
      </c>
      <c r="AD241" s="76">
        <v>0</v>
      </c>
      <c r="AE241" s="76">
        <v>1</v>
      </c>
      <c r="AF241" s="76">
        <v>0</v>
      </c>
      <c r="AG241" s="74">
        <f>IF(OR(Table5[[#This Row],[severity]]="Medium",Table5[[#This Row],[severity]]="High"),1,0)</f>
        <v>0</v>
      </c>
      <c r="AH241" s="73" t="str">
        <f>TRIM(Table5[[#This Row],[severity]])</f>
        <v>Low</v>
      </c>
    </row>
    <row r="242" spans="1:34" ht="234" hidden="1">
      <c r="A242" s="72" t="s">
        <v>195</v>
      </c>
      <c r="B242" s="73" t="s">
        <v>196</v>
      </c>
      <c r="C242" s="73" t="s">
        <v>305</v>
      </c>
      <c r="D24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242" s="73" t="s">
        <v>306</v>
      </c>
      <c r="F242" s="73" t="s">
        <v>307</v>
      </c>
      <c r="G242" s="73">
        <v>661374</v>
      </c>
      <c r="H242" s="73">
        <v>1</v>
      </c>
      <c r="I242" s="73" t="s">
        <v>309</v>
      </c>
      <c r="J242" s="73" t="s">
        <v>309</v>
      </c>
      <c r="K242" s="73" t="s">
        <v>310</v>
      </c>
      <c r="L242" s="73" t="s">
        <v>311</v>
      </c>
      <c r="M242" s="73" t="s">
        <v>314</v>
      </c>
      <c r="N242" s="73" t="s">
        <v>315</v>
      </c>
      <c r="O242" s="73" t="s">
        <v>62</v>
      </c>
      <c r="P242" s="73" t="s">
        <v>61</v>
      </c>
      <c r="Q242" s="73" t="s">
        <v>62</v>
      </c>
      <c r="R242" s="73" t="s">
        <v>76</v>
      </c>
      <c r="S242" s="73" t="s">
        <v>77</v>
      </c>
      <c r="T242" s="73" t="s">
        <v>61</v>
      </c>
      <c r="U242" s="73" t="s">
        <v>232</v>
      </c>
      <c r="V242" s="73" t="s">
        <v>72</v>
      </c>
      <c r="W242" s="73" t="s">
        <v>62</v>
      </c>
      <c r="X242" s="73" t="s">
        <v>73</v>
      </c>
      <c r="Y242" s="73" t="s">
        <v>3187</v>
      </c>
      <c r="Z242" s="73" t="s">
        <v>3648</v>
      </c>
      <c r="AA242" s="73">
        <f>IF(Table5[[#This Row],[task_success]]="Yes",1,0)</f>
        <v>1</v>
      </c>
      <c r="AB242" s="73">
        <f>IF(Table5[[#This Row],[task_success]]="Partial",1,0)</f>
        <v>0</v>
      </c>
      <c r="AC242" s="73">
        <f>IF(Table5[[#This Row],[task_success]]="No",1,0)</f>
        <v>0</v>
      </c>
      <c r="AD242" s="73">
        <v>0</v>
      </c>
      <c r="AE242" s="73">
        <v>1</v>
      </c>
      <c r="AF242" s="73">
        <v>0</v>
      </c>
      <c r="AG242" s="74">
        <f>IF(OR(Table5[[#This Row],[severity]]="Medium",Table5[[#This Row],[severity]]="High"),1,0)</f>
        <v>0</v>
      </c>
      <c r="AH242" s="73" t="str">
        <f>TRIM(Table5[[#This Row],[severity]])</f>
        <v>Low</v>
      </c>
    </row>
    <row r="243" spans="1:34" ht="234" hidden="1">
      <c r="A243" s="75" t="s">
        <v>195</v>
      </c>
      <c r="B243" s="76" t="s">
        <v>196</v>
      </c>
      <c r="C243" s="76" t="s">
        <v>305</v>
      </c>
      <c r="D24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243" s="76" t="s">
        <v>318</v>
      </c>
      <c r="F243" s="76" t="s">
        <v>319</v>
      </c>
      <c r="G243" s="76" t="s">
        <v>320</v>
      </c>
      <c r="H243" s="76">
        <v>1</v>
      </c>
      <c r="I243" s="76" t="s">
        <v>321</v>
      </c>
      <c r="J243" s="76" t="s">
        <v>321</v>
      </c>
      <c r="K243" s="76" t="s">
        <v>322</v>
      </c>
      <c r="L243" s="76" t="s">
        <v>323</v>
      </c>
      <c r="M243" s="76" t="s">
        <v>247</v>
      </c>
      <c r="N243" s="76" t="s">
        <v>327</v>
      </c>
      <c r="O243" s="76" t="s">
        <v>62</v>
      </c>
      <c r="P243" s="76" t="s">
        <v>61</v>
      </c>
      <c r="Q243" s="76" t="s">
        <v>62</v>
      </c>
      <c r="R243" s="76" t="s">
        <v>76</v>
      </c>
      <c r="S243" s="76" t="s">
        <v>77</v>
      </c>
      <c r="T243" s="76" t="s">
        <v>61</v>
      </c>
      <c r="U243" s="76" t="s">
        <v>232</v>
      </c>
      <c r="V243" s="76" t="s">
        <v>72</v>
      </c>
      <c r="W243" s="76" t="s">
        <v>62</v>
      </c>
      <c r="X243" s="76" t="s">
        <v>73</v>
      </c>
      <c r="Y243" s="76" t="s">
        <v>3187</v>
      </c>
      <c r="Z243" s="76" t="s">
        <v>3730</v>
      </c>
      <c r="AA243" s="73">
        <f>IF(Table5[[#This Row],[task_success]]="Yes",1,0)</f>
        <v>1</v>
      </c>
      <c r="AB243" s="73">
        <f>IF(Table5[[#This Row],[task_success]]="Partial",1,0)</f>
        <v>0</v>
      </c>
      <c r="AC243" s="73">
        <f>IF(Table5[[#This Row],[task_success]]="No",1,0)</f>
        <v>0</v>
      </c>
      <c r="AD243" s="76">
        <v>0</v>
      </c>
      <c r="AE243" s="76">
        <v>1</v>
      </c>
      <c r="AF243" s="76">
        <v>0</v>
      </c>
      <c r="AG243" s="74">
        <f>IF(OR(Table5[[#This Row],[severity]]="Medium",Table5[[#This Row],[severity]]="High"),1,0)</f>
        <v>0</v>
      </c>
      <c r="AH243" s="73" t="str">
        <f>TRIM(Table5[[#This Row],[severity]])</f>
        <v>Low</v>
      </c>
    </row>
    <row r="244" spans="1:34" ht="284.25" hidden="1">
      <c r="A244" s="72" t="s">
        <v>329</v>
      </c>
      <c r="B244" s="73" t="s">
        <v>330</v>
      </c>
      <c r="C244" s="73" t="s">
        <v>51</v>
      </c>
      <c r="D24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44" s="73" t="s">
        <v>331</v>
      </c>
      <c r="F244" s="73" t="s">
        <v>332</v>
      </c>
      <c r="G244" s="73" t="s">
        <v>333</v>
      </c>
      <c r="H244" s="73">
        <v>4</v>
      </c>
      <c r="I244" s="73" t="s">
        <v>334</v>
      </c>
      <c r="J244" s="73" t="s">
        <v>335</v>
      </c>
      <c r="K244" s="73" t="s">
        <v>2728</v>
      </c>
      <c r="L244" s="73" t="s">
        <v>337</v>
      </c>
      <c r="M244" s="73" t="s">
        <v>340</v>
      </c>
      <c r="N244" s="73" t="s">
        <v>341</v>
      </c>
      <c r="O244" s="73" t="s">
        <v>62</v>
      </c>
      <c r="P244" s="73" t="s">
        <v>61</v>
      </c>
      <c r="Q244" s="73" t="s">
        <v>62</v>
      </c>
      <c r="R244" s="73" t="s">
        <v>76</v>
      </c>
      <c r="S244" s="73" t="s">
        <v>77</v>
      </c>
      <c r="T244" s="73" t="s">
        <v>61</v>
      </c>
      <c r="U244" s="73" t="s">
        <v>232</v>
      </c>
      <c r="V244" s="73" t="s">
        <v>72</v>
      </c>
      <c r="W244" s="73" t="s">
        <v>62</v>
      </c>
      <c r="X244" s="73" t="s">
        <v>73</v>
      </c>
      <c r="Y244" s="73" t="s">
        <v>3187</v>
      </c>
      <c r="Z244" s="73" t="s">
        <v>3542</v>
      </c>
      <c r="AA244" s="73">
        <f>IF(Table5[[#This Row],[task_success]]="Yes",1,0)</f>
        <v>1</v>
      </c>
      <c r="AB244" s="73">
        <f>IF(Table5[[#This Row],[task_success]]="Partial",1,0)</f>
        <v>0</v>
      </c>
      <c r="AC244" s="73">
        <f>IF(Table5[[#This Row],[task_success]]="No",1,0)</f>
        <v>0</v>
      </c>
      <c r="AD244" s="73">
        <v>0</v>
      </c>
      <c r="AE244" s="73">
        <v>1</v>
      </c>
      <c r="AF244" s="73">
        <v>0</v>
      </c>
      <c r="AG244" s="74">
        <f>IF(OR(Table5[[#This Row],[severity]]="Medium",Table5[[#This Row],[severity]]="High"),1,0)</f>
        <v>0</v>
      </c>
      <c r="AH244" s="73" t="str">
        <f>TRIM(Table5[[#This Row],[severity]])</f>
        <v>Low</v>
      </c>
    </row>
    <row r="245" spans="1:34" ht="284.25" hidden="1">
      <c r="A245" s="75" t="s">
        <v>329</v>
      </c>
      <c r="B245" s="76" t="s">
        <v>330</v>
      </c>
      <c r="C245" s="76" t="s">
        <v>51</v>
      </c>
      <c r="D24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45" s="76" t="s">
        <v>331</v>
      </c>
      <c r="F245" s="76" t="s">
        <v>332</v>
      </c>
      <c r="G245" s="76" t="s">
        <v>333</v>
      </c>
      <c r="H245" s="76">
        <v>4</v>
      </c>
      <c r="I245" s="76" t="s">
        <v>334</v>
      </c>
      <c r="J245" s="76" t="s">
        <v>344</v>
      </c>
      <c r="K245" s="76" t="s">
        <v>2728</v>
      </c>
      <c r="L245" s="76" t="s">
        <v>337</v>
      </c>
      <c r="M245" s="76" t="s">
        <v>347</v>
      </c>
      <c r="N245" s="76" t="s">
        <v>348</v>
      </c>
      <c r="O245" s="76" t="s">
        <v>62</v>
      </c>
      <c r="P245" s="76" t="s">
        <v>61</v>
      </c>
      <c r="Q245" s="76" t="s">
        <v>62</v>
      </c>
      <c r="R245" s="76" t="s">
        <v>76</v>
      </c>
      <c r="S245" s="76" t="s">
        <v>77</v>
      </c>
      <c r="T245" s="76" t="s">
        <v>61</v>
      </c>
      <c r="U245" s="76" t="s">
        <v>232</v>
      </c>
      <c r="V245" s="76" t="s">
        <v>72</v>
      </c>
      <c r="W245" s="76" t="s">
        <v>62</v>
      </c>
      <c r="X245" s="76" t="s">
        <v>73</v>
      </c>
      <c r="Y245" s="76" t="s">
        <v>3187</v>
      </c>
      <c r="Z245" s="76" t="s">
        <v>3543</v>
      </c>
      <c r="AA245" s="73">
        <f>IF(Table5[[#This Row],[task_success]]="Yes",1,0)</f>
        <v>1</v>
      </c>
      <c r="AB245" s="73">
        <f>IF(Table5[[#This Row],[task_success]]="Partial",1,0)</f>
        <v>0</v>
      </c>
      <c r="AC245" s="73">
        <f>IF(Table5[[#This Row],[task_success]]="No",1,0)</f>
        <v>0</v>
      </c>
      <c r="AD245" s="76">
        <v>0</v>
      </c>
      <c r="AE245" s="76">
        <v>1</v>
      </c>
      <c r="AF245" s="76">
        <v>0</v>
      </c>
      <c r="AG245" s="74">
        <f>IF(OR(Table5[[#This Row],[severity]]="Medium",Table5[[#This Row],[severity]]="High"),1,0)</f>
        <v>0</v>
      </c>
      <c r="AH245" s="73" t="str">
        <f>TRIM(Table5[[#This Row],[severity]])</f>
        <v>Low</v>
      </c>
    </row>
    <row r="246" spans="1:34" ht="409.6" hidden="1">
      <c r="A246" s="72" t="s">
        <v>329</v>
      </c>
      <c r="B246" s="73" t="s">
        <v>330</v>
      </c>
      <c r="C246" s="73" t="s">
        <v>51</v>
      </c>
      <c r="D24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46" s="73" t="s">
        <v>331</v>
      </c>
      <c r="F246" s="73" t="s">
        <v>332</v>
      </c>
      <c r="G246" s="73" t="s">
        <v>333</v>
      </c>
      <c r="H246" s="73">
        <v>4</v>
      </c>
      <c r="I246" s="73" t="s">
        <v>334</v>
      </c>
      <c r="J246" s="73" t="s">
        <v>351</v>
      </c>
      <c r="K246" s="73" t="s">
        <v>2728</v>
      </c>
      <c r="L246" s="73" t="s">
        <v>337</v>
      </c>
      <c r="M246" s="73" t="s">
        <v>355</v>
      </c>
      <c r="N246" s="73" t="s">
        <v>356</v>
      </c>
      <c r="O246" s="73" t="s">
        <v>62</v>
      </c>
      <c r="P246" s="73" t="s">
        <v>61</v>
      </c>
      <c r="Q246" s="73" t="s">
        <v>62</v>
      </c>
      <c r="R246" s="73" t="s">
        <v>3424</v>
      </c>
      <c r="S246" s="73" t="s">
        <v>125</v>
      </c>
      <c r="T246" s="73" t="s">
        <v>61</v>
      </c>
      <c r="U246" s="73" t="s">
        <v>354</v>
      </c>
      <c r="V246" s="73" t="s">
        <v>72</v>
      </c>
      <c r="W246" s="73" t="s">
        <v>62</v>
      </c>
      <c r="X246" s="73" t="s">
        <v>73</v>
      </c>
      <c r="Y246" s="73" t="s">
        <v>3187</v>
      </c>
      <c r="Z246" s="73" t="s">
        <v>3240</v>
      </c>
      <c r="AA246" s="73">
        <f>IF(Table5[[#This Row],[task_success]]="Yes",1,0)</f>
        <v>1</v>
      </c>
      <c r="AB246" s="73">
        <f>IF(Table5[[#This Row],[task_success]]="Partial",1,0)</f>
        <v>0</v>
      </c>
      <c r="AC246" s="73">
        <f>IF(Table5[[#This Row],[task_success]]="No",1,0)</f>
        <v>0</v>
      </c>
      <c r="AD246" s="73">
        <v>0</v>
      </c>
      <c r="AE246" s="73">
        <v>1</v>
      </c>
      <c r="AF246" s="73">
        <v>0</v>
      </c>
      <c r="AG246" s="74">
        <f>IF(OR(Table5[[#This Row],[severity]]="Medium",Table5[[#This Row],[severity]]="High"),1,0)</f>
        <v>1</v>
      </c>
      <c r="AH246" s="73" t="str">
        <f>TRIM(Table5[[#This Row],[severity]])</f>
        <v>Medium</v>
      </c>
    </row>
    <row r="247" spans="1:34" ht="284.25" hidden="1">
      <c r="A247" s="75" t="s">
        <v>329</v>
      </c>
      <c r="B247" s="76" t="s">
        <v>330</v>
      </c>
      <c r="C247" s="76" t="s">
        <v>51</v>
      </c>
      <c r="D24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47" s="76" t="s">
        <v>331</v>
      </c>
      <c r="F247" s="76" t="s">
        <v>332</v>
      </c>
      <c r="G247" s="76" t="s">
        <v>333</v>
      </c>
      <c r="H247" s="76">
        <v>4</v>
      </c>
      <c r="I247" s="76" t="s">
        <v>334</v>
      </c>
      <c r="J247" s="76" t="s">
        <v>359</v>
      </c>
      <c r="K247" s="76" t="s">
        <v>2728</v>
      </c>
      <c r="L247" s="76" t="s">
        <v>337</v>
      </c>
      <c r="M247" s="76" t="s">
        <v>362</v>
      </c>
      <c r="N247" s="76" t="s">
        <v>363</v>
      </c>
      <c r="O247" s="76" t="s">
        <v>62</v>
      </c>
      <c r="P247" s="76" t="s">
        <v>61</v>
      </c>
      <c r="Q247" s="76" t="s">
        <v>62</v>
      </c>
      <c r="R247" s="76" t="s">
        <v>76</v>
      </c>
      <c r="S247" s="76" t="s">
        <v>77</v>
      </c>
      <c r="T247" s="76" t="s">
        <v>61</v>
      </c>
      <c r="U247" s="76" t="s">
        <v>232</v>
      </c>
      <c r="V247" s="76" t="s">
        <v>72</v>
      </c>
      <c r="W247" s="76" t="s">
        <v>62</v>
      </c>
      <c r="X247" s="76" t="s">
        <v>73</v>
      </c>
      <c r="Y247" s="76" t="s">
        <v>3187</v>
      </c>
      <c r="Z247" s="76" t="s">
        <v>3544</v>
      </c>
      <c r="AA247" s="73">
        <f>IF(Table5[[#This Row],[task_success]]="Yes",1,0)</f>
        <v>1</v>
      </c>
      <c r="AB247" s="73">
        <f>IF(Table5[[#This Row],[task_success]]="Partial",1,0)</f>
        <v>0</v>
      </c>
      <c r="AC247" s="73">
        <f>IF(Table5[[#This Row],[task_success]]="No",1,0)</f>
        <v>0</v>
      </c>
      <c r="AD247" s="76">
        <v>0</v>
      </c>
      <c r="AE247" s="76">
        <v>1</v>
      </c>
      <c r="AF247" s="76">
        <v>0</v>
      </c>
      <c r="AG247" s="74">
        <f>IF(OR(Table5[[#This Row],[severity]]="Medium",Table5[[#This Row],[severity]]="High"),1,0)</f>
        <v>0</v>
      </c>
      <c r="AH247" s="73" t="str">
        <f>TRIM(Table5[[#This Row],[severity]])</f>
        <v>Low</v>
      </c>
    </row>
    <row r="248" spans="1:34" ht="409.6" hidden="1">
      <c r="A248" s="72" t="s">
        <v>329</v>
      </c>
      <c r="B248" s="73" t="s">
        <v>366</v>
      </c>
      <c r="C248" s="73" t="s">
        <v>80</v>
      </c>
      <c r="D24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48" s="73" t="s">
        <v>367</v>
      </c>
      <c r="F248" s="73" t="s">
        <v>2731</v>
      </c>
      <c r="G248" s="73" t="s">
        <v>369</v>
      </c>
      <c r="H248" s="73">
        <v>1</v>
      </c>
      <c r="I248" s="73" t="s">
        <v>370</v>
      </c>
      <c r="J248" s="73" t="s">
        <v>370</v>
      </c>
      <c r="K248" s="73" t="s">
        <v>2732</v>
      </c>
      <c r="L248" s="73" t="s">
        <v>372</v>
      </c>
      <c r="M248" s="73" t="s">
        <v>377</v>
      </c>
      <c r="N248" s="73" t="s">
        <v>378</v>
      </c>
      <c r="O248" s="73" t="s">
        <v>62</v>
      </c>
      <c r="P248" s="73" t="s">
        <v>61</v>
      </c>
      <c r="Q248" s="73" t="s">
        <v>62</v>
      </c>
      <c r="R248" s="73" t="s">
        <v>3677</v>
      </c>
      <c r="S248" s="73" t="s">
        <v>64</v>
      </c>
      <c r="T248" s="73" t="s">
        <v>61</v>
      </c>
      <c r="U248" s="73" t="s">
        <v>380</v>
      </c>
      <c r="V248" s="73" t="s">
        <v>162</v>
      </c>
      <c r="W248" s="73" t="s">
        <v>62</v>
      </c>
      <c r="X248" s="73" t="s">
        <v>73</v>
      </c>
      <c r="Y248" s="73" t="s">
        <v>3187</v>
      </c>
      <c r="Z248" s="73" t="s">
        <v>3678</v>
      </c>
      <c r="AA248" s="73">
        <f>IF(Table5[[#This Row],[task_success]]="Yes",1,0)</f>
        <v>1</v>
      </c>
      <c r="AB248" s="73">
        <f>IF(Table5[[#This Row],[task_success]]="Partial",1,0)</f>
        <v>0</v>
      </c>
      <c r="AC248" s="73">
        <f>IF(Table5[[#This Row],[task_success]]="No",1,0)</f>
        <v>0</v>
      </c>
      <c r="AD248" s="73">
        <v>0</v>
      </c>
      <c r="AE248" s="73">
        <v>1</v>
      </c>
      <c r="AF248" s="73">
        <v>0</v>
      </c>
      <c r="AG248" s="74">
        <f>IF(OR(Table5[[#This Row],[severity]]="Medium",Table5[[#This Row],[severity]]="High"),1,0)</f>
        <v>1</v>
      </c>
      <c r="AH248" s="73" t="str">
        <f>TRIM(Table5[[#This Row],[severity]])</f>
        <v>High</v>
      </c>
    </row>
    <row r="249" spans="1:34" ht="409.6" hidden="1">
      <c r="A249" s="75" t="s">
        <v>329</v>
      </c>
      <c r="B249" s="76" t="s">
        <v>366</v>
      </c>
      <c r="C249" s="76" t="s">
        <v>114</v>
      </c>
      <c r="D24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49" s="76" t="s">
        <v>384</v>
      </c>
      <c r="F249" s="76" t="s">
        <v>385</v>
      </c>
      <c r="G249" s="76" t="s">
        <v>386</v>
      </c>
      <c r="H249" s="76">
        <v>1</v>
      </c>
      <c r="I249" s="76" t="s">
        <v>2736</v>
      </c>
      <c r="J249" s="76" t="s">
        <v>2736</v>
      </c>
      <c r="K249" s="76" t="s">
        <v>2737</v>
      </c>
      <c r="L249" s="76" t="s">
        <v>389</v>
      </c>
      <c r="M249" s="76" t="s">
        <v>233</v>
      </c>
      <c r="N249" s="76" t="s">
        <v>393</v>
      </c>
      <c r="O249" s="76" t="s">
        <v>61</v>
      </c>
      <c r="P249" s="76" t="s">
        <v>61</v>
      </c>
      <c r="Q249" s="76" t="s">
        <v>62</v>
      </c>
      <c r="R249" s="76" t="s">
        <v>3518</v>
      </c>
      <c r="S249" s="76" t="s">
        <v>64</v>
      </c>
      <c r="T249" s="76" t="s">
        <v>62</v>
      </c>
      <c r="U249" s="76" t="s">
        <v>395</v>
      </c>
      <c r="V249" s="76" t="s">
        <v>66</v>
      </c>
      <c r="W249" s="76" t="s">
        <v>62</v>
      </c>
      <c r="X249" s="76" t="s">
        <v>73</v>
      </c>
      <c r="Y249" s="76" t="s">
        <v>3187</v>
      </c>
      <c r="Z249" s="76" t="s">
        <v>3517</v>
      </c>
      <c r="AA249" s="73">
        <f>IF(Table5[[#This Row],[task_success]]="Yes",1,0)</f>
        <v>0</v>
      </c>
      <c r="AB249" s="73">
        <f>IF(Table5[[#This Row],[task_success]]="Partial",1,0)</f>
        <v>0</v>
      </c>
      <c r="AC249" s="73">
        <f>IF(Table5[[#This Row],[task_success]]="No",1,0)</f>
        <v>1</v>
      </c>
      <c r="AD249" s="76">
        <v>0</v>
      </c>
      <c r="AE249" s="76">
        <v>1</v>
      </c>
      <c r="AF249" s="76">
        <v>1</v>
      </c>
      <c r="AG249" s="74">
        <f>IF(OR(Table5[[#This Row],[severity]]="Medium",Table5[[#This Row],[severity]]="High"),1,0)</f>
        <v>1</v>
      </c>
      <c r="AH249" s="73" t="str">
        <f>TRIM(Table5[[#This Row],[severity]])</f>
        <v>High</v>
      </c>
    </row>
    <row r="250" spans="1:34" ht="409.6" hidden="1">
      <c r="A250" s="72" t="s">
        <v>329</v>
      </c>
      <c r="B250" s="73" t="s">
        <v>366</v>
      </c>
      <c r="C250" s="73" t="s">
        <v>149</v>
      </c>
      <c r="D25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50" s="73" t="s">
        <v>399</v>
      </c>
      <c r="F250" s="73" t="s">
        <v>2738</v>
      </c>
      <c r="G250" s="73" t="s">
        <v>401</v>
      </c>
      <c r="H250" s="73">
        <v>2</v>
      </c>
      <c r="I250" s="73" t="s">
        <v>402</v>
      </c>
      <c r="J250" s="73" t="s">
        <v>403</v>
      </c>
      <c r="K250" s="73" t="s">
        <v>4038</v>
      </c>
      <c r="L250" s="73" t="s">
        <v>405</v>
      </c>
      <c r="M250" s="73" t="s">
        <v>408</v>
      </c>
      <c r="N250" s="73" t="s">
        <v>409</v>
      </c>
      <c r="O250" s="73" t="s">
        <v>62</v>
      </c>
      <c r="P250" s="73" t="s">
        <v>61</v>
      </c>
      <c r="Q250" s="73" t="s">
        <v>62</v>
      </c>
      <c r="R250" s="73" t="s">
        <v>76</v>
      </c>
      <c r="S250" s="73" t="s">
        <v>77</v>
      </c>
      <c r="T250" s="73" t="s">
        <v>61</v>
      </c>
      <c r="U250" s="73" t="s">
        <v>410</v>
      </c>
      <c r="V250" s="73" t="s">
        <v>72</v>
      </c>
      <c r="W250" s="73" t="s">
        <v>62</v>
      </c>
      <c r="X250" s="73" t="s">
        <v>73</v>
      </c>
      <c r="Y250" s="73" t="s">
        <v>3187</v>
      </c>
      <c r="Z250" s="73" t="s">
        <v>3807</v>
      </c>
      <c r="AA250" s="73">
        <f>IF(Table5[[#This Row],[task_success]]="Yes",1,0)</f>
        <v>1</v>
      </c>
      <c r="AB250" s="73">
        <f>IF(Table5[[#This Row],[task_success]]="Partial",1,0)</f>
        <v>0</v>
      </c>
      <c r="AC250" s="73">
        <f>IF(Table5[[#This Row],[task_success]]="No",1,0)</f>
        <v>0</v>
      </c>
      <c r="AD250" s="73">
        <v>0</v>
      </c>
      <c r="AE250" s="73">
        <v>1</v>
      </c>
      <c r="AF250" s="73">
        <v>0</v>
      </c>
      <c r="AG250" s="74">
        <f>IF(OR(Table5[[#This Row],[severity]]="Medium",Table5[[#This Row],[severity]]="High"),1,0)</f>
        <v>0</v>
      </c>
      <c r="AH250" s="73" t="str">
        <f>TRIM(Table5[[#This Row],[severity]])</f>
        <v>Low</v>
      </c>
    </row>
    <row r="251" spans="1:34" ht="384.75" hidden="1">
      <c r="A251" s="75" t="s">
        <v>329</v>
      </c>
      <c r="B251" s="76" t="s">
        <v>366</v>
      </c>
      <c r="C251" s="76" t="s">
        <v>149</v>
      </c>
      <c r="D25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51" s="76" t="s">
        <v>399</v>
      </c>
      <c r="F251" s="76" t="s">
        <v>2738</v>
      </c>
      <c r="G251" s="76" t="s">
        <v>401</v>
      </c>
      <c r="H251" s="76">
        <v>2</v>
      </c>
      <c r="I251" s="76" t="s">
        <v>402</v>
      </c>
      <c r="J251" s="76" t="s">
        <v>413</v>
      </c>
      <c r="K251" s="76" t="s">
        <v>4037</v>
      </c>
      <c r="L251" s="76" t="s">
        <v>405</v>
      </c>
      <c r="M251" s="76" t="s">
        <v>418</v>
      </c>
      <c r="N251" s="76" t="s">
        <v>419</v>
      </c>
      <c r="O251" s="76" t="s">
        <v>62</v>
      </c>
      <c r="P251" s="76" t="s">
        <v>61</v>
      </c>
      <c r="Q251" s="76" t="s">
        <v>62</v>
      </c>
      <c r="R251" s="76" t="s">
        <v>76</v>
      </c>
      <c r="S251" s="76" t="s">
        <v>77</v>
      </c>
      <c r="T251" s="76" t="s">
        <v>61</v>
      </c>
      <c r="U251" s="76" t="s">
        <v>232</v>
      </c>
      <c r="V251" s="76" t="s">
        <v>72</v>
      </c>
      <c r="W251" s="76" t="s">
        <v>62</v>
      </c>
      <c r="X251" s="76" t="s">
        <v>73</v>
      </c>
      <c r="Y251" s="76" t="s">
        <v>3187</v>
      </c>
      <c r="Z251" s="76" t="s">
        <v>3808</v>
      </c>
      <c r="AA251" s="73">
        <f>IF(Table5[[#This Row],[task_success]]="Yes",1,0)</f>
        <v>1</v>
      </c>
      <c r="AB251" s="73">
        <f>IF(Table5[[#This Row],[task_success]]="Partial",1,0)</f>
        <v>0</v>
      </c>
      <c r="AC251" s="73">
        <f>IF(Table5[[#This Row],[task_success]]="No",1,0)</f>
        <v>0</v>
      </c>
      <c r="AD251" s="76">
        <v>0</v>
      </c>
      <c r="AE251" s="76">
        <v>1</v>
      </c>
      <c r="AF251" s="76">
        <v>0</v>
      </c>
      <c r="AG251" s="74">
        <f>IF(OR(Table5[[#This Row],[severity]]="Medium",Table5[[#This Row],[severity]]="High"),1,0)</f>
        <v>0</v>
      </c>
      <c r="AH251" s="73" t="str">
        <f>TRIM(Table5[[#This Row],[severity]])</f>
        <v>Low</v>
      </c>
    </row>
    <row r="252" spans="1:34" ht="351" hidden="1">
      <c r="A252" s="72" t="s">
        <v>329</v>
      </c>
      <c r="B252" s="73" t="s">
        <v>366</v>
      </c>
      <c r="C252" s="73" t="s">
        <v>149</v>
      </c>
      <c r="D25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52" s="73" t="s">
        <v>422</v>
      </c>
      <c r="F252" s="73" t="s">
        <v>423</v>
      </c>
      <c r="G252" s="73" t="s">
        <v>424</v>
      </c>
      <c r="H252" s="73">
        <v>1</v>
      </c>
      <c r="I252" s="73" t="s">
        <v>425</v>
      </c>
      <c r="J252" s="73" t="s">
        <v>425</v>
      </c>
      <c r="K252" s="73" t="s">
        <v>426</v>
      </c>
      <c r="L252" s="73" t="s">
        <v>427</v>
      </c>
      <c r="M252" s="73" t="s">
        <v>431</v>
      </c>
      <c r="N252" s="73" t="s">
        <v>432</v>
      </c>
      <c r="O252" s="73" t="s">
        <v>62</v>
      </c>
      <c r="P252" s="73" t="s">
        <v>61</v>
      </c>
      <c r="Q252" s="73" t="s">
        <v>62</v>
      </c>
      <c r="R252" s="73" t="s">
        <v>76</v>
      </c>
      <c r="S252" s="73" t="s">
        <v>77</v>
      </c>
      <c r="T252" s="73" t="s">
        <v>61</v>
      </c>
      <c r="U252" s="73" t="s">
        <v>232</v>
      </c>
      <c r="V252" s="73" t="s">
        <v>72</v>
      </c>
      <c r="W252" s="73" t="s">
        <v>62</v>
      </c>
      <c r="X252" s="73" t="s">
        <v>73</v>
      </c>
      <c r="Y252" s="73" t="s">
        <v>3187</v>
      </c>
      <c r="Z252" s="73" t="s">
        <v>3726</v>
      </c>
      <c r="AA252" s="73">
        <f>IF(Table5[[#This Row],[task_success]]="Yes",1,0)</f>
        <v>1</v>
      </c>
      <c r="AB252" s="73">
        <f>IF(Table5[[#This Row],[task_success]]="Partial",1,0)</f>
        <v>0</v>
      </c>
      <c r="AC252" s="73">
        <f>IF(Table5[[#This Row],[task_success]]="No",1,0)</f>
        <v>0</v>
      </c>
      <c r="AD252" s="73">
        <v>0</v>
      </c>
      <c r="AE252" s="73">
        <v>1</v>
      </c>
      <c r="AF252" s="73">
        <v>0</v>
      </c>
      <c r="AG252" s="74">
        <f>IF(OR(Table5[[#This Row],[severity]]="Medium",Table5[[#This Row],[severity]]="High"),1,0)</f>
        <v>0</v>
      </c>
      <c r="AH252" s="73" t="str">
        <f>TRIM(Table5[[#This Row],[severity]])</f>
        <v>Low</v>
      </c>
    </row>
    <row r="253" spans="1:34" ht="409.6" hidden="1">
      <c r="A253" s="75" t="s">
        <v>436</v>
      </c>
      <c r="B253" s="76" t="s">
        <v>437</v>
      </c>
      <c r="C253" s="76" t="s">
        <v>51</v>
      </c>
      <c r="D25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53" s="76" t="s">
        <v>438</v>
      </c>
      <c r="F253" s="76" t="s">
        <v>2744</v>
      </c>
      <c r="G253" s="76" t="s">
        <v>440</v>
      </c>
      <c r="H253" s="76">
        <v>3</v>
      </c>
      <c r="I253" s="76" t="s">
        <v>441</v>
      </c>
      <c r="J253" s="76" t="s">
        <v>442</v>
      </c>
      <c r="K253" s="76" t="s">
        <v>443</v>
      </c>
      <c r="L253" s="76" t="s">
        <v>444</v>
      </c>
      <c r="M253" s="76" t="s">
        <v>447</v>
      </c>
      <c r="N253" s="76" t="s">
        <v>448</v>
      </c>
      <c r="O253" s="76" t="s">
        <v>62</v>
      </c>
      <c r="P253" s="76" t="s">
        <v>61</v>
      </c>
      <c r="Q253" s="76" t="s">
        <v>62</v>
      </c>
      <c r="R253" s="76" t="s">
        <v>3740</v>
      </c>
      <c r="S253" s="76" t="s">
        <v>64</v>
      </c>
      <c r="T253" s="76" t="s">
        <v>61</v>
      </c>
      <c r="U253" s="76" t="s">
        <v>450</v>
      </c>
      <c r="V253" s="76" t="s">
        <v>72</v>
      </c>
      <c r="W253" s="76" t="s">
        <v>61</v>
      </c>
      <c r="X253" s="76" t="s">
        <v>451</v>
      </c>
      <c r="Y253" s="76" t="s">
        <v>3187</v>
      </c>
      <c r="Z253" s="76" t="s">
        <v>3739</v>
      </c>
      <c r="AA253" s="73">
        <f>IF(Table5[[#This Row],[task_success]]="Yes",1,0)</f>
        <v>1</v>
      </c>
      <c r="AB253" s="73">
        <f>IF(Table5[[#This Row],[task_success]]="Partial",1,0)</f>
        <v>0</v>
      </c>
      <c r="AC253" s="73">
        <f>IF(Table5[[#This Row],[task_success]]="No",1,0)</f>
        <v>0</v>
      </c>
      <c r="AD253" s="76">
        <v>0</v>
      </c>
      <c r="AE253" s="76">
        <v>1</v>
      </c>
      <c r="AF253" s="76">
        <v>0</v>
      </c>
      <c r="AG253" s="74">
        <f>IF(OR(Table5[[#This Row],[severity]]="Medium",Table5[[#This Row],[severity]]="High"),1,0)</f>
        <v>1</v>
      </c>
      <c r="AH253" s="73" t="str">
        <f>TRIM(Table5[[#This Row],[severity]])</f>
        <v>High</v>
      </c>
    </row>
    <row r="254" spans="1:34" ht="284.25" hidden="1">
      <c r="A254" s="72" t="s">
        <v>436</v>
      </c>
      <c r="B254" s="73" t="s">
        <v>437</v>
      </c>
      <c r="C254" s="73" t="s">
        <v>51</v>
      </c>
      <c r="D25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54" s="73" t="s">
        <v>438</v>
      </c>
      <c r="F254" s="73" t="s">
        <v>2744</v>
      </c>
      <c r="G254" s="73" t="s">
        <v>440</v>
      </c>
      <c r="H254" s="73">
        <v>3</v>
      </c>
      <c r="I254" s="73" t="s">
        <v>441</v>
      </c>
      <c r="J254" s="73" t="s">
        <v>454</v>
      </c>
      <c r="K254" s="73" t="s">
        <v>443</v>
      </c>
      <c r="L254" s="73" t="s">
        <v>444</v>
      </c>
      <c r="M254" s="73" t="s">
        <v>457</v>
      </c>
      <c r="N254" s="73" t="s">
        <v>458</v>
      </c>
      <c r="O254" s="73" t="s">
        <v>62</v>
      </c>
      <c r="P254" s="73" t="s">
        <v>61</v>
      </c>
      <c r="Q254" s="73" t="s">
        <v>62</v>
      </c>
      <c r="R254" s="73" t="s">
        <v>76</v>
      </c>
      <c r="S254" s="73" t="s">
        <v>77</v>
      </c>
      <c r="T254" s="73" t="s">
        <v>61</v>
      </c>
      <c r="U254" s="73" t="s">
        <v>232</v>
      </c>
      <c r="V254" s="73" t="s">
        <v>72</v>
      </c>
      <c r="W254" s="73" t="s">
        <v>62</v>
      </c>
      <c r="X254" s="73" t="s">
        <v>73</v>
      </c>
      <c r="Y254" s="73" t="s">
        <v>3187</v>
      </c>
      <c r="Z254" s="73" t="s">
        <v>3741</v>
      </c>
      <c r="AA254" s="73">
        <f>IF(Table5[[#This Row],[task_success]]="Yes",1,0)</f>
        <v>1</v>
      </c>
      <c r="AB254" s="73">
        <f>IF(Table5[[#This Row],[task_success]]="Partial",1,0)</f>
        <v>0</v>
      </c>
      <c r="AC254" s="73">
        <f>IF(Table5[[#This Row],[task_success]]="No",1,0)</f>
        <v>0</v>
      </c>
      <c r="AD254" s="73">
        <v>0</v>
      </c>
      <c r="AE254" s="73">
        <v>1</v>
      </c>
      <c r="AF254" s="73">
        <v>0</v>
      </c>
      <c r="AG254" s="74">
        <f>IF(OR(Table5[[#This Row],[severity]]="Medium",Table5[[#This Row],[severity]]="High"),1,0)</f>
        <v>0</v>
      </c>
      <c r="AH254" s="73" t="str">
        <f>TRIM(Table5[[#This Row],[severity]])</f>
        <v>Low</v>
      </c>
    </row>
    <row r="255" spans="1:34" ht="284.25" hidden="1">
      <c r="A255" s="75" t="s">
        <v>436</v>
      </c>
      <c r="B255" s="76" t="s">
        <v>437</v>
      </c>
      <c r="C255" s="76" t="s">
        <v>51</v>
      </c>
      <c r="D25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55" s="76" t="s">
        <v>438</v>
      </c>
      <c r="F255" s="76" t="s">
        <v>2744</v>
      </c>
      <c r="G255" s="76" t="s">
        <v>440</v>
      </c>
      <c r="H255" s="76">
        <v>3</v>
      </c>
      <c r="I255" s="76" t="s">
        <v>441</v>
      </c>
      <c r="J255" s="76" t="s">
        <v>2747</v>
      </c>
      <c r="K255" s="76" t="s">
        <v>443</v>
      </c>
      <c r="L255" s="76" t="s">
        <v>444</v>
      </c>
      <c r="M255" s="76" t="s">
        <v>465</v>
      </c>
      <c r="N255" s="76" t="s">
        <v>466</v>
      </c>
      <c r="O255" s="76" t="s">
        <v>62</v>
      </c>
      <c r="P255" s="76" t="s">
        <v>61</v>
      </c>
      <c r="Q255" s="76" t="s">
        <v>62</v>
      </c>
      <c r="R255" s="76" t="s">
        <v>76</v>
      </c>
      <c r="S255" s="76" t="s">
        <v>77</v>
      </c>
      <c r="T255" s="76" t="s">
        <v>61</v>
      </c>
      <c r="U255" s="76" t="s">
        <v>232</v>
      </c>
      <c r="V255" s="76" t="s">
        <v>72</v>
      </c>
      <c r="W255" s="76" t="s">
        <v>62</v>
      </c>
      <c r="X255" s="76" t="s">
        <v>73</v>
      </c>
      <c r="Y255" s="76" t="s">
        <v>3187</v>
      </c>
      <c r="Z255" s="76" t="s">
        <v>3742</v>
      </c>
      <c r="AA255" s="73">
        <f>IF(Table5[[#This Row],[task_success]]="Yes",1,0)</f>
        <v>1</v>
      </c>
      <c r="AB255" s="73">
        <f>IF(Table5[[#This Row],[task_success]]="Partial",1,0)</f>
        <v>0</v>
      </c>
      <c r="AC255" s="73">
        <f>IF(Table5[[#This Row],[task_success]]="No",1,0)</f>
        <v>0</v>
      </c>
      <c r="AD255" s="76">
        <v>0</v>
      </c>
      <c r="AE255" s="76">
        <v>1</v>
      </c>
      <c r="AF255" s="76">
        <v>0</v>
      </c>
      <c r="AG255" s="74">
        <f>IF(OR(Table5[[#This Row],[severity]]="Medium",Table5[[#This Row],[severity]]="High"),1,0)</f>
        <v>0</v>
      </c>
      <c r="AH255" s="73" t="str">
        <f>TRIM(Table5[[#This Row],[severity]])</f>
        <v>Low</v>
      </c>
    </row>
    <row r="256" spans="1:34" ht="409.6" hidden="1">
      <c r="A256" s="72" t="s">
        <v>436</v>
      </c>
      <c r="B256" s="73" t="s">
        <v>437</v>
      </c>
      <c r="C256" s="73" t="s">
        <v>80</v>
      </c>
      <c r="D25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56" s="73" t="s">
        <v>469</v>
      </c>
      <c r="F256" s="73" t="s">
        <v>470</v>
      </c>
      <c r="G256" s="73" t="s">
        <v>471</v>
      </c>
      <c r="H256" s="73">
        <v>1</v>
      </c>
      <c r="I256" s="73" t="s">
        <v>472</v>
      </c>
      <c r="J256" s="73" t="s">
        <v>472</v>
      </c>
      <c r="K256" s="73" t="s">
        <v>2737</v>
      </c>
      <c r="L256" s="73" t="s">
        <v>473</v>
      </c>
      <c r="M256" s="73" t="s">
        <v>355</v>
      </c>
      <c r="N256" s="73" t="s">
        <v>476</v>
      </c>
      <c r="O256" s="73" t="s">
        <v>62</v>
      </c>
      <c r="P256" s="73" t="s">
        <v>61</v>
      </c>
      <c r="Q256" s="73" t="s">
        <v>62</v>
      </c>
      <c r="R256" s="73" t="s">
        <v>76</v>
      </c>
      <c r="S256" s="73" t="s">
        <v>77</v>
      </c>
      <c r="T256" s="73" t="s">
        <v>61</v>
      </c>
      <c r="U256" s="73" t="s">
        <v>478</v>
      </c>
      <c r="V256" s="73" t="s">
        <v>72</v>
      </c>
      <c r="W256" s="73" t="s">
        <v>61</v>
      </c>
      <c r="X256" s="73" t="s">
        <v>451</v>
      </c>
      <c r="Y256" s="73" t="s">
        <v>3187</v>
      </c>
      <c r="Z256" s="73" t="s">
        <v>3241</v>
      </c>
      <c r="AA256" s="73">
        <f>IF(Table5[[#This Row],[task_success]]="Yes",1,0)</f>
        <v>1</v>
      </c>
      <c r="AB256" s="73">
        <f>IF(Table5[[#This Row],[task_success]]="Partial",1,0)</f>
        <v>0</v>
      </c>
      <c r="AC256" s="73">
        <f>IF(Table5[[#This Row],[task_success]]="No",1,0)</f>
        <v>0</v>
      </c>
      <c r="AD256" s="73">
        <v>0</v>
      </c>
      <c r="AE256" s="73">
        <v>1</v>
      </c>
      <c r="AF256" s="73">
        <v>0</v>
      </c>
      <c r="AG256" s="74">
        <f>IF(OR(Table5[[#This Row],[severity]]="Medium",Table5[[#This Row],[severity]]="High"),1,0)</f>
        <v>0</v>
      </c>
      <c r="AH256" s="73" t="str">
        <f>TRIM(Table5[[#This Row],[severity]])</f>
        <v>Low</v>
      </c>
    </row>
    <row r="257" spans="1:34" ht="409.6" hidden="1">
      <c r="A257" s="75" t="s">
        <v>436</v>
      </c>
      <c r="B257" s="76" t="s">
        <v>437</v>
      </c>
      <c r="C257" s="76" t="s">
        <v>80</v>
      </c>
      <c r="D25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57" s="76" t="s">
        <v>482</v>
      </c>
      <c r="F257" s="76" t="s">
        <v>2748</v>
      </c>
      <c r="G257" s="76" t="s">
        <v>484</v>
      </c>
      <c r="H257" s="76">
        <v>1</v>
      </c>
      <c r="I257" s="76" t="s">
        <v>2749</v>
      </c>
      <c r="J257" s="76" t="s">
        <v>2749</v>
      </c>
      <c r="K257" s="76" t="s">
        <v>486</v>
      </c>
      <c r="L257" s="76" t="s">
        <v>487</v>
      </c>
      <c r="M257" s="76" t="s">
        <v>491</v>
      </c>
      <c r="N257" s="76" t="s">
        <v>492</v>
      </c>
      <c r="O257" s="76" t="s">
        <v>102</v>
      </c>
      <c r="P257" s="76" t="s">
        <v>61</v>
      </c>
      <c r="Q257" s="76" t="s">
        <v>62</v>
      </c>
      <c r="R257" s="76" t="s">
        <v>138</v>
      </c>
      <c r="S257" s="76" t="s">
        <v>64</v>
      </c>
      <c r="T257" s="76" t="s">
        <v>62</v>
      </c>
      <c r="U257" s="76" t="s">
        <v>493</v>
      </c>
      <c r="V257" s="76" t="s">
        <v>162</v>
      </c>
      <c r="W257" s="76" t="s">
        <v>62</v>
      </c>
      <c r="X257" s="76" t="s">
        <v>73</v>
      </c>
      <c r="Y257" s="76" t="s">
        <v>3187</v>
      </c>
      <c r="Z257" s="76" t="s">
        <v>3874</v>
      </c>
      <c r="AA257" s="73">
        <f>IF(Table5[[#This Row],[task_success]]="Yes",1,0)</f>
        <v>0</v>
      </c>
      <c r="AB257" s="73">
        <f>IF(Table5[[#This Row],[task_success]]="Partial",1,0)</f>
        <v>1</v>
      </c>
      <c r="AC257" s="73">
        <f>IF(Table5[[#This Row],[task_success]]="No",1,0)</f>
        <v>0</v>
      </c>
      <c r="AD257" s="76">
        <v>0</v>
      </c>
      <c r="AE257" s="76">
        <v>1</v>
      </c>
      <c r="AF257" s="76">
        <v>1</v>
      </c>
      <c r="AG257" s="74">
        <f>IF(OR(Table5[[#This Row],[severity]]="Medium",Table5[[#This Row],[severity]]="High"),1,0)</f>
        <v>1</v>
      </c>
      <c r="AH257" s="73" t="str">
        <f>TRIM(Table5[[#This Row],[severity]])</f>
        <v>High</v>
      </c>
    </row>
    <row r="258" spans="1:34" ht="284.25" hidden="1">
      <c r="A258" s="72" t="s">
        <v>436</v>
      </c>
      <c r="B258" s="73" t="s">
        <v>437</v>
      </c>
      <c r="C258" s="73" t="s">
        <v>114</v>
      </c>
      <c r="D25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58" s="73" t="s">
        <v>497</v>
      </c>
      <c r="F258" s="73" t="s">
        <v>498</v>
      </c>
      <c r="G258" s="73" t="s">
        <v>2754</v>
      </c>
      <c r="H258" s="73">
        <v>1</v>
      </c>
      <c r="I258" s="73" t="s">
        <v>500</v>
      </c>
      <c r="J258" s="73" t="s">
        <v>500</v>
      </c>
      <c r="K258" s="73" t="s">
        <v>501</v>
      </c>
      <c r="L258" s="73" t="s">
        <v>502</v>
      </c>
      <c r="M258" s="73" t="s">
        <v>507</v>
      </c>
      <c r="N258" s="73" t="s">
        <v>508</v>
      </c>
      <c r="O258" s="73" t="s">
        <v>62</v>
      </c>
      <c r="P258" s="73" t="s">
        <v>61</v>
      </c>
      <c r="Q258" s="73" t="s">
        <v>62</v>
      </c>
      <c r="R258" s="73" t="s">
        <v>3424</v>
      </c>
      <c r="S258" s="73" t="s">
        <v>77</v>
      </c>
      <c r="T258" s="73" t="s">
        <v>61</v>
      </c>
      <c r="U258" s="73" t="s">
        <v>505</v>
      </c>
      <c r="V258" s="73" t="s">
        <v>72</v>
      </c>
      <c r="W258" s="73" t="s">
        <v>61</v>
      </c>
      <c r="X258" s="73" t="s">
        <v>506</v>
      </c>
      <c r="Y258" s="73" t="s">
        <v>3187</v>
      </c>
      <c r="Z258" s="73" t="s">
        <v>3636</v>
      </c>
      <c r="AA258" s="73">
        <f>IF(Table5[[#This Row],[task_success]]="Yes",1,0)</f>
        <v>1</v>
      </c>
      <c r="AB258" s="73">
        <f>IF(Table5[[#This Row],[task_success]]="Partial",1,0)</f>
        <v>0</v>
      </c>
      <c r="AC258" s="73">
        <f>IF(Table5[[#This Row],[task_success]]="No",1,0)</f>
        <v>0</v>
      </c>
      <c r="AD258" s="73">
        <v>0</v>
      </c>
      <c r="AE258" s="73">
        <v>1</v>
      </c>
      <c r="AF258" s="73">
        <v>0</v>
      </c>
      <c r="AG258" s="74">
        <f>IF(OR(Table5[[#This Row],[severity]]="Medium",Table5[[#This Row],[severity]]="High"),1,0)</f>
        <v>0</v>
      </c>
      <c r="AH258" s="73" t="str">
        <f>TRIM(Table5[[#This Row],[severity]])</f>
        <v>Low</v>
      </c>
    </row>
    <row r="259" spans="1:34" ht="409.6" hidden="1">
      <c r="A259" s="75" t="s">
        <v>436</v>
      </c>
      <c r="B259" s="76" t="s">
        <v>437</v>
      </c>
      <c r="C259" s="76" t="s">
        <v>149</v>
      </c>
      <c r="D25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59" s="76" t="s">
        <v>511</v>
      </c>
      <c r="F259" s="76" t="s">
        <v>512</v>
      </c>
      <c r="G259" s="76" t="s">
        <v>513</v>
      </c>
      <c r="H259" s="76">
        <v>1</v>
      </c>
      <c r="I259" s="76" t="s">
        <v>2756</v>
      </c>
      <c r="J259" s="76" t="s">
        <v>2756</v>
      </c>
      <c r="K259" s="76" t="s">
        <v>2757</v>
      </c>
      <c r="L259" s="76" t="s">
        <v>516</v>
      </c>
      <c r="M259" s="76" t="s">
        <v>521</v>
      </c>
      <c r="N259" s="76" t="s">
        <v>522</v>
      </c>
      <c r="O259" s="76" t="s">
        <v>62</v>
      </c>
      <c r="P259" s="76" t="s">
        <v>61</v>
      </c>
      <c r="Q259" s="76" t="s">
        <v>62</v>
      </c>
      <c r="R259" s="76" t="s">
        <v>3674</v>
      </c>
      <c r="S259" s="76" t="s">
        <v>64</v>
      </c>
      <c r="T259" s="76" t="s">
        <v>61</v>
      </c>
      <c r="U259" s="76" t="s">
        <v>520</v>
      </c>
      <c r="V259" s="76" t="s">
        <v>72</v>
      </c>
      <c r="W259" s="76" t="s">
        <v>62</v>
      </c>
      <c r="X259" s="76" t="s">
        <v>73</v>
      </c>
      <c r="Y259" s="76" t="s">
        <v>3187</v>
      </c>
      <c r="Z259" s="76" t="s">
        <v>3892</v>
      </c>
      <c r="AA259" s="73">
        <f>IF(Table5[[#This Row],[task_success]]="Yes",1,0)</f>
        <v>1</v>
      </c>
      <c r="AB259" s="73">
        <f>IF(Table5[[#This Row],[task_success]]="Partial",1,0)</f>
        <v>0</v>
      </c>
      <c r="AC259" s="73">
        <f>IF(Table5[[#This Row],[task_success]]="No",1,0)</f>
        <v>0</v>
      </c>
      <c r="AD259" s="76">
        <v>0</v>
      </c>
      <c r="AE259" s="76">
        <v>1</v>
      </c>
      <c r="AF259" s="76">
        <v>0</v>
      </c>
      <c r="AG259" s="74">
        <f>IF(OR(Table5[[#This Row],[severity]]="Medium",Table5[[#This Row],[severity]]="High"),1,0)</f>
        <v>1</v>
      </c>
      <c r="AH259" s="73" t="str">
        <f>TRIM(Table5[[#This Row],[severity]])</f>
        <v>High</v>
      </c>
    </row>
    <row r="260" spans="1:34" ht="409.6" hidden="1">
      <c r="A260" s="72" t="s">
        <v>436</v>
      </c>
      <c r="B260" s="73" t="s">
        <v>437</v>
      </c>
      <c r="C260" s="73" t="s">
        <v>149</v>
      </c>
      <c r="D26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60" s="73" t="s">
        <v>525</v>
      </c>
      <c r="F260" s="73" t="s">
        <v>526</v>
      </c>
      <c r="G260" s="73" t="s">
        <v>527</v>
      </c>
      <c r="H260" s="73">
        <v>1</v>
      </c>
      <c r="I260" s="73" t="s">
        <v>528</v>
      </c>
      <c r="J260" s="73" t="s">
        <v>528</v>
      </c>
      <c r="K260" s="73" t="s">
        <v>529</v>
      </c>
      <c r="L260" s="73" t="s">
        <v>530</v>
      </c>
      <c r="M260" s="73" t="s">
        <v>534</v>
      </c>
      <c r="N260" s="73" t="s">
        <v>535</v>
      </c>
      <c r="O260" s="73" t="s">
        <v>62</v>
      </c>
      <c r="P260" s="73" t="s">
        <v>61</v>
      </c>
      <c r="Q260" s="73" t="s">
        <v>62</v>
      </c>
      <c r="R260" s="73" t="s">
        <v>536</v>
      </c>
      <c r="S260" s="73" t="s">
        <v>77</v>
      </c>
      <c r="T260" s="73" t="s">
        <v>61</v>
      </c>
      <c r="U260" s="73" t="s">
        <v>537</v>
      </c>
      <c r="V260" s="73" t="s">
        <v>72</v>
      </c>
      <c r="W260" s="73" t="s">
        <v>62</v>
      </c>
      <c r="X260" s="73" t="s">
        <v>73</v>
      </c>
      <c r="Y260" s="73" t="s">
        <v>3187</v>
      </c>
      <c r="Z260" s="73" t="s">
        <v>3852</v>
      </c>
      <c r="AA260" s="73">
        <f>IF(Table5[[#This Row],[task_success]]="Yes",1,0)</f>
        <v>1</v>
      </c>
      <c r="AB260" s="73">
        <f>IF(Table5[[#This Row],[task_success]]="Partial",1,0)</f>
        <v>0</v>
      </c>
      <c r="AC260" s="73">
        <f>IF(Table5[[#This Row],[task_success]]="No",1,0)</f>
        <v>0</v>
      </c>
      <c r="AD260" s="73">
        <v>0</v>
      </c>
      <c r="AE260" s="73">
        <v>1</v>
      </c>
      <c r="AF260" s="73">
        <v>0</v>
      </c>
      <c r="AG260" s="74">
        <f>IF(OR(Table5[[#This Row],[severity]]="Medium",Table5[[#This Row],[severity]]="High"),1,0)</f>
        <v>0</v>
      </c>
      <c r="AH260" s="73" t="str">
        <f>TRIM(Table5[[#This Row],[severity]])</f>
        <v>Low</v>
      </c>
    </row>
    <row r="261" spans="1:34" ht="234" hidden="1">
      <c r="A261" s="75" t="s">
        <v>540</v>
      </c>
      <c r="B261" s="76" t="s">
        <v>541</v>
      </c>
      <c r="C261" s="76" t="s">
        <v>149</v>
      </c>
      <c r="D26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61" s="76" t="s">
        <v>542</v>
      </c>
      <c r="F261" s="76">
        <v>1866432</v>
      </c>
      <c r="G261" s="76" t="s">
        <v>2762</v>
      </c>
      <c r="H261" s="76">
        <v>1</v>
      </c>
      <c r="I261" s="76" t="s">
        <v>545</v>
      </c>
      <c r="J261" s="76" t="s">
        <v>545</v>
      </c>
      <c r="K261" s="76" t="s">
        <v>2763</v>
      </c>
      <c r="L261" s="76" t="s">
        <v>547</v>
      </c>
      <c r="M261" s="76" t="s">
        <v>550</v>
      </c>
      <c r="N261" s="76" t="s">
        <v>551</v>
      </c>
      <c r="O261" s="76" t="s">
        <v>62</v>
      </c>
      <c r="P261" s="76" t="s">
        <v>61</v>
      </c>
      <c r="Q261" s="76" t="s">
        <v>62</v>
      </c>
      <c r="R261" s="76" t="s">
        <v>76</v>
      </c>
      <c r="S261" s="76" t="s">
        <v>77</v>
      </c>
      <c r="T261" s="76" t="s">
        <v>61</v>
      </c>
      <c r="U261" s="76" t="s">
        <v>89</v>
      </c>
      <c r="V261" s="76" t="s">
        <v>72</v>
      </c>
      <c r="W261" s="76" t="s">
        <v>62</v>
      </c>
      <c r="X261" s="76" t="s">
        <v>73</v>
      </c>
      <c r="Y261" s="76" t="s">
        <v>3187</v>
      </c>
      <c r="Z261" s="76" t="s">
        <v>3367</v>
      </c>
      <c r="AA261" s="73">
        <f>IF(Table5[[#This Row],[task_success]]="Yes",1,0)</f>
        <v>1</v>
      </c>
      <c r="AB261" s="73">
        <f>IF(Table5[[#This Row],[task_success]]="Partial",1,0)</f>
        <v>0</v>
      </c>
      <c r="AC261" s="73">
        <f>IF(Table5[[#This Row],[task_success]]="No",1,0)</f>
        <v>0</v>
      </c>
      <c r="AD261" s="76">
        <v>0</v>
      </c>
      <c r="AE261" s="76">
        <v>1</v>
      </c>
      <c r="AF261" s="76">
        <v>0</v>
      </c>
      <c r="AG261" s="74">
        <f>IF(OR(Table5[[#This Row],[severity]]="Medium",Table5[[#This Row],[severity]]="High"),1,0)</f>
        <v>0</v>
      </c>
      <c r="AH261" s="73" t="str">
        <f>TRIM(Table5[[#This Row],[severity]])</f>
        <v>Low</v>
      </c>
    </row>
    <row r="262" spans="1:34" ht="234" hidden="1">
      <c r="A262" s="72" t="s">
        <v>556</v>
      </c>
      <c r="B262" s="73" t="s">
        <v>557</v>
      </c>
      <c r="C262" s="73" t="s">
        <v>51</v>
      </c>
      <c r="D26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62" s="73" t="s">
        <v>558</v>
      </c>
      <c r="F262" s="73" t="s">
        <v>559</v>
      </c>
      <c r="G262" s="73" t="s">
        <v>560</v>
      </c>
      <c r="H262" s="73">
        <v>1</v>
      </c>
      <c r="I262" s="73" t="s">
        <v>561</v>
      </c>
      <c r="J262" s="73" t="s">
        <v>561</v>
      </c>
      <c r="K262" s="73" t="s">
        <v>2769</v>
      </c>
      <c r="L262" s="73" t="s">
        <v>563</v>
      </c>
      <c r="M262" s="73" t="s">
        <v>567</v>
      </c>
      <c r="N262" s="73" t="s">
        <v>568</v>
      </c>
      <c r="O262" s="73" t="s">
        <v>62</v>
      </c>
      <c r="P262" s="73" t="s">
        <v>61</v>
      </c>
      <c r="Q262" s="73" t="s">
        <v>62</v>
      </c>
      <c r="R262" s="73" t="s">
        <v>76</v>
      </c>
      <c r="S262" s="73" t="s">
        <v>77</v>
      </c>
      <c r="T262" s="73" t="s">
        <v>61</v>
      </c>
      <c r="U262" s="73" t="s">
        <v>89</v>
      </c>
      <c r="V262" s="73" t="s">
        <v>72</v>
      </c>
      <c r="W262" s="73" t="s">
        <v>62</v>
      </c>
      <c r="X262" s="73" t="s">
        <v>73</v>
      </c>
      <c r="Y262" s="73" t="s">
        <v>3187</v>
      </c>
      <c r="Z262" s="73" t="s">
        <v>3689</v>
      </c>
      <c r="AA262" s="73">
        <f>IF(Table5[[#This Row],[task_success]]="Yes",1,0)</f>
        <v>1</v>
      </c>
      <c r="AB262" s="73">
        <f>IF(Table5[[#This Row],[task_success]]="Partial",1,0)</f>
        <v>0</v>
      </c>
      <c r="AC262" s="73">
        <f>IF(Table5[[#This Row],[task_success]]="No",1,0)</f>
        <v>0</v>
      </c>
      <c r="AD262" s="73">
        <v>0</v>
      </c>
      <c r="AE262" s="73">
        <v>1</v>
      </c>
      <c r="AF262" s="73">
        <v>0</v>
      </c>
      <c r="AG262" s="74">
        <f>IF(OR(Table5[[#This Row],[severity]]="Medium",Table5[[#This Row],[severity]]="High"),1,0)</f>
        <v>0</v>
      </c>
      <c r="AH262" s="73" t="str">
        <f>TRIM(Table5[[#This Row],[severity]])</f>
        <v>Low</v>
      </c>
    </row>
    <row r="263" spans="1:34" ht="409.6" hidden="1">
      <c r="A263" s="75" t="s">
        <v>556</v>
      </c>
      <c r="B263" s="76" t="s">
        <v>557</v>
      </c>
      <c r="C263" s="76" t="s">
        <v>51</v>
      </c>
      <c r="D26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63" s="76" t="s">
        <v>573</v>
      </c>
      <c r="F263" s="76" t="s">
        <v>574</v>
      </c>
      <c r="G263" s="76" t="s">
        <v>575</v>
      </c>
      <c r="H263" s="76">
        <v>1</v>
      </c>
      <c r="I263" s="76" t="s">
        <v>576</v>
      </c>
      <c r="J263" s="76" t="s">
        <v>576</v>
      </c>
      <c r="K263" s="76" t="s">
        <v>2772</v>
      </c>
      <c r="L263" s="76" t="s">
        <v>578</v>
      </c>
      <c r="M263" s="76" t="s">
        <v>254</v>
      </c>
      <c r="N263" s="76" t="s">
        <v>581</v>
      </c>
      <c r="O263" s="76" t="s">
        <v>62</v>
      </c>
      <c r="P263" s="76" t="s">
        <v>61</v>
      </c>
      <c r="Q263" s="76" t="s">
        <v>62</v>
      </c>
      <c r="R263" s="76" t="s">
        <v>76</v>
      </c>
      <c r="S263" s="76" t="s">
        <v>77</v>
      </c>
      <c r="T263" s="76" t="s">
        <v>61</v>
      </c>
      <c r="U263" s="76" t="s">
        <v>582</v>
      </c>
      <c r="V263" s="76" t="s">
        <v>72</v>
      </c>
      <c r="W263" s="76" t="s">
        <v>61</v>
      </c>
      <c r="X263" s="76" t="s">
        <v>506</v>
      </c>
      <c r="Y263" s="76" t="s">
        <v>3187</v>
      </c>
      <c r="Z263" s="76" t="s">
        <v>3453</v>
      </c>
      <c r="AA263" s="73">
        <f>IF(Table5[[#This Row],[task_success]]="Yes",1,0)</f>
        <v>1</v>
      </c>
      <c r="AB263" s="73">
        <f>IF(Table5[[#This Row],[task_success]]="Partial",1,0)</f>
        <v>0</v>
      </c>
      <c r="AC263" s="73">
        <f>IF(Table5[[#This Row],[task_success]]="No",1,0)</f>
        <v>0</v>
      </c>
      <c r="AD263" s="76">
        <v>0</v>
      </c>
      <c r="AE263" s="76">
        <v>1</v>
      </c>
      <c r="AF263" s="76">
        <v>0</v>
      </c>
      <c r="AG263" s="74">
        <f>IF(OR(Table5[[#This Row],[severity]]="Medium",Table5[[#This Row],[severity]]="High"),1,0)</f>
        <v>0</v>
      </c>
      <c r="AH263" s="73" t="str">
        <f>TRIM(Table5[[#This Row],[severity]])</f>
        <v>Low</v>
      </c>
    </row>
    <row r="264" spans="1:34" ht="409.6" hidden="1">
      <c r="A264" s="72" t="s">
        <v>556</v>
      </c>
      <c r="B264" s="73" t="s">
        <v>557</v>
      </c>
      <c r="C264" s="73" t="s">
        <v>80</v>
      </c>
      <c r="D26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64" s="73" t="s">
        <v>585</v>
      </c>
      <c r="F264" s="73" t="s">
        <v>586</v>
      </c>
      <c r="G264" s="73" t="s">
        <v>587</v>
      </c>
      <c r="H264" s="73">
        <v>1</v>
      </c>
      <c r="I264" s="73" t="s">
        <v>588</v>
      </c>
      <c r="J264" s="73" t="s">
        <v>588</v>
      </c>
      <c r="K264" s="73" t="s">
        <v>4039</v>
      </c>
      <c r="L264" s="73" t="s">
        <v>590</v>
      </c>
      <c r="M264" s="73" t="s">
        <v>594</v>
      </c>
      <c r="N264" s="73" t="s">
        <v>595</v>
      </c>
      <c r="O264" s="73" t="s">
        <v>61</v>
      </c>
      <c r="P264" s="73" t="s">
        <v>61</v>
      </c>
      <c r="Q264" s="73" t="s">
        <v>62</v>
      </c>
      <c r="R264" s="73" t="s">
        <v>63</v>
      </c>
      <c r="S264" s="73" t="s">
        <v>64</v>
      </c>
      <c r="T264" s="73" t="s">
        <v>62</v>
      </c>
      <c r="U264" s="73" t="s">
        <v>596</v>
      </c>
      <c r="V264" s="73" t="s">
        <v>66</v>
      </c>
      <c r="W264" s="73" t="s">
        <v>62</v>
      </c>
      <c r="X264" s="73" t="s">
        <v>73</v>
      </c>
      <c r="Y264" s="73" t="s">
        <v>3187</v>
      </c>
      <c r="Z264" s="73" t="s">
        <v>3514</v>
      </c>
      <c r="AA264" s="73">
        <f>IF(Table5[[#This Row],[task_success]]="Yes",1,0)</f>
        <v>0</v>
      </c>
      <c r="AB264" s="73">
        <f>IF(Table5[[#This Row],[task_success]]="Partial",1,0)</f>
        <v>0</v>
      </c>
      <c r="AC264" s="73">
        <f>IF(Table5[[#This Row],[task_success]]="No",1,0)</f>
        <v>1</v>
      </c>
      <c r="AD264" s="73">
        <v>0</v>
      </c>
      <c r="AE264" s="73">
        <v>1</v>
      </c>
      <c r="AF264" s="73">
        <v>1</v>
      </c>
      <c r="AG264" s="74">
        <f>IF(OR(Table5[[#This Row],[severity]]="Medium",Table5[[#This Row],[severity]]="High"),1,0)</f>
        <v>1</v>
      </c>
      <c r="AH264" s="73" t="str">
        <f>TRIM(Table5[[#This Row],[severity]])</f>
        <v>High</v>
      </c>
    </row>
    <row r="265" spans="1:34" ht="234" hidden="1">
      <c r="A265" s="75" t="s">
        <v>600</v>
      </c>
      <c r="B265" s="76" t="s">
        <v>601</v>
      </c>
      <c r="C265" s="76" t="s">
        <v>51</v>
      </c>
      <c r="D26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65" s="76" t="s">
        <v>602</v>
      </c>
      <c r="F265" s="76" t="s">
        <v>603</v>
      </c>
      <c r="G265" s="76" t="s">
        <v>604</v>
      </c>
      <c r="H265" s="76">
        <v>1</v>
      </c>
      <c r="I265" s="76" t="s">
        <v>605</v>
      </c>
      <c r="J265" s="76" t="s">
        <v>605</v>
      </c>
      <c r="K265" s="76" t="s">
        <v>606</v>
      </c>
      <c r="L265" s="76" t="s">
        <v>607</v>
      </c>
      <c r="M265" s="76" t="s">
        <v>355</v>
      </c>
      <c r="N265" s="76" t="s">
        <v>609</v>
      </c>
      <c r="O265" s="76" t="s">
        <v>62</v>
      </c>
      <c r="P265" s="76" t="s">
        <v>61</v>
      </c>
      <c r="Q265" s="76" t="s">
        <v>62</v>
      </c>
      <c r="R265" s="76" t="s">
        <v>76</v>
      </c>
      <c r="S265" s="76" t="s">
        <v>77</v>
      </c>
      <c r="T265" s="76" t="s">
        <v>61</v>
      </c>
      <c r="U265" s="76" t="s">
        <v>89</v>
      </c>
      <c r="V265" s="76" t="s">
        <v>72</v>
      </c>
      <c r="W265" s="76" t="s">
        <v>62</v>
      </c>
      <c r="X265" s="76" t="s">
        <v>73</v>
      </c>
      <c r="Y265" s="76" t="s">
        <v>3187</v>
      </c>
      <c r="Z265" s="76" t="s">
        <v>3242</v>
      </c>
      <c r="AA265" s="73">
        <f>IF(Table5[[#This Row],[task_success]]="Yes",1,0)</f>
        <v>1</v>
      </c>
      <c r="AB265" s="73">
        <f>IF(Table5[[#This Row],[task_success]]="Partial",1,0)</f>
        <v>0</v>
      </c>
      <c r="AC265" s="73">
        <f>IF(Table5[[#This Row],[task_success]]="No",1,0)</f>
        <v>0</v>
      </c>
      <c r="AD265" s="76">
        <v>0</v>
      </c>
      <c r="AE265" s="76">
        <v>1</v>
      </c>
      <c r="AF265" s="76">
        <v>0</v>
      </c>
      <c r="AG265" s="74">
        <f>IF(OR(Table5[[#This Row],[severity]]="Medium",Table5[[#This Row],[severity]]="High"),1,0)</f>
        <v>0</v>
      </c>
      <c r="AH265" s="73" t="str">
        <f>TRIM(Table5[[#This Row],[severity]])</f>
        <v>Low</v>
      </c>
    </row>
    <row r="266" spans="1:34" ht="409.6" hidden="1">
      <c r="A266" s="72" t="s">
        <v>600</v>
      </c>
      <c r="B266" s="73" t="s">
        <v>612</v>
      </c>
      <c r="C266" s="73" t="s">
        <v>51</v>
      </c>
      <c r="D26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66" s="73" t="s">
        <v>613</v>
      </c>
      <c r="F266" s="73" t="s">
        <v>614</v>
      </c>
      <c r="G266" s="73" t="s">
        <v>615</v>
      </c>
      <c r="H266" s="73">
        <v>1</v>
      </c>
      <c r="I266" s="73" t="s">
        <v>616</v>
      </c>
      <c r="J266" s="73" t="s">
        <v>616</v>
      </c>
      <c r="K266" s="73" t="s">
        <v>617</v>
      </c>
      <c r="L266" s="73" t="s">
        <v>618</v>
      </c>
      <c r="M266" s="73" t="s">
        <v>622</v>
      </c>
      <c r="N266" s="73" t="s">
        <v>623</v>
      </c>
      <c r="O266" s="73" t="s">
        <v>62</v>
      </c>
      <c r="P266" s="73" t="s">
        <v>61</v>
      </c>
      <c r="Q266" s="73" t="s">
        <v>62</v>
      </c>
      <c r="R266" s="73" t="s">
        <v>536</v>
      </c>
      <c r="S266" s="73" t="s">
        <v>64</v>
      </c>
      <c r="T266" s="73" t="s">
        <v>61</v>
      </c>
      <c r="U266" s="73" t="s">
        <v>624</v>
      </c>
      <c r="V266" s="73" t="s">
        <v>72</v>
      </c>
      <c r="W266" s="73" t="s">
        <v>62</v>
      </c>
      <c r="X266" s="73" t="s">
        <v>73</v>
      </c>
      <c r="Y266" s="73" t="s">
        <v>3187</v>
      </c>
      <c r="Z266" s="73" t="s">
        <v>3567</v>
      </c>
      <c r="AA266" s="73">
        <f>IF(Table5[[#This Row],[task_success]]="Yes",1,0)</f>
        <v>1</v>
      </c>
      <c r="AB266" s="73">
        <f>IF(Table5[[#This Row],[task_success]]="Partial",1,0)</f>
        <v>0</v>
      </c>
      <c r="AC266" s="73">
        <f>IF(Table5[[#This Row],[task_success]]="No",1,0)</f>
        <v>0</v>
      </c>
      <c r="AD266" s="73">
        <v>0</v>
      </c>
      <c r="AE266" s="73">
        <v>1</v>
      </c>
      <c r="AF266" s="73">
        <v>0</v>
      </c>
      <c r="AG266" s="74">
        <f>IF(OR(Table5[[#This Row],[severity]]="Medium",Table5[[#This Row],[severity]]="High"),1,0)</f>
        <v>1</v>
      </c>
      <c r="AH266" s="73" t="str">
        <f>TRIM(Table5[[#This Row],[severity]])</f>
        <v>High</v>
      </c>
    </row>
    <row r="267" spans="1:34" ht="409.6" hidden="1">
      <c r="A267" s="75" t="s">
        <v>600</v>
      </c>
      <c r="B267" s="76" t="s">
        <v>612</v>
      </c>
      <c r="C267" s="76" t="s">
        <v>80</v>
      </c>
      <c r="D26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67" s="76" t="s">
        <v>628</v>
      </c>
      <c r="F267" s="76" t="s">
        <v>2779</v>
      </c>
      <c r="G267" s="76" t="s">
        <v>630</v>
      </c>
      <c r="H267" s="76">
        <v>2</v>
      </c>
      <c r="I267" s="76" t="s">
        <v>631</v>
      </c>
      <c r="J267" s="76" t="s">
        <v>632</v>
      </c>
      <c r="K267" s="76" t="s">
        <v>633</v>
      </c>
      <c r="L267" s="76" t="s">
        <v>634</v>
      </c>
      <c r="M267" s="76" t="s">
        <v>638</v>
      </c>
      <c r="N267" s="76" t="s">
        <v>639</v>
      </c>
      <c r="O267" s="76" t="s">
        <v>62</v>
      </c>
      <c r="P267" s="76" t="s">
        <v>61</v>
      </c>
      <c r="Q267" s="76" t="s">
        <v>62</v>
      </c>
      <c r="R267" s="76" t="s">
        <v>76</v>
      </c>
      <c r="S267" s="76" t="s">
        <v>77</v>
      </c>
      <c r="T267" s="76" t="s">
        <v>61</v>
      </c>
      <c r="U267" s="76" t="s">
        <v>4065</v>
      </c>
      <c r="V267" s="76" t="s">
        <v>72</v>
      </c>
      <c r="W267" s="76" t="s">
        <v>61</v>
      </c>
      <c r="X267" s="76" t="s">
        <v>637</v>
      </c>
      <c r="Y267" s="76" t="s">
        <v>3187</v>
      </c>
      <c r="Z267" s="76" t="s">
        <v>3301</v>
      </c>
      <c r="AA267" s="73">
        <f>IF(Table5[[#This Row],[task_success]]="Yes",1,0)</f>
        <v>1</v>
      </c>
      <c r="AB267" s="73">
        <f>IF(Table5[[#This Row],[task_success]]="Partial",1,0)</f>
        <v>0</v>
      </c>
      <c r="AC267" s="73">
        <f>IF(Table5[[#This Row],[task_success]]="No",1,0)</f>
        <v>0</v>
      </c>
      <c r="AD267" s="76">
        <v>0</v>
      </c>
      <c r="AE267" s="76">
        <v>1</v>
      </c>
      <c r="AF267" s="76">
        <v>0</v>
      </c>
      <c r="AG267" s="74">
        <f>IF(OR(Table5[[#This Row],[severity]]="Medium",Table5[[#This Row],[severity]]="High"),1,0)</f>
        <v>0</v>
      </c>
      <c r="AH267" s="73" t="str">
        <f>TRIM(Table5[[#This Row],[severity]])</f>
        <v>Low</v>
      </c>
    </row>
    <row r="268" spans="1:34" ht="234" hidden="1">
      <c r="A268" s="72" t="s">
        <v>600</v>
      </c>
      <c r="B268" s="73" t="s">
        <v>612</v>
      </c>
      <c r="C268" s="73" t="s">
        <v>80</v>
      </c>
      <c r="D26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68" s="73" t="s">
        <v>628</v>
      </c>
      <c r="F268" s="73" t="s">
        <v>2779</v>
      </c>
      <c r="G268" s="73" t="s">
        <v>630</v>
      </c>
      <c r="H268" s="73">
        <v>2</v>
      </c>
      <c r="I268" s="73" t="s">
        <v>631</v>
      </c>
      <c r="J268" s="73" t="s">
        <v>643</v>
      </c>
      <c r="K268" s="73" t="s">
        <v>633</v>
      </c>
      <c r="L268" s="73" t="s">
        <v>634</v>
      </c>
      <c r="M268" s="73" t="s">
        <v>646</v>
      </c>
      <c r="N268" s="73" t="s">
        <v>647</v>
      </c>
      <c r="O268" s="73" t="s">
        <v>62</v>
      </c>
      <c r="P268" s="73" t="s">
        <v>61</v>
      </c>
      <c r="Q268" s="73" t="s">
        <v>62</v>
      </c>
      <c r="R268" s="73" t="s">
        <v>76</v>
      </c>
      <c r="S268" s="73" t="s">
        <v>77</v>
      </c>
      <c r="T268" s="73" t="s">
        <v>61</v>
      </c>
      <c r="U268" s="73" t="s">
        <v>89</v>
      </c>
      <c r="V268" s="73" t="s">
        <v>72</v>
      </c>
      <c r="W268" s="73" t="s">
        <v>62</v>
      </c>
      <c r="X268" s="73" t="s">
        <v>73</v>
      </c>
      <c r="Y268" s="73" t="s">
        <v>3187</v>
      </c>
      <c r="Z268" s="73" t="s">
        <v>3302</v>
      </c>
      <c r="AA268" s="73">
        <f>IF(Table5[[#This Row],[task_success]]="Yes",1,0)</f>
        <v>1</v>
      </c>
      <c r="AB268" s="73">
        <f>IF(Table5[[#This Row],[task_success]]="Partial",1,0)</f>
        <v>0</v>
      </c>
      <c r="AC268" s="73">
        <f>IF(Table5[[#This Row],[task_success]]="No",1,0)</f>
        <v>0</v>
      </c>
      <c r="AD268" s="73">
        <v>0</v>
      </c>
      <c r="AE268" s="73">
        <v>1</v>
      </c>
      <c r="AF268" s="73">
        <v>0</v>
      </c>
      <c r="AG268" s="74">
        <f>IF(OR(Table5[[#This Row],[severity]]="Medium",Table5[[#This Row],[severity]]="High"),1,0)</f>
        <v>0</v>
      </c>
      <c r="AH268" s="73" t="str">
        <f>TRIM(Table5[[#This Row],[severity]])</f>
        <v>Low</v>
      </c>
    </row>
    <row r="269" spans="1:34" ht="351" hidden="1">
      <c r="A269" s="75" t="s">
        <v>600</v>
      </c>
      <c r="B269" s="76" t="s">
        <v>612</v>
      </c>
      <c r="C269" s="76" t="s">
        <v>114</v>
      </c>
      <c r="D26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69" s="76" t="s">
        <v>650</v>
      </c>
      <c r="F269" s="76" t="s">
        <v>651</v>
      </c>
      <c r="G269" s="76" t="s">
        <v>652</v>
      </c>
      <c r="H269" s="76">
        <v>1</v>
      </c>
      <c r="I269" s="76" t="s">
        <v>653</v>
      </c>
      <c r="J269" s="76" t="s">
        <v>653</v>
      </c>
      <c r="K269" s="76" t="s">
        <v>654</v>
      </c>
      <c r="L269" s="76" t="s">
        <v>655</v>
      </c>
      <c r="M269" s="76" t="s">
        <v>659</v>
      </c>
      <c r="N269" s="76" t="s">
        <v>660</v>
      </c>
      <c r="O269" s="76" t="s">
        <v>62</v>
      </c>
      <c r="P269" s="76" t="s">
        <v>61</v>
      </c>
      <c r="Q269" s="76" t="s">
        <v>62</v>
      </c>
      <c r="R269" s="76" t="s">
        <v>76</v>
      </c>
      <c r="S269" s="76" t="s">
        <v>77</v>
      </c>
      <c r="T269" s="76" t="s">
        <v>61</v>
      </c>
      <c r="U269" s="76" t="s">
        <v>658</v>
      </c>
      <c r="V269" s="76" t="s">
        <v>72</v>
      </c>
      <c r="W269" s="76" t="s">
        <v>62</v>
      </c>
      <c r="X269" s="76" t="s">
        <v>73</v>
      </c>
      <c r="Y269" s="76" t="s">
        <v>3187</v>
      </c>
      <c r="Z269" s="76" t="s">
        <v>3443</v>
      </c>
      <c r="AA269" s="73">
        <f>IF(Table5[[#This Row],[task_success]]="Yes",1,0)</f>
        <v>1</v>
      </c>
      <c r="AB269" s="73">
        <f>IF(Table5[[#This Row],[task_success]]="Partial",1,0)</f>
        <v>0</v>
      </c>
      <c r="AC269" s="73">
        <f>IF(Table5[[#This Row],[task_success]]="No",1,0)</f>
        <v>0</v>
      </c>
      <c r="AD269" s="76">
        <v>0</v>
      </c>
      <c r="AE269" s="76">
        <v>1</v>
      </c>
      <c r="AF269" s="76">
        <v>0</v>
      </c>
      <c r="AG269" s="74">
        <f>IF(OR(Table5[[#This Row],[severity]]="Medium",Table5[[#This Row],[severity]]="High"),1,0)</f>
        <v>0</v>
      </c>
      <c r="AH269" s="73" t="str">
        <f>TRIM(Table5[[#This Row],[severity]])</f>
        <v>Low</v>
      </c>
    </row>
    <row r="270" spans="1:34" ht="234" hidden="1">
      <c r="A270" s="72" t="s">
        <v>600</v>
      </c>
      <c r="B270" s="73" t="s">
        <v>612</v>
      </c>
      <c r="C270" s="73" t="s">
        <v>114</v>
      </c>
      <c r="D27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70" s="73" t="s">
        <v>663</v>
      </c>
      <c r="F270" s="73" t="s">
        <v>2782</v>
      </c>
      <c r="G270" s="73" t="s">
        <v>665</v>
      </c>
      <c r="H270" s="73">
        <v>1</v>
      </c>
      <c r="I270" s="73" t="s">
        <v>666</v>
      </c>
      <c r="J270" s="73" t="s">
        <v>666</v>
      </c>
      <c r="K270" s="73" t="s">
        <v>667</v>
      </c>
      <c r="L270" s="73" t="s">
        <v>668</v>
      </c>
      <c r="M270" s="73" t="s">
        <v>447</v>
      </c>
      <c r="N270" s="73" t="s">
        <v>670</v>
      </c>
      <c r="O270" s="73" t="s">
        <v>62</v>
      </c>
      <c r="P270" s="73" t="s">
        <v>61</v>
      </c>
      <c r="Q270" s="73" t="s">
        <v>62</v>
      </c>
      <c r="R270" s="73" t="s">
        <v>76</v>
      </c>
      <c r="S270" s="73" t="s">
        <v>77</v>
      </c>
      <c r="T270" s="73" t="s">
        <v>61</v>
      </c>
      <c r="U270" s="73" t="s">
        <v>89</v>
      </c>
      <c r="V270" s="73" t="s">
        <v>72</v>
      </c>
      <c r="W270" s="73" t="s">
        <v>62</v>
      </c>
      <c r="X270" s="73" t="s">
        <v>73</v>
      </c>
      <c r="Y270" s="73" t="s">
        <v>3187</v>
      </c>
      <c r="Z270" s="73" t="s">
        <v>3562</v>
      </c>
      <c r="AA270" s="73">
        <f>IF(Table5[[#This Row],[task_success]]="Yes",1,0)</f>
        <v>1</v>
      </c>
      <c r="AB270" s="73">
        <f>IF(Table5[[#This Row],[task_success]]="Partial",1,0)</f>
        <v>0</v>
      </c>
      <c r="AC270" s="73">
        <f>IF(Table5[[#This Row],[task_success]]="No",1,0)</f>
        <v>0</v>
      </c>
      <c r="AD270" s="73">
        <v>0</v>
      </c>
      <c r="AE270" s="73">
        <v>1</v>
      </c>
      <c r="AF270" s="73">
        <v>0</v>
      </c>
      <c r="AG270" s="74">
        <f>IF(OR(Table5[[#This Row],[severity]]="Medium",Table5[[#This Row],[severity]]="High"),1,0)</f>
        <v>0</v>
      </c>
      <c r="AH270" s="73" t="str">
        <f>TRIM(Table5[[#This Row],[severity]])</f>
        <v>Low</v>
      </c>
    </row>
    <row r="271" spans="1:34" ht="234" hidden="1">
      <c r="A271" s="75" t="s">
        <v>600</v>
      </c>
      <c r="B271" s="76" t="s">
        <v>612</v>
      </c>
      <c r="C271" s="76" t="s">
        <v>149</v>
      </c>
      <c r="D27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71" s="76" t="s">
        <v>672</v>
      </c>
      <c r="F271" s="76" t="s">
        <v>673</v>
      </c>
      <c r="G271" s="76" t="s">
        <v>674</v>
      </c>
      <c r="H271" s="76">
        <v>1</v>
      </c>
      <c r="I271" s="76" t="s">
        <v>675</v>
      </c>
      <c r="J271" s="76" t="s">
        <v>675</v>
      </c>
      <c r="K271" s="76" t="s">
        <v>676</v>
      </c>
      <c r="L271" s="76" t="s">
        <v>677</v>
      </c>
      <c r="M271" s="76" t="s">
        <v>682</v>
      </c>
      <c r="N271" s="76" t="s">
        <v>683</v>
      </c>
      <c r="O271" s="76" t="s">
        <v>62</v>
      </c>
      <c r="P271" s="76" t="s">
        <v>61</v>
      </c>
      <c r="Q271" s="76" t="s">
        <v>62</v>
      </c>
      <c r="R271" s="76" t="s">
        <v>76</v>
      </c>
      <c r="S271" s="76" t="s">
        <v>77</v>
      </c>
      <c r="T271" s="76" t="s">
        <v>61</v>
      </c>
      <c r="U271" s="76" t="s">
        <v>89</v>
      </c>
      <c r="V271" s="76" t="s">
        <v>72</v>
      </c>
      <c r="W271" s="76" t="s">
        <v>62</v>
      </c>
      <c r="X271" s="76" t="s">
        <v>73</v>
      </c>
      <c r="Y271" s="76" t="s">
        <v>3187</v>
      </c>
      <c r="Z271" s="76" t="s">
        <v>3243</v>
      </c>
      <c r="AA271" s="73">
        <f>IF(Table5[[#This Row],[task_success]]="Yes",1,0)</f>
        <v>1</v>
      </c>
      <c r="AB271" s="73">
        <f>IF(Table5[[#This Row],[task_success]]="Partial",1,0)</f>
        <v>0</v>
      </c>
      <c r="AC271" s="73">
        <f>IF(Table5[[#This Row],[task_success]]="No",1,0)</f>
        <v>0</v>
      </c>
      <c r="AD271" s="76">
        <v>0</v>
      </c>
      <c r="AE271" s="76">
        <v>1</v>
      </c>
      <c r="AF271" s="76">
        <v>0</v>
      </c>
      <c r="AG271" s="74">
        <f>IF(OR(Table5[[#This Row],[severity]]="Medium",Table5[[#This Row],[severity]]="High"),1,0)</f>
        <v>0</v>
      </c>
      <c r="AH271" s="73" t="str">
        <f>TRIM(Table5[[#This Row],[severity]])</f>
        <v>Low</v>
      </c>
    </row>
    <row r="272" spans="1:34" ht="234" hidden="1">
      <c r="A272" s="72" t="s">
        <v>600</v>
      </c>
      <c r="B272" s="73" t="s">
        <v>612</v>
      </c>
      <c r="C272" s="73" t="s">
        <v>149</v>
      </c>
      <c r="D27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72" s="73" t="s">
        <v>686</v>
      </c>
      <c r="F272" s="73" t="s">
        <v>687</v>
      </c>
      <c r="G272" s="73" t="s">
        <v>688</v>
      </c>
      <c r="H272" s="73">
        <v>1</v>
      </c>
      <c r="I272" s="73" t="s">
        <v>689</v>
      </c>
      <c r="J272" s="73" t="s">
        <v>689</v>
      </c>
      <c r="K272" s="73" t="s">
        <v>690</v>
      </c>
      <c r="L272" s="73" t="s">
        <v>691</v>
      </c>
      <c r="M272" s="73" t="s">
        <v>696</v>
      </c>
      <c r="N272" s="73" t="s">
        <v>697</v>
      </c>
      <c r="O272" s="73" t="s">
        <v>62</v>
      </c>
      <c r="P272" s="73" t="s">
        <v>61</v>
      </c>
      <c r="Q272" s="73" t="s">
        <v>62</v>
      </c>
      <c r="R272" s="73" t="s">
        <v>76</v>
      </c>
      <c r="S272" s="73" t="s">
        <v>77</v>
      </c>
      <c r="T272" s="73" t="s">
        <v>61</v>
      </c>
      <c r="U272" s="73" t="s">
        <v>89</v>
      </c>
      <c r="V272" s="73" t="s">
        <v>72</v>
      </c>
      <c r="W272" s="73" t="s">
        <v>62</v>
      </c>
      <c r="X272" s="73" t="s">
        <v>73</v>
      </c>
      <c r="Y272" s="73" t="s">
        <v>3187</v>
      </c>
      <c r="Z272" s="73" t="s">
        <v>3586</v>
      </c>
      <c r="AA272" s="73">
        <f>IF(Table5[[#This Row],[task_success]]="Yes",1,0)</f>
        <v>1</v>
      </c>
      <c r="AB272" s="73">
        <f>IF(Table5[[#This Row],[task_success]]="Partial",1,0)</f>
        <v>0</v>
      </c>
      <c r="AC272" s="73">
        <f>IF(Table5[[#This Row],[task_success]]="No",1,0)</f>
        <v>0</v>
      </c>
      <c r="AD272" s="73">
        <v>0</v>
      </c>
      <c r="AE272" s="73">
        <v>1</v>
      </c>
      <c r="AF272" s="73">
        <v>0</v>
      </c>
      <c r="AG272" s="74">
        <f>IF(OR(Table5[[#This Row],[severity]]="Medium",Table5[[#This Row],[severity]]="High"),1,0)</f>
        <v>0</v>
      </c>
      <c r="AH272" s="73" t="str">
        <f>TRIM(Table5[[#This Row],[severity]])</f>
        <v>Low</v>
      </c>
    </row>
    <row r="273" spans="1:34" ht="234" hidden="1">
      <c r="A273" s="75" t="s">
        <v>600</v>
      </c>
      <c r="B273" s="76" t="s">
        <v>612</v>
      </c>
      <c r="C273" s="76" t="s">
        <v>305</v>
      </c>
      <c r="D27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273" s="76" t="s">
        <v>700</v>
      </c>
      <c r="F273" s="76" t="s">
        <v>2784</v>
      </c>
      <c r="G273" s="76" t="s">
        <v>702</v>
      </c>
      <c r="H273" s="76">
        <v>1</v>
      </c>
      <c r="I273" s="76" t="s">
        <v>703</v>
      </c>
      <c r="J273" s="76" t="s">
        <v>703</v>
      </c>
      <c r="K273" s="76" t="s">
        <v>4040</v>
      </c>
      <c r="L273" s="76" t="s">
        <v>705</v>
      </c>
      <c r="M273" s="76" t="s">
        <v>708</v>
      </c>
      <c r="N273" s="76" t="s">
        <v>709</v>
      </c>
      <c r="O273" s="76" t="s">
        <v>62</v>
      </c>
      <c r="P273" s="76" t="s">
        <v>61</v>
      </c>
      <c r="Q273" s="76" t="s">
        <v>62</v>
      </c>
      <c r="R273" s="76" t="s">
        <v>76</v>
      </c>
      <c r="S273" s="76" t="s">
        <v>77</v>
      </c>
      <c r="T273" s="76" t="s">
        <v>61</v>
      </c>
      <c r="U273" s="76" t="s">
        <v>89</v>
      </c>
      <c r="V273" s="76" t="s">
        <v>72</v>
      </c>
      <c r="W273" s="76" t="s">
        <v>62</v>
      </c>
      <c r="X273" s="76" t="s">
        <v>73</v>
      </c>
      <c r="Y273" s="76" t="s">
        <v>3187</v>
      </c>
      <c r="Z273" s="76" t="s">
        <v>3604</v>
      </c>
      <c r="AA273" s="73">
        <f>IF(Table5[[#This Row],[task_success]]="Yes",1,0)</f>
        <v>1</v>
      </c>
      <c r="AB273" s="73">
        <f>IF(Table5[[#This Row],[task_success]]="Partial",1,0)</f>
        <v>0</v>
      </c>
      <c r="AC273" s="73">
        <f>IF(Table5[[#This Row],[task_success]]="No",1,0)</f>
        <v>0</v>
      </c>
      <c r="AD273" s="76">
        <v>0</v>
      </c>
      <c r="AE273" s="76">
        <v>1</v>
      </c>
      <c r="AF273" s="76">
        <v>0</v>
      </c>
      <c r="AG273" s="74">
        <f>IF(OR(Table5[[#This Row],[severity]]="Medium",Table5[[#This Row],[severity]]="High"),1,0)</f>
        <v>0</v>
      </c>
      <c r="AH273" s="73" t="str">
        <f>TRIM(Table5[[#This Row],[severity]])</f>
        <v>Low</v>
      </c>
    </row>
    <row r="274" spans="1:34" ht="409.6" hidden="1">
      <c r="A274" s="72" t="s">
        <v>712</v>
      </c>
      <c r="B274" s="73" t="s">
        <v>713</v>
      </c>
      <c r="C274" s="73" t="s">
        <v>80</v>
      </c>
      <c r="D27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74" s="73" t="s">
        <v>714</v>
      </c>
      <c r="F274" s="73" t="s">
        <v>715</v>
      </c>
      <c r="G274" s="73" t="s">
        <v>716</v>
      </c>
      <c r="H274" s="73">
        <v>1</v>
      </c>
      <c r="I274" s="73" t="s">
        <v>717</v>
      </c>
      <c r="J274" s="73" t="s">
        <v>717</v>
      </c>
      <c r="K274" s="73" t="s">
        <v>718</v>
      </c>
      <c r="L274" s="73" t="s">
        <v>719</v>
      </c>
      <c r="M274" s="73" t="s">
        <v>724</v>
      </c>
      <c r="N274" s="73" t="s">
        <v>725</v>
      </c>
      <c r="O274" s="73" t="s">
        <v>62</v>
      </c>
      <c r="P274" s="73" t="s">
        <v>61</v>
      </c>
      <c r="Q274" s="73" t="s">
        <v>62</v>
      </c>
      <c r="R274" s="73" t="s">
        <v>3449</v>
      </c>
      <c r="S274" s="73" t="s">
        <v>125</v>
      </c>
      <c r="T274" s="73" t="s">
        <v>61</v>
      </c>
      <c r="U274" s="73" t="s">
        <v>726</v>
      </c>
      <c r="V274" s="73" t="s">
        <v>72</v>
      </c>
      <c r="W274" s="73" t="s">
        <v>62</v>
      </c>
      <c r="X274" s="73" t="s">
        <v>73</v>
      </c>
      <c r="Y274" s="73" t="s">
        <v>3187</v>
      </c>
      <c r="Z274" s="73" t="s">
        <v>3244</v>
      </c>
      <c r="AA274" s="73">
        <f>IF(Table5[[#This Row],[task_success]]="Yes",1,0)</f>
        <v>1</v>
      </c>
      <c r="AB274" s="73">
        <f>IF(Table5[[#This Row],[task_success]]="Partial",1,0)</f>
        <v>0</v>
      </c>
      <c r="AC274" s="73">
        <f>IF(Table5[[#This Row],[task_success]]="No",1,0)</f>
        <v>0</v>
      </c>
      <c r="AD274" s="73">
        <v>0</v>
      </c>
      <c r="AE274" s="73">
        <v>1</v>
      </c>
      <c r="AF274" s="73">
        <v>0</v>
      </c>
      <c r="AG274" s="74">
        <f>IF(OR(Table5[[#This Row],[severity]]="Medium",Table5[[#This Row],[severity]]="High"),1,0)</f>
        <v>1</v>
      </c>
      <c r="AH274" s="73" t="str">
        <f>TRIM(Table5[[#This Row],[severity]])</f>
        <v>Medium</v>
      </c>
    </row>
    <row r="275" spans="1:34" ht="409.6" hidden="1">
      <c r="A275" s="75" t="s">
        <v>712</v>
      </c>
      <c r="B275" s="76" t="s">
        <v>713</v>
      </c>
      <c r="C275" s="76" t="s">
        <v>149</v>
      </c>
      <c r="D27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75" s="76" t="s">
        <v>730</v>
      </c>
      <c r="F275" s="76" t="s">
        <v>2790</v>
      </c>
      <c r="G275" s="76" t="s">
        <v>732</v>
      </c>
      <c r="H275" s="76">
        <v>1</v>
      </c>
      <c r="I275" s="76" t="s">
        <v>717</v>
      </c>
      <c r="J275" s="76" t="s">
        <v>717</v>
      </c>
      <c r="K275" s="76" t="s">
        <v>733</v>
      </c>
      <c r="L275" s="76" t="s">
        <v>734</v>
      </c>
      <c r="M275" s="76" t="s">
        <v>724</v>
      </c>
      <c r="N275" s="76" t="s">
        <v>738</v>
      </c>
      <c r="O275" s="76" t="s">
        <v>62</v>
      </c>
      <c r="P275" s="76" t="s">
        <v>61</v>
      </c>
      <c r="Q275" s="76" t="s">
        <v>62</v>
      </c>
      <c r="R275" s="76" t="s">
        <v>3424</v>
      </c>
      <c r="S275" s="76" t="s">
        <v>77</v>
      </c>
      <c r="T275" s="76" t="s">
        <v>61</v>
      </c>
      <c r="U275" s="76" t="s">
        <v>739</v>
      </c>
      <c r="V275" s="76" t="s">
        <v>72</v>
      </c>
      <c r="W275" s="76" t="s">
        <v>62</v>
      </c>
      <c r="X275" s="76" t="s">
        <v>73</v>
      </c>
      <c r="Y275" s="76" t="s">
        <v>3187</v>
      </c>
      <c r="Z275" s="76" t="s">
        <v>3245</v>
      </c>
      <c r="AA275" s="73">
        <f>IF(Table5[[#This Row],[task_success]]="Yes",1,0)</f>
        <v>1</v>
      </c>
      <c r="AB275" s="73">
        <f>IF(Table5[[#This Row],[task_success]]="Partial",1,0)</f>
        <v>0</v>
      </c>
      <c r="AC275" s="73">
        <f>IF(Table5[[#This Row],[task_success]]="No",1,0)</f>
        <v>0</v>
      </c>
      <c r="AD275" s="76">
        <v>0</v>
      </c>
      <c r="AE275" s="76">
        <v>1</v>
      </c>
      <c r="AF275" s="76">
        <v>0</v>
      </c>
      <c r="AG275" s="74">
        <f>IF(OR(Table5[[#This Row],[severity]]="Medium",Table5[[#This Row],[severity]]="High"),1,0)</f>
        <v>0</v>
      </c>
      <c r="AH275" s="73" t="str">
        <f>TRIM(Table5[[#This Row],[severity]])</f>
        <v>Low</v>
      </c>
    </row>
    <row r="276" spans="1:34" ht="234" hidden="1">
      <c r="A276" s="72" t="s">
        <v>743</v>
      </c>
      <c r="B276" s="73" t="s">
        <v>744</v>
      </c>
      <c r="C276" s="73" t="s">
        <v>51</v>
      </c>
      <c r="D27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76" s="73" t="s">
        <v>745</v>
      </c>
      <c r="F276" s="73" t="s">
        <v>746</v>
      </c>
      <c r="G276" s="73" t="s">
        <v>747</v>
      </c>
      <c r="H276" s="73">
        <v>1</v>
      </c>
      <c r="I276" s="73" t="s">
        <v>748</v>
      </c>
      <c r="J276" s="73" t="s">
        <v>748</v>
      </c>
      <c r="K276" s="73" t="s">
        <v>749</v>
      </c>
      <c r="L276" s="73" t="s">
        <v>750</v>
      </c>
      <c r="M276" s="73" t="s">
        <v>447</v>
      </c>
      <c r="N276" s="73" t="s">
        <v>752</v>
      </c>
      <c r="O276" s="73" t="s">
        <v>62</v>
      </c>
      <c r="P276" s="73" t="s">
        <v>61</v>
      </c>
      <c r="Q276" s="73" t="s">
        <v>62</v>
      </c>
      <c r="R276" s="73" t="s">
        <v>76</v>
      </c>
      <c r="S276" s="73" t="s">
        <v>77</v>
      </c>
      <c r="T276" s="73" t="s">
        <v>61</v>
      </c>
      <c r="U276" s="73" t="s">
        <v>89</v>
      </c>
      <c r="V276" s="73" t="s">
        <v>72</v>
      </c>
      <c r="W276" s="73" t="s">
        <v>62</v>
      </c>
      <c r="X276" s="73" t="s">
        <v>73</v>
      </c>
      <c r="Y276" s="73" t="s">
        <v>3187</v>
      </c>
      <c r="Z276" s="73" t="s">
        <v>3399</v>
      </c>
      <c r="AA276" s="73">
        <f>IF(Table5[[#This Row],[task_success]]="Yes",1,0)</f>
        <v>1</v>
      </c>
      <c r="AB276" s="73">
        <f>IF(Table5[[#This Row],[task_success]]="Partial",1,0)</f>
        <v>0</v>
      </c>
      <c r="AC276" s="73">
        <f>IF(Table5[[#This Row],[task_success]]="No",1,0)</f>
        <v>0</v>
      </c>
      <c r="AD276" s="73">
        <v>0</v>
      </c>
      <c r="AE276" s="73">
        <v>1</v>
      </c>
      <c r="AF276" s="73">
        <v>0</v>
      </c>
      <c r="AG276" s="74">
        <f>IF(OR(Table5[[#This Row],[severity]]="Medium",Table5[[#This Row],[severity]]="High"),1,0)</f>
        <v>0</v>
      </c>
      <c r="AH276" s="73" t="str">
        <f>TRIM(Table5[[#This Row],[severity]])</f>
        <v>Low</v>
      </c>
    </row>
    <row r="277" spans="1:34" ht="409.6" hidden="1">
      <c r="A277" s="75" t="s">
        <v>743</v>
      </c>
      <c r="B277" s="76" t="s">
        <v>744</v>
      </c>
      <c r="C277" s="76" t="s">
        <v>51</v>
      </c>
      <c r="D27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77" s="76" t="s">
        <v>755</v>
      </c>
      <c r="F277" s="76" t="s">
        <v>756</v>
      </c>
      <c r="G277" s="76" t="s">
        <v>757</v>
      </c>
      <c r="H277" s="76">
        <v>2</v>
      </c>
      <c r="I277" s="76" t="s">
        <v>758</v>
      </c>
      <c r="J277" s="76" t="s">
        <v>759</v>
      </c>
      <c r="K277" s="76" t="s">
        <v>760</v>
      </c>
      <c r="L277" s="76" t="s">
        <v>761</v>
      </c>
      <c r="M277" s="76" t="s">
        <v>765</v>
      </c>
      <c r="N277" s="76" t="s">
        <v>766</v>
      </c>
      <c r="O277" s="76" t="s">
        <v>62</v>
      </c>
      <c r="P277" s="76" t="s">
        <v>61</v>
      </c>
      <c r="Q277" s="76" t="s">
        <v>62</v>
      </c>
      <c r="R277" s="76" t="s">
        <v>76</v>
      </c>
      <c r="S277" s="76" t="s">
        <v>77</v>
      </c>
      <c r="T277" s="76" t="s">
        <v>61</v>
      </c>
      <c r="U277" s="76" t="s">
        <v>764</v>
      </c>
      <c r="V277" s="76" t="s">
        <v>72</v>
      </c>
      <c r="W277" s="76" t="s">
        <v>62</v>
      </c>
      <c r="X277" s="76" t="s">
        <v>73</v>
      </c>
      <c r="Y277" s="76" t="s">
        <v>3187</v>
      </c>
      <c r="Z277" s="76" t="s">
        <v>3377</v>
      </c>
      <c r="AA277" s="73">
        <f>IF(Table5[[#This Row],[task_success]]="Yes",1,0)</f>
        <v>1</v>
      </c>
      <c r="AB277" s="73">
        <f>IF(Table5[[#This Row],[task_success]]="Partial",1,0)</f>
        <v>0</v>
      </c>
      <c r="AC277" s="73">
        <f>IF(Table5[[#This Row],[task_success]]="No",1,0)</f>
        <v>0</v>
      </c>
      <c r="AD277" s="76">
        <v>0</v>
      </c>
      <c r="AE277" s="76">
        <v>1</v>
      </c>
      <c r="AF277" s="76">
        <v>0</v>
      </c>
      <c r="AG277" s="74">
        <f>IF(OR(Table5[[#This Row],[severity]]="Medium",Table5[[#This Row],[severity]]="High"),1,0)</f>
        <v>0</v>
      </c>
      <c r="AH277" s="73" t="str">
        <f>TRIM(Table5[[#This Row],[severity]])</f>
        <v>Low</v>
      </c>
    </row>
    <row r="278" spans="1:34" ht="409.6" hidden="1">
      <c r="A278" s="72" t="s">
        <v>743</v>
      </c>
      <c r="B278" s="73" t="s">
        <v>744</v>
      </c>
      <c r="C278" s="73" t="s">
        <v>51</v>
      </c>
      <c r="D27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78" s="73" t="s">
        <v>755</v>
      </c>
      <c r="F278" s="73" t="s">
        <v>756</v>
      </c>
      <c r="G278" s="73" t="s">
        <v>757</v>
      </c>
      <c r="H278" s="73">
        <v>2</v>
      </c>
      <c r="I278" s="73" t="s">
        <v>758</v>
      </c>
      <c r="J278" s="73" t="s">
        <v>769</v>
      </c>
      <c r="K278" s="73" t="s">
        <v>760</v>
      </c>
      <c r="L278" s="73" t="s">
        <v>761</v>
      </c>
      <c r="M278" s="73" t="s">
        <v>773</v>
      </c>
      <c r="N278" s="73" t="s">
        <v>774</v>
      </c>
      <c r="O278" s="73" t="s">
        <v>62</v>
      </c>
      <c r="P278" s="73" t="s">
        <v>61</v>
      </c>
      <c r="Q278" s="73" t="s">
        <v>62</v>
      </c>
      <c r="R278" s="73" t="s">
        <v>76</v>
      </c>
      <c r="S278" s="73" t="s">
        <v>77</v>
      </c>
      <c r="T278" s="73" t="s">
        <v>61</v>
      </c>
      <c r="U278" s="73" t="s">
        <v>772</v>
      </c>
      <c r="V278" s="73" t="s">
        <v>72</v>
      </c>
      <c r="W278" s="73" t="s">
        <v>62</v>
      </c>
      <c r="X278" s="73" t="s">
        <v>73</v>
      </c>
      <c r="Y278" s="73" t="s">
        <v>3187</v>
      </c>
      <c r="Z278" s="73" t="s">
        <v>3376</v>
      </c>
      <c r="AA278" s="73">
        <f>IF(Table5[[#This Row],[task_success]]="Yes",1,0)</f>
        <v>1</v>
      </c>
      <c r="AB278" s="73">
        <f>IF(Table5[[#This Row],[task_success]]="Partial",1,0)</f>
        <v>0</v>
      </c>
      <c r="AC278" s="73">
        <f>IF(Table5[[#This Row],[task_success]]="No",1,0)</f>
        <v>0</v>
      </c>
      <c r="AD278" s="73">
        <v>0</v>
      </c>
      <c r="AE278" s="73">
        <v>1</v>
      </c>
      <c r="AF278" s="73">
        <v>0</v>
      </c>
      <c r="AG278" s="74">
        <f>IF(OR(Table5[[#This Row],[severity]]="Medium",Table5[[#This Row],[severity]]="High"),1,0)</f>
        <v>0</v>
      </c>
      <c r="AH278" s="73" t="str">
        <f>TRIM(Table5[[#This Row],[severity]])</f>
        <v>Low</v>
      </c>
    </row>
    <row r="279" spans="1:34" ht="267.75" hidden="1">
      <c r="A279" s="75" t="s">
        <v>743</v>
      </c>
      <c r="B279" s="76" t="s">
        <v>744</v>
      </c>
      <c r="C279" s="76" t="s">
        <v>80</v>
      </c>
      <c r="D27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79" s="76" t="s">
        <v>777</v>
      </c>
      <c r="F279" s="76" t="s">
        <v>778</v>
      </c>
      <c r="G279" s="76" t="s">
        <v>779</v>
      </c>
      <c r="H279" s="76">
        <v>2</v>
      </c>
      <c r="I279" s="76" t="s">
        <v>780</v>
      </c>
      <c r="J279" s="76" t="s">
        <v>781</v>
      </c>
      <c r="K279" s="76" t="s">
        <v>782</v>
      </c>
      <c r="L279" s="76" t="s">
        <v>783</v>
      </c>
      <c r="M279" s="76" t="s">
        <v>682</v>
      </c>
      <c r="N279" s="76" t="s">
        <v>786</v>
      </c>
      <c r="O279" s="76" t="s">
        <v>62</v>
      </c>
      <c r="P279" s="76" t="s">
        <v>61</v>
      </c>
      <c r="Q279" s="76" t="s">
        <v>62</v>
      </c>
      <c r="R279" s="76" t="s">
        <v>76</v>
      </c>
      <c r="S279" s="76" t="s">
        <v>77</v>
      </c>
      <c r="T279" s="76" t="s">
        <v>61</v>
      </c>
      <c r="U279" s="76" t="s">
        <v>785</v>
      </c>
      <c r="V279" s="76" t="s">
        <v>72</v>
      </c>
      <c r="W279" s="76" t="s">
        <v>62</v>
      </c>
      <c r="X279" s="76" t="s">
        <v>73</v>
      </c>
      <c r="Y279" s="76" t="s">
        <v>3187</v>
      </c>
      <c r="Z279" s="76" t="s">
        <v>3246</v>
      </c>
      <c r="AA279" s="73">
        <f>IF(Table5[[#This Row],[task_success]]="Yes",1,0)</f>
        <v>1</v>
      </c>
      <c r="AB279" s="73">
        <f>IF(Table5[[#This Row],[task_success]]="Partial",1,0)</f>
        <v>0</v>
      </c>
      <c r="AC279" s="73">
        <f>IF(Table5[[#This Row],[task_success]]="No",1,0)</f>
        <v>0</v>
      </c>
      <c r="AD279" s="76">
        <v>0</v>
      </c>
      <c r="AE279" s="76">
        <v>1</v>
      </c>
      <c r="AF279" s="76">
        <v>0</v>
      </c>
      <c r="AG279" s="74">
        <f>IF(OR(Table5[[#This Row],[severity]]="Medium",Table5[[#This Row],[severity]]="High"),1,0)</f>
        <v>0</v>
      </c>
      <c r="AH279" s="73" t="str">
        <f>TRIM(Table5[[#This Row],[severity]])</f>
        <v>Low</v>
      </c>
    </row>
    <row r="280" spans="1:34" ht="409.6" hidden="1">
      <c r="A280" s="72" t="s">
        <v>743</v>
      </c>
      <c r="B280" s="73" t="s">
        <v>744</v>
      </c>
      <c r="C280" s="73" t="s">
        <v>80</v>
      </c>
      <c r="D28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280" s="73" t="s">
        <v>777</v>
      </c>
      <c r="F280" s="73" t="s">
        <v>778</v>
      </c>
      <c r="G280" s="73" t="s">
        <v>779</v>
      </c>
      <c r="H280" s="73">
        <v>2</v>
      </c>
      <c r="I280" s="73" t="s">
        <v>780</v>
      </c>
      <c r="J280" s="73" t="s">
        <v>759</v>
      </c>
      <c r="K280" s="73" t="s">
        <v>782</v>
      </c>
      <c r="L280" s="73" t="s">
        <v>783</v>
      </c>
      <c r="M280" s="73" t="s">
        <v>765</v>
      </c>
      <c r="N280" s="73" t="s">
        <v>789</v>
      </c>
      <c r="O280" s="73" t="s">
        <v>62</v>
      </c>
      <c r="P280" s="73" t="s">
        <v>61</v>
      </c>
      <c r="Q280" s="73" t="s">
        <v>62</v>
      </c>
      <c r="R280" s="73" t="s">
        <v>76</v>
      </c>
      <c r="S280" s="73" t="s">
        <v>77</v>
      </c>
      <c r="T280" s="73" t="s">
        <v>61</v>
      </c>
      <c r="U280" s="73" t="s">
        <v>791</v>
      </c>
      <c r="V280" s="73" t="s">
        <v>72</v>
      </c>
      <c r="W280" s="73" t="s">
        <v>61</v>
      </c>
      <c r="X280" s="73" t="s">
        <v>506</v>
      </c>
      <c r="Y280" s="73" t="s">
        <v>3187</v>
      </c>
      <c r="Z280" s="73" t="s">
        <v>3947</v>
      </c>
      <c r="AA280" s="73">
        <f>IF(Table5[[#This Row],[task_success]]="Yes",1,0)</f>
        <v>1</v>
      </c>
      <c r="AB280" s="73">
        <f>IF(Table5[[#This Row],[task_success]]="Partial",1,0)</f>
        <v>0</v>
      </c>
      <c r="AC280" s="73">
        <f>IF(Table5[[#This Row],[task_success]]="No",1,0)</f>
        <v>0</v>
      </c>
      <c r="AD280" s="73">
        <v>0</v>
      </c>
      <c r="AE280" s="73">
        <v>1</v>
      </c>
      <c r="AF280" s="73">
        <v>0</v>
      </c>
      <c r="AG280" s="74">
        <f>IF(OR(Table5[[#This Row],[severity]]="Medium",Table5[[#This Row],[severity]]="High"),1,0)</f>
        <v>0</v>
      </c>
      <c r="AH280" s="73" t="str">
        <f>TRIM(Table5[[#This Row],[severity]])</f>
        <v>Low</v>
      </c>
    </row>
    <row r="281" spans="1:34" ht="284.25" hidden="1">
      <c r="A281" s="75" t="s">
        <v>743</v>
      </c>
      <c r="B281" s="76" t="s">
        <v>744</v>
      </c>
      <c r="C281" s="76" t="s">
        <v>114</v>
      </c>
      <c r="D28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81" s="76" t="s">
        <v>793</v>
      </c>
      <c r="F281" s="76" t="s">
        <v>2797</v>
      </c>
      <c r="G281" s="76" t="s">
        <v>795</v>
      </c>
      <c r="H281" s="76">
        <v>1</v>
      </c>
      <c r="I281" s="76" t="s">
        <v>796</v>
      </c>
      <c r="J281" s="76" t="s">
        <v>796</v>
      </c>
      <c r="K281" s="76" t="s">
        <v>2798</v>
      </c>
      <c r="L281" s="76" t="s">
        <v>798</v>
      </c>
      <c r="M281" s="76" t="s">
        <v>682</v>
      </c>
      <c r="N281" s="76" t="s">
        <v>801</v>
      </c>
      <c r="O281" s="76" t="s">
        <v>62</v>
      </c>
      <c r="P281" s="76" t="s">
        <v>61</v>
      </c>
      <c r="Q281" s="76" t="s">
        <v>62</v>
      </c>
      <c r="R281" s="76" t="s">
        <v>76</v>
      </c>
      <c r="S281" s="76" t="s">
        <v>77</v>
      </c>
      <c r="T281" s="76" t="s">
        <v>61</v>
      </c>
      <c r="U281" s="76" t="s">
        <v>4041</v>
      </c>
      <c r="V281" s="76" t="s">
        <v>72</v>
      </c>
      <c r="W281" s="76" t="s">
        <v>62</v>
      </c>
      <c r="X281" s="76" t="s">
        <v>73</v>
      </c>
      <c r="Y281" s="76" t="s">
        <v>3187</v>
      </c>
      <c r="Z281" s="76" t="s">
        <v>3247</v>
      </c>
      <c r="AA281" s="73">
        <f>IF(Table5[[#This Row],[task_success]]="Yes",1,0)</f>
        <v>1</v>
      </c>
      <c r="AB281" s="73">
        <f>IF(Table5[[#This Row],[task_success]]="Partial",1,0)</f>
        <v>0</v>
      </c>
      <c r="AC281" s="73">
        <f>IF(Table5[[#This Row],[task_success]]="No",1,0)</f>
        <v>0</v>
      </c>
      <c r="AD281" s="76">
        <v>0</v>
      </c>
      <c r="AE281" s="76">
        <v>1</v>
      </c>
      <c r="AF281" s="76">
        <v>0</v>
      </c>
      <c r="AG281" s="74">
        <f>IF(OR(Table5[[#This Row],[severity]]="Medium",Table5[[#This Row],[severity]]="High"),1,0)</f>
        <v>0</v>
      </c>
      <c r="AH281" s="73" t="str">
        <f>TRIM(Table5[[#This Row],[severity]])</f>
        <v>Low</v>
      </c>
    </row>
    <row r="282" spans="1:34" ht="409.6" hidden="1">
      <c r="A282" s="72" t="s">
        <v>743</v>
      </c>
      <c r="B282" s="73" t="s">
        <v>744</v>
      </c>
      <c r="C282" s="73" t="s">
        <v>149</v>
      </c>
      <c r="D28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82" s="73" t="s">
        <v>803</v>
      </c>
      <c r="F282" s="73" t="s">
        <v>804</v>
      </c>
      <c r="G282" s="73">
        <v>5577479</v>
      </c>
      <c r="H282" s="73">
        <v>2</v>
      </c>
      <c r="I282" s="73" t="s">
        <v>4042</v>
      </c>
      <c r="J282" s="73" t="s">
        <v>806</v>
      </c>
      <c r="K282" s="73" t="s">
        <v>807</v>
      </c>
      <c r="L282" s="73" t="s">
        <v>808</v>
      </c>
      <c r="M282" s="73" t="s">
        <v>813</v>
      </c>
      <c r="N282" s="73" t="s">
        <v>814</v>
      </c>
      <c r="O282" s="73" t="s">
        <v>62</v>
      </c>
      <c r="P282" s="73" t="s">
        <v>61</v>
      </c>
      <c r="Q282" s="73" t="s">
        <v>62</v>
      </c>
      <c r="R282" s="73" t="s">
        <v>222</v>
      </c>
      <c r="S282" s="73" t="s">
        <v>77</v>
      </c>
      <c r="T282" s="73" t="s">
        <v>61</v>
      </c>
      <c r="U282" s="73" t="s">
        <v>816</v>
      </c>
      <c r="V282" s="73" t="s">
        <v>72</v>
      </c>
      <c r="W282" s="73" t="s">
        <v>62</v>
      </c>
      <c r="X282" s="73" t="s">
        <v>73</v>
      </c>
      <c r="Y282" s="73" t="s">
        <v>3187</v>
      </c>
      <c r="Z282" s="73" t="s">
        <v>3248</v>
      </c>
      <c r="AA282" s="73">
        <f>IF(Table5[[#This Row],[task_success]]="Yes",1,0)</f>
        <v>1</v>
      </c>
      <c r="AB282" s="73">
        <f>IF(Table5[[#This Row],[task_success]]="Partial",1,0)</f>
        <v>0</v>
      </c>
      <c r="AC282" s="73">
        <f>IF(Table5[[#This Row],[task_success]]="No",1,0)</f>
        <v>0</v>
      </c>
      <c r="AD282" s="73">
        <v>0</v>
      </c>
      <c r="AE282" s="73">
        <v>1</v>
      </c>
      <c r="AF282" s="73">
        <v>0</v>
      </c>
      <c r="AG282" s="74">
        <f>IF(OR(Table5[[#This Row],[severity]]="Medium",Table5[[#This Row],[severity]]="High"),1,0)</f>
        <v>0</v>
      </c>
      <c r="AH282" s="73" t="str">
        <f>TRIM(Table5[[#This Row],[severity]])</f>
        <v>Low</v>
      </c>
    </row>
    <row r="283" spans="1:34" ht="409.6" hidden="1">
      <c r="A283" s="75" t="s">
        <v>743</v>
      </c>
      <c r="B283" s="76" t="s">
        <v>744</v>
      </c>
      <c r="C283" s="76" t="s">
        <v>149</v>
      </c>
      <c r="D28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83" s="76" t="s">
        <v>803</v>
      </c>
      <c r="F283" s="76" t="s">
        <v>804</v>
      </c>
      <c r="G283" s="76">
        <v>5577479</v>
      </c>
      <c r="H283" s="76">
        <v>2</v>
      </c>
      <c r="I283" s="76" t="s">
        <v>4042</v>
      </c>
      <c r="J283" s="76" t="s">
        <v>822</v>
      </c>
      <c r="K283" s="76" t="s">
        <v>807</v>
      </c>
      <c r="L283" s="76" t="s">
        <v>808</v>
      </c>
      <c r="M283" s="76" t="s">
        <v>827</v>
      </c>
      <c r="N283" s="76" t="s">
        <v>828</v>
      </c>
      <c r="O283" s="76" t="s">
        <v>61</v>
      </c>
      <c r="P283" s="76" t="s">
        <v>61</v>
      </c>
      <c r="Q283" s="76" t="s">
        <v>62</v>
      </c>
      <c r="R283" s="76" t="s">
        <v>3479</v>
      </c>
      <c r="S283" s="76" t="s">
        <v>125</v>
      </c>
      <c r="T283" s="76" t="s">
        <v>62</v>
      </c>
      <c r="U283" s="76" t="s">
        <v>830</v>
      </c>
      <c r="V283" s="76" t="s">
        <v>66</v>
      </c>
      <c r="W283" s="76" t="s">
        <v>62</v>
      </c>
      <c r="X283" s="76" t="s">
        <v>73</v>
      </c>
      <c r="Y283" s="76" t="s">
        <v>3187</v>
      </c>
      <c r="Z283" s="76" t="s">
        <v>3478</v>
      </c>
      <c r="AA283" s="73">
        <f>IF(Table5[[#This Row],[task_success]]="Yes",1,0)</f>
        <v>0</v>
      </c>
      <c r="AB283" s="73">
        <f>IF(Table5[[#This Row],[task_success]]="Partial",1,0)</f>
        <v>0</v>
      </c>
      <c r="AC283" s="73">
        <f>IF(Table5[[#This Row],[task_success]]="No",1,0)</f>
        <v>1</v>
      </c>
      <c r="AD283" s="76">
        <v>0</v>
      </c>
      <c r="AE283" s="76">
        <v>1</v>
      </c>
      <c r="AF283" s="76">
        <v>1</v>
      </c>
      <c r="AG283" s="74">
        <f>IF(OR(Table5[[#This Row],[severity]]="Medium",Table5[[#This Row],[severity]]="High"),1,0)</f>
        <v>1</v>
      </c>
      <c r="AH283" s="73" t="str">
        <f>TRIM(Table5[[#This Row],[severity]])</f>
        <v>Medium</v>
      </c>
    </row>
    <row r="284" spans="1:34" ht="409.6">
      <c r="A284" s="72" t="s">
        <v>743</v>
      </c>
      <c r="B284" s="87" t="s">
        <v>744</v>
      </c>
      <c r="C284" s="73" t="s">
        <v>149</v>
      </c>
      <c r="D28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84" s="73" t="s">
        <v>835</v>
      </c>
      <c r="F284" s="73" t="s">
        <v>836</v>
      </c>
      <c r="G284" s="73" t="s">
        <v>837</v>
      </c>
      <c r="H284" s="73">
        <v>1</v>
      </c>
      <c r="I284" s="73" t="s">
        <v>838</v>
      </c>
      <c r="J284" s="73" t="s">
        <v>838</v>
      </c>
      <c r="K284" s="73" t="s">
        <v>839</v>
      </c>
      <c r="L284" s="73" t="s">
        <v>840</v>
      </c>
      <c r="M284" s="73" t="s">
        <v>843</v>
      </c>
      <c r="N284" s="73" t="s">
        <v>844</v>
      </c>
      <c r="O284" s="73" t="s">
        <v>61</v>
      </c>
      <c r="P284" s="73" t="s">
        <v>61</v>
      </c>
      <c r="Q284" s="73" t="s">
        <v>62</v>
      </c>
      <c r="R284" s="73" t="s">
        <v>3856</v>
      </c>
      <c r="S284" s="73" t="s">
        <v>64</v>
      </c>
      <c r="T284" s="73" t="s">
        <v>62</v>
      </c>
      <c r="U284" s="73" t="s">
        <v>846</v>
      </c>
      <c r="V284" s="73" t="s">
        <v>66</v>
      </c>
      <c r="W284" s="73" t="s">
        <v>62</v>
      </c>
      <c r="X284" s="73" t="s">
        <v>73</v>
      </c>
      <c r="Y284" s="73" t="s">
        <v>3187</v>
      </c>
      <c r="Z284" s="73" t="s">
        <v>3855</v>
      </c>
      <c r="AA284" s="73">
        <f>IF(Table5[[#This Row],[task_success]]="Yes",1,0)</f>
        <v>0</v>
      </c>
      <c r="AB284" s="73">
        <f>IF(Table5[[#This Row],[task_success]]="Partial",1,0)</f>
        <v>0</v>
      </c>
      <c r="AC284" s="73">
        <f>IF(Table5[[#This Row],[task_success]]="No",1,0)</f>
        <v>1</v>
      </c>
      <c r="AD284" s="73">
        <v>0</v>
      </c>
      <c r="AE284" s="73">
        <v>1</v>
      </c>
      <c r="AF284" s="73">
        <v>1</v>
      </c>
      <c r="AG284" s="74">
        <f>IF(OR(Table5[[#This Row],[severity]]="Medium",Table5[[#This Row],[severity]]="High"),1,0)</f>
        <v>1</v>
      </c>
      <c r="AH284" s="73" t="str">
        <f>TRIM(Table5[[#This Row],[severity]])</f>
        <v>High</v>
      </c>
    </row>
    <row r="285" spans="1:34" ht="234" hidden="1">
      <c r="A285" s="75" t="s">
        <v>743</v>
      </c>
      <c r="B285" s="76" t="s">
        <v>744</v>
      </c>
      <c r="C285" s="76" t="s">
        <v>305</v>
      </c>
      <c r="D28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285" s="76" t="s">
        <v>851</v>
      </c>
      <c r="F285" s="76">
        <v>1577601</v>
      </c>
      <c r="G285" s="76" t="s">
        <v>852</v>
      </c>
      <c r="H285" s="76">
        <v>1</v>
      </c>
      <c r="I285" s="76" t="s">
        <v>853</v>
      </c>
      <c r="J285" s="76" t="s">
        <v>853</v>
      </c>
      <c r="K285" s="76" t="s">
        <v>854</v>
      </c>
      <c r="L285" s="76" t="s">
        <v>855</v>
      </c>
      <c r="M285" s="76" t="s">
        <v>233</v>
      </c>
      <c r="N285" s="76" t="s">
        <v>857</v>
      </c>
      <c r="O285" s="76" t="s">
        <v>62</v>
      </c>
      <c r="P285" s="76" t="s">
        <v>61</v>
      </c>
      <c r="Q285" s="76" t="s">
        <v>62</v>
      </c>
      <c r="R285" s="76" t="s">
        <v>76</v>
      </c>
      <c r="S285" s="76" t="s">
        <v>77</v>
      </c>
      <c r="T285" s="76" t="s">
        <v>61</v>
      </c>
      <c r="U285" s="76" t="s">
        <v>89</v>
      </c>
      <c r="V285" s="76" t="s">
        <v>72</v>
      </c>
      <c r="W285" s="76" t="s">
        <v>62</v>
      </c>
      <c r="X285" s="76" t="s">
        <v>73</v>
      </c>
      <c r="Y285" s="76" t="s">
        <v>3187</v>
      </c>
      <c r="Z285" s="76" t="s">
        <v>3351</v>
      </c>
      <c r="AA285" s="73">
        <f>IF(Table5[[#This Row],[task_success]]="Yes",1,0)</f>
        <v>1</v>
      </c>
      <c r="AB285" s="73">
        <f>IF(Table5[[#This Row],[task_success]]="Partial",1,0)</f>
        <v>0</v>
      </c>
      <c r="AC285" s="73">
        <f>IF(Table5[[#This Row],[task_success]]="No",1,0)</f>
        <v>0</v>
      </c>
      <c r="AD285" s="76">
        <v>0</v>
      </c>
      <c r="AE285" s="76">
        <v>1</v>
      </c>
      <c r="AF285" s="76">
        <v>0</v>
      </c>
      <c r="AG285" s="74">
        <f>IF(OR(Table5[[#This Row],[severity]]="Medium",Table5[[#This Row],[severity]]="High"),1,0)</f>
        <v>0</v>
      </c>
      <c r="AH285" s="73" t="str">
        <f>TRIM(Table5[[#This Row],[severity]])</f>
        <v>Low</v>
      </c>
    </row>
    <row r="286" spans="1:34" ht="234" hidden="1">
      <c r="A286" s="72" t="s">
        <v>743</v>
      </c>
      <c r="B286" s="73" t="s">
        <v>744</v>
      </c>
      <c r="C286" s="73" t="s">
        <v>305</v>
      </c>
      <c r="D28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286" s="73" t="s">
        <v>859</v>
      </c>
      <c r="F286" s="73" t="s">
        <v>860</v>
      </c>
      <c r="G286" s="73" t="s">
        <v>861</v>
      </c>
      <c r="H286" s="73">
        <v>1</v>
      </c>
      <c r="I286" s="73" t="s">
        <v>862</v>
      </c>
      <c r="J286" s="73" t="s">
        <v>862</v>
      </c>
      <c r="K286" s="73" t="s">
        <v>863</v>
      </c>
      <c r="L286" s="73" t="s">
        <v>864</v>
      </c>
      <c r="M286" s="73" t="s">
        <v>233</v>
      </c>
      <c r="N286" s="73" t="s">
        <v>866</v>
      </c>
      <c r="O286" s="73" t="s">
        <v>62</v>
      </c>
      <c r="P286" s="73" t="s">
        <v>61</v>
      </c>
      <c r="Q286" s="73" t="s">
        <v>62</v>
      </c>
      <c r="R286" s="73" t="s">
        <v>76</v>
      </c>
      <c r="S286" s="73" t="s">
        <v>77</v>
      </c>
      <c r="T286" s="73" t="s">
        <v>61</v>
      </c>
      <c r="U286" s="73" t="s">
        <v>89</v>
      </c>
      <c r="V286" s="73" t="s">
        <v>72</v>
      </c>
      <c r="W286" s="73" t="s">
        <v>62</v>
      </c>
      <c r="X286" s="73" t="s">
        <v>73</v>
      </c>
      <c r="Y286" s="73" t="s">
        <v>3187</v>
      </c>
      <c r="Z286" s="73" t="s">
        <v>3458</v>
      </c>
      <c r="AA286" s="73">
        <f>IF(Table5[[#This Row],[task_success]]="Yes",1,0)</f>
        <v>1</v>
      </c>
      <c r="AB286" s="73">
        <f>IF(Table5[[#This Row],[task_success]]="Partial",1,0)</f>
        <v>0</v>
      </c>
      <c r="AC286" s="73">
        <f>IF(Table5[[#This Row],[task_success]]="No",1,0)</f>
        <v>0</v>
      </c>
      <c r="AD286" s="73">
        <v>0</v>
      </c>
      <c r="AE286" s="73">
        <v>1</v>
      </c>
      <c r="AF286" s="73">
        <v>0</v>
      </c>
      <c r="AG286" s="74">
        <f>IF(OR(Table5[[#This Row],[severity]]="Medium",Table5[[#This Row],[severity]]="High"),1,0)</f>
        <v>0</v>
      </c>
      <c r="AH286" s="73" t="str">
        <f>TRIM(Table5[[#This Row],[severity]])</f>
        <v>Low</v>
      </c>
    </row>
    <row r="287" spans="1:34" ht="409.6" hidden="1">
      <c r="A287" s="75" t="s">
        <v>870</v>
      </c>
      <c r="B287" s="76" t="s">
        <v>871</v>
      </c>
      <c r="C287" s="76" t="s">
        <v>114</v>
      </c>
      <c r="D28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87" s="76" t="s">
        <v>872</v>
      </c>
      <c r="F287" s="76" t="s">
        <v>2806</v>
      </c>
      <c r="G287" s="76" t="s">
        <v>874</v>
      </c>
      <c r="H287" s="76">
        <v>2</v>
      </c>
      <c r="I287" s="76" t="s">
        <v>875</v>
      </c>
      <c r="J287" s="76" t="s">
        <v>876</v>
      </c>
      <c r="K287" s="76" t="s">
        <v>877</v>
      </c>
      <c r="L287" s="76" t="s">
        <v>878</v>
      </c>
      <c r="M287" s="76" t="s">
        <v>883</v>
      </c>
      <c r="N287" s="76" t="s">
        <v>884</v>
      </c>
      <c r="O287" s="76" t="s">
        <v>62</v>
      </c>
      <c r="P287" s="76" t="s">
        <v>61</v>
      </c>
      <c r="Q287" s="76" t="s">
        <v>62</v>
      </c>
      <c r="R287" s="76" t="s">
        <v>3462</v>
      </c>
      <c r="S287" s="76" t="s">
        <v>77</v>
      </c>
      <c r="T287" s="76" t="s">
        <v>61</v>
      </c>
      <c r="U287" s="76" t="s">
        <v>886</v>
      </c>
      <c r="V287" s="76" t="s">
        <v>72</v>
      </c>
      <c r="W287" s="76" t="s">
        <v>62</v>
      </c>
      <c r="X287" s="76" t="s">
        <v>73</v>
      </c>
      <c r="Y287" s="76" t="s">
        <v>3187</v>
      </c>
      <c r="Z287" s="76" t="s">
        <v>3747</v>
      </c>
      <c r="AA287" s="73">
        <f>IF(Table5[[#This Row],[task_success]]="Yes",1,0)</f>
        <v>1</v>
      </c>
      <c r="AB287" s="73">
        <f>IF(Table5[[#This Row],[task_success]]="Partial",1,0)</f>
        <v>0</v>
      </c>
      <c r="AC287" s="73">
        <f>IF(Table5[[#This Row],[task_success]]="No",1,0)</f>
        <v>0</v>
      </c>
      <c r="AD287" s="76">
        <v>0</v>
      </c>
      <c r="AE287" s="76">
        <v>1</v>
      </c>
      <c r="AF287" s="76">
        <v>0</v>
      </c>
      <c r="AG287" s="74">
        <f>IF(OR(Table5[[#This Row],[severity]]="Medium",Table5[[#This Row],[severity]]="High"),1,0)</f>
        <v>0</v>
      </c>
      <c r="AH287" s="73" t="str">
        <f>TRIM(Table5[[#This Row],[severity]])</f>
        <v>Low</v>
      </c>
    </row>
    <row r="288" spans="1:34" ht="409.6" hidden="1">
      <c r="A288" s="72" t="s">
        <v>870</v>
      </c>
      <c r="B288" s="73" t="s">
        <v>871</v>
      </c>
      <c r="C288" s="73" t="s">
        <v>114</v>
      </c>
      <c r="D28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88" s="73" t="s">
        <v>872</v>
      </c>
      <c r="F288" s="73" t="s">
        <v>2806</v>
      </c>
      <c r="G288" s="73" t="s">
        <v>874</v>
      </c>
      <c r="H288" s="73">
        <v>2</v>
      </c>
      <c r="I288" s="73" t="s">
        <v>875</v>
      </c>
      <c r="J288" s="73" t="s">
        <v>892</v>
      </c>
      <c r="K288" s="73" t="s">
        <v>877</v>
      </c>
      <c r="L288" s="73" t="s">
        <v>878</v>
      </c>
      <c r="M288" s="73" t="s">
        <v>896</v>
      </c>
      <c r="N288" s="73" t="s">
        <v>897</v>
      </c>
      <c r="O288" s="73" t="s">
        <v>62</v>
      </c>
      <c r="P288" s="73" t="s">
        <v>61</v>
      </c>
      <c r="Q288" s="73" t="s">
        <v>62</v>
      </c>
      <c r="R288" s="73" t="s">
        <v>3462</v>
      </c>
      <c r="S288" s="73" t="s">
        <v>77</v>
      </c>
      <c r="T288" s="73" t="s">
        <v>61</v>
      </c>
      <c r="U288" s="73" t="s">
        <v>898</v>
      </c>
      <c r="V288" s="73" t="s">
        <v>72</v>
      </c>
      <c r="W288" s="73" t="s">
        <v>62</v>
      </c>
      <c r="X288" s="73" t="s">
        <v>73</v>
      </c>
      <c r="Y288" s="73" t="s">
        <v>3187</v>
      </c>
      <c r="Z288" s="73" t="s">
        <v>3748</v>
      </c>
      <c r="AA288" s="73">
        <f>IF(Table5[[#This Row],[task_success]]="Yes",1,0)</f>
        <v>1</v>
      </c>
      <c r="AB288" s="73">
        <f>IF(Table5[[#This Row],[task_success]]="Partial",1,0)</f>
        <v>0</v>
      </c>
      <c r="AC288" s="73">
        <f>IF(Table5[[#This Row],[task_success]]="No",1,0)</f>
        <v>0</v>
      </c>
      <c r="AD288" s="73">
        <v>0</v>
      </c>
      <c r="AE288" s="73">
        <v>1</v>
      </c>
      <c r="AF288" s="73">
        <v>0</v>
      </c>
      <c r="AG288" s="74">
        <f>IF(OR(Table5[[#This Row],[severity]]="Medium",Table5[[#This Row],[severity]]="High"),1,0)</f>
        <v>0</v>
      </c>
      <c r="AH288" s="73" t="str">
        <f>TRIM(Table5[[#This Row],[severity]])</f>
        <v>Low</v>
      </c>
    </row>
    <row r="289" spans="1:34" ht="234" hidden="1">
      <c r="A289" s="75" t="s">
        <v>870</v>
      </c>
      <c r="B289" s="76" t="s">
        <v>871</v>
      </c>
      <c r="C289" s="76" t="s">
        <v>149</v>
      </c>
      <c r="D28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89" s="76" t="s">
        <v>903</v>
      </c>
      <c r="F289" s="76" t="s">
        <v>904</v>
      </c>
      <c r="G289" s="76" t="s">
        <v>905</v>
      </c>
      <c r="H289" s="76">
        <v>1</v>
      </c>
      <c r="I289" s="76" t="s">
        <v>906</v>
      </c>
      <c r="J289" s="76" t="s">
        <v>906</v>
      </c>
      <c r="K289" s="76" t="s">
        <v>907</v>
      </c>
      <c r="L289" s="76" t="s">
        <v>908</v>
      </c>
      <c r="M289" s="76" t="s">
        <v>233</v>
      </c>
      <c r="N289" s="76" t="s">
        <v>910</v>
      </c>
      <c r="O289" s="76" t="s">
        <v>62</v>
      </c>
      <c r="P289" s="76" t="s">
        <v>61</v>
      </c>
      <c r="Q289" s="76" t="s">
        <v>62</v>
      </c>
      <c r="R289" s="76" t="s">
        <v>76</v>
      </c>
      <c r="S289" s="76" t="s">
        <v>77</v>
      </c>
      <c r="T289" s="76" t="s">
        <v>61</v>
      </c>
      <c r="U289" s="76" t="s">
        <v>89</v>
      </c>
      <c r="V289" s="76" t="s">
        <v>72</v>
      </c>
      <c r="W289" s="76" t="s">
        <v>62</v>
      </c>
      <c r="X289" s="76" t="s">
        <v>73</v>
      </c>
      <c r="Y289" s="76" t="s">
        <v>3187</v>
      </c>
      <c r="Z289" s="76" t="s">
        <v>3330</v>
      </c>
      <c r="AA289" s="73">
        <f>IF(Table5[[#This Row],[task_success]]="Yes",1,0)</f>
        <v>1</v>
      </c>
      <c r="AB289" s="73">
        <f>IF(Table5[[#This Row],[task_success]]="Partial",1,0)</f>
        <v>0</v>
      </c>
      <c r="AC289" s="73">
        <f>IF(Table5[[#This Row],[task_success]]="No",1,0)</f>
        <v>0</v>
      </c>
      <c r="AD289" s="76">
        <v>0</v>
      </c>
      <c r="AE289" s="76">
        <v>1</v>
      </c>
      <c r="AF289" s="76">
        <v>0</v>
      </c>
      <c r="AG289" s="74">
        <f>IF(OR(Table5[[#This Row],[severity]]="Medium",Table5[[#This Row],[severity]]="High"),1,0)</f>
        <v>0</v>
      </c>
      <c r="AH289" s="73" t="str">
        <f>TRIM(Table5[[#This Row],[severity]])</f>
        <v>Low</v>
      </c>
    </row>
    <row r="290" spans="1:34" ht="409.6" hidden="1">
      <c r="A290" s="72" t="s">
        <v>912</v>
      </c>
      <c r="B290" s="73" t="s">
        <v>913</v>
      </c>
      <c r="C290" s="73" t="s">
        <v>51</v>
      </c>
      <c r="D29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90" s="73" t="s">
        <v>914</v>
      </c>
      <c r="F290" s="73" t="s">
        <v>915</v>
      </c>
      <c r="G290" s="73" t="s">
        <v>916</v>
      </c>
      <c r="H290" s="73">
        <v>1</v>
      </c>
      <c r="I290" s="73" t="s">
        <v>917</v>
      </c>
      <c r="J290" s="73" t="s">
        <v>917</v>
      </c>
      <c r="K290" s="73" t="s">
        <v>918</v>
      </c>
      <c r="L290" s="73" t="s">
        <v>919</v>
      </c>
      <c r="M290" s="73" t="s">
        <v>922</v>
      </c>
      <c r="N290" s="73" t="s">
        <v>923</v>
      </c>
      <c r="O290" s="73" t="s">
        <v>62</v>
      </c>
      <c r="P290" s="73" t="s">
        <v>61</v>
      </c>
      <c r="Q290" s="73" t="s">
        <v>62</v>
      </c>
      <c r="R290" s="73" t="s">
        <v>76</v>
      </c>
      <c r="S290" s="73" t="s">
        <v>77</v>
      </c>
      <c r="T290" s="73" t="s">
        <v>61</v>
      </c>
      <c r="U290" s="73" t="s">
        <v>924</v>
      </c>
      <c r="V290" s="73" t="s">
        <v>72</v>
      </c>
      <c r="W290" s="73" t="s">
        <v>62</v>
      </c>
      <c r="X290" s="73" t="s">
        <v>73</v>
      </c>
      <c r="Y290" s="73" t="s">
        <v>3187</v>
      </c>
      <c r="Z290" s="73" t="s">
        <v>3249</v>
      </c>
      <c r="AA290" s="73">
        <f>IF(Table5[[#This Row],[task_success]]="Yes",1,0)</f>
        <v>1</v>
      </c>
      <c r="AB290" s="73">
        <f>IF(Table5[[#This Row],[task_success]]="Partial",1,0)</f>
        <v>0</v>
      </c>
      <c r="AC290" s="73">
        <f>IF(Table5[[#This Row],[task_success]]="No",1,0)</f>
        <v>0</v>
      </c>
      <c r="AD290" s="73">
        <v>0</v>
      </c>
      <c r="AE290" s="73">
        <v>1</v>
      </c>
      <c r="AF290" s="73">
        <v>0</v>
      </c>
      <c r="AG290" s="74">
        <f>IF(OR(Table5[[#This Row],[severity]]="Medium",Table5[[#This Row],[severity]]="High"),1,0)</f>
        <v>0</v>
      </c>
      <c r="AH290" s="73" t="str">
        <f>TRIM(Table5[[#This Row],[severity]])</f>
        <v>Low</v>
      </c>
    </row>
    <row r="291" spans="1:34" ht="409.6" hidden="1">
      <c r="A291" s="75" t="s">
        <v>912</v>
      </c>
      <c r="B291" s="76" t="s">
        <v>913</v>
      </c>
      <c r="C291" s="76" t="s">
        <v>149</v>
      </c>
      <c r="D29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91" s="76" t="s">
        <v>927</v>
      </c>
      <c r="F291" s="78">
        <v>4.7290000000000004E+47</v>
      </c>
      <c r="G291" s="76" t="s">
        <v>929</v>
      </c>
      <c r="H291" s="76">
        <v>1</v>
      </c>
      <c r="I291" s="76" t="s">
        <v>930</v>
      </c>
      <c r="J291" s="76" t="s">
        <v>930</v>
      </c>
      <c r="K291" s="76" t="s">
        <v>931</v>
      </c>
      <c r="L291" s="76" t="s">
        <v>932</v>
      </c>
      <c r="M291" s="76" t="s">
        <v>935</v>
      </c>
      <c r="N291" s="76" t="s">
        <v>936</v>
      </c>
      <c r="O291" s="76" t="s">
        <v>62</v>
      </c>
      <c r="P291" s="76" t="s">
        <v>61</v>
      </c>
      <c r="Q291" s="76" t="s">
        <v>62</v>
      </c>
      <c r="R291" s="76" t="s">
        <v>76</v>
      </c>
      <c r="S291" s="76" t="s">
        <v>77</v>
      </c>
      <c r="T291" s="76" t="s">
        <v>61</v>
      </c>
      <c r="U291" s="76" t="s">
        <v>938</v>
      </c>
      <c r="V291" s="76" t="s">
        <v>72</v>
      </c>
      <c r="W291" s="76" t="s">
        <v>62</v>
      </c>
      <c r="X291" s="76" t="s">
        <v>73</v>
      </c>
      <c r="Y291" s="76" t="s">
        <v>3187</v>
      </c>
      <c r="Z291" s="76" t="s">
        <v>3491</v>
      </c>
      <c r="AA291" s="73">
        <f>IF(Table5[[#This Row],[task_success]]="Yes",1,0)</f>
        <v>1</v>
      </c>
      <c r="AB291" s="73">
        <f>IF(Table5[[#This Row],[task_success]]="Partial",1,0)</f>
        <v>0</v>
      </c>
      <c r="AC291" s="73">
        <f>IF(Table5[[#This Row],[task_success]]="No",1,0)</f>
        <v>0</v>
      </c>
      <c r="AD291" s="76">
        <v>0</v>
      </c>
      <c r="AE291" s="76">
        <v>1</v>
      </c>
      <c r="AF291" s="76">
        <v>0</v>
      </c>
      <c r="AG291" s="74">
        <f>IF(OR(Table5[[#This Row],[severity]]="Medium",Table5[[#This Row],[severity]]="High"),1,0)</f>
        <v>0</v>
      </c>
      <c r="AH291" s="73" t="str">
        <f>TRIM(Table5[[#This Row],[severity]])</f>
        <v>Low</v>
      </c>
    </row>
    <row r="292" spans="1:34" ht="234" hidden="1">
      <c r="A292" s="72" t="s">
        <v>912</v>
      </c>
      <c r="B292" s="73" t="s">
        <v>913</v>
      </c>
      <c r="C292" s="73" t="s">
        <v>149</v>
      </c>
      <c r="D29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92" s="73" t="s">
        <v>941</v>
      </c>
      <c r="F292" s="73" t="s">
        <v>942</v>
      </c>
      <c r="G292" s="73" t="s">
        <v>943</v>
      </c>
      <c r="H292" s="73">
        <v>1</v>
      </c>
      <c r="I292" s="73" t="s">
        <v>944</v>
      </c>
      <c r="J292" s="73" t="s">
        <v>944</v>
      </c>
      <c r="K292" s="73" t="s">
        <v>945</v>
      </c>
      <c r="L292" s="73" t="s">
        <v>946</v>
      </c>
      <c r="M292" s="73" t="s">
        <v>935</v>
      </c>
      <c r="N292" s="73" t="s">
        <v>948</v>
      </c>
      <c r="O292" s="73" t="s">
        <v>62</v>
      </c>
      <c r="P292" s="73" t="s">
        <v>61</v>
      </c>
      <c r="Q292" s="73" t="s">
        <v>62</v>
      </c>
      <c r="R292" s="73" t="s">
        <v>76</v>
      </c>
      <c r="S292" s="73" t="s">
        <v>77</v>
      </c>
      <c r="T292" s="73" t="s">
        <v>61</v>
      </c>
      <c r="U292" s="73" t="s">
        <v>89</v>
      </c>
      <c r="V292" s="73" t="s">
        <v>72</v>
      </c>
      <c r="W292" s="73" t="s">
        <v>62</v>
      </c>
      <c r="X292" s="73" t="s">
        <v>73</v>
      </c>
      <c r="Y292" s="73" t="s">
        <v>3187</v>
      </c>
      <c r="Z292" s="73" t="s">
        <v>3508</v>
      </c>
      <c r="AA292" s="73">
        <f>IF(Table5[[#This Row],[task_success]]="Yes",1,0)</f>
        <v>1</v>
      </c>
      <c r="AB292" s="73">
        <f>IF(Table5[[#This Row],[task_success]]="Partial",1,0)</f>
        <v>0</v>
      </c>
      <c r="AC292" s="73">
        <f>IF(Table5[[#This Row],[task_success]]="No",1,0)</f>
        <v>0</v>
      </c>
      <c r="AD292" s="73">
        <v>0</v>
      </c>
      <c r="AE292" s="73">
        <v>1</v>
      </c>
      <c r="AF292" s="73">
        <v>0</v>
      </c>
      <c r="AG292" s="74">
        <f>IF(OR(Table5[[#This Row],[severity]]="Medium",Table5[[#This Row],[severity]]="High"),1,0)</f>
        <v>0</v>
      </c>
      <c r="AH292" s="73" t="str">
        <f>TRIM(Table5[[#This Row],[severity]])</f>
        <v>Low</v>
      </c>
    </row>
    <row r="293" spans="1:34" ht="409.6" hidden="1">
      <c r="A293" s="75" t="s">
        <v>950</v>
      </c>
      <c r="B293" s="76" t="s">
        <v>4044</v>
      </c>
      <c r="C293" s="76" t="s">
        <v>114</v>
      </c>
      <c r="D29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293" s="76" t="s">
        <v>952</v>
      </c>
      <c r="F293" s="76" t="s">
        <v>953</v>
      </c>
      <c r="G293" s="76" t="s">
        <v>954</v>
      </c>
      <c r="H293" s="76">
        <v>1</v>
      </c>
      <c r="I293" s="76" t="s">
        <v>955</v>
      </c>
      <c r="J293" s="76" t="s">
        <v>955</v>
      </c>
      <c r="K293" s="76" t="s">
        <v>956</v>
      </c>
      <c r="L293" s="76" t="s">
        <v>957</v>
      </c>
      <c r="M293" s="76" t="s">
        <v>961</v>
      </c>
      <c r="N293" s="76" t="s">
        <v>962</v>
      </c>
      <c r="O293" s="76" t="s">
        <v>62</v>
      </c>
      <c r="P293" s="76" t="s">
        <v>61</v>
      </c>
      <c r="Q293" s="76" t="s">
        <v>62</v>
      </c>
      <c r="R293" s="76" t="s">
        <v>76</v>
      </c>
      <c r="S293" s="76" t="s">
        <v>77</v>
      </c>
      <c r="T293" s="76" t="s">
        <v>61</v>
      </c>
      <c r="U293" s="76" t="s">
        <v>960</v>
      </c>
      <c r="V293" s="76" t="s">
        <v>72</v>
      </c>
      <c r="W293" s="76" t="s">
        <v>62</v>
      </c>
      <c r="X293" s="76" t="s">
        <v>73</v>
      </c>
      <c r="Y293" s="76" t="s">
        <v>3187</v>
      </c>
      <c r="Z293" s="76" t="s">
        <v>3804</v>
      </c>
      <c r="AA293" s="73">
        <f>IF(Table5[[#This Row],[task_success]]="Yes",1,0)</f>
        <v>1</v>
      </c>
      <c r="AB293" s="73">
        <f>IF(Table5[[#This Row],[task_success]]="Partial",1,0)</f>
        <v>0</v>
      </c>
      <c r="AC293" s="73">
        <f>IF(Table5[[#This Row],[task_success]]="No",1,0)</f>
        <v>0</v>
      </c>
      <c r="AD293" s="76">
        <v>0</v>
      </c>
      <c r="AE293" s="76">
        <v>1</v>
      </c>
      <c r="AF293" s="76">
        <v>0</v>
      </c>
      <c r="AG293" s="74">
        <f>IF(OR(Table5[[#This Row],[severity]]="Medium",Table5[[#This Row],[severity]]="High"),1,0)</f>
        <v>0</v>
      </c>
      <c r="AH293" s="73" t="str">
        <f>TRIM(Table5[[#This Row],[severity]])</f>
        <v>Low</v>
      </c>
    </row>
    <row r="294" spans="1:34" ht="384.75" hidden="1">
      <c r="A294" s="72" t="s">
        <v>950</v>
      </c>
      <c r="B294" s="73" t="s">
        <v>4044</v>
      </c>
      <c r="C294" s="73" t="s">
        <v>149</v>
      </c>
      <c r="D29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94" s="73" t="s">
        <v>965</v>
      </c>
      <c r="F294" s="73" t="s">
        <v>2815</v>
      </c>
      <c r="G294" s="73" t="s">
        <v>967</v>
      </c>
      <c r="H294" s="73">
        <v>1</v>
      </c>
      <c r="I294" s="73" t="s">
        <v>955</v>
      </c>
      <c r="J294" s="73" t="s">
        <v>955</v>
      </c>
      <c r="K294" s="73" t="s">
        <v>968</v>
      </c>
      <c r="L294" s="73" t="s">
        <v>969</v>
      </c>
      <c r="M294" s="73" t="s">
        <v>961</v>
      </c>
      <c r="N294" s="73" t="s">
        <v>972</v>
      </c>
      <c r="O294" s="73" t="s">
        <v>62</v>
      </c>
      <c r="P294" s="73" t="s">
        <v>61</v>
      </c>
      <c r="Q294" s="73" t="s">
        <v>62</v>
      </c>
      <c r="R294" s="73" t="s">
        <v>76</v>
      </c>
      <c r="S294" s="73" t="s">
        <v>77</v>
      </c>
      <c r="T294" s="73" t="s">
        <v>61</v>
      </c>
      <c r="U294" s="73" t="s">
        <v>971</v>
      </c>
      <c r="V294" s="73" t="s">
        <v>72</v>
      </c>
      <c r="W294" s="73" t="s">
        <v>62</v>
      </c>
      <c r="X294" s="73" t="s">
        <v>73</v>
      </c>
      <c r="Y294" s="73" t="s">
        <v>3187</v>
      </c>
      <c r="Z294" s="73" t="s">
        <v>3753</v>
      </c>
      <c r="AA294" s="73">
        <f>IF(Table5[[#This Row],[task_success]]="Yes",1,0)</f>
        <v>1</v>
      </c>
      <c r="AB294" s="73">
        <f>IF(Table5[[#This Row],[task_success]]="Partial",1,0)</f>
        <v>0</v>
      </c>
      <c r="AC294" s="73">
        <f>IF(Table5[[#This Row],[task_success]]="No",1,0)</f>
        <v>0</v>
      </c>
      <c r="AD294" s="73">
        <v>0</v>
      </c>
      <c r="AE294" s="73">
        <v>1</v>
      </c>
      <c r="AF294" s="73">
        <v>0</v>
      </c>
      <c r="AG294" s="74">
        <f>IF(OR(Table5[[#This Row],[severity]]="Medium",Table5[[#This Row],[severity]]="High"),1,0)</f>
        <v>0</v>
      </c>
      <c r="AH294" s="73" t="str">
        <f>TRIM(Table5[[#This Row],[severity]])</f>
        <v>Low</v>
      </c>
    </row>
    <row r="295" spans="1:34" ht="409.6" hidden="1">
      <c r="A295" s="75" t="s">
        <v>977</v>
      </c>
      <c r="B295" s="76" t="s">
        <v>978</v>
      </c>
      <c r="C295" s="76" t="s">
        <v>149</v>
      </c>
      <c r="D29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95" s="76" t="s">
        <v>979</v>
      </c>
      <c r="F295" s="76" t="s">
        <v>980</v>
      </c>
      <c r="G295" s="76" t="s">
        <v>981</v>
      </c>
      <c r="H295" s="76">
        <v>4</v>
      </c>
      <c r="I295" s="76" t="s">
        <v>982</v>
      </c>
      <c r="J295" s="76" t="s">
        <v>983</v>
      </c>
      <c r="K295" s="76" t="s">
        <v>984</v>
      </c>
      <c r="L295" s="76" t="s">
        <v>985</v>
      </c>
      <c r="M295" s="76" t="s">
        <v>988</v>
      </c>
      <c r="N295" s="76" t="s">
        <v>989</v>
      </c>
      <c r="O295" s="76" t="s">
        <v>62</v>
      </c>
      <c r="P295" s="76" t="s">
        <v>61</v>
      </c>
      <c r="Q295" s="76" t="s">
        <v>62</v>
      </c>
      <c r="R295" s="76" t="s">
        <v>76</v>
      </c>
      <c r="S295" s="76" t="s">
        <v>77</v>
      </c>
      <c r="T295" s="76" t="s">
        <v>61</v>
      </c>
      <c r="U295" s="76" t="s">
        <v>990</v>
      </c>
      <c r="V295" s="76" t="s">
        <v>72</v>
      </c>
      <c r="W295" s="76" t="s">
        <v>62</v>
      </c>
      <c r="X295" s="76" t="s">
        <v>73</v>
      </c>
      <c r="Y295" s="76" t="s">
        <v>3187</v>
      </c>
      <c r="Z295" s="76" t="s">
        <v>3867</v>
      </c>
      <c r="AA295" s="73">
        <f>IF(Table5[[#This Row],[task_success]]="Yes",1,0)</f>
        <v>1</v>
      </c>
      <c r="AB295" s="73">
        <f>IF(Table5[[#This Row],[task_success]]="Partial",1,0)</f>
        <v>0</v>
      </c>
      <c r="AC295" s="73">
        <f>IF(Table5[[#This Row],[task_success]]="No",1,0)</f>
        <v>0</v>
      </c>
      <c r="AD295" s="76">
        <v>0</v>
      </c>
      <c r="AE295" s="76">
        <v>1</v>
      </c>
      <c r="AF295" s="76">
        <v>0</v>
      </c>
      <c r="AG295" s="74">
        <f>IF(OR(Table5[[#This Row],[severity]]="Medium",Table5[[#This Row],[severity]]="High"),1,0)</f>
        <v>0</v>
      </c>
      <c r="AH295" s="73" t="str">
        <f>TRIM(Table5[[#This Row],[severity]])</f>
        <v>Low</v>
      </c>
    </row>
    <row r="296" spans="1:34" ht="409.6" hidden="1">
      <c r="A296" s="72" t="s">
        <v>977</v>
      </c>
      <c r="B296" s="73" t="s">
        <v>978</v>
      </c>
      <c r="C296" s="73" t="s">
        <v>149</v>
      </c>
      <c r="D29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96" s="73" t="s">
        <v>979</v>
      </c>
      <c r="F296" s="73" t="s">
        <v>980</v>
      </c>
      <c r="G296" s="73" t="s">
        <v>981</v>
      </c>
      <c r="H296" s="73">
        <v>4</v>
      </c>
      <c r="I296" s="73" t="s">
        <v>982</v>
      </c>
      <c r="J296" s="73" t="s">
        <v>993</v>
      </c>
      <c r="K296" s="73" t="s">
        <v>984</v>
      </c>
      <c r="L296" s="73" t="s">
        <v>985</v>
      </c>
      <c r="M296" s="73" t="s">
        <v>996</v>
      </c>
      <c r="N296" s="73" t="s">
        <v>997</v>
      </c>
      <c r="O296" s="73" t="s">
        <v>62</v>
      </c>
      <c r="P296" s="73" t="s">
        <v>61</v>
      </c>
      <c r="Q296" s="73" t="s">
        <v>62</v>
      </c>
      <c r="R296" s="73" t="s">
        <v>76</v>
      </c>
      <c r="S296" s="73" t="s">
        <v>77</v>
      </c>
      <c r="T296" s="73" t="s">
        <v>61</v>
      </c>
      <c r="U296" s="73" t="s">
        <v>998</v>
      </c>
      <c r="V296" s="73" t="s">
        <v>72</v>
      </c>
      <c r="W296" s="73" t="s">
        <v>62</v>
      </c>
      <c r="X296" s="73" t="s">
        <v>73</v>
      </c>
      <c r="Y296" s="73" t="s">
        <v>3187</v>
      </c>
      <c r="Z296" s="73" t="s">
        <v>3868</v>
      </c>
      <c r="AA296" s="73">
        <f>IF(Table5[[#This Row],[task_success]]="Yes",1,0)</f>
        <v>1</v>
      </c>
      <c r="AB296" s="73">
        <f>IF(Table5[[#This Row],[task_success]]="Partial",1,0)</f>
        <v>0</v>
      </c>
      <c r="AC296" s="73">
        <f>IF(Table5[[#This Row],[task_success]]="No",1,0)</f>
        <v>0</v>
      </c>
      <c r="AD296" s="73">
        <v>0</v>
      </c>
      <c r="AE296" s="73">
        <v>1</v>
      </c>
      <c r="AF296" s="73">
        <v>0</v>
      </c>
      <c r="AG296" s="74">
        <f>IF(OR(Table5[[#This Row],[severity]]="Medium",Table5[[#This Row],[severity]]="High"),1,0)</f>
        <v>0</v>
      </c>
      <c r="AH296" s="73" t="str">
        <f>TRIM(Table5[[#This Row],[severity]])</f>
        <v>Low</v>
      </c>
    </row>
    <row r="297" spans="1:34" ht="409.6" hidden="1">
      <c r="A297" s="75" t="s">
        <v>977</v>
      </c>
      <c r="B297" s="76" t="s">
        <v>978</v>
      </c>
      <c r="C297" s="76" t="s">
        <v>149</v>
      </c>
      <c r="D29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97" s="76" t="s">
        <v>979</v>
      </c>
      <c r="F297" s="76" t="s">
        <v>980</v>
      </c>
      <c r="G297" s="76" t="s">
        <v>981</v>
      </c>
      <c r="H297" s="76">
        <v>4</v>
      </c>
      <c r="I297" s="76" t="s">
        <v>982</v>
      </c>
      <c r="J297" s="76" t="s">
        <v>1001</v>
      </c>
      <c r="K297" s="76" t="s">
        <v>984</v>
      </c>
      <c r="L297" s="76" t="s">
        <v>985</v>
      </c>
      <c r="M297" s="76" t="s">
        <v>1004</v>
      </c>
      <c r="N297" s="76" t="s">
        <v>1005</v>
      </c>
      <c r="O297" s="76" t="s">
        <v>62</v>
      </c>
      <c r="P297" s="76" t="s">
        <v>61</v>
      </c>
      <c r="Q297" s="76" t="s">
        <v>62</v>
      </c>
      <c r="R297" s="76" t="s">
        <v>222</v>
      </c>
      <c r="S297" s="76" t="s">
        <v>77</v>
      </c>
      <c r="T297" s="76" t="s">
        <v>61</v>
      </c>
      <c r="U297" s="76" t="s">
        <v>4066</v>
      </c>
      <c r="V297" s="76" t="s">
        <v>72</v>
      </c>
      <c r="W297" s="76" t="s">
        <v>62</v>
      </c>
      <c r="X297" s="76" t="s">
        <v>73</v>
      </c>
      <c r="Y297" s="76" t="s">
        <v>3187</v>
      </c>
      <c r="Z297" s="76" t="s">
        <v>3869</v>
      </c>
      <c r="AA297" s="73">
        <f>IF(Table5[[#This Row],[task_success]]="Yes",1,0)</f>
        <v>1</v>
      </c>
      <c r="AB297" s="73">
        <f>IF(Table5[[#This Row],[task_success]]="Partial",1,0)</f>
        <v>0</v>
      </c>
      <c r="AC297" s="73">
        <f>IF(Table5[[#This Row],[task_success]]="No",1,0)</f>
        <v>0</v>
      </c>
      <c r="AD297" s="76">
        <v>0</v>
      </c>
      <c r="AE297" s="76">
        <v>1</v>
      </c>
      <c r="AF297" s="76">
        <v>0</v>
      </c>
      <c r="AG297" s="74">
        <f>IF(OR(Table5[[#This Row],[severity]]="Medium",Table5[[#This Row],[severity]]="High"),1,0)</f>
        <v>0</v>
      </c>
      <c r="AH297" s="73" t="str">
        <f>TRIM(Table5[[#This Row],[severity]])</f>
        <v>Low</v>
      </c>
    </row>
    <row r="298" spans="1:34" ht="409.6" hidden="1">
      <c r="A298" s="72" t="s">
        <v>977</v>
      </c>
      <c r="B298" s="73" t="s">
        <v>978</v>
      </c>
      <c r="C298" s="73" t="s">
        <v>149</v>
      </c>
      <c r="D29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298" s="73" t="s">
        <v>979</v>
      </c>
      <c r="F298" s="73" t="s">
        <v>980</v>
      </c>
      <c r="G298" s="73" t="s">
        <v>981</v>
      </c>
      <c r="H298" s="73">
        <v>4</v>
      </c>
      <c r="I298" s="73" t="s">
        <v>982</v>
      </c>
      <c r="J298" s="73" t="s">
        <v>1009</v>
      </c>
      <c r="K298" s="73" t="s">
        <v>984</v>
      </c>
      <c r="L298" s="73" t="s">
        <v>985</v>
      </c>
      <c r="M298" s="73" t="s">
        <v>961</v>
      </c>
      <c r="N298" s="73" t="s">
        <v>1011</v>
      </c>
      <c r="O298" s="73" t="s">
        <v>62</v>
      </c>
      <c r="P298" s="73" t="s">
        <v>61</v>
      </c>
      <c r="Q298" s="73" t="s">
        <v>62</v>
      </c>
      <c r="R298" s="73" t="s">
        <v>76</v>
      </c>
      <c r="S298" s="73" t="s">
        <v>77</v>
      </c>
      <c r="T298" s="73" t="s">
        <v>61</v>
      </c>
      <c r="U298" s="73" t="s">
        <v>1012</v>
      </c>
      <c r="V298" s="73" t="s">
        <v>72</v>
      </c>
      <c r="W298" s="73" t="s">
        <v>62</v>
      </c>
      <c r="X298" s="73" t="s">
        <v>73</v>
      </c>
      <c r="Y298" s="73" t="s">
        <v>3187</v>
      </c>
      <c r="Z298" s="73" t="s">
        <v>3866</v>
      </c>
      <c r="AA298" s="73">
        <f>IF(Table5[[#This Row],[task_success]]="Yes",1,0)</f>
        <v>1</v>
      </c>
      <c r="AB298" s="73">
        <f>IF(Table5[[#This Row],[task_success]]="Partial",1,0)</f>
        <v>0</v>
      </c>
      <c r="AC298" s="73">
        <f>IF(Table5[[#This Row],[task_success]]="No",1,0)</f>
        <v>0</v>
      </c>
      <c r="AD298" s="73">
        <v>0</v>
      </c>
      <c r="AE298" s="73">
        <v>1</v>
      </c>
      <c r="AF298" s="73">
        <v>0</v>
      </c>
      <c r="AG298" s="74">
        <f>IF(OR(Table5[[#This Row],[severity]]="Medium",Table5[[#This Row],[severity]]="High"),1,0)</f>
        <v>0</v>
      </c>
      <c r="AH298" s="73" t="str">
        <f>TRIM(Table5[[#This Row],[severity]])</f>
        <v>Low</v>
      </c>
    </row>
    <row r="299" spans="1:34" ht="384.75" hidden="1">
      <c r="A299" s="75" t="s">
        <v>1014</v>
      </c>
      <c r="B299" s="76" t="s">
        <v>1015</v>
      </c>
      <c r="C299" s="76" t="s">
        <v>51</v>
      </c>
      <c r="D29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299" s="76" t="s">
        <v>1016</v>
      </c>
      <c r="F299" s="76" t="s">
        <v>2821</v>
      </c>
      <c r="G299" s="76" t="s">
        <v>1018</v>
      </c>
      <c r="H299" s="76">
        <v>1</v>
      </c>
      <c r="I299" s="76" t="s">
        <v>1019</v>
      </c>
      <c r="J299" s="76" t="s">
        <v>1019</v>
      </c>
      <c r="K299" s="76" t="s">
        <v>2822</v>
      </c>
      <c r="L299" s="76" t="s">
        <v>1021</v>
      </c>
      <c r="M299" s="76" t="s">
        <v>1024</v>
      </c>
      <c r="N299" s="76" t="s">
        <v>1025</v>
      </c>
      <c r="O299" s="76" t="s">
        <v>62</v>
      </c>
      <c r="P299" s="76" t="s">
        <v>61</v>
      </c>
      <c r="Q299" s="76" t="s">
        <v>62</v>
      </c>
      <c r="R299" s="76" t="s">
        <v>76</v>
      </c>
      <c r="S299" s="76" t="s">
        <v>77</v>
      </c>
      <c r="T299" s="76" t="s">
        <v>61</v>
      </c>
      <c r="U299" s="76" t="s">
        <v>971</v>
      </c>
      <c r="V299" s="76" t="s">
        <v>72</v>
      </c>
      <c r="W299" s="76" t="s">
        <v>62</v>
      </c>
      <c r="X299" s="76" t="s">
        <v>73</v>
      </c>
      <c r="Y299" s="76" t="s">
        <v>3187</v>
      </c>
      <c r="Z299" s="76" t="s">
        <v>3550</v>
      </c>
      <c r="AA299" s="73">
        <f>IF(Table5[[#This Row],[task_success]]="Yes",1,0)</f>
        <v>1</v>
      </c>
      <c r="AB299" s="73">
        <f>IF(Table5[[#This Row],[task_success]]="Partial",1,0)</f>
        <v>0</v>
      </c>
      <c r="AC299" s="73">
        <f>IF(Table5[[#This Row],[task_success]]="No",1,0)</f>
        <v>0</v>
      </c>
      <c r="AD299" s="76">
        <v>0</v>
      </c>
      <c r="AE299" s="76">
        <v>1</v>
      </c>
      <c r="AF299" s="76">
        <v>0</v>
      </c>
      <c r="AG299" s="74">
        <f>IF(OR(Table5[[#This Row],[severity]]="Medium",Table5[[#This Row],[severity]]="High"),1,0)</f>
        <v>0</v>
      </c>
      <c r="AH299" s="73" t="str">
        <f>TRIM(Table5[[#This Row],[severity]])</f>
        <v>Low</v>
      </c>
    </row>
    <row r="300" spans="1:34" ht="409.6" hidden="1">
      <c r="A300" s="72" t="s">
        <v>1014</v>
      </c>
      <c r="B300" s="73" t="s">
        <v>1015</v>
      </c>
      <c r="C300" s="73" t="s">
        <v>80</v>
      </c>
      <c r="D30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00" s="73" t="s">
        <v>1028</v>
      </c>
      <c r="F300" s="73" t="s">
        <v>1029</v>
      </c>
      <c r="G300" s="73">
        <v>3021209</v>
      </c>
      <c r="H300" s="73">
        <v>1</v>
      </c>
      <c r="I300" s="73" t="s">
        <v>1030</v>
      </c>
      <c r="J300" s="73" t="s">
        <v>1030</v>
      </c>
      <c r="K300" s="73" t="s">
        <v>2823</v>
      </c>
      <c r="L300" s="73" t="s">
        <v>1032</v>
      </c>
      <c r="M300" s="73" t="s">
        <v>1037</v>
      </c>
      <c r="N300" s="73" t="s">
        <v>1038</v>
      </c>
      <c r="O300" s="73" t="s">
        <v>102</v>
      </c>
      <c r="P300" s="73" t="s">
        <v>61</v>
      </c>
      <c r="Q300" s="73" t="s">
        <v>62</v>
      </c>
      <c r="R300" s="73" t="s">
        <v>63</v>
      </c>
      <c r="S300" s="73" t="s">
        <v>64</v>
      </c>
      <c r="T300" s="73" t="s">
        <v>62</v>
      </c>
      <c r="U300" s="73" t="s">
        <v>1039</v>
      </c>
      <c r="V300" s="73" t="s">
        <v>162</v>
      </c>
      <c r="W300" s="73" t="s">
        <v>62</v>
      </c>
      <c r="X300" s="73" t="s">
        <v>73</v>
      </c>
      <c r="Y300" s="73" t="s">
        <v>3187</v>
      </c>
      <c r="Z300" s="73" t="s">
        <v>3427</v>
      </c>
      <c r="AA300" s="73">
        <f>IF(Table5[[#This Row],[task_success]]="Yes",1,0)</f>
        <v>0</v>
      </c>
      <c r="AB300" s="73">
        <f>IF(Table5[[#This Row],[task_success]]="Partial",1,0)</f>
        <v>1</v>
      </c>
      <c r="AC300" s="73">
        <f>IF(Table5[[#This Row],[task_success]]="No",1,0)</f>
        <v>0</v>
      </c>
      <c r="AD300" s="73">
        <v>0</v>
      </c>
      <c r="AE300" s="73">
        <v>1</v>
      </c>
      <c r="AF300" s="73">
        <v>1</v>
      </c>
      <c r="AG300" s="74">
        <f>IF(OR(Table5[[#This Row],[severity]]="Medium",Table5[[#This Row],[severity]]="High"),1,0)</f>
        <v>1</v>
      </c>
      <c r="AH300" s="73" t="str">
        <f>TRIM(Table5[[#This Row],[severity]])</f>
        <v>High</v>
      </c>
    </row>
    <row r="301" spans="1:34" ht="409.6" hidden="1">
      <c r="A301" s="75" t="s">
        <v>1014</v>
      </c>
      <c r="B301" s="76" t="s">
        <v>1015</v>
      </c>
      <c r="C301" s="76" t="s">
        <v>149</v>
      </c>
      <c r="D30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01" s="76" t="s">
        <v>1044</v>
      </c>
      <c r="F301" s="76" t="s">
        <v>1045</v>
      </c>
      <c r="G301" s="76" t="s">
        <v>1046</v>
      </c>
      <c r="H301" s="76">
        <v>1</v>
      </c>
      <c r="I301" s="76" t="s">
        <v>1047</v>
      </c>
      <c r="J301" s="76" t="s">
        <v>1047</v>
      </c>
      <c r="K301" s="76" t="s">
        <v>2827</v>
      </c>
      <c r="L301" s="76" t="s">
        <v>1049</v>
      </c>
      <c r="M301" s="76" t="s">
        <v>1053</v>
      </c>
      <c r="N301" s="76" t="s">
        <v>1054</v>
      </c>
      <c r="O301" s="76" t="s">
        <v>62</v>
      </c>
      <c r="P301" s="76" t="s">
        <v>61</v>
      </c>
      <c r="Q301" s="76" t="s">
        <v>62</v>
      </c>
      <c r="R301" s="76" t="s">
        <v>3775</v>
      </c>
      <c r="S301" s="76" t="s">
        <v>64</v>
      </c>
      <c r="T301" s="76" t="s">
        <v>62</v>
      </c>
      <c r="U301" s="76" t="s">
        <v>1056</v>
      </c>
      <c r="V301" s="76" t="s">
        <v>72</v>
      </c>
      <c r="W301" s="76" t="s">
        <v>62</v>
      </c>
      <c r="X301" s="76" t="s">
        <v>73</v>
      </c>
      <c r="Y301" s="76" t="s">
        <v>3187</v>
      </c>
      <c r="Z301" s="76" t="s">
        <v>3250</v>
      </c>
      <c r="AA301" s="73">
        <f>IF(Table5[[#This Row],[task_success]]="Yes",1,0)</f>
        <v>1</v>
      </c>
      <c r="AB301" s="73">
        <f>IF(Table5[[#This Row],[task_success]]="Partial",1,0)</f>
        <v>0</v>
      </c>
      <c r="AC301" s="73">
        <f>IF(Table5[[#This Row],[task_success]]="No",1,0)</f>
        <v>0</v>
      </c>
      <c r="AD301" s="76">
        <v>0</v>
      </c>
      <c r="AE301" s="76">
        <v>1</v>
      </c>
      <c r="AF301" s="76">
        <v>1</v>
      </c>
      <c r="AG301" s="74">
        <f>IF(OR(Table5[[#This Row],[severity]]="Medium",Table5[[#This Row],[severity]]="High"),1,0)</f>
        <v>1</v>
      </c>
      <c r="AH301" s="73" t="str">
        <f>TRIM(Table5[[#This Row],[severity]])</f>
        <v>High</v>
      </c>
    </row>
    <row r="302" spans="1:34" ht="234" hidden="1">
      <c r="A302" s="72" t="s">
        <v>1014</v>
      </c>
      <c r="B302" s="73" t="s">
        <v>1015</v>
      </c>
      <c r="C302" s="73" t="s">
        <v>149</v>
      </c>
      <c r="D30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02" s="73" t="s">
        <v>1060</v>
      </c>
      <c r="F302" s="73" t="s">
        <v>1061</v>
      </c>
      <c r="G302" s="73" t="s">
        <v>1062</v>
      </c>
      <c r="H302" s="73">
        <v>1</v>
      </c>
      <c r="I302" s="73" t="s">
        <v>1047</v>
      </c>
      <c r="J302" s="73" t="s">
        <v>1047</v>
      </c>
      <c r="K302" s="73" t="s">
        <v>4045</v>
      </c>
      <c r="L302" s="73" t="s">
        <v>1064</v>
      </c>
      <c r="M302" s="73" t="s">
        <v>1053</v>
      </c>
      <c r="N302" s="73" t="s">
        <v>1068</v>
      </c>
      <c r="O302" s="73" t="s">
        <v>62</v>
      </c>
      <c r="P302" s="73" t="s">
        <v>61</v>
      </c>
      <c r="Q302" s="73" t="s">
        <v>62</v>
      </c>
      <c r="R302" s="73" t="s">
        <v>76</v>
      </c>
      <c r="S302" s="73" t="s">
        <v>77</v>
      </c>
      <c r="T302" s="73" t="s">
        <v>61</v>
      </c>
      <c r="U302" s="73" t="s">
        <v>89</v>
      </c>
      <c r="V302" s="73" t="s">
        <v>72</v>
      </c>
      <c r="W302" s="73" t="s">
        <v>62</v>
      </c>
      <c r="X302" s="73" t="s">
        <v>73</v>
      </c>
      <c r="Y302" s="73" t="s">
        <v>3187</v>
      </c>
      <c r="Z302" s="73" t="s">
        <v>3251</v>
      </c>
      <c r="AA302" s="73">
        <f>IF(Table5[[#This Row],[task_success]]="Yes",1,0)</f>
        <v>1</v>
      </c>
      <c r="AB302" s="73">
        <f>IF(Table5[[#This Row],[task_success]]="Partial",1,0)</f>
        <v>0</v>
      </c>
      <c r="AC302" s="73">
        <f>IF(Table5[[#This Row],[task_success]]="No",1,0)</f>
        <v>0</v>
      </c>
      <c r="AD302" s="73">
        <v>0</v>
      </c>
      <c r="AE302" s="73">
        <v>1</v>
      </c>
      <c r="AF302" s="73">
        <v>0</v>
      </c>
      <c r="AG302" s="74">
        <f>IF(OR(Table5[[#This Row],[severity]]="Medium",Table5[[#This Row],[severity]]="High"),1,0)</f>
        <v>0</v>
      </c>
      <c r="AH302" s="73" t="str">
        <f>TRIM(Table5[[#This Row],[severity]])</f>
        <v>Low</v>
      </c>
    </row>
    <row r="303" spans="1:34" ht="384.75" hidden="1">
      <c r="A303" s="75" t="s">
        <v>1070</v>
      </c>
      <c r="B303" s="76" t="s">
        <v>1071</v>
      </c>
      <c r="C303" s="76" t="s">
        <v>51</v>
      </c>
      <c r="D30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03" s="76" t="s">
        <v>1072</v>
      </c>
      <c r="F303" s="76" t="s">
        <v>1073</v>
      </c>
      <c r="G303" s="76" t="s">
        <v>1074</v>
      </c>
      <c r="H303" s="76">
        <v>1</v>
      </c>
      <c r="I303" s="76" t="s">
        <v>1075</v>
      </c>
      <c r="J303" s="76" t="s">
        <v>1075</v>
      </c>
      <c r="K303" s="76" t="s">
        <v>2831</v>
      </c>
      <c r="L303" s="76" t="s">
        <v>1077</v>
      </c>
      <c r="M303" s="76" t="s">
        <v>1079</v>
      </c>
      <c r="N303" s="76" t="s">
        <v>1080</v>
      </c>
      <c r="O303" s="76" t="s">
        <v>62</v>
      </c>
      <c r="P303" s="76" t="s">
        <v>61</v>
      </c>
      <c r="Q303" s="76" t="s">
        <v>62</v>
      </c>
      <c r="R303" s="76" t="s">
        <v>76</v>
      </c>
      <c r="S303" s="76" t="s">
        <v>77</v>
      </c>
      <c r="T303" s="76" t="s">
        <v>61</v>
      </c>
      <c r="U303" s="76" t="s">
        <v>971</v>
      </c>
      <c r="V303" s="76" t="s">
        <v>72</v>
      </c>
      <c r="W303" s="76" t="s">
        <v>62</v>
      </c>
      <c r="X303" s="76" t="s">
        <v>73</v>
      </c>
      <c r="Y303" s="76" t="s">
        <v>3187</v>
      </c>
      <c r="Z303" s="76" t="s">
        <v>3364</v>
      </c>
      <c r="AA303" s="73">
        <f>IF(Table5[[#This Row],[task_success]]="Yes",1,0)</f>
        <v>1</v>
      </c>
      <c r="AB303" s="73">
        <f>IF(Table5[[#This Row],[task_success]]="Partial",1,0)</f>
        <v>0</v>
      </c>
      <c r="AC303" s="73">
        <f>IF(Table5[[#This Row],[task_success]]="No",1,0)</f>
        <v>0</v>
      </c>
      <c r="AD303" s="76">
        <v>0</v>
      </c>
      <c r="AE303" s="76">
        <v>1</v>
      </c>
      <c r="AF303" s="76">
        <v>0</v>
      </c>
      <c r="AG303" s="74">
        <f>IF(OR(Table5[[#This Row],[severity]]="Medium",Table5[[#This Row],[severity]]="High"),1,0)</f>
        <v>0</v>
      </c>
      <c r="AH303" s="73" t="str">
        <f>TRIM(Table5[[#This Row],[severity]])</f>
        <v>Low</v>
      </c>
    </row>
    <row r="304" spans="1:34" ht="384.75" hidden="1">
      <c r="A304" s="72" t="s">
        <v>1070</v>
      </c>
      <c r="B304" s="73" t="s">
        <v>1071</v>
      </c>
      <c r="C304" s="73" t="s">
        <v>51</v>
      </c>
      <c r="D30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04" s="73" t="s">
        <v>1082</v>
      </c>
      <c r="F304" s="73" t="s">
        <v>1083</v>
      </c>
      <c r="G304" s="73" t="s">
        <v>1084</v>
      </c>
      <c r="H304" s="73">
        <v>1</v>
      </c>
      <c r="I304" s="73" t="s">
        <v>1085</v>
      </c>
      <c r="J304" s="73" t="s">
        <v>1085</v>
      </c>
      <c r="K304" s="73" t="s">
        <v>2832</v>
      </c>
      <c r="L304" s="73" t="s">
        <v>1087</v>
      </c>
      <c r="M304" s="73" t="s">
        <v>1090</v>
      </c>
      <c r="N304" s="73" t="s">
        <v>1091</v>
      </c>
      <c r="O304" s="73" t="s">
        <v>62</v>
      </c>
      <c r="P304" s="73" t="s">
        <v>61</v>
      </c>
      <c r="Q304" s="73" t="s">
        <v>62</v>
      </c>
      <c r="R304" s="73" t="s">
        <v>76</v>
      </c>
      <c r="S304" s="73" t="s">
        <v>77</v>
      </c>
      <c r="T304" s="73" t="s">
        <v>61</v>
      </c>
      <c r="U304" s="73" t="s">
        <v>971</v>
      </c>
      <c r="V304" s="73" t="s">
        <v>72</v>
      </c>
      <c r="W304" s="73" t="s">
        <v>62</v>
      </c>
      <c r="X304" s="73" t="s">
        <v>73</v>
      </c>
      <c r="Y304" s="73" t="s">
        <v>3187</v>
      </c>
      <c r="Z304" s="73" t="s">
        <v>3389</v>
      </c>
      <c r="AA304" s="73">
        <f>IF(Table5[[#This Row],[task_success]]="Yes",1,0)</f>
        <v>1</v>
      </c>
      <c r="AB304" s="73">
        <f>IF(Table5[[#This Row],[task_success]]="Partial",1,0)</f>
        <v>0</v>
      </c>
      <c r="AC304" s="73">
        <f>IF(Table5[[#This Row],[task_success]]="No",1,0)</f>
        <v>0</v>
      </c>
      <c r="AD304" s="73">
        <v>0</v>
      </c>
      <c r="AE304" s="73">
        <v>1</v>
      </c>
      <c r="AF304" s="73">
        <v>0</v>
      </c>
      <c r="AG304" s="74">
        <f>IF(OR(Table5[[#This Row],[severity]]="Medium",Table5[[#This Row],[severity]]="High"),1,0)</f>
        <v>0</v>
      </c>
      <c r="AH304" s="73" t="str">
        <f>TRIM(Table5[[#This Row],[severity]])</f>
        <v>Low</v>
      </c>
    </row>
    <row r="305" spans="1:34" ht="409.6" hidden="1">
      <c r="A305" s="75" t="s">
        <v>1070</v>
      </c>
      <c r="B305" s="76" t="s">
        <v>1071</v>
      </c>
      <c r="C305" s="76" t="s">
        <v>114</v>
      </c>
      <c r="D30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05" s="76" t="s">
        <v>1097</v>
      </c>
      <c r="F305" s="76" t="s">
        <v>1098</v>
      </c>
      <c r="G305" s="76" t="s">
        <v>1099</v>
      </c>
      <c r="H305" s="76">
        <v>1</v>
      </c>
      <c r="I305" s="76" t="s">
        <v>1100</v>
      </c>
      <c r="J305" s="76" t="s">
        <v>1100</v>
      </c>
      <c r="K305" s="76" t="s">
        <v>2834</v>
      </c>
      <c r="L305" s="76" t="s">
        <v>1102</v>
      </c>
      <c r="M305" s="76" t="s">
        <v>1107</v>
      </c>
      <c r="N305" s="76" t="s">
        <v>1108</v>
      </c>
      <c r="O305" s="76" t="s">
        <v>61</v>
      </c>
      <c r="P305" s="76" t="s">
        <v>61</v>
      </c>
      <c r="Q305" s="76" t="s">
        <v>62</v>
      </c>
      <c r="R305" s="76" t="s">
        <v>63</v>
      </c>
      <c r="S305" s="76" t="s">
        <v>64</v>
      </c>
      <c r="T305" s="76" t="s">
        <v>62</v>
      </c>
      <c r="U305" s="76" t="s">
        <v>1109</v>
      </c>
      <c r="V305" s="76" t="s">
        <v>66</v>
      </c>
      <c r="W305" s="76" t="s">
        <v>62</v>
      </c>
      <c r="X305" s="76" t="s">
        <v>73</v>
      </c>
      <c r="Y305" s="76" t="s">
        <v>3187</v>
      </c>
      <c r="Z305" s="76" t="s">
        <v>3762</v>
      </c>
      <c r="AA305" s="73">
        <f>IF(Table5[[#This Row],[task_success]]="Yes",1,0)</f>
        <v>0</v>
      </c>
      <c r="AB305" s="73">
        <f>IF(Table5[[#This Row],[task_success]]="Partial",1,0)</f>
        <v>0</v>
      </c>
      <c r="AC305" s="73">
        <f>IF(Table5[[#This Row],[task_success]]="No",1,0)</f>
        <v>1</v>
      </c>
      <c r="AD305" s="76">
        <v>0</v>
      </c>
      <c r="AE305" s="76">
        <v>1</v>
      </c>
      <c r="AF305" s="76">
        <v>1</v>
      </c>
      <c r="AG305" s="74">
        <f>IF(OR(Table5[[#This Row],[severity]]="Medium",Table5[[#This Row],[severity]]="High"),1,0)</f>
        <v>1</v>
      </c>
      <c r="AH305" s="73" t="str">
        <f>TRIM(Table5[[#This Row],[severity]])</f>
        <v>High</v>
      </c>
    </row>
    <row r="306" spans="1:34" ht="384.75" hidden="1">
      <c r="A306" s="72" t="s">
        <v>1112</v>
      </c>
      <c r="B306" s="73" t="s">
        <v>1113</v>
      </c>
      <c r="C306" s="73" t="s">
        <v>51</v>
      </c>
      <c r="D30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06" s="73" t="s">
        <v>1114</v>
      </c>
      <c r="F306" s="73" t="s">
        <v>1115</v>
      </c>
      <c r="G306" s="73" t="s">
        <v>1116</v>
      </c>
      <c r="H306" s="73">
        <v>4</v>
      </c>
      <c r="I306" s="73" t="s">
        <v>1117</v>
      </c>
      <c r="J306" s="73" t="s">
        <v>1118</v>
      </c>
      <c r="K306" s="73" t="s">
        <v>2837</v>
      </c>
      <c r="L306" s="73" t="s">
        <v>1120</v>
      </c>
      <c r="M306" s="73" t="s">
        <v>1123</v>
      </c>
      <c r="N306" s="73" t="s">
        <v>1124</v>
      </c>
      <c r="O306" s="73" t="s">
        <v>62</v>
      </c>
      <c r="P306" s="73" t="s">
        <v>61</v>
      </c>
      <c r="Q306" s="73" t="s">
        <v>62</v>
      </c>
      <c r="R306" s="73" t="s">
        <v>76</v>
      </c>
      <c r="S306" s="73" t="s">
        <v>77</v>
      </c>
      <c r="T306" s="73" t="s">
        <v>61</v>
      </c>
      <c r="U306" s="73" t="s">
        <v>971</v>
      </c>
      <c r="V306" s="73" t="s">
        <v>72</v>
      </c>
      <c r="W306" s="73" t="s">
        <v>62</v>
      </c>
      <c r="X306" s="73" t="s">
        <v>73</v>
      </c>
      <c r="Y306" s="73" t="s">
        <v>3187</v>
      </c>
      <c r="Z306" s="73" t="s">
        <v>3914</v>
      </c>
      <c r="AA306" s="73">
        <f>IF(Table5[[#This Row],[task_success]]="Yes",1,0)</f>
        <v>1</v>
      </c>
      <c r="AB306" s="73">
        <f>IF(Table5[[#This Row],[task_success]]="Partial",1,0)</f>
        <v>0</v>
      </c>
      <c r="AC306" s="73">
        <f>IF(Table5[[#This Row],[task_success]]="No",1,0)</f>
        <v>0</v>
      </c>
      <c r="AD306" s="73">
        <v>0</v>
      </c>
      <c r="AE306" s="73">
        <v>1</v>
      </c>
      <c r="AF306" s="73">
        <v>0</v>
      </c>
      <c r="AG306" s="74">
        <f>IF(OR(Table5[[#This Row],[severity]]="Medium",Table5[[#This Row],[severity]]="High"),1,0)</f>
        <v>0</v>
      </c>
      <c r="AH306" s="73" t="str">
        <f>TRIM(Table5[[#This Row],[severity]])</f>
        <v>Low</v>
      </c>
    </row>
    <row r="307" spans="1:34" ht="384.75" hidden="1">
      <c r="A307" s="75" t="s">
        <v>1112</v>
      </c>
      <c r="B307" s="76" t="s">
        <v>1113</v>
      </c>
      <c r="C307" s="76" t="s">
        <v>51</v>
      </c>
      <c r="D30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07" s="76" t="s">
        <v>1114</v>
      </c>
      <c r="F307" s="76" t="s">
        <v>1115</v>
      </c>
      <c r="G307" s="76" t="s">
        <v>1116</v>
      </c>
      <c r="H307" s="76">
        <v>4</v>
      </c>
      <c r="I307" s="76" t="s">
        <v>1117</v>
      </c>
      <c r="J307" s="76" t="s">
        <v>1127</v>
      </c>
      <c r="K307" s="76" t="s">
        <v>2837</v>
      </c>
      <c r="L307" s="76" t="s">
        <v>1120</v>
      </c>
      <c r="M307" s="76" t="s">
        <v>1130</v>
      </c>
      <c r="N307" s="76" t="s">
        <v>1131</v>
      </c>
      <c r="O307" s="76" t="s">
        <v>62</v>
      </c>
      <c r="P307" s="76" t="s">
        <v>61</v>
      </c>
      <c r="Q307" s="76" t="s">
        <v>62</v>
      </c>
      <c r="R307" s="76" t="s">
        <v>76</v>
      </c>
      <c r="S307" s="76" t="s">
        <v>77</v>
      </c>
      <c r="T307" s="76" t="s">
        <v>61</v>
      </c>
      <c r="U307" s="76" t="s">
        <v>971</v>
      </c>
      <c r="V307" s="76" t="s">
        <v>72</v>
      </c>
      <c r="W307" s="76" t="s">
        <v>62</v>
      </c>
      <c r="X307" s="76" t="s">
        <v>73</v>
      </c>
      <c r="Y307" s="76" t="s">
        <v>3187</v>
      </c>
      <c r="Z307" s="76" t="s">
        <v>3915</v>
      </c>
      <c r="AA307" s="73">
        <f>IF(Table5[[#This Row],[task_success]]="Yes",1,0)</f>
        <v>1</v>
      </c>
      <c r="AB307" s="73">
        <f>IF(Table5[[#This Row],[task_success]]="Partial",1,0)</f>
        <v>0</v>
      </c>
      <c r="AC307" s="73">
        <f>IF(Table5[[#This Row],[task_success]]="No",1,0)</f>
        <v>0</v>
      </c>
      <c r="AD307" s="76">
        <v>0</v>
      </c>
      <c r="AE307" s="76">
        <v>1</v>
      </c>
      <c r="AF307" s="76">
        <v>0</v>
      </c>
      <c r="AG307" s="74">
        <f>IF(OR(Table5[[#This Row],[severity]]="Medium",Table5[[#This Row],[severity]]="High"),1,0)</f>
        <v>0</v>
      </c>
      <c r="AH307" s="73" t="str">
        <f>TRIM(Table5[[#This Row],[severity]])</f>
        <v>Low</v>
      </c>
    </row>
    <row r="308" spans="1:34" ht="409.6" hidden="1">
      <c r="A308" s="72" t="s">
        <v>1112</v>
      </c>
      <c r="B308" s="73" t="s">
        <v>1113</v>
      </c>
      <c r="C308" s="73" t="s">
        <v>51</v>
      </c>
      <c r="D30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08" s="73" t="s">
        <v>1114</v>
      </c>
      <c r="F308" s="73" t="s">
        <v>1115</v>
      </c>
      <c r="G308" s="73" t="s">
        <v>1116</v>
      </c>
      <c r="H308" s="73">
        <v>4</v>
      </c>
      <c r="I308" s="73" t="s">
        <v>1117</v>
      </c>
      <c r="J308" s="73" t="s">
        <v>1134</v>
      </c>
      <c r="K308" s="73" t="s">
        <v>2837</v>
      </c>
      <c r="L308" s="73" t="s">
        <v>1120</v>
      </c>
      <c r="M308" s="73" t="s">
        <v>1137</v>
      </c>
      <c r="N308" s="73" t="s">
        <v>1138</v>
      </c>
      <c r="O308" s="73" t="s">
        <v>62</v>
      </c>
      <c r="P308" s="73" t="s">
        <v>61</v>
      </c>
      <c r="Q308" s="73" t="s">
        <v>62</v>
      </c>
      <c r="R308" s="73" t="s">
        <v>1295</v>
      </c>
      <c r="S308" s="73" t="s">
        <v>125</v>
      </c>
      <c r="T308" s="73" t="s">
        <v>61</v>
      </c>
      <c r="U308" s="73" t="s">
        <v>1140</v>
      </c>
      <c r="V308" s="73" t="s">
        <v>72</v>
      </c>
      <c r="W308" s="73" t="s">
        <v>62</v>
      </c>
      <c r="X308" s="73" t="s">
        <v>73</v>
      </c>
      <c r="Y308" s="73" t="s">
        <v>3187</v>
      </c>
      <c r="Z308" s="73" t="s">
        <v>3916</v>
      </c>
      <c r="AA308" s="73">
        <f>IF(Table5[[#This Row],[task_success]]="Yes",1,0)</f>
        <v>1</v>
      </c>
      <c r="AB308" s="73">
        <f>IF(Table5[[#This Row],[task_success]]="Partial",1,0)</f>
        <v>0</v>
      </c>
      <c r="AC308" s="73">
        <f>IF(Table5[[#This Row],[task_success]]="No",1,0)</f>
        <v>0</v>
      </c>
      <c r="AD308" s="73">
        <v>0</v>
      </c>
      <c r="AE308" s="73">
        <v>1</v>
      </c>
      <c r="AF308" s="73">
        <v>0</v>
      </c>
      <c r="AG308" s="74">
        <f>IF(OR(Table5[[#This Row],[severity]]="Medium",Table5[[#This Row],[severity]]="High"),1,0)</f>
        <v>1</v>
      </c>
      <c r="AH308" s="73" t="str">
        <f>TRIM(Table5[[#This Row],[severity]])</f>
        <v>Medium</v>
      </c>
    </row>
    <row r="309" spans="1:34" ht="409.6" hidden="1">
      <c r="A309" s="75" t="s">
        <v>1112</v>
      </c>
      <c r="B309" s="76" t="s">
        <v>1113</v>
      </c>
      <c r="C309" s="76" t="s">
        <v>51</v>
      </c>
      <c r="D30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09" s="76" t="s">
        <v>1114</v>
      </c>
      <c r="F309" s="76" t="s">
        <v>1115</v>
      </c>
      <c r="G309" s="76" t="s">
        <v>1116</v>
      </c>
      <c r="H309" s="76">
        <v>4</v>
      </c>
      <c r="I309" s="76" t="s">
        <v>1117</v>
      </c>
      <c r="J309" s="76" t="s">
        <v>1143</v>
      </c>
      <c r="K309" s="76" t="s">
        <v>2837</v>
      </c>
      <c r="L309" s="76" t="s">
        <v>1120</v>
      </c>
      <c r="M309" s="76" t="s">
        <v>355</v>
      </c>
      <c r="N309" s="76" t="s">
        <v>1145</v>
      </c>
      <c r="O309" s="76" t="s">
        <v>62</v>
      </c>
      <c r="P309" s="76" t="s">
        <v>61</v>
      </c>
      <c r="Q309" s="76" t="s">
        <v>62</v>
      </c>
      <c r="R309" s="76" t="s">
        <v>3449</v>
      </c>
      <c r="S309" s="76" t="s">
        <v>125</v>
      </c>
      <c r="T309" s="76" t="s">
        <v>61</v>
      </c>
      <c r="U309" s="76" t="s">
        <v>1147</v>
      </c>
      <c r="V309" s="76" t="s">
        <v>72</v>
      </c>
      <c r="W309" s="76" t="s">
        <v>62</v>
      </c>
      <c r="X309" s="76" t="s">
        <v>73</v>
      </c>
      <c r="Y309" s="76" t="s">
        <v>3187</v>
      </c>
      <c r="Z309" s="76" t="s">
        <v>3252</v>
      </c>
      <c r="AA309" s="73">
        <f>IF(Table5[[#This Row],[task_success]]="Yes",1,0)</f>
        <v>1</v>
      </c>
      <c r="AB309" s="73">
        <f>IF(Table5[[#This Row],[task_success]]="Partial",1,0)</f>
        <v>0</v>
      </c>
      <c r="AC309" s="73">
        <f>IF(Table5[[#This Row],[task_success]]="No",1,0)</f>
        <v>0</v>
      </c>
      <c r="AD309" s="76">
        <v>0</v>
      </c>
      <c r="AE309" s="76">
        <v>1</v>
      </c>
      <c r="AF309" s="76">
        <v>0</v>
      </c>
      <c r="AG309" s="74">
        <f>IF(OR(Table5[[#This Row],[severity]]="Medium",Table5[[#This Row],[severity]]="High"),1,0)</f>
        <v>1</v>
      </c>
      <c r="AH309" s="73" t="str">
        <f>TRIM(Table5[[#This Row],[severity]])</f>
        <v>Medium</v>
      </c>
    </row>
    <row r="310" spans="1:34" ht="384.75" hidden="1">
      <c r="A310" s="72" t="s">
        <v>1112</v>
      </c>
      <c r="B310" s="73" t="s">
        <v>1113</v>
      </c>
      <c r="C310" s="73" t="s">
        <v>80</v>
      </c>
      <c r="D31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10" s="73" t="s">
        <v>1149</v>
      </c>
      <c r="F310" s="77" t="s">
        <v>1150</v>
      </c>
      <c r="G310" s="73" t="s">
        <v>1151</v>
      </c>
      <c r="H310" s="73">
        <v>4</v>
      </c>
      <c r="I310" s="73" t="s">
        <v>1152</v>
      </c>
      <c r="J310" s="73" t="s">
        <v>2842</v>
      </c>
      <c r="K310" s="73" t="s">
        <v>1154</v>
      </c>
      <c r="L310" s="73" t="s">
        <v>1155</v>
      </c>
      <c r="M310" s="73" t="s">
        <v>1158</v>
      </c>
      <c r="N310" s="73" t="s">
        <v>1159</v>
      </c>
      <c r="O310" s="73" t="s">
        <v>62</v>
      </c>
      <c r="P310" s="73" t="s">
        <v>61</v>
      </c>
      <c r="Q310" s="73" t="s">
        <v>62</v>
      </c>
      <c r="R310" s="73" t="s">
        <v>76</v>
      </c>
      <c r="S310" s="73" t="s">
        <v>77</v>
      </c>
      <c r="T310" s="73" t="s">
        <v>61</v>
      </c>
      <c r="U310" s="73" t="s">
        <v>971</v>
      </c>
      <c r="V310" s="73" t="s">
        <v>72</v>
      </c>
      <c r="W310" s="73" t="s">
        <v>62</v>
      </c>
      <c r="X310" s="73" t="s">
        <v>73</v>
      </c>
      <c r="Y310" s="73" t="s">
        <v>3187</v>
      </c>
      <c r="Z310" s="73" t="s">
        <v>3664</v>
      </c>
      <c r="AA310" s="73">
        <f>IF(Table5[[#This Row],[task_success]]="Yes",1,0)</f>
        <v>1</v>
      </c>
      <c r="AB310" s="73">
        <f>IF(Table5[[#This Row],[task_success]]="Partial",1,0)</f>
        <v>0</v>
      </c>
      <c r="AC310" s="73">
        <f>IF(Table5[[#This Row],[task_success]]="No",1,0)</f>
        <v>0</v>
      </c>
      <c r="AD310" s="73">
        <v>0</v>
      </c>
      <c r="AE310" s="73">
        <v>1</v>
      </c>
      <c r="AF310" s="73">
        <v>0</v>
      </c>
      <c r="AG310" s="74">
        <f>IF(OR(Table5[[#This Row],[severity]]="Medium",Table5[[#This Row],[severity]]="High"),1,0)</f>
        <v>0</v>
      </c>
      <c r="AH310" s="73" t="str">
        <f>TRIM(Table5[[#This Row],[severity]])</f>
        <v>Low</v>
      </c>
    </row>
    <row r="311" spans="1:34" ht="409.6" hidden="1">
      <c r="A311" s="75" t="s">
        <v>1112</v>
      </c>
      <c r="B311" s="76" t="s">
        <v>1113</v>
      </c>
      <c r="C311" s="76" t="s">
        <v>80</v>
      </c>
      <c r="D31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11" s="76" t="s">
        <v>1149</v>
      </c>
      <c r="F311" s="78" t="s">
        <v>1150</v>
      </c>
      <c r="G311" s="76" t="s">
        <v>1151</v>
      </c>
      <c r="H311" s="76">
        <v>4</v>
      </c>
      <c r="I311" s="76" t="s">
        <v>1152</v>
      </c>
      <c r="J311" s="76" t="s">
        <v>1162</v>
      </c>
      <c r="K311" s="76" t="s">
        <v>1154</v>
      </c>
      <c r="L311" s="76" t="s">
        <v>1155</v>
      </c>
      <c r="M311" s="76" t="s">
        <v>1165</v>
      </c>
      <c r="N311" s="76" t="s">
        <v>1166</v>
      </c>
      <c r="O311" s="76" t="s">
        <v>62</v>
      </c>
      <c r="P311" s="76" t="s">
        <v>61</v>
      </c>
      <c r="Q311" s="76" t="s">
        <v>62</v>
      </c>
      <c r="R311" s="76" t="s">
        <v>1295</v>
      </c>
      <c r="S311" s="76" t="s">
        <v>77</v>
      </c>
      <c r="T311" s="76" t="s">
        <v>61</v>
      </c>
      <c r="U311" s="76" t="s">
        <v>1168</v>
      </c>
      <c r="V311" s="76" t="s">
        <v>72</v>
      </c>
      <c r="W311" s="76" t="s">
        <v>62</v>
      </c>
      <c r="X311" s="76" t="s">
        <v>73</v>
      </c>
      <c r="Y311" s="76" t="s">
        <v>3187</v>
      </c>
      <c r="Z311" s="76" t="s">
        <v>3665</v>
      </c>
      <c r="AA311" s="73">
        <f>IF(Table5[[#This Row],[task_success]]="Yes",1,0)</f>
        <v>1</v>
      </c>
      <c r="AB311" s="73">
        <f>IF(Table5[[#This Row],[task_success]]="Partial",1,0)</f>
        <v>0</v>
      </c>
      <c r="AC311" s="73">
        <f>IF(Table5[[#This Row],[task_success]]="No",1,0)</f>
        <v>0</v>
      </c>
      <c r="AD311" s="76">
        <v>0</v>
      </c>
      <c r="AE311" s="76">
        <v>1</v>
      </c>
      <c r="AF311" s="76">
        <v>0</v>
      </c>
      <c r="AG311" s="74">
        <f>IF(OR(Table5[[#This Row],[severity]]="Medium",Table5[[#This Row],[severity]]="High"),1,0)</f>
        <v>0</v>
      </c>
      <c r="AH311" s="73" t="str">
        <f>TRIM(Table5[[#This Row],[severity]])</f>
        <v>Low</v>
      </c>
    </row>
    <row r="312" spans="1:34" ht="384.75" hidden="1">
      <c r="A312" s="72" t="s">
        <v>1112</v>
      </c>
      <c r="B312" s="73" t="s">
        <v>1113</v>
      </c>
      <c r="C312" s="73" t="s">
        <v>80</v>
      </c>
      <c r="D31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12" s="73" t="s">
        <v>1149</v>
      </c>
      <c r="F312" s="77" t="s">
        <v>1150</v>
      </c>
      <c r="G312" s="73" t="s">
        <v>1151</v>
      </c>
      <c r="H312" s="73">
        <v>4</v>
      </c>
      <c r="I312" s="73" t="s">
        <v>1152</v>
      </c>
      <c r="J312" s="73" t="s">
        <v>1171</v>
      </c>
      <c r="K312" s="73" t="s">
        <v>1154</v>
      </c>
      <c r="L312" s="73" t="s">
        <v>1155</v>
      </c>
      <c r="M312" s="73" t="s">
        <v>1174</v>
      </c>
      <c r="N312" s="73" t="s">
        <v>1175</v>
      </c>
      <c r="O312" s="73" t="s">
        <v>62</v>
      </c>
      <c r="P312" s="73" t="s">
        <v>61</v>
      </c>
      <c r="Q312" s="73" t="s">
        <v>62</v>
      </c>
      <c r="R312" s="73" t="s">
        <v>76</v>
      </c>
      <c r="S312" s="73" t="s">
        <v>77</v>
      </c>
      <c r="T312" s="73" t="s">
        <v>61</v>
      </c>
      <c r="U312" s="73" t="s">
        <v>971</v>
      </c>
      <c r="V312" s="73" t="s">
        <v>72</v>
      </c>
      <c r="W312" s="73" t="s">
        <v>62</v>
      </c>
      <c r="X312" s="73" t="s">
        <v>73</v>
      </c>
      <c r="Y312" s="73" t="s">
        <v>3187</v>
      </c>
      <c r="Z312" s="73" t="s">
        <v>3666</v>
      </c>
      <c r="AA312" s="73">
        <f>IF(Table5[[#This Row],[task_success]]="Yes",1,0)</f>
        <v>1</v>
      </c>
      <c r="AB312" s="73">
        <f>IF(Table5[[#This Row],[task_success]]="Partial",1,0)</f>
        <v>0</v>
      </c>
      <c r="AC312" s="73">
        <f>IF(Table5[[#This Row],[task_success]]="No",1,0)</f>
        <v>0</v>
      </c>
      <c r="AD312" s="73">
        <v>0</v>
      </c>
      <c r="AE312" s="73">
        <v>1</v>
      </c>
      <c r="AF312" s="73">
        <v>0</v>
      </c>
      <c r="AG312" s="74">
        <f>IF(OR(Table5[[#This Row],[severity]]="Medium",Table5[[#This Row],[severity]]="High"),1,0)</f>
        <v>0</v>
      </c>
      <c r="AH312" s="73" t="str">
        <f>TRIM(Table5[[#This Row],[severity]])</f>
        <v>Low</v>
      </c>
    </row>
    <row r="313" spans="1:34" ht="409.6" hidden="1">
      <c r="A313" s="75" t="s">
        <v>1112</v>
      </c>
      <c r="B313" s="76" t="s">
        <v>1113</v>
      </c>
      <c r="C313" s="76" t="s">
        <v>80</v>
      </c>
      <c r="D31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13" s="76" t="s">
        <v>1149</v>
      </c>
      <c r="F313" s="78" t="s">
        <v>1150</v>
      </c>
      <c r="G313" s="76" t="s">
        <v>1151</v>
      </c>
      <c r="H313" s="76">
        <v>4</v>
      </c>
      <c r="I313" s="76" t="s">
        <v>1152</v>
      </c>
      <c r="J313" s="76" t="s">
        <v>1178</v>
      </c>
      <c r="K313" s="76" t="s">
        <v>1154</v>
      </c>
      <c r="L313" s="76" t="s">
        <v>1155</v>
      </c>
      <c r="M313" s="76" t="s">
        <v>1181</v>
      </c>
      <c r="N313" s="76" t="s">
        <v>1182</v>
      </c>
      <c r="O313" s="76" t="s">
        <v>61</v>
      </c>
      <c r="P313" s="76" t="s">
        <v>61</v>
      </c>
      <c r="Q313" s="76" t="s">
        <v>62</v>
      </c>
      <c r="R313" s="76" t="s">
        <v>63</v>
      </c>
      <c r="S313" s="76" t="s">
        <v>64</v>
      </c>
      <c r="T313" s="76" t="s">
        <v>62</v>
      </c>
      <c r="U313" s="76" t="s">
        <v>1183</v>
      </c>
      <c r="V313" s="76" t="s">
        <v>66</v>
      </c>
      <c r="W313" s="76" t="s">
        <v>62</v>
      </c>
      <c r="X313" s="76" t="s">
        <v>73</v>
      </c>
      <c r="Y313" s="76" t="s">
        <v>3187</v>
      </c>
      <c r="Z313" s="76" t="s">
        <v>3667</v>
      </c>
      <c r="AA313" s="73">
        <f>IF(Table5[[#This Row],[task_success]]="Yes",1,0)</f>
        <v>0</v>
      </c>
      <c r="AB313" s="73">
        <f>IF(Table5[[#This Row],[task_success]]="Partial",1,0)</f>
        <v>0</v>
      </c>
      <c r="AC313" s="73">
        <f>IF(Table5[[#This Row],[task_success]]="No",1,0)</f>
        <v>1</v>
      </c>
      <c r="AD313" s="76">
        <v>0</v>
      </c>
      <c r="AE313" s="76">
        <v>1</v>
      </c>
      <c r="AF313" s="76">
        <v>1</v>
      </c>
      <c r="AG313" s="74">
        <f>IF(OR(Table5[[#This Row],[severity]]="Medium",Table5[[#This Row],[severity]]="High"),1,0)</f>
        <v>1</v>
      </c>
      <c r="AH313" s="73" t="str">
        <f>TRIM(Table5[[#This Row],[severity]])</f>
        <v>High</v>
      </c>
    </row>
    <row r="314" spans="1:34" ht="409.6" hidden="1">
      <c r="A314" s="72" t="s">
        <v>1112</v>
      </c>
      <c r="B314" s="73" t="s">
        <v>1113</v>
      </c>
      <c r="C314" s="73" t="s">
        <v>114</v>
      </c>
      <c r="D31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14" s="73" t="s">
        <v>1186</v>
      </c>
      <c r="F314" s="73" t="s">
        <v>1187</v>
      </c>
      <c r="G314" s="73" t="s">
        <v>1188</v>
      </c>
      <c r="H314" s="73">
        <v>2</v>
      </c>
      <c r="I314" s="73" t="s">
        <v>4046</v>
      </c>
      <c r="J314" s="73" t="s">
        <v>1134</v>
      </c>
      <c r="K314" s="73" t="s">
        <v>2848</v>
      </c>
      <c r="L314" s="73" t="s">
        <v>1191</v>
      </c>
      <c r="M314" s="73" t="s">
        <v>1194</v>
      </c>
      <c r="N314" s="73" t="s">
        <v>1195</v>
      </c>
      <c r="O314" s="73" t="s">
        <v>61</v>
      </c>
      <c r="P314" s="73" t="s">
        <v>61</v>
      </c>
      <c r="Q314" s="73" t="s">
        <v>62</v>
      </c>
      <c r="R314" s="73" t="s">
        <v>3381</v>
      </c>
      <c r="S314" s="73" t="s">
        <v>64</v>
      </c>
      <c r="T314" s="73" t="s">
        <v>62</v>
      </c>
      <c r="U314" s="73" t="s">
        <v>1197</v>
      </c>
      <c r="V314" s="73" t="s">
        <v>66</v>
      </c>
      <c r="W314" s="73" t="s">
        <v>62</v>
      </c>
      <c r="X314" s="73" t="s">
        <v>73</v>
      </c>
      <c r="Y314" s="73" t="s">
        <v>3187</v>
      </c>
      <c r="Z314" s="73" t="s">
        <v>3253</v>
      </c>
      <c r="AA314" s="73">
        <f>IF(Table5[[#This Row],[task_success]]="Yes",1,0)</f>
        <v>0</v>
      </c>
      <c r="AB314" s="73">
        <f>IF(Table5[[#This Row],[task_success]]="Partial",1,0)</f>
        <v>0</v>
      </c>
      <c r="AC314" s="73">
        <f>IF(Table5[[#This Row],[task_success]]="No",1,0)</f>
        <v>1</v>
      </c>
      <c r="AD314" s="73">
        <v>0</v>
      </c>
      <c r="AE314" s="73">
        <v>1</v>
      </c>
      <c r="AF314" s="73">
        <v>1</v>
      </c>
      <c r="AG314" s="74">
        <f>IF(OR(Table5[[#This Row],[severity]]="Medium",Table5[[#This Row],[severity]]="High"),1,0)</f>
        <v>1</v>
      </c>
      <c r="AH314" s="73" t="str">
        <f>TRIM(Table5[[#This Row],[severity]])</f>
        <v>High</v>
      </c>
    </row>
    <row r="315" spans="1:34" ht="409.6" hidden="1">
      <c r="A315" s="75" t="s">
        <v>1112</v>
      </c>
      <c r="B315" s="76" t="s">
        <v>1113</v>
      </c>
      <c r="C315" s="76" t="s">
        <v>114</v>
      </c>
      <c r="D31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15" s="76" t="s">
        <v>1186</v>
      </c>
      <c r="F315" s="76" t="s">
        <v>1187</v>
      </c>
      <c r="G315" s="76" t="s">
        <v>1188</v>
      </c>
      <c r="H315" s="76">
        <v>2</v>
      </c>
      <c r="I315" s="76" t="s">
        <v>4046</v>
      </c>
      <c r="J315" s="76" t="s">
        <v>1143</v>
      </c>
      <c r="K315" s="76" t="s">
        <v>2848</v>
      </c>
      <c r="L315" s="76" t="s">
        <v>1191</v>
      </c>
      <c r="M315" s="76" t="s">
        <v>1202</v>
      </c>
      <c r="N315" s="76" t="s">
        <v>1203</v>
      </c>
      <c r="O315" s="76" t="s">
        <v>62</v>
      </c>
      <c r="P315" s="76" t="s">
        <v>61</v>
      </c>
      <c r="Q315" s="76" t="s">
        <v>62</v>
      </c>
      <c r="R315" s="76" t="s">
        <v>3462</v>
      </c>
      <c r="S315" s="76" t="s">
        <v>64</v>
      </c>
      <c r="T315" s="76" t="s">
        <v>61</v>
      </c>
      <c r="U315" s="76" t="s">
        <v>1205</v>
      </c>
      <c r="V315" s="76" t="s">
        <v>72</v>
      </c>
      <c r="W315" s="76" t="s">
        <v>61</v>
      </c>
      <c r="X315" s="76" t="s">
        <v>1206</v>
      </c>
      <c r="Y315" s="76" t="s">
        <v>3187</v>
      </c>
      <c r="Z315" s="76" t="s">
        <v>3382</v>
      </c>
      <c r="AA315" s="73">
        <f>IF(Table5[[#This Row],[task_success]]="Yes",1,0)</f>
        <v>1</v>
      </c>
      <c r="AB315" s="73">
        <f>IF(Table5[[#This Row],[task_success]]="Partial",1,0)</f>
        <v>0</v>
      </c>
      <c r="AC315" s="73">
        <f>IF(Table5[[#This Row],[task_success]]="No",1,0)</f>
        <v>0</v>
      </c>
      <c r="AD315" s="76">
        <v>0</v>
      </c>
      <c r="AE315" s="76">
        <v>1</v>
      </c>
      <c r="AF315" s="76">
        <v>0</v>
      </c>
      <c r="AG315" s="74">
        <f>IF(OR(Table5[[#This Row],[severity]]="Medium",Table5[[#This Row],[severity]]="High"),1,0)</f>
        <v>1</v>
      </c>
      <c r="AH315" s="73" t="str">
        <f>TRIM(Table5[[#This Row],[severity]])</f>
        <v>High</v>
      </c>
    </row>
    <row r="316" spans="1:34" ht="409.6" hidden="1">
      <c r="A316" s="72" t="s">
        <v>1112</v>
      </c>
      <c r="B316" s="73" t="s">
        <v>1113</v>
      </c>
      <c r="C316" s="73" t="s">
        <v>114</v>
      </c>
      <c r="D31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16" s="73" t="s">
        <v>1209</v>
      </c>
      <c r="F316" s="73" t="s">
        <v>1210</v>
      </c>
      <c r="G316" s="73" t="s">
        <v>1211</v>
      </c>
      <c r="H316" s="73">
        <v>1</v>
      </c>
      <c r="I316" s="73" t="s">
        <v>1143</v>
      </c>
      <c r="J316" s="73" t="s">
        <v>1143</v>
      </c>
      <c r="K316" s="73" t="s">
        <v>2851</v>
      </c>
      <c r="L316" s="73" t="s">
        <v>1214</v>
      </c>
      <c r="M316" s="73" t="s">
        <v>1217</v>
      </c>
      <c r="N316" s="73" t="s">
        <v>1218</v>
      </c>
      <c r="O316" s="73" t="s">
        <v>61</v>
      </c>
      <c r="P316" s="73" t="s">
        <v>61</v>
      </c>
      <c r="Q316" s="73" t="s">
        <v>62</v>
      </c>
      <c r="R316" s="73" t="s">
        <v>3688</v>
      </c>
      <c r="S316" s="73" t="s">
        <v>64</v>
      </c>
      <c r="T316" s="73" t="s">
        <v>62</v>
      </c>
      <c r="U316" s="73" t="s">
        <v>1219</v>
      </c>
      <c r="V316" s="73" t="s">
        <v>66</v>
      </c>
      <c r="W316" s="73" t="s">
        <v>61</v>
      </c>
      <c r="X316" s="73" t="s">
        <v>506</v>
      </c>
      <c r="Y316" s="73" t="s">
        <v>3187</v>
      </c>
      <c r="Z316" s="73" t="s">
        <v>3695</v>
      </c>
      <c r="AA316" s="73">
        <f>IF(Table5[[#This Row],[task_success]]="Yes",1,0)</f>
        <v>0</v>
      </c>
      <c r="AB316" s="73">
        <f>IF(Table5[[#This Row],[task_success]]="Partial",1,0)</f>
        <v>0</v>
      </c>
      <c r="AC316" s="73">
        <f>IF(Table5[[#This Row],[task_success]]="No",1,0)</f>
        <v>1</v>
      </c>
      <c r="AD316" s="73">
        <v>0</v>
      </c>
      <c r="AE316" s="73">
        <v>1</v>
      </c>
      <c r="AF316" s="73">
        <v>1</v>
      </c>
      <c r="AG316" s="74">
        <f>IF(OR(Table5[[#This Row],[severity]]="Medium",Table5[[#This Row],[severity]]="High"),1,0)</f>
        <v>1</v>
      </c>
      <c r="AH316" s="73" t="str">
        <f>TRIM(Table5[[#This Row],[severity]])</f>
        <v>High</v>
      </c>
    </row>
    <row r="317" spans="1:34" ht="409.6" hidden="1">
      <c r="A317" s="75" t="s">
        <v>1112</v>
      </c>
      <c r="B317" s="76" t="s">
        <v>1113</v>
      </c>
      <c r="C317" s="76" t="s">
        <v>149</v>
      </c>
      <c r="D31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17" s="76" t="s">
        <v>1222</v>
      </c>
      <c r="F317" s="76" t="s">
        <v>1223</v>
      </c>
      <c r="G317" s="76" t="s">
        <v>1224</v>
      </c>
      <c r="H317" s="76">
        <v>1</v>
      </c>
      <c r="I317" s="76" t="s">
        <v>1134</v>
      </c>
      <c r="J317" s="76" t="s">
        <v>1134</v>
      </c>
      <c r="K317" s="76" t="s">
        <v>2854</v>
      </c>
      <c r="L317" s="76" t="s">
        <v>1226</v>
      </c>
      <c r="M317" s="76" t="s">
        <v>1194</v>
      </c>
      <c r="N317" s="76" t="s">
        <v>1229</v>
      </c>
      <c r="O317" s="76" t="s">
        <v>62</v>
      </c>
      <c r="P317" s="76" t="s">
        <v>61</v>
      </c>
      <c r="Q317" s="76" t="s">
        <v>62</v>
      </c>
      <c r="R317" s="76" t="s">
        <v>1295</v>
      </c>
      <c r="S317" s="76" t="s">
        <v>77</v>
      </c>
      <c r="T317" s="76" t="s">
        <v>61</v>
      </c>
      <c r="U317" s="76" t="s">
        <v>1230</v>
      </c>
      <c r="V317" s="76" t="s">
        <v>72</v>
      </c>
      <c r="W317" s="76" t="s">
        <v>62</v>
      </c>
      <c r="X317" s="76" t="s">
        <v>73</v>
      </c>
      <c r="Y317" s="76" t="s">
        <v>3187</v>
      </c>
      <c r="Z317" s="76" t="s">
        <v>3254</v>
      </c>
      <c r="AA317" s="73">
        <f>IF(Table5[[#This Row],[task_success]]="Yes",1,0)</f>
        <v>1</v>
      </c>
      <c r="AB317" s="73">
        <f>IF(Table5[[#This Row],[task_success]]="Partial",1,0)</f>
        <v>0</v>
      </c>
      <c r="AC317" s="73">
        <f>IF(Table5[[#This Row],[task_success]]="No",1,0)</f>
        <v>0</v>
      </c>
      <c r="AD317" s="76">
        <v>0</v>
      </c>
      <c r="AE317" s="76">
        <v>1</v>
      </c>
      <c r="AF317" s="76">
        <v>0</v>
      </c>
      <c r="AG317" s="74">
        <f>IF(OR(Table5[[#This Row],[severity]]="Medium",Table5[[#This Row],[severity]]="High"),1,0)</f>
        <v>0</v>
      </c>
      <c r="AH317" s="73" t="str">
        <f>TRIM(Table5[[#This Row],[severity]])</f>
        <v>Low</v>
      </c>
    </row>
    <row r="318" spans="1:34" ht="409.6" hidden="1">
      <c r="A318" s="72" t="s">
        <v>1112</v>
      </c>
      <c r="B318" s="73" t="s">
        <v>1113</v>
      </c>
      <c r="C318" s="73" t="s">
        <v>305</v>
      </c>
      <c r="D31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18" s="73" t="s">
        <v>1233</v>
      </c>
      <c r="F318" s="73" t="s">
        <v>1234</v>
      </c>
      <c r="G318" s="73" t="s">
        <v>1235</v>
      </c>
      <c r="H318" s="73">
        <v>2</v>
      </c>
      <c r="I318" s="73" t="s">
        <v>1236</v>
      </c>
      <c r="J318" s="73" t="s">
        <v>1237</v>
      </c>
      <c r="K318" s="73" t="s">
        <v>2856</v>
      </c>
      <c r="L318" s="73" t="s">
        <v>1239</v>
      </c>
      <c r="M318" s="73" t="s">
        <v>1243</v>
      </c>
      <c r="N318" s="73" t="s">
        <v>1244</v>
      </c>
      <c r="O318" s="73" t="s">
        <v>62</v>
      </c>
      <c r="P318" s="73" t="s">
        <v>61</v>
      </c>
      <c r="Q318" s="73" t="s">
        <v>62</v>
      </c>
      <c r="R318" s="73" t="s">
        <v>222</v>
      </c>
      <c r="S318" s="73" t="s">
        <v>77</v>
      </c>
      <c r="T318" s="73" t="s">
        <v>61</v>
      </c>
      <c r="U318" s="73" t="s">
        <v>1242</v>
      </c>
      <c r="V318" s="73" t="s">
        <v>72</v>
      </c>
      <c r="W318" s="73" t="s">
        <v>62</v>
      </c>
      <c r="X318" s="73" t="s">
        <v>73</v>
      </c>
      <c r="Y318" s="73" t="s">
        <v>3187</v>
      </c>
      <c r="Z318" s="73" t="s">
        <v>3757</v>
      </c>
      <c r="AA318" s="73">
        <f>IF(Table5[[#This Row],[task_success]]="Yes",1,0)</f>
        <v>1</v>
      </c>
      <c r="AB318" s="73">
        <f>IF(Table5[[#This Row],[task_success]]="Partial",1,0)</f>
        <v>0</v>
      </c>
      <c r="AC318" s="73">
        <f>IF(Table5[[#This Row],[task_success]]="No",1,0)</f>
        <v>0</v>
      </c>
      <c r="AD318" s="73">
        <v>0</v>
      </c>
      <c r="AE318" s="73">
        <v>1</v>
      </c>
      <c r="AF318" s="73">
        <v>0</v>
      </c>
      <c r="AG318" s="74">
        <f>IF(OR(Table5[[#This Row],[severity]]="Medium",Table5[[#This Row],[severity]]="High"),1,0)</f>
        <v>0</v>
      </c>
      <c r="AH318" s="73" t="str">
        <f>TRIM(Table5[[#This Row],[severity]])</f>
        <v>Low</v>
      </c>
    </row>
    <row r="319" spans="1:34" ht="409.6" hidden="1">
      <c r="A319" s="75" t="s">
        <v>1112</v>
      </c>
      <c r="B319" s="76" t="s">
        <v>1113</v>
      </c>
      <c r="C319" s="76" t="s">
        <v>305</v>
      </c>
      <c r="D31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19" s="76" t="s">
        <v>1233</v>
      </c>
      <c r="F319" s="76" t="s">
        <v>1234</v>
      </c>
      <c r="G319" s="76" t="s">
        <v>1235</v>
      </c>
      <c r="H319" s="76">
        <v>2</v>
      </c>
      <c r="I319" s="76" t="s">
        <v>1236</v>
      </c>
      <c r="J319" s="76" t="s">
        <v>1249</v>
      </c>
      <c r="K319" s="76" t="s">
        <v>2856</v>
      </c>
      <c r="L319" s="76" t="s">
        <v>1239</v>
      </c>
      <c r="M319" s="76" t="s">
        <v>1252</v>
      </c>
      <c r="N319" s="76" t="s">
        <v>1253</v>
      </c>
      <c r="O319" s="76" t="s">
        <v>62</v>
      </c>
      <c r="P319" s="76" t="s">
        <v>61</v>
      </c>
      <c r="Q319" s="76" t="s">
        <v>62</v>
      </c>
      <c r="R319" s="76" t="s">
        <v>222</v>
      </c>
      <c r="S319" s="76" t="s">
        <v>77</v>
      </c>
      <c r="T319" s="76" t="s">
        <v>61</v>
      </c>
      <c r="U319" s="76" t="s">
        <v>1242</v>
      </c>
      <c r="V319" s="76" t="s">
        <v>72</v>
      </c>
      <c r="W319" s="76" t="s">
        <v>62</v>
      </c>
      <c r="X319" s="76" t="s">
        <v>73</v>
      </c>
      <c r="Y319" s="76" t="s">
        <v>3187</v>
      </c>
      <c r="Z319" s="76" t="s">
        <v>3758</v>
      </c>
      <c r="AA319" s="73">
        <f>IF(Table5[[#This Row],[task_success]]="Yes",1,0)</f>
        <v>1</v>
      </c>
      <c r="AB319" s="73">
        <f>IF(Table5[[#This Row],[task_success]]="Partial",1,0)</f>
        <v>0</v>
      </c>
      <c r="AC319" s="73">
        <f>IF(Table5[[#This Row],[task_success]]="No",1,0)</f>
        <v>0</v>
      </c>
      <c r="AD319" s="76">
        <v>0</v>
      </c>
      <c r="AE319" s="76">
        <v>1</v>
      </c>
      <c r="AF319" s="76">
        <v>0</v>
      </c>
      <c r="AG319" s="74">
        <f>IF(OR(Table5[[#This Row],[severity]]="Medium",Table5[[#This Row],[severity]]="High"),1,0)</f>
        <v>0</v>
      </c>
      <c r="AH319" s="73" t="str">
        <f>TRIM(Table5[[#This Row],[severity]])</f>
        <v>Low</v>
      </c>
    </row>
    <row r="320" spans="1:34" ht="384.75" hidden="1">
      <c r="A320" s="72" t="s">
        <v>1258</v>
      </c>
      <c r="B320" s="73" t="s">
        <v>1259</v>
      </c>
      <c r="C320" s="73" t="s">
        <v>149</v>
      </c>
      <c r="D32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20" s="73" t="s">
        <v>1260</v>
      </c>
      <c r="F320" s="73" t="s">
        <v>1261</v>
      </c>
      <c r="G320" s="77" t="s">
        <v>1262</v>
      </c>
      <c r="H320" s="73">
        <v>1</v>
      </c>
      <c r="I320" s="73" t="s">
        <v>1263</v>
      </c>
      <c r="J320" s="73" t="s">
        <v>1263</v>
      </c>
      <c r="K320" s="73" t="s">
        <v>2859</v>
      </c>
      <c r="L320" s="73" t="s">
        <v>1265</v>
      </c>
      <c r="M320" s="73" t="s">
        <v>1268</v>
      </c>
      <c r="N320" s="73" t="s">
        <v>1269</v>
      </c>
      <c r="O320" s="73" t="s">
        <v>62</v>
      </c>
      <c r="P320" s="73" t="s">
        <v>61</v>
      </c>
      <c r="Q320" s="73" t="s">
        <v>62</v>
      </c>
      <c r="R320" s="73" t="s">
        <v>76</v>
      </c>
      <c r="S320" s="73" t="s">
        <v>77</v>
      </c>
      <c r="T320" s="73" t="s">
        <v>61</v>
      </c>
      <c r="U320" s="73" t="s">
        <v>971</v>
      </c>
      <c r="V320" s="73" t="s">
        <v>72</v>
      </c>
      <c r="W320" s="73" t="s">
        <v>62</v>
      </c>
      <c r="X320" s="73" t="s">
        <v>73</v>
      </c>
      <c r="Y320" s="73" t="s">
        <v>3187</v>
      </c>
      <c r="Z320" s="73" t="s">
        <v>3733</v>
      </c>
      <c r="AA320" s="73">
        <f>IF(Table5[[#This Row],[task_success]]="Yes",1,0)</f>
        <v>1</v>
      </c>
      <c r="AB320" s="73">
        <f>IF(Table5[[#This Row],[task_success]]="Partial",1,0)</f>
        <v>0</v>
      </c>
      <c r="AC320" s="73">
        <f>IF(Table5[[#This Row],[task_success]]="No",1,0)</f>
        <v>0</v>
      </c>
      <c r="AD320" s="73">
        <v>0</v>
      </c>
      <c r="AE320" s="73">
        <v>1</v>
      </c>
      <c r="AF320" s="73">
        <v>0</v>
      </c>
      <c r="AG320" s="74">
        <f>IF(OR(Table5[[#This Row],[severity]]="Medium",Table5[[#This Row],[severity]]="High"),1,0)</f>
        <v>0</v>
      </c>
      <c r="AH320" s="73" t="str">
        <f>TRIM(Table5[[#This Row],[severity]])</f>
        <v>Low</v>
      </c>
    </row>
    <row r="321" spans="1:34" ht="409.6" hidden="1">
      <c r="A321" s="75" t="s">
        <v>1274</v>
      </c>
      <c r="B321" s="76" t="s">
        <v>1275</v>
      </c>
      <c r="C321" s="76" t="s">
        <v>149</v>
      </c>
      <c r="D32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21" s="76" t="s">
        <v>1276</v>
      </c>
      <c r="F321" s="76" t="s">
        <v>1277</v>
      </c>
      <c r="G321" s="76" t="s">
        <v>1278</v>
      </c>
      <c r="H321" s="76">
        <v>2</v>
      </c>
      <c r="I321" s="76" t="s">
        <v>1279</v>
      </c>
      <c r="J321" s="76" t="s">
        <v>1280</v>
      </c>
      <c r="K321" s="76" t="s">
        <v>2863</v>
      </c>
      <c r="L321" s="76" t="s">
        <v>1282</v>
      </c>
      <c r="M321" s="76" t="s">
        <v>1286</v>
      </c>
      <c r="N321" s="76" t="s">
        <v>1287</v>
      </c>
      <c r="O321" s="76" t="s">
        <v>102</v>
      </c>
      <c r="P321" s="76" t="s">
        <v>61</v>
      </c>
      <c r="Q321" s="76" t="s">
        <v>62</v>
      </c>
      <c r="R321" s="76" t="s">
        <v>3359</v>
      </c>
      <c r="S321" s="76" t="s">
        <v>64</v>
      </c>
      <c r="T321" s="76" t="s">
        <v>62</v>
      </c>
      <c r="U321" s="76" t="s">
        <v>1288</v>
      </c>
      <c r="V321" s="76" t="s">
        <v>162</v>
      </c>
      <c r="W321" s="76" t="s">
        <v>62</v>
      </c>
      <c r="X321" s="76" t="s">
        <v>73</v>
      </c>
      <c r="Y321" s="76" t="s">
        <v>3187</v>
      </c>
      <c r="Z321" s="76" t="s">
        <v>3814</v>
      </c>
      <c r="AA321" s="73">
        <f>IF(Table5[[#This Row],[task_success]]="Yes",1,0)</f>
        <v>0</v>
      </c>
      <c r="AB321" s="73">
        <f>IF(Table5[[#This Row],[task_success]]="Partial",1,0)</f>
        <v>1</v>
      </c>
      <c r="AC321" s="73">
        <f>IF(Table5[[#This Row],[task_success]]="No",1,0)</f>
        <v>0</v>
      </c>
      <c r="AD321" s="76">
        <v>0</v>
      </c>
      <c r="AE321" s="76">
        <v>1</v>
      </c>
      <c r="AF321" s="76">
        <v>1</v>
      </c>
      <c r="AG321" s="74">
        <f>IF(OR(Table5[[#This Row],[severity]]="Medium",Table5[[#This Row],[severity]]="High"),1,0)</f>
        <v>1</v>
      </c>
      <c r="AH321" s="73" t="str">
        <f>TRIM(Table5[[#This Row],[severity]])</f>
        <v>High</v>
      </c>
    </row>
    <row r="322" spans="1:34" ht="409.6" hidden="1">
      <c r="A322" s="72" t="s">
        <v>1274</v>
      </c>
      <c r="B322" s="73" t="s">
        <v>1275</v>
      </c>
      <c r="C322" s="73" t="s">
        <v>149</v>
      </c>
      <c r="D32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22" s="73" t="s">
        <v>1276</v>
      </c>
      <c r="F322" s="73" t="s">
        <v>1277</v>
      </c>
      <c r="G322" s="73" t="s">
        <v>1278</v>
      </c>
      <c r="H322" s="73">
        <v>2</v>
      </c>
      <c r="I322" s="73" t="s">
        <v>1279</v>
      </c>
      <c r="J322" s="73" t="s">
        <v>1292</v>
      </c>
      <c r="K322" s="73" t="s">
        <v>2863</v>
      </c>
      <c r="L322" s="73" t="s">
        <v>1282</v>
      </c>
      <c r="M322" s="73" t="s">
        <v>1297</v>
      </c>
      <c r="N322" s="73" t="s">
        <v>1298</v>
      </c>
      <c r="O322" s="73" t="s">
        <v>62</v>
      </c>
      <c r="P322" s="73" t="s">
        <v>61</v>
      </c>
      <c r="Q322" s="73" t="s">
        <v>62</v>
      </c>
      <c r="R322" s="73" t="s">
        <v>536</v>
      </c>
      <c r="S322" s="73" t="s">
        <v>77</v>
      </c>
      <c r="T322" s="73" t="s">
        <v>61</v>
      </c>
      <c r="U322" s="73" t="s">
        <v>1299</v>
      </c>
      <c r="V322" s="73" t="s">
        <v>72</v>
      </c>
      <c r="W322" s="73" t="s">
        <v>62</v>
      </c>
      <c r="X322" s="73" t="s">
        <v>73</v>
      </c>
      <c r="Y322" s="73" t="s">
        <v>3187</v>
      </c>
      <c r="Z322" s="73" t="s">
        <v>3815</v>
      </c>
      <c r="AA322" s="73">
        <f>IF(Table5[[#This Row],[task_success]]="Yes",1,0)</f>
        <v>1</v>
      </c>
      <c r="AB322" s="73">
        <f>IF(Table5[[#This Row],[task_success]]="Partial",1,0)</f>
        <v>0</v>
      </c>
      <c r="AC322" s="73">
        <f>IF(Table5[[#This Row],[task_success]]="No",1,0)</f>
        <v>0</v>
      </c>
      <c r="AD322" s="73">
        <v>0</v>
      </c>
      <c r="AE322" s="73">
        <v>1</v>
      </c>
      <c r="AF322" s="73">
        <v>0</v>
      </c>
      <c r="AG322" s="74">
        <f>IF(OR(Table5[[#This Row],[severity]]="Medium",Table5[[#This Row],[severity]]="High"),1,0)</f>
        <v>0</v>
      </c>
      <c r="AH322" s="73" t="str">
        <f>TRIM(Table5[[#This Row],[severity]])</f>
        <v>Low</v>
      </c>
    </row>
    <row r="323" spans="1:34" ht="409.6" hidden="1">
      <c r="A323" s="75" t="s">
        <v>1274</v>
      </c>
      <c r="B323" s="76" t="s">
        <v>1275</v>
      </c>
      <c r="C323" s="76" t="s">
        <v>305</v>
      </c>
      <c r="D32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23" s="76" t="s">
        <v>1303</v>
      </c>
      <c r="F323" s="76" t="s">
        <v>1304</v>
      </c>
      <c r="G323" s="76" t="s">
        <v>1305</v>
      </c>
      <c r="H323" s="76">
        <v>1</v>
      </c>
      <c r="I323" s="76" t="s">
        <v>1306</v>
      </c>
      <c r="J323" s="76" t="s">
        <v>1306</v>
      </c>
      <c r="K323" s="76" t="s">
        <v>2869</v>
      </c>
      <c r="L323" s="76" t="s">
        <v>1308</v>
      </c>
      <c r="M323" s="76" t="s">
        <v>1297</v>
      </c>
      <c r="N323" s="76" t="s">
        <v>1311</v>
      </c>
      <c r="O323" s="76" t="s">
        <v>102</v>
      </c>
      <c r="P323" s="76" t="s">
        <v>61</v>
      </c>
      <c r="Q323" s="76" t="s">
        <v>62</v>
      </c>
      <c r="R323" s="76" t="s">
        <v>3770</v>
      </c>
      <c r="S323" s="76" t="s">
        <v>64</v>
      </c>
      <c r="T323" s="76" t="s">
        <v>62</v>
      </c>
      <c r="U323" s="76" t="s">
        <v>1312</v>
      </c>
      <c r="V323" s="76" t="s">
        <v>162</v>
      </c>
      <c r="W323" s="76" t="s">
        <v>62</v>
      </c>
      <c r="X323" s="76" t="s">
        <v>73</v>
      </c>
      <c r="Y323" s="76" t="s">
        <v>3187</v>
      </c>
      <c r="Z323" s="76" t="s">
        <v>3771</v>
      </c>
      <c r="AA323" s="73">
        <f>IF(Table5[[#This Row],[task_success]]="Yes",1,0)</f>
        <v>0</v>
      </c>
      <c r="AB323" s="73">
        <f>IF(Table5[[#This Row],[task_success]]="Partial",1,0)</f>
        <v>1</v>
      </c>
      <c r="AC323" s="73">
        <f>IF(Table5[[#This Row],[task_success]]="No",1,0)</f>
        <v>0</v>
      </c>
      <c r="AD323" s="76">
        <v>0</v>
      </c>
      <c r="AE323" s="76">
        <v>1</v>
      </c>
      <c r="AF323" s="76">
        <v>1</v>
      </c>
      <c r="AG323" s="74">
        <f>IF(OR(Table5[[#This Row],[severity]]="Medium",Table5[[#This Row],[severity]]="High"),1,0)</f>
        <v>1</v>
      </c>
      <c r="AH323" s="73" t="str">
        <f>TRIM(Table5[[#This Row],[severity]])</f>
        <v>High</v>
      </c>
    </row>
    <row r="324" spans="1:34" ht="409.6" hidden="1">
      <c r="A324" s="72" t="s">
        <v>1316</v>
      </c>
      <c r="B324" s="73" t="s">
        <v>1317</v>
      </c>
      <c r="C324" s="73" t="s">
        <v>51</v>
      </c>
      <c r="D32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24" s="73" t="s">
        <v>1318</v>
      </c>
      <c r="F324" s="73">
        <v>5741160</v>
      </c>
      <c r="G324" s="73" t="s">
        <v>1319</v>
      </c>
      <c r="H324" s="73">
        <v>1</v>
      </c>
      <c r="I324" s="73" t="s">
        <v>1320</v>
      </c>
      <c r="J324" s="73" t="s">
        <v>1320</v>
      </c>
      <c r="K324" s="73" t="s">
        <v>2870</v>
      </c>
      <c r="L324" s="73" t="s">
        <v>1322</v>
      </c>
      <c r="M324" s="73" t="s">
        <v>1326</v>
      </c>
      <c r="N324" s="73" t="s">
        <v>1327</v>
      </c>
      <c r="O324" s="73" t="s">
        <v>62</v>
      </c>
      <c r="P324" s="73" t="s">
        <v>61</v>
      </c>
      <c r="Q324" s="73" t="s">
        <v>62</v>
      </c>
      <c r="R324" s="73" t="s">
        <v>76</v>
      </c>
      <c r="S324" s="73" t="s">
        <v>77</v>
      </c>
      <c r="T324" s="73" t="s">
        <v>61</v>
      </c>
      <c r="U324" s="73" t="s">
        <v>1328</v>
      </c>
      <c r="V324" s="73" t="s">
        <v>72</v>
      </c>
      <c r="W324" s="73" t="s">
        <v>62</v>
      </c>
      <c r="X324" s="73" t="s">
        <v>73</v>
      </c>
      <c r="Y324" s="73" t="s">
        <v>3187</v>
      </c>
      <c r="Z324" s="73" t="s">
        <v>3255</v>
      </c>
      <c r="AA324" s="73">
        <f>IF(Table5[[#This Row],[task_success]]="Yes",1,0)</f>
        <v>1</v>
      </c>
      <c r="AB324" s="73">
        <f>IF(Table5[[#This Row],[task_success]]="Partial",1,0)</f>
        <v>0</v>
      </c>
      <c r="AC324" s="73">
        <f>IF(Table5[[#This Row],[task_success]]="No",1,0)</f>
        <v>0</v>
      </c>
      <c r="AD324" s="73">
        <v>0</v>
      </c>
      <c r="AE324" s="73">
        <v>1</v>
      </c>
      <c r="AF324" s="73">
        <v>0</v>
      </c>
      <c r="AG324" s="74">
        <f>IF(OR(Table5[[#This Row],[severity]]="Medium",Table5[[#This Row],[severity]]="High"),1,0)</f>
        <v>0</v>
      </c>
      <c r="AH324" s="73" t="str">
        <f>TRIM(Table5[[#This Row],[severity]])</f>
        <v>Low</v>
      </c>
    </row>
    <row r="325" spans="1:34" ht="409.6" hidden="1">
      <c r="A325" s="75" t="s">
        <v>1316</v>
      </c>
      <c r="B325" s="76" t="s">
        <v>1317</v>
      </c>
      <c r="C325" s="76" t="s">
        <v>149</v>
      </c>
      <c r="D32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25" s="76" t="s">
        <v>1332</v>
      </c>
      <c r="F325" s="76" t="s">
        <v>1333</v>
      </c>
      <c r="G325" s="76" t="s">
        <v>1334</v>
      </c>
      <c r="H325" s="76">
        <v>1</v>
      </c>
      <c r="I325" s="76" t="s">
        <v>1335</v>
      </c>
      <c r="J325" s="76" t="s">
        <v>1336</v>
      </c>
      <c r="K325" s="76" t="s">
        <v>4047</v>
      </c>
      <c r="L325" s="76" t="s">
        <v>1338</v>
      </c>
      <c r="M325" s="76" t="s">
        <v>1342</v>
      </c>
      <c r="N325" s="76" t="s">
        <v>1343</v>
      </c>
      <c r="O325" s="76" t="s">
        <v>62</v>
      </c>
      <c r="P325" s="76" t="s">
        <v>61</v>
      </c>
      <c r="Q325" s="76" t="s">
        <v>62</v>
      </c>
      <c r="R325" s="76" t="s">
        <v>76</v>
      </c>
      <c r="S325" s="76" t="s">
        <v>77</v>
      </c>
      <c r="T325" s="76" t="s">
        <v>61</v>
      </c>
      <c r="U325" s="76" t="s">
        <v>1345</v>
      </c>
      <c r="V325" s="76" t="s">
        <v>72</v>
      </c>
      <c r="W325" s="76" t="s">
        <v>62</v>
      </c>
      <c r="X325" s="76" t="s">
        <v>73</v>
      </c>
      <c r="Y325" s="76" t="s">
        <v>3187</v>
      </c>
      <c r="Z325" s="76" t="s">
        <v>3846</v>
      </c>
      <c r="AA325" s="73">
        <f>IF(Table5[[#This Row],[task_success]]="Yes",1,0)</f>
        <v>1</v>
      </c>
      <c r="AB325" s="73">
        <f>IF(Table5[[#This Row],[task_success]]="Partial",1,0)</f>
        <v>0</v>
      </c>
      <c r="AC325" s="73">
        <f>IF(Table5[[#This Row],[task_success]]="No",1,0)</f>
        <v>0</v>
      </c>
      <c r="AD325" s="76">
        <v>0</v>
      </c>
      <c r="AE325" s="76">
        <v>1</v>
      </c>
      <c r="AF325" s="76">
        <v>0</v>
      </c>
      <c r="AG325" s="74">
        <f>IF(OR(Table5[[#This Row],[severity]]="Medium",Table5[[#This Row],[severity]]="High"),1,0)</f>
        <v>0</v>
      </c>
      <c r="AH325" s="73" t="str">
        <f>TRIM(Table5[[#This Row],[severity]])</f>
        <v>Low</v>
      </c>
    </row>
    <row r="326" spans="1:34" ht="409.6" hidden="1">
      <c r="A326" s="72" t="s">
        <v>1351</v>
      </c>
      <c r="B326" s="73" t="s">
        <v>1352</v>
      </c>
      <c r="C326" s="73" t="s">
        <v>51</v>
      </c>
      <c r="D32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26" s="73" t="s">
        <v>1353</v>
      </c>
      <c r="F326" s="73" t="s">
        <v>1354</v>
      </c>
      <c r="G326" s="73" t="s">
        <v>1355</v>
      </c>
      <c r="H326" s="73">
        <v>2</v>
      </c>
      <c r="I326" s="73" t="s">
        <v>1356</v>
      </c>
      <c r="J326" s="73" t="s">
        <v>1357</v>
      </c>
      <c r="K326" s="73" t="s">
        <v>2877</v>
      </c>
      <c r="L326" s="73" t="s">
        <v>1359</v>
      </c>
      <c r="M326" s="73" t="s">
        <v>1194</v>
      </c>
      <c r="N326" s="73" t="s">
        <v>1363</v>
      </c>
      <c r="O326" s="73" t="s">
        <v>61</v>
      </c>
      <c r="P326" s="73" t="s">
        <v>61</v>
      </c>
      <c r="Q326" s="73" t="s">
        <v>62</v>
      </c>
      <c r="R326" s="73" t="s">
        <v>3434</v>
      </c>
      <c r="S326" s="73" t="s">
        <v>64</v>
      </c>
      <c r="T326" s="73" t="s">
        <v>62</v>
      </c>
      <c r="U326" s="73" t="s">
        <v>1362</v>
      </c>
      <c r="V326" s="73" t="s">
        <v>66</v>
      </c>
      <c r="W326" s="73" t="s">
        <v>62</v>
      </c>
      <c r="X326" s="73" t="s">
        <v>73</v>
      </c>
      <c r="Y326" s="73" t="s">
        <v>3187</v>
      </c>
      <c r="Z326" s="73" t="s">
        <v>3256</v>
      </c>
      <c r="AA326" s="73">
        <f>IF(Table5[[#This Row],[task_success]]="Yes",1,0)</f>
        <v>0</v>
      </c>
      <c r="AB326" s="73">
        <f>IF(Table5[[#This Row],[task_success]]="Partial",1,0)</f>
        <v>0</v>
      </c>
      <c r="AC326" s="73">
        <f>IF(Table5[[#This Row],[task_success]]="No",1,0)</f>
        <v>1</v>
      </c>
      <c r="AD326" s="73">
        <v>0</v>
      </c>
      <c r="AE326" s="73">
        <v>1</v>
      </c>
      <c r="AF326" s="73">
        <v>1</v>
      </c>
      <c r="AG326" s="74">
        <f>IF(OR(Table5[[#This Row],[severity]]="Medium",Table5[[#This Row],[severity]]="High"),1,0)</f>
        <v>1</v>
      </c>
      <c r="AH326" s="73" t="str">
        <f>TRIM(Table5[[#This Row],[severity]])</f>
        <v>High</v>
      </c>
    </row>
    <row r="327" spans="1:34" ht="284.25" hidden="1">
      <c r="A327" s="75" t="s">
        <v>1351</v>
      </c>
      <c r="B327" s="76" t="s">
        <v>1352</v>
      </c>
      <c r="C327" s="76" t="s">
        <v>51</v>
      </c>
      <c r="D32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27" s="76" t="s">
        <v>1353</v>
      </c>
      <c r="F327" s="76" t="s">
        <v>1354</v>
      </c>
      <c r="G327" s="76" t="s">
        <v>1355</v>
      </c>
      <c r="H327" s="76">
        <v>2</v>
      </c>
      <c r="I327" s="76" t="s">
        <v>1356</v>
      </c>
      <c r="J327" s="76" t="s">
        <v>1365</v>
      </c>
      <c r="K327" s="76" t="s">
        <v>2877</v>
      </c>
      <c r="L327" s="76" t="s">
        <v>1359</v>
      </c>
      <c r="M327" s="76" t="s">
        <v>1369</v>
      </c>
      <c r="N327" s="76" t="s">
        <v>1370</v>
      </c>
      <c r="O327" s="76" t="s">
        <v>62</v>
      </c>
      <c r="P327" s="76" t="s">
        <v>61</v>
      </c>
      <c r="Q327" s="76" t="s">
        <v>62</v>
      </c>
      <c r="R327" s="76" t="s">
        <v>76</v>
      </c>
      <c r="S327" s="76" t="s">
        <v>77</v>
      </c>
      <c r="T327" s="76" t="s">
        <v>61</v>
      </c>
      <c r="U327" s="76" t="s">
        <v>1368</v>
      </c>
      <c r="V327" s="76" t="s">
        <v>72</v>
      </c>
      <c r="W327" s="76" t="s">
        <v>62</v>
      </c>
      <c r="X327" s="76" t="s">
        <v>73</v>
      </c>
      <c r="Y327" s="76" t="s">
        <v>3187</v>
      </c>
      <c r="Z327" s="76" t="s">
        <v>3654</v>
      </c>
      <c r="AA327" s="73">
        <f>IF(Table5[[#This Row],[task_success]]="Yes",1,0)</f>
        <v>1</v>
      </c>
      <c r="AB327" s="73">
        <f>IF(Table5[[#This Row],[task_success]]="Partial",1,0)</f>
        <v>0</v>
      </c>
      <c r="AC327" s="73">
        <f>IF(Table5[[#This Row],[task_success]]="No",1,0)</f>
        <v>0</v>
      </c>
      <c r="AD327" s="76">
        <v>0</v>
      </c>
      <c r="AE327" s="76">
        <v>1</v>
      </c>
      <c r="AF327" s="76">
        <v>0</v>
      </c>
      <c r="AG327" s="74">
        <f>IF(OR(Table5[[#This Row],[severity]]="Medium",Table5[[#This Row],[severity]]="High"),1,0)</f>
        <v>0</v>
      </c>
      <c r="AH327" s="73" t="str">
        <f>TRIM(Table5[[#This Row],[severity]])</f>
        <v>Low</v>
      </c>
    </row>
    <row r="328" spans="1:34" ht="409.6" hidden="1">
      <c r="A328" s="72" t="s">
        <v>1351</v>
      </c>
      <c r="B328" s="73" t="s">
        <v>1352</v>
      </c>
      <c r="C328" s="73" t="s">
        <v>51</v>
      </c>
      <c r="D32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28" s="73" t="s">
        <v>1373</v>
      </c>
      <c r="F328" s="73" t="s">
        <v>2878</v>
      </c>
      <c r="G328" s="73" t="s">
        <v>1375</v>
      </c>
      <c r="H328" s="73">
        <v>3</v>
      </c>
      <c r="I328" s="73" t="s">
        <v>1376</v>
      </c>
      <c r="J328" s="73" t="s">
        <v>1377</v>
      </c>
      <c r="K328" s="73" t="s">
        <v>2880</v>
      </c>
      <c r="L328" s="73" t="s">
        <v>1379</v>
      </c>
      <c r="M328" s="73" t="s">
        <v>1382</v>
      </c>
      <c r="N328" s="73" t="s">
        <v>1383</v>
      </c>
      <c r="O328" s="73" t="s">
        <v>61</v>
      </c>
      <c r="P328" s="73" t="s">
        <v>61</v>
      </c>
      <c r="Q328" s="73" t="s">
        <v>62</v>
      </c>
      <c r="R328" s="73" t="s">
        <v>63</v>
      </c>
      <c r="S328" s="73" t="s">
        <v>64</v>
      </c>
      <c r="T328" s="73" t="s">
        <v>62</v>
      </c>
      <c r="U328" s="73" t="s">
        <v>1384</v>
      </c>
      <c r="V328" s="73" t="s">
        <v>66</v>
      </c>
      <c r="W328" s="73" t="s">
        <v>62</v>
      </c>
      <c r="X328" s="73" t="s">
        <v>73</v>
      </c>
      <c r="Y328" s="73" t="s">
        <v>3187</v>
      </c>
      <c r="Z328" s="73" t="s">
        <v>3628</v>
      </c>
      <c r="AA328" s="73">
        <f>IF(Table5[[#This Row],[task_success]]="Yes",1,0)</f>
        <v>0</v>
      </c>
      <c r="AB328" s="73">
        <f>IF(Table5[[#This Row],[task_success]]="Partial",1,0)</f>
        <v>0</v>
      </c>
      <c r="AC328" s="73">
        <f>IF(Table5[[#This Row],[task_success]]="No",1,0)</f>
        <v>1</v>
      </c>
      <c r="AD328" s="73">
        <v>0</v>
      </c>
      <c r="AE328" s="73">
        <v>1</v>
      </c>
      <c r="AF328" s="73">
        <v>1</v>
      </c>
      <c r="AG328" s="74">
        <f>IF(OR(Table5[[#This Row],[severity]]="Medium",Table5[[#This Row],[severity]]="High"),1,0)</f>
        <v>1</v>
      </c>
      <c r="AH328" s="73" t="str">
        <f>TRIM(Table5[[#This Row],[severity]])</f>
        <v>High</v>
      </c>
    </row>
    <row r="329" spans="1:34" ht="409.6" hidden="1">
      <c r="A329" s="75" t="s">
        <v>1351</v>
      </c>
      <c r="B329" s="76" t="s">
        <v>1352</v>
      </c>
      <c r="C329" s="76" t="s">
        <v>51</v>
      </c>
      <c r="D32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29" s="76" t="s">
        <v>1373</v>
      </c>
      <c r="F329" s="76" t="s">
        <v>2878</v>
      </c>
      <c r="G329" s="76" t="s">
        <v>1375</v>
      </c>
      <c r="H329" s="76">
        <v>3</v>
      </c>
      <c r="I329" s="76" t="s">
        <v>1376</v>
      </c>
      <c r="J329" s="76" t="s">
        <v>1387</v>
      </c>
      <c r="K329" s="76" t="s">
        <v>2880</v>
      </c>
      <c r="L329" s="76" t="s">
        <v>1379</v>
      </c>
      <c r="M329" s="76" t="s">
        <v>1390</v>
      </c>
      <c r="N329" s="76" t="s">
        <v>1391</v>
      </c>
      <c r="O329" s="76" t="s">
        <v>102</v>
      </c>
      <c r="P329" s="76" t="s">
        <v>61</v>
      </c>
      <c r="Q329" s="76" t="s">
        <v>62</v>
      </c>
      <c r="R329" s="76" t="s">
        <v>138</v>
      </c>
      <c r="S329" s="76" t="s">
        <v>125</v>
      </c>
      <c r="T329" s="76" t="s">
        <v>62</v>
      </c>
      <c r="U329" s="76" t="s">
        <v>1393</v>
      </c>
      <c r="V329" s="76" t="s">
        <v>162</v>
      </c>
      <c r="W329" s="76" t="s">
        <v>62</v>
      </c>
      <c r="X329" s="76" t="s">
        <v>73</v>
      </c>
      <c r="Y329" s="76" t="s">
        <v>3187</v>
      </c>
      <c r="Z329" s="76" t="s">
        <v>3627</v>
      </c>
      <c r="AA329" s="73">
        <f>IF(Table5[[#This Row],[task_success]]="Yes",1,0)</f>
        <v>0</v>
      </c>
      <c r="AB329" s="73">
        <f>IF(Table5[[#This Row],[task_success]]="Partial",1,0)</f>
        <v>1</v>
      </c>
      <c r="AC329" s="73">
        <f>IF(Table5[[#This Row],[task_success]]="No",1,0)</f>
        <v>0</v>
      </c>
      <c r="AD329" s="76">
        <v>0</v>
      </c>
      <c r="AE329" s="76">
        <v>1</v>
      </c>
      <c r="AF329" s="76">
        <v>1</v>
      </c>
      <c r="AG329" s="74">
        <f>IF(OR(Table5[[#This Row],[severity]]="Medium",Table5[[#This Row],[severity]]="High"),1,0)</f>
        <v>1</v>
      </c>
      <c r="AH329" s="73" t="str">
        <f>TRIM(Table5[[#This Row],[severity]])</f>
        <v>Medium</v>
      </c>
    </row>
    <row r="330" spans="1:34" ht="284.25" hidden="1">
      <c r="A330" s="72" t="s">
        <v>1351</v>
      </c>
      <c r="B330" s="73" t="s">
        <v>1352</v>
      </c>
      <c r="C330" s="73" t="s">
        <v>51</v>
      </c>
      <c r="D33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30" s="73" t="s">
        <v>1373</v>
      </c>
      <c r="F330" s="73" t="s">
        <v>2878</v>
      </c>
      <c r="G330" s="73" t="s">
        <v>1375</v>
      </c>
      <c r="H330" s="73">
        <v>3</v>
      </c>
      <c r="I330" s="73" t="s">
        <v>1376</v>
      </c>
      <c r="J330" s="73" t="s">
        <v>1396</v>
      </c>
      <c r="K330" s="73" t="s">
        <v>2880</v>
      </c>
      <c r="L330" s="73" t="s">
        <v>1379</v>
      </c>
      <c r="M330" s="73" t="s">
        <v>1399</v>
      </c>
      <c r="N330" s="73" t="s">
        <v>1400</v>
      </c>
      <c r="O330" s="73" t="s">
        <v>62</v>
      </c>
      <c r="P330" s="73" t="s">
        <v>61</v>
      </c>
      <c r="Q330" s="73" t="s">
        <v>62</v>
      </c>
      <c r="R330" s="73" t="s">
        <v>76</v>
      </c>
      <c r="S330" s="73" t="s">
        <v>77</v>
      </c>
      <c r="T330" s="73" t="s">
        <v>61</v>
      </c>
      <c r="U330" s="73" t="s">
        <v>1368</v>
      </c>
      <c r="V330" s="73" t="s">
        <v>72</v>
      </c>
      <c r="W330" s="73" t="s">
        <v>62</v>
      </c>
      <c r="X330" s="73" t="s">
        <v>73</v>
      </c>
      <c r="Y330" s="73" t="s">
        <v>3187</v>
      </c>
      <c r="Z330" s="73" t="s">
        <v>3626</v>
      </c>
      <c r="AA330" s="73">
        <f>IF(Table5[[#This Row],[task_success]]="Yes",1,0)</f>
        <v>1</v>
      </c>
      <c r="AB330" s="73">
        <f>IF(Table5[[#This Row],[task_success]]="Partial",1,0)</f>
        <v>0</v>
      </c>
      <c r="AC330" s="73">
        <f>IF(Table5[[#This Row],[task_success]]="No",1,0)</f>
        <v>0</v>
      </c>
      <c r="AD330" s="73">
        <v>0</v>
      </c>
      <c r="AE330" s="73">
        <v>1</v>
      </c>
      <c r="AF330" s="73">
        <v>0</v>
      </c>
      <c r="AG330" s="74">
        <f>IF(OR(Table5[[#This Row],[severity]]="Medium",Table5[[#This Row],[severity]]="High"),1,0)</f>
        <v>0</v>
      </c>
      <c r="AH330" s="73" t="str">
        <f>TRIM(Table5[[#This Row],[severity]])</f>
        <v>Low</v>
      </c>
    </row>
    <row r="331" spans="1:34" ht="284.25" hidden="1">
      <c r="A331" s="75" t="s">
        <v>1351</v>
      </c>
      <c r="B331" s="76" t="s">
        <v>1352</v>
      </c>
      <c r="C331" s="76" t="s">
        <v>80</v>
      </c>
      <c r="D33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31" s="76" t="s">
        <v>1403</v>
      </c>
      <c r="F331" s="76" t="s">
        <v>1404</v>
      </c>
      <c r="G331" s="76">
        <v>3462999</v>
      </c>
      <c r="H331" s="76">
        <v>2</v>
      </c>
      <c r="I331" s="76" t="s">
        <v>1405</v>
      </c>
      <c r="J331" s="76" t="s">
        <v>1406</v>
      </c>
      <c r="K331" s="76" t="s">
        <v>1407</v>
      </c>
      <c r="L331" s="76" t="s">
        <v>1408</v>
      </c>
      <c r="M331" s="76" t="s">
        <v>1411</v>
      </c>
      <c r="N331" s="76" t="s">
        <v>1412</v>
      </c>
      <c r="O331" s="76" t="s">
        <v>62</v>
      </c>
      <c r="P331" s="76" t="s">
        <v>61</v>
      </c>
      <c r="Q331" s="76" t="s">
        <v>62</v>
      </c>
      <c r="R331" s="76" t="s">
        <v>76</v>
      </c>
      <c r="S331" s="76" t="s">
        <v>77</v>
      </c>
      <c r="T331" s="76" t="s">
        <v>61</v>
      </c>
      <c r="U331" s="76" t="s">
        <v>1368</v>
      </c>
      <c r="V331" s="76" t="s">
        <v>72</v>
      </c>
      <c r="W331" s="76" t="s">
        <v>62</v>
      </c>
      <c r="X331" s="76" t="s">
        <v>73</v>
      </c>
      <c r="Y331" s="76" t="s">
        <v>3187</v>
      </c>
      <c r="Z331" s="76" t="s">
        <v>3826</v>
      </c>
      <c r="AA331" s="73">
        <f>IF(Table5[[#This Row],[task_success]]="Yes",1,0)</f>
        <v>1</v>
      </c>
      <c r="AB331" s="73">
        <f>IF(Table5[[#This Row],[task_success]]="Partial",1,0)</f>
        <v>0</v>
      </c>
      <c r="AC331" s="73">
        <f>IF(Table5[[#This Row],[task_success]]="No",1,0)</f>
        <v>0</v>
      </c>
      <c r="AD331" s="76">
        <v>0</v>
      </c>
      <c r="AE331" s="76">
        <v>1</v>
      </c>
      <c r="AF331" s="76">
        <v>0</v>
      </c>
      <c r="AG331" s="74">
        <f>IF(OR(Table5[[#This Row],[severity]]="Medium",Table5[[#This Row],[severity]]="High"),1,0)</f>
        <v>0</v>
      </c>
      <c r="AH331" s="73" t="str">
        <f>TRIM(Table5[[#This Row],[severity]])</f>
        <v>Low</v>
      </c>
    </row>
    <row r="332" spans="1:34" ht="284.25" hidden="1">
      <c r="A332" s="72" t="s">
        <v>1351</v>
      </c>
      <c r="B332" s="73" t="s">
        <v>1352</v>
      </c>
      <c r="C332" s="73" t="s">
        <v>80</v>
      </c>
      <c r="D33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32" s="73" t="s">
        <v>1403</v>
      </c>
      <c r="F332" s="73" t="s">
        <v>1404</v>
      </c>
      <c r="G332" s="73">
        <v>3462999</v>
      </c>
      <c r="H332" s="73">
        <v>2</v>
      </c>
      <c r="I332" s="73" t="s">
        <v>1405</v>
      </c>
      <c r="J332" s="73" t="s">
        <v>1415</v>
      </c>
      <c r="K332" s="73" t="s">
        <v>1407</v>
      </c>
      <c r="L332" s="73" t="s">
        <v>1408</v>
      </c>
      <c r="M332" s="73" t="s">
        <v>1418</v>
      </c>
      <c r="N332" s="73" t="s">
        <v>1419</v>
      </c>
      <c r="O332" s="73" t="s">
        <v>62</v>
      </c>
      <c r="P332" s="73" t="s">
        <v>61</v>
      </c>
      <c r="Q332" s="73" t="s">
        <v>62</v>
      </c>
      <c r="R332" s="73" t="s">
        <v>76</v>
      </c>
      <c r="S332" s="73" t="s">
        <v>77</v>
      </c>
      <c r="T332" s="73" t="s">
        <v>61</v>
      </c>
      <c r="U332" s="73" t="s">
        <v>1368</v>
      </c>
      <c r="V332" s="73" t="s">
        <v>72</v>
      </c>
      <c r="W332" s="73" t="s">
        <v>62</v>
      </c>
      <c r="X332" s="73" t="s">
        <v>73</v>
      </c>
      <c r="Y332" s="73" t="s">
        <v>3187</v>
      </c>
      <c r="Z332" s="73" t="s">
        <v>3257</v>
      </c>
      <c r="AA332" s="73">
        <f>IF(Table5[[#This Row],[task_success]]="Yes",1,0)</f>
        <v>1</v>
      </c>
      <c r="AB332" s="73">
        <f>IF(Table5[[#This Row],[task_success]]="Partial",1,0)</f>
        <v>0</v>
      </c>
      <c r="AC332" s="73">
        <f>IF(Table5[[#This Row],[task_success]]="No",1,0)</f>
        <v>0</v>
      </c>
      <c r="AD332" s="73">
        <v>0</v>
      </c>
      <c r="AE332" s="73">
        <v>1</v>
      </c>
      <c r="AF332" s="73">
        <v>0</v>
      </c>
      <c r="AG332" s="74">
        <f>IF(OR(Table5[[#This Row],[severity]]="Medium",Table5[[#This Row],[severity]]="High"),1,0)</f>
        <v>0</v>
      </c>
      <c r="AH332" s="73" t="str">
        <f>TRIM(Table5[[#This Row],[severity]])</f>
        <v>Low</v>
      </c>
    </row>
    <row r="333" spans="1:34" ht="409.6" hidden="1">
      <c r="A333" s="75" t="s">
        <v>1351</v>
      </c>
      <c r="B333" s="76" t="s">
        <v>1352</v>
      </c>
      <c r="C333" s="76" t="s">
        <v>80</v>
      </c>
      <c r="D33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33" s="76" t="s">
        <v>1422</v>
      </c>
      <c r="F333" s="76" t="s">
        <v>1423</v>
      </c>
      <c r="G333" s="76" t="s">
        <v>1404</v>
      </c>
      <c r="H333" s="76">
        <v>1</v>
      </c>
      <c r="I333" s="76" t="s">
        <v>1424</v>
      </c>
      <c r="J333" s="76" t="s">
        <v>1424</v>
      </c>
      <c r="K333" s="76" t="s">
        <v>2886</v>
      </c>
      <c r="L333" s="76" t="s">
        <v>1426</v>
      </c>
      <c r="M333" s="76" t="s">
        <v>988</v>
      </c>
      <c r="N333" s="76" t="s">
        <v>1431</v>
      </c>
      <c r="O333" s="76" t="s">
        <v>62</v>
      </c>
      <c r="P333" s="76" t="s">
        <v>61</v>
      </c>
      <c r="Q333" s="76" t="s">
        <v>62</v>
      </c>
      <c r="R333" s="76" t="s">
        <v>222</v>
      </c>
      <c r="S333" s="76" t="s">
        <v>77</v>
      </c>
      <c r="T333" s="76" t="s">
        <v>61</v>
      </c>
      <c r="U333" s="76" t="s">
        <v>1432</v>
      </c>
      <c r="V333" s="76" t="s">
        <v>72</v>
      </c>
      <c r="W333" s="76" t="s">
        <v>62</v>
      </c>
      <c r="X333" s="76" t="s">
        <v>73</v>
      </c>
      <c r="Y333" s="76" t="s">
        <v>3187</v>
      </c>
      <c r="Z333" s="76" t="s">
        <v>3928</v>
      </c>
      <c r="AA333" s="73">
        <f>IF(Table5[[#This Row],[task_success]]="Yes",1,0)</f>
        <v>1</v>
      </c>
      <c r="AB333" s="73">
        <f>IF(Table5[[#This Row],[task_success]]="Partial",1,0)</f>
        <v>0</v>
      </c>
      <c r="AC333" s="73">
        <f>IF(Table5[[#This Row],[task_success]]="No",1,0)</f>
        <v>0</v>
      </c>
      <c r="AD333" s="76">
        <v>0</v>
      </c>
      <c r="AE333" s="76">
        <v>1</v>
      </c>
      <c r="AF333" s="76">
        <v>0</v>
      </c>
      <c r="AG333" s="74">
        <f>IF(OR(Table5[[#This Row],[severity]]="Medium",Table5[[#This Row],[severity]]="High"),1,0)</f>
        <v>0</v>
      </c>
      <c r="AH333" s="73" t="str">
        <f>TRIM(Table5[[#This Row],[severity]])</f>
        <v>Low</v>
      </c>
    </row>
    <row r="334" spans="1:34" ht="409.6" hidden="1">
      <c r="A334" s="72" t="s">
        <v>1351</v>
      </c>
      <c r="B334" s="73" t="s">
        <v>1352</v>
      </c>
      <c r="C334" s="73" t="s">
        <v>149</v>
      </c>
      <c r="D33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34" s="73" t="s">
        <v>1437</v>
      </c>
      <c r="F334" s="73" t="s">
        <v>2887</v>
      </c>
      <c r="G334" s="73" t="s">
        <v>1439</v>
      </c>
      <c r="H334" s="73">
        <v>1</v>
      </c>
      <c r="I334" s="73" t="s">
        <v>1440</v>
      </c>
      <c r="J334" s="73" t="s">
        <v>1440</v>
      </c>
      <c r="K334" s="73" t="s">
        <v>2888</v>
      </c>
      <c r="L334" s="73" t="s">
        <v>1442</v>
      </c>
      <c r="M334" s="73" t="s">
        <v>1446</v>
      </c>
      <c r="N334" s="73" t="s">
        <v>1447</v>
      </c>
      <c r="O334" s="73" t="s">
        <v>62</v>
      </c>
      <c r="P334" s="73" t="s">
        <v>61</v>
      </c>
      <c r="Q334" s="73" t="s">
        <v>62</v>
      </c>
      <c r="R334" s="73" t="s">
        <v>76</v>
      </c>
      <c r="S334" s="73" t="s">
        <v>77</v>
      </c>
      <c r="T334" s="73" t="s">
        <v>61</v>
      </c>
      <c r="U334" s="73" t="s">
        <v>1448</v>
      </c>
      <c r="V334" s="73" t="s">
        <v>72</v>
      </c>
      <c r="W334" s="73" t="s">
        <v>62</v>
      </c>
      <c r="X334" s="73" t="s">
        <v>73</v>
      </c>
      <c r="Y334" s="73" t="s">
        <v>3187</v>
      </c>
      <c r="Z334" s="73" t="s">
        <v>3499</v>
      </c>
      <c r="AA334" s="73">
        <f>IF(Table5[[#This Row],[task_success]]="Yes",1,0)</f>
        <v>1</v>
      </c>
      <c r="AB334" s="73">
        <f>IF(Table5[[#This Row],[task_success]]="Partial",1,0)</f>
        <v>0</v>
      </c>
      <c r="AC334" s="73">
        <f>IF(Table5[[#This Row],[task_success]]="No",1,0)</f>
        <v>0</v>
      </c>
      <c r="AD334" s="73">
        <v>0</v>
      </c>
      <c r="AE334" s="73">
        <v>1</v>
      </c>
      <c r="AF334" s="73">
        <v>0</v>
      </c>
      <c r="AG334" s="74">
        <f>IF(OR(Table5[[#This Row],[severity]]="Medium",Table5[[#This Row],[severity]]="High"),1,0)</f>
        <v>0</v>
      </c>
      <c r="AH334" s="73" t="str">
        <f>TRIM(Table5[[#This Row],[severity]])</f>
        <v>Low</v>
      </c>
    </row>
    <row r="335" spans="1:34" ht="409.6" hidden="1">
      <c r="A335" s="75" t="s">
        <v>1454</v>
      </c>
      <c r="B335" s="76" t="s">
        <v>1455</v>
      </c>
      <c r="C335" s="76" t="s">
        <v>51</v>
      </c>
      <c r="D33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35" s="76" t="s">
        <v>1456</v>
      </c>
      <c r="F335" s="76" t="s">
        <v>2891</v>
      </c>
      <c r="G335" s="76" t="s">
        <v>1458</v>
      </c>
      <c r="H335" s="76">
        <v>3</v>
      </c>
      <c r="I335" s="76" t="s">
        <v>1459</v>
      </c>
      <c r="J335" s="76" t="s">
        <v>1460</v>
      </c>
      <c r="K335" s="76" t="s">
        <v>2893</v>
      </c>
      <c r="L335" s="76" t="s">
        <v>1462</v>
      </c>
      <c r="M335" s="76" t="s">
        <v>1466</v>
      </c>
      <c r="N335" s="76" t="s">
        <v>1467</v>
      </c>
      <c r="O335" s="76" t="s">
        <v>102</v>
      </c>
      <c r="P335" s="76" t="s">
        <v>61</v>
      </c>
      <c r="Q335" s="76" t="s">
        <v>62</v>
      </c>
      <c r="R335" s="76" t="s">
        <v>3359</v>
      </c>
      <c r="S335" s="76" t="s">
        <v>77</v>
      </c>
      <c r="T335" s="76" t="s">
        <v>62</v>
      </c>
      <c r="U335" s="76" t="s">
        <v>4067</v>
      </c>
      <c r="V335" s="76" t="s">
        <v>162</v>
      </c>
      <c r="W335" s="76" t="s">
        <v>62</v>
      </c>
      <c r="X335" s="76" t="s">
        <v>73</v>
      </c>
      <c r="Y335" s="76" t="s">
        <v>3187</v>
      </c>
      <c r="Z335" s="76" t="s">
        <v>3358</v>
      </c>
      <c r="AA335" s="73">
        <f>IF(Table5[[#This Row],[task_success]]="Yes",1,0)</f>
        <v>0</v>
      </c>
      <c r="AB335" s="73">
        <f>IF(Table5[[#This Row],[task_success]]="Partial",1,0)</f>
        <v>1</v>
      </c>
      <c r="AC335" s="73">
        <f>IF(Table5[[#This Row],[task_success]]="No",1,0)</f>
        <v>0</v>
      </c>
      <c r="AD335" s="76">
        <v>0</v>
      </c>
      <c r="AE335" s="76">
        <v>1</v>
      </c>
      <c r="AF335" s="76">
        <v>1</v>
      </c>
      <c r="AG335" s="74">
        <f>IF(OR(Table5[[#This Row],[severity]]="Medium",Table5[[#This Row],[severity]]="High"),1,0)</f>
        <v>0</v>
      </c>
      <c r="AH335" s="73" t="str">
        <f>TRIM(Table5[[#This Row],[severity]])</f>
        <v>Low</v>
      </c>
    </row>
    <row r="336" spans="1:34" ht="409.6" hidden="1">
      <c r="A336" s="72" t="s">
        <v>1454</v>
      </c>
      <c r="B336" s="73" t="s">
        <v>1455</v>
      </c>
      <c r="C336" s="73" t="s">
        <v>51</v>
      </c>
      <c r="D33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36" s="73" t="s">
        <v>1456</v>
      </c>
      <c r="F336" s="73" t="s">
        <v>2891</v>
      </c>
      <c r="G336" s="73" t="s">
        <v>1458</v>
      </c>
      <c r="H336" s="73">
        <v>3</v>
      </c>
      <c r="I336" s="73" t="s">
        <v>1459</v>
      </c>
      <c r="J336" s="73" t="s">
        <v>1471</v>
      </c>
      <c r="K336" s="73" t="s">
        <v>2893</v>
      </c>
      <c r="L336" s="73" t="s">
        <v>1462</v>
      </c>
      <c r="M336" s="73" t="s">
        <v>1474</v>
      </c>
      <c r="N336" s="73" t="s">
        <v>1475</v>
      </c>
      <c r="O336" s="73" t="s">
        <v>62</v>
      </c>
      <c r="P336" s="73" t="s">
        <v>61</v>
      </c>
      <c r="Q336" s="73" t="s">
        <v>62</v>
      </c>
      <c r="R336" s="73" t="s">
        <v>76</v>
      </c>
      <c r="S336" s="73" t="s">
        <v>77</v>
      </c>
      <c r="T336" s="73" t="s">
        <v>61</v>
      </c>
      <c r="U336" s="73" t="s">
        <v>1476</v>
      </c>
      <c r="V336" s="73" t="s">
        <v>72</v>
      </c>
      <c r="W336" s="73" t="s">
        <v>62</v>
      </c>
      <c r="X336" s="73" t="s">
        <v>73</v>
      </c>
      <c r="Y336" s="73" t="s">
        <v>3187</v>
      </c>
      <c r="Z336" s="73" t="s">
        <v>3360</v>
      </c>
      <c r="AA336" s="73">
        <f>IF(Table5[[#This Row],[task_success]]="Yes",1,0)</f>
        <v>1</v>
      </c>
      <c r="AB336" s="73">
        <f>IF(Table5[[#This Row],[task_success]]="Partial",1,0)</f>
        <v>0</v>
      </c>
      <c r="AC336" s="73">
        <f>IF(Table5[[#This Row],[task_success]]="No",1,0)</f>
        <v>0</v>
      </c>
      <c r="AD336" s="73">
        <v>0</v>
      </c>
      <c r="AE336" s="73">
        <v>1</v>
      </c>
      <c r="AF336" s="73">
        <v>0</v>
      </c>
      <c r="AG336" s="74">
        <f>IF(OR(Table5[[#This Row],[severity]]="Medium",Table5[[#This Row],[severity]]="High"),1,0)</f>
        <v>0</v>
      </c>
      <c r="AH336" s="73" t="str">
        <f>TRIM(Table5[[#This Row],[severity]])</f>
        <v>Low</v>
      </c>
    </row>
    <row r="337" spans="1:34" ht="409.6" hidden="1">
      <c r="A337" s="75" t="s">
        <v>1454</v>
      </c>
      <c r="B337" s="76" t="s">
        <v>1455</v>
      </c>
      <c r="C337" s="76" t="s">
        <v>51</v>
      </c>
      <c r="D33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37" s="76" t="s">
        <v>1456</v>
      </c>
      <c r="F337" s="76" t="s">
        <v>2891</v>
      </c>
      <c r="G337" s="76" t="s">
        <v>1458</v>
      </c>
      <c r="H337" s="76">
        <v>3</v>
      </c>
      <c r="I337" s="76" t="s">
        <v>1459</v>
      </c>
      <c r="J337" s="76" t="s">
        <v>1479</v>
      </c>
      <c r="K337" s="76" t="s">
        <v>2893</v>
      </c>
      <c r="L337" s="76" t="s">
        <v>1462</v>
      </c>
      <c r="M337" s="76" t="s">
        <v>922</v>
      </c>
      <c r="N337" s="76" t="s">
        <v>1481</v>
      </c>
      <c r="O337" s="76" t="s">
        <v>62</v>
      </c>
      <c r="P337" s="76" t="s">
        <v>61</v>
      </c>
      <c r="Q337" s="76" t="s">
        <v>62</v>
      </c>
      <c r="R337" s="76" t="s">
        <v>76</v>
      </c>
      <c r="S337" s="76" t="s">
        <v>77</v>
      </c>
      <c r="T337" s="76" t="s">
        <v>61</v>
      </c>
      <c r="U337" s="76" t="s">
        <v>1482</v>
      </c>
      <c r="V337" s="76" t="s">
        <v>72</v>
      </c>
      <c r="W337" s="76" t="s">
        <v>62</v>
      </c>
      <c r="X337" s="76" t="s">
        <v>73</v>
      </c>
      <c r="Y337" s="76" t="s">
        <v>3187</v>
      </c>
      <c r="Z337" s="76" t="s">
        <v>3258</v>
      </c>
      <c r="AA337" s="73">
        <f>IF(Table5[[#This Row],[task_success]]="Yes",1,0)</f>
        <v>1</v>
      </c>
      <c r="AB337" s="73">
        <f>IF(Table5[[#This Row],[task_success]]="Partial",1,0)</f>
        <v>0</v>
      </c>
      <c r="AC337" s="73">
        <f>IF(Table5[[#This Row],[task_success]]="No",1,0)</f>
        <v>0</v>
      </c>
      <c r="AD337" s="76">
        <v>0</v>
      </c>
      <c r="AE337" s="76">
        <v>1</v>
      </c>
      <c r="AF337" s="76">
        <v>0</v>
      </c>
      <c r="AG337" s="74">
        <f>IF(OR(Table5[[#This Row],[severity]]="Medium",Table5[[#This Row],[severity]]="High"),1,0)</f>
        <v>0</v>
      </c>
      <c r="AH337" s="73" t="str">
        <f>TRIM(Table5[[#This Row],[severity]])</f>
        <v>Low</v>
      </c>
    </row>
    <row r="338" spans="1:34" ht="409.6" hidden="1">
      <c r="A338" s="72" t="s">
        <v>1454</v>
      </c>
      <c r="B338" s="73" t="s">
        <v>1455</v>
      </c>
      <c r="C338" s="73" t="s">
        <v>51</v>
      </c>
      <c r="D33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38" s="73" t="s">
        <v>1484</v>
      </c>
      <c r="F338" s="73" t="s">
        <v>2896</v>
      </c>
      <c r="G338" s="73" t="s">
        <v>1486</v>
      </c>
      <c r="H338" s="73">
        <v>2</v>
      </c>
      <c r="I338" s="73" t="s">
        <v>1487</v>
      </c>
      <c r="J338" s="73" t="s">
        <v>1460</v>
      </c>
      <c r="K338" s="73" t="s">
        <v>2898</v>
      </c>
      <c r="L338" s="73" t="s">
        <v>1489</v>
      </c>
      <c r="M338" s="73" t="s">
        <v>1466</v>
      </c>
      <c r="N338" s="73" t="s">
        <v>1492</v>
      </c>
      <c r="O338" s="73" t="s">
        <v>62</v>
      </c>
      <c r="P338" s="73" t="s">
        <v>61</v>
      </c>
      <c r="Q338" s="73" t="s">
        <v>62</v>
      </c>
      <c r="R338" s="73" t="s">
        <v>76</v>
      </c>
      <c r="S338" s="73" t="s">
        <v>77</v>
      </c>
      <c r="T338" s="73" t="s">
        <v>61</v>
      </c>
      <c r="U338" s="73" t="s">
        <v>1493</v>
      </c>
      <c r="V338" s="73" t="s">
        <v>72</v>
      </c>
      <c r="W338" s="73" t="s">
        <v>62</v>
      </c>
      <c r="X338" s="73" t="s">
        <v>73</v>
      </c>
      <c r="Y338" s="73" t="s">
        <v>3187</v>
      </c>
      <c r="Z338" s="73" t="s">
        <v>3326</v>
      </c>
      <c r="AA338" s="73">
        <f>IF(Table5[[#This Row],[task_success]]="Yes",1,0)</f>
        <v>1</v>
      </c>
      <c r="AB338" s="73">
        <f>IF(Table5[[#This Row],[task_success]]="Partial",1,0)</f>
        <v>0</v>
      </c>
      <c r="AC338" s="73">
        <f>IF(Table5[[#This Row],[task_success]]="No",1,0)</f>
        <v>0</v>
      </c>
      <c r="AD338" s="73">
        <v>0</v>
      </c>
      <c r="AE338" s="73">
        <v>1</v>
      </c>
      <c r="AF338" s="73">
        <v>0</v>
      </c>
      <c r="AG338" s="74">
        <f>IF(OR(Table5[[#This Row],[severity]]="Medium",Table5[[#This Row],[severity]]="High"),1,0)</f>
        <v>0</v>
      </c>
      <c r="AH338" s="73" t="str">
        <f>TRIM(Table5[[#This Row],[severity]])</f>
        <v>Low</v>
      </c>
    </row>
    <row r="339" spans="1:34" ht="409.6" hidden="1">
      <c r="A339" s="75" t="s">
        <v>1454</v>
      </c>
      <c r="B339" s="76" t="s">
        <v>1455</v>
      </c>
      <c r="C339" s="76" t="s">
        <v>80</v>
      </c>
      <c r="D33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39" s="76" t="s">
        <v>1496</v>
      </c>
      <c r="F339" s="76" t="s">
        <v>1497</v>
      </c>
      <c r="G339" s="76" t="s">
        <v>1498</v>
      </c>
      <c r="H339" s="76">
        <v>1</v>
      </c>
      <c r="I339" s="76" t="s">
        <v>1499</v>
      </c>
      <c r="J339" s="76" t="s">
        <v>1499</v>
      </c>
      <c r="K339" s="76" t="s">
        <v>2899</v>
      </c>
      <c r="L339" s="76" t="s">
        <v>1501</v>
      </c>
      <c r="M339" s="76" t="s">
        <v>1505</v>
      </c>
      <c r="N339" s="76" t="s">
        <v>1506</v>
      </c>
      <c r="O339" s="76" t="s">
        <v>61</v>
      </c>
      <c r="P339" s="76" t="s">
        <v>61</v>
      </c>
      <c r="Q339" s="76" t="s">
        <v>62</v>
      </c>
      <c r="R339" s="76" t="s">
        <v>3906</v>
      </c>
      <c r="S339" s="76" t="s">
        <v>64</v>
      </c>
      <c r="T339" s="76" t="s">
        <v>62</v>
      </c>
      <c r="U339" s="76" t="s">
        <v>1508</v>
      </c>
      <c r="V339" s="76" t="s">
        <v>66</v>
      </c>
      <c r="W339" s="76" t="s">
        <v>62</v>
      </c>
      <c r="X339" s="76" t="s">
        <v>73</v>
      </c>
      <c r="Y339" s="76" t="s">
        <v>3187</v>
      </c>
      <c r="Z339" s="76" t="s">
        <v>3905</v>
      </c>
      <c r="AA339" s="73">
        <f>IF(Table5[[#This Row],[task_success]]="Yes",1,0)</f>
        <v>0</v>
      </c>
      <c r="AB339" s="73">
        <f>IF(Table5[[#This Row],[task_success]]="Partial",1,0)</f>
        <v>0</v>
      </c>
      <c r="AC339" s="73">
        <f>IF(Table5[[#This Row],[task_success]]="No",1,0)</f>
        <v>1</v>
      </c>
      <c r="AD339" s="76">
        <v>0</v>
      </c>
      <c r="AE339" s="76">
        <v>1</v>
      </c>
      <c r="AF339" s="76">
        <v>1</v>
      </c>
      <c r="AG339" s="74">
        <f>IF(OR(Table5[[#This Row],[severity]]="Medium",Table5[[#This Row],[severity]]="High"),1,0)</f>
        <v>1</v>
      </c>
      <c r="AH339" s="73" t="str">
        <f>TRIM(Table5[[#This Row],[severity]])</f>
        <v>High</v>
      </c>
    </row>
    <row r="340" spans="1:34" ht="409.6" hidden="1">
      <c r="A340" s="72" t="s">
        <v>1454</v>
      </c>
      <c r="B340" s="73" t="s">
        <v>1455</v>
      </c>
      <c r="C340" s="73" t="s">
        <v>51</v>
      </c>
      <c r="D34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40" s="73" t="s">
        <v>1484</v>
      </c>
      <c r="F340" s="73" t="s">
        <v>2896</v>
      </c>
      <c r="G340" s="73" t="s">
        <v>1486</v>
      </c>
      <c r="H340" s="73">
        <v>2</v>
      </c>
      <c r="I340" s="73" t="s">
        <v>1487</v>
      </c>
      <c r="J340" s="73" t="s">
        <v>1512</v>
      </c>
      <c r="K340" s="73" t="s">
        <v>2898</v>
      </c>
      <c r="L340" s="73" t="s">
        <v>1489</v>
      </c>
      <c r="M340" s="73" t="s">
        <v>1516</v>
      </c>
      <c r="N340" s="73" t="s">
        <v>1517</v>
      </c>
      <c r="O340" s="73" t="s">
        <v>61</v>
      </c>
      <c r="P340" s="73" t="s">
        <v>61</v>
      </c>
      <c r="Q340" s="73" t="s">
        <v>62</v>
      </c>
      <c r="R340" s="73" t="s">
        <v>3328</v>
      </c>
      <c r="S340" s="73" t="s">
        <v>64</v>
      </c>
      <c r="T340" s="73" t="s">
        <v>62</v>
      </c>
      <c r="U340" s="73" t="s">
        <v>1519</v>
      </c>
      <c r="V340" s="73" t="s">
        <v>66</v>
      </c>
      <c r="W340" s="73" t="s">
        <v>61</v>
      </c>
      <c r="X340" s="73" t="s">
        <v>506</v>
      </c>
      <c r="Y340" s="73" t="s">
        <v>3187</v>
      </c>
      <c r="Z340" s="73" t="s">
        <v>3327</v>
      </c>
      <c r="AA340" s="73">
        <f>IF(Table5[[#This Row],[task_success]]="Yes",1,0)</f>
        <v>0</v>
      </c>
      <c r="AB340" s="73">
        <f>IF(Table5[[#This Row],[task_success]]="Partial",1,0)</f>
        <v>0</v>
      </c>
      <c r="AC340" s="73">
        <f>IF(Table5[[#This Row],[task_success]]="No",1,0)</f>
        <v>1</v>
      </c>
      <c r="AD340" s="73">
        <v>0</v>
      </c>
      <c r="AE340" s="73">
        <v>1</v>
      </c>
      <c r="AF340" s="73">
        <v>1</v>
      </c>
      <c r="AG340" s="74">
        <f>IF(OR(Table5[[#This Row],[severity]]="Medium",Table5[[#This Row],[severity]]="High"),1,0)</f>
        <v>1</v>
      </c>
      <c r="AH340" s="73" t="str">
        <f>TRIM(Table5[[#This Row],[severity]])</f>
        <v>High</v>
      </c>
    </row>
    <row r="341" spans="1:34" ht="409.6" hidden="1">
      <c r="A341" s="75" t="s">
        <v>1454</v>
      </c>
      <c r="B341" s="76" t="s">
        <v>1455</v>
      </c>
      <c r="C341" s="76" t="s">
        <v>80</v>
      </c>
      <c r="D34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41" s="76" t="s">
        <v>1522</v>
      </c>
      <c r="F341" s="76" t="s">
        <v>1523</v>
      </c>
      <c r="G341" s="76" t="s">
        <v>1524</v>
      </c>
      <c r="H341" s="76">
        <v>4</v>
      </c>
      <c r="I341" s="76" t="s">
        <v>1525</v>
      </c>
      <c r="J341" s="76" t="s">
        <v>1526</v>
      </c>
      <c r="K341" s="76" t="s">
        <v>2906</v>
      </c>
      <c r="L341" s="76" t="s">
        <v>1528</v>
      </c>
      <c r="M341" s="76" t="s">
        <v>1531</v>
      </c>
      <c r="N341" s="76" t="s">
        <v>1532</v>
      </c>
      <c r="O341" s="76" t="s">
        <v>62</v>
      </c>
      <c r="P341" s="76" t="s">
        <v>61</v>
      </c>
      <c r="Q341" s="76" t="s">
        <v>62</v>
      </c>
      <c r="R341" s="76" t="s">
        <v>76</v>
      </c>
      <c r="S341" s="76" t="s">
        <v>77</v>
      </c>
      <c r="T341" s="76" t="s">
        <v>61</v>
      </c>
      <c r="U341" s="76" t="s">
        <v>1368</v>
      </c>
      <c r="V341" s="76" t="s">
        <v>72</v>
      </c>
      <c r="W341" s="76" t="s">
        <v>62</v>
      </c>
      <c r="X341" s="76" t="s">
        <v>73</v>
      </c>
      <c r="Y341" s="76" t="s">
        <v>3187</v>
      </c>
      <c r="Z341" s="76" t="s">
        <v>3466</v>
      </c>
      <c r="AA341" s="73">
        <f>IF(Table5[[#This Row],[task_success]]="Yes",1,0)</f>
        <v>1</v>
      </c>
      <c r="AB341" s="73">
        <f>IF(Table5[[#This Row],[task_success]]="Partial",1,0)</f>
        <v>0</v>
      </c>
      <c r="AC341" s="73">
        <f>IF(Table5[[#This Row],[task_success]]="No",1,0)</f>
        <v>0</v>
      </c>
      <c r="AD341" s="76">
        <v>0</v>
      </c>
      <c r="AE341" s="76">
        <v>1</v>
      </c>
      <c r="AF341" s="76">
        <v>0</v>
      </c>
      <c r="AG341" s="74">
        <f>IF(OR(Table5[[#This Row],[severity]]="Medium",Table5[[#This Row],[severity]]="High"),1,0)</f>
        <v>0</v>
      </c>
      <c r="AH341" s="73" t="str">
        <f>TRIM(Table5[[#This Row],[severity]])</f>
        <v>Low</v>
      </c>
    </row>
    <row r="342" spans="1:34" ht="409.6" hidden="1">
      <c r="A342" s="72" t="s">
        <v>1454</v>
      </c>
      <c r="B342" s="73" t="s">
        <v>1455</v>
      </c>
      <c r="C342" s="73" t="s">
        <v>80</v>
      </c>
      <c r="D34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42" s="73" t="s">
        <v>1522</v>
      </c>
      <c r="F342" s="73" t="s">
        <v>1523</v>
      </c>
      <c r="G342" s="73" t="s">
        <v>1524</v>
      </c>
      <c r="H342" s="73">
        <v>4</v>
      </c>
      <c r="I342" s="73" t="s">
        <v>1525</v>
      </c>
      <c r="J342" s="73" t="s">
        <v>1537</v>
      </c>
      <c r="K342" s="73" t="s">
        <v>2906</v>
      </c>
      <c r="L342" s="73" t="s">
        <v>1528</v>
      </c>
      <c r="M342" s="73" t="s">
        <v>1538</v>
      </c>
      <c r="N342" s="73" t="s">
        <v>1539</v>
      </c>
      <c r="O342" s="73" t="s">
        <v>62</v>
      </c>
      <c r="P342" s="73" t="s">
        <v>61</v>
      </c>
      <c r="Q342" s="73" t="s">
        <v>62</v>
      </c>
      <c r="R342" s="73" t="s">
        <v>76</v>
      </c>
      <c r="S342" s="73" t="s">
        <v>77</v>
      </c>
      <c r="T342" s="73" t="s">
        <v>61</v>
      </c>
      <c r="U342" s="73" t="s">
        <v>1368</v>
      </c>
      <c r="V342" s="73" t="s">
        <v>72</v>
      </c>
      <c r="W342" s="73" t="s">
        <v>62</v>
      </c>
      <c r="X342" s="73" t="s">
        <v>73</v>
      </c>
      <c r="Y342" s="73" t="s">
        <v>3187</v>
      </c>
      <c r="Z342" s="73" t="s">
        <v>3470</v>
      </c>
      <c r="AA342" s="73">
        <f>IF(Table5[[#This Row],[task_success]]="Yes",1,0)</f>
        <v>1</v>
      </c>
      <c r="AB342" s="73">
        <f>IF(Table5[[#This Row],[task_success]]="Partial",1,0)</f>
        <v>0</v>
      </c>
      <c r="AC342" s="73">
        <f>IF(Table5[[#This Row],[task_success]]="No",1,0)</f>
        <v>0</v>
      </c>
      <c r="AD342" s="73">
        <v>0</v>
      </c>
      <c r="AE342" s="73">
        <v>1</v>
      </c>
      <c r="AF342" s="73">
        <v>0</v>
      </c>
      <c r="AG342" s="74">
        <f>IF(OR(Table5[[#This Row],[severity]]="Medium",Table5[[#This Row],[severity]]="High"),1,0)</f>
        <v>0</v>
      </c>
      <c r="AH342" s="73" t="str">
        <f>TRIM(Table5[[#This Row],[severity]])</f>
        <v>Low</v>
      </c>
    </row>
    <row r="343" spans="1:34" ht="409.6" hidden="1">
      <c r="A343" s="75" t="s">
        <v>1454</v>
      </c>
      <c r="B343" s="76" t="s">
        <v>1455</v>
      </c>
      <c r="C343" s="76" t="s">
        <v>80</v>
      </c>
      <c r="D34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43" s="76" t="s">
        <v>1522</v>
      </c>
      <c r="F343" s="76" t="s">
        <v>1523</v>
      </c>
      <c r="G343" s="76" t="s">
        <v>1524</v>
      </c>
      <c r="H343" s="76">
        <v>4</v>
      </c>
      <c r="I343" s="76" t="s">
        <v>1525</v>
      </c>
      <c r="J343" s="76" t="s">
        <v>1545</v>
      </c>
      <c r="K343" s="76" t="s">
        <v>2906</v>
      </c>
      <c r="L343" s="76" t="s">
        <v>1528</v>
      </c>
      <c r="M343" s="76" t="s">
        <v>1548</v>
      </c>
      <c r="N343" s="76" t="s">
        <v>1549</v>
      </c>
      <c r="O343" s="76" t="s">
        <v>62</v>
      </c>
      <c r="P343" s="76" t="s">
        <v>61</v>
      </c>
      <c r="Q343" s="76" t="s">
        <v>62</v>
      </c>
      <c r="R343" s="76" t="s">
        <v>3449</v>
      </c>
      <c r="S343" s="76" t="s">
        <v>77</v>
      </c>
      <c r="T343" s="76" t="s">
        <v>61</v>
      </c>
      <c r="U343" s="76" t="s">
        <v>1550</v>
      </c>
      <c r="V343" s="76" t="s">
        <v>72</v>
      </c>
      <c r="W343" s="76" t="s">
        <v>62</v>
      </c>
      <c r="X343" s="76" t="s">
        <v>73</v>
      </c>
      <c r="Y343" s="76" t="s">
        <v>3187</v>
      </c>
      <c r="Z343" s="76" t="s">
        <v>3467</v>
      </c>
      <c r="AA343" s="73">
        <f>IF(Table5[[#This Row],[task_success]]="Yes",1,0)</f>
        <v>1</v>
      </c>
      <c r="AB343" s="73">
        <f>IF(Table5[[#This Row],[task_success]]="Partial",1,0)</f>
        <v>0</v>
      </c>
      <c r="AC343" s="73">
        <f>IF(Table5[[#This Row],[task_success]]="No",1,0)</f>
        <v>0</v>
      </c>
      <c r="AD343" s="76">
        <v>0</v>
      </c>
      <c r="AE343" s="76">
        <v>1</v>
      </c>
      <c r="AF343" s="76">
        <v>0</v>
      </c>
      <c r="AG343" s="74">
        <f>IF(OR(Table5[[#This Row],[severity]]="Medium",Table5[[#This Row],[severity]]="High"),1,0)</f>
        <v>0</v>
      </c>
      <c r="AH343" s="73" t="str">
        <f>TRIM(Table5[[#This Row],[severity]])</f>
        <v>Low</v>
      </c>
    </row>
    <row r="344" spans="1:34" ht="409.6" hidden="1">
      <c r="A344" s="72" t="s">
        <v>1454</v>
      </c>
      <c r="B344" s="73" t="s">
        <v>1455</v>
      </c>
      <c r="C344" s="73" t="s">
        <v>80</v>
      </c>
      <c r="D34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44" s="73" t="s">
        <v>1522</v>
      </c>
      <c r="F344" s="73" t="s">
        <v>1523</v>
      </c>
      <c r="G344" s="73" t="s">
        <v>1524</v>
      </c>
      <c r="H344" s="73">
        <v>4</v>
      </c>
      <c r="I344" s="73" t="s">
        <v>1525</v>
      </c>
      <c r="J344" s="73" t="s">
        <v>1553</v>
      </c>
      <c r="K344" s="73" t="s">
        <v>2906</v>
      </c>
      <c r="L344" s="73" t="s">
        <v>1528</v>
      </c>
      <c r="M344" s="73" t="s">
        <v>247</v>
      </c>
      <c r="N344" s="73" t="s">
        <v>1555</v>
      </c>
      <c r="O344" s="73" t="s">
        <v>62</v>
      </c>
      <c r="P344" s="73" t="s">
        <v>61</v>
      </c>
      <c r="Q344" s="73" t="s">
        <v>62</v>
      </c>
      <c r="R344" s="73" t="s">
        <v>76</v>
      </c>
      <c r="S344" s="73" t="s">
        <v>77</v>
      </c>
      <c r="T344" s="73" t="s">
        <v>61</v>
      </c>
      <c r="U344" s="73" t="s">
        <v>1368</v>
      </c>
      <c r="V344" s="73" t="s">
        <v>72</v>
      </c>
      <c r="W344" s="73" t="s">
        <v>62</v>
      </c>
      <c r="X344" s="73" t="s">
        <v>73</v>
      </c>
      <c r="Y344" s="73" t="s">
        <v>3187</v>
      </c>
      <c r="Z344" s="73" t="s">
        <v>3468</v>
      </c>
      <c r="AA344" s="73">
        <f>IF(Table5[[#This Row],[task_success]]="Yes",1,0)</f>
        <v>1</v>
      </c>
      <c r="AB344" s="73">
        <f>IF(Table5[[#This Row],[task_success]]="Partial",1,0)</f>
        <v>0</v>
      </c>
      <c r="AC344" s="73">
        <f>IF(Table5[[#This Row],[task_success]]="No",1,0)</f>
        <v>0</v>
      </c>
      <c r="AD344" s="73">
        <v>0</v>
      </c>
      <c r="AE344" s="73">
        <v>1</v>
      </c>
      <c r="AF344" s="73">
        <v>0</v>
      </c>
      <c r="AG344" s="74">
        <f>IF(OR(Table5[[#This Row],[severity]]="Medium",Table5[[#This Row],[severity]]="High"),1,0)</f>
        <v>0</v>
      </c>
      <c r="AH344" s="73" t="str">
        <f>TRIM(Table5[[#This Row],[severity]])</f>
        <v>Low</v>
      </c>
    </row>
    <row r="345" spans="1:34" ht="409.6" hidden="1">
      <c r="A345" s="75" t="s">
        <v>1454</v>
      </c>
      <c r="B345" s="76" t="s">
        <v>1455</v>
      </c>
      <c r="C345" s="76" t="s">
        <v>114</v>
      </c>
      <c r="D34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45" s="76" t="s">
        <v>1557</v>
      </c>
      <c r="F345" s="76" t="s">
        <v>1558</v>
      </c>
      <c r="G345" s="76" t="s">
        <v>1559</v>
      </c>
      <c r="H345" s="76">
        <v>4</v>
      </c>
      <c r="I345" s="76" t="s">
        <v>1560</v>
      </c>
      <c r="J345" s="76" t="s">
        <v>1561</v>
      </c>
      <c r="K345" s="76" t="s">
        <v>2911</v>
      </c>
      <c r="L345" s="76" t="s">
        <v>1563</v>
      </c>
      <c r="M345" s="76" t="s">
        <v>447</v>
      </c>
      <c r="N345" s="76" t="s">
        <v>1565</v>
      </c>
      <c r="O345" s="76" t="s">
        <v>62</v>
      </c>
      <c r="P345" s="76" t="s">
        <v>61</v>
      </c>
      <c r="Q345" s="76" t="s">
        <v>62</v>
      </c>
      <c r="R345" s="76" t="s">
        <v>76</v>
      </c>
      <c r="S345" s="76" t="s">
        <v>77</v>
      </c>
      <c r="T345" s="76" t="s">
        <v>61</v>
      </c>
      <c r="U345" s="76" t="s">
        <v>1368</v>
      </c>
      <c r="V345" s="76" t="s">
        <v>72</v>
      </c>
      <c r="W345" s="76" t="s">
        <v>62</v>
      </c>
      <c r="X345" s="76" t="s">
        <v>73</v>
      </c>
      <c r="Y345" s="76" t="s">
        <v>3187</v>
      </c>
      <c r="Z345" s="76" t="s">
        <v>3935</v>
      </c>
      <c r="AA345" s="73">
        <f>IF(Table5[[#This Row],[task_success]]="Yes",1,0)</f>
        <v>1</v>
      </c>
      <c r="AB345" s="73">
        <f>IF(Table5[[#This Row],[task_success]]="Partial",1,0)</f>
        <v>0</v>
      </c>
      <c r="AC345" s="73">
        <f>IF(Table5[[#This Row],[task_success]]="No",1,0)</f>
        <v>0</v>
      </c>
      <c r="AD345" s="76">
        <v>0</v>
      </c>
      <c r="AE345" s="76">
        <v>1</v>
      </c>
      <c r="AF345" s="76">
        <v>0</v>
      </c>
      <c r="AG345" s="74">
        <f>IF(OR(Table5[[#This Row],[severity]]="Medium",Table5[[#This Row],[severity]]="High"),1,0)</f>
        <v>0</v>
      </c>
      <c r="AH345" s="73" t="str">
        <f>TRIM(Table5[[#This Row],[severity]])</f>
        <v>Low</v>
      </c>
    </row>
    <row r="346" spans="1:34" ht="409.6" hidden="1">
      <c r="A346" s="72" t="s">
        <v>1454</v>
      </c>
      <c r="B346" s="73" t="s">
        <v>1455</v>
      </c>
      <c r="C346" s="73" t="s">
        <v>114</v>
      </c>
      <c r="D34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46" s="73" t="s">
        <v>1557</v>
      </c>
      <c r="F346" s="73" t="s">
        <v>1558</v>
      </c>
      <c r="G346" s="73" t="s">
        <v>1559</v>
      </c>
      <c r="H346" s="73">
        <v>4</v>
      </c>
      <c r="I346" s="73" t="s">
        <v>1560</v>
      </c>
      <c r="J346" s="73" t="s">
        <v>1567</v>
      </c>
      <c r="K346" s="73" t="s">
        <v>2911</v>
      </c>
      <c r="L346" s="73" t="s">
        <v>1563</v>
      </c>
      <c r="M346" s="73" t="s">
        <v>233</v>
      </c>
      <c r="N346" s="73" t="s">
        <v>1570</v>
      </c>
      <c r="O346" s="73" t="s">
        <v>61</v>
      </c>
      <c r="P346" s="73" t="s">
        <v>61</v>
      </c>
      <c r="Q346" s="73" t="s">
        <v>62</v>
      </c>
      <c r="R346" s="73" t="s">
        <v>3937</v>
      </c>
      <c r="S346" s="73" t="s">
        <v>64</v>
      </c>
      <c r="T346" s="73" t="s">
        <v>62</v>
      </c>
      <c r="U346" s="73" t="s">
        <v>1572</v>
      </c>
      <c r="V346" s="73" t="s">
        <v>66</v>
      </c>
      <c r="W346" s="73" t="s">
        <v>62</v>
      </c>
      <c r="X346" s="73" t="s">
        <v>73</v>
      </c>
      <c r="Y346" s="73" t="s">
        <v>3187</v>
      </c>
      <c r="Z346" s="73" t="s">
        <v>3936</v>
      </c>
      <c r="AA346" s="73">
        <f>IF(Table5[[#This Row],[task_success]]="Yes",1,0)</f>
        <v>0</v>
      </c>
      <c r="AB346" s="73">
        <f>IF(Table5[[#This Row],[task_success]]="Partial",1,0)</f>
        <v>0</v>
      </c>
      <c r="AC346" s="73">
        <f>IF(Table5[[#This Row],[task_success]]="No",1,0)</f>
        <v>1</v>
      </c>
      <c r="AD346" s="73">
        <v>0</v>
      </c>
      <c r="AE346" s="73">
        <v>1</v>
      </c>
      <c r="AF346" s="73">
        <v>1</v>
      </c>
      <c r="AG346" s="74">
        <f>IF(OR(Table5[[#This Row],[severity]]="Medium",Table5[[#This Row],[severity]]="High"),1,0)</f>
        <v>1</v>
      </c>
      <c r="AH346" s="73" t="str">
        <f>TRIM(Table5[[#This Row],[severity]])</f>
        <v>High</v>
      </c>
    </row>
    <row r="347" spans="1:34" ht="409.6" hidden="1">
      <c r="A347" s="75" t="s">
        <v>1454</v>
      </c>
      <c r="B347" s="76" t="s">
        <v>1455</v>
      </c>
      <c r="C347" s="76" t="s">
        <v>114</v>
      </c>
      <c r="D34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47" s="76" t="s">
        <v>1557</v>
      </c>
      <c r="F347" s="76" t="s">
        <v>1558</v>
      </c>
      <c r="G347" s="76" t="s">
        <v>1559</v>
      </c>
      <c r="H347" s="76">
        <v>4</v>
      </c>
      <c r="I347" s="76" t="s">
        <v>1560</v>
      </c>
      <c r="J347" s="76" t="s">
        <v>1574</v>
      </c>
      <c r="K347" s="76" t="s">
        <v>2911</v>
      </c>
      <c r="L347" s="76" t="s">
        <v>1563</v>
      </c>
      <c r="M347" s="76" t="s">
        <v>1577</v>
      </c>
      <c r="N347" s="76" t="s">
        <v>1578</v>
      </c>
      <c r="O347" s="76" t="s">
        <v>61</v>
      </c>
      <c r="P347" s="76" t="s">
        <v>61</v>
      </c>
      <c r="Q347" s="76" t="s">
        <v>62</v>
      </c>
      <c r="R347" s="76" t="s">
        <v>3939</v>
      </c>
      <c r="S347" s="76" t="s">
        <v>64</v>
      </c>
      <c r="T347" s="76" t="s">
        <v>62</v>
      </c>
      <c r="U347" s="76" t="s">
        <v>1580</v>
      </c>
      <c r="V347" s="76" t="s">
        <v>66</v>
      </c>
      <c r="W347" s="76" t="s">
        <v>62</v>
      </c>
      <c r="X347" s="76" t="s">
        <v>73</v>
      </c>
      <c r="Y347" s="76" t="s">
        <v>3187</v>
      </c>
      <c r="Z347" s="76" t="s">
        <v>3938</v>
      </c>
      <c r="AA347" s="73">
        <f>IF(Table5[[#This Row],[task_success]]="Yes",1,0)</f>
        <v>0</v>
      </c>
      <c r="AB347" s="73">
        <f>IF(Table5[[#This Row],[task_success]]="Partial",1,0)</f>
        <v>0</v>
      </c>
      <c r="AC347" s="73">
        <f>IF(Table5[[#This Row],[task_success]]="No",1,0)</f>
        <v>1</v>
      </c>
      <c r="AD347" s="76">
        <v>0</v>
      </c>
      <c r="AE347" s="76">
        <v>1</v>
      </c>
      <c r="AF347" s="76">
        <v>1</v>
      </c>
      <c r="AG347" s="74">
        <f>IF(OR(Table5[[#This Row],[severity]]="Medium",Table5[[#This Row],[severity]]="High"),1,0)</f>
        <v>1</v>
      </c>
      <c r="AH347" s="73" t="str">
        <f>TRIM(Table5[[#This Row],[severity]])</f>
        <v>High</v>
      </c>
    </row>
    <row r="348" spans="1:34" ht="409.6" hidden="1">
      <c r="A348" s="72" t="s">
        <v>1454</v>
      </c>
      <c r="B348" s="73" t="s">
        <v>1455</v>
      </c>
      <c r="C348" s="73" t="s">
        <v>114</v>
      </c>
      <c r="D34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48" s="73" t="s">
        <v>1557</v>
      </c>
      <c r="F348" s="73" t="s">
        <v>1558</v>
      </c>
      <c r="G348" s="73" t="s">
        <v>1559</v>
      </c>
      <c r="H348" s="73">
        <v>4</v>
      </c>
      <c r="I348" s="73" t="s">
        <v>1560</v>
      </c>
      <c r="J348" s="73" t="s">
        <v>1583</v>
      </c>
      <c r="K348" s="73" t="s">
        <v>2911</v>
      </c>
      <c r="L348" s="73" t="s">
        <v>1563</v>
      </c>
      <c r="M348" s="73" t="s">
        <v>1586</v>
      </c>
      <c r="N348" s="73" t="s">
        <v>1587</v>
      </c>
      <c r="O348" s="73" t="s">
        <v>62</v>
      </c>
      <c r="P348" s="73" t="s">
        <v>61</v>
      </c>
      <c r="Q348" s="73" t="s">
        <v>62</v>
      </c>
      <c r="R348" s="73" t="s">
        <v>3280</v>
      </c>
      <c r="S348" s="73" t="s">
        <v>125</v>
      </c>
      <c r="T348" s="73" t="s">
        <v>61</v>
      </c>
      <c r="U348" s="73" t="s">
        <v>1588</v>
      </c>
      <c r="V348" s="73" t="s">
        <v>72</v>
      </c>
      <c r="W348" s="73" t="s">
        <v>62</v>
      </c>
      <c r="X348" s="73" t="s">
        <v>73</v>
      </c>
      <c r="Y348" s="73" t="s">
        <v>3187</v>
      </c>
      <c r="Z348" s="73" t="s">
        <v>3940</v>
      </c>
      <c r="AA348" s="73">
        <f>IF(Table5[[#This Row],[task_success]]="Yes",1,0)</f>
        <v>1</v>
      </c>
      <c r="AB348" s="73">
        <f>IF(Table5[[#This Row],[task_success]]="Partial",1,0)</f>
        <v>0</v>
      </c>
      <c r="AC348" s="73">
        <f>IF(Table5[[#This Row],[task_success]]="No",1,0)</f>
        <v>0</v>
      </c>
      <c r="AD348" s="73">
        <v>0</v>
      </c>
      <c r="AE348" s="73">
        <v>1</v>
      </c>
      <c r="AF348" s="73">
        <v>0</v>
      </c>
      <c r="AG348" s="74">
        <f>IF(OR(Table5[[#This Row],[severity]]="Medium",Table5[[#This Row],[severity]]="High"),1,0)</f>
        <v>1</v>
      </c>
      <c r="AH348" s="73" t="str">
        <f>TRIM(Table5[[#This Row],[severity]])</f>
        <v>Medium</v>
      </c>
    </row>
    <row r="349" spans="1:34" ht="284.25" hidden="1">
      <c r="A349" s="75" t="s">
        <v>1454</v>
      </c>
      <c r="B349" s="76" t="s">
        <v>1455</v>
      </c>
      <c r="C349" s="76" t="s">
        <v>114</v>
      </c>
      <c r="D34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49" s="76" t="s">
        <v>1591</v>
      </c>
      <c r="F349" s="76" t="s">
        <v>1592</v>
      </c>
      <c r="G349" s="76" t="s">
        <v>1593</v>
      </c>
      <c r="H349" s="76">
        <v>1</v>
      </c>
      <c r="I349" s="76" t="s">
        <v>1594</v>
      </c>
      <c r="J349" s="76" t="s">
        <v>1594</v>
      </c>
      <c r="K349" s="76" t="s">
        <v>2915</v>
      </c>
      <c r="L349" s="76" t="s">
        <v>1596</v>
      </c>
      <c r="M349" s="76" t="s">
        <v>1599</v>
      </c>
      <c r="N349" s="76" t="s">
        <v>1600</v>
      </c>
      <c r="O349" s="76" t="s">
        <v>62</v>
      </c>
      <c r="P349" s="76" t="s">
        <v>61</v>
      </c>
      <c r="Q349" s="76" t="s">
        <v>62</v>
      </c>
      <c r="R349" s="76" t="s">
        <v>76</v>
      </c>
      <c r="S349" s="76" t="s">
        <v>77</v>
      </c>
      <c r="T349" s="76" t="s">
        <v>61</v>
      </c>
      <c r="U349" s="76" t="s">
        <v>1368</v>
      </c>
      <c r="V349" s="76" t="s">
        <v>72</v>
      </c>
      <c r="W349" s="76" t="s">
        <v>62</v>
      </c>
      <c r="X349" s="76" t="s">
        <v>73</v>
      </c>
      <c r="Y349" s="76" t="s">
        <v>3187</v>
      </c>
      <c r="Z349" s="76" t="s">
        <v>3583</v>
      </c>
      <c r="AA349" s="73">
        <f>IF(Table5[[#This Row],[task_success]]="Yes",1,0)</f>
        <v>1</v>
      </c>
      <c r="AB349" s="73">
        <f>IF(Table5[[#This Row],[task_success]]="Partial",1,0)</f>
        <v>0</v>
      </c>
      <c r="AC349" s="73">
        <f>IF(Table5[[#This Row],[task_success]]="No",1,0)</f>
        <v>0</v>
      </c>
      <c r="AD349" s="76">
        <v>0</v>
      </c>
      <c r="AE349" s="76">
        <v>1</v>
      </c>
      <c r="AF349" s="76">
        <v>0</v>
      </c>
      <c r="AG349" s="74">
        <f>IF(OR(Table5[[#This Row],[severity]]="Medium",Table5[[#This Row],[severity]]="High"),1,0)</f>
        <v>0</v>
      </c>
      <c r="AH349" s="73" t="str">
        <f>TRIM(Table5[[#This Row],[severity]])</f>
        <v>Low</v>
      </c>
    </row>
    <row r="350" spans="1:34" ht="409.6" hidden="1">
      <c r="A350" s="72" t="s">
        <v>1454</v>
      </c>
      <c r="B350" s="73" t="s">
        <v>1455</v>
      </c>
      <c r="C350" s="73" t="s">
        <v>149</v>
      </c>
      <c r="D35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50" s="73" t="s">
        <v>1603</v>
      </c>
      <c r="F350" s="73" t="s">
        <v>1604</v>
      </c>
      <c r="G350" s="73" t="s">
        <v>1605</v>
      </c>
      <c r="H350" s="73">
        <v>2</v>
      </c>
      <c r="I350" s="73" t="s">
        <v>1606</v>
      </c>
      <c r="J350" s="73" t="s">
        <v>1607</v>
      </c>
      <c r="K350" s="73" t="s">
        <v>4048</v>
      </c>
      <c r="L350" s="73" t="s">
        <v>1609</v>
      </c>
      <c r="M350" s="73" t="s">
        <v>1466</v>
      </c>
      <c r="N350" s="73" t="s">
        <v>1612</v>
      </c>
      <c r="O350" s="73" t="s">
        <v>102</v>
      </c>
      <c r="P350" s="73" t="s">
        <v>61</v>
      </c>
      <c r="Q350" s="73" t="s">
        <v>62</v>
      </c>
      <c r="R350" s="73" t="s">
        <v>3359</v>
      </c>
      <c r="S350" s="73" t="s">
        <v>64</v>
      </c>
      <c r="T350" s="73" t="s">
        <v>62</v>
      </c>
      <c r="U350" s="73" t="s">
        <v>1613</v>
      </c>
      <c r="V350" s="73" t="s">
        <v>162</v>
      </c>
      <c r="W350" s="73" t="s">
        <v>62</v>
      </c>
      <c r="X350" s="73" t="s">
        <v>73</v>
      </c>
      <c r="Y350" s="73" t="s">
        <v>3187</v>
      </c>
      <c r="Z350" s="73" t="s">
        <v>3924</v>
      </c>
      <c r="AA350" s="73">
        <f>IF(Table5[[#This Row],[task_success]]="Yes",1,0)</f>
        <v>0</v>
      </c>
      <c r="AB350" s="73">
        <f>IF(Table5[[#This Row],[task_success]]="Partial",1,0)</f>
        <v>1</v>
      </c>
      <c r="AC350" s="73">
        <f>IF(Table5[[#This Row],[task_success]]="No",1,0)</f>
        <v>0</v>
      </c>
      <c r="AD350" s="73">
        <v>0</v>
      </c>
      <c r="AE350" s="73">
        <v>1</v>
      </c>
      <c r="AF350" s="73">
        <v>1</v>
      </c>
      <c r="AG350" s="74">
        <f>IF(OR(Table5[[#This Row],[severity]]="Medium",Table5[[#This Row],[severity]]="High"),1,0)</f>
        <v>1</v>
      </c>
      <c r="AH350" s="73" t="str">
        <f>TRIM(Table5[[#This Row],[severity]])</f>
        <v>High</v>
      </c>
    </row>
    <row r="351" spans="1:34" ht="409.6" hidden="1">
      <c r="A351" s="75" t="s">
        <v>1454</v>
      </c>
      <c r="B351" s="76" t="s">
        <v>1455</v>
      </c>
      <c r="C351" s="76" t="s">
        <v>149</v>
      </c>
      <c r="D35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51" s="76" t="s">
        <v>1603</v>
      </c>
      <c r="F351" s="76" t="s">
        <v>1604</v>
      </c>
      <c r="G351" s="76" t="s">
        <v>1605</v>
      </c>
      <c r="H351" s="76">
        <v>2</v>
      </c>
      <c r="I351" s="76" t="s">
        <v>1606</v>
      </c>
      <c r="J351" s="76" t="s">
        <v>1616</v>
      </c>
      <c r="K351" s="76" t="s">
        <v>4048</v>
      </c>
      <c r="L351" s="76" t="s">
        <v>1609</v>
      </c>
      <c r="M351" s="76" t="s">
        <v>1620</v>
      </c>
      <c r="N351" s="76" t="s">
        <v>1621</v>
      </c>
      <c r="O351" s="76" t="s">
        <v>102</v>
      </c>
      <c r="P351" s="76" t="s">
        <v>61</v>
      </c>
      <c r="Q351" s="76" t="s">
        <v>62</v>
      </c>
      <c r="R351" s="76" t="s">
        <v>3359</v>
      </c>
      <c r="S351" s="76" t="s">
        <v>64</v>
      </c>
      <c r="T351" s="76" t="s">
        <v>62</v>
      </c>
      <c r="U351" s="76" t="s">
        <v>1623</v>
      </c>
      <c r="V351" s="76" t="s">
        <v>162</v>
      </c>
      <c r="W351" s="76" t="s">
        <v>62</v>
      </c>
      <c r="X351" s="76" t="s">
        <v>73</v>
      </c>
      <c r="Y351" s="76" t="s">
        <v>3187</v>
      </c>
      <c r="Z351" s="76" t="s">
        <v>3923</v>
      </c>
      <c r="AA351" s="73">
        <f>IF(Table5[[#This Row],[task_success]]="Yes",1,0)</f>
        <v>0</v>
      </c>
      <c r="AB351" s="73">
        <f>IF(Table5[[#This Row],[task_success]]="Partial",1,0)</f>
        <v>1</v>
      </c>
      <c r="AC351" s="73">
        <f>IF(Table5[[#This Row],[task_success]]="No",1,0)</f>
        <v>0</v>
      </c>
      <c r="AD351" s="76">
        <v>0</v>
      </c>
      <c r="AE351" s="76">
        <v>1</v>
      </c>
      <c r="AF351" s="76">
        <v>1</v>
      </c>
      <c r="AG351" s="74">
        <f>IF(OR(Table5[[#This Row],[severity]]="Medium",Table5[[#This Row],[severity]]="High"),1,0)</f>
        <v>1</v>
      </c>
      <c r="AH351" s="73" t="str">
        <f>TRIM(Table5[[#This Row],[severity]])</f>
        <v>High</v>
      </c>
    </row>
    <row r="352" spans="1:34" ht="351" hidden="1">
      <c r="A352" s="72" t="s">
        <v>1454</v>
      </c>
      <c r="B352" s="73" t="s">
        <v>1455</v>
      </c>
      <c r="C352" s="73" t="s">
        <v>180</v>
      </c>
      <c r="D35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52" s="73" t="s">
        <v>1628</v>
      </c>
      <c r="F352" s="73" t="s">
        <v>1629</v>
      </c>
      <c r="G352" s="73" t="s">
        <v>1630</v>
      </c>
      <c r="H352" s="73">
        <v>3</v>
      </c>
      <c r="I352" s="73" t="s">
        <v>1631</v>
      </c>
      <c r="J352" s="73" t="s">
        <v>1632</v>
      </c>
      <c r="K352" s="73" t="s">
        <v>2922</v>
      </c>
      <c r="L352" s="73" t="s">
        <v>1634</v>
      </c>
      <c r="M352" s="73" t="s">
        <v>1637</v>
      </c>
      <c r="N352" s="73" t="s">
        <v>1638</v>
      </c>
      <c r="O352" s="73" t="s">
        <v>62</v>
      </c>
      <c r="P352" s="73" t="s">
        <v>61</v>
      </c>
      <c r="Q352" s="73" t="s">
        <v>62</v>
      </c>
      <c r="R352" s="73" t="s">
        <v>76</v>
      </c>
      <c r="S352" s="73" t="s">
        <v>77</v>
      </c>
      <c r="T352" s="73" t="s">
        <v>61</v>
      </c>
      <c r="U352" s="73" t="s">
        <v>1368</v>
      </c>
      <c r="V352" s="73" t="s">
        <v>72</v>
      </c>
      <c r="W352" s="73" t="s">
        <v>62</v>
      </c>
      <c r="X352" s="73" t="s">
        <v>73</v>
      </c>
      <c r="Y352" s="73" t="s">
        <v>3187</v>
      </c>
      <c r="Z352" s="73" t="s">
        <v>3336</v>
      </c>
      <c r="AA352" s="73">
        <f>IF(Table5[[#This Row],[task_success]]="Yes",1,0)</f>
        <v>1</v>
      </c>
      <c r="AB352" s="73">
        <f>IF(Table5[[#This Row],[task_success]]="Partial",1,0)</f>
        <v>0</v>
      </c>
      <c r="AC352" s="73">
        <f>IF(Table5[[#This Row],[task_success]]="No",1,0)</f>
        <v>0</v>
      </c>
      <c r="AD352" s="73">
        <v>0</v>
      </c>
      <c r="AE352" s="73">
        <v>1</v>
      </c>
      <c r="AF352" s="73">
        <v>0</v>
      </c>
      <c r="AG352" s="74">
        <f>IF(OR(Table5[[#This Row],[severity]]="Medium",Table5[[#This Row],[severity]]="High"),1,0)</f>
        <v>0</v>
      </c>
      <c r="AH352" s="73" t="str">
        <f>TRIM(Table5[[#This Row],[severity]])</f>
        <v>Low</v>
      </c>
    </row>
    <row r="353" spans="1:34" ht="351" hidden="1">
      <c r="A353" s="75" t="s">
        <v>1454</v>
      </c>
      <c r="B353" s="76" t="s">
        <v>1455</v>
      </c>
      <c r="C353" s="76" t="s">
        <v>180</v>
      </c>
      <c r="D35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53" s="76" t="s">
        <v>1628</v>
      </c>
      <c r="F353" s="76" t="s">
        <v>1629</v>
      </c>
      <c r="G353" s="76" t="s">
        <v>1630</v>
      </c>
      <c r="H353" s="76">
        <v>3</v>
      </c>
      <c r="I353" s="76" t="s">
        <v>1631</v>
      </c>
      <c r="J353" s="76" t="s">
        <v>1641</v>
      </c>
      <c r="K353" s="76" t="s">
        <v>2922</v>
      </c>
      <c r="L353" s="76" t="s">
        <v>1634</v>
      </c>
      <c r="M353" s="76" t="s">
        <v>1644</v>
      </c>
      <c r="N353" s="76" t="s">
        <v>1645</v>
      </c>
      <c r="O353" s="76" t="s">
        <v>62</v>
      </c>
      <c r="P353" s="76" t="s">
        <v>61</v>
      </c>
      <c r="Q353" s="76" t="s">
        <v>62</v>
      </c>
      <c r="R353" s="76" t="s">
        <v>76</v>
      </c>
      <c r="S353" s="76" t="s">
        <v>77</v>
      </c>
      <c r="T353" s="76" t="s">
        <v>61</v>
      </c>
      <c r="U353" s="76" t="s">
        <v>1368</v>
      </c>
      <c r="V353" s="76" t="s">
        <v>72</v>
      </c>
      <c r="W353" s="76" t="s">
        <v>62</v>
      </c>
      <c r="X353" s="76" t="s">
        <v>73</v>
      </c>
      <c r="Y353" s="76" t="s">
        <v>3187</v>
      </c>
      <c r="Z353" s="76" t="s">
        <v>3337</v>
      </c>
      <c r="AA353" s="73">
        <f>IF(Table5[[#This Row],[task_success]]="Yes",1,0)</f>
        <v>1</v>
      </c>
      <c r="AB353" s="73">
        <f>IF(Table5[[#This Row],[task_success]]="Partial",1,0)</f>
        <v>0</v>
      </c>
      <c r="AC353" s="73">
        <f>IF(Table5[[#This Row],[task_success]]="No",1,0)</f>
        <v>0</v>
      </c>
      <c r="AD353" s="76">
        <v>0</v>
      </c>
      <c r="AE353" s="76">
        <v>1</v>
      </c>
      <c r="AF353" s="76">
        <v>0</v>
      </c>
      <c r="AG353" s="74">
        <f>IF(OR(Table5[[#This Row],[severity]]="Medium",Table5[[#This Row],[severity]]="High"),1,0)</f>
        <v>0</v>
      </c>
      <c r="AH353" s="73" t="str">
        <f>TRIM(Table5[[#This Row],[severity]])</f>
        <v>Low</v>
      </c>
    </row>
    <row r="354" spans="1:34" ht="351" hidden="1">
      <c r="A354" s="72" t="s">
        <v>1454</v>
      </c>
      <c r="B354" s="73" t="s">
        <v>1455</v>
      </c>
      <c r="C354" s="73" t="s">
        <v>180</v>
      </c>
      <c r="D35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54" s="73" t="s">
        <v>1628</v>
      </c>
      <c r="F354" s="73" t="s">
        <v>1629</v>
      </c>
      <c r="G354" s="73" t="s">
        <v>1630</v>
      </c>
      <c r="H354" s="73">
        <v>3</v>
      </c>
      <c r="I354" s="73" t="s">
        <v>1631</v>
      </c>
      <c r="J354" s="73" t="s">
        <v>1648</v>
      </c>
      <c r="K354" s="73" t="s">
        <v>2922</v>
      </c>
      <c r="L354" s="73" t="s">
        <v>1634</v>
      </c>
      <c r="M354" s="73" t="s">
        <v>1651</v>
      </c>
      <c r="N354" s="73" t="s">
        <v>1652</v>
      </c>
      <c r="O354" s="73" t="s">
        <v>62</v>
      </c>
      <c r="P354" s="73" t="s">
        <v>61</v>
      </c>
      <c r="Q354" s="73" t="s">
        <v>62</v>
      </c>
      <c r="R354" s="73" t="s">
        <v>76</v>
      </c>
      <c r="S354" s="73" t="s">
        <v>77</v>
      </c>
      <c r="T354" s="73" t="s">
        <v>61</v>
      </c>
      <c r="U354" s="73" t="s">
        <v>1368</v>
      </c>
      <c r="V354" s="73" t="s">
        <v>72</v>
      </c>
      <c r="W354" s="73" t="s">
        <v>62</v>
      </c>
      <c r="X354" s="73" t="s">
        <v>73</v>
      </c>
      <c r="Y354" s="73" t="s">
        <v>3187</v>
      </c>
      <c r="Z354" s="73" t="s">
        <v>3338</v>
      </c>
      <c r="AA354" s="73">
        <f>IF(Table5[[#This Row],[task_success]]="Yes",1,0)</f>
        <v>1</v>
      </c>
      <c r="AB354" s="73">
        <f>IF(Table5[[#This Row],[task_success]]="Partial",1,0)</f>
        <v>0</v>
      </c>
      <c r="AC354" s="73">
        <f>IF(Table5[[#This Row],[task_success]]="No",1,0)</f>
        <v>0</v>
      </c>
      <c r="AD354" s="73">
        <v>0</v>
      </c>
      <c r="AE354" s="73">
        <v>1</v>
      </c>
      <c r="AF354" s="73">
        <v>0</v>
      </c>
      <c r="AG354" s="74">
        <f>IF(OR(Table5[[#This Row],[severity]]="Medium",Table5[[#This Row],[severity]]="High"),1,0)</f>
        <v>0</v>
      </c>
      <c r="AH354" s="73" t="str">
        <f>TRIM(Table5[[#This Row],[severity]])</f>
        <v>Low</v>
      </c>
    </row>
    <row r="355" spans="1:34" ht="409.6" hidden="1">
      <c r="A355" s="75" t="s">
        <v>1454</v>
      </c>
      <c r="B355" s="76" t="s">
        <v>1455</v>
      </c>
      <c r="C355" s="76" t="s">
        <v>180</v>
      </c>
      <c r="D35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55" s="76" t="s">
        <v>1655</v>
      </c>
      <c r="F355" s="76" t="s">
        <v>1656</v>
      </c>
      <c r="G355" s="76" t="s">
        <v>1657</v>
      </c>
      <c r="H355" s="76">
        <v>3</v>
      </c>
      <c r="I355" s="76" t="s">
        <v>1658</v>
      </c>
      <c r="J355" s="76" t="s">
        <v>1659</v>
      </c>
      <c r="K355" s="76" t="s">
        <v>2926</v>
      </c>
      <c r="L355" s="76" t="s">
        <v>1661</v>
      </c>
      <c r="M355" s="76" t="s">
        <v>2927</v>
      </c>
      <c r="N355" s="76" t="s">
        <v>1666</v>
      </c>
      <c r="O355" s="76" t="s">
        <v>62</v>
      </c>
      <c r="P355" s="76" t="s">
        <v>61</v>
      </c>
      <c r="Q355" s="76" t="s">
        <v>62</v>
      </c>
      <c r="R355" s="76" t="s">
        <v>222</v>
      </c>
      <c r="S355" s="76" t="s">
        <v>77</v>
      </c>
      <c r="T355" s="76" t="s">
        <v>61</v>
      </c>
      <c r="U355" s="76" t="s">
        <v>4049</v>
      </c>
      <c r="V355" s="76" t="s">
        <v>72</v>
      </c>
      <c r="W355" s="76" t="s">
        <v>62</v>
      </c>
      <c r="X355" s="76" t="s">
        <v>73</v>
      </c>
      <c r="Y355" s="76" t="s">
        <v>3187</v>
      </c>
      <c r="Z355" s="76" t="s">
        <v>3833</v>
      </c>
      <c r="AA355" s="73">
        <f>IF(Table5[[#This Row],[task_success]]="Yes",1,0)</f>
        <v>1</v>
      </c>
      <c r="AB355" s="73">
        <f>IF(Table5[[#This Row],[task_success]]="Partial",1,0)</f>
        <v>0</v>
      </c>
      <c r="AC355" s="73">
        <f>IF(Table5[[#This Row],[task_success]]="No",1,0)</f>
        <v>0</v>
      </c>
      <c r="AD355" s="76">
        <v>0</v>
      </c>
      <c r="AE355" s="76">
        <v>1</v>
      </c>
      <c r="AF355" s="76">
        <v>0</v>
      </c>
      <c r="AG355" s="74">
        <f>IF(OR(Table5[[#This Row],[severity]]="Medium",Table5[[#This Row],[severity]]="High"),1,0)</f>
        <v>0</v>
      </c>
      <c r="AH355" s="73" t="str">
        <f>TRIM(Table5[[#This Row],[severity]])</f>
        <v>Low</v>
      </c>
    </row>
    <row r="356" spans="1:34" ht="409.6" hidden="1">
      <c r="A356" s="72" t="s">
        <v>1454</v>
      </c>
      <c r="B356" s="73" t="s">
        <v>1455</v>
      </c>
      <c r="C356" s="73" t="s">
        <v>180</v>
      </c>
      <c r="D35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56" s="73" t="s">
        <v>1655</v>
      </c>
      <c r="F356" s="73" t="s">
        <v>1656</v>
      </c>
      <c r="G356" s="73" t="s">
        <v>1657</v>
      </c>
      <c r="H356" s="73">
        <v>3</v>
      </c>
      <c r="I356" s="73" t="s">
        <v>1658</v>
      </c>
      <c r="J356" s="73" t="s">
        <v>1670</v>
      </c>
      <c r="K356" s="73" t="s">
        <v>2926</v>
      </c>
      <c r="L356" s="73" t="s">
        <v>1661</v>
      </c>
      <c r="M356" s="73" t="s">
        <v>1673</v>
      </c>
      <c r="N356" s="73" t="s">
        <v>1674</v>
      </c>
      <c r="O356" s="73" t="s">
        <v>62</v>
      </c>
      <c r="P356" s="73" t="s">
        <v>61</v>
      </c>
      <c r="Q356" s="73" t="s">
        <v>62</v>
      </c>
      <c r="R356" s="73" t="s">
        <v>222</v>
      </c>
      <c r="S356" s="73" t="s">
        <v>77</v>
      </c>
      <c r="T356" s="73" t="s">
        <v>61</v>
      </c>
      <c r="U356" s="73" t="s">
        <v>4049</v>
      </c>
      <c r="V356" s="73" t="s">
        <v>72</v>
      </c>
      <c r="W356" s="73" t="s">
        <v>62</v>
      </c>
      <c r="X356" s="73" t="s">
        <v>73</v>
      </c>
      <c r="Y356" s="73" t="s">
        <v>3187</v>
      </c>
      <c r="Z356" s="73" t="s">
        <v>3834</v>
      </c>
      <c r="AA356" s="73">
        <f>IF(Table5[[#This Row],[task_success]]="Yes",1,0)</f>
        <v>1</v>
      </c>
      <c r="AB356" s="73">
        <f>IF(Table5[[#This Row],[task_success]]="Partial",1,0)</f>
        <v>0</v>
      </c>
      <c r="AC356" s="73">
        <f>IF(Table5[[#This Row],[task_success]]="No",1,0)</f>
        <v>0</v>
      </c>
      <c r="AD356" s="73">
        <v>0</v>
      </c>
      <c r="AE356" s="73">
        <v>1</v>
      </c>
      <c r="AF356" s="73">
        <v>0</v>
      </c>
      <c r="AG356" s="74">
        <f>IF(OR(Table5[[#This Row],[severity]]="Medium",Table5[[#This Row],[severity]]="High"),1,0)</f>
        <v>0</v>
      </c>
      <c r="AH356" s="73" t="str">
        <f>TRIM(Table5[[#This Row],[severity]])</f>
        <v>Low</v>
      </c>
    </row>
    <row r="357" spans="1:34" ht="409.6" hidden="1">
      <c r="A357" s="75" t="s">
        <v>1454</v>
      </c>
      <c r="B357" s="76" t="s">
        <v>1455</v>
      </c>
      <c r="C357" s="76" t="s">
        <v>180</v>
      </c>
      <c r="D35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57" s="76" t="s">
        <v>1655</v>
      </c>
      <c r="F357" s="76" t="s">
        <v>1656</v>
      </c>
      <c r="G357" s="76" t="s">
        <v>1657</v>
      </c>
      <c r="H357" s="76">
        <v>3</v>
      </c>
      <c r="I357" s="76" t="s">
        <v>1658</v>
      </c>
      <c r="J357" s="76" t="s">
        <v>1677</v>
      </c>
      <c r="K357" s="76" t="s">
        <v>2926</v>
      </c>
      <c r="L357" s="76" t="s">
        <v>1661</v>
      </c>
      <c r="M357" s="76" t="s">
        <v>1680</v>
      </c>
      <c r="N357" s="76" t="s">
        <v>1681</v>
      </c>
      <c r="O357" s="76" t="s">
        <v>62</v>
      </c>
      <c r="P357" s="76" t="s">
        <v>61</v>
      </c>
      <c r="Q357" s="76" t="s">
        <v>62</v>
      </c>
      <c r="R357" s="76" t="s">
        <v>222</v>
      </c>
      <c r="S357" s="76" t="s">
        <v>77</v>
      </c>
      <c r="T357" s="76" t="s">
        <v>61</v>
      </c>
      <c r="U357" s="76" t="s">
        <v>4049</v>
      </c>
      <c r="V357" s="76" t="s">
        <v>72</v>
      </c>
      <c r="W357" s="76" t="s">
        <v>62</v>
      </c>
      <c r="X357" s="76" t="s">
        <v>73</v>
      </c>
      <c r="Y357" s="76" t="s">
        <v>3187</v>
      </c>
      <c r="Z357" s="76" t="s">
        <v>3835</v>
      </c>
      <c r="AA357" s="73">
        <f>IF(Table5[[#This Row],[task_success]]="Yes",1,0)</f>
        <v>1</v>
      </c>
      <c r="AB357" s="73">
        <f>IF(Table5[[#This Row],[task_success]]="Partial",1,0)</f>
        <v>0</v>
      </c>
      <c r="AC357" s="73">
        <f>IF(Table5[[#This Row],[task_success]]="No",1,0)</f>
        <v>0</v>
      </c>
      <c r="AD357" s="76">
        <v>0</v>
      </c>
      <c r="AE357" s="76">
        <v>1</v>
      </c>
      <c r="AF357" s="76">
        <v>0</v>
      </c>
      <c r="AG357" s="74">
        <f>IF(OR(Table5[[#This Row],[severity]]="Medium",Table5[[#This Row],[severity]]="High"),1,0)</f>
        <v>0</v>
      </c>
      <c r="AH357" s="73" t="str">
        <f>TRIM(Table5[[#This Row],[severity]])</f>
        <v>Low</v>
      </c>
    </row>
    <row r="358" spans="1:34" ht="284.25" hidden="1">
      <c r="A358" s="72" t="s">
        <v>1684</v>
      </c>
      <c r="B358" s="73" t="s">
        <v>1685</v>
      </c>
      <c r="C358" s="73" t="s">
        <v>51</v>
      </c>
      <c r="D35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58" s="73" t="s">
        <v>1686</v>
      </c>
      <c r="F358" s="73" t="s">
        <v>2932</v>
      </c>
      <c r="G358" s="73" t="s">
        <v>1688</v>
      </c>
      <c r="H358" s="73">
        <v>1</v>
      </c>
      <c r="I358" s="73" t="s">
        <v>2933</v>
      </c>
      <c r="J358" s="73" t="s">
        <v>2933</v>
      </c>
      <c r="K358" s="73" t="s">
        <v>4050</v>
      </c>
      <c r="L358" s="73" t="s">
        <v>1691</v>
      </c>
      <c r="M358" s="73" t="s">
        <v>1694</v>
      </c>
      <c r="N358" s="73" t="s">
        <v>1695</v>
      </c>
      <c r="O358" s="73" t="s">
        <v>62</v>
      </c>
      <c r="P358" s="73" t="s">
        <v>61</v>
      </c>
      <c r="Q358" s="73" t="s">
        <v>62</v>
      </c>
      <c r="R358" s="73" t="s">
        <v>76</v>
      </c>
      <c r="S358" s="73" t="s">
        <v>77</v>
      </c>
      <c r="T358" s="73" t="s">
        <v>61</v>
      </c>
      <c r="U358" s="73" t="s">
        <v>1368</v>
      </c>
      <c r="V358" s="73" t="s">
        <v>72</v>
      </c>
      <c r="W358" s="73" t="s">
        <v>62</v>
      </c>
      <c r="X358" s="73" t="s">
        <v>73</v>
      </c>
      <c r="Y358" s="73" t="s">
        <v>3187</v>
      </c>
      <c r="Z358" s="73" t="s">
        <v>3718</v>
      </c>
      <c r="AA358" s="73">
        <f>IF(Table5[[#This Row],[task_success]]="Yes",1,0)</f>
        <v>1</v>
      </c>
      <c r="AB358" s="73">
        <f>IF(Table5[[#This Row],[task_success]]="Partial",1,0)</f>
        <v>0</v>
      </c>
      <c r="AC358" s="73">
        <f>IF(Table5[[#This Row],[task_success]]="No",1,0)</f>
        <v>0</v>
      </c>
      <c r="AD358" s="73">
        <v>0</v>
      </c>
      <c r="AE358" s="73">
        <v>1</v>
      </c>
      <c r="AF358" s="73">
        <v>0</v>
      </c>
      <c r="AG358" s="74">
        <f>IF(OR(Table5[[#This Row],[severity]]="Medium",Table5[[#This Row],[severity]]="High"),1,0)</f>
        <v>0</v>
      </c>
      <c r="AH358" s="73" t="str">
        <f>TRIM(Table5[[#This Row],[severity]])</f>
        <v>Low</v>
      </c>
    </row>
    <row r="359" spans="1:34" ht="284.25" hidden="1">
      <c r="A359" s="75" t="s">
        <v>1684</v>
      </c>
      <c r="B359" s="76" t="s">
        <v>1685</v>
      </c>
      <c r="C359" s="76" t="s">
        <v>114</v>
      </c>
      <c r="D35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59" s="76" t="s">
        <v>1698</v>
      </c>
      <c r="F359" s="76" t="s">
        <v>1699</v>
      </c>
      <c r="G359" s="76" t="s">
        <v>1700</v>
      </c>
      <c r="H359" s="76">
        <v>1</v>
      </c>
      <c r="I359" s="76" t="s">
        <v>1701</v>
      </c>
      <c r="J359" s="76" t="s">
        <v>1701</v>
      </c>
      <c r="K359" s="76" t="s">
        <v>2936</v>
      </c>
      <c r="L359" s="76" t="s">
        <v>1703</v>
      </c>
      <c r="M359" s="76" t="s">
        <v>1706</v>
      </c>
      <c r="N359" s="76" t="s">
        <v>1707</v>
      </c>
      <c r="O359" s="76" t="s">
        <v>62</v>
      </c>
      <c r="P359" s="76" t="s">
        <v>61</v>
      </c>
      <c r="Q359" s="76" t="s">
        <v>62</v>
      </c>
      <c r="R359" s="76" t="s">
        <v>76</v>
      </c>
      <c r="S359" s="76" t="s">
        <v>77</v>
      </c>
      <c r="T359" s="76" t="s">
        <v>61</v>
      </c>
      <c r="U359" s="76" t="s">
        <v>1368</v>
      </c>
      <c r="V359" s="76" t="s">
        <v>72</v>
      </c>
      <c r="W359" s="76" t="s">
        <v>62</v>
      </c>
      <c r="X359" s="76" t="s">
        <v>73</v>
      </c>
      <c r="Y359" s="76" t="s">
        <v>3187</v>
      </c>
      <c r="Z359" s="76" t="s">
        <v>3823</v>
      </c>
      <c r="AA359" s="73">
        <f>IF(Table5[[#This Row],[task_success]]="Yes",1,0)</f>
        <v>1</v>
      </c>
      <c r="AB359" s="73">
        <f>IF(Table5[[#This Row],[task_success]]="Partial",1,0)</f>
        <v>0</v>
      </c>
      <c r="AC359" s="73">
        <f>IF(Table5[[#This Row],[task_success]]="No",1,0)</f>
        <v>0</v>
      </c>
      <c r="AD359" s="76">
        <v>0</v>
      </c>
      <c r="AE359" s="76">
        <v>1</v>
      </c>
      <c r="AF359" s="76">
        <v>0</v>
      </c>
      <c r="AG359" s="74">
        <f>IF(OR(Table5[[#This Row],[severity]]="Medium",Table5[[#This Row],[severity]]="High"),1,0)</f>
        <v>0</v>
      </c>
      <c r="AH359" s="73" t="str">
        <f>TRIM(Table5[[#This Row],[severity]])</f>
        <v>Low</v>
      </c>
    </row>
    <row r="360" spans="1:34" ht="409.6" hidden="1">
      <c r="A360" s="72" t="s">
        <v>1684</v>
      </c>
      <c r="B360" s="73" t="s">
        <v>1685</v>
      </c>
      <c r="C360" s="73" t="s">
        <v>149</v>
      </c>
      <c r="D36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60" s="73" t="s">
        <v>1710</v>
      </c>
      <c r="F360" s="73" t="s">
        <v>1711</v>
      </c>
      <c r="G360" s="73" t="s">
        <v>1712</v>
      </c>
      <c r="H360" s="73">
        <v>1</v>
      </c>
      <c r="I360" s="73" t="s">
        <v>1713</v>
      </c>
      <c r="J360" s="73" t="s">
        <v>1713</v>
      </c>
      <c r="K360" s="73" t="s">
        <v>2937</v>
      </c>
      <c r="L360" s="73" t="s">
        <v>1715</v>
      </c>
      <c r="M360" s="73" t="s">
        <v>1694</v>
      </c>
      <c r="N360" s="73" t="s">
        <v>1719</v>
      </c>
      <c r="O360" s="73" t="s">
        <v>62</v>
      </c>
      <c r="P360" s="73" t="s">
        <v>61</v>
      </c>
      <c r="Q360" s="73" t="s">
        <v>62</v>
      </c>
      <c r="R360" s="73" t="s">
        <v>3280</v>
      </c>
      <c r="S360" s="73" t="s">
        <v>125</v>
      </c>
      <c r="T360" s="73" t="s">
        <v>61</v>
      </c>
      <c r="U360" s="73" t="s">
        <v>1718</v>
      </c>
      <c r="V360" s="73" t="s">
        <v>72</v>
      </c>
      <c r="W360" s="73" t="s">
        <v>62</v>
      </c>
      <c r="X360" s="73" t="s">
        <v>73</v>
      </c>
      <c r="Y360" s="73" t="s">
        <v>3187</v>
      </c>
      <c r="Z360" s="73" t="s">
        <v>3707</v>
      </c>
      <c r="AA360" s="73">
        <f>IF(Table5[[#This Row],[task_success]]="Yes",1,0)</f>
        <v>1</v>
      </c>
      <c r="AB360" s="73">
        <f>IF(Table5[[#This Row],[task_success]]="Partial",1,0)</f>
        <v>0</v>
      </c>
      <c r="AC360" s="73">
        <f>IF(Table5[[#This Row],[task_success]]="No",1,0)</f>
        <v>0</v>
      </c>
      <c r="AD360" s="73">
        <v>0</v>
      </c>
      <c r="AE360" s="73">
        <v>1</v>
      </c>
      <c r="AF360" s="73">
        <v>0</v>
      </c>
      <c r="AG360" s="74">
        <f>IF(OR(Table5[[#This Row],[severity]]="Medium",Table5[[#This Row],[severity]]="High"),1,0)</f>
        <v>1</v>
      </c>
      <c r="AH360" s="73" t="str">
        <f>TRIM(Table5[[#This Row],[severity]])</f>
        <v>Medium</v>
      </c>
    </row>
    <row r="361" spans="1:34" ht="401.25" hidden="1">
      <c r="A361" s="75" t="s">
        <v>1721</v>
      </c>
      <c r="B361" s="76" t="s">
        <v>1722</v>
      </c>
      <c r="C361" s="76" t="s">
        <v>51</v>
      </c>
      <c r="D36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61" s="76" t="s">
        <v>1723</v>
      </c>
      <c r="F361" s="76" t="s">
        <v>2938</v>
      </c>
      <c r="G361" s="76" t="s">
        <v>1725</v>
      </c>
      <c r="H361" s="76">
        <v>2</v>
      </c>
      <c r="I361" s="76" t="s">
        <v>1726</v>
      </c>
      <c r="J361" s="76" t="s">
        <v>1727</v>
      </c>
      <c r="K361" s="76" t="s">
        <v>4052</v>
      </c>
      <c r="L361" s="76" t="s">
        <v>1729</v>
      </c>
      <c r="M361" s="76" t="s">
        <v>1732</v>
      </c>
      <c r="N361" s="76" t="s">
        <v>1733</v>
      </c>
      <c r="O361" s="76" t="s">
        <v>62</v>
      </c>
      <c r="P361" s="76" t="s">
        <v>61</v>
      </c>
      <c r="Q361" s="76" t="s">
        <v>62</v>
      </c>
      <c r="R361" s="76" t="s">
        <v>76</v>
      </c>
      <c r="S361" s="76" t="s">
        <v>77</v>
      </c>
      <c r="T361" s="76" t="s">
        <v>61</v>
      </c>
      <c r="U361" s="76" t="s">
        <v>1368</v>
      </c>
      <c r="V361" s="76" t="s">
        <v>72</v>
      </c>
      <c r="W361" s="76" t="s">
        <v>62</v>
      </c>
      <c r="X361" s="76" t="s">
        <v>73</v>
      </c>
      <c r="Y361" s="76" t="s">
        <v>3187</v>
      </c>
      <c r="Z361" s="76" t="s">
        <v>3884</v>
      </c>
      <c r="AA361" s="73">
        <f>IF(Table5[[#This Row],[task_success]]="Yes",1,0)</f>
        <v>1</v>
      </c>
      <c r="AB361" s="73">
        <f>IF(Table5[[#This Row],[task_success]]="Partial",1,0)</f>
        <v>0</v>
      </c>
      <c r="AC361" s="73">
        <f>IF(Table5[[#This Row],[task_success]]="No",1,0)</f>
        <v>0</v>
      </c>
      <c r="AD361" s="76">
        <v>0</v>
      </c>
      <c r="AE361" s="76">
        <v>1</v>
      </c>
      <c r="AF361" s="76">
        <v>0</v>
      </c>
      <c r="AG361" s="74">
        <f>IF(OR(Table5[[#This Row],[severity]]="Medium",Table5[[#This Row],[severity]]="High"),1,0)</f>
        <v>0</v>
      </c>
      <c r="AH361" s="73" t="str">
        <f>TRIM(Table5[[#This Row],[severity]])</f>
        <v>Low</v>
      </c>
    </row>
    <row r="362" spans="1:34" ht="401.25" hidden="1">
      <c r="A362" s="72" t="s">
        <v>1721</v>
      </c>
      <c r="B362" s="73" t="s">
        <v>1722</v>
      </c>
      <c r="C362" s="73" t="s">
        <v>51</v>
      </c>
      <c r="D36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62" s="73" t="s">
        <v>1723</v>
      </c>
      <c r="F362" s="73" t="s">
        <v>2938</v>
      </c>
      <c r="G362" s="73" t="s">
        <v>1725</v>
      </c>
      <c r="H362" s="73">
        <v>2</v>
      </c>
      <c r="I362" s="73" t="s">
        <v>1726</v>
      </c>
      <c r="J362" s="73" t="s">
        <v>1736</v>
      </c>
      <c r="K362" s="73" t="s">
        <v>4051</v>
      </c>
      <c r="L362" s="73" t="s">
        <v>1729</v>
      </c>
      <c r="M362" s="73" t="s">
        <v>622</v>
      </c>
      <c r="N362" s="73" t="s">
        <v>1738</v>
      </c>
      <c r="O362" s="73" t="s">
        <v>62</v>
      </c>
      <c r="P362" s="73" t="s">
        <v>61</v>
      </c>
      <c r="Q362" s="73" t="s">
        <v>62</v>
      </c>
      <c r="R362" s="73" t="s">
        <v>76</v>
      </c>
      <c r="S362" s="73" t="s">
        <v>77</v>
      </c>
      <c r="T362" s="73" t="s">
        <v>61</v>
      </c>
      <c r="U362" s="73" t="s">
        <v>1368</v>
      </c>
      <c r="V362" s="73" t="s">
        <v>72</v>
      </c>
      <c r="W362" s="73" t="s">
        <v>62</v>
      </c>
      <c r="X362" s="73" t="s">
        <v>73</v>
      </c>
      <c r="Y362" s="73" t="s">
        <v>3187</v>
      </c>
      <c r="Z362" s="73" t="s">
        <v>3885</v>
      </c>
      <c r="AA362" s="73">
        <f>IF(Table5[[#This Row],[task_success]]="Yes",1,0)</f>
        <v>1</v>
      </c>
      <c r="AB362" s="73">
        <f>IF(Table5[[#This Row],[task_success]]="Partial",1,0)</f>
        <v>0</v>
      </c>
      <c r="AC362" s="73">
        <f>IF(Table5[[#This Row],[task_success]]="No",1,0)</f>
        <v>0</v>
      </c>
      <c r="AD362" s="73">
        <v>0</v>
      </c>
      <c r="AE362" s="73">
        <v>1</v>
      </c>
      <c r="AF362" s="73">
        <v>0</v>
      </c>
      <c r="AG362" s="74">
        <f>IF(OR(Table5[[#This Row],[severity]]="Medium",Table5[[#This Row],[severity]]="High"),1,0)</f>
        <v>0</v>
      </c>
      <c r="AH362" s="73" t="str">
        <f>TRIM(Table5[[#This Row],[severity]])</f>
        <v>Low</v>
      </c>
    </row>
    <row r="363" spans="1:34" ht="401.25" hidden="1">
      <c r="A363" s="75" t="s">
        <v>1721</v>
      </c>
      <c r="B363" s="76" t="s">
        <v>1722</v>
      </c>
      <c r="C363" s="76" t="s">
        <v>51</v>
      </c>
      <c r="D36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63" s="76" t="s">
        <v>1740</v>
      </c>
      <c r="F363" s="76" t="s">
        <v>2942</v>
      </c>
      <c r="G363" s="76" t="s">
        <v>1742</v>
      </c>
      <c r="H363" s="76">
        <v>2</v>
      </c>
      <c r="I363" s="76" t="s">
        <v>1726</v>
      </c>
      <c r="J363" s="76" t="s">
        <v>1727</v>
      </c>
      <c r="K363" s="76" t="s">
        <v>4052</v>
      </c>
      <c r="L363" s="76" t="s">
        <v>1743</v>
      </c>
      <c r="M363" s="76" t="s">
        <v>1732</v>
      </c>
      <c r="N363" s="76" t="s">
        <v>1745</v>
      </c>
      <c r="O363" s="76" t="s">
        <v>62</v>
      </c>
      <c r="P363" s="76" t="s">
        <v>61</v>
      </c>
      <c r="Q363" s="76" t="s">
        <v>62</v>
      </c>
      <c r="R363" s="76" t="s">
        <v>76</v>
      </c>
      <c r="S363" s="76" t="s">
        <v>77</v>
      </c>
      <c r="T363" s="76" t="s">
        <v>61</v>
      </c>
      <c r="U363" s="76" t="s">
        <v>1368</v>
      </c>
      <c r="V363" s="76" t="s">
        <v>72</v>
      </c>
      <c r="W363" s="76" t="s">
        <v>62</v>
      </c>
      <c r="X363" s="76" t="s">
        <v>73</v>
      </c>
      <c r="Y363" s="76" t="s">
        <v>3187</v>
      </c>
      <c r="Z363" s="76" t="s">
        <v>3306</v>
      </c>
      <c r="AA363" s="73">
        <f>IF(Table5[[#This Row],[task_success]]="Yes",1,0)</f>
        <v>1</v>
      </c>
      <c r="AB363" s="73">
        <f>IF(Table5[[#This Row],[task_success]]="Partial",1,0)</f>
        <v>0</v>
      </c>
      <c r="AC363" s="73">
        <f>IF(Table5[[#This Row],[task_success]]="No",1,0)</f>
        <v>0</v>
      </c>
      <c r="AD363" s="76">
        <v>0</v>
      </c>
      <c r="AE363" s="76">
        <v>1</v>
      </c>
      <c r="AF363" s="76">
        <v>0</v>
      </c>
      <c r="AG363" s="74">
        <f>IF(OR(Table5[[#This Row],[severity]]="Medium",Table5[[#This Row],[severity]]="High"),1,0)</f>
        <v>0</v>
      </c>
      <c r="AH363" s="73" t="str">
        <f>TRIM(Table5[[#This Row],[severity]])</f>
        <v>Low</v>
      </c>
    </row>
    <row r="364" spans="1:34" ht="401.25" hidden="1">
      <c r="A364" s="72" t="s">
        <v>1721</v>
      </c>
      <c r="B364" s="73" t="s">
        <v>1722</v>
      </c>
      <c r="C364" s="73" t="s">
        <v>51</v>
      </c>
      <c r="D36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64" s="73" t="s">
        <v>1740</v>
      </c>
      <c r="F364" s="73" t="s">
        <v>2942</v>
      </c>
      <c r="G364" s="73" t="s">
        <v>1742</v>
      </c>
      <c r="H364" s="73">
        <v>2</v>
      </c>
      <c r="I364" s="73" t="s">
        <v>1726</v>
      </c>
      <c r="J364" s="73" t="s">
        <v>1736</v>
      </c>
      <c r="K364" s="73" t="s">
        <v>4051</v>
      </c>
      <c r="L364" s="73" t="s">
        <v>1743</v>
      </c>
      <c r="M364" s="73" t="s">
        <v>622</v>
      </c>
      <c r="N364" s="73" t="s">
        <v>1748</v>
      </c>
      <c r="O364" s="73" t="s">
        <v>62</v>
      </c>
      <c r="P364" s="73" t="s">
        <v>61</v>
      </c>
      <c r="Q364" s="73" t="s">
        <v>62</v>
      </c>
      <c r="R364" s="73" t="s">
        <v>76</v>
      </c>
      <c r="S364" s="73" t="s">
        <v>77</v>
      </c>
      <c r="T364" s="73" t="s">
        <v>61</v>
      </c>
      <c r="U364" s="73" t="s">
        <v>1368</v>
      </c>
      <c r="V364" s="73" t="s">
        <v>72</v>
      </c>
      <c r="W364" s="73" t="s">
        <v>62</v>
      </c>
      <c r="X364" s="73" t="s">
        <v>73</v>
      </c>
      <c r="Y364" s="73" t="s">
        <v>3187</v>
      </c>
      <c r="Z364" s="73" t="s">
        <v>3307</v>
      </c>
      <c r="AA364" s="73">
        <f>IF(Table5[[#This Row],[task_success]]="Yes",1,0)</f>
        <v>1</v>
      </c>
      <c r="AB364" s="73">
        <f>IF(Table5[[#This Row],[task_success]]="Partial",1,0)</f>
        <v>0</v>
      </c>
      <c r="AC364" s="73">
        <f>IF(Table5[[#This Row],[task_success]]="No",1,0)</f>
        <v>0</v>
      </c>
      <c r="AD364" s="73">
        <v>0</v>
      </c>
      <c r="AE364" s="73">
        <v>1</v>
      </c>
      <c r="AF364" s="73">
        <v>0</v>
      </c>
      <c r="AG364" s="74">
        <f>IF(OR(Table5[[#This Row],[severity]]="Medium",Table5[[#This Row],[severity]]="High"),1,0)</f>
        <v>0</v>
      </c>
      <c r="AH364" s="73" t="str">
        <f>TRIM(Table5[[#This Row],[severity]])</f>
        <v>Low</v>
      </c>
    </row>
    <row r="365" spans="1:34" ht="409.6" hidden="1">
      <c r="A365" s="75" t="s">
        <v>1721</v>
      </c>
      <c r="B365" s="76" t="s">
        <v>1722</v>
      </c>
      <c r="C365" s="76" t="s">
        <v>149</v>
      </c>
      <c r="D36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65" s="76" t="s">
        <v>1750</v>
      </c>
      <c r="F365" s="76" t="s">
        <v>1751</v>
      </c>
      <c r="G365" s="76" t="s">
        <v>1752</v>
      </c>
      <c r="H365" s="76">
        <v>1</v>
      </c>
      <c r="I365" s="76" t="s">
        <v>1753</v>
      </c>
      <c r="J365" s="76" t="s">
        <v>1753</v>
      </c>
      <c r="K365" s="76" t="s">
        <v>1754</v>
      </c>
      <c r="L365" s="76" t="s">
        <v>1755</v>
      </c>
      <c r="M365" s="76" t="s">
        <v>1758</v>
      </c>
      <c r="N365" s="76" t="s">
        <v>1759</v>
      </c>
      <c r="O365" s="76" t="s">
        <v>62</v>
      </c>
      <c r="P365" s="76" t="s">
        <v>61</v>
      </c>
      <c r="Q365" s="76" t="s">
        <v>62</v>
      </c>
      <c r="R365" s="76" t="s">
        <v>222</v>
      </c>
      <c r="S365" s="76" t="s">
        <v>77</v>
      </c>
      <c r="T365" s="76" t="s">
        <v>61</v>
      </c>
      <c r="U365" s="76" t="s">
        <v>1761</v>
      </c>
      <c r="V365" s="76" t="s">
        <v>72</v>
      </c>
      <c r="W365" s="76" t="s">
        <v>62</v>
      </c>
      <c r="X365" s="76" t="s">
        <v>73</v>
      </c>
      <c r="Y365" s="76" t="s">
        <v>3187</v>
      </c>
      <c r="Z365" s="76" t="s">
        <v>3685</v>
      </c>
      <c r="AA365" s="73">
        <f>IF(Table5[[#This Row],[task_success]]="Yes",1,0)</f>
        <v>1</v>
      </c>
      <c r="AB365" s="73">
        <f>IF(Table5[[#This Row],[task_success]]="Partial",1,0)</f>
        <v>0</v>
      </c>
      <c r="AC365" s="73">
        <f>IF(Table5[[#This Row],[task_success]]="No",1,0)</f>
        <v>0</v>
      </c>
      <c r="AD365" s="76">
        <v>0</v>
      </c>
      <c r="AE365" s="76">
        <v>1</v>
      </c>
      <c r="AF365" s="76">
        <v>0</v>
      </c>
      <c r="AG365" s="74">
        <f>IF(OR(Table5[[#This Row],[severity]]="Medium",Table5[[#This Row],[severity]]="High"),1,0)</f>
        <v>0</v>
      </c>
      <c r="AH365" s="73" t="str">
        <f>TRIM(Table5[[#This Row],[severity]])</f>
        <v>Low</v>
      </c>
    </row>
    <row r="366" spans="1:34" ht="401.25" hidden="1">
      <c r="A366" s="72" t="s">
        <v>1721</v>
      </c>
      <c r="B366" s="73" t="s">
        <v>1722</v>
      </c>
      <c r="C366" s="73" t="s">
        <v>149</v>
      </c>
      <c r="D36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66" s="73" t="s">
        <v>1764</v>
      </c>
      <c r="F366" s="73" t="s">
        <v>1765</v>
      </c>
      <c r="G366" s="73" t="s">
        <v>1766</v>
      </c>
      <c r="H366" s="73">
        <v>1</v>
      </c>
      <c r="I366" s="73" t="s">
        <v>1753</v>
      </c>
      <c r="J366" s="73" t="s">
        <v>1753</v>
      </c>
      <c r="K366" s="73" t="s">
        <v>1754</v>
      </c>
      <c r="L366" s="73" t="s">
        <v>1768</v>
      </c>
      <c r="M366" s="73" t="s">
        <v>1758</v>
      </c>
      <c r="N366" s="73" t="s">
        <v>1771</v>
      </c>
      <c r="O366" s="73" t="s">
        <v>62</v>
      </c>
      <c r="P366" s="73" t="s">
        <v>61</v>
      </c>
      <c r="Q366" s="73" t="s">
        <v>62</v>
      </c>
      <c r="R366" s="73" t="s">
        <v>222</v>
      </c>
      <c r="S366" s="73" t="s">
        <v>77</v>
      </c>
      <c r="T366" s="73" t="s">
        <v>61</v>
      </c>
      <c r="U366" s="73" t="s">
        <v>4053</v>
      </c>
      <c r="V366" s="73" t="s">
        <v>72</v>
      </c>
      <c r="W366" s="73" t="s">
        <v>62</v>
      </c>
      <c r="X366" s="73" t="s">
        <v>73</v>
      </c>
      <c r="Y366" s="73" t="s">
        <v>3187</v>
      </c>
      <c r="Z366" s="73" t="s">
        <v>3596</v>
      </c>
      <c r="AA366" s="73">
        <f>IF(Table5[[#This Row],[task_success]]="Yes",1,0)</f>
        <v>1</v>
      </c>
      <c r="AB366" s="73">
        <f>IF(Table5[[#This Row],[task_success]]="Partial",1,0)</f>
        <v>0</v>
      </c>
      <c r="AC366" s="73">
        <f>IF(Table5[[#This Row],[task_success]]="No",1,0)</f>
        <v>0</v>
      </c>
      <c r="AD366" s="73">
        <v>0</v>
      </c>
      <c r="AE366" s="73">
        <v>1</v>
      </c>
      <c r="AF366" s="73">
        <v>0</v>
      </c>
      <c r="AG366" s="74">
        <f>IF(OR(Table5[[#This Row],[severity]]="Medium",Table5[[#This Row],[severity]]="High"),1,0)</f>
        <v>0</v>
      </c>
      <c r="AH366" s="73" t="str">
        <f>TRIM(Table5[[#This Row],[severity]])</f>
        <v>Low</v>
      </c>
    </row>
    <row r="367" spans="1:34" ht="401.25" hidden="1">
      <c r="A367" s="75" t="s">
        <v>1721</v>
      </c>
      <c r="B367" s="76" t="s">
        <v>1722</v>
      </c>
      <c r="C367" s="76" t="s">
        <v>180</v>
      </c>
      <c r="D36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67" s="76" t="s">
        <v>1773</v>
      </c>
      <c r="F367" s="76" t="s">
        <v>1774</v>
      </c>
      <c r="G367" s="76" t="s">
        <v>1775</v>
      </c>
      <c r="H367" s="76">
        <v>1</v>
      </c>
      <c r="I367" s="76" t="s">
        <v>1776</v>
      </c>
      <c r="J367" s="76" t="s">
        <v>1776</v>
      </c>
      <c r="K367" s="76" t="s">
        <v>2945</v>
      </c>
      <c r="L367" s="76" t="s">
        <v>1778</v>
      </c>
      <c r="M367" s="76" t="s">
        <v>1781</v>
      </c>
      <c r="N367" s="76" t="s">
        <v>1782</v>
      </c>
      <c r="O367" s="76" t="s">
        <v>62</v>
      </c>
      <c r="P367" s="76" t="s">
        <v>61</v>
      </c>
      <c r="Q367" s="76" t="s">
        <v>62</v>
      </c>
      <c r="R367" s="76" t="s">
        <v>76</v>
      </c>
      <c r="S367" s="76" t="s">
        <v>77</v>
      </c>
      <c r="T367" s="76" t="s">
        <v>61</v>
      </c>
      <c r="U367" s="76" t="s">
        <v>1368</v>
      </c>
      <c r="V367" s="76" t="s">
        <v>72</v>
      </c>
      <c r="W367" s="76" t="s">
        <v>62</v>
      </c>
      <c r="X367" s="76" t="s">
        <v>73</v>
      </c>
      <c r="Y367" s="76" t="s">
        <v>3187</v>
      </c>
      <c r="Z367" s="76" t="s">
        <v>3877</v>
      </c>
      <c r="AA367" s="73">
        <f>IF(Table5[[#This Row],[task_success]]="Yes",1,0)</f>
        <v>1</v>
      </c>
      <c r="AB367" s="73">
        <f>IF(Table5[[#This Row],[task_success]]="Partial",1,0)</f>
        <v>0</v>
      </c>
      <c r="AC367" s="73">
        <f>IF(Table5[[#This Row],[task_success]]="No",1,0)</f>
        <v>0</v>
      </c>
      <c r="AD367" s="76">
        <v>0</v>
      </c>
      <c r="AE367" s="76">
        <v>1</v>
      </c>
      <c r="AF367" s="76">
        <v>0</v>
      </c>
      <c r="AG367" s="74">
        <f>IF(OR(Table5[[#This Row],[severity]]="Medium",Table5[[#This Row],[severity]]="High"),1,0)</f>
        <v>0</v>
      </c>
      <c r="AH367" s="73" t="str">
        <f>TRIM(Table5[[#This Row],[severity]])</f>
        <v>Low</v>
      </c>
    </row>
    <row r="368" spans="1:34" ht="216.75" hidden="1">
      <c r="A368" s="72" t="s">
        <v>1785</v>
      </c>
      <c r="B368" s="73" t="s">
        <v>1786</v>
      </c>
      <c r="C368" s="73" t="s">
        <v>149</v>
      </c>
      <c r="D36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68" s="73" t="s">
        <v>1787</v>
      </c>
      <c r="F368" s="73" t="s">
        <v>1788</v>
      </c>
      <c r="G368" s="73" t="s">
        <v>1789</v>
      </c>
      <c r="H368" s="73">
        <v>1</v>
      </c>
      <c r="I368" s="73" t="s">
        <v>1790</v>
      </c>
      <c r="J368" s="73" t="s">
        <v>1790</v>
      </c>
      <c r="K368" s="73" t="s">
        <v>2946</v>
      </c>
      <c r="L368" s="73" t="s">
        <v>1792</v>
      </c>
      <c r="M368" s="73" t="s">
        <v>1796</v>
      </c>
      <c r="N368" s="73" t="s">
        <v>1797</v>
      </c>
      <c r="O368" s="73" t="s">
        <v>62</v>
      </c>
      <c r="P368" s="73" t="s">
        <v>61</v>
      </c>
      <c r="Q368" s="73" t="s">
        <v>62</v>
      </c>
      <c r="R368" s="73" t="s">
        <v>76</v>
      </c>
      <c r="S368" s="73" t="s">
        <v>77</v>
      </c>
      <c r="T368" s="73" t="s">
        <v>61</v>
      </c>
      <c r="U368" s="73" t="s">
        <v>1795</v>
      </c>
      <c r="V368" s="73" t="s">
        <v>72</v>
      </c>
      <c r="W368" s="73" t="s">
        <v>62</v>
      </c>
      <c r="X368" s="73" t="s">
        <v>73</v>
      </c>
      <c r="Y368" s="73" t="s">
        <v>3187</v>
      </c>
      <c r="Z368" s="73" t="s">
        <v>3259</v>
      </c>
      <c r="AA368" s="73">
        <f>IF(Table5[[#This Row],[task_success]]="Yes",1,0)</f>
        <v>1</v>
      </c>
      <c r="AB368" s="73">
        <f>IF(Table5[[#This Row],[task_success]]="Partial",1,0)</f>
        <v>0</v>
      </c>
      <c r="AC368" s="73">
        <f>IF(Table5[[#This Row],[task_success]]="No",1,0)</f>
        <v>0</v>
      </c>
      <c r="AD368" s="73">
        <v>0</v>
      </c>
      <c r="AE368" s="73">
        <v>1</v>
      </c>
      <c r="AF368" s="73">
        <v>0</v>
      </c>
      <c r="AG368" s="74">
        <f>IF(OR(Table5[[#This Row],[severity]]="Medium",Table5[[#This Row],[severity]]="High"),1,0)</f>
        <v>0</v>
      </c>
      <c r="AH368" s="73" t="str">
        <f>TRIM(Table5[[#This Row],[severity]])</f>
        <v>Low</v>
      </c>
    </row>
    <row r="369" spans="1:34" ht="318" hidden="1">
      <c r="A369" s="75" t="s">
        <v>1785</v>
      </c>
      <c r="B369" s="76" t="s">
        <v>1786</v>
      </c>
      <c r="C369" s="76" t="s">
        <v>180</v>
      </c>
      <c r="D36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69" s="76" t="s">
        <v>1800</v>
      </c>
      <c r="F369" s="76" t="s">
        <v>2947</v>
      </c>
      <c r="G369" s="76" t="s">
        <v>1802</v>
      </c>
      <c r="H369" s="76">
        <v>1</v>
      </c>
      <c r="I369" s="76" t="s">
        <v>1803</v>
      </c>
      <c r="J369" s="76" t="s">
        <v>1803</v>
      </c>
      <c r="K369" s="76" t="s">
        <v>4068</v>
      </c>
      <c r="L369" s="76" t="s">
        <v>1805</v>
      </c>
      <c r="M369" s="76" t="s">
        <v>1809</v>
      </c>
      <c r="N369" s="76" t="s">
        <v>1810</v>
      </c>
      <c r="O369" s="76" t="s">
        <v>62</v>
      </c>
      <c r="P369" s="76" t="s">
        <v>61</v>
      </c>
      <c r="Q369" s="76" t="s">
        <v>62</v>
      </c>
      <c r="R369" s="76" t="s">
        <v>76</v>
      </c>
      <c r="S369" s="76" t="s">
        <v>77</v>
      </c>
      <c r="T369" s="76" t="s">
        <v>61</v>
      </c>
      <c r="U369" s="76" t="s">
        <v>1808</v>
      </c>
      <c r="V369" s="76" t="s">
        <v>72</v>
      </c>
      <c r="W369" s="76" t="s">
        <v>62</v>
      </c>
      <c r="X369" s="76" t="s">
        <v>73</v>
      </c>
      <c r="Y369" s="76" t="s">
        <v>3187</v>
      </c>
      <c r="Z369" s="76" t="s">
        <v>3593</v>
      </c>
      <c r="AA369" s="73">
        <f>IF(Table5[[#This Row],[task_success]]="Yes",1,0)</f>
        <v>1</v>
      </c>
      <c r="AB369" s="73">
        <f>IF(Table5[[#This Row],[task_success]]="Partial",1,0)</f>
        <v>0</v>
      </c>
      <c r="AC369" s="73">
        <f>IF(Table5[[#This Row],[task_success]]="No",1,0)</f>
        <v>0</v>
      </c>
      <c r="AD369" s="76">
        <v>0</v>
      </c>
      <c r="AE369" s="76">
        <v>1</v>
      </c>
      <c r="AF369" s="76">
        <v>0</v>
      </c>
      <c r="AG369" s="74">
        <f>IF(OR(Table5[[#This Row],[severity]]="Medium",Table5[[#This Row],[severity]]="High"),1,0)</f>
        <v>0</v>
      </c>
      <c r="AH369" s="73" t="str">
        <f>TRIM(Table5[[#This Row],[severity]])</f>
        <v>Low</v>
      </c>
    </row>
    <row r="370" spans="1:34" ht="409.6" hidden="1">
      <c r="A370" s="72" t="s">
        <v>1813</v>
      </c>
      <c r="B370" s="73" t="s">
        <v>1814</v>
      </c>
      <c r="C370" s="73" t="s">
        <v>180</v>
      </c>
      <c r="D37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70" s="73" t="s">
        <v>1815</v>
      </c>
      <c r="F370" s="73" t="s">
        <v>1816</v>
      </c>
      <c r="G370" s="73" t="s">
        <v>1817</v>
      </c>
      <c r="H370" s="73">
        <v>1</v>
      </c>
      <c r="I370" s="73" t="s">
        <v>1818</v>
      </c>
      <c r="J370" s="73" t="s">
        <v>1818</v>
      </c>
      <c r="K370" s="73" t="s">
        <v>2949</v>
      </c>
      <c r="L370" s="73" t="s">
        <v>1820</v>
      </c>
      <c r="M370" s="73" t="s">
        <v>1824</v>
      </c>
      <c r="N370" s="73" t="s">
        <v>1825</v>
      </c>
      <c r="O370" s="73" t="s">
        <v>62</v>
      </c>
      <c r="P370" s="73" t="s">
        <v>61</v>
      </c>
      <c r="Q370" s="73" t="s">
        <v>62</v>
      </c>
      <c r="R370" s="73" t="s">
        <v>3558</v>
      </c>
      <c r="S370" s="73" t="s">
        <v>64</v>
      </c>
      <c r="T370" s="73" t="s">
        <v>61</v>
      </c>
      <c r="U370" s="73" t="s">
        <v>1827</v>
      </c>
      <c r="V370" s="73" t="s">
        <v>72</v>
      </c>
      <c r="W370" s="73" t="s">
        <v>62</v>
      </c>
      <c r="X370" s="73" t="s">
        <v>73</v>
      </c>
      <c r="Y370" s="73" t="s">
        <v>3187</v>
      </c>
      <c r="Z370" s="73" t="s">
        <v>3557</v>
      </c>
      <c r="AA370" s="73">
        <f>IF(Table5[[#This Row],[task_success]]="Yes",1,0)</f>
        <v>1</v>
      </c>
      <c r="AB370" s="73">
        <f>IF(Table5[[#This Row],[task_success]]="Partial",1,0)</f>
        <v>0</v>
      </c>
      <c r="AC370" s="73">
        <f>IF(Table5[[#This Row],[task_success]]="No",1,0)</f>
        <v>0</v>
      </c>
      <c r="AD370" s="73">
        <v>0</v>
      </c>
      <c r="AE370" s="73">
        <v>1</v>
      </c>
      <c r="AF370" s="73">
        <v>0</v>
      </c>
      <c r="AG370" s="74">
        <f>IF(OR(Table5[[#This Row],[severity]]="Medium",Table5[[#This Row],[severity]]="High"),1,0)</f>
        <v>1</v>
      </c>
      <c r="AH370" s="73" t="str">
        <f>TRIM(Table5[[#This Row],[severity]])</f>
        <v>High</v>
      </c>
    </row>
    <row r="371" spans="1:34" ht="409.6" hidden="1">
      <c r="A371" s="75" t="s">
        <v>1830</v>
      </c>
      <c r="B371" s="76" t="s">
        <v>1831</v>
      </c>
      <c r="C371" s="76" t="s">
        <v>149</v>
      </c>
      <c r="D37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71" s="76" t="s">
        <v>1832</v>
      </c>
      <c r="F371" s="76" t="s">
        <v>1833</v>
      </c>
      <c r="G371" s="76" t="s">
        <v>1834</v>
      </c>
      <c r="H371" s="76">
        <v>1</v>
      </c>
      <c r="I371" s="76" t="s">
        <v>1835</v>
      </c>
      <c r="J371" s="76" t="s">
        <v>1835</v>
      </c>
      <c r="K371" s="76" t="s">
        <v>2951</v>
      </c>
      <c r="L371" s="76" t="s">
        <v>1837</v>
      </c>
      <c r="M371" s="76" t="s">
        <v>1732</v>
      </c>
      <c r="N371" s="76" t="s">
        <v>1840</v>
      </c>
      <c r="O371" s="76" t="s">
        <v>62</v>
      </c>
      <c r="P371" s="76" t="s">
        <v>61</v>
      </c>
      <c r="Q371" s="76" t="s">
        <v>62</v>
      </c>
      <c r="R371" s="76" t="s">
        <v>536</v>
      </c>
      <c r="S371" s="76" t="s">
        <v>125</v>
      </c>
      <c r="T371" s="76" t="s">
        <v>61</v>
      </c>
      <c r="U371" s="76" t="s">
        <v>1841</v>
      </c>
      <c r="V371" s="76" t="s">
        <v>72</v>
      </c>
      <c r="W371" s="76" t="s">
        <v>62</v>
      </c>
      <c r="X371" s="76" t="s">
        <v>73</v>
      </c>
      <c r="Y371" s="76" t="s">
        <v>3187</v>
      </c>
      <c r="Z371" s="76" t="s">
        <v>3704</v>
      </c>
      <c r="AA371" s="73">
        <f>IF(Table5[[#This Row],[task_success]]="Yes",1,0)</f>
        <v>1</v>
      </c>
      <c r="AB371" s="73">
        <f>IF(Table5[[#This Row],[task_success]]="Partial",1,0)</f>
        <v>0</v>
      </c>
      <c r="AC371" s="73">
        <f>IF(Table5[[#This Row],[task_success]]="No",1,0)</f>
        <v>0</v>
      </c>
      <c r="AD371" s="76">
        <v>0</v>
      </c>
      <c r="AE371" s="76">
        <v>1</v>
      </c>
      <c r="AF371" s="76">
        <v>0</v>
      </c>
      <c r="AG371" s="74">
        <f>IF(OR(Table5[[#This Row],[severity]]="Medium",Table5[[#This Row],[severity]]="High"),1,0)</f>
        <v>1</v>
      </c>
      <c r="AH371" s="73" t="str">
        <f>TRIM(Table5[[#This Row],[severity]])</f>
        <v>Medium</v>
      </c>
    </row>
    <row r="372" spans="1:34" ht="409.6" hidden="1">
      <c r="A372" s="72" t="s">
        <v>1830</v>
      </c>
      <c r="B372" s="73" t="s">
        <v>1831</v>
      </c>
      <c r="C372" s="73" t="s">
        <v>149</v>
      </c>
      <c r="D37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72" s="73" t="s">
        <v>1843</v>
      </c>
      <c r="F372" s="73" t="s">
        <v>1844</v>
      </c>
      <c r="G372" s="73" t="s">
        <v>1845</v>
      </c>
      <c r="H372" s="73">
        <v>1</v>
      </c>
      <c r="I372" s="73" t="s">
        <v>1835</v>
      </c>
      <c r="J372" s="73" t="s">
        <v>1835</v>
      </c>
      <c r="K372" s="73" t="s">
        <v>2952</v>
      </c>
      <c r="L372" s="73" t="s">
        <v>1847</v>
      </c>
      <c r="M372" s="73" t="s">
        <v>1732</v>
      </c>
      <c r="N372" s="73" t="s">
        <v>1851</v>
      </c>
      <c r="O372" s="73" t="s">
        <v>62</v>
      </c>
      <c r="P372" s="73" t="s">
        <v>61</v>
      </c>
      <c r="Q372" s="73" t="s">
        <v>62</v>
      </c>
      <c r="R372" s="73" t="s">
        <v>222</v>
      </c>
      <c r="S372" s="73" t="s">
        <v>77</v>
      </c>
      <c r="T372" s="73" t="s">
        <v>61</v>
      </c>
      <c r="U372" s="73" t="s">
        <v>1852</v>
      </c>
      <c r="V372" s="73" t="s">
        <v>72</v>
      </c>
      <c r="W372" s="73" t="s">
        <v>62</v>
      </c>
      <c r="X372" s="73" t="s">
        <v>73</v>
      </c>
      <c r="Y372" s="73" t="s">
        <v>3187</v>
      </c>
      <c r="Z372" s="73" t="s">
        <v>3672</v>
      </c>
      <c r="AA372" s="73">
        <f>IF(Table5[[#This Row],[task_success]]="Yes",1,0)</f>
        <v>1</v>
      </c>
      <c r="AB372" s="73">
        <f>IF(Table5[[#This Row],[task_success]]="Partial",1,0)</f>
        <v>0</v>
      </c>
      <c r="AC372" s="73">
        <f>IF(Table5[[#This Row],[task_success]]="No",1,0)</f>
        <v>0</v>
      </c>
      <c r="AD372" s="73">
        <v>0</v>
      </c>
      <c r="AE372" s="73">
        <v>1</v>
      </c>
      <c r="AF372" s="73">
        <v>0</v>
      </c>
      <c r="AG372" s="74">
        <f>IF(OR(Table5[[#This Row],[severity]]="Medium",Table5[[#This Row],[severity]]="High"),1,0)</f>
        <v>0</v>
      </c>
      <c r="AH372" s="73" t="str">
        <f>TRIM(Table5[[#This Row],[severity]])</f>
        <v>Low</v>
      </c>
    </row>
    <row r="373" spans="1:34" ht="284.25" hidden="1">
      <c r="A373" s="75" t="s">
        <v>1855</v>
      </c>
      <c r="B373" s="76" t="s">
        <v>1856</v>
      </c>
      <c r="C373" s="76" t="s">
        <v>80</v>
      </c>
      <c r="D37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73" s="76" t="s">
        <v>1857</v>
      </c>
      <c r="F373" s="76" t="s">
        <v>1858</v>
      </c>
      <c r="G373" s="76" t="s">
        <v>1859</v>
      </c>
      <c r="H373" s="76">
        <v>3</v>
      </c>
      <c r="I373" s="76" t="s">
        <v>1860</v>
      </c>
      <c r="J373" s="76" t="s">
        <v>1861</v>
      </c>
      <c r="K373" s="76" t="s">
        <v>2954</v>
      </c>
      <c r="L373" s="76" t="s">
        <v>1863</v>
      </c>
      <c r="M373" s="76" t="s">
        <v>1866</v>
      </c>
      <c r="N373" s="76" t="s">
        <v>1867</v>
      </c>
      <c r="O373" s="76" t="s">
        <v>62</v>
      </c>
      <c r="P373" s="76" t="s">
        <v>61</v>
      </c>
      <c r="Q373" s="76" t="s">
        <v>62</v>
      </c>
      <c r="R373" s="76" t="s">
        <v>76</v>
      </c>
      <c r="S373" s="76" t="s">
        <v>77</v>
      </c>
      <c r="T373" s="76" t="s">
        <v>61</v>
      </c>
      <c r="U373" s="76" t="s">
        <v>1368</v>
      </c>
      <c r="V373" s="76" t="s">
        <v>72</v>
      </c>
      <c r="W373" s="76" t="s">
        <v>62</v>
      </c>
      <c r="X373" s="76" t="s">
        <v>73</v>
      </c>
      <c r="Y373" s="76" t="s">
        <v>3187</v>
      </c>
      <c r="Z373" s="76" t="s">
        <v>3795</v>
      </c>
      <c r="AA373" s="73">
        <f>IF(Table5[[#This Row],[task_success]]="Yes",1,0)</f>
        <v>1</v>
      </c>
      <c r="AB373" s="73">
        <f>IF(Table5[[#This Row],[task_success]]="Partial",1,0)</f>
        <v>0</v>
      </c>
      <c r="AC373" s="73">
        <f>IF(Table5[[#This Row],[task_success]]="No",1,0)</f>
        <v>0</v>
      </c>
      <c r="AD373" s="76">
        <v>0</v>
      </c>
      <c r="AE373" s="76">
        <v>1</v>
      </c>
      <c r="AF373" s="76">
        <v>0</v>
      </c>
      <c r="AG373" s="74">
        <f>IF(OR(Table5[[#This Row],[severity]]="Medium",Table5[[#This Row],[severity]]="High"),1,0)</f>
        <v>0</v>
      </c>
      <c r="AH373" s="73" t="str">
        <f>TRIM(Table5[[#This Row],[severity]])</f>
        <v>Low</v>
      </c>
    </row>
    <row r="374" spans="1:34" ht="284.25" hidden="1">
      <c r="A374" s="72" t="s">
        <v>1855</v>
      </c>
      <c r="B374" s="73" t="s">
        <v>1856</v>
      </c>
      <c r="C374" s="73" t="s">
        <v>80</v>
      </c>
      <c r="D37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74" s="73" t="s">
        <v>1857</v>
      </c>
      <c r="F374" s="73" t="s">
        <v>1858</v>
      </c>
      <c r="G374" s="73" t="s">
        <v>1859</v>
      </c>
      <c r="H374" s="73">
        <v>3</v>
      </c>
      <c r="I374" s="73" t="s">
        <v>1860</v>
      </c>
      <c r="J374" s="73" t="s">
        <v>1870</v>
      </c>
      <c r="K374" s="73" t="s">
        <v>2954</v>
      </c>
      <c r="L374" s="73" t="s">
        <v>1863</v>
      </c>
      <c r="M374" s="73" t="s">
        <v>1873</v>
      </c>
      <c r="N374" s="73" t="s">
        <v>1874</v>
      </c>
      <c r="O374" s="73" t="s">
        <v>62</v>
      </c>
      <c r="P374" s="73" t="s">
        <v>61</v>
      </c>
      <c r="Q374" s="73" t="s">
        <v>62</v>
      </c>
      <c r="R374" s="73" t="s">
        <v>76</v>
      </c>
      <c r="S374" s="73" t="s">
        <v>77</v>
      </c>
      <c r="T374" s="73" t="s">
        <v>61</v>
      </c>
      <c r="U374" s="73" t="s">
        <v>1368</v>
      </c>
      <c r="V374" s="73" t="s">
        <v>72</v>
      </c>
      <c r="W374" s="73" t="s">
        <v>62</v>
      </c>
      <c r="X374" s="73" t="s">
        <v>73</v>
      </c>
      <c r="Y374" s="73" t="s">
        <v>3187</v>
      </c>
      <c r="Z374" s="73" t="s">
        <v>3796</v>
      </c>
      <c r="AA374" s="73">
        <f>IF(Table5[[#This Row],[task_success]]="Yes",1,0)</f>
        <v>1</v>
      </c>
      <c r="AB374" s="73">
        <f>IF(Table5[[#This Row],[task_success]]="Partial",1,0)</f>
        <v>0</v>
      </c>
      <c r="AC374" s="73">
        <f>IF(Table5[[#This Row],[task_success]]="No",1,0)</f>
        <v>0</v>
      </c>
      <c r="AD374" s="73">
        <v>0</v>
      </c>
      <c r="AE374" s="73">
        <v>1</v>
      </c>
      <c r="AF374" s="73">
        <v>0</v>
      </c>
      <c r="AG374" s="74">
        <f>IF(OR(Table5[[#This Row],[severity]]="Medium",Table5[[#This Row],[severity]]="High"),1,0)</f>
        <v>0</v>
      </c>
      <c r="AH374" s="73" t="str">
        <f>TRIM(Table5[[#This Row],[severity]])</f>
        <v>Low</v>
      </c>
    </row>
    <row r="375" spans="1:34" ht="284.25" hidden="1">
      <c r="A375" s="75" t="s">
        <v>1855</v>
      </c>
      <c r="B375" s="76" t="s">
        <v>1856</v>
      </c>
      <c r="C375" s="76" t="s">
        <v>80</v>
      </c>
      <c r="D37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75" s="76" t="s">
        <v>1857</v>
      </c>
      <c r="F375" s="76" t="s">
        <v>1858</v>
      </c>
      <c r="G375" s="76" t="s">
        <v>1859</v>
      </c>
      <c r="H375" s="76">
        <v>3</v>
      </c>
      <c r="I375" s="76" t="s">
        <v>1860</v>
      </c>
      <c r="J375" s="76" t="s">
        <v>1877</v>
      </c>
      <c r="K375" s="76" t="s">
        <v>2954</v>
      </c>
      <c r="L375" s="76" t="s">
        <v>1863</v>
      </c>
      <c r="M375" s="76" t="s">
        <v>1880</v>
      </c>
      <c r="N375" s="76" t="s">
        <v>1881</v>
      </c>
      <c r="O375" s="76" t="s">
        <v>62</v>
      </c>
      <c r="P375" s="76" t="s">
        <v>61</v>
      </c>
      <c r="Q375" s="76" t="s">
        <v>62</v>
      </c>
      <c r="R375" s="76" t="s">
        <v>76</v>
      </c>
      <c r="S375" s="76" t="s">
        <v>77</v>
      </c>
      <c r="T375" s="76" t="s">
        <v>61</v>
      </c>
      <c r="U375" s="76" t="s">
        <v>1368</v>
      </c>
      <c r="V375" s="76" t="s">
        <v>72</v>
      </c>
      <c r="W375" s="76" t="s">
        <v>62</v>
      </c>
      <c r="X375" s="76" t="s">
        <v>73</v>
      </c>
      <c r="Y375" s="76" t="s">
        <v>3187</v>
      </c>
      <c r="Z375" s="76" t="s">
        <v>3797</v>
      </c>
      <c r="AA375" s="73">
        <f>IF(Table5[[#This Row],[task_success]]="Yes",1,0)</f>
        <v>1</v>
      </c>
      <c r="AB375" s="73">
        <f>IF(Table5[[#This Row],[task_success]]="Partial",1,0)</f>
        <v>0</v>
      </c>
      <c r="AC375" s="73">
        <f>IF(Table5[[#This Row],[task_success]]="No",1,0)</f>
        <v>0</v>
      </c>
      <c r="AD375" s="76">
        <v>0</v>
      </c>
      <c r="AE375" s="76">
        <v>1</v>
      </c>
      <c r="AF375" s="76">
        <v>0</v>
      </c>
      <c r="AG375" s="74">
        <f>IF(OR(Table5[[#This Row],[severity]]="Medium",Table5[[#This Row],[severity]]="High"),1,0)</f>
        <v>0</v>
      </c>
      <c r="AH375" s="73" t="str">
        <f>TRIM(Table5[[#This Row],[severity]])</f>
        <v>Low</v>
      </c>
    </row>
    <row r="376" spans="1:34" ht="284.25" hidden="1">
      <c r="A376" s="72" t="s">
        <v>1884</v>
      </c>
      <c r="B376" s="73" t="s">
        <v>1885</v>
      </c>
      <c r="C376" s="73" t="s">
        <v>51</v>
      </c>
      <c r="D37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76" s="73" t="s">
        <v>1886</v>
      </c>
      <c r="F376" s="73" t="s">
        <v>1887</v>
      </c>
      <c r="G376" s="73" t="s">
        <v>1888</v>
      </c>
      <c r="H376" s="73">
        <v>1</v>
      </c>
      <c r="I376" s="73" t="s">
        <v>1889</v>
      </c>
      <c r="J376" s="73" t="s">
        <v>1889</v>
      </c>
      <c r="K376" s="73" t="s">
        <v>4055</v>
      </c>
      <c r="L376" s="73" t="s">
        <v>1891</v>
      </c>
      <c r="M376" s="73" t="s">
        <v>1892</v>
      </c>
      <c r="N376" s="73" t="s">
        <v>1893</v>
      </c>
      <c r="O376" s="73" t="s">
        <v>62</v>
      </c>
      <c r="P376" s="73" t="s">
        <v>61</v>
      </c>
      <c r="Q376" s="73" t="s">
        <v>62</v>
      </c>
      <c r="R376" s="73" t="s">
        <v>76</v>
      </c>
      <c r="S376" s="73" t="s">
        <v>77</v>
      </c>
      <c r="T376" s="73" t="s">
        <v>61</v>
      </c>
      <c r="U376" s="73" t="s">
        <v>1368</v>
      </c>
      <c r="V376" s="73" t="s">
        <v>72</v>
      </c>
      <c r="W376" s="73" t="s">
        <v>62</v>
      </c>
      <c r="X376" s="73" t="s">
        <v>73</v>
      </c>
      <c r="Y376" s="73" t="s">
        <v>3187</v>
      </c>
      <c r="Z376" s="73" t="s">
        <v>3260</v>
      </c>
      <c r="AA376" s="73">
        <f>IF(Table5[[#This Row],[task_success]]="Yes",1,0)</f>
        <v>1</v>
      </c>
      <c r="AB376" s="73">
        <f>IF(Table5[[#This Row],[task_success]]="Partial",1,0)</f>
        <v>0</v>
      </c>
      <c r="AC376" s="73">
        <f>IF(Table5[[#This Row],[task_success]]="No",1,0)</f>
        <v>0</v>
      </c>
      <c r="AD376" s="73">
        <v>0</v>
      </c>
      <c r="AE376" s="73">
        <v>1</v>
      </c>
      <c r="AF376" s="73">
        <v>0</v>
      </c>
      <c r="AG376" s="74">
        <f>IF(OR(Table5[[#This Row],[severity]]="Medium",Table5[[#This Row],[severity]]="High"),1,0)</f>
        <v>0</v>
      </c>
      <c r="AH376" s="73" t="str">
        <f>TRIM(Table5[[#This Row],[severity]])</f>
        <v>Low</v>
      </c>
    </row>
    <row r="377" spans="1:34" ht="409.6" hidden="1">
      <c r="A377" s="75" t="s">
        <v>1884</v>
      </c>
      <c r="B377" s="76" t="s">
        <v>1885</v>
      </c>
      <c r="C377" s="76" t="s">
        <v>114</v>
      </c>
      <c r="D37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77" s="76" t="s">
        <v>1896</v>
      </c>
      <c r="F377" s="76" t="s">
        <v>1897</v>
      </c>
      <c r="G377" s="76" t="s">
        <v>1898</v>
      </c>
      <c r="H377" s="76">
        <v>1</v>
      </c>
      <c r="I377" s="76" t="s">
        <v>2956</v>
      </c>
      <c r="J377" s="76" t="s">
        <v>2956</v>
      </c>
      <c r="K377" s="76" t="s">
        <v>2957</v>
      </c>
      <c r="L377" s="76" t="s">
        <v>1901</v>
      </c>
      <c r="M377" s="76" t="s">
        <v>1904</v>
      </c>
      <c r="N377" s="76" t="s">
        <v>1905</v>
      </c>
      <c r="O377" s="76" t="s">
        <v>62</v>
      </c>
      <c r="P377" s="76" t="s">
        <v>61</v>
      </c>
      <c r="Q377" s="76" t="s">
        <v>62</v>
      </c>
      <c r="R377" s="76" t="s">
        <v>3530</v>
      </c>
      <c r="S377" s="76" t="s">
        <v>77</v>
      </c>
      <c r="T377" s="76" t="s">
        <v>61</v>
      </c>
      <c r="U377" s="76" t="s">
        <v>1907</v>
      </c>
      <c r="V377" s="76" t="s">
        <v>72</v>
      </c>
      <c r="W377" s="76" t="s">
        <v>62</v>
      </c>
      <c r="X377" s="76" t="s">
        <v>73</v>
      </c>
      <c r="Y377" s="76" t="s">
        <v>3187</v>
      </c>
      <c r="Z377" s="76" t="s">
        <v>3529</v>
      </c>
      <c r="AA377" s="73">
        <f>IF(Table5[[#This Row],[task_success]]="Yes",1,0)</f>
        <v>1</v>
      </c>
      <c r="AB377" s="73">
        <f>IF(Table5[[#This Row],[task_success]]="Partial",1,0)</f>
        <v>0</v>
      </c>
      <c r="AC377" s="73">
        <f>IF(Table5[[#This Row],[task_success]]="No",1,0)</f>
        <v>0</v>
      </c>
      <c r="AD377" s="76">
        <v>0</v>
      </c>
      <c r="AE377" s="76">
        <v>1</v>
      </c>
      <c r="AF377" s="76">
        <v>0</v>
      </c>
      <c r="AG377" s="74">
        <f>IF(OR(Table5[[#This Row],[severity]]="Medium",Table5[[#This Row],[severity]]="High"),1,0)</f>
        <v>0</v>
      </c>
      <c r="AH377" s="73" t="str">
        <f>TRIM(Table5[[#This Row],[severity]])</f>
        <v>Low</v>
      </c>
    </row>
    <row r="378" spans="1:34" ht="409.6" hidden="1">
      <c r="A378" s="72" t="s">
        <v>1884</v>
      </c>
      <c r="B378" s="73" t="s">
        <v>1885</v>
      </c>
      <c r="C378" s="73" t="s">
        <v>149</v>
      </c>
      <c r="D37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78" s="73" t="s">
        <v>1910</v>
      </c>
      <c r="F378" s="73" t="s">
        <v>1911</v>
      </c>
      <c r="G378" s="73" t="s">
        <v>1912</v>
      </c>
      <c r="H378" s="73">
        <v>1</v>
      </c>
      <c r="I378" s="73" t="s">
        <v>1913</v>
      </c>
      <c r="J378" s="73" t="s">
        <v>1913</v>
      </c>
      <c r="K378" s="73" t="s">
        <v>1914</v>
      </c>
      <c r="L378" s="73" t="s">
        <v>1915</v>
      </c>
      <c r="M378" s="73" t="s">
        <v>1918</v>
      </c>
      <c r="N378" s="73" t="s">
        <v>1919</v>
      </c>
      <c r="O378" s="73" t="s">
        <v>62</v>
      </c>
      <c r="P378" s="73" t="s">
        <v>61</v>
      </c>
      <c r="Q378" s="73" t="s">
        <v>62</v>
      </c>
      <c r="R378" s="73" t="s">
        <v>76</v>
      </c>
      <c r="S378" s="73" t="s">
        <v>77</v>
      </c>
      <c r="T378" s="73" t="s">
        <v>61</v>
      </c>
      <c r="U378" s="73" t="s">
        <v>1920</v>
      </c>
      <c r="V378" s="73" t="s">
        <v>72</v>
      </c>
      <c r="W378" s="73" t="s">
        <v>62</v>
      </c>
      <c r="X378" s="73" t="s">
        <v>73</v>
      </c>
      <c r="Y378" s="73" t="s">
        <v>3187</v>
      </c>
      <c r="Z378" s="73" t="s">
        <v>3764</v>
      </c>
      <c r="AA378" s="73">
        <f>IF(Table5[[#This Row],[task_success]]="Yes",1,0)</f>
        <v>1</v>
      </c>
      <c r="AB378" s="73">
        <f>IF(Table5[[#This Row],[task_success]]="Partial",1,0)</f>
        <v>0</v>
      </c>
      <c r="AC378" s="73">
        <f>IF(Table5[[#This Row],[task_success]]="No",1,0)</f>
        <v>0</v>
      </c>
      <c r="AD378" s="73">
        <v>0</v>
      </c>
      <c r="AE378" s="73">
        <v>1</v>
      </c>
      <c r="AF378" s="73">
        <v>0</v>
      </c>
      <c r="AG378" s="74">
        <f>IF(OR(Table5[[#This Row],[severity]]="Medium",Table5[[#This Row],[severity]]="High"),1,0)</f>
        <v>0</v>
      </c>
      <c r="AH378" s="73" t="str">
        <f>TRIM(Table5[[#This Row],[severity]])</f>
        <v>Low</v>
      </c>
    </row>
    <row r="379" spans="1:34" ht="368.25" hidden="1">
      <c r="A379" s="75" t="s">
        <v>1923</v>
      </c>
      <c r="B379" s="76" t="s">
        <v>1924</v>
      </c>
      <c r="C379" s="76" t="s">
        <v>51</v>
      </c>
      <c r="D37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79" s="76" t="s">
        <v>1925</v>
      </c>
      <c r="F379" s="76">
        <v>8049384</v>
      </c>
      <c r="G379" s="76" t="s">
        <v>1927</v>
      </c>
      <c r="H379" s="76">
        <v>1</v>
      </c>
      <c r="I379" s="76" t="s">
        <v>1928</v>
      </c>
      <c r="J379" s="76" t="s">
        <v>1928</v>
      </c>
      <c r="K379" s="76" t="s">
        <v>4056</v>
      </c>
      <c r="L379" s="76" t="s">
        <v>1930</v>
      </c>
      <c r="M379" s="76" t="s">
        <v>1933</v>
      </c>
      <c r="N379" s="76" t="s">
        <v>1934</v>
      </c>
      <c r="O379" s="76" t="s">
        <v>62</v>
      </c>
      <c r="P379" s="76" t="s">
        <v>61</v>
      </c>
      <c r="Q379" s="76" t="s">
        <v>62</v>
      </c>
      <c r="R379" s="76" t="s">
        <v>76</v>
      </c>
      <c r="S379" s="76" t="s">
        <v>77</v>
      </c>
      <c r="T379" s="76" t="s">
        <v>61</v>
      </c>
      <c r="U379" s="76" t="s">
        <v>1368</v>
      </c>
      <c r="V379" s="76" t="s">
        <v>72</v>
      </c>
      <c r="W379" s="76" t="s">
        <v>62</v>
      </c>
      <c r="X379" s="76" t="s">
        <v>73</v>
      </c>
      <c r="Y379" s="76" t="s">
        <v>3187</v>
      </c>
      <c r="Z379" s="76" t="s">
        <v>3590</v>
      </c>
      <c r="AA379" s="73">
        <f>IF(Table5[[#This Row],[task_success]]="Yes",1,0)</f>
        <v>1</v>
      </c>
      <c r="AB379" s="73">
        <f>IF(Table5[[#This Row],[task_success]]="Partial",1,0)</f>
        <v>0</v>
      </c>
      <c r="AC379" s="73">
        <f>IF(Table5[[#This Row],[task_success]]="No",1,0)</f>
        <v>0</v>
      </c>
      <c r="AD379" s="76">
        <v>0</v>
      </c>
      <c r="AE379" s="76">
        <v>1</v>
      </c>
      <c r="AF379" s="76">
        <v>0</v>
      </c>
      <c r="AG379" s="74">
        <f>IF(OR(Table5[[#This Row],[severity]]="Medium",Table5[[#This Row],[severity]]="High"),1,0)</f>
        <v>0</v>
      </c>
      <c r="AH379" s="73" t="str">
        <f>TRIM(Table5[[#This Row],[severity]])</f>
        <v>Low</v>
      </c>
    </row>
    <row r="380" spans="1:34" ht="368.25" hidden="1">
      <c r="A380" s="72" t="s">
        <v>1923</v>
      </c>
      <c r="B380" s="73" t="s">
        <v>1924</v>
      </c>
      <c r="C380" s="73" t="s">
        <v>80</v>
      </c>
      <c r="D38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80" s="73" t="s">
        <v>1937</v>
      </c>
      <c r="F380" s="73" t="s">
        <v>1938</v>
      </c>
      <c r="G380" s="73" t="s">
        <v>1939</v>
      </c>
      <c r="H380" s="73">
        <v>1</v>
      </c>
      <c r="I380" s="73" t="s">
        <v>1940</v>
      </c>
      <c r="J380" s="73" t="s">
        <v>1940</v>
      </c>
      <c r="K380" s="73" t="s">
        <v>4057</v>
      </c>
      <c r="L380" s="73" t="s">
        <v>1942</v>
      </c>
      <c r="M380" s="73" t="s">
        <v>1945</v>
      </c>
      <c r="N380" s="73" t="s">
        <v>1946</v>
      </c>
      <c r="O380" s="73" t="s">
        <v>62</v>
      </c>
      <c r="P380" s="73" t="s">
        <v>61</v>
      </c>
      <c r="Q380" s="73" t="s">
        <v>62</v>
      </c>
      <c r="R380" s="73" t="s">
        <v>76</v>
      </c>
      <c r="S380" s="73" t="s">
        <v>77</v>
      </c>
      <c r="T380" s="73" t="s">
        <v>61</v>
      </c>
      <c r="U380" s="73" t="s">
        <v>1368</v>
      </c>
      <c r="V380" s="73" t="s">
        <v>72</v>
      </c>
      <c r="W380" s="73" t="s">
        <v>62</v>
      </c>
      <c r="X380" s="73" t="s">
        <v>73</v>
      </c>
      <c r="Y380" s="73" t="s">
        <v>3187</v>
      </c>
      <c r="Z380" s="73" t="s">
        <v>3658</v>
      </c>
      <c r="AA380" s="73">
        <f>IF(Table5[[#This Row],[task_success]]="Yes",1,0)</f>
        <v>1</v>
      </c>
      <c r="AB380" s="73">
        <f>IF(Table5[[#This Row],[task_success]]="Partial",1,0)</f>
        <v>0</v>
      </c>
      <c r="AC380" s="73">
        <f>IF(Table5[[#This Row],[task_success]]="No",1,0)</f>
        <v>0</v>
      </c>
      <c r="AD380" s="73">
        <v>0</v>
      </c>
      <c r="AE380" s="73">
        <v>1</v>
      </c>
      <c r="AF380" s="73">
        <v>0</v>
      </c>
      <c r="AG380" s="74">
        <f>IF(OR(Table5[[#This Row],[severity]]="Medium",Table5[[#This Row],[severity]]="High"),1,0)</f>
        <v>0</v>
      </c>
      <c r="AH380" s="73" t="str">
        <f>TRIM(Table5[[#This Row],[severity]])</f>
        <v>Low</v>
      </c>
    </row>
    <row r="381" spans="1:34" ht="300.75" hidden="1">
      <c r="A381" s="75" t="s">
        <v>1949</v>
      </c>
      <c r="B381" s="76" t="s">
        <v>1950</v>
      </c>
      <c r="C381" s="76" t="s">
        <v>149</v>
      </c>
      <c r="D38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81" s="76" t="s">
        <v>1951</v>
      </c>
      <c r="F381" s="76">
        <v>1442154</v>
      </c>
      <c r="G381" s="78" t="s">
        <v>1952</v>
      </c>
      <c r="H381" s="76">
        <v>1</v>
      </c>
      <c r="I381" s="76" t="s">
        <v>1953</v>
      </c>
      <c r="J381" s="76" t="s">
        <v>1953</v>
      </c>
      <c r="K381" s="76" t="s">
        <v>1954</v>
      </c>
      <c r="L381" s="76" t="s">
        <v>1955</v>
      </c>
      <c r="M381" s="76" t="s">
        <v>1958</v>
      </c>
      <c r="N381" s="76" t="s">
        <v>1959</v>
      </c>
      <c r="O381" s="76" t="s">
        <v>62</v>
      </c>
      <c r="P381" s="76" t="s">
        <v>61</v>
      </c>
      <c r="Q381" s="76" t="s">
        <v>62</v>
      </c>
      <c r="R381" s="76" t="s">
        <v>76</v>
      </c>
      <c r="S381" s="76" t="s">
        <v>77</v>
      </c>
      <c r="T381" s="76" t="s">
        <v>61</v>
      </c>
      <c r="U381" s="76" t="s">
        <v>1368</v>
      </c>
      <c r="V381" s="76" t="s">
        <v>72</v>
      </c>
      <c r="W381" s="76" t="s">
        <v>62</v>
      </c>
      <c r="X381" s="76" t="s">
        <v>73</v>
      </c>
      <c r="Y381" s="76" t="s">
        <v>3187</v>
      </c>
      <c r="Z381" s="76" t="s">
        <v>3348</v>
      </c>
      <c r="AA381" s="73">
        <f>IF(Table5[[#This Row],[task_success]]="Yes",1,0)</f>
        <v>1</v>
      </c>
      <c r="AB381" s="73">
        <f>IF(Table5[[#This Row],[task_success]]="Partial",1,0)</f>
        <v>0</v>
      </c>
      <c r="AC381" s="73">
        <f>IF(Table5[[#This Row],[task_success]]="No",1,0)</f>
        <v>0</v>
      </c>
      <c r="AD381" s="76">
        <v>0</v>
      </c>
      <c r="AE381" s="76">
        <v>1</v>
      </c>
      <c r="AF381" s="76">
        <v>0</v>
      </c>
      <c r="AG381" s="74">
        <f>IF(OR(Table5[[#This Row],[severity]]="Medium",Table5[[#This Row],[severity]]="High"),1,0)</f>
        <v>0</v>
      </c>
      <c r="AH381" s="73" t="str">
        <f>TRIM(Table5[[#This Row],[severity]])</f>
        <v>Low</v>
      </c>
    </row>
    <row r="382" spans="1:34" ht="284.25" hidden="1">
      <c r="A382" s="72" t="s">
        <v>1962</v>
      </c>
      <c r="B382" s="73" t="s">
        <v>1963</v>
      </c>
      <c r="C382" s="73" t="s">
        <v>51</v>
      </c>
      <c r="D38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382" s="73" t="s">
        <v>1964</v>
      </c>
      <c r="F382" s="73" t="s">
        <v>1965</v>
      </c>
      <c r="G382" s="73" t="s">
        <v>1966</v>
      </c>
      <c r="H382" s="73">
        <v>1</v>
      </c>
      <c r="I382" s="73" t="s">
        <v>1967</v>
      </c>
      <c r="J382" s="73" t="s">
        <v>1967</v>
      </c>
      <c r="K382" s="73" t="s">
        <v>1968</v>
      </c>
      <c r="L382" s="73" t="s">
        <v>1969</v>
      </c>
      <c r="M382" s="73" t="s">
        <v>1974</v>
      </c>
      <c r="N382" s="73" t="s">
        <v>1975</v>
      </c>
      <c r="O382" s="73" t="s">
        <v>62</v>
      </c>
      <c r="P382" s="73" t="s">
        <v>61</v>
      </c>
      <c r="Q382" s="73" t="s">
        <v>62</v>
      </c>
      <c r="R382" s="73" t="s">
        <v>76</v>
      </c>
      <c r="S382" s="73" t="s">
        <v>77</v>
      </c>
      <c r="T382" s="73" t="s">
        <v>61</v>
      </c>
      <c r="U382" s="73" t="s">
        <v>1368</v>
      </c>
      <c r="V382" s="73" t="s">
        <v>72</v>
      </c>
      <c r="W382" s="73" t="s">
        <v>62</v>
      </c>
      <c r="X382" s="73" t="s">
        <v>73</v>
      </c>
      <c r="Y382" s="73" t="s">
        <v>3187</v>
      </c>
      <c r="Z382" s="73" t="s">
        <v>3483</v>
      </c>
      <c r="AA382" s="73">
        <f>IF(Table5[[#This Row],[task_success]]="Yes",1,0)</f>
        <v>1</v>
      </c>
      <c r="AB382" s="73">
        <f>IF(Table5[[#This Row],[task_success]]="Partial",1,0)</f>
        <v>0</v>
      </c>
      <c r="AC382" s="73">
        <f>IF(Table5[[#This Row],[task_success]]="No",1,0)</f>
        <v>0</v>
      </c>
      <c r="AD382" s="73">
        <v>0</v>
      </c>
      <c r="AE382" s="73">
        <v>1</v>
      </c>
      <c r="AF382" s="73">
        <v>0</v>
      </c>
      <c r="AG382" s="74">
        <f>IF(OR(Table5[[#This Row],[severity]]="Medium",Table5[[#This Row],[severity]]="High"),1,0)</f>
        <v>0</v>
      </c>
      <c r="AH382" s="73" t="str">
        <f>TRIM(Table5[[#This Row],[severity]])</f>
        <v>Low</v>
      </c>
    </row>
    <row r="383" spans="1:34" ht="284.25" hidden="1">
      <c r="A383" s="75" t="s">
        <v>1962</v>
      </c>
      <c r="B383" s="76" t="s">
        <v>1963</v>
      </c>
      <c r="C383" s="76" t="s">
        <v>114</v>
      </c>
      <c r="D38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383" s="76" t="s">
        <v>1978</v>
      </c>
      <c r="F383" s="76" t="s">
        <v>1979</v>
      </c>
      <c r="G383" s="76" t="s">
        <v>1980</v>
      </c>
      <c r="H383" s="76">
        <v>1</v>
      </c>
      <c r="I383" s="76" t="s">
        <v>1981</v>
      </c>
      <c r="J383" s="76" t="s">
        <v>1981</v>
      </c>
      <c r="K383" s="76" t="s">
        <v>1982</v>
      </c>
      <c r="L383" s="76" t="s">
        <v>1983</v>
      </c>
      <c r="M383" s="76" t="s">
        <v>1986</v>
      </c>
      <c r="N383" s="76" t="s">
        <v>1987</v>
      </c>
      <c r="O383" s="76" t="s">
        <v>62</v>
      </c>
      <c r="P383" s="76" t="s">
        <v>61</v>
      </c>
      <c r="Q383" s="76" t="s">
        <v>62</v>
      </c>
      <c r="R383" s="76" t="s">
        <v>76</v>
      </c>
      <c r="S383" s="76" t="s">
        <v>77</v>
      </c>
      <c r="T383" s="76" t="s">
        <v>61</v>
      </c>
      <c r="U383" s="76" t="s">
        <v>1368</v>
      </c>
      <c r="V383" s="76" t="s">
        <v>72</v>
      </c>
      <c r="W383" s="76" t="s">
        <v>62</v>
      </c>
      <c r="X383" s="76" t="s">
        <v>73</v>
      </c>
      <c r="Y383" s="76" t="s">
        <v>3187</v>
      </c>
      <c r="Z383" s="76" t="s">
        <v>3858</v>
      </c>
      <c r="AA383" s="73">
        <f>IF(Table5[[#This Row],[task_success]]="Yes",1,0)</f>
        <v>1</v>
      </c>
      <c r="AB383" s="73">
        <f>IF(Table5[[#This Row],[task_success]]="Partial",1,0)</f>
        <v>0</v>
      </c>
      <c r="AC383" s="73">
        <f>IF(Table5[[#This Row],[task_success]]="No",1,0)</f>
        <v>0</v>
      </c>
      <c r="AD383" s="76">
        <v>0</v>
      </c>
      <c r="AE383" s="76">
        <v>1</v>
      </c>
      <c r="AF383" s="76">
        <v>0</v>
      </c>
      <c r="AG383" s="74">
        <f>IF(OR(Table5[[#This Row],[severity]]="Medium",Table5[[#This Row],[severity]]="High"),1,0)</f>
        <v>0</v>
      </c>
      <c r="AH383" s="73" t="str">
        <f>TRIM(Table5[[#This Row],[severity]])</f>
        <v>Low</v>
      </c>
    </row>
    <row r="384" spans="1:34" ht="409.6" hidden="1">
      <c r="A384" s="72" t="s">
        <v>1962</v>
      </c>
      <c r="B384" s="73" t="s">
        <v>1963</v>
      </c>
      <c r="C384" s="73" t="s">
        <v>149</v>
      </c>
      <c r="D38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84" s="73" t="s">
        <v>1990</v>
      </c>
      <c r="F384" s="73" t="s">
        <v>1991</v>
      </c>
      <c r="G384" s="73" t="s">
        <v>1992</v>
      </c>
      <c r="H384" s="73">
        <v>1</v>
      </c>
      <c r="I384" s="73" t="s">
        <v>1993</v>
      </c>
      <c r="J384" s="73" t="s">
        <v>1993</v>
      </c>
      <c r="K384" s="73" t="s">
        <v>1994</v>
      </c>
      <c r="L384" s="73" t="s">
        <v>1995</v>
      </c>
      <c r="M384" s="73" t="s">
        <v>1999</v>
      </c>
      <c r="N384" s="73" t="s">
        <v>2000</v>
      </c>
      <c r="O384" s="73" t="s">
        <v>62</v>
      </c>
      <c r="P384" s="73" t="s">
        <v>61</v>
      </c>
      <c r="Q384" s="73" t="s">
        <v>62</v>
      </c>
      <c r="R384" s="73" t="s">
        <v>222</v>
      </c>
      <c r="S384" s="73" t="s">
        <v>77</v>
      </c>
      <c r="T384" s="73" t="s">
        <v>61</v>
      </c>
      <c r="U384" s="73" t="s">
        <v>2001</v>
      </c>
      <c r="V384" s="73" t="s">
        <v>72</v>
      </c>
      <c r="W384" s="73" t="s">
        <v>62</v>
      </c>
      <c r="X384" s="73" t="s">
        <v>73</v>
      </c>
      <c r="Y384" s="73" t="s">
        <v>3187</v>
      </c>
      <c r="Z384" s="73" t="s">
        <v>3446</v>
      </c>
      <c r="AA384" s="73">
        <f>IF(Table5[[#This Row],[task_success]]="Yes",1,0)</f>
        <v>1</v>
      </c>
      <c r="AB384" s="73">
        <f>IF(Table5[[#This Row],[task_success]]="Partial",1,0)</f>
        <v>0</v>
      </c>
      <c r="AC384" s="73">
        <f>IF(Table5[[#This Row],[task_success]]="No",1,0)</f>
        <v>0</v>
      </c>
      <c r="AD384" s="73">
        <v>0</v>
      </c>
      <c r="AE384" s="73">
        <v>1</v>
      </c>
      <c r="AF384" s="73">
        <v>0</v>
      </c>
      <c r="AG384" s="74">
        <f>IF(OR(Table5[[#This Row],[severity]]="Medium",Table5[[#This Row],[severity]]="High"),1,0)</f>
        <v>0</v>
      </c>
      <c r="AH384" s="73" t="str">
        <f>TRIM(Table5[[#This Row],[severity]])</f>
        <v>Low</v>
      </c>
    </row>
    <row r="385" spans="1:34" ht="409.6" hidden="1">
      <c r="A385" s="75" t="s">
        <v>2004</v>
      </c>
      <c r="B385" s="76" t="s">
        <v>2005</v>
      </c>
      <c r="C385" s="76" t="s">
        <v>149</v>
      </c>
      <c r="D38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85" s="76" t="s">
        <v>2006</v>
      </c>
      <c r="F385" s="76" t="s">
        <v>2007</v>
      </c>
      <c r="G385" s="76">
        <v>9079508</v>
      </c>
      <c r="H385" s="76">
        <v>2</v>
      </c>
      <c r="I385" s="76" t="s">
        <v>2008</v>
      </c>
      <c r="J385" s="76" t="s">
        <v>2968</v>
      </c>
      <c r="K385" s="76" t="s">
        <v>2969</v>
      </c>
      <c r="L385" s="76" t="s">
        <v>2011</v>
      </c>
      <c r="M385" s="76" t="s">
        <v>2015</v>
      </c>
      <c r="N385" s="76" t="s">
        <v>2016</v>
      </c>
      <c r="O385" s="76" t="s">
        <v>62</v>
      </c>
      <c r="P385" s="76" t="s">
        <v>61</v>
      </c>
      <c r="Q385" s="76" t="s">
        <v>62</v>
      </c>
      <c r="R385" s="76" t="s">
        <v>76</v>
      </c>
      <c r="S385" s="76" t="s">
        <v>77</v>
      </c>
      <c r="T385" s="76" t="s">
        <v>61</v>
      </c>
      <c r="U385" s="76" t="s">
        <v>2014</v>
      </c>
      <c r="V385" s="76" t="s">
        <v>72</v>
      </c>
      <c r="W385" s="76" t="s">
        <v>62</v>
      </c>
      <c r="X385" s="76" t="s">
        <v>73</v>
      </c>
      <c r="Y385" s="76" t="s">
        <v>3187</v>
      </c>
      <c r="Z385" s="76" t="s">
        <v>3439</v>
      </c>
      <c r="AA385" s="73">
        <f>IF(Table5[[#This Row],[task_success]]="Yes",1,0)</f>
        <v>1</v>
      </c>
      <c r="AB385" s="73">
        <f>IF(Table5[[#This Row],[task_success]]="Partial",1,0)</f>
        <v>0</v>
      </c>
      <c r="AC385" s="73">
        <f>IF(Table5[[#This Row],[task_success]]="No",1,0)</f>
        <v>0</v>
      </c>
      <c r="AD385" s="76">
        <v>0</v>
      </c>
      <c r="AE385" s="76">
        <v>1</v>
      </c>
      <c r="AF385" s="76">
        <v>0</v>
      </c>
      <c r="AG385" s="74">
        <f>IF(OR(Table5[[#This Row],[severity]]="Medium",Table5[[#This Row],[severity]]="High"),1,0)</f>
        <v>0</v>
      </c>
      <c r="AH385" s="73" t="str">
        <f>TRIM(Table5[[#This Row],[severity]])</f>
        <v>Low</v>
      </c>
    </row>
    <row r="386" spans="1:34" ht="409.6" hidden="1">
      <c r="A386" s="72" t="s">
        <v>2004</v>
      </c>
      <c r="B386" s="73" t="s">
        <v>2005</v>
      </c>
      <c r="C386" s="73" t="s">
        <v>149</v>
      </c>
      <c r="D38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86" s="73" t="s">
        <v>2006</v>
      </c>
      <c r="F386" s="73" t="s">
        <v>2007</v>
      </c>
      <c r="G386" s="73">
        <v>9079508</v>
      </c>
      <c r="H386" s="73">
        <v>2</v>
      </c>
      <c r="I386" s="73" t="s">
        <v>2019</v>
      </c>
      <c r="J386" s="73" t="s">
        <v>2020</v>
      </c>
      <c r="K386" s="73" t="s">
        <v>2969</v>
      </c>
      <c r="L386" s="73" t="s">
        <v>2011</v>
      </c>
      <c r="M386" s="73" t="s">
        <v>2024</v>
      </c>
      <c r="N386" s="73" t="s">
        <v>2025</v>
      </c>
      <c r="O386" s="73" t="s">
        <v>62</v>
      </c>
      <c r="P386" s="73" t="s">
        <v>61</v>
      </c>
      <c r="Q386" s="73" t="s">
        <v>62</v>
      </c>
      <c r="R386" s="73" t="s">
        <v>76</v>
      </c>
      <c r="S386" s="73" t="s">
        <v>77</v>
      </c>
      <c r="T386" s="73" t="s">
        <v>61</v>
      </c>
      <c r="U386" s="73" t="s">
        <v>2023</v>
      </c>
      <c r="V386" s="73" t="s">
        <v>72</v>
      </c>
      <c r="W386" s="73" t="s">
        <v>62</v>
      </c>
      <c r="X386" s="73" t="s">
        <v>73</v>
      </c>
      <c r="Y386" s="73" t="s">
        <v>3187</v>
      </c>
      <c r="Z386" s="73" t="s">
        <v>3440</v>
      </c>
      <c r="AA386" s="73">
        <f>IF(Table5[[#This Row],[task_success]]="Yes",1,0)</f>
        <v>1</v>
      </c>
      <c r="AB386" s="73">
        <f>IF(Table5[[#This Row],[task_success]]="Partial",1,0)</f>
        <v>0</v>
      </c>
      <c r="AC386" s="73">
        <f>IF(Table5[[#This Row],[task_success]]="No",1,0)</f>
        <v>0</v>
      </c>
      <c r="AD386" s="73">
        <v>0</v>
      </c>
      <c r="AE386" s="73">
        <v>1</v>
      </c>
      <c r="AF386" s="73">
        <v>0</v>
      </c>
      <c r="AG386" s="74">
        <f>IF(OR(Table5[[#This Row],[severity]]="Medium",Table5[[#This Row],[severity]]="High"),1,0)</f>
        <v>0</v>
      </c>
      <c r="AH386" s="73" t="str">
        <f>TRIM(Table5[[#This Row],[severity]])</f>
        <v>Low</v>
      </c>
    </row>
    <row r="387" spans="1:34" ht="318" hidden="1">
      <c r="A387" s="75" t="s">
        <v>2004</v>
      </c>
      <c r="B387" s="76" t="s">
        <v>2005</v>
      </c>
      <c r="C387" s="76" t="s">
        <v>149</v>
      </c>
      <c r="D38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87" s="76" t="s">
        <v>2028</v>
      </c>
      <c r="F387" s="76" t="s">
        <v>2029</v>
      </c>
      <c r="G387" s="76" t="s">
        <v>2030</v>
      </c>
      <c r="H387" s="76">
        <v>2</v>
      </c>
      <c r="I387" s="76" t="s">
        <v>2031</v>
      </c>
      <c r="J387" s="76" t="s">
        <v>2032</v>
      </c>
      <c r="K387" s="76" t="s">
        <v>2977</v>
      </c>
      <c r="L387" s="76" t="s">
        <v>2034</v>
      </c>
      <c r="M387" s="76" t="s">
        <v>447</v>
      </c>
      <c r="N387" s="76" t="s">
        <v>2037</v>
      </c>
      <c r="O387" s="76" t="s">
        <v>62</v>
      </c>
      <c r="P387" s="76" t="s">
        <v>61</v>
      </c>
      <c r="Q387" s="76" t="s">
        <v>62</v>
      </c>
      <c r="R387" s="76" t="s">
        <v>76</v>
      </c>
      <c r="S387" s="76" t="s">
        <v>77</v>
      </c>
      <c r="T387" s="76" t="s">
        <v>61</v>
      </c>
      <c r="U387" s="76" t="s">
        <v>2036</v>
      </c>
      <c r="V387" s="76" t="s">
        <v>72</v>
      </c>
      <c r="W387" s="76" t="s">
        <v>62</v>
      </c>
      <c r="X387" s="76" t="s">
        <v>73</v>
      </c>
      <c r="Y387" s="76" t="s">
        <v>3187</v>
      </c>
      <c r="Z387" s="76" t="s">
        <v>3371</v>
      </c>
      <c r="AA387" s="73">
        <f>IF(Table5[[#This Row],[task_success]]="Yes",1,0)</f>
        <v>1</v>
      </c>
      <c r="AB387" s="73">
        <f>IF(Table5[[#This Row],[task_success]]="Partial",1,0)</f>
        <v>0</v>
      </c>
      <c r="AC387" s="73">
        <f>IF(Table5[[#This Row],[task_success]]="No",1,0)</f>
        <v>0</v>
      </c>
      <c r="AD387" s="76">
        <v>0</v>
      </c>
      <c r="AE387" s="76">
        <v>1</v>
      </c>
      <c r="AF387" s="76">
        <v>0</v>
      </c>
      <c r="AG387" s="74">
        <f>IF(OR(Table5[[#This Row],[severity]]="Medium",Table5[[#This Row],[severity]]="High"),1,0)</f>
        <v>0</v>
      </c>
      <c r="AH387" s="73" t="str">
        <f>TRIM(Table5[[#This Row],[severity]])</f>
        <v>Low</v>
      </c>
    </row>
    <row r="388" spans="1:34" ht="318" hidden="1">
      <c r="A388" s="72" t="s">
        <v>2004</v>
      </c>
      <c r="B388" s="73" t="s">
        <v>2005</v>
      </c>
      <c r="C388" s="73" t="s">
        <v>149</v>
      </c>
      <c r="D38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88" s="73" t="s">
        <v>2028</v>
      </c>
      <c r="F388" s="73" t="s">
        <v>2029</v>
      </c>
      <c r="G388" s="73" t="s">
        <v>2030</v>
      </c>
      <c r="H388" s="73">
        <v>2</v>
      </c>
      <c r="I388" s="73" t="s">
        <v>2031</v>
      </c>
      <c r="J388" s="73" t="s">
        <v>2039</v>
      </c>
      <c r="K388" s="73" t="s">
        <v>2977</v>
      </c>
      <c r="L388" s="73" t="s">
        <v>2034</v>
      </c>
      <c r="M388" s="73" t="s">
        <v>2042</v>
      </c>
      <c r="N388" s="73" t="s">
        <v>2043</v>
      </c>
      <c r="O388" s="73" t="s">
        <v>62</v>
      </c>
      <c r="P388" s="73" t="s">
        <v>61</v>
      </c>
      <c r="Q388" s="73" t="s">
        <v>62</v>
      </c>
      <c r="R388" s="73" t="s">
        <v>76</v>
      </c>
      <c r="S388" s="73" t="s">
        <v>77</v>
      </c>
      <c r="T388" s="73" t="s">
        <v>61</v>
      </c>
      <c r="U388" s="73" t="s">
        <v>2036</v>
      </c>
      <c r="V388" s="73" t="s">
        <v>72</v>
      </c>
      <c r="W388" s="73" t="s">
        <v>62</v>
      </c>
      <c r="X388" s="73" t="s">
        <v>73</v>
      </c>
      <c r="Y388" s="73" t="s">
        <v>3187</v>
      </c>
      <c r="Z388" s="73" t="s">
        <v>3372</v>
      </c>
      <c r="AA388" s="73">
        <f>IF(Table5[[#This Row],[task_success]]="Yes",1,0)</f>
        <v>1</v>
      </c>
      <c r="AB388" s="73">
        <f>IF(Table5[[#This Row],[task_success]]="Partial",1,0)</f>
        <v>0</v>
      </c>
      <c r="AC388" s="73">
        <f>IF(Table5[[#This Row],[task_success]]="No",1,0)</f>
        <v>0</v>
      </c>
      <c r="AD388" s="73">
        <v>0</v>
      </c>
      <c r="AE388" s="73">
        <v>1</v>
      </c>
      <c r="AF388" s="73">
        <v>0</v>
      </c>
      <c r="AG388" s="74">
        <f>IF(OR(Table5[[#This Row],[severity]]="Medium",Table5[[#This Row],[severity]]="High"),1,0)</f>
        <v>0</v>
      </c>
      <c r="AH388" s="73" t="str">
        <f>TRIM(Table5[[#This Row],[severity]])</f>
        <v>Low</v>
      </c>
    </row>
    <row r="389" spans="1:34" ht="318" hidden="1">
      <c r="A389" s="75" t="s">
        <v>2046</v>
      </c>
      <c r="B389" s="76" t="s">
        <v>2047</v>
      </c>
      <c r="C389" s="76" t="s">
        <v>149</v>
      </c>
      <c r="D38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89" s="76" t="s">
        <v>2048</v>
      </c>
      <c r="F389" s="76" t="s">
        <v>2049</v>
      </c>
      <c r="G389" s="76" t="s">
        <v>2050</v>
      </c>
      <c r="H389" s="76">
        <v>1</v>
      </c>
      <c r="I389" s="76" t="s">
        <v>2051</v>
      </c>
      <c r="J389" s="76" t="s">
        <v>2051</v>
      </c>
      <c r="K389" s="76" t="s">
        <v>4058</v>
      </c>
      <c r="L389" s="76" t="s">
        <v>2053</v>
      </c>
      <c r="M389" s="76" t="s">
        <v>2056</v>
      </c>
      <c r="N389" s="76" t="s">
        <v>2057</v>
      </c>
      <c r="O389" s="76" t="s">
        <v>62</v>
      </c>
      <c r="P389" s="76" t="s">
        <v>61</v>
      </c>
      <c r="Q389" s="76" t="s">
        <v>62</v>
      </c>
      <c r="R389" s="76" t="s">
        <v>76</v>
      </c>
      <c r="S389" s="76" t="s">
        <v>77</v>
      </c>
      <c r="T389" s="76" t="s">
        <v>61</v>
      </c>
      <c r="U389" s="76" t="s">
        <v>2036</v>
      </c>
      <c r="V389" s="76" t="s">
        <v>72</v>
      </c>
      <c r="W389" s="76" t="s">
        <v>62</v>
      </c>
      <c r="X389" s="76" t="s">
        <v>73</v>
      </c>
      <c r="Y389" s="76" t="s">
        <v>3187</v>
      </c>
      <c r="Z389" s="76" t="s">
        <v>3820</v>
      </c>
      <c r="AA389" s="73">
        <f>IF(Table5[[#This Row],[task_success]]="Yes",1,0)</f>
        <v>1</v>
      </c>
      <c r="AB389" s="73">
        <f>IF(Table5[[#This Row],[task_success]]="Partial",1,0)</f>
        <v>0</v>
      </c>
      <c r="AC389" s="73">
        <f>IF(Table5[[#This Row],[task_success]]="No",1,0)</f>
        <v>0</v>
      </c>
      <c r="AD389" s="76">
        <v>0</v>
      </c>
      <c r="AE389" s="76">
        <v>1</v>
      </c>
      <c r="AF389" s="76">
        <v>0</v>
      </c>
      <c r="AG389" s="74">
        <f>IF(OR(Table5[[#This Row],[severity]]="Medium",Table5[[#This Row],[severity]]="High"),1,0)</f>
        <v>0</v>
      </c>
      <c r="AH389" s="73" t="str">
        <f>TRIM(Table5[[#This Row],[severity]])</f>
        <v>Low</v>
      </c>
    </row>
    <row r="390" spans="1:34" ht="318" hidden="1">
      <c r="A390" s="72" t="s">
        <v>2046</v>
      </c>
      <c r="B390" s="73" t="s">
        <v>2047</v>
      </c>
      <c r="C390" s="73" t="s">
        <v>149</v>
      </c>
      <c r="D39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90" s="73" t="s">
        <v>2060</v>
      </c>
      <c r="F390" s="73" t="s">
        <v>2061</v>
      </c>
      <c r="G390" s="73" t="s">
        <v>2062</v>
      </c>
      <c r="H390" s="73">
        <v>2</v>
      </c>
      <c r="I390" s="73" t="s">
        <v>2063</v>
      </c>
      <c r="J390" s="73" t="s">
        <v>2064</v>
      </c>
      <c r="K390" s="73" t="s">
        <v>2065</v>
      </c>
      <c r="L390" s="73" t="s">
        <v>2066</v>
      </c>
      <c r="M390" s="73" t="s">
        <v>2069</v>
      </c>
      <c r="N390" s="73" t="s">
        <v>2070</v>
      </c>
      <c r="O390" s="73" t="s">
        <v>62</v>
      </c>
      <c r="P390" s="73" t="s">
        <v>61</v>
      </c>
      <c r="Q390" s="73" t="s">
        <v>62</v>
      </c>
      <c r="R390" s="73" t="s">
        <v>76</v>
      </c>
      <c r="S390" s="73" t="s">
        <v>77</v>
      </c>
      <c r="T390" s="73" t="s">
        <v>61</v>
      </c>
      <c r="U390" s="73" t="s">
        <v>2036</v>
      </c>
      <c r="V390" s="73" t="s">
        <v>72</v>
      </c>
      <c r="W390" s="73" t="s">
        <v>62</v>
      </c>
      <c r="X390" s="73" t="s">
        <v>73</v>
      </c>
      <c r="Y390" s="73" t="s">
        <v>3187</v>
      </c>
      <c r="Z390" s="73" t="s">
        <v>3700</v>
      </c>
      <c r="AA390" s="73">
        <f>IF(Table5[[#This Row],[task_success]]="Yes",1,0)</f>
        <v>1</v>
      </c>
      <c r="AB390" s="73">
        <f>IF(Table5[[#This Row],[task_success]]="Partial",1,0)</f>
        <v>0</v>
      </c>
      <c r="AC390" s="73">
        <f>IF(Table5[[#This Row],[task_success]]="No",1,0)</f>
        <v>0</v>
      </c>
      <c r="AD390" s="73">
        <v>0</v>
      </c>
      <c r="AE390" s="73">
        <v>1</v>
      </c>
      <c r="AF390" s="73">
        <v>0</v>
      </c>
      <c r="AG390" s="74">
        <f>IF(OR(Table5[[#This Row],[severity]]="Medium",Table5[[#This Row],[severity]]="High"),1,0)</f>
        <v>0</v>
      </c>
      <c r="AH390" s="73" t="str">
        <f>TRIM(Table5[[#This Row],[severity]])</f>
        <v>Low</v>
      </c>
    </row>
    <row r="391" spans="1:34" ht="318" hidden="1">
      <c r="A391" s="75" t="s">
        <v>2046</v>
      </c>
      <c r="B391" s="76" t="s">
        <v>2047</v>
      </c>
      <c r="C391" s="76" t="s">
        <v>149</v>
      </c>
      <c r="D39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91" s="76" t="s">
        <v>2060</v>
      </c>
      <c r="F391" s="76" t="s">
        <v>2061</v>
      </c>
      <c r="G391" s="76" t="s">
        <v>2062</v>
      </c>
      <c r="H391" s="76">
        <v>2</v>
      </c>
      <c r="I391" s="76" t="s">
        <v>2063</v>
      </c>
      <c r="J391" s="76" t="s">
        <v>2073</v>
      </c>
      <c r="K391" s="76" t="s">
        <v>2065</v>
      </c>
      <c r="L391" s="76" t="s">
        <v>2066</v>
      </c>
      <c r="M391" s="76" t="s">
        <v>2076</v>
      </c>
      <c r="N391" s="76" t="s">
        <v>2077</v>
      </c>
      <c r="O391" s="76" t="s">
        <v>62</v>
      </c>
      <c r="P391" s="76" t="s">
        <v>61</v>
      </c>
      <c r="Q391" s="76" t="s">
        <v>62</v>
      </c>
      <c r="R391" s="76" t="s">
        <v>76</v>
      </c>
      <c r="S391" s="76" t="s">
        <v>77</v>
      </c>
      <c r="T391" s="76" t="s">
        <v>61</v>
      </c>
      <c r="U391" s="76" t="s">
        <v>2036</v>
      </c>
      <c r="V391" s="76" t="s">
        <v>72</v>
      </c>
      <c r="W391" s="76" t="s">
        <v>62</v>
      </c>
      <c r="X391" s="76" t="s">
        <v>73</v>
      </c>
      <c r="Y391" s="76" t="s">
        <v>3187</v>
      </c>
      <c r="Z391" s="76" t="s">
        <v>3701</v>
      </c>
      <c r="AA391" s="73">
        <f>IF(Table5[[#This Row],[task_success]]="Yes",1,0)</f>
        <v>1</v>
      </c>
      <c r="AB391" s="73">
        <f>IF(Table5[[#This Row],[task_success]]="Partial",1,0)</f>
        <v>0</v>
      </c>
      <c r="AC391" s="73">
        <f>IF(Table5[[#This Row],[task_success]]="No",1,0)</f>
        <v>0</v>
      </c>
      <c r="AD391" s="76">
        <v>0</v>
      </c>
      <c r="AE391" s="76">
        <v>1</v>
      </c>
      <c r="AF391" s="76">
        <v>0</v>
      </c>
      <c r="AG391" s="74">
        <f>IF(OR(Table5[[#This Row],[severity]]="Medium",Table5[[#This Row],[severity]]="High"),1,0)</f>
        <v>0</v>
      </c>
      <c r="AH391" s="73" t="str">
        <f>TRIM(Table5[[#This Row],[severity]])</f>
        <v>Low</v>
      </c>
    </row>
    <row r="392" spans="1:34" ht="318" hidden="1">
      <c r="A392" s="72" t="s">
        <v>2046</v>
      </c>
      <c r="B392" s="73" t="s">
        <v>2047</v>
      </c>
      <c r="C392" s="73" t="s">
        <v>180</v>
      </c>
      <c r="D39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392" s="73" t="s">
        <v>2080</v>
      </c>
      <c r="F392" s="73" t="s">
        <v>2081</v>
      </c>
      <c r="G392" s="73" t="s">
        <v>2082</v>
      </c>
      <c r="H392" s="73">
        <v>1</v>
      </c>
      <c r="I392" s="73" t="s">
        <v>1263</v>
      </c>
      <c r="J392" s="73" t="s">
        <v>1263</v>
      </c>
      <c r="K392" s="73" t="s">
        <v>2083</v>
      </c>
      <c r="L392" s="73" t="s">
        <v>2084</v>
      </c>
      <c r="M392" s="73" t="s">
        <v>1268</v>
      </c>
      <c r="N392" s="73" t="s">
        <v>2086</v>
      </c>
      <c r="O392" s="73" t="s">
        <v>62</v>
      </c>
      <c r="P392" s="73" t="s">
        <v>61</v>
      </c>
      <c r="Q392" s="73" t="s">
        <v>62</v>
      </c>
      <c r="R392" s="73" t="s">
        <v>76</v>
      </c>
      <c r="S392" s="73" t="s">
        <v>77</v>
      </c>
      <c r="T392" s="73" t="s">
        <v>61</v>
      </c>
      <c r="U392" s="73" t="s">
        <v>2036</v>
      </c>
      <c r="V392" s="73" t="s">
        <v>72</v>
      </c>
      <c r="W392" s="73" t="s">
        <v>62</v>
      </c>
      <c r="X392" s="73" t="s">
        <v>73</v>
      </c>
      <c r="Y392" s="73" t="s">
        <v>3187</v>
      </c>
      <c r="Z392" s="73" t="s">
        <v>3579</v>
      </c>
      <c r="AA392" s="73">
        <f>IF(Table5[[#This Row],[task_success]]="Yes",1,0)</f>
        <v>1</v>
      </c>
      <c r="AB392" s="73">
        <f>IF(Table5[[#This Row],[task_success]]="Partial",1,0)</f>
        <v>0</v>
      </c>
      <c r="AC392" s="73">
        <f>IF(Table5[[#This Row],[task_success]]="No",1,0)</f>
        <v>0</v>
      </c>
      <c r="AD392" s="73">
        <v>0</v>
      </c>
      <c r="AE392" s="73">
        <v>1</v>
      </c>
      <c r="AF392" s="73">
        <v>0</v>
      </c>
      <c r="AG392" s="74">
        <f>IF(OR(Table5[[#This Row],[severity]]="Medium",Table5[[#This Row],[severity]]="High"),1,0)</f>
        <v>0</v>
      </c>
      <c r="AH392" s="73" t="str">
        <f>TRIM(Table5[[#This Row],[severity]])</f>
        <v>Low</v>
      </c>
    </row>
    <row r="393" spans="1:34" ht="409.6" hidden="1">
      <c r="A393" s="75" t="s">
        <v>2088</v>
      </c>
      <c r="B393" s="76" t="s">
        <v>4059</v>
      </c>
      <c r="C393" s="76" t="s">
        <v>149</v>
      </c>
      <c r="D39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93" s="76" t="s">
        <v>2090</v>
      </c>
      <c r="F393" s="76" t="s">
        <v>2091</v>
      </c>
      <c r="G393" s="76">
        <v>315081</v>
      </c>
      <c r="H393" s="76">
        <v>1</v>
      </c>
      <c r="I393" s="76" t="s">
        <v>2092</v>
      </c>
      <c r="J393" s="76" t="s">
        <v>2092</v>
      </c>
      <c r="K393" s="76" t="s">
        <v>2980</v>
      </c>
      <c r="L393" s="76" t="s">
        <v>2094</v>
      </c>
      <c r="M393" s="76" t="s">
        <v>2099</v>
      </c>
      <c r="N393" s="76" t="s">
        <v>2100</v>
      </c>
      <c r="O393" s="76" t="s">
        <v>62</v>
      </c>
      <c r="P393" s="76" t="s">
        <v>61</v>
      </c>
      <c r="Q393" s="76" t="s">
        <v>62</v>
      </c>
      <c r="R393" s="76" t="s">
        <v>3570</v>
      </c>
      <c r="S393" s="76" t="s">
        <v>125</v>
      </c>
      <c r="T393" s="76" t="s">
        <v>61</v>
      </c>
      <c r="U393" s="76" t="s">
        <v>2102</v>
      </c>
      <c r="V393" s="76" t="s">
        <v>72</v>
      </c>
      <c r="W393" s="76" t="s">
        <v>62</v>
      </c>
      <c r="X393" s="76" t="s">
        <v>73</v>
      </c>
      <c r="Y393" s="76" t="s">
        <v>3187</v>
      </c>
      <c r="Z393" s="76" t="s">
        <v>3571</v>
      </c>
      <c r="AA393" s="73">
        <f>IF(Table5[[#This Row],[task_success]]="Yes",1,0)</f>
        <v>1</v>
      </c>
      <c r="AB393" s="73">
        <f>IF(Table5[[#This Row],[task_success]]="Partial",1,0)</f>
        <v>0</v>
      </c>
      <c r="AC393" s="73">
        <f>IF(Table5[[#This Row],[task_success]]="No",1,0)</f>
        <v>0</v>
      </c>
      <c r="AD393" s="76">
        <v>0</v>
      </c>
      <c r="AE393" s="76">
        <v>1</v>
      </c>
      <c r="AF393" s="76">
        <v>0</v>
      </c>
      <c r="AG393" s="74">
        <f>IF(OR(Table5[[#This Row],[severity]]="Medium",Table5[[#This Row],[severity]]="High"),1,0)</f>
        <v>1</v>
      </c>
      <c r="AH393" s="73" t="str">
        <f>TRIM(Table5[[#This Row],[severity]])</f>
        <v>Medium</v>
      </c>
    </row>
    <row r="394" spans="1:34" ht="318" hidden="1">
      <c r="A394" s="72" t="s">
        <v>2088</v>
      </c>
      <c r="B394" s="73" t="s">
        <v>4059</v>
      </c>
      <c r="C394" s="73" t="s">
        <v>149</v>
      </c>
      <c r="D39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94" s="73" t="s">
        <v>2107</v>
      </c>
      <c r="F394" s="73" t="s">
        <v>2108</v>
      </c>
      <c r="G394" s="73" t="s">
        <v>2109</v>
      </c>
      <c r="H394" s="73">
        <v>1</v>
      </c>
      <c r="I394" s="73" t="s">
        <v>2110</v>
      </c>
      <c r="J394" s="73" t="s">
        <v>2092</v>
      </c>
      <c r="K394" s="73" t="s">
        <v>2111</v>
      </c>
      <c r="L394" s="73" t="s">
        <v>2112</v>
      </c>
      <c r="M394" s="73" t="s">
        <v>2116</v>
      </c>
      <c r="N394" s="73" t="s">
        <v>2117</v>
      </c>
      <c r="O394" s="73" t="s">
        <v>62</v>
      </c>
      <c r="P394" s="73" t="s">
        <v>61</v>
      </c>
      <c r="Q394" s="73" t="s">
        <v>62</v>
      </c>
      <c r="R394" s="73" t="s">
        <v>76</v>
      </c>
      <c r="S394" s="73" t="s">
        <v>77</v>
      </c>
      <c r="T394" s="73" t="s">
        <v>61</v>
      </c>
      <c r="U394" s="73" t="s">
        <v>2036</v>
      </c>
      <c r="V394" s="73" t="s">
        <v>72</v>
      </c>
      <c r="W394" s="73" t="s">
        <v>62</v>
      </c>
      <c r="X394" s="73" t="s">
        <v>73</v>
      </c>
      <c r="Y394" s="73" t="s">
        <v>3187</v>
      </c>
      <c r="Z394" s="73" t="s">
        <v>3895</v>
      </c>
      <c r="AA394" s="73">
        <f>IF(Table5[[#This Row],[task_success]]="Yes",1,0)</f>
        <v>1</v>
      </c>
      <c r="AB394" s="73">
        <f>IF(Table5[[#This Row],[task_success]]="Partial",1,0)</f>
        <v>0</v>
      </c>
      <c r="AC394" s="73">
        <f>IF(Table5[[#This Row],[task_success]]="No",1,0)</f>
        <v>0</v>
      </c>
      <c r="AD394" s="73">
        <v>0</v>
      </c>
      <c r="AE394" s="73">
        <v>1</v>
      </c>
      <c r="AF394" s="73">
        <v>0</v>
      </c>
      <c r="AG394" s="74">
        <f>IF(OR(Table5[[#This Row],[severity]]="Medium",Table5[[#This Row],[severity]]="High"),1,0)</f>
        <v>0</v>
      </c>
      <c r="AH394" s="73" t="str">
        <f>TRIM(Table5[[#This Row],[severity]])</f>
        <v>Low</v>
      </c>
    </row>
    <row r="395" spans="1:34" ht="409.6" hidden="1">
      <c r="A395" s="75" t="s">
        <v>2120</v>
      </c>
      <c r="B395" s="76" t="s">
        <v>4060</v>
      </c>
      <c r="C395" s="76" t="s">
        <v>80</v>
      </c>
      <c r="D39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95" s="76" t="s">
        <v>2122</v>
      </c>
      <c r="F395" s="76" t="s">
        <v>2123</v>
      </c>
      <c r="G395" s="76" t="s">
        <v>2124</v>
      </c>
      <c r="H395" s="76">
        <v>2</v>
      </c>
      <c r="I395" s="76" t="s">
        <v>2125</v>
      </c>
      <c r="J395" s="76" t="s">
        <v>2126</v>
      </c>
      <c r="K395" s="76" t="s">
        <v>2986</v>
      </c>
      <c r="L395" s="76" t="s">
        <v>2128</v>
      </c>
      <c r="M395" s="76" t="s">
        <v>2133</v>
      </c>
      <c r="N395" s="76" t="s">
        <v>2134</v>
      </c>
      <c r="O395" s="76" t="s">
        <v>61</v>
      </c>
      <c r="P395" s="76" t="s">
        <v>61</v>
      </c>
      <c r="Q395" s="76" t="s">
        <v>62</v>
      </c>
      <c r="R395" s="76" t="s">
        <v>3787</v>
      </c>
      <c r="S395" s="76" t="s">
        <v>64</v>
      </c>
      <c r="T395" s="76" t="s">
        <v>62</v>
      </c>
      <c r="U395" s="76" t="s">
        <v>4069</v>
      </c>
      <c r="V395" s="76" t="s">
        <v>66</v>
      </c>
      <c r="W395" s="76" t="s">
        <v>62</v>
      </c>
      <c r="X395" s="76" t="s">
        <v>73</v>
      </c>
      <c r="Y395" s="76" t="s">
        <v>3187</v>
      </c>
      <c r="Z395" s="76" t="s">
        <v>3786</v>
      </c>
      <c r="AA395" s="73">
        <f>IF(Table5[[#This Row],[task_success]]="Yes",1,0)</f>
        <v>0</v>
      </c>
      <c r="AB395" s="73">
        <f>IF(Table5[[#This Row],[task_success]]="Partial",1,0)</f>
        <v>0</v>
      </c>
      <c r="AC395" s="73">
        <f>IF(Table5[[#This Row],[task_success]]="No",1,0)</f>
        <v>1</v>
      </c>
      <c r="AD395" s="76">
        <v>0</v>
      </c>
      <c r="AE395" s="76">
        <v>1</v>
      </c>
      <c r="AF395" s="76">
        <v>1</v>
      </c>
      <c r="AG395" s="74">
        <f>IF(OR(Table5[[#This Row],[severity]]="Medium",Table5[[#This Row],[severity]]="High"),1,0)</f>
        <v>1</v>
      </c>
      <c r="AH395" s="73" t="str">
        <f>TRIM(Table5[[#This Row],[severity]])</f>
        <v>High</v>
      </c>
    </row>
    <row r="396" spans="1:34" ht="409.6" hidden="1">
      <c r="A396" s="72" t="s">
        <v>2120</v>
      </c>
      <c r="B396" s="73" t="s">
        <v>4060</v>
      </c>
      <c r="C396" s="73" t="s">
        <v>80</v>
      </c>
      <c r="D39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96" s="73" t="s">
        <v>2122</v>
      </c>
      <c r="F396" s="73" t="s">
        <v>2123</v>
      </c>
      <c r="G396" s="73" t="s">
        <v>2124</v>
      </c>
      <c r="H396" s="73">
        <v>2</v>
      </c>
      <c r="I396" s="73" t="s">
        <v>2125</v>
      </c>
      <c r="J396" s="73" t="s">
        <v>2141</v>
      </c>
      <c r="K396" s="73" t="s">
        <v>2986</v>
      </c>
      <c r="L396" s="73" t="s">
        <v>2128</v>
      </c>
      <c r="M396" s="73" t="s">
        <v>2145</v>
      </c>
      <c r="N396" s="73" t="s">
        <v>2146</v>
      </c>
      <c r="O396" s="73" t="s">
        <v>61</v>
      </c>
      <c r="P396" s="73" t="s">
        <v>61</v>
      </c>
      <c r="Q396" s="73" t="s">
        <v>62</v>
      </c>
      <c r="R396" s="73" t="s">
        <v>3787</v>
      </c>
      <c r="S396" s="73" t="s">
        <v>64</v>
      </c>
      <c r="T396" s="73" t="s">
        <v>62</v>
      </c>
      <c r="U396" s="73" t="s">
        <v>2144</v>
      </c>
      <c r="V396" s="73" t="s">
        <v>66</v>
      </c>
      <c r="W396" s="73" t="s">
        <v>62</v>
      </c>
      <c r="X396" s="73" t="s">
        <v>73</v>
      </c>
      <c r="Y396" s="73" t="s">
        <v>3187</v>
      </c>
      <c r="Z396" s="73" t="s">
        <v>3788</v>
      </c>
      <c r="AA396" s="73">
        <f>IF(Table5[[#This Row],[task_success]]="Yes",1,0)</f>
        <v>0</v>
      </c>
      <c r="AB396" s="73">
        <f>IF(Table5[[#This Row],[task_success]]="Partial",1,0)</f>
        <v>0</v>
      </c>
      <c r="AC396" s="73">
        <f>IF(Table5[[#This Row],[task_success]]="No",1,0)</f>
        <v>1</v>
      </c>
      <c r="AD396" s="73">
        <v>0</v>
      </c>
      <c r="AE396" s="73">
        <v>1</v>
      </c>
      <c r="AF396" s="73">
        <v>1</v>
      </c>
      <c r="AG396" s="74">
        <f>IF(OR(Table5[[#This Row],[severity]]="Medium",Table5[[#This Row],[severity]]="High"),1,0)</f>
        <v>1</v>
      </c>
      <c r="AH396" s="73" t="str">
        <f>TRIM(Table5[[#This Row],[severity]])</f>
        <v>High</v>
      </c>
    </row>
    <row r="397" spans="1:34" ht="318" hidden="1">
      <c r="A397" s="75" t="s">
        <v>2120</v>
      </c>
      <c r="B397" s="76" t="s">
        <v>4060</v>
      </c>
      <c r="C397" s="76" t="s">
        <v>80</v>
      </c>
      <c r="D39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397" s="76" t="s">
        <v>2150</v>
      </c>
      <c r="F397" s="76" t="s">
        <v>2990</v>
      </c>
      <c r="G397" s="76" t="s">
        <v>2152</v>
      </c>
      <c r="H397" s="76">
        <v>1</v>
      </c>
      <c r="I397" s="76" t="s">
        <v>2153</v>
      </c>
      <c r="J397" s="76" t="s">
        <v>2153</v>
      </c>
      <c r="K397" s="76" t="s">
        <v>2154</v>
      </c>
      <c r="L397" s="76" t="s">
        <v>2155</v>
      </c>
      <c r="M397" s="76" t="s">
        <v>2133</v>
      </c>
      <c r="N397" s="76" t="s">
        <v>2158</v>
      </c>
      <c r="O397" s="76" t="s">
        <v>62</v>
      </c>
      <c r="P397" s="76" t="s">
        <v>61</v>
      </c>
      <c r="Q397" s="76" t="s">
        <v>62</v>
      </c>
      <c r="R397" s="76" t="s">
        <v>76</v>
      </c>
      <c r="S397" s="76" t="s">
        <v>77</v>
      </c>
      <c r="T397" s="76" t="s">
        <v>61</v>
      </c>
      <c r="U397" s="76" t="s">
        <v>2157</v>
      </c>
      <c r="V397" s="76" t="s">
        <v>72</v>
      </c>
      <c r="W397" s="76" t="s">
        <v>62</v>
      </c>
      <c r="X397" s="76" t="s">
        <v>73</v>
      </c>
      <c r="Y397" s="76" t="s">
        <v>3187</v>
      </c>
      <c r="Z397" s="76" t="s">
        <v>3767</v>
      </c>
      <c r="AA397" s="73">
        <f>IF(Table5[[#This Row],[task_success]]="Yes",1,0)</f>
        <v>1</v>
      </c>
      <c r="AB397" s="73">
        <f>IF(Table5[[#This Row],[task_success]]="Partial",1,0)</f>
        <v>0</v>
      </c>
      <c r="AC397" s="73">
        <f>IF(Table5[[#This Row],[task_success]]="No",1,0)</f>
        <v>0</v>
      </c>
      <c r="AD397" s="76">
        <v>0</v>
      </c>
      <c r="AE397" s="76">
        <v>1</v>
      </c>
      <c r="AF397" s="76">
        <v>0</v>
      </c>
      <c r="AG397" s="74">
        <f>IF(OR(Table5[[#This Row],[severity]]="Medium",Table5[[#This Row],[severity]]="High"),1,0)</f>
        <v>0</v>
      </c>
      <c r="AH397" s="73" t="str">
        <f>TRIM(Table5[[#This Row],[severity]])</f>
        <v>Low</v>
      </c>
    </row>
    <row r="398" spans="1:34" ht="318" hidden="1">
      <c r="A398" s="72" t="s">
        <v>2120</v>
      </c>
      <c r="B398" s="73" t="s">
        <v>4060</v>
      </c>
      <c r="C398" s="73" t="s">
        <v>149</v>
      </c>
      <c r="D39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98" s="73" t="s">
        <v>2160</v>
      </c>
      <c r="F398" s="73" t="s">
        <v>2161</v>
      </c>
      <c r="G398" s="73" t="s">
        <v>2162</v>
      </c>
      <c r="H398" s="73">
        <v>1</v>
      </c>
      <c r="I398" s="73" t="s">
        <v>1263</v>
      </c>
      <c r="J398" s="73" t="s">
        <v>1263</v>
      </c>
      <c r="K398" s="73" t="s">
        <v>2991</v>
      </c>
      <c r="L398" s="73" t="s">
        <v>2164</v>
      </c>
      <c r="M398" s="73" t="s">
        <v>1268</v>
      </c>
      <c r="N398" s="73" t="s">
        <v>2166</v>
      </c>
      <c r="O398" s="73" t="s">
        <v>62</v>
      </c>
      <c r="P398" s="73" t="s">
        <v>61</v>
      </c>
      <c r="Q398" s="73" t="s">
        <v>62</v>
      </c>
      <c r="R398" s="73" t="s">
        <v>76</v>
      </c>
      <c r="S398" s="73" t="s">
        <v>77</v>
      </c>
      <c r="T398" s="73" t="s">
        <v>61</v>
      </c>
      <c r="U398" s="73" t="s">
        <v>2157</v>
      </c>
      <c r="V398" s="73" t="s">
        <v>72</v>
      </c>
      <c r="W398" s="73" t="s">
        <v>62</v>
      </c>
      <c r="X398" s="73" t="s">
        <v>73</v>
      </c>
      <c r="Y398" s="73" t="s">
        <v>3187</v>
      </c>
      <c r="Z398" s="73" t="s">
        <v>3848</v>
      </c>
      <c r="AA398" s="73">
        <f>IF(Table5[[#This Row],[task_success]]="Yes",1,0)</f>
        <v>1</v>
      </c>
      <c r="AB398" s="73">
        <f>IF(Table5[[#This Row],[task_success]]="Partial",1,0)</f>
        <v>0</v>
      </c>
      <c r="AC398" s="73">
        <f>IF(Table5[[#This Row],[task_success]]="No",1,0)</f>
        <v>0</v>
      </c>
      <c r="AD398" s="73">
        <v>0</v>
      </c>
      <c r="AE398" s="73">
        <v>1</v>
      </c>
      <c r="AF398" s="73">
        <v>0</v>
      </c>
      <c r="AG398" s="74">
        <f>IF(OR(Table5[[#This Row],[severity]]="Medium",Table5[[#This Row],[severity]]="High"),1,0)</f>
        <v>0</v>
      </c>
      <c r="AH398" s="73" t="str">
        <f>TRIM(Table5[[#This Row],[severity]])</f>
        <v>Low</v>
      </c>
    </row>
    <row r="399" spans="1:34" ht="409.6" hidden="1">
      <c r="A399" s="75" t="s">
        <v>2120</v>
      </c>
      <c r="B399" s="76" t="s">
        <v>4060</v>
      </c>
      <c r="C399" s="76" t="s">
        <v>149</v>
      </c>
      <c r="D39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399" s="76" t="s">
        <v>2168</v>
      </c>
      <c r="F399" s="76" t="s">
        <v>2169</v>
      </c>
      <c r="G399" s="76" t="s">
        <v>2170</v>
      </c>
      <c r="H399" s="76">
        <v>1</v>
      </c>
      <c r="I399" s="76" t="s">
        <v>2153</v>
      </c>
      <c r="J399" s="76" t="s">
        <v>2153</v>
      </c>
      <c r="K399" s="76" t="s">
        <v>2992</v>
      </c>
      <c r="L399" s="76" t="s">
        <v>2172</v>
      </c>
      <c r="M399" s="76" t="s">
        <v>2133</v>
      </c>
      <c r="N399" s="76" t="s">
        <v>2174</v>
      </c>
      <c r="O399" s="76" t="s">
        <v>61</v>
      </c>
      <c r="P399" s="76" t="s">
        <v>61</v>
      </c>
      <c r="Q399" s="76" t="s">
        <v>62</v>
      </c>
      <c r="R399" s="76" t="s">
        <v>76</v>
      </c>
      <c r="S399" s="76" t="s">
        <v>77</v>
      </c>
      <c r="T399" s="76" t="s">
        <v>61</v>
      </c>
      <c r="U399" s="76" t="s">
        <v>2176</v>
      </c>
      <c r="V399" s="76" t="s">
        <v>72</v>
      </c>
      <c r="W399" s="76" t="s">
        <v>62</v>
      </c>
      <c r="X399" s="76" t="s">
        <v>73</v>
      </c>
      <c r="Y399" s="76" t="s">
        <v>3187</v>
      </c>
      <c r="Z399" s="76" t="s">
        <v>3342</v>
      </c>
      <c r="AA399" s="73">
        <f>IF(Table5[[#This Row],[task_success]]="Yes",1,0)</f>
        <v>0</v>
      </c>
      <c r="AB399" s="73">
        <f>IF(Table5[[#This Row],[task_success]]="Partial",1,0)</f>
        <v>0</v>
      </c>
      <c r="AC399" s="73">
        <f>IF(Table5[[#This Row],[task_success]]="No",1,0)</f>
        <v>1</v>
      </c>
      <c r="AD399" s="76">
        <v>0</v>
      </c>
      <c r="AE399" s="76">
        <v>1</v>
      </c>
      <c r="AF399" s="76">
        <v>0</v>
      </c>
      <c r="AG399" s="74">
        <f>IF(OR(Table5[[#This Row],[severity]]="Medium",Table5[[#This Row],[severity]]="High"),1,0)</f>
        <v>0</v>
      </c>
      <c r="AH399" s="73" t="str">
        <f>TRIM(Table5[[#This Row],[severity]])</f>
        <v>Low</v>
      </c>
    </row>
    <row r="400" spans="1:34" ht="318" hidden="1">
      <c r="A400" s="72" t="s">
        <v>2178</v>
      </c>
      <c r="B400" s="73" t="s">
        <v>2179</v>
      </c>
      <c r="C400" s="73" t="s">
        <v>51</v>
      </c>
      <c r="D40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00" s="73" t="s">
        <v>2180</v>
      </c>
      <c r="F400" s="73" t="s">
        <v>2181</v>
      </c>
      <c r="G400" s="73">
        <v>8379368</v>
      </c>
      <c r="H400" s="73">
        <v>5</v>
      </c>
      <c r="I400" s="73" t="s">
        <v>2182</v>
      </c>
      <c r="J400" s="73" t="s">
        <v>2183</v>
      </c>
      <c r="K400" s="73" t="s">
        <v>2184</v>
      </c>
      <c r="L400" s="73" t="s">
        <v>2185</v>
      </c>
      <c r="M400" s="73" t="s">
        <v>2188</v>
      </c>
      <c r="N400" s="73" t="s">
        <v>2995</v>
      </c>
      <c r="O400" s="73" t="s">
        <v>62</v>
      </c>
      <c r="P400" s="73" t="s">
        <v>61</v>
      </c>
      <c r="Q400" s="73" t="s">
        <v>62</v>
      </c>
      <c r="R400" s="73" t="s">
        <v>76</v>
      </c>
      <c r="S400" s="73" t="s">
        <v>77</v>
      </c>
      <c r="T400" s="73" t="s">
        <v>61</v>
      </c>
      <c r="U400" s="73" t="s">
        <v>2157</v>
      </c>
      <c r="V400" s="73" t="s">
        <v>72</v>
      </c>
      <c r="W400" s="73" t="s">
        <v>62</v>
      </c>
      <c r="X400" s="73" t="s">
        <v>73</v>
      </c>
      <c r="Y400" s="73" t="s">
        <v>3187</v>
      </c>
      <c r="Z400" s="73" t="s">
        <v>3314</v>
      </c>
      <c r="AA400" s="73">
        <f>IF(Table5[[#This Row],[task_success]]="Yes",1,0)</f>
        <v>1</v>
      </c>
      <c r="AB400" s="73">
        <f>IF(Table5[[#This Row],[task_success]]="Partial",1,0)</f>
        <v>0</v>
      </c>
      <c r="AC400" s="73">
        <f>IF(Table5[[#This Row],[task_success]]="No",1,0)</f>
        <v>0</v>
      </c>
      <c r="AD400" s="73">
        <v>0</v>
      </c>
      <c r="AE400" s="73">
        <v>1</v>
      </c>
      <c r="AF400" s="73">
        <v>0</v>
      </c>
      <c r="AG400" s="74">
        <f>IF(OR(Table5[[#This Row],[severity]]="Medium",Table5[[#This Row],[severity]]="High"),1,0)</f>
        <v>0</v>
      </c>
      <c r="AH400" s="73" t="str">
        <f>TRIM(Table5[[#This Row],[severity]])</f>
        <v>Low</v>
      </c>
    </row>
    <row r="401" spans="1:34" ht="318" hidden="1">
      <c r="A401" s="75" t="s">
        <v>2178</v>
      </c>
      <c r="B401" s="76" t="s">
        <v>2179</v>
      </c>
      <c r="C401" s="76" t="s">
        <v>51</v>
      </c>
      <c r="D40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01" s="76" t="s">
        <v>2180</v>
      </c>
      <c r="F401" s="76" t="s">
        <v>2181</v>
      </c>
      <c r="G401" s="76">
        <v>8379368</v>
      </c>
      <c r="H401" s="76">
        <v>5</v>
      </c>
      <c r="I401" s="76" t="s">
        <v>2182</v>
      </c>
      <c r="J401" s="76" t="s">
        <v>2194</v>
      </c>
      <c r="K401" s="76" t="s">
        <v>2184</v>
      </c>
      <c r="L401" s="76" t="s">
        <v>2185</v>
      </c>
      <c r="M401" s="76" t="s">
        <v>2197</v>
      </c>
      <c r="N401" s="76" t="s">
        <v>2998</v>
      </c>
      <c r="O401" s="76" t="s">
        <v>62</v>
      </c>
      <c r="P401" s="76" t="s">
        <v>61</v>
      </c>
      <c r="Q401" s="76" t="s">
        <v>62</v>
      </c>
      <c r="R401" s="76" t="s">
        <v>76</v>
      </c>
      <c r="S401" s="76" t="s">
        <v>77</v>
      </c>
      <c r="T401" s="76" t="s">
        <v>61</v>
      </c>
      <c r="U401" s="76" t="s">
        <v>2157</v>
      </c>
      <c r="V401" s="76" t="s">
        <v>72</v>
      </c>
      <c r="W401" s="76" t="s">
        <v>62</v>
      </c>
      <c r="X401" s="76" t="s">
        <v>73</v>
      </c>
      <c r="Y401" s="76" t="s">
        <v>3187</v>
      </c>
      <c r="Z401" s="76" t="s">
        <v>3315</v>
      </c>
      <c r="AA401" s="73">
        <f>IF(Table5[[#This Row],[task_success]]="Yes",1,0)</f>
        <v>1</v>
      </c>
      <c r="AB401" s="73">
        <f>IF(Table5[[#This Row],[task_success]]="Partial",1,0)</f>
        <v>0</v>
      </c>
      <c r="AC401" s="73">
        <f>IF(Table5[[#This Row],[task_success]]="No",1,0)</f>
        <v>0</v>
      </c>
      <c r="AD401" s="76">
        <v>0</v>
      </c>
      <c r="AE401" s="76">
        <v>1</v>
      </c>
      <c r="AF401" s="76">
        <v>0</v>
      </c>
      <c r="AG401" s="74">
        <f>IF(OR(Table5[[#This Row],[severity]]="Medium",Table5[[#This Row],[severity]]="High"),1,0)</f>
        <v>0</v>
      </c>
      <c r="AH401" s="73" t="str">
        <f>TRIM(Table5[[#This Row],[severity]])</f>
        <v>Low</v>
      </c>
    </row>
    <row r="402" spans="1:34" ht="318" hidden="1">
      <c r="A402" s="72" t="s">
        <v>2178</v>
      </c>
      <c r="B402" s="73" t="s">
        <v>2179</v>
      </c>
      <c r="C402" s="73" t="s">
        <v>51</v>
      </c>
      <c r="D40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02" s="73" t="s">
        <v>2180</v>
      </c>
      <c r="F402" s="73" t="s">
        <v>2181</v>
      </c>
      <c r="G402" s="73">
        <v>8379368</v>
      </c>
      <c r="H402" s="73">
        <v>5</v>
      </c>
      <c r="I402" s="73" t="s">
        <v>2182</v>
      </c>
      <c r="J402" s="73" t="s">
        <v>2202</v>
      </c>
      <c r="K402" s="73" t="s">
        <v>2184</v>
      </c>
      <c r="L402" s="73" t="s">
        <v>2185</v>
      </c>
      <c r="M402" s="73" t="s">
        <v>594</v>
      </c>
      <c r="N402" s="73" t="s">
        <v>3001</v>
      </c>
      <c r="O402" s="73" t="s">
        <v>62</v>
      </c>
      <c r="P402" s="73" t="s">
        <v>61</v>
      </c>
      <c r="Q402" s="73" t="s">
        <v>62</v>
      </c>
      <c r="R402" s="73" t="s">
        <v>76</v>
      </c>
      <c r="S402" s="73" t="s">
        <v>77</v>
      </c>
      <c r="T402" s="73" t="s">
        <v>61</v>
      </c>
      <c r="U402" s="73" t="s">
        <v>2157</v>
      </c>
      <c r="V402" s="73" t="s">
        <v>72</v>
      </c>
      <c r="W402" s="73" t="s">
        <v>62</v>
      </c>
      <c r="X402" s="73" t="s">
        <v>73</v>
      </c>
      <c r="Y402" s="73" t="s">
        <v>3187</v>
      </c>
      <c r="Z402" s="73" t="s">
        <v>3316</v>
      </c>
      <c r="AA402" s="73">
        <f>IF(Table5[[#This Row],[task_success]]="Yes",1,0)</f>
        <v>1</v>
      </c>
      <c r="AB402" s="73">
        <f>IF(Table5[[#This Row],[task_success]]="Partial",1,0)</f>
        <v>0</v>
      </c>
      <c r="AC402" s="73">
        <f>IF(Table5[[#This Row],[task_success]]="No",1,0)</f>
        <v>0</v>
      </c>
      <c r="AD402" s="73">
        <v>0</v>
      </c>
      <c r="AE402" s="73">
        <v>1</v>
      </c>
      <c r="AF402" s="73">
        <v>0</v>
      </c>
      <c r="AG402" s="74">
        <f>IF(OR(Table5[[#This Row],[severity]]="Medium",Table5[[#This Row],[severity]]="High"),1,0)</f>
        <v>0</v>
      </c>
      <c r="AH402" s="73" t="str">
        <f>TRIM(Table5[[#This Row],[severity]])</f>
        <v>Low</v>
      </c>
    </row>
    <row r="403" spans="1:34" ht="318" hidden="1">
      <c r="A403" s="75" t="s">
        <v>2178</v>
      </c>
      <c r="B403" s="76" t="s">
        <v>2179</v>
      </c>
      <c r="C403" s="76" t="s">
        <v>51</v>
      </c>
      <c r="D40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03" s="76" t="s">
        <v>2180</v>
      </c>
      <c r="F403" s="76" t="s">
        <v>2181</v>
      </c>
      <c r="G403" s="76">
        <v>8379368</v>
      </c>
      <c r="H403" s="76">
        <v>5</v>
      </c>
      <c r="I403" s="76" t="s">
        <v>2182</v>
      </c>
      <c r="J403" s="76" t="s">
        <v>2207</v>
      </c>
      <c r="K403" s="76" t="s">
        <v>2184</v>
      </c>
      <c r="L403" s="76" t="s">
        <v>2185</v>
      </c>
      <c r="M403" s="76" t="s">
        <v>2210</v>
      </c>
      <c r="N403" s="76" t="s">
        <v>3004</v>
      </c>
      <c r="O403" s="76" t="s">
        <v>62</v>
      </c>
      <c r="P403" s="76" t="s">
        <v>61</v>
      </c>
      <c r="Q403" s="76" t="s">
        <v>62</v>
      </c>
      <c r="R403" s="76" t="s">
        <v>76</v>
      </c>
      <c r="S403" s="76" t="s">
        <v>77</v>
      </c>
      <c r="T403" s="76" t="s">
        <v>61</v>
      </c>
      <c r="U403" s="76" t="s">
        <v>2157</v>
      </c>
      <c r="V403" s="76" t="s">
        <v>72</v>
      </c>
      <c r="W403" s="76" t="s">
        <v>62</v>
      </c>
      <c r="X403" s="76" t="s">
        <v>73</v>
      </c>
      <c r="Y403" s="76" t="s">
        <v>3187</v>
      </c>
      <c r="Z403" s="76" t="s">
        <v>3317</v>
      </c>
      <c r="AA403" s="73">
        <f>IF(Table5[[#This Row],[task_success]]="Yes",1,0)</f>
        <v>1</v>
      </c>
      <c r="AB403" s="73">
        <f>IF(Table5[[#This Row],[task_success]]="Partial",1,0)</f>
        <v>0</v>
      </c>
      <c r="AC403" s="73">
        <f>IF(Table5[[#This Row],[task_success]]="No",1,0)</f>
        <v>0</v>
      </c>
      <c r="AD403" s="76">
        <v>0</v>
      </c>
      <c r="AE403" s="76">
        <v>1</v>
      </c>
      <c r="AF403" s="76">
        <v>0</v>
      </c>
      <c r="AG403" s="74">
        <f>IF(OR(Table5[[#This Row],[severity]]="Medium",Table5[[#This Row],[severity]]="High"),1,0)</f>
        <v>0</v>
      </c>
      <c r="AH403" s="73" t="str">
        <f>TRIM(Table5[[#This Row],[severity]])</f>
        <v>Low</v>
      </c>
    </row>
    <row r="404" spans="1:34" ht="318" hidden="1">
      <c r="A404" s="72" t="s">
        <v>2178</v>
      </c>
      <c r="B404" s="73" t="s">
        <v>2179</v>
      </c>
      <c r="C404" s="73" t="s">
        <v>51</v>
      </c>
      <c r="D40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04" s="73" t="s">
        <v>2180</v>
      </c>
      <c r="F404" s="73" t="s">
        <v>2181</v>
      </c>
      <c r="G404" s="73">
        <v>8379368</v>
      </c>
      <c r="H404" s="73">
        <v>5</v>
      </c>
      <c r="I404" s="73" t="s">
        <v>2182</v>
      </c>
      <c r="J404" s="73" t="s">
        <v>2215</v>
      </c>
      <c r="K404" s="73" t="s">
        <v>2184</v>
      </c>
      <c r="L404" s="73" t="s">
        <v>2185</v>
      </c>
      <c r="M404" s="73" t="s">
        <v>2218</v>
      </c>
      <c r="N404" s="73" t="s">
        <v>3008</v>
      </c>
      <c r="O404" s="73" t="s">
        <v>62</v>
      </c>
      <c r="P404" s="73" t="s">
        <v>61</v>
      </c>
      <c r="Q404" s="73" t="s">
        <v>62</v>
      </c>
      <c r="R404" s="73" t="s">
        <v>76</v>
      </c>
      <c r="S404" s="73" t="s">
        <v>77</v>
      </c>
      <c r="T404" s="73" t="s">
        <v>61</v>
      </c>
      <c r="U404" s="73" t="s">
        <v>2157</v>
      </c>
      <c r="V404" s="73" t="s">
        <v>72</v>
      </c>
      <c r="W404" s="73" t="s">
        <v>62</v>
      </c>
      <c r="X404" s="73" t="s">
        <v>73</v>
      </c>
      <c r="Y404" s="73" t="s">
        <v>3187</v>
      </c>
      <c r="Z404" s="73" t="s">
        <v>3318</v>
      </c>
      <c r="AA404" s="73">
        <f>IF(Table5[[#This Row],[task_success]]="Yes",1,0)</f>
        <v>1</v>
      </c>
      <c r="AB404" s="73">
        <f>IF(Table5[[#This Row],[task_success]]="Partial",1,0)</f>
        <v>0</v>
      </c>
      <c r="AC404" s="73">
        <f>IF(Table5[[#This Row],[task_success]]="No",1,0)</f>
        <v>0</v>
      </c>
      <c r="AD404" s="73">
        <v>0</v>
      </c>
      <c r="AE404" s="73">
        <v>1</v>
      </c>
      <c r="AF404" s="73">
        <v>0</v>
      </c>
      <c r="AG404" s="74">
        <f>IF(OR(Table5[[#This Row],[severity]]="Medium",Table5[[#This Row],[severity]]="High"),1,0)</f>
        <v>0</v>
      </c>
      <c r="AH404" s="73" t="str">
        <f>TRIM(Table5[[#This Row],[severity]])</f>
        <v>Low</v>
      </c>
    </row>
    <row r="405" spans="1:34" ht="318" hidden="1">
      <c r="A405" s="75" t="s">
        <v>2178</v>
      </c>
      <c r="B405" s="76" t="s">
        <v>2179</v>
      </c>
      <c r="C405" s="76" t="s">
        <v>51</v>
      </c>
      <c r="D40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05" s="76" t="s">
        <v>2223</v>
      </c>
      <c r="F405" s="76" t="s">
        <v>3010</v>
      </c>
      <c r="G405" s="78" t="s">
        <v>2225</v>
      </c>
      <c r="H405" s="76">
        <v>1</v>
      </c>
      <c r="I405" s="76" t="s">
        <v>2183</v>
      </c>
      <c r="J405" s="76" t="s">
        <v>2183</v>
      </c>
      <c r="K405" s="76" t="s">
        <v>2226</v>
      </c>
      <c r="L405" s="76" t="s">
        <v>2227</v>
      </c>
      <c r="M405" s="76" t="s">
        <v>2188</v>
      </c>
      <c r="N405" s="76" t="s">
        <v>3012</v>
      </c>
      <c r="O405" s="76" t="s">
        <v>62</v>
      </c>
      <c r="P405" s="76" t="s">
        <v>61</v>
      </c>
      <c r="Q405" s="76" t="s">
        <v>62</v>
      </c>
      <c r="R405" s="76" t="s">
        <v>76</v>
      </c>
      <c r="S405" s="76" t="s">
        <v>77</v>
      </c>
      <c r="T405" s="76" t="s">
        <v>61</v>
      </c>
      <c r="U405" s="76" t="s">
        <v>2157</v>
      </c>
      <c r="V405" s="76" t="s">
        <v>72</v>
      </c>
      <c r="W405" s="76" t="s">
        <v>62</v>
      </c>
      <c r="X405" s="76" t="s">
        <v>73</v>
      </c>
      <c r="Y405" s="76" t="s">
        <v>3187</v>
      </c>
      <c r="Z405" s="76" t="s">
        <v>3297</v>
      </c>
      <c r="AA405" s="73">
        <f>IF(Table5[[#This Row],[task_success]]="Yes",1,0)</f>
        <v>1</v>
      </c>
      <c r="AB405" s="73">
        <f>IF(Table5[[#This Row],[task_success]]="Partial",1,0)</f>
        <v>0</v>
      </c>
      <c r="AC405" s="73">
        <f>IF(Table5[[#This Row],[task_success]]="No",1,0)</f>
        <v>0</v>
      </c>
      <c r="AD405" s="76">
        <v>0</v>
      </c>
      <c r="AE405" s="76">
        <v>1</v>
      </c>
      <c r="AF405" s="76">
        <v>0</v>
      </c>
      <c r="AG405" s="74">
        <f>IF(OR(Table5[[#This Row],[severity]]="Medium",Table5[[#This Row],[severity]]="High"),1,0)</f>
        <v>0</v>
      </c>
      <c r="AH405" s="73" t="str">
        <f>TRIM(Table5[[#This Row],[severity]])</f>
        <v>Low</v>
      </c>
    </row>
    <row r="406" spans="1:34" ht="318" hidden="1">
      <c r="A406" s="72" t="s">
        <v>2178</v>
      </c>
      <c r="B406" s="73" t="s">
        <v>2179</v>
      </c>
      <c r="C406" s="73" t="s">
        <v>80</v>
      </c>
      <c r="D40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06" s="73" t="s">
        <v>2231</v>
      </c>
      <c r="F406" s="73" t="s">
        <v>2232</v>
      </c>
      <c r="G406" s="73" t="s">
        <v>2233</v>
      </c>
      <c r="H406" s="73">
        <v>1</v>
      </c>
      <c r="I406" s="73" t="s">
        <v>3014</v>
      </c>
      <c r="J406" s="73" t="s">
        <v>3014</v>
      </c>
      <c r="K406" s="73" t="s">
        <v>2235</v>
      </c>
      <c r="L406" s="73" t="s">
        <v>2236</v>
      </c>
      <c r="M406" s="73" t="s">
        <v>2239</v>
      </c>
      <c r="N406" s="73" t="s">
        <v>3016</v>
      </c>
      <c r="O406" s="73" t="s">
        <v>62</v>
      </c>
      <c r="P406" s="73" t="s">
        <v>61</v>
      </c>
      <c r="Q406" s="73" t="s">
        <v>62</v>
      </c>
      <c r="R406" s="73" t="s">
        <v>76</v>
      </c>
      <c r="S406" s="73" t="s">
        <v>77</v>
      </c>
      <c r="T406" s="73" t="s">
        <v>61</v>
      </c>
      <c r="U406" s="73" t="s">
        <v>2157</v>
      </c>
      <c r="V406" s="73" t="s">
        <v>72</v>
      </c>
      <c r="W406" s="73" t="s">
        <v>62</v>
      </c>
      <c r="X406" s="73" t="s">
        <v>73</v>
      </c>
      <c r="Y406" s="73" t="s">
        <v>3187</v>
      </c>
      <c r="Z406" s="73" t="s">
        <v>3642</v>
      </c>
      <c r="AA406" s="73">
        <f>IF(Table5[[#This Row],[task_success]]="Yes",1,0)</f>
        <v>1</v>
      </c>
      <c r="AB406" s="73">
        <f>IF(Table5[[#This Row],[task_success]]="Partial",1,0)</f>
        <v>0</v>
      </c>
      <c r="AC406" s="73">
        <f>IF(Table5[[#This Row],[task_success]]="No",1,0)</f>
        <v>0</v>
      </c>
      <c r="AD406" s="73">
        <v>0</v>
      </c>
      <c r="AE406" s="73">
        <v>1</v>
      </c>
      <c r="AF406" s="73">
        <v>0</v>
      </c>
      <c r="AG406" s="74">
        <f>IF(OR(Table5[[#This Row],[severity]]="Medium",Table5[[#This Row],[severity]]="High"),1,0)</f>
        <v>0</v>
      </c>
      <c r="AH406" s="73" t="str">
        <f>TRIM(Table5[[#This Row],[severity]])</f>
        <v>Low</v>
      </c>
    </row>
    <row r="407" spans="1:34" ht="318" hidden="1">
      <c r="A407" s="75" t="s">
        <v>2178</v>
      </c>
      <c r="B407" s="76" t="s">
        <v>2179</v>
      </c>
      <c r="C407" s="76" t="s">
        <v>80</v>
      </c>
      <c r="D40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07" s="76" t="s">
        <v>2243</v>
      </c>
      <c r="F407" s="76" t="s">
        <v>2244</v>
      </c>
      <c r="G407" s="76" t="s">
        <v>2245</v>
      </c>
      <c r="H407" s="76">
        <v>2</v>
      </c>
      <c r="I407" s="76" t="s">
        <v>2246</v>
      </c>
      <c r="J407" s="76" t="s">
        <v>2247</v>
      </c>
      <c r="K407" s="76" t="s">
        <v>3019</v>
      </c>
      <c r="L407" s="76" t="s">
        <v>2249</v>
      </c>
      <c r="M407" s="76" t="s">
        <v>2252</v>
      </c>
      <c r="N407" s="76" t="s">
        <v>3021</v>
      </c>
      <c r="O407" s="76" t="s">
        <v>62</v>
      </c>
      <c r="P407" s="76" t="s">
        <v>61</v>
      </c>
      <c r="Q407" s="76" t="s">
        <v>62</v>
      </c>
      <c r="R407" s="76" t="s">
        <v>76</v>
      </c>
      <c r="S407" s="76" t="s">
        <v>77</v>
      </c>
      <c r="T407" s="76" t="s">
        <v>61</v>
      </c>
      <c r="U407" s="76" t="s">
        <v>2157</v>
      </c>
      <c r="V407" s="76" t="s">
        <v>72</v>
      </c>
      <c r="W407" s="76" t="s">
        <v>62</v>
      </c>
      <c r="X407" s="76" t="s">
        <v>73</v>
      </c>
      <c r="Y407" s="76" t="s">
        <v>3187</v>
      </c>
      <c r="Z407" s="76" t="s">
        <v>3394</v>
      </c>
      <c r="AA407" s="73">
        <f>IF(Table5[[#This Row],[task_success]]="Yes",1,0)</f>
        <v>1</v>
      </c>
      <c r="AB407" s="73">
        <f>IF(Table5[[#This Row],[task_success]]="Partial",1,0)</f>
        <v>0</v>
      </c>
      <c r="AC407" s="73">
        <f>IF(Table5[[#This Row],[task_success]]="No",1,0)</f>
        <v>0</v>
      </c>
      <c r="AD407" s="76">
        <v>0</v>
      </c>
      <c r="AE407" s="76">
        <v>1</v>
      </c>
      <c r="AF407" s="76">
        <v>0</v>
      </c>
      <c r="AG407" s="74">
        <f>IF(OR(Table5[[#This Row],[severity]]="Medium",Table5[[#This Row],[severity]]="High"),1,0)</f>
        <v>0</v>
      </c>
      <c r="AH407" s="73" t="str">
        <f>TRIM(Table5[[#This Row],[severity]])</f>
        <v>Low</v>
      </c>
    </row>
    <row r="408" spans="1:34" ht="318" hidden="1">
      <c r="A408" s="72" t="s">
        <v>2178</v>
      </c>
      <c r="B408" s="73" t="s">
        <v>2179</v>
      </c>
      <c r="C408" s="73" t="s">
        <v>80</v>
      </c>
      <c r="D40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08" s="73" t="s">
        <v>2243</v>
      </c>
      <c r="F408" s="73" t="s">
        <v>2244</v>
      </c>
      <c r="G408" s="73" t="s">
        <v>2245</v>
      </c>
      <c r="H408" s="73">
        <v>2</v>
      </c>
      <c r="I408" s="73" t="s">
        <v>2246</v>
      </c>
      <c r="J408" s="73" t="s">
        <v>2256</v>
      </c>
      <c r="K408" s="73" t="s">
        <v>3019</v>
      </c>
      <c r="L408" s="73" t="s">
        <v>2249</v>
      </c>
      <c r="M408" s="73" t="s">
        <v>233</v>
      </c>
      <c r="N408" s="73" t="s">
        <v>3024</v>
      </c>
      <c r="O408" s="73" t="s">
        <v>62</v>
      </c>
      <c r="P408" s="73" t="s">
        <v>61</v>
      </c>
      <c r="Q408" s="73" t="s">
        <v>62</v>
      </c>
      <c r="R408" s="73" t="s">
        <v>76</v>
      </c>
      <c r="S408" s="73" t="s">
        <v>77</v>
      </c>
      <c r="T408" s="73" t="s">
        <v>61</v>
      </c>
      <c r="U408" s="73" t="s">
        <v>2157</v>
      </c>
      <c r="V408" s="73" t="s">
        <v>72</v>
      </c>
      <c r="W408" s="73" t="s">
        <v>62</v>
      </c>
      <c r="X408" s="73" t="s">
        <v>73</v>
      </c>
      <c r="Y408" s="73" t="s">
        <v>3187</v>
      </c>
      <c r="Z408" s="73" t="s">
        <v>3395</v>
      </c>
      <c r="AA408" s="73">
        <f>IF(Table5[[#This Row],[task_success]]="Yes",1,0)</f>
        <v>1</v>
      </c>
      <c r="AB408" s="73">
        <f>IF(Table5[[#This Row],[task_success]]="Partial",1,0)</f>
        <v>0</v>
      </c>
      <c r="AC408" s="73">
        <f>IF(Table5[[#This Row],[task_success]]="No",1,0)</f>
        <v>0</v>
      </c>
      <c r="AD408" s="73">
        <v>0</v>
      </c>
      <c r="AE408" s="73">
        <v>1</v>
      </c>
      <c r="AF408" s="73">
        <v>0</v>
      </c>
      <c r="AG408" s="74">
        <f>IF(OR(Table5[[#This Row],[severity]]="Medium",Table5[[#This Row],[severity]]="High"),1,0)</f>
        <v>0</v>
      </c>
      <c r="AH408" s="73" t="str">
        <f>TRIM(Table5[[#This Row],[severity]])</f>
        <v>Low</v>
      </c>
    </row>
    <row r="409" spans="1:34" ht="318" hidden="1">
      <c r="A409" s="75" t="s">
        <v>2178</v>
      </c>
      <c r="B409" s="76" t="s">
        <v>2179</v>
      </c>
      <c r="C409" s="76" t="s">
        <v>114</v>
      </c>
      <c r="D40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09" s="76" t="s">
        <v>2260</v>
      </c>
      <c r="F409" s="76" t="s">
        <v>3026</v>
      </c>
      <c r="G409" s="76" t="s">
        <v>2262</v>
      </c>
      <c r="H409" s="76">
        <v>1</v>
      </c>
      <c r="I409" s="76" t="s">
        <v>2263</v>
      </c>
      <c r="J409" s="76" t="s">
        <v>2263</v>
      </c>
      <c r="K409" s="76" t="s">
        <v>2264</v>
      </c>
      <c r="L409" s="76" t="s">
        <v>2265</v>
      </c>
      <c r="M409" s="76" t="s">
        <v>2268</v>
      </c>
      <c r="N409" s="76" t="s">
        <v>3028</v>
      </c>
      <c r="O409" s="76" t="s">
        <v>62</v>
      </c>
      <c r="P409" s="76" t="s">
        <v>61</v>
      </c>
      <c r="Q409" s="76" t="s">
        <v>62</v>
      </c>
      <c r="R409" s="76" t="s">
        <v>76</v>
      </c>
      <c r="S409" s="76" t="s">
        <v>77</v>
      </c>
      <c r="T409" s="76" t="s">
        <v>61</v>
      </c>
      <c r="U409" s="76" t="s">
        <v>2157</v>
      </c>
      <c r="V409" s="76" t="s">
        <v>72</v>
      </c>
      <c r="W409" s="76" t="s">
        <v>62</v>
      </c>
      <c r="X409" s="76" t="s">
        <v>73</v>
      </c>
      <c r="Y409" s="76" t="s">
        <v>3187</v>
      </c>
      <c r="Z409" s="76" t="s">
        <v>3587</v>
      </c>
      <c r="AA409" s="73">
        <f>IF(Table5[[#This Row],[task_success]]="Yes",1,0)</f>
        <v>1</v>
      </c>
      <c r="AB409" s="73">
        <f>IF(Table5[[#This Row],[task_success]]="Partial",1,0)</f>
        <v>0</v>
      </c>
      <c r="AC409" s="73">
        <f>IF(Table5[[#This Row],[task_success]]="No",1,0)</f>
        <v>0</v>
      </c>
      <c r="AD409" s="76">
        <v>0</v>
      </c>
      <c r="AE409" s="76">
        <v>1</v>
      </c>
      <c r="AF409" s="76">
        <v>0</v>
      </c>
      <c r="AG409" s="74">
        <f>IF(OR(Table5[[#This Row],[severity]]="Medium",Table5[[#This Row],[severity]]="High"),1,0)</f>
        <v>0</v>
      </c>
      <c r="AH409" s="73" t="str">
        <f>TRIM(Table5[[#This Row],[severity]])</f>
        <v>Low</v>
      </c>
    </row>
    <row r="410" spans="1:34" ht="409.6" hidden="1">
      <c r="A410" s="72" t="s">
        <v>2178</v>
      </c>
      <c r="B410" s="73" t="s">
        <v>2179</v>
      </c>
      <c r="C410" s="73" t="s">
        <v>149</v>
      </c>
      <c r="D41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10" s="73" t="s">
        <v>2272</v>
      </c>
      <c r="F410" s="73" t="s">
        <v>2273</v>
      </c>
      <c r="G410" s="73" t="s">
        <v>2274</v>
      </c>
      <c r="H410" s="73">
        <v>1</v>
      </c>
      <c r="I410" s="73" t="s">
        <v>2202</v>
      </c>
      <c r="J410" s="73" t="s">
        <v>2202</v>
      </c>
      <c r="K410" s="73" t="s">
        <v>2275</v>
      </c>
      <c r="L410" s="73" t="s">
        <v>2276</v>
      </c>
      <c r="M410" s="73" t="s">
        <v>594</v>
      </c>
      <c r="N410" s="73" t="s">
        <v>3031</v>
      </c>
      <c r="O410" s="73" t="s">
        <v>62</v>
      </c>
      <c r="P410" s="73" t="s">
        <v>61</v>
      </c>
      <c r="Q410" s="73" t="s">
        <v>62</v>
      </c>
      <c r="R410" s="73" t="s">
        <v>76</v>
      </c>
      <c r="S410" s="73" t="s">
        <v>77</v>
      </c>
      <c r="T410" s="73" t="s">
        <v>61</v>
      </c>
      <c r="U410" s="73" t="s">
        <v>2280</v>
      </c>
      <c r="V410" s="73" t="s">
        <v>72</v>
      </c>
      <c r="W410" s="73" t="s">
        <v>62</v>
      </c>
      <c r="X410" s="73" t="s">
        <v>73</v>
      </c>
      <c r="Y410" s="73" t="s">
        <v>3187</v>
      </c>
      <c r="Z410" s="73" t="s">
        <v>3432</v>
      </c>
      <c r="AA410" s="73">
        <f>IF(Table5[[#This Row],[task_success]]="Yes",1,0)</f>
        <v>1</v>
      </c>
      <c r="AB410" s="73">
        <f>IF(Table5[[#This Row],[task_success]]="Partial",1,0)</f>
        <v>0</v>
      </c>
      <c r="AC410" s="73">
        <f>IF(Table5[[#This Row],[task_success]]="No",1,0)</f>
        <v>0</v>
      </c>
      <c r="AD410" s="73">
        <v>0</v>
      </c>
      <c r="AE410" s="73">
        <v>1</v>
      </c>
      <c r="AF410" s="73">
        <v>0</v>
      </c>
      <c r="AG410" s="74">
        <f>IF(OR(Table5[[#This Row],[severity]]="Medium",Table5[[#This Row],[severity]]="High"),1,0)</f>
        <v>0</v>
      </c>
      <c r="AH410" s="73" t="str">
        <f>TRIM(Table5[[#This Row],[severity]])</f>
        <v>Low</v>
      </c>
    </row>
    <row r="411" spans="1:34" ht="318" hidden="1">
      <c r="A411" s="75" t="s">
        <v>2282</v>
      </c>
      <c r="B411" s="76" t="s">
        <v>2283</v>
      </c>
      <c r="C411" s="76" t="s">
        <v>80</v>
      </c>
      <c r="D41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11" s="76" t="s">
        <v>2284</v>
      </c>
      <c r="F411" s="76" t="s">
        <v>2285</v>
      </c>
      <c r="G411" s="76" t="s">
        <v>2286</v>
      </c>
      <c r="H411" s="76">
        <v>1</v>
      </c>
      <c r="I411" s="76" t="s">
        <v>2287</v>
      </c>
      <c r="J411" s="76" t="s">
        <v>2287</v>
      </c>
      <c r="K411" s="76" t="s">
        <v>2288</v>
      </c>
      <c r="L411" s="76" t="s">
        <v>2289</v>
      </c>
      <c r="M411" s="76" t="s">
        <v>2292</v>
      </c>
      <c r="N411" s="76" t="s">
        <v>3034</v>
      </c>
      <c r="O411" s="76" t="s">
        <v>62</v>
      </c>
      <c r="P411" s="76" t="s">
        <v>61</v>
      </c>
      <c r="Q411" s="76" t="s">
        <v>62</v>
      </c>
      <c r="R411" s="76" t="s">
        <v>76</v>
      </c>
      <c r="S411" s="76" t="s">
        <v>77</v>
      </c>
      <c r="T411" s="76" t="s">
        <v>61</v>
      </c>
      <c r="U411" s="76" t="s">
        <v>2157</v>
      </c>
      <c r="V411" s="76" t="s">
        <v>72</v>
      </c>
      <c r="W411" s="76" t="s">
        <v>62</v>
      </c>
      <c r="X411" s="76" t="s">
        <v>73</v>
      </c>
      <c r="Y411" s="76" t="s">
        <v>3187</v>
      </c>
      <c r="Z411" s="76" t="s">
        <v>3621</v>
      </c>
      <c r="AA411" s="73">
        <f>IF(Table5[[#This Row],[task_success]]="Yes",1,0)</f>
        <v>1</v>
      </c>
      <c r="AB411" s="73">
        <f>IF(Table5[[#This Row],[task_success]]="Partial",1,0)</f>
        <v>0</v>
      </c>
      <c r="AC411" s="73">
        <f>IF(Table5[[#This Row],[task_success]]="No",1,0)</f>
        <v>0</v>
      </c>
      <c r="AD411" s="76">
        <v>0</v>
      </c>
      <c r="AE411" s="76">
        <v>1</v>
      </c>
      <c r="AF411" s="76">
        <v>0</v>
      </c>
      <c r="AG411" s="74">
        <f>IF(OR(Table5[[#This Row],[severity]]="Medium",Table5[[#This Row],[severity]]="High"),1,0)</f>
        <v>0</v>
      </c>
      <c r="AH411" s="73" t="str">
        <f>TRIM(Table5[[#This Row],[severity]])</f>
        <v>Low</v>
      </c>
    </row>
    <row r="412" spans="1:34" ht="318" hidden="1">
      <c r="A412" s="72" t="s">
        <v>2282</v>
      </c>
      <c r="B412" s="73" t="s">
        <v>2283</v>
      </c>
      <c r="C412" s="73" t="s">
        <v>149</v>
      </c>
      <c r="D41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12" s="73" t="s">
        <v>2296</v>
      </c>
      <c r="F412" s="73" t="s">
        <v>2297</v>
      </c>
      <c r="G412" s="73" t="s">
        <v>2298</v>
      </c>
      <c r="H412" s="73">
        <v>1</v>
      </c>
      <c r="I412" s="73" t="s">
        <v>2299</v>
      </c>
      <c r="J412" s="73" t="s">
        <v>2299</v>
      </c>
      <c r="K412" s="73" t="s">
        <v>2300</v>
      </c>
      <c r="L412" s="73" t="s">
        <v>2301</v>
      </c>
      <c r="M412" s="73" t="s">
        <v>2304</v>
      </c>
      <c r="N412" s="73" t="s">
        <v>3037</v>
      </c>
      <c r="O412" s="73" t="s">
        <v>62</v>
      </c>
      <c r="P412" s="73" t="s">
        <v>61</v>
      </c>
      <c r="Q412" s="73" t="s">
        <v>62</v>
      </c>
      <c r="R412" s="73" t="s">
        <v>76</v>
      </c>
      <c r="S412" s="73" t="s">
        <v>77</v>
      </c>
      <c r="T412" s="73" t="s">
        <v>61</v>
      </c>
      <c r="U412" s="73" t="s">
        <v>2157</v>
      </c>
      <c r="V412" s="73" t="s">
        <v>72</v>
      </c>
      <c r="W412" s="73" t="s">
        <v>62</v>
      </c>
      <c r="X412" s="73" t="s">
        <v>73</v>
      </c>
      <c r="Y412" s="73" t="s">
        <v>3187</v>
      </c>
      <c r="Z412" s="73" t="s">
        <v>3692</v>
      </c>
      <c r="AA412" s="73">
        <f>IF(Table5[[#This Row],[task_success]]="Yes",1,0)</f>
        <v>1</v>
      </c>
      <c r="AB412" s="73">
        <f>IF(Table5[[#This Row],[task_success]]="Partial",1,0)</f>
        <v>0</v>
      </c>
      <c r="AC412" s="73">
        <f>IF(Table5[[#This Row],[task_success]]="No",1,0)</f>
        <v>0</v>
      </c>
      <c r="AD412" s="73">
        <v>0</v>
      </c>
      <c r="AE412" s="73">
        <v>1</v>
      </c>
      <c r="AF412" s="73">
        <v>0</v>
      </c>
      <c r="AG412" s="74">
        <f>IF(OR(Table5[[#This Row],[severity]]="Medium",Table5[[#This Row],[severity]]="High"),1,0)</f>
        <v>0</v>
      </c>
      <c r="AH412" s="73" t="str">
        <f>TRIM(Table5[[#This Row],[severity]])</f>
        <v>Low</v>
      </c>
    </row>
    <row r="413" spans="1:34" ht="409.6" hidden="1">
      <c r="A413" s="75" t="s">
        <v>2282</v>
      </c>
      <c r="B413" s="76" t="s">
        <v>2283</v>
      </c>
      <c r="C413" s="76" t="s">
        <v>149</v>
      </c>
      <c r="D41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13" s="76" t="s">
        <v>2308</v>
      </c>
      <c r="F413" s="76" t="s">
        <v>2309</v>
      </c>
      <c r="G413" s="76" t="s">
        <v>2310</v>
      </c>
      <c r="H413" s="76">
        <v>6</v>
      </c>
      <c r="I413" s="76" t="s">
        <v>2311</v>
      </c>
      <c r="J413" s="76" t="s">
        <v>2312</v>
      </c>
      <c r="K413" s="76" t="s">
        <v>3040</v>
      </c>
      <c r="L413" s="76" t="s">
        <v>2314</v>
      </c>
      <c r="M413" s="76" t="s">
        <v>2318</v>
      </c>
      <c r="N413" s="76" t="s">
        <v>3043</v>
      </c>
      <c r="O413" s="76" t="s">
        <v>62</v>
      </c>
      <c r="P413" s="76" t="s">
        <v>61</v>
      </c>
      <c r="Q413" s="76" t="s">
        <v>62</v>
      </c>
      <c r="R413" s="76" t="s">
        <v>76</v>
      </c>
      <c r="S413" s="76" t="s">
        <v>77</v>
      </c>
      <c r="T413" s="76" t="s">
        <v>61</v>
      </c>
      <c r="U413" s="76" t="s">
        <v>2320</v>
      </c>
      <c r="V413" s="76" t="s">
        <v>72</v>
      </c>
      <c r="W413" s="76" t="s">
        <v>62</v>
      </c>
      <c r="X413" s="76" t="s">
        <v>73</v>
      </c>
      <c r="Y413" s="76" t="s">
        <v>3187</v>
      </c>
      <c r="Z413" s="76" t="s">
        <v>3288</v>
      </c>
      <c r="AA413" s="73">
        <f>IF(Table5[[#This Row],[task_success]]="Yes",1,0)</f>
        <v>1</v>
      </c>
      <c r="AB413" s="73">
        <f>IF(Table5[[#This Row],[task_success]]="Partial",1,0)</f>
        <v>0</v>
      </c>
      <c r="AC413" s="73">
        <f>IF(Table5[[#This Row],[task_success]]="No",1,0)</f>
        <v>0</v>
      </c>
      <c r="AD413" s="76">
        <v>0</v>
      </c>
      <c r="AE413" s="76">
        <v>1</v>
      </c>
      <c r="AF413" s="76">
        <v>0</v>
      </c>
      <c r="AG413" s="74">
        <f>IF(OR(Table5[[#This Row],[severity]]="Medium",Table5[[#This Row],[severity]]="High"),1,0)</f>
        <v>0</v>
      </c>
      <c r="AH413" s="73" t="str">
        <f>TRIM(Table5[[#This Row],[severity]])</f>
        <v>Low</v>
      </c>
    </row>
    <row r="414" spans="1:34" ht="409.6" hidden="1">
      <c r="A414" s="72" t="s">
        <v>2282</v>
      </c>
      <c r="B414" s="73" t="s">
        <v>2283</v>
      </c>
      <c r="C414" s="73" t="s">
        <v>149</v>
      </c>
      <c r="D41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14" s="73" t="s">
        <v>2308</v>
      </c>
      <c r="F414" s="73" t="s">
        <v>2309</v>
      </c>
      <c r="G414" s="73" t="s">
        <v>2310</v>
      </c>
      <c r="H414" s="73">
        <v>6</v>
      </c>
      <c r="I414" s="73" t="s">
        <v>2311</v>
      </c>
      <c r="J414" s="73" t="s">
        <v>2324</v>
      </c>
      <c r="K414" s="73" t="s">
        <v>3040</v>
      </c>
      <c r="L414" s="73" t="s">
        <v>2314</v>
      </c>
      <c r="M414" s="73" t="s">
        <v>2328</v>
      </c>
      <c r="N414" s="73" t="s">
        <v>3048</v>
      </c>
      <c r="O414" s="73" t="s">
        <v>62</v>
      </c>
      <c r="P414" s="73" t="s">
        <v>61</v>
      </c>
      <c r="Q414" s="73" t="s">
        <v>62</v>
      </c>
      <c r="R414" s="73" t="s">
        <v>76</v>
      </c>
      <c r="S414" s="73" t="s">
        <v>77</v>
      </c>
      <c r="T414" s="73" t="s">
        <v>61</v>
      </c>
      <c r="U414" s="73" t="s">
        <v>2330</v>
      </c>
      <c r="V414" s="73" t="s">
        <v>72</v>
      </c>
      <c r="W414" s="73" t="s">
        <v>62</v>
      </c>
      <c r="X414" s="73" t="s">
        <v>73</v>
      </c>
      <c r="Y414" s="73" t="s">
        <v>3187</v>
      </c>
      <c r="Z414" s="73" t="s">
        <v>3289</v>
      </c>
      <c r="AA414" s="73">
        <f>IF(Table5[[#This Row],[task_success]]="Yes",1,0)</f>
        <v>1</v>
      </c>
      <c r="AB414" s="73">
        <f>IF(Table5[[#This Row],[task_success]]="Partial",1,0)</f>
        <v>0</v>
      </c>
      <c r="AC414" s="73">
        <f>IF(Table5[[#This Row],[task_success]]="No",1,0)</f>
        <v>0</v>
      </c>
      <c r="AD414" s="73">
        <v>0</v>
      </c>
      <c r="AE414" s="73">
        <v>1</v>
      </c>
      <c r="AF414" s="73">
        <v>0</v>
      </c>
      <c r="AG414" s="74">
        <f>IF(OR(Table5[[#This Row],[severity]]="Medium",Table5[[#This Row],[severity]]="High"),1,0)</f>
        <v>0</v>
      </c>
      <c r="AH414" s="73" t="str">
        <f>TRIM(Table5[[#This Row],[severity]])</f>
        <v>Low</v>
      </c>
    </row>
    <row r="415" spans="1:34" ht="409.6" hidden="1">
      <c r="A415" s="75" t="s">
        <v>2282</v>
      </c>
      <c r="B415" s="76" t="s">
        <v>2283</v>
      </c>
      <c r="C415" s="76" t="s">
        <v>149</v>
      </c>
      <c r="D41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15" s="76" t="s">
        <v>2308</v>
      </c>
      <c r="F415" s="76" t="s">
        <v>2309</v>
      </c>
      <c r="G415" s="76" t="s">
        <v>2310</v>
      </c>
      <c r="H415" s="76">
        <v>6</v>
      </c>
      <c r="I415" s="76" t="s">
        <v>2311</v>
      </c>
      <c r="J415" s="76" t="s">
        <v>2333</v>
      </c>
      <c r="K415" s="76" t="s">
        <v>3040</v>
      </c>
      <c r="L415" s="76" t="s">
        <v>2314</v>
      </c>
      <c r="M415" s="76" t="s">
        <v>2337</v>
      </c>
      <c r="N415" s="76" t="s">
        <v>3054</v>
      </c>
      <c r="O415" s="76" t="s">
        <v>62</v>
      </c>
      <c r="P415" s="76" t="s">
        <v>61</v>
      </c>
      <c r="Q415" s="76" t="s">
        <v>62</v>
      </c>
      <c r="R415" s="76" t="s">
        <v>76</v>
      </c>
      <c r="S415" s="76" t="s">
        <v>77</v>
      </c>
      <c r="T415" s="76" t="s">
        <v>61</v>
      </c>
      <c r="U415" s="76" t="s">
        <v>2280</v>
      </c>
      <c r="V415" s="76" t="s">
        <v>72</v>
      </c>
      <c r="W415" s="76" t="s">
        <v>62</v>
      </c>
      <c r="X415" s="76" t="s">
        <v>73</v>
      </c>
      <c r="Y415" s="76" t="s">
        <v>3187</v>
      </c>
      <c r="Z415" s="76" t="s">
        <v>3290</v>
      </c>
      <c r="AA415" s="73">
        <f>IF(Table5[[#This Row],[task_success]]="Yes",1,0)</f>
        <v>1</v>
      </c>
      <c r="AB415" s="73">
        <f>IF(Table5[[#This Row],[task_success]]="Partial",1,0)</f>
        <v>0</v>
      </c>
      <c r="AC415" s="73">
        <f>IF(Table5[[#This Row],[task_success]]="No",1,0)</f>
        <v>0</v>
      </c>
      <c r="AD415" s="76">
        <v>0</v>
      </c>
      <c r="AE415" s="76">
        <v>1</v>
      </c>
      <c r="AF415" s="76">
        <v>0</v>
      </c>
      <c r="AG415" s="74">
        <f>IF(OR(Table5[[#This Row],[severity]]="Medium",Table5[[#This Row],[severity]]="High"),1,0)</f>
        <v>0</v>
      </c>
      <c r="AH415" s="73" t="str">
        <f>TRIM(Table5[[#This Row],[severity]])</f>
        <v>Low</v>
      </c>
    </row>
    <row r="416" spans="1:34" ht="334.5" hidden="1">
      <c r="A416" s="72" t="s">
        <v>2282</v>
      </c>
      <c r="B416" s="73" t="s">
        <v>2283</v>
      </c>
      <c r="C416" s="73" t="s">
        <v>149</v>
      </c>
      <c r="D41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16" s="73" t="s">
        <v>2308</v>
      </c>
      <c r="F416" s="73" t="s">
        <v>2309</v>
      </c>
      <c r="G416" s="73" t="s">
        <v>2310</v>
      </c>
      <c r="H416" s="73">
        <v>6</v>
      </c>
      <c r="I416" s="73" t="s">
        <v>2311</v>
      </c>
      <c r="J416" s="73" t="s">
        <v>2342</v>
      </c>
      <c r="K416" s="73" t="s">
        <v>3040</v>
      </c>
      <c r="L416" s="73" t="s">
        <v>2314</v>
      </c>
      <c r="M416" s="73" t="s">
        <v>2346</v>
      </c>
      <c r="N416" s="73" t="s">
        <v>3060</v>
      </c>
      <c r="O416" s="73" t="s">
        <v>62</v>
      </c>
      <c r="P416" s="73" t="s">
        <v>61</v>
      </c>
      <c r="Q416" s="73" t="s">
        <v>62</v>
      </c>
      <c r="R416" s="73" t="s">
        <v>76</v>
      </c>
      <c r="S416" s="73" t="s">
        <v>77</v>
      </c>
      <c r="T416" s="73" t="s">
        <v>61</v>
      </c>
      <c r="U416" s="73" t="s">
        <v>2157</v>
      </c>
      <c r="V416" s="73" t="s">
        <v>72</v>
      </c>
      <c r="W416" s="73" t="s">
        <v>62</v>
      </c>
      <c r="X416" s="73" t="s">
        <v>73</v>
      </c>
      <c r="Y416" s="73" t="s">
        <v>3187</v>
      </c>
      <c r="Z416" s="73" t="s">
        <v>3291</v>
      </c>
      <c r="AA416" s="73">
        <f>IF(Table5[[#This Row],[task_success]]="Yes",1,0)</f>
        <v>1</v>
      </c>
      <c r="AB416" s="73">
        <f>IF(Table5[[#This Row],[task_success]]="Partial",1,0)</f>
        <v>0</v>
      </c>
      <c r="AC416" s="73">
        <f>IF(Table5[[#This Row],[task_success]]="No",1,0)</f>
        <v>0</v>
      </c>
      <c r="AD416" s="73">
        <v>0</v>
      </c>
      <c r="AE416" s="73">
        <v>1</v>
      </c>
      <c r="AF416" s="73">
        <v>0</v>
      </c>
      <c r="AG416" s="74">
        <f>IF(OR(Table5[[#This Row],[severity]]="Medium",Table5[[#This Row],[severity]]="High"),1,0)</f>
        <v>0</v>
      </c>
      <c r="AH416" s="73" t="str">
        <f>TRIM(Table5[[#This Row],[severity]])</f>
        <v>Low</v>
      </c>
    </row>
    <row r="417" spans="1:34" ht="334.5" hidden="1">
      <c r="A417" s="75" t="s">
        <v>2282</v>
      </c>
      <c r="B417" s="76" t="s">
        <v>2283</v>
      </c>
      <c r="C417" s="76" t="s">
        <v>149</v>
      </c>
      <c r="D41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17" s="76" t="s">
        <v>2308</v>
      </c>
      <c r="F417" s="76" t="s">
        <v>2309</v>
      </c>
      <c r="G417" s="76" t="s">
        <v>2310</v>
      </c>
      <c r="H417" s="76">
        <v>6</v>
      </c>
      <c r="I417" s="76" t="s">
        <v>2311</v>
      </c>
      <c r="J417" s="76" t="s">
        <v>2312</v>
      </c>
      <c r="K417" s="76" t="s">
        <v>3040</v>
      </c>
      <c r="L417" s="76" t="s">
        <v>2314</v>
      </c>
      <c r="M417" s="76" t="s">
        <v>2353</v>
      </c>
      <c r="N417" s="76" t="s">
        <v>3064</v>
      </c>
      <c r="O417" s="76" t="s">
        <v>62</v>
      </c>
      <c r="P417" s="76" t="s">
        <v>61</v>
      </c>
      <c r="Q417" s="76" t="s">
        <v>62</v>
      </c>
      <c r="R417" s="76" t="s">
        <v>76</v>
      </c>
      <c r="S417" s="76" t="s">
        <v>77</v>
      </c>
      <c r="T417" s="76" t="s">
        <v>61</v>
      </c>
      <c r="U417" s="76" t="s">
        <v>2157</v>
      </c>
      <c r="V417" s="76" t="s">
        <v>72</v>
      </c>
      <c r="W417" s="76" t="s">
        <v>62</v>
      </c>
      <c r="X417" s="76" t="s">
        <v>73</v>
      </c>
      <c r="Y417" s="76" t="s">
        <v>3187</v>
      </c>
      <c r="Z417" s="76" t="s">
        <v>3292</v>
      </c>
      <c r="AA417" s="73">
        <f>IF(Table5[[#This Row],[task_success]]="Yes",1,0)</f>
        <v>1</v>
      </c>
      <c r="AB417" s="73">
        <f>IF(Table5[[#This Row],[task_success]]="Partial",1,0)</f>
        <v>0</v>
      </c>
      <c r="AC417" s="73">
        <f>IF(Table5[[#This Row],[task_success]]="No",1,0)</f>
        <v>0</v>
      </c>
      <c r="AD417" s="76">
        <v>0</v>
      </c>
      <c r="AE417" s="76">
        <v>1</v>
      </c>
      <c r="AF417" s="76">
        <v>0</v>
      </c>
      <c r="AG417" s="74">
        <f>IF(OR(Table5[[#This Row],[severity]]="Medium",Table5[[#This Row],[severity]]="High"),1,0)</f>
        <v>0</v>
      </c>
      <c r="AH417" s="73" t="str">
        <f>TRIM(Table5[[#This Row],[severity]])</f>
        <v>Low</v>
      </c>
    </row>
    <row r="418" spans="1:34" ht="409.6" hidden="1">
      <c r="A418" s="72" t="s">
        <v>2282</v>
      </c>
      <c r="B418" s="73" t="s">
        <v>2283</v>
      </c>
      <c r="C418" s="73" t="s">
        <v>149</v>
      </c>
      <c r="D41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18" s="73" t="s">
        <v>2308</v>
      </c>
      <c r="F418" s="73" t="s">
        <v>2309</v>
      </c>
      <c r="G418" s="73" t="s">
        <v>2310</v>
      </c>
      <c r="H418" s="73">
        <v>6</v>
      </c>
      <c r="I418" s="73" t="s">
        <v>2311</v>
      </c>
      <c r="J418" s="73" t="s">
        <v>2357</v>
      </c>
      <c r="K418" s="73" t="s">
        <v>3040</v>
      </c>
      <c r="L418" s="73" t="s">
        <v>2314</v>
      </c>
      <c r="M418" s="73" t="s">
        <v>2361</v>
      </c>
      <c r="N418" s="73" t="s">
        <v>3067</v>
      </c>
      <c r="O418" s="73" t="s">
        <v>62</v>
      </c>
      <c r="P418" s="73" t="s">
        <v>61</v>
      </c>
      <c r="Q418" s="73" t="s">
        <v>62</v>
      </c>
      <c r="R418" s="73" t="s">
        <v>76</v>
      </c>
      <c r="S418" s="73" t="s">
        <v>77</v>
      </c>
      <c r="T418" s="73" t="s">
        <v>61</v>
      </c>
      <c r="U418" s="73" t="s">
        <v>2363</v>
      </c>
      <c r="V418" s="73" t="s">
        <v>72</v>
      </c>
      <c r="W418" s="73" t="s">
        <v>62</v>
      </c>
      <c r="X418" s="73" t="s">
        <v>73</v>
      </c>
      <c r="Y418" s="73" t="s">
        <v>3187</v>
      </c>
      <c r="Z418" s="73" t="s">
        <v>3293</v>
      </c>
      <c r="AA418" s="73">
        <f>IF(Table5[[#This Row],[task_success]]="Yes",1,0)</f>
        <v>1</v>
      </c>
      <c r="AB418" s="73">
        <f>IF(Table5[[#This Row],[task_success]]="Partial",1,0)</f>
        <v>0</v>
      </c>
      <c r="AC418" s="73">
        <f>IF(Table5[[#This Row],[task_success]]="No",1,0)</f>
        <v>0</v>
      </c>
      <c r="AD418" s="73">
        <v>0</v>
      </c>
      <c r="AE418" s="73">
        <v>1</v>
      </c>
      <c r="AF418" s="73">
        <v>0</v>
      </c>
      <c r="AG418" s="74">
        <f>IF(OR(Table5[[#This Row],[severity]]="Medium",Table5[[#This Row],[severity]]="High"),1,0)</f>
        <v>0</v>
      </c>
      <c r="AH418" s="73" t="str">
        <f>TRIM(Table5[[#This Row],[severity]])</f>
        <v>Low</v>
      </c>
    </row>
    <row r="419" spans="1:34" ht="409.6" hidden="1">
      <c r="A419" s="75" t="s">
        <v>2282</v>
      </c>
      <c r="B419" s="76" t="s">
        <v>2283</v>
      </c>
      <c r="C419" s="76" t="s">
        <v>180</v>
      </c>
      <c r="D41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419" s="76" t="s">
        <v>2366</v>
      </c>
      <c r="F419" s="76" t="s">
        <v>2367</v>
      </c>
      <c r="G419" s="76" t="s">
        <v>2368</v>
      </c>
      <c r="H419" s="76">
        <v>1</v>
      </c>
      <c r="I419" s="76" t="s">
        <v>2357</v>
      </c>
      <c r="J419" s="76" t="s">
        <v>2357</v>
      </c>
      <c r="K419" s="76" t="s">
        <v>3071</v>
      </c>
      <c r="L419" s="76" t="s">
        <v>2370</v>
      </c>
      <c r="M419" s="76" t="s">
        <v>2361</v>
      </c>
      <c r="N419" s="76" t="s">
        <v>3073</v>
      </c>
      <c r="O419" s="76" t="s">
        <v>62</v>
      </c>
      <c r="P419" s="76" t="s">
        <v>61</v>
      </c>
      <c r="Q419" s="76" t="s">
        <v>62</v>
      </c>
      <c r="R419" s="76" t="s">
        <v>76</v>
      </c>
      <c r="S419" s="76" t="s">
        <v>77</v>
      </c>
      <c r="T419" s="76" t="s">
        <v>61</v>
      </c>
      <c r="U419" s="76" t="s">
        <v>2373</v>
      </c>
      <c r="V419" s="76" t="s">
        <v>72</v>
      </c>
      <c r="W419" s="76" t="s">
        <v>61</v>
      </c>
      <c r="X419" s="76" t="s">
        <v>506</v>
      </c>
      <c r="Y419" s="76" t="s">
        <v>3187</v>
      </c>
      <c r="Z419" s="76" t="s">
        <v>3889</v>
      </c>
      <c r="AA419" s="73">
        <f>IF(Table5[[#This Row],[task_success]]="Yes",1,0)</f>
        <v>1</v>
      </c>
      <c r="AB419" s="73">
        <f>IF(Table5[[#This Row],[task_success]]="Partial",1,0)</f>
        <v>0</v>
      </c>
      <c r="AC419" s="73">
        <f>IF(Table5[[#This Row],[task_success]]="No",1,0)</f>
        <v>0</v>
      </c>
      <c r="AD419" s="76">
        <v>0</v>
      </c>
      <c r="AE419" s="76">
        <v>1</v>
      </c>
      <c r="AF419" s="76">
        <v>0</v>
      </c>
      <c r="AG419" s="74">
        <f>IF(OR(Table5[[#This Row],[severity]]="Medium",Table5[[#This Row],[severity]]="High"),1,0)</f>
        <v>0</v>
      </c>
      <c r="AH419" s="73" t="str">
        <f>TRIM(Table5[[#This Row],[severity]])</f>
        <v>Low</v>
      </c>
    </row>
    <row r="420" spans="1:34" ht="318" hidden="1">
      <c r="A420" s="72" t="s">
        <v>2375</v>
      </c>
      <c r="B420" s="73" t="s">
        <v>2376</v>
      </c>
      <c r="C420" s="73" t="s">
        <v>51</v>
      </c>
      <c r="D42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20" s="73" t="s">
        <v>2377</v>
      </c>
      <c r="F420" s="73" t="s">
        <v>2378</v>
      </c>
      <c r="G420" s="73" t="s">
        <v>2379</v>
      </c>
      <c r="H420" s="73">
        <v>2</v>
      </c>
      <c r="I420" s="73" t="s">
        <v>2380</v>
      </c>
      <c r="J420" s="73" t="s">
        <v>2381</v>
      </c>
      <c r="K420" s="73" t="s">
        <v>2382</v>
      </c>
      <c r="L420" s="73" t="s">
        <v>2383</v>
      </c>
      <c r="M420" s="73" t="s">
        <v>2386</v>
      </c>
      <c r="N420" s="73" t="s">
        <v>3077</v>
      </c>
      <c r="O420" s="73" t="s">
        <v>62</v>
      </c>
      <c r="P420" s="73" t="s">
        <v>61</v>
      </c>
      <c r="Q420" s="73" t="s">
        <v>62</v>
      </c>
      <c r="R420" s="73" t="s">
        <v>76</v>
      </c>
      <c r="S420" s="73" t="s">
        <v>77</v>
      </c>
      <c r="T420" s="73" t="s">
        <v>61</v>
      </c>
      <c r="U420" s="73" t="s">
        <v>2157</v>
      </c>
      <c r="V420" s="73" t="s">
        <v>72</v>
      </c>
      <c r="W420" s="73" t="s">
        <v>62</v>
      </c>
      <c r="X420" s="73" t="s">
        <v>73</v>
      </c>
      <c r="Y420" s="73" t="s">
        <v>3187</v>
      </c>
      <c r="Z420" s="73" t="s">
        <v>3488</v>
      </c>
      <c r="AA420" s="73">
        <f>IF(Table5[[#This Row],[task_success]]="Yes",1,0)</f>
        <v>1</v>
      </c>
      <c r="AB420" s="73">
        <f>IF(Table5[[#This Row],[task_success]]="Partial",1,0)</f>
        <v>0</v>
      </c>
      <c r="AC420" s="73">
        <f>IF(Table5[[#This Row],[task_success]]="No",1,0)</f>
        <v>0</v>
      </c>
      <c r="AD420" s="73">
        <v>0</v>
      </c>
      <c r="AE420" s="73">
        <v>1</v>
      </c>
      <c r="AF420" s="73">
        <v>0</v>
      </c>
      <c r="AG420" s="74">
        <f>IF(OR(Table5[[#This Row],[severity]]="Medium",Table5[[#This Row],[severity]]="High"),1,0)</f>
        <v>0</v>
      </c>
      <c r="AH420" s="73" t="str">
        <f>TRIM(Table5[[#This Row],[severity]])</f>
        <v>Low</v>
      </c>
    </row>
    <row r="421" spans="1:34" ht="318" hidden="1">
      <c r="A421" s="75" t="s">
        <v>2375</v>
      </c>
      <c r="B421" s="76" t="s">
        <v>2376</v>
      </c>
      <c r="C421" s="76" t="s">
        <v>51</v>
      </c>
      <c r="D42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21" s="76" t="s">
        <v>2377</v>
      </c>
      <c r="F421" s="76" t="s">
        <v>2378</v>
      </c>
      <c r="G421" s="76" t="s">
        <v>2379</v>
      </c>
      <c r="H421" s="76">
        <v>2</v>
      </c>
      <c r="I421" s="76" t="s">
        <v>2380</v>
      </c>
      <c r="J421" s="76" t="s">
        <v>2392</v>
      </c>
      <c r="K421" s="76" t="s">
        <v>2382</v>
      </c>
      <c r="L421" s="76" t="s">
        <v>2383</v>
      </c>
      <c r="M421" s="76" t="s">
        <v>2395</v>
      </c>
      <c r="N421" s="76" t="s">
        <v>3081</v>
      </c>
      <c r="O421" s="76" t="s">
        <v>62</v>
      </c>
      <c r="P421" s="76" t="s">
        <v>61</v>
      </c>
      <c r="Q421" s="76" t="s">
        <v>62</v>
      </c>
      <c r="R421" s="76" t="s">
        <v>76</v>
      </c>
      <c r="S421" s="76" t="s">
        <v>77</v>
      </c>
      <c r="T421" s="76" t="s">
        <v>61</v>
      </c>
      <c r="U421" s="76" t="s">
        <v>2157</v>
      </c>
      <c r="V421" s="76" t="s">
        <v>72</v>
      </c>
      <c r="W421" s="76" t="s">
        <v>62</v>
      </c>
      <c r="X421" s="76" t="s">
        <v>73</v>
      </c>
      <c r="Y421" s="76" t="s">
        <v>3187</v>
      </c>
      <c r="Z421" s="76" t="s">
        <v>3489</v>
      </c>
      <c r="AA421" s="73">
        <f>IF(Table5[[#This Row],[task_success]]="Yes",1,0)</f>
        <v>1</v>
      </c>
      <c r="AB421" s="73">
        <f>IF(Table5[[#This Row],[task_success]]="Partial",1,0)</f>
        <v>0</v>
      </c>
      <c r="AC421" s="73">
        <f>IF(Table5[[#This Row],[task_success]]="No",1,0)</f>
        <v>0</v>
      </c>
      <c r="AD421" s="76">
        <v>0</v>
      </c>
      <c r="AE421" s="76">
        <v>1</v>
      </c>
      <c r="AF421" s="76">
        <v>0</v>
      </c>
      <c r="AG421" s="74">
        <f>IF(OR(Table5[[#This Row],[severity]]="Medium",Table5[[#This Row],[severity]]="High"),1,0)</f>
        <v>0</v>
      </c>
      <c r="AH421" s="73" t="str">
        <f>TRIM(Table5[[#This Row],[severity]])</f>
        <v>Low</v>
      </c>
    </row>
    <row r="422" spans="1:34" ht="318" hidden="1">
      <c r="A422" s="72" t="s">
        <v>2375</v>
      </c>
      <c r="B422" s="73" t="s">
        <v>2376</v>
      </c>
      <c r="C422" s="73" t="s">
        <v>180</v>
      </c>
      <c r="D42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422" s="73" t="s">
        <v>2399</v>
      </c>
      <c r="F422" s="73" t="s">
        <v>2400</v>
      </c>
      <c r="G422" s="73" t="s">
        <v>2401</v>
      </c>
      <c r="H422" s="73">
        <v>1</v>
      </c>
      <c r="I422" s="73" t="s">
        <v>2402</v>
      </c>
      <c r="J422" s="73" t="s">
        <v>2402</v>
      </c>
      <c r="K422" s="73" t="s">
        <v>4061</v>
      </c>
      <c r="L422" s="73" t="s">
        <v>2404</v>
      </c>
      <c r="M422" s="73" t="s">
        <v>2395</v>
      </c>
      <c r="N422" s="73" t="s">
        <v>3085</v>
      </c>
      <c r="O422" s="73" t="s">
        <v>62</v>
      </c>
      <c r="P422" s="73" t="s">
        <v>61</v>
      </c>
      <c r="Q422" s="73" t="s">
        <v>62</v>
      </c>
      <c r="R422" s="73" t="s">
        <v>76</v>
      </c>
      <c r="S422" s="73" t="s">
        <v>77</v>
      </c>
      <c r="T422" s="73" t="s">
        <v>61</v>
      </c>
      <c r="U422" s="73" t="s">
        <v>2157</v>
      </c>
      <c r="V422" s="73" t="s">
        <v>72</v>
      </c>
      <c r="W422" s="73" t="s">
        <v>62</v>
      </c>
      <c r="X422" s="73" t="s">
        <v>73</v>
      </c>
      <c r="Y422" s="73" t="s">
        <v>3187</v>
      </c>
      <c r="Z422" s="73" t="s">
        <v>3619</v>
      </c>
      <c r="AA422" s="73">
        <f>IF(Table5[[#This Row],[task_success]]="Yes",1,0)</f>
        <v>1</v>
      </c>
      <c r="AB422" s="73">
        <f>IF(Table5[[#This Row],[task_success]]="Partial",1,0)</f>
        <v>0</v>
      </c>
      <c r="AC422" s="73">
        <f>IF(Table5[[#This Row],[task_success]]="No",1,0)</f>
        <v>0</v>
      </c>
      <c r="AD422" s="73">
        <v>0</v>
      </c>
      <c r="AE422" s="73">
        <v>1</v>
      </c>
      <c r="AF422" s="73">
        <v>0</v>
      </c>
      <c r="AG422" s="74">
        <f>IF(OR(Table5[[#This Row],[severity]]="Medium",Table5[[#This Row],[severity]]="High"),1,0)</f>
        <v>0</v>
      </c>
      <c r="AH422" s="73" t="str">
        <f>TRIM(Table5[[#This Row],[severity]])</f>
        <v>Low</v>
      </c>
    </row>
    <row r="423" spans="1:34" ht="401.25" hidden="1">
      <c r="A423" s="75" t="s">
        <v>2408</v>
      </c>
      <c r="B423" s="76" t="s">
        <v>2409</v>
      </c>
      <c r="C423" s="76" t="s">
        <v>51</v>
      </c>
      <c r="D42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23" s="76" t="s">
        <v>2410</v>
      </c>
      <c r="F423" s="76" t="s">
        <v>2411</v>
      </c>
      <c r="G423" s="76" t="s">
        <v>2412</v>
      </c>
      <c r="H423" s="76">
        <v>1</v>
      </c>
      <c r="I423" s="76" t="s">
        <v>1263</v>
      </c>
      <c r="J423" s="76" t="s">
        <v>1263</v>
      </c>
      <c r="K423" s="76" t="s">
        <v>2414</v>
      </c>
      <c r="L423" s="76" t="s">
        <v>2415</v>
      </c>
      <c r="M423" s="76" t="s">
        <v>1268</v>
      </c>
      <c r="N423" s="76" t="s">
        <v>3088</v>
      </c>
      <c r="O423" s="76" t="s">
        <v>62</v>
      </c>
      <c r="P423" s="76" t="s">
        <v>61</v>
      </c>
      <c r="Q423" s="76" t="s">
        <v>62</v>
      </c>
      <c r="R423" s="76" t="s">
        <v>2417</v>
      </c>
      <c r="S423" s="76" t="s">
        <v>77</v>
      </c>
      <c r="T423" s="76" t="s">
        <v>61</v>
      </c>
      <c r="U423" s="76" t="s">
        <v>2420</v>
      </c>
      <c r="V423" s="76" t="s">
        <v>72</v>
      </c>
      <c r="W423" s="76" t="s">
        <v>62</v>
      </c>
      <c r="X423" s="76" t="s">
        <v>73</v>
      </c>
      <c r="Y423" s="76" t="s">
        <v>3187</v>
      </c>
      <c r="Z423" s="76" t="s">
        <v>3951</v>
      </c>
      <c r="AA423" s="73">
        <f>IF(Table5[[#This Row],[task_success]]="Yes",1,0)</f>
        <v>1</v>
      </c>
      <c r="AB423" s="73">
        <f>IF(Table5[[#This Row],[task_success]]="Partial",1,0)</f>
        <v>0</v>
      </c>
      <c r="AC423" s="73">
        <f>IF(Table5[[#This Row],[task_success]]="No",1,0)</f>
        <v>0</v>
      </c>
      <c r="AD423" s="76">
        <v>0</v>
      </c>
      <c r="AE423" s="76">
        <v>1</v>
      </c>
      <c r="AF423" s="76">
        <v>0</v>
      </c>
      <c r="AG423" s="74">
        <f>IF(OR(Table5[[#This Row],[severity]]="Medium",Table5[[#This Row],[severity]]="High"),1,0)</f>
        <v>0</v>
      </c>
      <c r="AH423" s="73" t="str">
        <f>TRIM(Table5[[#This Row],[severity]])</f>
        <v>Low</v>
      </c>
    </row>
    <row r="424" spans="1:34" ht="409.6" hidden="1">
      <c r="A424" s="72" t="s">
        <v>2408</v>
      </c>
      <c r="B424" s="73" t="s">
        <v>2409</v>
      </c>
      <c r="C424" s="73" t="s">
        <v>80</v>
      </c>
      <c r="D42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24" s="73" t="s">
        <v>2422</v>
      </c>
      <c r="F424" s="73" t="s">
        <v>2423</v>
      </c>
      <c r="G424" s="73" t="s">
        <v>2424</v>
      </c>
      <c r="H424" s="73">
        <v>2</v>
      </c>
      <c r="I424" s="73" t="s">
        <v>4062</v>
      </c>
      <c r="J424" s="73" t="s">
        <v>2426</v>
      </c>
      <c r="K424" s="73" t="s">
        <v>2427</v>
      </c>
      <c r="L424" s="73" t="s">
        <v>2428</v>
      </c>
      <c r="M424" s="73" t="s">
        <v>2433</v>
      </c>
      <c r="N424" s="73" t="s">
        <v>3094</v>
      </c>
      <c r="O424" s="73" t="s">
        <v>62</v>
      </c>
      <c r="P424" s="73" t="s">
        <v>61</v>
      </c>
      <c r="Q424" s="73" t="s">
        <v>62</v>
      </c>
      <c r="R424" s="73" t="s">
        <v>3899</v>
      </c>
      <c r="S424" s="73" t="s">
        <v>64</v>
      </c>
      <c r="T424" s="73" t="s">
        <v>61</v>
      </c>
      <c r="U424" s="73" t="s">
        <v>2436</v>
      </c>
      <c r="V424" s="73" t="s">
        <v>72</v>
      </c>
      <c r="W424" s="73" t="s">
        <v>62</v>
      </c>
      <c r="X424" s="73" t="s">
        <v>73</v>
      </c>
      <c r="Y424" s="73" t="s">
        <v>3187</v>
      </c>
      <c r="Z424" s="73" t="s">
        <v>3901</v>
      </c>
      <c r="AA424" s="73">
        <f>IF(Table5[[#This Row],[task_success]]="Yes",1,0)</f>
        <v>1</v>
      </c>
      <c r="AB424" s="73">
        <f>IF(Table5[[#This Row],[task_success]]="Partial",1,0)</f>
        <v>0</v>
      </c>
      <c r="AC424" s="73">
        <f>IF(Table5[[#This Row],[task_success]]="No",1,0)</f>
        <v>0</v>
      </c>
      <c r="AD424" s="73">
        <v>0</v>
      </c>
      <c r="AE424" s="73">
        <v>1</v>
      </c>
      <c r="AF424" s="73">
        <v>0</v>
      </c>
      <c r="AG424" s="74">
        <f>IF(OR(Table5[[#This Row],[severity]]="Medium",Table5[[#This Row],[severity]]="High"),1,0)</f>
        <v>1</v>
      </c>
      <c r="AH424" s="73" t="str">
        <f>TRIM(Table5[[#This Row],[severity]])</f>
        <v>High</v>
      </c>
    </row>
    <row r="425" spans="1:34" ht="318" hidden="1">
      <c r="A425" s="75" t="s">
        <v>2408</v>
      </c>
      <c r="B425" s="76" t="s">
        <v>2409</v>
      </c>
      <c r="C425" s="76" t="s">
        <v>80</v>
      </c>
      <c r="D42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25" s="76" t="s">
        <v>2422</v>
      </c>
      <c r="F425" s="76" t="s">
        <v>2423</v>
      </c>
      <c r="G425" s="76" t="s">
        <v>2424</v>
      </c>
      <c r="H425" s="76">
        <v>2</v>
      </c>
      <c r="I425" s="76" t="s">
        <v>4062</v>
      </c>
      <c r="J425" s="76" t="s">
        <v>2439</v>
      </c>
      <c r="K425" s="76" t="s">
        <v>2427</v>
      </c>
      <c r="L425" s="76" t="s">
        <v>2428</v>
      </c>
      <c r="M425" s="76" t="s">
        <v>355</v>
      </c>
      <c r="N425" s="76" t="s">
        <v>3101</v>
      </c>
      <c r="O425" s="76" t="s">
        <v>62</v>
      </c>
      <c r="P425" s="76" t="s">
        <v>61</v>
      </c>
      <c r="Q425" s="76" t="s">
        <v>62</v>
      </c>
      <c r="R425" s="76" t="s">
        <v>76</v>
      </c>
      <c r="S425" s="76" t="s">
        <v>77</v>
      </c>
      <c r="T425" s="76" t="s">
        <v>61</v>
      </c>
      <c r="U425" s="76" t="s">
        <v>2157</v>
      </c>
      <c r="V425" s="76" t="s">
        <v>72</v>
      </c>
      <c r="W425" s="76" t="s">
        <v>62</v>
      </c>
      <c r="X425" s="76" t="s">
        <v>73</v>
      </c>
      <c r="Y425" s="76" t="s">
        <v>3187</v>
      </c>
      <c r="Z425" s="76" t="s">
        <v>3262</v>
      </c>
      <c r="AA425" s="73">
        <f>IF(Table5[[#This Row],[task_success]]="Yes",1,0)</f>
        <v>1</v>
      </c>
      <c r="AB425" s="73">
        <f>IF(Table5[[#This Row],[task_success]]="Partial",1,0)</f>
        <v>0</v>
      </c>
      <c r="AC425" s="73">
        <f>IF(Table5[[#This Row],[task_success]]="No",1,0)</f>
        <v>0</v>
      </c>
      <c r="AD425" s="76">
        <v>0</v>
      </c>
      <c r="AE425" s="76">
        <v>1</v>
      </c>
      <c r="AF425" s="76">
        <v>0</v>
      </c>
      <c r="AG425" s="74">
        <f>IF(OR(Table5[[#This Row],[severity]]="Medium",Table5[[#This Row],[severity]]="High"),1,0)</f>
        <v>0</v>
      </c>
      <c r="AH425" s="73" t="str">
        <f>TRIM(Table5[[#This Row],[severity]])</f>
        <v>Low</v>
      </c>
    </row>
    <row r="426" spans="1:34" ht="318" hidden="1">
      <c r="A426" s="72" t="s">
        <v>2408</v>
      </c>
      <c r="B426" s="73" t="s">
        <v>2409</v>
      </c>
      <c r="C426" s="73" t="s">
        <v>114</v>
      </c>
      <c r="D42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26" s="73" t="s">
        <v>2444</v>
      </c>
      <c r="F426" s="73" t="s">
        <v>2445</v>
      </c>
      <c r="G426" s="73" t="s">
        <v>2446</v>
      </c>
      <c r="H426" s="73">
        <v>1</v>
      </c>
      <c r="I426" s="73" t="s">
        <v>2447</v>
      </c>
      <c r="J426" s="73" t="s">
        <v>2447</v>
      </c>
      <c r="K426" s="73" t="s">
        <v>2448</v>
      </c>
      <c r="L426" s="73" t="s">
        <v>2449</v>
      </c>
      <c r="M426" s="73" t="s">
        <v>355</v>
      </c>
      <c r="N426" s="73" t="s">
        <v>3104</v>
      </c>
      <c r="O426" s="73" t="s">
        <v>62</v>
      </c>
      <c r="P426" s="73" t="s">
        <v>61</v>
      </c>
      <c r="Q426" s="73" t="s">
        <v>62</v>
      </c>
      <c r="R426" s="73" t="s">
        <v>76</v>
      </c>
      <c r="S426" s="73" t="s">
        <v>77</v>
      </c>
      <c r="T426" s="73" t="s">
        <v>61</v>
      </c>
      <c r="U426" s="73" t="s">
        <v>2157</v>
      </c>
      <c r="V426" s="73" t="s">
        <v>72</v>
      </c>
      <c r="W426" s="73" t="s">
        <v>62</v>
      </c>
      <c r="X426" s="73" t="s">
        <v>73</v>
      </c>
      <c r="Y426" s="73" t="s">
        <v>3187</v>
      </c>
      <c r="Z426" s="73" t="s">
        <v>3263</v>
      </c>
      <c r="AA426" s="73">
        <f>IF(Table5[[#This Row],[task_success]]="Yes",1,0)</f>
        <v>1</v>
      </c>
      <c r="AB426" s="73">
        <f>IF(Table5[[#This Row],[task_success]]="Partial",1,0)</f>
        <v>0</v>
      </c>
      <c r="AC426" s="73">
        <f>IF(Table5[[#This Row],[task_success]]="No",1,0)</f>
        <v>0</v>
      </c>
      <c r="AD426" s="73">
        <v>0</v>
      </c>
      <c r="AE426" s="73">
        <v>1</v>
      </c>
      <c r="AF426" s="73">
        <v>0</v>
      </c>
      <c r="AG426" s="74">
        <f>IF(OR(Table5[[#This Row],[severity]]="Medium",Table5[[#This Row],[severity]]="High"),1,0)</f>
        <v>0</v>
      </c>
      <c r="AH426" s="73" t="str">
        <f>TRIM(Table5[[#This Row],[severity]])</f>
        <v>Low</v>
      </c>
    </row>
    <row r="427" spans="1:34" ht="409.6" hidden="1">
      <c r="A427" s="75" t="s">
        <v>2408</v>
      </c>
      <c r="B427" s="76" t="s">
        <v>2409</v>
      </c>
      <c r="C427" s="76" t="s">
        <v>149</v>
      </c>
      <c r="D42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27" s="76" t="s">
        <v>2453</v>
      </c>
      <c r="F427" s="76" t="s">
        <v>2454</v>
      </c>
      <c r="G427" s="76" t="s">
        <v>2455</v>
      </c>
      <c r="H427" s="76">
        <v>1</v>
      </c>
      <c r="I427" s="76" t="s">
        <v>2456</v>
      </c>
      <c r="J427" s="76" t="s">
        <v>2456</v>
      </c>
      <c r="K427" s="76" t="s">
        <v>2457</v>
      </c>
      <c r="L427" s="76" t="s">
        <v>2458</v>
      </c>
      <c r="M427" s="76" t="s">
        <v>2463</v>
      </c>
      <c r="N427" s="76" t="s">
        <v>3108</v>
      </c>
      <c r="O427" s="76" t="s">
        <v>62</v>
      </c>
      <c r="P427" s="76" t="s">
        <v>61</v>
      </c>
      <c r="Q427" s="76" t="s">
        <v>62</v>
      </c>
      <c r="R427" s="76" t="s">
        <v>1295</v>
      </c>
      <c r="S427" s="76" t="s">
        <v>77</v>
      </c>
      <c r="T427" s="76" t="s">
        <v>61</v>
      </c>
      <c r="U427" s="76" t="s">
        <v>2465</v>
      </c>
      <c r="V427" s="76" t="s">
        <v>72</v>
      </c>
      <c r="W427" s="76" t="s">
        <v>62</v>
      </c>
      <c r="X427" s="76" t="s">
        <v>73</v>
      </c>
      <c r="Y427" s="76" t="s">
        <v>3187</v>
      </c>
      <c r="Z427" s="76" t="s">
        <v>3838</v>
      </c>
      <c r="AA427" s="73">
        <f>IF(Table5[[#This Row],[task_success]]="Yes",1,0)</f>
        <v>1</v>
      </c>
      <c r="AB427" s="73">
        <f>IF(Table5[[#This Row],[task_success]]="Partial",1,0)</f>
        <v>0</v>
      </c>
      <c r="AC427" s="73">
        <f>IF(Table5[[#This Row],[task_success]]="No",1,0)</f>
        <v>0</v>
      </c>
      <c r="AD427" s="76">
        <v>0</v>
      </c>
      <c r="AE427" s="76">
        <v>1</v>
      </c>
      <c r="AF427" s="76">
        <v>0</v>
      </c>
      <c r="AG427" s="74">
        <f>IF(OR(Table5[[#This Row],[severity]]="Medium",Table5[[#This Row],[severity]]="High"),1,0)</f>
        <v>0</v>
      </c>
      <c r="AH427" s="73" t="str">
        <f>TRIM(Table5[[#This Row],[severity]])</f>
        <v>Low</v>
      </c>
    </row>
    <row r="428" spans="1:34" ht="318" hidden="1">
      <c r="A428" s="72" t="s">
        <v>2408</v>
      </c>
      <c r="B428" s="73" t="s">
        <v>2409</v>
      </c>
      <c r="C428" s="73" t="s">
        <v>149</v>
      </c>
      <c r="D42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28" s="73" t="s">
        <v>2470</v>
      </c>
      <c r="F428" s="73" t="s">
        <v>2471</v>
      </c>
      <c r="G428" s="73" t="s">
        <v>2472</v>
      </c>
      <c r="H428" s="73">
        <v>1</v>
      </c>
      <c r="I428" s="73" t="s">
        <v>2473</v>
      </c>
      <c r="J428" s="73" t="s">
        <v>2473</v>
      </c>
      <c r="K428" s="73" t="s">
        <v>2474</v>
      </c>
      <c r="L428" s="73" t="s">
        <v>2475</v>
      </c>
      <c r="M428" s="73" t="s">
        <v>355</v>
      </c>
      <c r="N428" s="73" t="s">
        <v>3112</v>
      </c>
      <c r="O428" s="73" t="s">
        <v>62</v>
      </c>
      <c r="P428" s="73" t="s">
        <v>61</v>
      </c>
      <c r="Q428" s="73" t="s">
        <v>62</v>
      </c>
      <c r="R428" s="73" t="s">
        <v>76</v>
      </c>
      <c r="S428" s="73" t="s">
        <v>77</v>
      </c>
      <c r="T428" s="73" t="s">
        <v>61</v>
      </c>
      <c r="U428" s="73" t="s">
        <v>2157</v>
      </c>
      <c r="V428" s="73" t="s">
        <v>72</v>
      </c>
      <c r="W428" s="73" t="s">
        <v>62</v>
      </c>
      <c r="X428" s="73" t="s">
        <v>73</v>
      </c>
      <c r="Y428" s="73" t="s">
        <v>3187</v>
      </c>
      <c r="Z428" s="73" t="s">
        <v>3264</v>
      </c>
      <c r="AA428" s="73">
        <f>IF(Table5[[#This Row],[task_success]]="Yes",1,0)</f>
        <v>1</v>
      </c>
      <c r="AB428" s="73">
        <f>IF(Table5[[#This Row],[task_success]]="Partial",1,0)</f>
        <v>0</v>
      </c>
      <c r="AC428" s="73">
        <f>IF(Table5[[#This Row],[task_success]]="No",1,0)</f>
        <v>0</v>
      </c>
      <c r="AD428" s="73">
        <v>0</v>
      </c>
      <c r="AE428" s="73">
        <v>1</v>
      </c>
      <c r="AF428" s="73">
        <v>0</v>
      </c>
      <c r="AG428" s="74">
        <f>IF(OR(Table5[[#This Row],[severity]]="Medium",Table5[[#This Row],[severity]]="High"),1,0)</f>
        <v>0</v>
      </c>
      <c r="AH428" s="73" t="str">
        <f>TRIM(Table5[[#This Row],[severity]])</f>
        <v>Low</v>
      </c>
    </row>
    <row r="429" spans="1:34" ht="409.6" hidden="1">
      <c r="A429" s="75" t="s">
        <v>2479</v>
      </c>
      <c r="B429" s="76" t="s">
        <v>2480</v>
      </c>
      <c r="C429" s="76" t="s">
        <v>149</v>
      </c>
      <c r="D42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29" s="76" t="s">
        <v>2481</v>
      </c>
      <c r="F429" s="76" t="s">
        <v>2482</v>
      </c>
      <c r="G429" s="76" t="s">
        <v>2483</v>
      </c>
      <c r="H429" s="76">
        <v>1</v>
      </c>
      <c r="I429" s="76" t="s">
        <v>2484</v>
      </c>
      <c r="J429" s="76" t="s">
        <v>2484</v>
      </c>
      <c r="K429" s="76" t="s">
        <v>2485</v>
      </c>
      <c r="L429" s="76" t="s">
        <v>2486</v>
      </c>
      <c r="M429" s="76" t="s">
        <v>2491</v>
      </c>
      <c r="N429" s="76" t="s">
        <v>3115</v>
      </c>
      <c r="O429" s="76" t="s">
        <v>62</v>
      </c>
      <c r="P429" s="76" t="s">
        <v>61</v>
      </c>
      <c r="Q429" s="76" t="s">
        <v>62</v>
      </c>
      <c r="R429" s="76" t="s">
        <v>3474</v>
      </c>
      <c r="S429" s="76" t="s">
        <v>125</v>
      </c>
      <c r="T429" s="76" t="s">
        <v>61</v>
      </c>
      <c r="U429" s="76" t="s">
        <v>2490</v>
      </c>
      <c r="V429" s="76" t="s">
        <v>72</v>
      </c>
      <c r="W429" s="76" t="s">
        <v>62</v>
      </c>
      <c r="X429" s="76" t="s">
        <v>73</v>
      </c>
      <c r="Y429" s="76" t="s">
        <v>3187</v>
      </c>
      <c r="Z429" s="76" t="s">
        <v>3265</v>
      </c>
      <c r="AA429" s="73">
        <f>IF(Table5[[#This Row],[task_success]]="Yes",1,0)</f>
        <v>1</v>
      </c>
      <c r="AB429" s="73">
        <f>IF(Table5[[#This Row],[task_success]]="Partial",1,0)</f>
        <v>0</v>
      </c>
      <c r="AC429" s="73">
        <f>IF(Table5[[#This Row],[task_success]]="No",1,0)</f>
        <v>0</v>
      </c>
      <c r="AD429" s="76">
        <v>0</v>
      </c>
      <c r="AE429" s="76">
        <v>1</v>
      </c>
      <c r="AF429" s="76">
        <v>0</v>
      </c>
      <c r="AG429" s="74">
        <f>IF(OR(Table5[[#This Row],[severity]]="Medium",Table5[[#This Row],[severity]]="High"),1,0)</f>
        <v>1</v>
      </c>
      <c r="AH429" s="73" t="str">
        <f>TRIM(Table5[[#This Row],[severity]])</f>
        <v>Medium</v>
      </c>
    </row>
    <row r="430" spans="1:34" ht="409.6" hidden="1">
      <c r="A430" s="72" t="s">
        <v>2495</v>
      </c>
      <c r="B430" s="73" t="s">
        <v>2496</v>
      </c>
      <c r="C430" s="73" t="s">
        <v>51</v>
      </c>
      <c r="D43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30" s="73" t="s">
        <v>2497</v>
      </c>
      <c r="F430" s="73" t="s">
        <v>2498</v>
      </c>
      <c r="G430" s="77" t="s">
        <v>2499</v>
      </c>
      <c r="H430" s="73">
        <v>1</v>
      </c>
      <c r="I430" s="73" t="s">
        <v>2500</v>
      </c>
      <c r="J430" s="73" t="s">
        <v>2500</v>
      </c>
      <c r="K430" s="73" t="s">
        <v>2501</v>
      </c>
      <c r="L430" s="73" t="s">
        <v>2502</v>
      </c>
      <c r="M430" s="73" t="s">
        <v>2505</v>
      </c>
      <c r="N430" s="73" t="s">
        <v>3121</v>
      </c>
      <c r="O430" s="73" t="s">
        <v>62</v>
      </c>
      <c r="P430" s="73" t="s">
        <v>61</v>
      </c>
      <c r="Q430" s="73" t="s">
        <v>62</v>
      </c>
      <c r="R430" s="73" t="s">
        <v>3449</v>
      </c>
      <c r="S430" s="73" t="s">
        <v>125</v>
      </c>
      <c r="T430" s="73" t="s">
        <v>61</v>
      </c>
      <c r="U430" s="73" t="s">
        <v>4070</v>
      </c>
      <c r="V430" s="73" t="s">
        <v>72</v>
      </c>
      <c r="W430" s="73" t="s">
        <v>62</v>
      </c>
      <c r="X430" s="73" t="s">
        <v>73</v>
      </c>
      <c r="Y430" s="73" t="s">
        <v>3187</v>
      </c>
      <c r="Z430" s="73" t="s">
        <v>3448</v>
      </c>
      <c r="AA430" s="73">
        <f>IF(Table5[[#This Row],[task_success]]="Yes",1,0)</f>
        <v>1</v>
      </c>
      <c r="AB430" s="73">
        <f>IF(Table5[[#This Row],[task_success]]="Partial",1,0)</f>
        <v>0</v>
      </c>
      <c r="AC430" s="73">
        <f>IF(Table5[[#This Row],[task_success]]="No",1,0)</f>
        <v>0</v>
      </c>
      <c r="AD430" s="73">
        <v>0</v>
      </c>
      <c r="AE430" s="73">
        <v>1</v>
      </c>
      <c r="AF430" s="73">
        <v>0</v>
      </c>
      <c r="AG430" s="74">
        <f>IF(OR(Table5[[#This Row],[severity]]="Medium",Table5[[#This Row],[severity]]="High"),1,0)</f>
        <v>1</v>
      </c>
      <c r="AH430" s="73" t="str">
        <f>TRIM(Table5[[#This Row],[severity]])</f>
        <v>Medium</v>
      </c>
    </row>
    <row r="431" spans="1:34" ht="318" hidden="1">
      <c r="A431" s="75" t="s">
        <v>2495</v>
      </c>
      <c r="B431" s="76" t="s">
        <v>2496</v>
      </c>
      <c r="C431" s="76" t="s">
        <v>51</v>
      </c>
      <c r="D43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31" s="76" t="s">
        <v>2510</v>
      </c>
      <c r="F431" s="76" t="s">
        <v>2511</v>
      </c>
      <c r="G431" s="76" t="s">
        <v>2512</v>
      </c>
      <c r="H431" s="76">
        <v>1</v>
      </c>
      <c r="I431" s="76" t="s">
        <v>2513</v>
      </c>
      <c r="J431" s="76" t="s">
        <v>2513</v>
      </c>
      <c r="K431" s="76" t="s">
        <v>2514</v>
      </c>
      <c r="L431" s="76" t="s">
        <v>2515</v>
      </c>
      <c r="M431" s="76" t="s">
        <v>2519</v>
      </c>
      <c r="N431" s="76" t="s">
        <v>3125</v>
      </c>
      <c r="O431" s="76" t="s">
        <v>62</v>
      </c>
      <c r="P431" s="76" t="s">
        <v>61</v>
      </c>
      <c r="Q431" s="76" t="s">
        <v>62</v>
      </c>
      <c r="R431" s="76" t="s">
        <v>76</v>
      </c>
      <c r="S431" s="76" t="s">
        <v>77</v>
      </c>
      <c r="T431" s="76" t="s">
        <v>61</v>
      </c>
      <c r="U431" s="76" t="s">
        <v>2157</v>
      </c>
      <c r="V431" s="76" t="s">
        <v>72</v>
      </c>
      <c r="W431" s="76" t="s">
        <v>62</v>
      </c>
      <c r="X431" s="76" t="s">
        <v>73</v>
      </c>
      <c r="Y431" s="76" t="s">
        <v>3187</v>
      </c>
      <c r="Z431" s="76" t="s">
        <v>3456</v>
      </c>
      <c r="AA431" s="73">
        <f>IF(Table5[[#This Row],[task_success]]="Yes",1,0)</f>
        <v>1</v>
      </c>
      <c r="AB431" s="73">
        <f>IF(Table5[[#This Row],[task_success]]="Partial",1,0)</f>
        <v>0</v>
      </c>
      <c r="AC431" s="73">
        <f>IF(Table5[[#This Row],[task_success]]="No",1,0)</f>
        <v>0</v>
      </c>
      <c r="AD431" s="76">
        <v>0</v>
      </c>
      <c r="AE431" s="76">
        <v>1</v>
      </c>
      <c r="AF431" s="76">
        <v>0</v>
      </c>
      <c r="AG431" s="74">
        <f>IF(OR(Table5[[#This Row],[severity]]="Medium",Table5[[#This Row],[severity]]="High"),1,0)</f>
        <v>0</v>
      </c>
      <c r="AH431" s="73" t="str">
        <f>TRIM(Table5[[#This Row],[severity]])</f>
        <v>Low</v>
      </c>
    </row>
    <row r="432" spans="1:34" ht="318" hidden="1">
      <c r="A432" s="72" t="s">
        <v>2495</v>
      </c>
      <c r="B432" s="73" t="s">
        <v>2496</v>
      </c>
      <c r="C432" s="73" t="s">
        <v>114</v>
      </c>
      <c r="D43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32" s="73" t="s">
        <v>2523</v>
      </c>
      <c r="F432" s="73" t="s">
        <v>2524</v>
      </c>
      <c r="G432" s="73" t="s">
        <v>2525</v>
      </c>
      <c r="H432" s="73">
        <v>1</v>
      </c>
      <c r="I432" s="73" t="s">
        <v>2526</v>
      </c>
      <c r="J432" s="73" t="s">
        <v>2526</v>
      </c>
      <c r="K432" s="73" t="s">
        <v>2527</v>
      </c>
      <c r="L432" s="73" t="s">
        <v>2528</v>
      </c>
      <c r="M432" s="73" t="s">
        <v>2531</v>
      </c>
      <c r="N432" s="73" t="s">
        <v>3128</v>
      </c>
      <c r="O432" s="73" t="s">
        <v>62</v>
      </c>
      <c r="P432" s="73" t="s">
        <v>61</v>
      </c>
      <c r="Q432" s="73" t="s">
        <v>62</v>
      </c>
      <c r="R432" s="73" t="s">
        <v>76</v>
      </c>
      <c r="S432" s="73" t="s">
        <v>77</v>
      </c>
      <c r="T432" s="73" t="s">
        <v>61</v>
      </c>
      <c r="U432" s="73" t="s">
        <v>2157</v>
      </c>
      <c r="V432" s="73" t="s">
        <v>72</v>
      </c>
      <c r="W432" s="73" t="s">
        <v>62</v>
      </c>
      <c r="X432" s="73" t="s">
        <v>73</v>
      </c>
      <c r="Y432" s="73" t="s">
        <v>3187</v>
      </c>
      <c r="Z432" s="73" t="s">
        <v>3429</v>
      </c>
      <c r="AA432" s="73">
        <f>IF(Table5[[#This Row],[task_success]]="Yes",1,0)</f>
        <v>1</v>
      </c>
      <c r="AB432" s="73">
        <f>IF(Table5[[#This Row],[task_success]]="Partial",1,0)</f>
        <v>0</v>
      </c>
      <c r="AC432" s="73">
        <f>IF(Table5[[#This Row],[task_success]]="No",1,0)</f>
        <v>0</v>
      </c>
      <c r="AD432" s="73">
        <v>0</v>
      </c>
      <c r="AE432" s="73">
        <v>1</v>
      </c>
      <c r="AF432" s="73">
        <v>0</v>
      </c>
      <c r="AG432" s="74">
        <f>IF(OR(Table5[[#This Row],[severity]]="Medium",Table5[[#This Row],[severity]]="High"),1,0)</f>
        <v>0</v>
      </c>
      <c r="AH432" s="73" t="str">
        <f>TRIM(Table5[[#This Row],[severity]])</f>
        <v>Low</v>
      </c>
    </row>
    <row r="433" spans="1:34" ht="409.6" hidden="1">
      <c r="A433" s="75" t="s">
        <v>2495</v>
      </c>
      <c r="B433" s="76" t="s">
        <v>2496</v>
      </c>
      <c r="C433" s="76" t="s">
        <v>114</v>
      </c>
      <c r="D43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33" s="76" t="s">
        <v>2535</v>
      </c>
      <c r="F433" s="76" t="s">
        <v>2536</v>
      </c>
      <c r="G433" s="76" t="s">
        <v>2537</v>
      </c>
      <c r="H433" s="76">
        <v>1</v>
      </c>
      <c r="I433" s="76" t="s">
        <v>2538</v>
      </c>
      <c r="J433" s="76" t="s">
        <v>2538</v>
      </c>
      <c r="K433" s="76" t="s">
        <v>2539</v>
      </c>
      <c r="L433" s="76" t="s">
        <v>2540</v>
      </c>
      <c r="M433" s="76" t="s">
        <v>2544</v>
      </c>
      <c r="N433" s="76" t="s">
        <v>3132</v>
      </c>
      <c r="O433" s="76" t="s">
        <v>62</v>
      </c>
      <c r="P433" s="76" t="s">
        <v>61</v>
      </c>
      <c r="Q433" s="76" t="s">
        <v>62</v>
      </c>
      <c r="R433" s="76" t="s">
        <v>76</v>
      </c>
      <c r="S433" s="76" t="s">
        <v>77</v>
      </c>
      <c r="T433" s="76" t="s">
        <v>61</v>
      </c>
      <c r="U433" s="76" t="s">
        <v>4071</v>
      </c>
      <c r="V433" s="76" t="s">
        <v>72</v>
      </c>
      <c r="W433" s="76" t="s">
        <v>62</v>
      </c>
      <c r="X433" s="76" t="s">
        <v>73</v>
      </c>
      <c r="Y433" s="76" t="s">
        <v>3187</v>
      </c>
      <c r="Z433" s="76" t="s">
        <v>3494</v>
      </c>
      <c r="AA433" s="73">
        <f>IF(Table5[[#This Row],[task_success]]="Yes",1,0)</f>
        <v>1</v>
      </c>
      <c r="AB433" s="73">
        <f>IF(Table5[[#This Row],[task_success]]="Partial",1,0)</f>
        <v>0</v>
      </c>
      <c r="AC433" s="73">
        <f>IF(Table5[[#This Row],[task_success]]="No",1,0)</f>
        <v>0</v>
      </c>
      <c r="AD433" s="76">
        <v>0</v>
      </c>
      <c r="AE433" s="76">
        <v>1</v>
      </c>
      <c r="AF433" s="76">
        <v>0</v>
      </c>
      <c r="AG433" s="74">
        <f>IF(OR(Table5[[#This Row],[severity]]="Medium",Table5[[#This Row],[severity]]="High"),1,0)</f>
        <v>0</v>
      </c>
      <c r="AH433" s="73" t="str">
        <f>TRIM(Table5[[#This Row],[severity]])</f>
        <v>Low</v>
      </c>
    </row>
    <row r="434" spans="1:34" ht="150.75" hidden="1">
      <c r="A434" s="72" t="s">
        <v>2495</v>
      </c>
      <c r="B434" s="73" t="s">
        <v>2496</v>
      </c>
      <c r="C434" s="73" t="s">
        <v>149</v>
      </c>
      <c r="D43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34" s="73" t="s">
        <v>2549</v>
      </c>
      <c r="F434" s="73" t="s">
        <v>2550</v>
      </c>
      <c r="G434" s="77">
        <v>8.3770000000000007E+87</v>
      </c>
      <c r="H434" s="73">
        <v>2</v>
      </c>
      <c r="I434" s="73" t="s">
        <v>2552</v>
      </c>
      <c r="J434" s="73" t="s">
        <v>2553</v>
      </c>
      <c r="K434" s="73" t="s">
        <v>3135</v>
      </c>
      <c r="L434" s="73" t="s">
        <v>2555</v>
      </c>
      <c r="M434" s="73" t="s">
        <v>3190</v>
      </c>
      <c r="N434" s="73" t="s">
        <v>3137</v>
      </c>
      <c r="O434" s="73" t="s">
        <v>62</v>
      </c>
      <c r="P434" s="73" t="s">
        <v>62</v>
      </c>
      <c r="Q434" s="73" t="s">
        <v>61</v>
      </c>
      <c r="R434" s="73" t="s">
        <v>73</v>
      </c>
      <c r="S434" s="73" t="s">
        <v>73</v>
      </c>
      <c r="T434" s="73" t="s">
        <v>61</v>
      </c>
      <c r="U434" s="73" t="s">
        <v>2441</v>
      </c>
      <c r="V434" s="73" t="s">
        <v>850</v>
      </c>
      <c r="W434" s="73" t="s">
        <v>62</v>
      </c>
      <c r="X434" s="73" t="s">
        <v>73</v>
      </c>
      <c r="Y434" s="73" t="s">
        <v>3187</v>
      </c>
      <c r="Z434" s="73" t="s">
        <v>3714</v>
      </c>
      <c r="AA434" s="73">
        <f>IF(Table5[[#This Row],[task_success]]="Yes",1,0)</f>
        <v>1</v>
      </c>
      <c r="AB434" s="73">
        <f>IF(Table5[[#This Row],[task_success]]="Partial",1,0)</f>
        <v>0</v>
      </c>
      <c r="AC434" s="73">
        <f>IF(Table5[[#This Row],[task_success]]="No",1,0)</f>
        <v>0</v>
      </c>
      <c r="AD434" s="73">
        <v>1</v>
      </c>
      <c r="AE434" s="73">
        <v>0</v>
      </c>
      <c r="AF434" s="73">
        <v>0</v>
      </c>
      <c r="AG434" s="74">
        <f>IF(OR(Table5[[#This Row],[severity]]="Medium",Table5[[#This Row],[severity]]="High"),1,0)</f>
        <v>0</v>
      </c>
      <c r="AH434" s="73" t="str">
        <f>TRIM(Table5[[#This Row],[severity]])</f>
        <v>None</v>
      </c>
    </row>
    <row r="435" spans="1:34" ht="318" hidden="1">
      <c r="A435" s="75" t="s">
        <v>2495</v>
      </c>
      <c r="B435" s="76" t="s">
        <v>2496</v>
      </c>
      <c r="C435" s="76" t="s">
        <v>149</v>
      </c>
      <c r="D43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35" s="76" t="s">
        <v>2549</v>
      </c>
      <c r="F435" s="76" t="s">
        <v>2550</v>
      </c>
      <c r="G435" s="78">
        <v>8.3770000000000007E+87</v>
      </c>
      <c r="H435" s="76">
        <v>2</v>
      </c>
      <c r="I435" s="76" t="s">
        <v>2552</v>
      </c>
      <c r="J435" s="76" t="s">
        <v>2562</v>
      </c>
      <c r="K435" s="76" t="s">
        <v>3135</v>
      </c>
      <c r="L435" s="76" t="s">
        <v>2555</v>
      </c>
      <c r="M435" s="76" t="s">
        <v>765</v>
      </c>
      <c r="N435" s="76" t="s">
        <v>3140</v>
      </c>
      <c r="O435" s="76" t="s">
        <v>62</v>
      </c>
      <c r="P435" s="76" t="s">
        <v>61</v>
      </c>
      <c r="Q435" s="76" t="s">
        <v>62</v>
      </c>
      <c r="R435" s="76" t="s">
        <v>76</v>
      </c>
      <c r="S435" s="76" t="s">
        <v>77</v>
      </c>
      <c r="T435" s="76" t="s">
        <v>61</v>
      </c>
      <c r="U435" s="76" t="s">
        <v>2157</v>
      </c>
      <c r="V435" s="76" t="s">
        <v>72</v>
      </c>
      <c r="W435" s="76" t="s">
        <v>62</v>
      </c>
      <c r="X435" s="76" t="s">
        <v>73</v>
      </c>
      <c r="Y435" s="76" t="s">
        <v>3187</v>
      </c>
      <c r="Z435" s="76" t="s">
        <v>3715</v>
      </c>
      <c r="AA435" s="73">
        <f>IF(Table5[[#This Row],[task_success]]="Yes",1,0)</f>
        <v>1</v>
      </c>
      <c r="AB435" s="73">
        <f>IF(Table5[[#This Row],[task_success]]="Partial",1,0)</f>
        <v>0</v>
      </c>
      <c r="AC435" s="73">
        <f>IF(Table5[[#This Row],[task_success]]="No",1,0)</f>
        <v>0</v>
      </c>
      <c r="AD435" s="76">
        <v>0</v>
      </c>
      <c r="AE435" s="76">
        <v>1</v>
      </c>
      <c r="AF435" s="76">
        <v>0</v>
      </c>
      <c r="AG435" s="74">
        <f>IF(OR(Table5[[#This Row],[severity]]="Medium",Table5[[#This Row],[severity]]="High"),1,0)</f>
        <v>0</v>
      </c>
      <c r="AH435" s="73" t="str">
        <f>TRIM(Table5[[#This Row],[severity]])</f>
        <v>Low</v>
      </c>
    </row>
    <row r="436" spans="1:34" ht="409.6" hidden="1">
      <c r="A436" s="72" t="s">
        <v>2495</v>
      </c>
      <c r="B436" s="73" t="s">
        <v>2496</v>
      </c>
      <c r="C436" s="73" t="s">
        <v>149</v>
      </c>
      <c r="D43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36" s="73" t="s">
        <v>2568</v>
      </c>
      <c r="F436" s="73" t="s">
        <v>2569</v>
      </c>
      <c r="G436" s="73" t="s">
        <v>2570</v>
      </c>
      <c r="H436" s="73">
        <v>1</v>
      </c>
      <c r="I436" s="73" t="s">
        <v>2571</v>
      </c>
      <c r="J436" s="73" t="s">
        <v>2571</v>
      </c>
      <c r="K436" s="73" t="s">
        <v>3142</v>
      </c>
      <c r="L436" s="73" t="s">
        <v>2573</v>
      </c>
      <c r="M436" s="73" t="s">
        <v>1651</v>
      </c>
      <c r="N436" s="73" t="s">
        <v>3144</v>
      </c>
      <c r="O436" s="73" t="s">
        <v>62</v>
      </c>
      <c r="P436" s="73" t="s">
        <v>61</v>
      </c>
      <c r="Q436" s="73" t="s">
        <v>62</v>
      </c>
      <c r="R436" s="73" t="s">
        <v>76</v>
      </c>
      <c r="S436" s="73" t="s">
        <v>77</v>
      </c>
      <c r="T436" s="73" t="s">
        <v>61</v>
      </c>
      <c r="U436" s="73" t="s">
        <v>2577</v>
      </c>
      <c r="V436" s="73" t="s">
        <v>72</v>
      </c>
      <c r="W436" s="73" t="s">
        <v>62</v>
      </c>
      <c r="X436" s="73" t="s">
        <v>73</v>
      </c>
      <c r="Y436" s="73" t="s">
        <v>3187</v>
      </c>
      <c r="Z436" s="73" t="s">
        <v>3501</v>
      </c>
      <c r="AA436" s="73">
        <f>IF(Table5[[#This Row],[task_success]]="Yes",1,0)</f>
        <v>1</v>
      </c>
      <c r="AB436" s="73">
        <f>IF(Table5[[#This Row],[task_success]]="Partial",1,0)</f>
        <v>0</v>
      </c>
      <c r="AC436" s="73">
        <f>IF(Table5[[#This Row],[task_success]]="No",1,0)</f>
        <v>0</v>
      </c>
      <c r="AD436" s="73">
        <v>0</v>
      </c>
      <c r="AE436" s="73">
        <v>1</v>
      </c>
      <c r="AF436" s="73">
        <v>0</v>
      </c>
      <c r="AG436" s="74">
        <f>IF(OR(Table5[[#This Row],[severity]]="Medium",Table5[[#This Row],[severity]]="High"),1,0)</f>
        <v>0</v>
      </c>
      <c r="AH436" s="73" t="str">
        <f>TRIM(Table5[[#This Row],[severity]])</f>
        <v>Low</v>
      </c>
    </row>
    <row r="437" spans="1:34" ht="318" hidden="1">
      <c r="A437" s="75" t="s">
        <v>2495</v>
      </c>
      <c r="B437" s="76" t="s">
        <v>2496</v>
      </c>
      <c r="C437" s="76" t="s">
        <v>305</v>
      </c>
      <c r="D43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437" s="76" t="s">
        <v>2579</v>
      </c>
      <c r="F437" s="76" t="s">
        <v>2580</v>
      </c>
      <c r="G437" s="76" t="s">
        <v>2581</v>
      </c>
      <c r="H437" s="76">
        <v>1</v>
      </c>
      <c r="I437" s="76" t="s">
        <v>2582</v>
      </c>
      <c r="J437" s="76" t="s">
        <v>2582</v>
      </c>
      <c r="K437" s="76" t="s">
        <v>2583</v>
      </c>
      <c r="L437" s="76" t="s">
        <v>2584</v>
      </c>
      <c r="M437" s="76" t="s">
        <v>2587</v>
      </c>
      <c r="N437" s="76" t="s">
        <v>3147</v>
      </c>
      <c r="O437" s="76" t="s">
        <v>62</v>
      </c>
      <c r="P437" s="76" t="s">
        <v>61</v>
      </c>
      <c r="Q437" s="76" t="s">
        <v>62</v>
      </c>
      <c r="R437" s="76" t="s">
        <v>76</v>
      </c>
      <c r="S437" s="76" t="s">
        <v>77</v>
      </c>
      <c r="T437" s="76" t="s">
        <v>61</v>
      </c>
      <c r="U437" s="76" t="s">
        <v>2157</v>
      </c>
      <c r="V437" s="76" t="s">
        <v>72</v>
      </c>
      <c r="W437" s="76" t="s">
        <v>62</v>
      </c>
      <c r="X437" s="76" t="s">
        <v>73</v>
      </c>
      <c r="Y437" s="76" t="s">
        <v>3187</v>
      </c>
      <c r="Z437" s="76" t="s">
        <v>3564</v>
      </c>
      <c r="AA437" s="73">
        <f>IF(Table5[[#This Row],[task_success]]="Yes",1,0)</f>
        <v>1</v>
      </c>
      <c r="AB437" s="73">
        <f>IF(Table5[[#This Row],[task_success]]="Partial",1,0)</f>
        <v>0</v>
      </c>
      <c r="AC437" s="73">
        <f>IF(Table5[[#This Row],[task_success]]="No",1,0)</f>
        <v>0</v>
      </c>
      <c r="AD437" s="76">
        <v>0</v>
      </c>
      <c r="AE437" s="76">
        <v>1</v>
      </c>
      <c r="AF437" s="76">
        <v>0</v>
      </c>
      <c r="AG437" s="74">
        <f>IF(OR(Table5[[#This Row],[severity]]="Medium",Table5[[#This Row],[severity]]="High"),1,0)</f>
        <v>0</v>
      </c>
      <c r="AH437" s="73" t="str">
        <f>TRIM(Table5[[#This Row],[severity]])</f>
        <v>Low</v>
      </c>
    </row>
    <row r="438" spans="1:34" ht="409.6" hidden="1">
      <c r="A438" s="72" t="s">
        <v>2591</v>
      </c>
      <c r="B438" s="73" t="s">
        <v>2592</v>
      </c>
      <c r="C438" s="73" t="s">
        <v>149</v>
      </c>
      <c r="D43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38" s="73" t="s">
        <v>2593</v>
      </c>
      <c r="F438" s="73" t="s">
        <v>2594</v>
      </c>
      <c r="G438" s="73" t="s">
        <v>2595</v>
      </c>
      <c r="H438" s="73">
        <v>1</v>
      </c>
      <c r="I438" s="73" t="s">
        <v>2596</v>
      </c>
      <c r="J438" s="73" t="s">
        <v>2596</v>
      </c>
      <c r="K438" s="73" t="s">
        <v>3149</v>
      </c>
      <c r="L438" s="73" t="s">
        <v>2598</v>
      </c>
      <c r="M438" s="73" t="s">
        <v>594</v>
      </c>
      <c r="N438" s="73" t="s">
        <v>3151</v>
      </c>
      <c r="O438" s="73" t="s">
        <v>62</v>
      </c>
      <c r="P438" s="73" t="s">
        <v>61</v>
      </c>
      <c r="Q438" s="73" t="s">
        <v>62</v>
      </c>
      <c r="R438" s="73" t="s">
        <v>76</v>
      </c>
      <c r="S438" s="73" t="s">
        <v>77</v>
      </c>
      <c r="T438" s="73" t="s">
        <v>61</v>
      </c>
      <c r="U438" s="73" t="s">
        <v>2602</v>
      </c>
      <c r="V438" s="73" t="s">
        <v>72</v>
      </c>
      <c r="W438" s="73" t="s">
        <v>62</v>
      </c>
      <c r="X438" s="73" t="s">
        <v>73</v>
      </c>
      <c r="Y438" s="73" t="s">
        <v>3187</v>
      </c>
      <c r="Z438" s="73" t="s">
        <v>3880</v>
      </c>
      <c r="AA438" s="73">
        <f>IF(Table5[[#This Row],[task_success]]="Yes",1,0)</f>
        <v>1</v>
      </c>
      <c r="AB438" s="73">
        <f>IF(Table5[[#This Row],[task_success]]="Partial",1,0)</f>
        <v>0</v>
      </c>
      <c r="AC438" s="73">
        <f>IF(Table5[[#This Row],[task_success]]="No",1,0)</f>
        <v>0</v>
      </c>
      <c r="AD438" s="73">
        <v>0</v>
      </c>
      <c r="AE438" s="73">
        <v>1</v>
      </c>
      <c r="AF438" s="73">
        <v>0</v>
      </c>
      <c r="AG438" s="74">
        <f>IF(OR(Table5[[#This Row],[severity]]="Medium",Table5[[#This Row],[severity]]="High"),1,0)</f>
        <v>0</v>
      </c>
      <c r="AH438" s="73" t="str">
        <f>TRIM(Table5[[#This Row],[severity]])</f>
        <v>Low</v>
      </c>
    </row>
    <row r="439" spans="1:34" ht="409.6" hidden="1">
      <c r="A439" s="75" t="s">
        <v>2591</v>
      </c>
      <c r="B439" s="76" t="s">
        <v>2592</v>
      </c>
      <c r="C439" s="76" t="s">
        <v>305</v>
      </c>
      <c r="D43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439" s="76" t="s">
        <v>2604</v>
      </c>
      <c r="F439" s="76" t="s">
        <v>2605</v>
      </c>
      <c r="G439" s="76" t="s">
        <v>2606</v>
      </c>
      <c r="H439" s="76">
        <v>1</v>
      </c>
      <c r="I439" s="76" t="s">
        <v>2607</v>
      </c>
      <c r="J439" s="76" t="s">
        <v>2607</v>
      </c>
      <c r="K439" s="76" t="s">
        <v>2608</v>
      </c>
      <c r="L439" s="76" t="s">
        <v>2609</v>
      </c>
      <c r="M439" s="76" t="s">
        <v>2612</v>
      </c>
      <c r="N439" s="76" t="s">
        <v>3600</v>
      </c>
      <c r="O439" s="76" t="s">
        <v>62</v>
      </c>
      <c r="P439" s="76" t="s">
        <v>61</v>
      </c>
      <c r="Q439" s="76" t="s">
        <v>62</v>
      </c>
      <c r="R439" s="76" t="s">
        <v>76</v>
      </c>
      <c r="S439" s="76" t="s">
        <v>77</v>
      </c>
      <c r="T439" s="76" t="s">
        <v>61</v>
      </c>
      <c r="U439" s="76" t="s">
        <v>2614</v>
      </c>
      <c r="V439" s="76" t="s">
        <v>72</v>
      </c>
      <c r="W439" s="76" t="s">
        <v>61</v>
      </c>
      <c r="X439" s="76" t="s">
        <v>506</v>
      </c>
      <c r="Y439" s="76" t="s">
        <v>3187</v>
      </c>
      <c r="Z439" s="76" t="s">
        <v>3599</v>
      </c>
      <c r="AA439" s="73">
        <f>IF(Table5[[#This Row],[task_success]]="Yes",1,0)</f>
        <v>1</v>
      </c>
      <c r="AB439" s="73">
        <f>IF(Table5[[#This Row],[task_success]]="Partial",1,0)</f>
        <v>0</v>
      </c>
      <c r="AC439" s="73">
        <f>IF(Table5[[#This Row],[task_success]]="No",1,0)</f>
        <v>0</v>
      </c>
      <c r="AD439" s="76">
        <v>0</v>
      </c>
      <c r="AE439" s="76">
        <v>1</v>
      </c>
      <c r="AF439" s="76">
        <v>0</v>
      </c>
      <c r="AG439" s="74">
        <f>IF(OR(Table5[[#This Row],[severity]]="Medium",Table5[[#This Row],[severity]]="High"),1,0)</f>
        <v>0</v>
      </c>
      <c r="AH439" s="73" t="str">
        <f>TRIM(Table5[[#This Row],[severity]])</f>
        <v>Low</v>
      </c>
    </row>
    <row r="440" spans="1:34" ht="409.6" hidden="1">
      <c r="A440" s="72" t="s">
        <v>2617</v>
      </c>
      <c r="B440" s="73" t="s">
        <v>2618</v>
      </c>
      <c r="C440" s="73" t="s">
        <v>51</v>
      </c>
      <c r="D44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40" s="73" t="s">
        <v>2619</v>
      </c>
      <c r="F440" s="73" t="s">
        <v>3157</v>
      </c>
      <c r="G440" s="73" t="s">
        <v>2621</v>
      </c>
      <c r="H440" s="73">
        <v>2</v>
      </c>
      <c r="I440" s="73" t="s">
        <v>2622</v>
      </c>
      <c r="J440" s="73" t="s">
        <v>2623</v>
      </c>
      <c r="K440" s="73" t="s">
        <v>2624</v>
      </c>
      <c r="L440" s="73" t="s">
        <v>2625</v>
      </c>
      <c r="M440" s="73" t="s">
        <v>2630</v>
      </c>
      <c r="N440" s="73" t="s">
        <v>3160</v>
      </c>
      <c r="O440" s="73" t="s">
        <v>62</v>
      </c>
      <c r="P440" s="73" t="s">
        <v>61</v>
      </c>
      <c r="Q440" s="73" t="s">
        <v>62</v>
      </c>
      <c r="R440" s="73" t="s">
        <v>3449</v>
      </c>
      <c r="S440" s="73" t="s">
        <v>64</v>
      </c>
      <c r="T440" s="73" t="s">
        <v>62</v>
      </c>
      <c r="U440" s="73" t="s">
        <v>2633</v>
      </c>
      <c r="V440" s="73" t="s">
        <v>72</v>
      </c>
      <c r="W440" s="73" t="s">
        <v>62</v>
      </c>
      <c r="X440" s="73" t="s">
        <v>73</v>
      </c>
      <c r="Y440" s="73" t="s">
        <v>3187</v>
      </c>
      <c r="Z440" s="73" t="s">
        <v>3781</v>
      </c>
      <c r="AA440" s="73">
        <f>IF(Table5[[#This Row],[task_success]]="Yes",1,0)</f>
        <v>1</v>
      </c>
      <c r="AB440" s="73">
        <f>IF(Table5[[#This Row],[task_success]]="Partial",1,0)</f>
        <v>0</v>
      </c>
      <c r="AC440" s="73">
        <f>IF(Table5[[#This Row],[task_success]]="No",1,0)</f>
        <v>0</v>
      </c>
      <c r="AD440" s="73">
        <v>0</v>
      </c>
      <c r="AE440" s="73">
        <v>1</v>
      </c>
      <c r="AF440" s="73">
        <v>1</v>
      </c>
      <c r="AG440" s="74">
        <f>IF(OR(Table5[[#This Row],[severity]]="Medium",Table5[[#This Row],[severity]]="High"),1,0)</f>
        <v>1</v>
      </c>
      <c r="AH440" s="73" t="str">
        <f>TRIM(Table5[[#This Row],[severity]])</f>
        <v>High</v>
      </c>
    </row>
    <row r="441" spans="1:34" ht="409.6" hidden="1">
      <c r="A441" s="75" t="s">
        <v>2617</v>
      </c>
      <c r="B441" s="76" t="s">
        <v>2618</v>
      </c>
      <c r="C441" s="76" t="s">
        <v>51</v>
      </c>
      <c r="D44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41" s="76" t="s">
        <v>2619</v>
      </c>
      <c r="F441" s="76" t="s">
        <v>3157</v>
      </c>
      <c r="G441" s="76" t="s">
        <v>2621</v>
      </c>
      <c r="H441" s="76">
        <v>2</v>
      </c>
      <c r="I441" s="76" t="s">
        <v>2622</v>
      </c>
      <c r="J441" s="76" t="s">
        <v>2636</v>
      </c>
      <c r="K441" s="76" t="s">
        <v>2624</v>
      </c>
      <c r="L441" s="76" t="s">
        <v>2625</v>
      </c>
      <c r="M441" s="76" t="s">
        <v>2639</v>
      </c>
      <c r="N441" s="76" t="s">
        <v>3164</v>
      </c>
      <c r="O441" s="76" t="s">
        <v>102</v>
      </c>
      <c r="P441" s="76" t="s">
        <v>61</v>
      </c>
      <c r="Q441" s="76" t="s">
        <v>62</v>
      </c>
      <c r="R441" s="76" t="s">
        <v>138</v>
      </c>
      <c r="S441" s="76" t="s">
        <v>125</v>
      </c>
      <c r="T441" s="76" t="s">
        <v>62</v>
      </c>
      <c r="U441" s="76" t="s">
        <v>2641</v>
      </c>
      <c r="V441" s="76" t="s">
        <v>162</v>
      </c>
      <c r="W441" s="76" t="s">
        <v>62</v>
      </c>
      <c r="X441" s="76" t="s">
        <v>73</v>
      </c>
      <c r="Y441" s="76" t="s">
        <v>3187</v>
      </c>
      <c r="Z441" s="76" t="s">
        <v>3780</v>
      </c>
      <c r="AA441" s="73">
        <f>IF(Table5[[#This Row],[task_success]]="Yes",1,0)</f>
        <v>0</v>
      </c>
      <c r="AB441" s="73">
        <f>IF(Table5[[#This Row],[task_success]]="Partial",1,0)</f>
        <v>1</v>
      </c>
      <c r="AC441" s="73">
        <f>IF(Table5[[#This Row],[task_success]]="No",1,0)</f>
        <v>0</v>
      </c>
      <c r="AD441" s="76">
        <v>0</v>
      </c>
      <c r="AE441" s="76">
        <v>1</v>
      </c>
      <c r="AF441" s="76">
        <v>1</v>
      </c>
      <c r="AG441" s="74">
        <f>IF(OR(Table5[[#This Row],[severity]]="Medium",Table5[[#This Row],[severity]]="High"),1,0)</f>
        <v>1</v>
      </c>
      <c r="AH441" s="73" t="str">
        <f>TRIM(Table5[[#This Row],[severity]])</f>
        <v>Medium</v>
      </c>
    </row>
    <row r="442" spans="1:34" ht="409.6" hidden="1">
      <c r="A442" s="72" t="s">
        <v>2617</v>
      </c>
      <c r="B442" s="73" t="s">
        <v>2618</v>
      </c>
      <c r="C442" s="73" t="s">
        <v>149</v>
      </c>
      <c r="D44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42" s="73" t="s">
        <v>2644</v>
      </c>
      <c r="F442" s="73" t="s">
        <v>2645</v>
      </c>
      <c r="G442" s="73" t="s">
        <v>2646</v>
      </c>
      <c r="H442" s="73">
        <v>1</v>
      </c>
      <c r="I442" s="73" t="s">
        <v>2647</v>
      </c>
      <c r="J442" s="73" t="s">
        <v>2647</v>
      </c>
      <c r="K442" s="73" t="s">
        <v>2648</v>
      </c>
      <c r="L442" s="73" t="s">
        <v>2649</v>
      </c>
      <c r="M442" s="73" t="s">
        <v>2639</v>
      </c>
      <c r="N442" s="73" t="s">
        <v>3168</v>
      </c>
      <c r="O442" s="73" t="s">
        <v>62</v>
      </c>
      <c r="P442" s="73" t="s">
        <v>61</v>
      </c>
      <c r="Q442" s="73" t="s">
        <v>62</v>
      </c>
      <c r="R442" s="73" t="s">
        <v>76</v>
      </c>
      <c r="S442" s="73" t="s">
        <v>77</v>
      </c>
      <c r="T442" s="73" t="s">
        <v>61</v>
      </c>
      <c r="U442" s="73" t="s">
        <v>2652</v>
      </c>
      <c r="V442" s="73" t="s">
        <v>72</v>
      </c>
      <c r="W442" s="73" t="s">
        <v>62</v>
      </c>
      <c r="X442" s="73" t="s">
        <v>73</v>
      </c>
      <c r="Y442" s="73" t="s">
        <v>3187</v>
      </c>
      <c r="Z442" s="73" t="s">
        <v>3575</v>
      </c>
      <c r="AA442" s="73">
        <f>IF(Table5[[#This Row],[task_success]]="Yes",1,0)</f>
        <v>1</v>
      </c>
      <c r="AB442" s="73">
        <f>IF(Table5[[#This Row],[task_success]]="Partial",1,0)</f>
        <v>0</v>
      </c>
      <c r="AC442" s="73">
        <f>IF(Table5[[#This Row],[task_success]]="No",1,0)</f>
        <v>0</v>
      </c>
      <c r="AD442" s="73">
        <v>0</v>
      </c>
      <c r="AE442" s="73">
        <v>1</v>
      </c>
      <c r="AF442" s="73">
        <v>0</v>
      </c>
      <c r="AG442" s="74">
        <f>IF(OR(Table5[[#This Row],[severity]]="Medium",Table5[[#This Row],[severity]]="High"),1,0)</f>
        <v>0</v>
      </c>
      <c r="AH442" s="73" t="str">
        <f>TRIM(Table5[[#This Row],[severity]])</f>
        <v>Low</v>
      </c>
    </row>
    <row r="443" spans="1:34" ht="409.6" hidden="1">
      <c r="A443" s="75" t="s">
        <v>2617</v>
      </c>
      <c r="B443" s="76" t="s">
        <v>2618</v>
      </c>
      <c r="C443" s="76" t="s">
        <v>149</v>
      </c>
      <c r="D44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43" s="76" t="s">
        <v>2654</v>
      </c>
      <c r="F443" s="76" t="s">
        <v>2655</v>
      </c>
      <c r="G443" s="76" t="s">
        <v>2656</v>
      </c>
      <c r="H443" s="76">
        <v>1</v>
      </c>
      <c r="I443" s="76" t="s">
        <v>2657</v>
      </c>
      <c r="J443" s="76" t="s">
        <v>2657</v>
      </c>
      <c r="K443" s="76" t="s">
        <v>4063</v>
      </c>
      <c r="L443" s="76" t="s">
        <v>2659</v>
      </c>
      <c r="M443" s="76" t="s">
        <v>2663</v>
      </c>
      <c r="N443" s="76" t="s">
        <v>3173</v>
      </c>
      <c r="O443" s="76" t="s">
        <v>62</v>
      </c>
      <c r="P443" s="76" t="s">
        <v>61</v>
      </c>
      <c r="Q443" s="76" t="s">
        <v>62</v>
      </c>
      <c r="R443" s="79" t="s">
        <v>2665</v>
      </c>
      <c r="S443" s="79" t="s">
        <v>125</v>
      </c>
      <c r="T443" s="76" t="s">
        <v>61</v>
      </c>
      <c r="U443" s="76" t="s">
        <v>2666</v>
      </c>
      <c r="V443" s="76" t="s">
        <v>72</v>
      </c>
      <c r="W443" s="76" t="s">
        <v>62</v>
      </c>
      <c r="X443" s="76" t="s">
        <v>73</v>
      </c>
      <c r="Y443" s="76" t="s">
        <v>3187</v>
      </c>
      <c r="Z443" s="76" t="s">
        <v>3633</v>
      </c>
      <c r="AA443" s="73">
        <f>IF(Table5[[#This Row],[task_success]]="Yes",1,0)</f>
        <v>1</v>
      </c>
      <c r="AB443" s="73">
        <f>IF(Table5[[#This Row],[task_success]]="Partial",1,0)</f>
        <v>0</v>
      </c>
      <c r="AC443" s="73">
        <f>IF(Table5[[#This Row],[task_success]]="No",1,0)</f>
        <v>0</v>
      </c>
      <c r="AD443" s="76">
        <v>0</v>
      </c>
      <c r="AE443" s="76">
        <v>1</v>
      </c>
      <c r="AF443" s="76">
        <v>0</v>
      </c>
      <c r="AG443" s="74">
        <f>IF(OR(Table5[[#This Row],[severity]]="Medium",Table5[[#This Row],[severity]]="High"),1,0)</f>
        <v>1</v>
      </c>
      <c r="AH443" s="73" t="str">
        <f>TRIM(Table5[[#This Row],[severity]])</f>
        <v>Medium</v>
      </c>
    </row>
    <row r="444" spans="1:34" ht="409.6" hidden="1">
      <c r="A444" s="72" t="s">
        <v>49</v>
      </c>
      <c r="B444" s="73" t="s">
        <v>79</v>
      </c>
      <c r="C444" s="73" t="s">
        <v>51</v>
      </c>
      <c r="D44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44" s="73" t="s">
        <v>52</v>
      </c>
      <c r="F444" s="73" t="s">
        <v>2670</v>
      </c>
      <c r="G444" s="73" t="s">
        <v>54</v>
      </c>
      <c r="H444" s="73">
        <v>1</v>
      </c>
      <c r="I444" s="73" t="s">
        <v>55</v>
      </c>
      <c r="J444" s="73" t="s">
        <v>55</v>
      </c>
      <c r="K444" s="73" t="s">
        <v>57</v>
      </c>
      <c r="L444" s="73" t="s">
        <v>58</v>
      </c>
      <c r="M444" s="73" t="s">
        <v>74</v>
      </c>
      <c r="N444" s="73" t="s">
        <v>75</v>
      </c>
      <c r="O444" s="73" t="s">
        <v>62</v>
      </c>
      <c r="P444" s="73" t="s">
        <v>61</v>
      </c>
      <c r="Q444" s="73" t="s">
        <v>62</v>
      </c>
      <c r="R444" s="73" t="s">
        <v>1295</v>
      </c>
      <c r="S444" s="73" t="s">
        <v>125</v>
      </c>
      <c r="T444" s="73" t="s">
        <v>61</v>
      </c>
      <c r="U444" s="73" t="s">
        <v>78</v>
      </c>
      <c r="V444" s="73" t="s">
        <v>72</v>
      </c>
      <c r="W444" s="73" t="s">
        <v>62</v>
      </c>
      <c r="X444" s="73" t="s">
        <v>73</v>
      </c>
      <c r="Y444" s="73" t="s">
        <v>3192</v>
      </c>
      <c r="Z444" s="73" t="s">
        <v>3682</v>
      </c>
      <c r="AA444" s="73">
        <f>IF(Table5[[#This Row],[task_success]]="Yes",1,0)</f>
        <v>1</v>
      </c>
      <c r="AB444" s="73">
        <f>IF(Table5[[#This Row],[task_success]]="Partial",1,0)</f>
        <v>0</v>
      </c>
      <c r="AC444" s="73">
        <f>IF(Table5[[#This Row],[task_success]]="No",1,0)</f>
        <v>0</v>
      </c>
      <c r="AD444" s="73">
        <v>0</v>
      </c>
      <c r="AE444" s="73">
        <v>1</v>
      </c>
      <c r="AF444" s="73">
        <v>0</v>
      </c>
      <c r="AG444" s="74">
        <f>IF(OR(Table5[[#This Row],[severity]]="Medium",Table5[[#This Row],[severity]]="High"),1,0)</f>
        <v>1</v>
      </c>
      <c r="AH444" s="73" t="str">
        <f>TRIM(Table5[[#This Row],[severity]])</f>
        <v>Medium</v>
      </c>
    </row>
    <row r="445" spans="1:34" ht="409.6" hidden="1">
      <c r="A445" s="75" t="s">
        <v>49</v>
      </c>
      <c r="B445" s="76" t="s">
        <v>79</v>
      </c>
      <c r="C445" s="76" t="s">
        <v>80</v>
      </c>
      <c r="D44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45" s="76" t="s">
        <v>81</v>
      </c>
      <c r="F445" s="76" t="s">
        <v>82</v>
      </c>
      <c r="G445" s="76" t="s">
        <v>2680</v>
      </c>
      <c r="H445" s="76">
        <v>1</v>
      </c>
      <c r="I445" s="76" t="s">
        <v>84</v>
      </c>
      <c r="J445" s="76" t="s">
        <v>84</v>
      </c>
      <c r="K445" s="76" t="s">
        <v>85</v>
      </c>
      <c r="L445" s="76" t="s">
        <v>86</v>
      </c>
      <c r="M445" s="76" t="s">
        <v>92</v>
      </c>
      <c r="N445" s="76" t="s">
        <v>93</v>
      </c>
      <c r="O445" s="76" t="s">
        <v>62</v>
      </c>
      <c r="P445" s="76" t="s">
        <v>61</v>
      </c>
      <c r="Q445" s="76" t="s">
        <v>62</v>
      </c>
      <c r="R445" s="76" t="s">
        <v>76</v>
      </c>
      <c r="S445" s="76" t="s">
        <v>77</v>
      </c>
      <c r="T445" s="76" t="s">
        <v>61</v>
      </c>
      <c r="U445" s="76" t="s">
        <v>89</v>
      </c>
      <c r="V445" s="76" t="s">
        <v>72</v>
      </c>
      <c r="W445" s="76" t="s">
        <v>62</v>
      </c>
      <c r="X445" s="76" t="s">
        <v>73</v>
      </c>
      <c r="Y445" s="76" t="s">
        <v>3192</v>
      </c>
      <c r="Z445" s="76" t="s">
        <v>3535</v>
      </c>
      <c r="AA445" s="73">
        <f>IF(Table5[[#This Row],[task_success]]="Yes",1,0)</f>
        <v>1</v>
      </c>
      <c r="AB445" s="73">
        <f>IF(Table5[[#This Row],[task_success]]="Partial",1,0)</f>
        <v>0</v>
      </c>
      <c r="AC445" s="73">
        <f>IF(Table5[[#This Row],[task_success]]="No",1,0)</f>
        <v>0</v>
      </c>
      <c r="AD445" s="76">
        <v>0</v>
      </c>
      <c r="AE445" s="76">
        <v>1</v>
      </c>
      <c r="AF445" s="76">
        <v>0</v>
      </c>
      <c r="AG445" s="74">
        <f>IF(OR(Table5[[#This Row],[severity]]="Medium",Table5[[#This Row],[severity]]="High"),1,0)</f>
        <v>0</v>
      </c>
      <c r="AH445" s="73" t="str">
        <f>TRIM(Table5[[#This Row],[severity]])</f>
        <v>Low</v>
      </c>
    </row>
    <row r="446" spans="1:34" ht="409.6" hidden="1">
      <c r="A446" s="72" t="s">
        <v>49</v>
      </c>
      <c r="B446" s="73" t="s">
        <v>79</v>
      </c>
      <c r="C446" s="73" t="s">
        <v>80</v>
      </c>
      <c r="D44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46" s="73" t="s">
        <v>94</v>
      </c>
      <c r="F446" s="73" t="s">
        <v>2686</v>
      </c>
      <c r="G446" s="73" t="s">
        <v>2687</v>
      </c>
      <c r="H446" s="73">
        <v>1</v>
      </c>
      <c r="I446" s="73" t="s">
        <v>97</v>
      </c>
      <c r="J446" s="73" t="s">
        <v>97</v>
      </c>
      <c r="K446" s="73" t="s">
        <v>98</v>
      </c>
      <c r="L446" s="73" t="s">
        <v>99</v>
      </c>
      <c r="M446" s="73" t="s">
        <v>111</v>
      </c>
      <c r="N446" s="73" t="s">
        <v>112</v>
      </c>
      <c r="O446" s="73" t="s">
        <v>61</v>
      </c>
      <c r="P446" s="73" t="s">
        <v>61</v>
      </c>
      <c r="Q446" s="73" t="s">
        <v>62</v>
      </c>
      <c r="R446" s="73" t="s">
        <v>138</v>
      </c>
      <c r="S446" s="73" t="s">
        <v>64</v>
      </c>
      <c r="T446" s="73" t="s">
        <v>62</v>
      </c>
      <c r="U446" s="73" t="s">
        <v>113</v>
      </c>
      <c r="V446" s="73" t="s">
        <v>66</v>
      </c>
      <c r="W446" s="73" t="s">
        <v>61</v>
      </c>
      <c r="X446" s="73" t="s">
        <v>105</v>
      </c>
      <c r="Y446" s="73" t="s">
        <v>3192</v>
      </c>
      <c r="Z446" s="73" t="s">
        <v>3720</v>
      </c>
      <c r="AA446" s="73">
        <f>IF(Table5[[#This Row],[task_success]]="Yes",1,0)</f>
        <v>0</v>
      </c>
      <c r="AB446" s="73">
        <f>IF(Table5[[#This Row],[task_success]]="Partial",1,0)</f>
        <v>0</v>
      </c>
      <c r="AC446" s="73">
        <f>IF(Table5[[#This Row],[task_success]]="No",1,0)</f>
        <v>1</v>
      </c>
      <c r="AD446" s="73">
        <v>0</v>
      </c>
      <c r="AE446" s="73">
        <v>1</v>
      </c>
      <c r="AF446" s="73">
        <v>1</v>
      </c>
      <c r="AG446" s="74">
        <f>IF(OR(Table5[[#This Row],[severity]]="Medium",Table5[[#This Row],[severity]]="High"),1,0)</f>
        <v>1</v>
      </c>
      <c r="AH446" s="73" t="str">
        <f>TRIM(Table5[[#This Row],[severity]])</f>
        <v>High</v>
      </c>
    </row>
    <row r="447" spans="1:34" ht="250.5" hidden="1">
      <c r="A447" s="75" t="s">
        <v>49</v>
      </c>
      <c r="B447" s="76" t="s">
        <v>79</v>
      </c>
      <c r="C447" s="76" t="s">
        <v>114</v>
      </c>
      <c r="D44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47" s="76" t="s">
        <v>115</v>
      </c>
      <c r="F447" s="76" t="s">
        <v>2695</v>
      </c>
      <c r="G447" s="76" t="s">
        <v>2696</v>
      </c>
      <c r="H447" s="76">
        <v>3</v>
      </c>
      <c r="I447" s="76" t="s">
        <v>118</v>
      </c>
      <c r="J447" s="76" t="s">
        <v>119</v>
      </c>
      <c r="K447" s="76" t="s">
        <v>120</v>
      </c>
      <c r="L447" s="76" t="s">
        <v>121</v>
      </c>
      <c r="M447" s="76" t="s">
        <v>129</v>
      </c>
      <c r="N447" s="76" t="s">
        <v>130</v>
      </c>
      <c r="O447" s="76" t="s">
        <v>62</v>
      </c>
      <c r="P447" s="76" t="s">
        <v>61</v>
      </c>
      <c r="Q447" s="76" t="s">
        <v>62</v>
      </c>
      <c r="R447" s="76" t="s">
        <v>76</v>
      </c>
      <c r="S447" s="76" t="s">
        <v>77</v>
      </c>
      <c r="T447" s="76" t="s">
        <v>61</v>
      </c>
      <c r="U447" s="76" t="s">
        <v>89</v>
      </c>
      <c r="V447" s="76" t="s">
        <v>72</v>
      </c>
      <c r="W447" s="76" t="s">
        <v>62</v>
      </c>
      <c r="X447" s="76" t="s">
        <v>73</v>
      </c>
      <c r="Y447" s="76" t="s">
        <v>3192</v>
      </c>
      <c r="Z447" s="76" t="s">
        <v>3608</v>
      </c>
      <c r="AA447" s="73">
        <f>IF(Table5[[#This Row],[task_success]]="Yes",1,0)</f>
        <v>1</v>
      </c>
      <c r="AB447" s="73">
        <f>IF(Table5[[#This Row],[task_success]]="Partial",1,0)</f>
        <v>0</v>
      </c>
      <c r="AC447" s="73">
        <f>IF(Table5[[#This Row],[task_success]]="No",1,0)</f>
        <v>0</v>
      </c>
      <c r="AD447" s="76">
        <v>0</v>
      </c>
      <c r="AE447" s="76">
        <v>1</v>
      </c>
      <c r="AF447" s="76">
        <v>0</v>
      </c>
      <c r="AG447" s="74">
        <f>IF(OR(Table5[[#This Row],[severity]]="Medium",Table5[[#This Row],[severity]]="High"),1,0)</f>
        <v>0</v>
      </c>
      <c r="AH447" s="73" t="str">
        <f>TRIM(Table5[[#This Row],[severity]])</f>
        <v>Low</v>
      </c>
    </row>
    <row r="448" spans="1:34" ht="409.6" hidden="1">
      <c r="A448" s="72" t="s">
        <v>49</v>
      </c>
      <c r="B448" s="73" t="s">
        <v>79</v>
      </c>
      <c r="C448" s="73" t="s">
        <v>114</v>
      </c>
      <c r="D44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48" s="73" t="s">
        <v>115</v>
      </c>
      <c r="F448" s="73" t="s">
        <v>2695</v>
      </c>
      <c r="G448" s="73" t="s">
        <v>2696</v>
      </c>
      <c r="H448" s="73">
        <v>3</v>
      </c>
      <c r="I448" s="73" t="s">
        <v>118</v>
      </c>
      <c r="J448" s="73" t="s">
        <v>131</v>
      </c>
      <c r="K448" s="73" t="s">
        <v>120</v>
      </c>
      <c r="L448" s="73" t="s">
        <v>121</v>
      </c>
      <c r="M448" s="73" t="s">
        <v>136</v>
      </c>
      <c r="N448" s="73" t="s">
        <v>137</v>
      </c>
      <c r="O448" s="73" t="s">
        <v>62</v>
      </c>
      <c r="P448" s="73" t="s">
        <v>61</v>
      </c>
      <c r="Q448" s="73" t="s">
        <v>62</v>
      </c>
      <c r="R448" s="73" t="s">
        <v>76</v>
      </c>
      <c r="S448" s="73" t="s">
        <v>77</v>
      </c>
      <c r="T448" s="73" t="s">
        <v>61</v>
      </c>
      <c r="U448" s="73" t="s">
        <v>139</v>
      </c>
      <c r="V448" s="73" t="s">
        <v>72</v>
      </c>
      <c r="W448" s="73" t="s">
        <v>62</v>
      </c>
      <c r="X448" s="73" t="s">
        <v>73</v>
      </c>
      <c r="Y448" s="73" t="s">
        <v>3192</v>
      </c>
      <c r="Z448" s="73" t="s">
        <v>3609</v>
      </c>
      <c r="AA448" s="73">
        <f>IF(Table5[[#This Row],[task_success]]="Yes",1,0)</f>
        <v>1</v>
      </c>
      <c r="AB448" s="73">
        <f>IF(Table5[[#This Row],[task_success]]="Partial",1,0)</f>
        <v>0</v>
      </c>
      <c r="AC448" s="73">
        <f>IF(Table5[[#This Row],[task_success]]="No",1,0)</f>
        <v>0</v>
      </c>
      <c r="AD448" s="73">
        <v>0</v>
      </c>
      <c r="AE448" s="73">
        <v>1</v>
      </c>
      <c r="AF448" s="73">
        <v>0</v>
      </c>
      <c r="AG448" s="74">
        <f>IF(OR(Table5[[#This Row],[severity]]="Medium",Table5[[#This Row],[severity]]="High"),1,0)</f>
        <v>0</v>
      </c>
      <c r="AH448" s="73" t="str">
        <f>TRIM(Table5[[#This Row],[severity]])</f>
        <v>Low</v>
      </c>
    </row>
    <row r="449" spans="1:34" ht="250.5" hidden="1">
      <c r="A449" s="75" t="s">
        <v>49</v>
      </c>
      <c r="B449" s="76" t="s">
        <v>79</v>
      </c>
      <c r="C449" s="76" t="s">
        <v>114</v>
      </c>
      <c r="D44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49" s="76" t="s">
        <v>115</v>
      </c>
      <c r="F449" s="76" t="s">
        <v>2695</v>
      </c>
      <c r="G449" s="76" t="s">
        <v>2696</v>
      </c>
      <c r="H449" s="76">
        <v>3</v>
      </c>
      <c r="I449" s="76" t="s">
        <v>118</v>
      </c>
      <c r="J449" s="76" t="s">
        <v>140</v>
      </c>
      <c r="K449" s="76" t="s">
        <v>120</v>
      </c>
      <c r="L449" s="76" t="s">
        <v>121</v>
      </c>
      <c r="M449" s="76" t="s">
        <v>147</v>
      </c>
      <c r="N449" s="76" t="s">
        <v>148</v>
      </c>
      <c r="O449" s="76" t="s">
        <v>62</v>
      </c>
      <c r="P449" s="76" t="s">
        <v>61</v>
      </c>
      <c r="Q449" s="76" t="s">
        <v>62</v>
      </c>
      <c r="R449" s="76" t="s">
        <v>76</v>
      </c>
      <c r="S449" s="76" t="s">
        <v>77</v>
      </c>
      <c r="T449" s="76" t="s">
        <v>61</v>
      </c>
      <c r="U449" s="76" t="s">
        <v>89</v>
      </c>
      <c r="V449" s="76" t="s">
        <v>72</v>
      </c>
      <c r="W449" s="76" t="s">
        <v>62</v>
      </c>
      <c r="X449" s="76" t="s">
        <v>73</v>
      </c>
      <c r="Y449" s="76" t="s">
        <v>3192</v>
      </c>
      <c r="Z449" s="76" t="s">
        <v>3610</v>
      </c>
      <c r="AA449" s="73">
        <f>IF(Table5[[#This Row],[task_success]]="Yes",1,0)</f>
        <v>1</v>
      </c>
      <c r="AB449" s="73">
        <f>IF(Table5[[#This Row],[task_success]]="Partial",1,0)</f>
        <v>0</v>
      </c>
      <c r="AC449" s="73">
        <f>IF(Table5[[#This Row],[task_success]]="No",1,0)</f>
        <v>0</v>
      </c>
      <c r="AD449" s="76">
        <v>0</v>
      </c>
      <c r="AE449" s="76">
        <v>1</v>
      </c>
      <c r="AF449" s="76">
        <v>0</v>
      </c>
      <c r="AG449" s="74">
        <f>IF(OR(Table5[[#This Row],[severity]]="Medium",Table5[[#This Row],[severity]]="High"),1,0)</f>
        <v>0</v>
      </c>
      <c r="AH449" s="73" t="str">
        <f>TRIM(Table5[[#This Row],[severity]])</f>
        <v>Low</v>
      </c>
    </row>
    <row r="450" spans="1:34" ht="409.6" hidden="1">
      <c r="A450" s="72" t="s">
        <v>49</v>
      </c>
      <c r="B450" s="73" t="s">
        <v>79</v>
      </c>
      <c r="C450" s="73" t="s">
        <v>149</v>
      </c>
      <c r="D45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50" s="73" t="s">
        <v>150</v>
      </c>
      <c r="F450" s="73" t="s">
        <v>2705</v>
      </c>
      <c r="G450" s="73" t="s">
        <v>152</v>
      </c>
      <c r="H450" s="73">
        <v>1</v>
      </c>
      <c r="I450" s="73" t="s">
        <v>2706</v>
      </c>
      <c r="J450" s="73" t="s">
        <v>2706</v>
      </c>
      <c r="K450" s="73" t="s">
        <v>154</v>
      </c>
      <c r="L450" s="73" t="s">
        <v>155</v>
      </c>
      <c r="M450" s="73" t="s">
        <v>163</v>
      </c>
      <c r="N450" s="73" t="s">
        <v>164</v>
      </c>
      <c r="O450" s="73" t="s">
        <v>62</v>
      </c>
      <c r="P450" s="73" t="s">
        <v>61</v>
      </c>
      <c r="Q450" s="73" t="s">
        <v>62</v>
      </c>
      <c r="R450" s="73" t="s">
        <v>3709</v>
      </c>
      <c r="S450" s="73" t="s">
        <v>64</v>
      </c>
      <c r="T450" s="73" t="s">
        <v>61</v>
      </c>
      <c r="U450" s="73" t="s">
        <v>166</v>
      </c>
      <c r="V450" s="73" t="s">
        <v>72</v>
      </c>
      <c r="W450" s="73" t="s">
        <v>62</v>
      </c>
      <c r="X450" s="73" t="s">
        <v>73</v>
      </c>
      <c r="Y450" s="73" t="s">
        <v>3192</v>
      </c>
      <c r="Z450" s="73" t="s">
        <v>3840</v>
      </c>
      <c r="AA450" s="73">
        <f>IF(Table5[[#This Row],[task_success]]="Yes",1,0)</f>
        <v>1</v>
      </c>
      <c r="AB450" s="73">
        <f>IF(Table5[[#This Row],[task_success]]="Partial",1,0)</f>
        <v>0</v>
      </c>
      <c r="AC450" s="73">
        <f>IF(Table5[[#This Row],[task_success]]="No",1,0)</f>
        <v>0</v>
      </c>
      <c r="AD450" s="73">
        <v>0</v>
      </c>
      <c r="AE450" s="73">
        <v>1</v>
      </c>
      <c r="AF450" s="73">
        <v>0</v>
      </c>
      <c r="AG450" s="74">
        <f>IF(OR(Table5[[#This Row],[severity]]="Medium",Table5[[#This Row],[severity]]="High"),1,0)</f>
        <v>1</v>
      </c>
      <c r="AH450" s="73" t="str">
        <f>TRIM(Table5[[#This Row],[severity]])</f>
        <v>High</v>
      </c>
    </row>
    <row r="451" spans="1:34" ht="234" hidden="1">
      <c r="A451" s="75" t="s">
        <v>49</v>
      </c>
      <c r="B451" s="76" t="s">
        <v>79</v>
      </c>
      <c r="C451" s="76" t="s">
        <v>149</v>
      </c>
      <c r="D45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51" s="76" t="s">
        <v>167</v>
      </c>
      <c r="F451" s="76" t="s">
        <v>2707</v>
      </c>
      <c r="G451" s="76">
        <v>5300156</v>
      </c>
      <c r="H451" s="76">
        <v>1</v>
      </c>
      <c r="I451" s="76" t="s">
        <v>169</v>
      </c>
      <c r="J451" s="76" t="s">
        <v>169</v>
      </c>
      <c r="K451" s="76" t="s">
        <v>170</v>
      </c>
      <c r="L451" s="76" t="s">
        <v>171</v>
      </c>
      <c r="M451" s="76" t="s">
        <v>178</v>
      </c>
      <c r="N451" s="76" t="s">
        <v>179</v>
      </c>
      <c r="O451" s="76" t="s">
        <v>62</v>
      </c>
      <c r="P451" s="76" t="s">
        <v>61</v>
      </c>
      <c r="Q451" s="76" t="s">
        <v>62</v>
      </c>
      <c r="R451" s="76" t="s">
        <v>76</v>
      </c>
      <c r="S451" s="76" t="s">
        <v>77</v>
      </c>
      <c r="T451" s="76" t="s">
        <v>61</v>
      </c>
      <c r="U451" s="76" t="s">
        <v>89</v>
      </c>
      <c r="V451" s="76" t="s">
        <v>72</v>
      </c>
      <c r="W451" s="76" t="s">
        <v>62</v>
      </c>
      <c r="X451" s="76" t="s">
        <v>73</v>
      </c>
      <c r="Y451" s="76" t="s">
        <v>3192</v>
      </c>
      <c r="Z451" s="76" t="s">
        <v>3503</v>
      </c>
      <c r="AA451" s="73">
        <f>IF(Table5[[#This Row],[task_success]]="Yes",1,0)</f>
        <v>1</v>
      </c>
      <c r="AB451" s="73">
        <f>IF(Table5[[#This Row],[task_success]]="Partial",1,0)</f>
        <v>0</v>
      </c>
      <c r="AC451" s="73">
        <f>IF(Table5[[#This Row],[task_success]]="No",1,0)</f>
        <v>0</v>
      </c>
      <c r="AD451" s="76">
        <v>0</v>
      </c>
      <c r="AE451" s="76">
        <v>1</v>
      </c>
      <c r="AF451" s="76">
        <v>0</v>
      </c>
      <c r="AG451" s="74">
        <f>IF(OR(Table5[[#This Row],[severity]]="Medium",Table5[[#This Row],[severity]]="High"),1,0)</f>
        <v>0</v>
      </c>
      <c r="AH451" s="73" t="str">
        <f>TRIM(Table5[[#This Row],[severity]])</f>
        <v>Low</v>
      </c>
    </row>
    <row r="452" spans="1:34" ht="234" hidden="1">
      <c r="A452" s="72" t="s">
        <v>49</v>
      </c>
      <c r="B452" s="73" t="s">
        <v>79</v>
      </c>
      <c r="C452" s="73" t="s">
        <v>180</v>
      </c>
      <c r="D45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452" s="73" t="s">
        <v>181</v>
      </c>
      <c r="F452" s="73" t="s">
        <v>182</v>
      </c>
      <c r="G452" s="73" t="s">
        <v>183</v>
      </c>
      <c r="H452" s="73">
        <v>1</v>
      </c>
      <c r="I452" s="73" t="s">
        <v>184</v>
      </c>
      <c r="J452" s="73" t="s">
        <v>184</v>
      </c>
      <c r="K452" s="73" t="s">
        <v>185</v>
      </c>
      <c r="L452" s="73" t="s">
        <v>186</v>
      </c>
      <c r="M452" s="73" t="s">
        <v>193</v>
      </c>
      <c r="N452" s="73" t="s">
        <v>194</v>
      </c>
      <c r="O452" s="73" t="s">
        <v>62</v>
      </c>
      <c r="P452" s="73" t="s">
        <v>61</v>
      </c>
      <c r="Q452" s="73" t="s">
        <v>62</v>
      </c>
      <c r="R452" s="73" t="s">
        <v>76</v>
      </c>
      <c r="S452" s="73" t="s">
        <v>77</v>
      </c>
      <c r="T452" s="73" t="s">
        <v>61</v>
      </c>
      <c r="U452" s="73" t="s">
        <v>89</v>
      </c>
      <c r="V452" s="73" t="s">
        <v>72</v>
      </c>
      <c r="W452" s="73" t="s">
        <v>62</v>
      </c>
      <c r="X452" s="73" t="s">
        <v>73</v>
      </c>
      <c r="Y452" s="73" t="s">
        <v>3192</v>
      </c>
      <c r="Z452" s="73" t="s">
        <v>3643</v>
      </c>
      <c r="AA452" s="73">
        <f>IF(Table5[[#This Row],[task_success]]="Yes",1,0)</f>
        <v>1</v>
      </c>
      <c r="AB452" s="73">
        <f>IF(Table5[[#This Row],[task_success]]="Partial",1,0)</f>
        <v>0</v>
      </c>
      <c r="AC452" s="73">
        <f>IF(Table5[[#This Row],[task_success]]="No",1,0)</f>
        <v>0</v>
      </c>
      <c r="AD452" s="73">
        <v>0</v>
      </c>
      <c r="AE452" s="73">
        <v>1</v>
      </c>
      <c r="AF452" s="73">
        <v>0</v>
      </c>
      <c r="AG452" s="74">
        <f>IF(OR(Table5[[#This Row],[severity]]="Medium",Table5[[#This Row],[severity]]="High"),1,0)</f>
        <v>0</v>
      </c>
      <c r="AH452" s="73" t="str">
        <f>TRIM(Table5[[#This Row],[severity]])</f>
        <v>Low</v>
      </c>
    </row>
    <row r="453" spans="1:34" ht="409.6" hidden="1">
      <c r="A453" s="75" t="s">
        <v>195</v>
      </c>
      <c r="B453" s="76" t="s">
        <v>196</v>
      </c>
      <c r="C453" s="76" t="s">
        <v>80</v>
      </c>
      <c r="D45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53" s="76" t="s">
        <v>197</v>
      </c>
      <c r="F453" s="76">
        <v>5992898</v>
      </c>
      <c r="G453" s="76" t="s">
        <v>198</v>
      </c>
      <c r="H453" s="76">
        <v>2</v>
      </c>
      <c r="I453" s="76" t="s">
        <v>4032</v>
      </c>
      <c r="J453" s="76" t="s">
        <v>200</v>
      </c>
      <c r="K453" s="76" t="s">
        <v>2712</v>
      </c>
      <c r="L453" s="76" t="s">
        <v>202</v>
      </c>
      <c r="M453" s="76" t="s">
        <v>210</v>
      </c>
      <c r="N453" s="76" t="s">
        <v>211</v>
      </c>
      <c r="O453" s="76" t="s">
        <v>62</v>
      </c>
      <c r="P453" s="76" t="s">
        <v>61</v>
      </c>
      <c r="Q453" s="76" t="s">
        <v>62</v>
      </c>
      <c r="R453" s="76" t="s">
        <v>3354</v>
      </c>
      <c r="S453" s="76" t="s">
        <v>125</v>
      </c>
      <c r="T453" s="76" t="s">
        <v>61</v>
      </c>
      <c r="U453" s="76" t="s">
        <v>4033</v>
      </c>
      <c r="V453" s="76" t="s">
        <v>72</v>
      </c>
      <c r="W453" s="76" t="s">
        <v>62</v>
      </c>
      <c r="X453" s="76" t="s">
        <v>73</v>
      </c>
      <c r="Y453" s="76" t="s">
        <v>3192</v>
      </c>
      <c r="Z453" s="76" t="s">
        <v>3521</v>
      </c>
      <c r="AA453" s="73">
        <f>IF(Table5[[#This Row],[task_success]]="Yes",1,0)</f>
        <v>1</v>
      </c>
      <c r="AB453" s="73">
        <f>IF(Table5[[#This Row],[task_success]]="Partial",1,0)</f>
        <v>0</v>
      </c>
      <c r="AC453" s="73">
        <f>IF(Table5[[#This Row],[task_success]]="No",1,0)</f>
        <v>0</v>
      </c>
      <c r="AD453" s="76">
        <v>0</v>
      </c>
      <c r="AE453" s="76">
        <v>1</v>
      </c>
      <c r="AF453" s="76">
        <v>0</v>
      </c>
      <c r="AG453" s="74">
        <f>IF(OR(Table5[[#This Row],[severity]]="Medium",Table5[[#This Row],[severity]]="High"),1,0)</f>
        <v>1</v>
      </c>
      <c r="AH453" s="73" t="str">
        <f>TRIM(Table5[[#This Row],[severity]])</f>
        <v>Medium</v>
      </c>
    </row>
    <row r="454" spans="1:34" ht="409.6" hidden="1">
      <c r="A454" s="72" t="s">
        <v>195</v>
      </c>
      <c r="B454" s="73" t="s">
        <v>196</v>
      </c>
      <c r="C454" s="73" t="s">
        <v>80</v>
      </c>
      <c r="D45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54" s="73" t="s">
        <v>197</v>
      </c>
      <c r="F454" s="73">
        <v>5992898</v>
      </c>
      <c r="G454" s="73" t="s">
        <v>198</v>
      </c>
      <c r="H454" s="73">
        <v>2</v>
      </c>
      <c r="I454" s="73" t="s">
        <v>4034</v>
      </c>
      <c r="J454" s="73" t="s">
        <v>212</v>
      </c>
      <c r="K454" s="73" t="s">
        <v>2712</v>
      </c>
      <c r="L454" s="73" t="s">
        <v>202</v>
      </c>
      <c r="M454" s="73" t="s">
        <v>220</v>
      </c>
      <c r="N454" s="73" t="s">
        <v>221</v>
      </c>
      <c r="O454" s="73" t="s">
        <v>62</v>
      </c>
      <c r="P454" s="73" t="s">
        <v>61</v>
      </c>
      <c r="Q454" s="73" t="s">
        <v>62</v>
      </c>
      <c r="R454" s="73" t="s">
        <v>222</v>
      </c>
      <c r="S454" s="73" t="s">
        <v>77</v>
      </c>
      <c r="T454" s="73" t="s">
        <v>61</v>
      </c>
      <c r="U454" s="73" t="s">
        <v>223</v>
      </c>
      <c r="V454" s="73" t="s">
        <v>72</v>
      </c>
      <c r="W454" s="73" t="s">
        <v>62</v>
      </c>
      <c r="X454" s="73" t="s">
        <v>73</v>
      </c>
      <c r="Y454" s="73" t="s">
        <v>3192</v>
      </c>
      <c r="Z454" s="73" t="s">
        <v>3522</v>
      </c>
      <c r="AA454" s="73">
        <f>IF(Table5[[#This Row],[task_success]]="Yes",1,0)</f>
        <v>1</v>
      </c>
      <c r="AB454" s="73">
        <f>IF(Table5[[#This Row],[task_success]]="Partial",1,0)</f>
        <v>0</v>
      </c>
      <c r="AC454" s="73">
        <f>IF(Table5[[#This Row],[task_success]]="No",1,0)</f>
        <v>0</v>
      </c>
      <c r="AD454" s="73">
        <v>0</v>
      </c>
      <c r="AE454" s="73">
        <v>1</v>
      </c>
      <c r="AF454" s="73">
        <v>0</v>
      </c>
      <c r="AG454" s="74">
        <f>IF(OR(Table5[[#This Row],[severity]]="Medium",Table5[[#This Row],[severity]]="High"),1,0)</f>
        <v>0</v>
      </c>
      <c r="AH454" s="73" t="str">
        <f>TRIM(Table5[[#This Row],[severity]])</f>
        <v>Low</v>
      </c>
    </row>
    <row r="455" spans="1:34" ht="409.6" hidden="1">
      <c r="A455" s="75" t="s">
        <v>195</v>
      </c>
      <c r="B455" s="76" t="s">
        <v>196</v>
      </c>
      <c r="C455" s="76" t="s">
        <v>80</v>
      </c>
      <c r="D45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55" s="76" t="s">
        <v>224</v>
      </c>
      <c r="F455" s="76" t="s">
        <v>225</v>
      </c>
      <c r="G455" s="76" t="s">
        <v>2722</v>
      </c>
      <c r="H455" s="76">
        <v>1</v>
      </c>
      <c r="I455" s="76" t="s">
        <v>227</v>
      </c>
      <c r="J455" s="76" t="s">
        <v>227</v>
      </c>
      <c r="K455" s="76" t="s">
        <v>228</v>
      </c>
      <c r="L455" s="76" t="s">
        <v>229</v>
      </c>
      <c r="M455" s="76" t="s">
        <v>235</v>
      </c>
      <c r="N455" s="76" t="s">
        <v>236</v>
      </c>
      <c r="O455" s="76" t="s">
        <v>62</v>
      </c>
      <c r="P455" s="76" t="s">
        <v>61</v>
      </c>
      <c r="Q455" s="76" t="s">
        <v>62</v>
      </c>
      <c r="R455" s="76" t="s">
        <v>76</v>
      </c>
      <c r="S455" s="76" t="s">
        <v>77</v>
      </c>
      <c r="T455" s="76" t="s">
        <v>61</v>
      </c>
      <c r="U455" s="76" t="s">
        <v>237</v>
      </c>
      <c r="V455" s="76" t="s">
        <v>72</v>
      </c>
      <c r="W455" s="76" t="s">
        <v>62</v>
      </c>
      <c r="X455" s="76" t="s">
        <v>73</v>
      </c>
      <c r="Y455" s="76" t="s">
        <v>3192</v>
      </c>
      <c r="Z455" s="76" t="s">
        <v>3532</v>
      </c>
      <c r="AA455" s="73">
        <f>IF(Table5[[#This Row],[task_success]]="Yes",1,0)</f>
        <v>1</v>
      </c>
      <c r="AB455" s="73">
        <f>IF(Table5[[#This Row],[task_success]]="Partial",1,0)</f>
        <v>0</v>
      </c>
      <c r="AC455" s="73">
        <f>IF(Table5[[#This Row],[task_success]]="No",1,0)</f>
        <v>0</v>
      </c>
      <c r="AD455" s="76">
        <v>0</v>
      </c>
      <c r="AE455" s="76">
        <v>1</v>
      </c>
      <c r="AF455" s="76">
        <v>0</v>
      </c>
      <c r="AG455" s="74">
        <f>IF(OR(Table5[[#This Row],[severity]]="Medium",Table5[[#This Row],[severity]]="High"),1,0)</f>
        <v>0</v>
      </c>
      <c r="AH455" s="73" t="str">
        <f>TRIM(Table5[[#This Row],[severity]])</f>
        <v>Low</v>
      </c>
    </row>
    <row r="456" spans="1:34" ht="409.6" hidden="1">
      <c r="A456" s="72" t="s">
        <v>195</v>
      </c>
      <c r="B456" s="73" t="s">
        <v>196</v>
      </c>
      <c r="C456" s="73" t="s">
        <v>149</v>
      </c>
      <c r="D45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56" s="73" t="s">
        <v>238</v>
      </c>
      <c r="F456" s="73" t="s">
        <v>239</v>
      </c>
      <c r="G456" s="73" t="s">
        <v>240</v>
      </c>
      <c r="H456" s="73">
        <v>6</v>
      </c>
      <c r="I456" s="73" t="s">
        <v>241</v>
      </c>
      <c r="J456" s="73" t="s">
        <v>242</v>
      </c>
      <c r="K456" s="73" t="s">
        <v>243</v>
      </c>
      <c r="L456" s="73" t="s">
        <v>244</v>
      </c>
      <c r="M456" s="73" t="s">
        <v>249</v>
      </c>
      <c r="N456" s="73" t="s">
        <v>250</v>
      </c>
      <c r="O456" s="73" t="s">
        <v>62</v>
      </c>
      <c r="P456" s="73" t="s">
        <v>61</v>
      </c>
      <c r="Q456" s="73" t="s">
        <v>62</v>
      </c>
      <c r="R456" s="73" t="s">
        <v>76</v>
      </c>
      <c r="S456" s="73" t="s">
        <v>77</v>
      </c>
      <c r="T456" s="73" t="s">
        <v>61</v>
      </c>
      <c r="U456" s="73" t="s">
        <v>232</v>
      </c>
      <c r="V456" s="73" t="s">
        <v>72</v>
      </c>
      <c r="W456" s="73" t="s">
        <v>62</v>
      </c>
      <c r="X456" s="73" t="s">
        <v>73</v>
      </c>
      <c r="Y456" s="73" t="s">
        <v>3192</v>
      </c>
      <c r="Z456" s="73" t="s">
        <v>3406</v>
      </c>
      <c r="AA456" s="73">
        <f>IF(Table5[[#This Row],[task_success]]="Yes",1,0)</f>
        <v>1</v>
      </c>
      <c r="AB456" s="73">
        <f>IF(Table5[[#This Row],[task_success]]="Partial",1,0)</f>
        <v>0</v>
      </c>
      <c r="AC456" s="73">
        <f>IF(Table5[[#This Row],[task_success]]="No",1,0)</f>
        <v>0</v>
      </c>
      <c r="AD456" s="73">
        <v>0</v>
      </c>
      <c r="AE456" s="73">
        <v>1</v>
      </c>
      <c r="AF456" s="73">
        <v>0</v>
      </c>
      <c r="AG456" s="74">
        <f>IF(OR(Table5[[#This Row],[severity]]="Medium",Table5[[#This Row],[severity]]="High"),1,0)</f>
        <v>0</v>
      </c>
      <c r="AH456" s="73" t="str">
        <f>TRIM(Table5[[#This Row],[severity]])</f>
        <v>Low</v>
      </c>
    </row>
    <row r="457" spans="1:34" ht="409.6" hidden="1">
      <c r="A457" s="75" t="s">
        <v>195</v>
      </c>
      <c r="B457" s="76" t="s">
        <v>196</v>
      </c>
      <c r="C457" s="76" t="s">
        <v>149</v>
      </c>
      <c r="D45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57" s="76" t="s">
        <v>238</v>
      </c>
      <c r="F457" s="76" t="s">
        <v>239</v>
      </c>
      <c r="G457" s="76" t="s">
        <v>240</v>
      </c>
      <c r="H457" s="76">
        <v>6</v>
      </c>
      <c r="I457" s="76" t="s">
        <v>241</v>
      </c>
      <c r="J457" s="76" t="s">
        <v>251</v>
      </c>
      <c r="K457" s="76" t="s">
        <v>243</v>
      </c>
      <c r="L457" s="76" t="s">
        <v>244</v>
      </c>
      <c r="M457" s="76" t="s">
        <v>256</v>
      </c>
      <c r="N457" s="76" t="s">
        <v>257</v>
      </c>
      <c r="O457" s="76" t="s">
        <v>62</v>
      </c>
      <c r="P457" s="76" t="s">
        <v>61</v>
      </c>
      <c r="Q457" s="76" t="s">
        <v>62</v>
      </c>
      <c r="R457" s="76" t="s">
        <v>76</v>
      </c>
      <c r="S457" s="76" t="s">
        <v>77</v>
      </c>
      <c r="T457" s="76" t="s">
        <v>61</v>
      </c>
      <c r="U457" s="76" t="s">
        <v>258</v>
      </c>
      <c r="V457" s="76" t="s">
        <v>72</v>
      </c>
      <c r="W457" s="76" t="s">
        <v>62</v>
      </c>
      <c r="X457" s="76" t="s">
        <v>73</v>
      </c>
      <c r="Y457" s="76" t="s">
        <v>3192</v>
      </c>
      <c r="Z457" s="76" t="s">
        <v>3403</v>
      </c>
      <c r="AA457" s="73">
        <f>IF(Table5[[#This Row],[task_success]]="Yes",1,0)</f>
        <v>1</v>
      </c>
      <c r="AB457" s="73">
        <f>IF(Table5[[#This Row],[task_success]]="Partial",1,0)</f>
        <v>0</v>
      </c>
      <c r="AC457" s="73">
        <f>IF(Table5[[#This Row],[task_success]]="No",1,0)</f>
        <v>0</v>
      </c>
      <c r="AD457" s="76">
        <v>0</v>
      </c>
      <c r="AE457" s="76">
        <v>1</v>
      </c>
      <c r="AF457" s="76">
        <v>0</v>
      </c>
      <c r="AG457" s="74">
        <f>IF(OR(Table5[[#This Row],[severity]]="Medium",Table5[[#This Row],[severity]]="High"),1,0)</f>
        <v>0</v>
      </c>
      <c r="AH457" s="73" t="str">
        <f>TRIM(Table5[[#This Row],[severity]])</f>
        <v>Low</v>
      </c>
    </row>
    <row r="458" spans="1:34" ht="409.6" hidden="1">
      <c r="A458" s="72" t="s">
        <v>195</v>
      </c>
      <c r="B458" s="73" t="s">
        <v>196</v>
      </c>
      <c r="C458" s="73" t="s">
        <v>149</v>
      </c>
      <c r="D45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58" s="73" t="s">
        <v>238</v>
      </c>
      <c r="F458" s="73" t="s">
        <v>239</v>
      </c>
      <c r="G458" s="73" t="s">
        <v>240</v>
      </c>
      <c r="H458" s="73">
        <v>6</v>
      </c>
      <c r="I458" s="73" t="s">
        <v>241</v>
      </c>
      <c r="J458" s="73" t="s">
        <v>259</v>
      </c>
      <c r="K458" s="73" t="s">
        <v>243</v>
      </c>
      <c r="L458" s="73" t="s">
        <v>244</v>
      </c>
      <c r="M458" s="73" t="s">
        <v>266</v>
      </c>
      <c r="N458" s="73" t="s">
        <v>267</v>
      </c>
      <c r="O458" s="73" t="s">
        <v>61</v>
      </c>
      <c r="P458" s="73" t="s">
        <v>61</v>
      </c>
      <c r="Q458" s="73" t="s">
        <v>62</v>
      </c>
      <c r="R458" s="73" t="s">
        <v>3402</v>
      </c>
      <c r="S458" s="73" t="s">
        <v>64</v>
      </c>
      <c r="T458" s="73" t="s">
        <v>62</v>
      </c>
      <c r="U458" s="73" t="s">
        <v>269</v>
      </c>
      <c r="V458" s="73" t="s">
        <v>66</v>
      </c>
      <c r="W458" s="73" t="s">
        <v>62</v>
      </c>
      <c r="X458" s="73" t="s">
        <v>73</v>
      </c>
      <c r="Y458" s="73" t="s">
        <v>3192</v>
      </c>
      <c r="Z458" s="73" t="s">
        <v>3401</v>
      </c>
      <c r="AA458" s="73">
        <f>IF(Table5[[#This Row],[task_success]]="Yes",1,0)</f>
        <v>0</v>
      </c>
      <c r="AB458" s="73">
        <f>IF(Table5[[#This Row],[task_success]]="Partial",1,0)</f>
        <v>0</v>
      </c>
      <c r="AC458" s="73">
        <f>IF(Table5[[#This Row],[task_success]]="No",1,0)</f>
        <v>1</v>
      </c>
      <c r="AD458" s="73">
        <v>0</v>
      </c>
      <c r="AE458" s="73">
        <v>1</v>
      </c>
      <c r="AF458" s="73">
        <v>1</v>
      </c>
      <c r="AG458" s="74">
        <f>IF(OR(Table5[[#This Row],[severity]]="Medium",Table5[[#This Row],[severity]]="High"),1,0)</f>
        <v>1</v>
      </c>
      <c r="AH458" s="73" t="str">
        <f>TRIM(Table5[[#This Row],[severity]])</f>
        <v>High</v>
      </c>
    </row>
    <row r="459" spans="1:34" ht="409.6" hidden="1">
      <c r="A459" s="75" t="s">
        <v>195</v>
      </c>
      <c r="B459" s="76" t="s">
        <v>196</v>
      </c>
      <c r="C459" s="76" t="s">
        <v>149</v>
      </c>
      <c r="D45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59" s="76" t="s">
        <v>238</v>
      </c>
      <c r="F459" s="76" t="s">
        <v>239</v>
      </c>
      <c r="G459" s="76" t="s">
        <v>240</v>
      </c>
      <c r="H459" s="76">
        <v>6</v>
      </c>
      <c r="I459" s="76" t="s">
        <v>241</v>
      </c>
      <c r="J459" s="76" t="s">
        <v>270</v>
      </c>
      <c r="K459" s="76" t="s">
        <v>243</v>
      </c>
      <c r="L459" s="76" t="s">
        <v>244</v>
      </c>
      <c r="M459" s="76" t="s">
        <v>275</v>
      </c>
      <c r="N459" s="76" t="s">
        <v>276</v>
      </c>
      <c r="O459" s="76" t="s">
        <v>62</v>
      </c>
      <c r="P459" s="76" t="s">
        <v>61</v>
      </c>
      <c r="Q459" s="76" t="s">
        <v>62</v>
      </c>
      <c r="R459" s="76" t="s">
        <v>76</v>
      </c>
      <c r="S459" s="76" t="s">
        <v>77</v>
      </c>
      <c r="T459" s="76" t="s">
        <v>61</v>
      </c>
      <c r="U459" s="76" t="s">
        <v>232</v>
      </c>
      <c r="V459" s="76" t="s">
        <v>72</v>
      </c>
      <c r="W459" s="76" t="s">
        <v>62</v>
      </c>
      <c r="X459" s="76" t="s">
        <v>73</v>
      </c>
      <c r="Y459" s="76" t="s">
        <v>3192</v>
      </c>
      <c r="Z459" s="76" t="s">
        <v>3405</v>
      </c>
      <c r="AA459" s="73">
        <f>IF(Table5[[#This Row],[task_success]]="Yes",1,0)</f>
        <v>1</v>
      </c>
      <c r="AB459" s="73">
        <f>IF(Table5[[#This Row],[task_success]]="Partial",1,0)</f>
        <v>0</v>
      </c>
      <c r="AC459" s="73">
        <f>IF(Table5[[#This Row],[task_success]]="No",1,0)</f>
        <v>0</v>
      </c>
      <c r="AD459" s="76">
        <v>0</v>
      </c>
      <c r="AE459" s="76">
        <v>1</v>
      </c>
      <c r="AF459" s="76">
        <v>0</v>
      </c>
      <c r="AG459" s="74">
        <f>IF(OR(Table5[[#This Row],[severity]]="Medium",Table5[[#This Row],[severity]]="High"),1,0)</f>
        <v>0</v>
      </c>
      <c r="AH459" s="73" t="str">
        <f>TRIM(Table5[[#This Row],[severity]])</f>
        <v>Low</v>
      </c>
    </row>
    <row r="460" spans="1:34" ht="409.6" hidden="1">
      <c r="A460" s="72" t="s">
        <v>195</v>
      </c>
      <c r="B460" s="73" t="s">
        <v>196</v>
      </c>
      <c r="C460" s="73" t="s">
        <v>149</v>
      </c>
      <c r="D46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60" s="73" t="s">
        <v>238</v>
      </c>
      <c r="F460" s="73" t="s">
        <v>239</v>
      </c>
      <c r="G460" s="73" t="s">
        <v>240</v>
      </c>
      <c r="H460" s="73">
        <v>6</v>
      </c>
      <c r="I460" s="73" t="s">
        <v>241</v>
      </c>
      <c r="J460" s="73" t="s">
        <v>277</v>
      </c>
      <c r="K460" s="73" t="s">
        <v>243</v>
      </c>
      <c r="L460" s="73" t="s">
        <v>244</v>
      </c>
      <c r="M460" s="73" t="s">
        <v>282</v>
      </c>
      <c r="N460" s="73" t="s">
        <v>283</v>
      </c>
      <c r="O460" s="73" t="s">
        <v>62</v>
      </c>
      <c r="P460" s="73" t="s">
        <v>61</v>
      </c>
      <c r="Q460" s="73" t="s">
        <v>62</v>
      </c>
      <c r="R460" s="73" t="s">
        <v>76</v>
      </c>
      <c r="S460" s="73" t="s">
        <v>77</v>
      </c>
      <c r="T460" s="73" t="s">
        <v>61</v>
      </c>
      <c r="U460" s="73" t="s">
        <v>232</v>
      </c>
      <c r="V460" s="73" t="s">
        <v>72</v>
      </c>
      <c r="W460" s="73" t="s">
        <v>62</v>
      </c>
      <c r="X460" s="73" t="s">
        <v>73</v>
      </c>
      <c r="Y460" s="73" t="s">
        <v>3192</v>
      </c>
      <c r="Z460" s="73" t="s">
        <v>3407</v>
      </c>
      <c r="AA460" s="73">
        <f>IF(Table5[[#This Row],[task_success]]="Yes",1,0)</f>
        <v>1</v>
      </c>
      <c r="AB460" s="73">
        <f>IF(Table5[[#This Row],[task_success]]="Partial",1,0)</f>
        <v>0</v>
      </c>
      <c r="AC460" s="73">
        <f>IF(Table5[[#This Row],[task_success]]="No",1,0)</f>
        <v>0</v>
      </c>
      <c r="AD460" s="73">
        <v>0</v>
      </c>
      <c r="AE460" s="73">
        <v>1</v>
      </c>
      <c r="AF460" s="73">
        <v>0</v>
      </c>
      <c r="AG460" s="74">
        <f>IF(OR(Table5[[#This Row],[severity]]="Medium",Table5[[#This Row],[severity]]="High"),1,0)</f>
        <v>0</v>
      </c>
      <c r="AH460" s="73" t="str">
        <f>TRIM(Table5[[#This Row],[severity]])</f>
        <v>Low</v>
      </c>
    </row>
    <row r="461" spans="1:34" ht="409.6" hidden="1">
      <c r="A461" s="75" t="s">
        <v>195</v>
      </c>
      <c r="B461" s="76" t="s">
        <v>196</v>
      </c>
      <c r="C461" s="76" t="s">
        <v>149</v>
      </c>
      <c r="D46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61" s="76" t="s">
        <v>238</v>
      </c>
      <c r="F461" s="76" t="s">
        <v>239</v>
      </c>
      <c r="G461" s="76" t="s">
        <v>240</v>
      </c>
      <c r="H461" s="76">
        <v>6</v>
      </c>
      <c r="I461" s="76" t="s">
        <v>241</v>
      </c>
      <c r="J461" s="76" t="s">
        <v>284</v>
      </c>
      <c r="K461" s="76" t="s">
        <v>243</v>
      </c>
      <c r="L461" s="76" t="s">
        <v>244</v>
      </c>
      <c r="M461" s="76" t="s">
        <v>289</v>
      </c>
      <c r="N461" s="76" t="s">
        <v>290</v>
      </c>
      <c r="O461" s="76" t="s">
        <v>62</v>
      </c>
      <c r="P461" s="76" t="s">
        <v>61</v>
      </c>
      <c r="Q461" s="76" t="s">
        <v>62</v>
      </c>
      <c r="R461" s="76" t="s">
        <v>76</v>
      </c>
      <c r="S461" s="76" t="s">
        <v>77</v>
      </c>
      <c r="T461" s="76" t="s">
        <v>61</v>
      </c>
      <c r="U461" s="76" t="s">
        <v>232</v>
      </c>
      <c r="V461" s="76" t="s">
        <v>72</v>
      </c>
      <c r="W461" s="76" t="s">
        <v>62</v>
      </c>
      <c r="X461" s="76" t="s">
        <v>73</v>
      </c>
      <c r="Y461" s="76" t="s">
        <v>3192</v>
      </c>
      <c r="Z461" s="76" t="s">
        <v>3404</v>
      </c>
      <c r="AA461" s="73">
        <f>IF(Table5[[#This Row],[task_success]]="Yes",1,0)</f>
        <v>1</v>
      </c>
      <c r="AB461" s="73">
        <f>IF(Table5[[#This Row],[task_success]]="Partial",1,0)</f>
        <v>0</v>
      </c>
      <c r="AC461" s="73">
        <f>IF(Table5[[#This Row],[task_success]]="No",1,0)</f>
        <v>0</v>
      </c>
      <c r="AD461" s="76">
        <v>0</v>
      </c>
      <c r="AE461" s="76">
        <v>1</v>
      </c>
      <c r="AF461" s="76">
        <v>0</v>
      </c>
      <c r="AG461" s="74">
        <f>IF(OR(Table5[[#This Row],[severity]]="Medium",Table5[[#This Row],[severity]]="High"),1,0)</f>
        <v>0</v>
      </c>
      <c r="AH461" s="73" t="str">
        <f>TRIM(Table5[[#This Row],[severity]])</f>
        <v>Low</v>
      </c>
    </row>
    <row r="462" spans="1:34" ht="409.6" hidden="1">
      <c r="A462" s="72" t="s">
        <v>195</v>
      </c>
      <c r="B462" s="73" t="s">
        <v>196</v>
      </c>
      <c r="C462" s="73" t="s">
        <v>149</v>
      </c>
      <c r="D46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62" s="73" t="s">
        <v>291</v>
      </c>
      <c r="F462" s="73" t="s">
        <v>292</v>
      </c>
      <c r="G462" s="73" t="s">
        <v>293</v>
      </c>
      <c r="H462" s="73">
        <v>1</v>
      </c>
      <c r="I462" s="73" t="s">
        <v>294</v>
      </c>
      <c r="J462" s="73" t="s">
        <v>294</v>
      </c>
      <c r="K462" s="73" t="s">
        <v>295</v>
      </c>
      <c r="L462" s="73" t="s">
        <v>296</v>
      </c>
      <c r="M462" s="73" t="s">
        <v>302</v>
      </c>
      <c r="N462" s="73" t="s">
        <v>303</v>
      </c>
      <c r="O462" s="73" t="s">
        <v>62</v>
      </c>
      <c r="P462" s="73" t="s">
        <v>61</v>
      </c>
      <c r="Q462" s="73" t="s">
        <v>62</v>
      </c>
      <c r="R462" s="73" t="s">
        <v>76</v>
      </c>
      <c r="S462" s="73" t="s">
        <v>77</v>
      </c>
      <c r="T462" s="73" t="s">
        <v>61</v>
      </c>
      <c r="U462" s="73" t="s">
        <v>304</v>
      </c>
      <c r="V462" s="73" t="s">
        <v>72</v>
      </c>
      <c r="W462" s="73" t="s">
        <v>62</v>
      </c>
      <c r="X462" s="73" t="s">
        <v>73</v>
      </c>
      <c r="Y462" s="73" t="s">
        <v>3192</v>
      </c>
      <c r="Z462" s="73" t="s">
        <v>3680</v>
      </c>
      <c r="AA462" s="73">
        <f>IF(Table5[[#This Row],[task_success]]="Yes",1,0)</f>
        <v>1</v>
      </c>
      <c r="AB462" s="73">
        <f>IF(Table5[[#This Row],[task_success]]="Partial",1,0)</f>
        <v>0</v>
      </c>
      <c r="AC462" s="73">
        <f>IF(Table5[[#This Row],[task_success]]="No",1,0)</f>
        <v>0</v>
      </c>
      <c r="AD462" s="73">
        <v>0</v>
      </c>
      <c r="AE462" s="73">
        <v>1</v>
      </c>
      <c r="AF462" s="73">
        <v>0</v>
      </c>
      <c r="AG462" s="74">
        <f>IF(OR(Table5[[#This Row],[severity]]="Medium",Table5[[#This Row],[severity]]="High"),1,0)</f>
        <v>0</v>
      </c>
      <c r="AH462" s="73" t="str">
        <f>TRIM(Table5[[#This Row],[severity]])</f>
        <v>Low</v>
      </c>
    </row>
    <row r="463" spans="1:34" ht="234" hidden="1">
      <c r="A463" s="75" t="s">
        <v>195</v>
      </c>
      <c r="B463" s="76" t="s">
        <v>196</v>
      </c>
      <c r="C463" s="76" t="s">
        <v>305</v>
      </c>
      <c r="D46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463" s="76" t="s">
        <v>306</v>
      </c>
      <c r="F463" s="76" t="s">
        <v>307</v>
      </c>
      <c r="G463" s="76">
        <v>661374</v>
      </c>
      <c r="H463" s="76">
        <v>1</v>
      </c>
      <c r="I463" s="76" t="s">
        <v>309</v>
      </c>
      <c r="J463" s="76" t="s">
        <v>309</v>
      </c>
      <c r="K463" s="76" t="s">
        <v>310</v>
      </c>
      <c r="L463" s="76" t="s">
        <v>311</v>
      </c>
      <c r="M463" s="76" t="s">
        <v>316</v>
      </c>
      <c r="N463" s="76" t="s">
        <v>317</v>
      </c>
      <c r="O463" s="76" t="s">
        <v>62</v>
      </c>
      <c r="P463" s="76" t="s">
        <v>61</v>
      </c>
      <c r="Q463" s="76" t="s">
        <v>62</v>
      </c>
      <c r="R463" s="76" t="s">
        <v>76</v>
      </c>
      <c r="S463" s="76" t="s">
        <v>77</v>
      </c>
      <c r="T463" s="76" t="s">
        <v>61</v>
      </c>
      <c r="U463" s="76" t="s">
        <v>232</v>
      </c>
      <c r="V463" s="76" t="s">
        <v>72</v>
      </c>
      <c r="W463" s="76" t="s">
        <v>62</v>
      </c>
      <c r="X463" s="76" t="s">
        <v>73</v>
      </c>
      <c r="Y463" s="76" t="s">
        <v>3192</v>
      </c>
      <c r="Z463" s="76" t="s">
        <v>3647</v>
      </c>
      <c r="AA463" s="73">
        <f>IF(Table5[[#This Row],[task_success]]="Yes",1,0)</f>
        <v>1</v>
      </c>
      <c r="AB463" s="73">
        <f>IF(Table5[[#This Row],[task_success]]="Partial",1,0)</f>
        <v>0</v>
      </c>
      <c r="AC463" s="73">
        <f>IF(Table5[[#This Row],[task_success]]="No",1,0)</f>
        <v>0</v>
      </c>
      <c r="AD463" s="76">
        <v>0</v>
      </c>
      <c r="AE463" s="76">
        <v>1</v>
      </c>
      <c r="AF463" s="76">
        <v>0</v>
      </c>
      <c r="AG463" s="74">
        <f>IF(OR(Table5[[#This Row],[severity]]="Medium",Table5[[#This Row],[severity]]="High"),1,0)</f>
        <v>0</v>
      </c>
      <c r="AH463" s="73" t="str">
        <f>TRIM(Table5[[#This Row],[severity]])</f>
        <v>Low</v>
      </c>
    </row>
    <row r="464" spans="1:34" ht="234" hidden="1">
      <c r="A464" s="72" t="s">
        <v>195</v>
      </c>
      <c r="B464" s="73" t="s">
        <v>196</v>
      </c>
      <c r="C464" s="73" t="s">
        <v>305</v>
      </c>
      <c r="D46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464" s="73" t="s">
        <v>318</v>
      </c>
      <c r="F464" s="73" t="s">
        <v>319</v>
      </c>
      <c r="G464" s="73" t="s">
        <v>320</v>
      </c>
      <c r="H464" s="73">
        <v>1</v>
      </c>
      <c r="I464" s="73" t="s">
        <v>321</v>
      </c>
      <c r="J464" s="73" t="s">
        <v>321</v>
      </c>
      <c r="K464" s="73" t="s">
        <v>322</v>
      </c>
      <c r="L464" s="73" t="s">
        <v>323</v>
      </c>
      <c r="M464" s="73" t="s">
        <v>249</v>
      </c>
      <c r="N464" s="73" t="s">
        <v>328</v>
      </c>
      <c r="O464" s="73" t="s">
        <v>62</v>
      </c>
      <c r="P464" s="73" t="s">
        <v>61</v>
      </c>
      <c r="Q464" s="73" t="s">
        <v>62</v>
      </c>
      <c r="R464" s="73" t="s">
        <v>76</v>
      </c>
      <c r="S464" s="73" t="s">
        <v>77</v>
      </c>
      <c r="T464" s="73" t="s">
        <v>61</v>
      </c>
      <c r="U464" s="73" t="s">
        <v>232</v>
      </c>
      <c r="V464" s="73" t="s">
        <v>72</v>
      </c>
      <c r="W464" s="73" t="s">
        <v>62</v>
      </c>
      <c r="X464" s="73" t="s">
        <v>73</v>
      </c>
      <c r="Y464" s="73" t="s">
        <v>3192</v>
      </c>
      <c r="Z464" s="73" t="s">
        <v>3729</v>
      </c>
      <c r="AA464" s="73">
        <f>IF(Table5[[#This Row],[task_success]]="Yes",1,0)</f>
        <v>1</v>
      </c>
      <c r="AB464" s="73">
        <f>IF(Table5[[#This Row],[task_success]]="Partial",1,0)</f>
        <v>0</v>
      </c>
      <c r="AC464" s="73">
        <f>IF(Table5[[#This Row],[task_success]]="No",1,0)</f>
        <v>0</v>
      </c>
      <c r="AD464" s="73">
        <v>0</v>
      </c>
      <c r="AE464" s="73">
        <v>1</v>
      </c>
      <c r="AF464" s="73">
        <v>0</v>
      </c>
      <c r="AG464" s="74">
        <f>IF(OR(Table5[[#This Row],[severity]]="Medium",Table5[[#This Row],[severity]]="High"),1,0)</f>
        <v>0</v>
      </c>
      <c r="AH464" s="73" t="str">
        <f>TRIM(Table5[[#This Row],[severity]])</f>
        <v>Low</v>
      </c>
    </row>
    <row r="465" spans="1:34" ht="284.25" hidden="1">
      <c r="A465" s="75" t="s">
        <v>329</v>
      </c>
      <c r="B465" s="76" t="s">
        <v>330</v>
      </c>
      <c r="C465" s="76" t="s">
        <v>51</v>
      </c>
      <c r="D46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65" s="76" t="s">
        <v>331</v>
      </c>
      <c r="F465" s="76" t="s">
        <v>332</v>
      </c>
      <c r="G465" s="76" t="s">
        <v>333</v>
      </c>
      <c r="H465" s="76">
        <v>4</v>
      </c>
      <c r="I465" s="76" t="s">
        <v>334</v>
      </c>
      <c r="J465" s="76" t="s">
        <v>335</v>
      </c>
      <c r="K465" s="76" t="s">
        <v>2728</v>
      </c>
      <c r="L465" s="76" t="s">
        <v>337</v>
      </c>
      <c r="M465" s="76" t="s">
        <v>342</v>
      </c>
      <c r="N465" s="76" t="s">
        <v>343</v>
      </c>
      <c r="O465" s="76" t="s">
        <v>62</v>
      </c>
      <c r="P465" s="76" t="s">
        <v>61</v>
      </c>
      <c r="Q465" s="76" t="s">
        <v>62</v>
      </c>
      <c r="R465" s="76" t="s">
        <v>76</v>
      </c>
      <c r="S465" s="76" t="s">
        <v>77</v>
      </c>
      <c r="T465" s="76" t="s">
        <v>61</v>
      </c>
      <c r="U465" s="76" t="s">
        <v>232</v>
      </c>
      <c r="V465" s="76" t="s">
        <v>72</v>
      </c>
      <c r="W465" s="76" t="s">
        <v>62</v>
      </c>
      <c r="X465" s="76" t="s">
        <v>73</v>
      </c>
      <c r="Y465" s="76" t="s">
        <v>3192</v>
      </c>
      <c r="Z465" s="76" t="s">
        <v>3538</v>
      </c>
      <c r="AA465" s="73">
        <f>IF(Table5[[#This Row],[task_success]]="Yes",1,0)</f>
        <v>1</v>
      </c>
      <c r="AB465" s="73">
        <f>IF(Table5[[#This Row],[task_success]]="Partial",1,0)</f>
        <v>0</v>
      </c>
      <c r="AC465" s="73">
        <f>IF(Table5[[#This Row],[task_success]]="No",1,0)</f>
        <v>0</v>
      </c>
      <c r="AD465" s="76">
        <v>0</v>
      </c>
      <c r="AE465" s="76">
        <v>1</v>
      </c>
      <c r="AF465" s="76">
        <v>0</v>
      </c>
      <c r="AG465" s="74">
        <f>IF(OR(Table5[[#This Row],[severity]]="Medium",Table5[[#This Row],[severity]]="High"),1,0)</f>
        <v>0</v>
      </c>
      <c r="AH465" s="73" t="str">
        <f>TRIM(Table5[[#This Row],[severity]])</f>
        <v>Low</v>
      </c>
    </row>
    <row r="466" spans="1:34" ht="284.25" hidden="1">
      <c r="A466" s="72" t="s">
        <v>329</v>
      </c>
      <c r="B466" s="73" t="s">
        <v>330</v>
      </c>
      <c r="C466" s="73" t="s">
        <v>51</v>
      </c>
      <c r="D46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66" s="73" t="s">
        <v>331</v>
      </c>
      <c r="F466" s="73" t="s">
        <v>332</v>
      </c>
      <c r="G466" s="73" t="s">
        <v>333</v>
      </c>
      <c r="H466" s="73">
        <v>4</v>
      </c>
      <c r="I466" s="73" t="s">
        <v>334</v>
      </c>
      <c r="J466" s="73" t="s">
        <v>344</v>
      </c>
      <c r="K466" s="73" t="s">
        <v>2728</v>
      </c>
      <c r="L466" s="73" t="s">
        <v>337</v>
      </c>
      <c r="M466" s="73" t="s">
        <v>349</v>
      </c>
      <c r="N466" s="73" t="s">
        <v>350</v>
      </c>
      <c r="O466" s="73" t="s">
        <v>62</v>
      </c>
      <c r="P466" s="73" t="s">
        <v>61</v>
      </c>
      <c r="Q466" s="73" t="s">
        <v>62</v>
      </c>
      <c r="R466" s="73" t="s">
        <v>76</v>
      </c>
      <c r="S466" s="73" t="s">
        <v>77</v>
      </c>
      <c r="T466" s="73" t="s">
        <v>61</v>
      </c>
      <c r="U466" s="73" t="s">
        <v>232</v>
      </c>
      <c r="V466" s="73" t="s">
        <v>72</v>
      </c>
      <c r="W466" s="73" t="s">
        <v>62</v>
      </c>
      <c r="X466" s="73" t="s">
        <v>73</v>
      </c>
      <c r="Y466" s="73" t="s">
        <v>3192</v>
      </c>
      <c r="Z466" s="73" t="s">
        <v>3539</v>
      </c>
      <c r="AA466" s="73">
        <f>IF(Table5[[#This Row],[task_success]]="Yes",1,0)</f>
        <v>1</v>
      </c>
      <c r="AB466" s="73">
        <f>IF(Table5[[#This Row],[task_success]]="Partial",1,0)</f>
        <v>0</v>
      </c>
      <c r="AC466" s="73">
        <f>IF(Table5[[#This Row],[task_success]]="No",1,0)</f>
        <v>0</v>
      </c>
      <c r="AD466" s="73">
        <v>0</v>
      </c>
      <c r="AE466" s="73">
        <v>1</v>
      </c>
      <c r="AF466" s="73">
        <v>0</v>
      </c>
      <c r="AG466" s="74">
        <f>IF(OR(Table5[[#This Row],[severity]]="Medium",Table5[[#This Row],[severity]]="High"),1,0)</f>
        <v>0</v>
      </c>
      <c r="AH466" s="73" t="str">
        <f>TRIM(Table5[[#This Row],[severity]])</f>
        <v>Low</v>
      </c>
    </row>
    <row r="467" spans="1:34" ht="409.6" hidden="1">
      <c r="A467" s="75" t="s">
        <v>329</v>
      </c>
      <c r="B467" s="76" t="s">
        <v>330</v>
      </c>
      <c r="C467" s="76" t="s">
        <v>51</v>
      </c>
      <c r="D46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67" s="76" t="s">
        <v>331</v>
      </c>
      <c r="F467" s="76" t="s">
        <v>332</v>
      </c>
      <c r="G467" s="76" t="s">
        <v>333</v>
      </c>
      <c r="H467" s="76">
        <v>4</v>
      </c>
      <c r="I467" s="76" t="s">
        <v>334</v>
      </c>
      <c r="J467" s="76" t="s">
        <v>351</v>
      </c>
      <c r="K467" s="76" t="s">
        <v>2728</v>
      </c>
      <c r="L467" s="76" t="s">
        <v>337</v>
      </c>
      <c r="M467" s="76" t="s">
        <v>357</v>
      </c>
      <c r="N467" s="76" t="s">
        <v>358</v>
      </c>
      <c r="O467" s="76" t="s">
        <v>62</v>
      </c>
      <c r="P467" s="76" t="s">
        <v>61</v>
      </c>
      <c r="Q467" s="76" t="s">
        <v>62</v>
      </c>
      <c r="R467" s="76" t="s">
        <v>3424</v>
      </c>
      <c r="S467" s="76" t="s">
        <v>125</v>
      </c>
      <c r="T467" s="76" t="s">
        <v>61</v>
      </c>
      <c r="U467" s="76" t="s">
        <v>354</v>
      </c>
      <c r="V467" s="76" t="s">
        <v>72</v>
      </c>
      <c r="W467" s="76" t="s">
        <v>62</v>
      </c>
      <c r="X467" s="76" t="s">
        <v>73</v>
      </c>
      <c r="Y467" s="76" t="s">
        <v>3192</v>
      </c>
      <c r="Z467" s="76" t="s">
        <v>3540</v>
      </c>
      <c r="AA467" s="73">
        <f>IF(Table5[[#This Row],[task_success]]="Yes",1,0)</f>
        <v>1</v>
      </c>
      <c r="AB467" s="73">
        <f>IF(Table5[[#This Row],[task_success]]="Partial",1,0)</f>
        <v>0</v>
      </c>
      <c r="AC467" s="73">
        <f>IF(Table5[[#This Row],[task_success]]="No",1,0)</f>
        <v>0</v>
      </c>
      <c r="AD467" s="76">
        <v>0</v>
      </c>
      <c r="AE467" s="76">
        <v>1</v>
      </c>
      <c r="AF467" s="76">
        <v>0</v>
      </c>
      <c r="AG467" s="74">
        <f>IF(OR(Table5[[#This Row],[severity]]="Medium",Table5[[#This Row],[severity]]="High"),1,0)</f>
        <v>1</v>
      </c>
      <c r="AH467" s="73" t="str">
        <f>TRIM(Table5[[#This Row],[severity]])</f>
        <v>Medium</v>
      </c>
    </row>
    <row r="468" spans="1:34" ht="284.25" hidden="1">
      <c r="A468" s="72" t="s">
        <v>329</v>
      </c>
      <c r="B468" s="73" t="s">
        <v>330</v>
      </c>
      <c r="C468" s="73" t="s">
        <v>51</v>
      </c>
      <c r="D46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68" s="73" t="s">
        <v>331</v>
      </c>
      <c r="F468" s="73" t="s">
        <v>332</v>
      </c>
      <c r="G468" s="73" t="s">
        <v>333</v>
      </c>
      <c r="H468" s="73">
        <v>4</v>
      </c>
      <c r="I468" s="73" t="s">
        <v>334</v>
      </c>
      <c r="J468" s="73" t="s">
        <v>359</v>
      </c>
      <c r="K468" s="73" t="s">
        <v>2728</v>
      </c>
      <c r="L468" s="73" t="s">
        <v>337</v>
      </c>
      <c r="M468" s="73" t="s">
        <v>364</v>
      </c>
      <c r="N468" s="73" t="s">
        <v>365</v>
      </c>
      <c r="O468" s="73" t="s">
        <v>62</v>
      </c>
      <c r="P468" s="73" t="s">
        <v>61</v>
      </c>
      <c r="Q468" s="73" t="s">
        <v>62</v>
      </c>
      <c r="R468" s="73" t="s">
        <v>76</v>
      </c>
      <c r="S468" s="73" t="s">
        <v>77</v>
      </c>
      <c r="T468" s="73" t="s">
        <v>61</v>
      </c>
      <c r="U468" s="73" t="s">
        <v>232</v>
      </c>
      <c r="V468" s="73" t="s">
        <v>72</v>
      </c>
      <c r="W468" s="73" t="s">
        <v>62</v>
      </c>
      <c r="X468" s="73" t="s">
        <v>73</v>
      </c>
      <c r="Y468" s="73" t="s">
        <v>3192</v>
      </c>
      <c r="Z468" s="73" t="s">
        <v>3541</v>
      </c>
      <c r="AA468" s="73">
        <f>IF(Table5[[#This Row],[task_success]]="Yes",1,0)</f>
        <v>1</v>
      </c>
      <c r="AB468" s="73">
        <f>IF(Table5[[#This Row],[task_success]]="Partial",1,0)</f>
        <v>0</v>
      </c>
      <c r="AC468" s="73">
        <f>IF(Table5[[#This Row],[task_success]]="No",1,0)</f>
        <v>0</v>
      </c>
      <c r="AD468" s="73">
        <v>0</v>
      </c>
      <c r="AE468" s="73">
        <v>1</v>
      </c>
      <c r="AF468" s="73">
        <v>0</v>
      </c>
      <c r="AG468" s="74">
        <f>IF(OR(Table5[[#This Row],[severity]]="Medium",Table5[[#This Row],[severity]]="High"),1,0)</f>
        <v>0</v>
      </c>
      <c r="AH468" s="73" t="str">
        <f>TRIM(Table5[[#This Row],[severity]])</f>
        <v>Low</v>
      </c>
    </row>
    <row r="469" spans="1:34" ht="409.6" hidden="1">
      <c r="A469" s="75" t="s">
        <v>329</v>
      </c>
      <c r="B469" s="76" t="s">
        <v>366</v>
      </c>
      <c r="C469" s="76" t="s">
        <v>80</v>
      </c>
      <c r="D46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69" s="76" t="s">
        <v>367</v>
      </c>
      <c r="F469" s="76" t="s">
        <v>2731</v>
      </c>
      <c r="G469" s="76" t="s">
        <v>369</v>
      </c>
      <c r="H469" s="76">
        <v>1</v>
      </c>
      <c r="I469" s="76" t="s">
        <v>370</v>
      </c>
      <c r="J469" s="76" t="s">
        <v>370</v>
      </c>
      <c r="K469" s="76" t="s">
        <v>2732</v>
      </c>
      <c r="L469" s="76" t="s">
        <v>372</v>
      </c>
      <c r="M469" s="76" t="s">
        <v>381</v>
      </c>
      <c r="N469" s="76" t="s">
        <v>382</v>
      </c>
      <c r="O469" s="76" t="s">
        <v>62</v>
      </c>
      <c r="P469" s="76" t="s">
        <v>61</v>
      </c>
      <c r="Q469" s="76" t="s">
        <v>62</v>
      </c>
      <c r="R469" s="76" t="s">
        <v>3676</v>
      </c>
      <c r="S469" s="76" t="s">
        <v>64</v>
      </c>
      <c r="T469" s="76" t="s">
        <v>61</v>
      </c>
      <c r="U469" s="76" t="s">
        <v>383</v>
      </c>
      <c r="V469" s="76" t="s">
        <v>72</v>
      </c>
      <c r="W469" s="76" t="s">
        <v>62</v>
      </c>
      <c r="X469" s="76" t="s">
        <v>73</v>
      </c>
      <c r="Y469" s="76" t="s">
        <v>3192</v>
      </c>
      <c r="Z469" s="76" t="s">
        <v>3675</v>
      </c>
      <c r="AA469" s="73">
        <f>IF(Table5[[#This Row],[task_success]]="Yes",1,0)</f>
        <v>1</v>
      </c>
      <c r="AB469" s="73">
        <f>IF(Table5[[#This Row],[task_success]]="Partial",1,0)</f>
        <v>0</v>
      </c>
      <c r="AC469" s="73">
        <f>IF(Table5[[#This Row],[task_success]]="No",1,0)</f>
        <v>0</v>
      </c>
      <c r="AD469" s="76">
        <v>0</v>
      </c>
      <c r="AE469" s="76">
        <v>1</v>
      </c>
      <c r="AF469" s="76">
        <v>0</v>
      </c>
      <c r="AG469" s="74">
        <f>IF(OR(Table5[[#This Row],[severity]]="Medium",Table5[[#This Row],[severity]]="High"),1,0)</f>
        <v>1</v>
      </c>
      <c r="AH469" s="73" t="str">
        <f>TRIM(Table5[[#This Row],[severity]])</f>
        <v>High</v>
      </c>
    </row>
    <row r="470" spans="1:34" ht="409.6" hidden="1">
      <c r="A470" s="72" t="s">
        <v>329</v>
      </c>
      <c r="B470" s="73" t="s">
        <v>366</v>
      </c>
      <c r="C470" s="73" t="s">
        <v>114</v>
      </c>
      <c r="D47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70" s="73" t="s">
        <v>384</v>
      </c>
      <c r="F470" s="73" t="s">
        <v>385</v>
      </c>
      <c r="G470" s="73" t="s">
        <v>386</v>
      </c>
      <c r="H470" s="73">
        <v>1</v>
      </c>
      <c r="I470" s="73" t="s">
        <v>2736</v>
      </c>
      <c r="J470" s="73" t="s">
        <v>2736</v>
      </c>
      <c r="K470" s="73" t="s">
        <v>2737</v>
      </c>
      <c r="L470" s="73" t="s">
        <v>389</v>
      </c>
      <c r="M470" s="73" t="s">
        <v>235</v>
      </c>
      <c r="N470" s="73" t="s">
        <v>396</v>
      </c>
      <c r="O470" s="73" t="s">
        <v>61</v>
      </c>
      <c r="P470" s="73" t="s">
        <v>61</v>
      </c>
      <c r="Q470" s="73" t="s">
        <v>62</v>
      </c>
      <c r="R470" s="73" t="s">
        <v>397</v>
      </c>
      <c r="S470" s="73" t="s">
        <v>64</v>
      </c>
      <c r="T470" s="73" t="s">
        <v>62</v>
      </c>
      <c r="U470" s="73" t="s">
        <v>398</v>
      </c>
      <c r="V470" s="73" t="s">
        <v>66</v>
      </c>
      <c r="W470" s="73" t="s">
        <v>62</v>
      </c>
      <c r="X470" s="73" t="s">
        <v>73</v>
      </c>
      <c r="Y470" s="73" t="s">
        <v>3192</v>
      </c>
      <c r="Z470" s="73" t="s">
        <v>3516</v>
      </c>
      <c r="AA470" s="73">
        <f>IF(Table5[[#This Row],[task_success]]="Yes",1,0)</f>
        <v>0</v>
      </c>
      <c r="AB470" s="73">
        <f>IF(Table5[[#This Row],[task_success]]="Partial",1,0)</f>
        <v>0</v>
      </c>
      <c r="AC470" s="73">
        <f>IF(Table5[[#This Row],[task_success]]="No",1,0)</f>
        <v>1</v>
      </c>
      <c r="AD470" s="73">
        <v>0</v>
      </c>
      <c r="AE470" s="73">
        <v>1</v>
      </c>
      <c r="AF470" s="73">
        <v>1</v>
      </c>
      <c r="AG470" s="74">
        <f>IF(OR(Table5[[#This Row],[severity]]="Medium",Table5[[#This Row],[severity]]="High"),1,0)</f>
        <v>1</v>
      </c>
      <c r="AH470" s="73" t="str">
        <f>TRIM(Table5[[#This Row],[severity]])</f>
        <v>High</v>
      </c>
    </row>
    <row r="471" spans="1:34" ht="384.75" hidden="1">
      <c r="A471" s="75" t="s">
        <v>329</v>
      </c>
      <c r="B471" s="76" t="s">
        <v>366</v>
      </c>
      <c r="C471" s="76" t="s">
        <v>149</v>
      </c>
      <c r="D47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71" s="76" t="s">
        <v>399</v>
      </c>
      <c r="F471" s="76" t="s">
        <v>2738</v>
      </c>
      <c r="G471" s="76" t="s">
        <v>401</v>
      </c>
      <c r="H471" s="76">
        <v>2</v>
      </c>
      <c r="I471" s="76" t="s">
        <v>402</v>
      </c>
      <c r="J471" s="76" t="s">
        <v>403</v>
      </c>
      <c r="K471" s="76" t="s">
        <v>4037</v>
      </c>
      <c r="L471" s="76" t="s">
        <v>405</v>
      </c>
      <c r="M471" s="76" t="s">
        <v>411</v>
      </c>
      <c r="N471" s="76" t="s">
        <v>412</v>
      </c>
      <c r="O471" s="76" t="s">
        <v>62</v>
      </c>
      <c r="P471" s="76" t="s">
        <v>61</v>
      </c>
      <c r="Q471" s="76" t="s">
        <v>62</v>
      </c>
      <c r="R471" s="76" t="s">
        <v>76</v>
      </c>
      <c r="S471" s="76" t="s">
        <v>77</v>
      </c>
      <c r="T471" s="76" t="s">
        <v>61</v>
      </c>
      <c r="U471" s="76" t="s">
        <v>232</v>
      </c>
      <c r="V471" s="76" t="s">
        <v>72</v>
      </c>
      <c r="W471" s="76" t="s">
        <v>62</v>
      </c>
      <c r="X471" s="76" t="s">
        <v>73</v>
      </c>
      <c r="Y471" s="76" t="s">
        <v>3192</v>
      </c>
      <c r="Z471" s="76" t="s">
        <v>3805</v>
      </c>
      <c r="AA471" s="73">
        <f>IF(Table5[[#This Row],[task_success]]="Yes",1,0)</f>
        <v>1</v>
      </c>
      <c r="AB471" s="73">
        <f>IF(Table5[[#This Row],[task_success]]="Partial",1,0)</f>
        <v>0</v>
      </c>
      <c r="AC471" s="73">
        <f>IF(Table5[[#This Row],[task_success]]="No",1,0)</f>
        <v>0</v>
      </c>
      <c r="AD471" s="76">
        <v>0</v>
      </c>
      <c r="AE471" s="76">
        <v>1</v>
      </c>
      <c r="AF471" s="76">
        <v>0</v>
      </c>
      <c r="AG471" s="74">
        <f>IF(OR(Table5[[#This Row],[severity]]="Medium",Table5[[#This Row],[severity]]="High"),1,0)</f>
        <v>0</v>
      </c>
      <c r="AH471" s="73" t="str">
        <f>TRIM(Table5[[#This Row],[severity]])</f>
        <v>Low</v>
      </c>
    </row>
    <row r="472" spans="1:34" ht="384.75" hidden="1">
      <c r="A472" s="72" t="s">
        <v>329</v>
      </c>
      <c r="B472" s="73" t="s">
        <v>366</v>
      </c>
      <c r="C472" s="73" t="s">
        <v>149</v>
      </c>
      <c r="D47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72" s="73" t="s">
        <v>399</v>
      </c>
      <c r="F472" s="73" t="s">
        <v>2738</v>
      </c>
      <c r="G472" s="73" t="s">
        <v>401</v>
      </c>
      <c r="H472" s="73">
        <v>2</v>
      </c>
      <c r="I472" s="73" t="s">
        <v>402</v>
      </c>
      <c r="J472" s="73" t="s">
        <v>413</v>
      </c>
      <c r="K472" s="73" t="s">
        <v>4038</v>
      </c>
      <c r="L472" s="73" t="s">
        <v>405</v>
      </c>
      <c r="M472" s="73" t="s">
        <v>420</v>
      </c>
      <c r="N472" s="73" t="s">
        <v>421</v>
      </c>
      <c r="O472" s="73" t="s">
        <v>62</v>
      </c>
      <c r="P472" s="73" t="s">
        <v>61</v>
      </c>
      <c r="Q472" s="73" t="s">
        <v>62</v>
      </c>
      <c r="R472" s="73" t="s">
        <v>76</v>
      </c>
      <c r="S472" s="73" t="s">
        <v>77</v>
      </c>
      <c r="T472" s="73" t="s">
        <v>61</v>
      </c>
      <c r="U472" s="73" t="s">
        <v>232</v>
      </c>
      <c r="V472" s="73" t="s">
        <v>72</v>
      </c>
      <c r="W472" s="73" t="s">
        <v>62</v>
      </c>
      <c r="X472" s="73" t="s">
        <v>73</v>
      </c>
      <c r="Y472" s="73" t="s">
        <v>3192</v>
      </c>
      <c r="Z472" s="73" t="s">
        <v>3806</v>
      </c>
      <c r="AA472" s="73">
        <f>IF(Table5[[#This Row],[task_success]]="Yes",1,0)</f>
        <v>1</v>
      </c>
      <c r="AB472" s="73">
        <f>IF(Table5[[#This Row],[task_success]]="Partial",1,0)</f>
        <v>0</v>
      </c>
      <c r="AC472" s="73">
        <f>IF(Table5[[#This Row],[task_success]]="No",1,0)</f>
        <v>0</v>
      </c>
      <c r="AD472" s="73">
        <v>0</v>
      </c>
      <c r="AE472" s="73">
        <v>1</v>
      </c>
      <c r="AF472" s="73">
        <v>0</v>
      </c>
      <c r="AG472" s="74">
        <f>IF(OR(Table5[[#This Row],[severity]]="Medium",Table5[[#This Row],[severity]]="High"),1,0)</f>
        <v>0</v>
      </c>
      <c r="AH472" s="73" t="str">
        <f>TRIM(Table5[[#This Row],[severity]])</f>
        <v>Low</v>
      </c>
    </row>
    <row r="473" spans="1:34" ht="409.6" hidden="1">
      <c r="A473" s="75" t="s">
        <v>329</v>
      </c>
      <c r="B473" s="76" t="s">
        <v>366</v>
      </c>
      <c r="C473" s="76" t="s">
        <v>149</v>
      </c>
      <c r="D47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73" s="76" t="s">
        <v>422</v>
      </c>
      <c r="F473" s="76" t="s">
        <v>423</v>
      </c>
      <c r="G473" s="76" t="s">
        <v>424</v>
      </c>
      <c r="H473" s="76">
        <v>1</v>
      </c>
      <c r="I473" s="76" t="s">
        <v>425</v>
      </c>
      <c r="J473" s="76" t="s">
        <v>425</v>
      </c>
      <c r="K473" s="76" t="s">
        <v>426</v>
      </c>
      <c r="L473" s="76" t="s">
        <v>427</v>
      </c>
      <c r="M473" s="76" t="s">
        <v>433</v>
      </c>
      <c r="N473" s="76" t="s">
        <v>434</v>
      </c>
      <c r="O473" s="76" t="s">
        <v>62</v>
      </c>
      <c r="P473" s="76" t="s">
        <v>61</v>
      </c>
      <c r="Q473" s="76" t="s">
        <v>62</v>
      </c>
      <c r="R473" s="76" t="s">
        <v>76</v>
      </c>
      <c r="S473" s="76" t="s">
        <v>77</v>
      </c>
      <c r="T473" s="76" t="s">
        <v>61</v>
      </c>
      <c r="U473" s="76" t="s">
        <v>435</v>
      </c>
      <c r="V473" s="76" t="s">
        <v>72</v>
      </c>
      <c r="W473" s="76" t="s">
        <v>62</v>
      </c>
      <c r="X473" s="76" t="s">
        <v>73</v>
      </c>
      <c r="Y473" s="76" t="s">
        <v>3192</v>
      </c>
      <c r="Z473" s="76" t="s">
        <v>3725</v>
      </c>
      <c r="AA473" s="73">
        <f>IF(Table5[[#This Row],[task_success]]="Yes",1,0)</f>
        <v>1</v>
      </c>
      <c r="AB473" s="73">
        <f>IF(Table5[[#This Row],[task_success]]="Partial",1,0)</f>
        <v>0</v>
      </c>
      <c r="AC473" s="73">
        <f>IF(Table5[[#This Row],[task_success]]="No",1,0)</f>
        <v>0</v>
      </c>
      <c r="AD473" s="76">
        <v>0</v>
      </c>
      <c r="AE473" s="76">
        <v>1</v>
      </c>
      <c r="AF473" s="76">
        <v>0</v>
      </c>
      <c r="AG473" s="74">
        <f>IF(OR(Table5[[#This Row],[severity]]="Medium",Table5[[#This Row],[severity]]="High"),1,0)</f>
        <v>0</v>
      </c>
      <c r="AH473" s="73" t="str">
        <f>TRIM(Table5[[#This Row],[severity]])</f>
        <v>Low</v>
      </c>
    </row>
    <row r="474" spans="1:34" ht="284.25" hidden="1">
      <c r="A474" s="72" t="s">
        <v>436</v>
      </c>
      <c r="B474" s="73" t="s">
        <v>437</v>
      </c>
      <c r="C474" s="73" t="s">
        <v>51</v>
      </c>
      <c r="D47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74" s="73" t="s">
        <v>438</v>
      </c>
      <c r="F474" s="73" t="s">
        <v>2744</v>
      </c>
      <c r="G474" s="73" t="s">
        <v>440</v>
      </c>
      <c r="H474" s="73">
        <v>3</v>
      </c>
      <c r="I474" s="73" t="s">
        <v>441</v>
      </c>
      <c r="J474" s="73" t="s">
        <v>442</v>
      </c>
      <c r="K474" s="73" t="s">
        <v>443</v>
      </c>
      <c r="L474" s="73" t="s">
        <v>444</v>
      </c>
      <c r="M474" s="73" t="s">
        <v>452</v>
      </c>
      <c r="N474" s="73" t="s">
        <v>453</v>
      </c>
      <c r="O474" s="73" t="s">
        <v>62</v>
      </c>
      <c r="P474" s="73" t="s">
        <v>61</v>
      </c>
      <c r="Q474" s="73" t="s">
        <v>62</v>
      </c>
      <c r="R474" s="73" t="s">
        <v>76</v>
      </c>
      <c r="S474" s="73" t="s">
        <v>77</v>
      </c>
      <c r="T474" s="73" t="s">
        <v>61</v>
      </c>
      <c r="U474" s="73" t="s">
        <v>232</v>
      </c>
      <c r="V474" s="73" t="s">
        <v>72</v>
      </c>
      <c r="W474" s="73" t="s">
        <v>62</v>
      </c>
      <c r="X474" s="73" t="s">
        <v>73</v>
      </c>
      <c r="Y474" s="73" t="s">
        <v>3192</v>
      </c>
      <c r="Z474" s="73" t="s">
        <v>3736</v>
      </c>
      <c r="AA474" s="73">
        <f>IF(Table5[[#This Row],[task_success]]="Yes",1,0)</f>
        <v>1</v>
      </c>
      <c r="AB474" s="73">
        <f>IF(Table5[[#This Row],[task_success]]="Partial",1,0)</f>
        <v>0</v>
      </c>
      <c r="AC474" s="73">
        <f>IF(Table5[[#This Row],[task_success]]="No",1,0)</f>
        <v>0</v>
      </c>
      <c r="AD474" s="73">
        <v>0</v>
      </c>
      <c r="AE474" s="73">
        <v>1</v>
      </c>
      <c r="AF474" s="73">
        <v>0</v>
      </c>
      <c r="AG474" s="74">
        <f>IF(OR(Table5[[#This Row],[severity]]="Medium",Table5[[#This Row],[severity]]="High"),1,0)</f>
        <v>0</v>
      </c>
      <c r="AH474" s="73" t="str">
        <f>TRIM(Table5[[#This Row],[severity]])</f>
        <v>Low</v>
      </c>
    </row>
    <row r="475" spans="1:34" ht="409.6" hidden="1">
      <c r="A475" s="75" t="s">
        <v>436</v>
      </c>
      <c r="B475" s="76" t="s">
        <v>437</v>
      </c>
      <c r="C475" s="76" t="s">
        <v>51</v>
      </c>
      <c r="D47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75" s="76" t="s">
        <v>438</v>
      </c>
      <c r="F475" s="76" t="s">
        <v>2744</v>
      </c>
      <c r="G475" s="76" t="s">
        <v>440</v>
      </c>
      <c r="H475" s="76">
        <v>3</v>
      </c>
      <c r="I475" s="76" t="s">
        <v>441</v>
      </c>
      <c r="J475" s="76" t="s">
        <v>454</v>
      </c>
      <c r="K475" s="76" t="s">
        <v>443</v>
      </c>
      <c r="L475" s="76" t="s">
        <v>444</v>
      </c>
      <c r="M475" s="76" t="s">
        <v>459</v>
      </c>
      <c r="N475" s="76" t="s">
        <v>460</v>
      </c>
      <c r="O475" s="76" t="s">
        <v>62</v>
      </c>
      <c r="P475" s="76" t="s">
        <v>61</v>
      </c>
      <c r="Q475" s="76" t="s">
        <v>62</v>
      </c>
      <c r="R475" s="76" t="s">
        <v>76</v>
      </c>
      <c r="S475" s="76" t="s">
        <v>77</v>
      </c>
      <c r="T475" s="76" t="s">
        <v>61</v>
      </c>
      <c r="U475" s="76" t="s">
        <v>461</v>
      </c>
      <c r="V475" s="76" t="s">
        <v>72</v>
      </c>
      <c r="W475" s="76" t="s">
        <v>62</v>
      </c>
      <c r="X475" s="76" t="s">
        <v>73</v>
      </c>
      <c r="Y475" s="76" t="s">
        <v>3192</v>
      </c>
      <c r="Z475" s="76" t="s">
        <v>3737</v>
      </c>
      <c r="AA475" s="73">
        <f>IF(Table5[[#This Row],[task_success]]="Yes",1,0)</f>
        <v>1</v>
      </c>
      <c r="AB475" s="73">
        <f>IF(Table5[[#This Row],[task_success]]="Partial",1,0)</f>
        <v>0</v>
      </c>
      <c r="AC475" s="73">
        <f>IF(Table5[[#This Row],[task_success]]="No",1,0)</f>
        <v>0</v>
      </c>
      <c r="AD475" s="76">
        <v>0</v>
      </c>
      <c r="AE475" s="76">
        <v>1</v>
      </c>
      <c r="AF475" s="76">
        <v>0</v>
      </c>
      <c r="AG475" s="74">
        <f>IF(OR(Table5[[#This Row],[severity]]="Medium",Table5[[#This Row],[severity]]="High"),1,0)</f>
        <v>0</v>
      </c>
      <c r="AH475" s="73" t="str">
        <f>TRIM(Table5[[#This Row],[severity]])</f>
        <v>Low</v>
      </c>
    </row>
    <row r="476" spans="1:34" ht="284.25" hidden="1">
      <c r="A476" s="72" t="s">
        <v>436</v>
      </c>
      <c r="B476" s="73" t="s">
        <v>437</v>
      </c>
      <c r="C476" s="73" t="s">
        <v>51</v>
      </c>
      <c r="D47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76" s="73" t="s">
        <v>438</v>
      </c>
      <c r="F476" s="73" t="s">
        <v>2744</v>
      </c>
      <c r="G476" s="73" t="s">
        <v>440</v>
      </c>
      <c r="H476" s="73">
        <v>3</v>
      </c>
      <c r="I476" s="73" t="s">
        <v>441</v>
      </c>
      <c r="J476" s="73" t="s">
        <v>2747</v>
      </c>
      <c r="K476" s="73" t="s">
        <v>443</v>
      </c>
      <c r="L476" s="73" t="s">
        <v>444</v>
      </c>
      <c r="M476" s="73" t="s">
        <v>467</v>
      </c>
      <c r="N476" s="73" t="s">
        <v>468</v>
      </c>
      <c r="O476" s="73" t="s">
        <v>62</v>
      </c>
      <c r="P476" s="73" t="s">
        <v>61</v>
      </c>
      <c r="Q476" s="73" t="s">
        <v>62</v>
      </c>
      <c r="R476" s="73" t="s">
        <v>76</v>
      </c>
      <c r="S476" s="73" t="s">
        <v>77</v>
      </c>
      <c r="T476" s="73" t="s">
        <v>61</v>
      </c>
      <c r="U476" s="73" t="s">
        <v>232</v>
      </c>
      <c r="V476" s="73" t="s">
        <v>72</v>
      </c>
      <c r="W476" s="73" t="s">
        <v>62</v>
      </c>
      <c r="X476" s="73" t="s">
        <v>73</v>
      </c>
      <c r="Y476" s="73" t="s">
        <v>3192</v>
      </c>
      <c r="Z476" s="73" t="s">
        <v>3738</v>
      </c>
      <c r="AA476" s="73">
        <f>IF(Table5[[#This Row],[task_success]]="Yes",1,0)</f>
        <v>1</v>
      </c>
      <c r="AB476" s="73">
        <f>IF(Table5[[#This Row],[task_success]]="Partial",1,0)</f>
        <v>0</v>
      </c>
      <c r="AC476" s="73">
        <f>IF(Table5[[#This Row],[task_success]]="No",1,0)</f>
        <v>0</v>
      </c>
      <c r="AD476" s="73">
        <v>0</v>
      </c>
      <c r="AE476" s="73">
        <v>1</v>
      </c>
      <c r="AF476" s="73">
        <v>0</v>
      </c>
      <c r="AG476" s="74">
        <f>IF(OR(Table5[[#This Row],[severity]]="Medium",Table5[[#This Row],[severity]]="High"),1,0)</f>
        <v>0</v>
      </c>
      <c r="AH476" s="73" t="str">
        <f>TRIM(Table5[[#This Row],[severity]])</f>
        <v>Low</v>
      </c>
    </row>
    <row r="477" spans="1:34" ht="409.6" hidden="1">
      <c r="A477" s="75" t="s">
        <v>436</v>
      </c>
      <c r="B477" s="76" t="s">
        <v>437</v>
      </c>
      <c r="C477" s="76" t="s">
        <v>80</v>
      </c>
      <c r="D47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77" s="76" t="s">
        <v>469</v>
      </c>
      <c r="F477" s="76" t="s">
        <v>470</v>
      </c>
      <c r="G477" s="76" t="s">
        <v>471</v>
      </c>
      <c r="H477" s="76">
        <v>1</v>
      </c>
      <c r="I477" s="76" t="s">
        <v>472</v>
      </c>
      <c r="J477" s="76" t="s">
        <v>472</v>
      </c>
      <c r="K477" s="76" t="s">
        <v>2737</v>
      </c>
      <c r="L477" s="76" t="s">
        <v>473</v>
      </c>
      <c r="M477" s="76" t="s">
        <v>357</v>
      </c>
      <c r="N477" s="76" t="s">
        <v>479</v>
      </c>
      <c r="O477" s="76" t="s">
        <v>62</v>
      </c>
      <c r="P477" s="76" t="s">
        <v>61</v>
      </c>
      <c r="Q477" s="76" t="s">
        <v>62</v>
      </c>
      <c r="R477" s="76" t="s">
        <v>76</v>
      </c>
      <c r="S477" s="76" t="s">
        <v>77</v>
      </c>
      <c r="T477" s="76" t="s">
        <v>61</v>
      </c>
      <c r="U477" s="76" t="s">
        <v>4072</v>
      </c>
      <c r="V477" s="76" t="s">
        <v>72</v>
      </c>
      <c r="W477" s="76" t="s">
        <v>62</v>
      </c>
      <c r="X477" s="76" t="s">
        <v>73</v>
      </c>
      <c r="Y477" s="76" t="s">
        <v>3192</v>
      </c>
      <c r="Z477" s="76" t="s">
        <v>3345</v>
      </c>
      <c r="AA477" s="73">
        <f>IF(Table5[[#This Row],[task_success]]="Yes",1,0)</f>
        <v>1</v>
      </c>
      <c r="AB477" s="73">
        <f>IF(Table5[[#This Row],[task_success]]="Partial",1,0)</f>
        <v>0</v>
      </c>
      <c r="AC477" s="73">
        <f>IF(Table5[[#This Row],[task_success]]="No",1,0)</f>
        <v>0</v>
      </c>
      <c r="AD477" s="76">
        <v>0</v>
      </c>
      <c r="AE477" s="76">
        <v>1</v>
      </c>
      <c r="AF477" s="76">
        <v>0</v>
      </c>
      <c r="AG477" s="74">
        <f>IF(OR(Table5[[#This Row],[severity]]="Medium",Table5[[#This Row],[severity]]="High"),1,0)</f>
        <v>0</v>
      </c>
      <c r="AH477" s="73" t="str">
        <f>TRIM(Table5[[#This Row],[severity]])</f>
        <v>Low</v>
      </c>
    </row>
    <row r="478" spans="1:34" ht="409.6" hidden="1">
      <c r="A478" s="72" t="s">
        <v>436</v>
      </c>
      <c r="B478" s="73" t="s">
        <v>437</v>
      </c>
      <c r="C478" s="73" t="s">
        <v>80</v>
      </c>
      <c r="D47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78" s="73" t="s">
        <v>482</v>
      </c>
      <c r="F478" s="73" t="s">
        <v>2748</v>
      </c>
      <c r="G478" s="73" t="s">
        <v>484</v>
      </c>
      <c r="H478" s="73">
        <v>1</v>
      </c>
      <c r="I478" s="73" t="s">
        <v>2749</v>
      </c>
      <c r="J478" s="73" t="s">
        <v>2749</v>
      </c>
      <c r="K478" s="73" t="s">
        <v>486</v>
      </c>
      <c r="L478" s="73" t="s">
        <v>487</v>
      </c>
      <c r="M478" s="73" t="s">
        <v>494</v>
      </c>
      <c r="N478" s="73" t="s">
        <v>495</v>
      </c>
      <c r="O478" s="73" t="s">
        <v>102</v>
      </c>
      <c r="P478" s="73" t="s">
        <v>61</v>
      </c>
      <c r="Q478" s="73" t="s">
        <v>62</v>
      </c>
      <c r="R478" s="73" t="s">
        <v>138</v>
      </c>
      <c r="S478" s="73" t="s">
        <v>64</v>
      </c>
      <c r="T478" s="73" t="s">
        <v>62</v>
      </c>
      <c r="U478" s="73" t="s">
        <v>496</v>
      </c>
      <c r="V478" s="73" t="s">
        <v>162</v>
      </c>
      <c r="W478" s="73" t="s">
        <v>62</v>
      </c>
      <c r="X478" s="73" t="s">
        <v>73</v>
      </c>
      <c r="Y478" s="73" t="s">
        <v>3192</v>
      </c>
      <c r="Z478" s="73" t="s">
        <v>3873</v>
      </c>
      <c r="AA478" s="73">
        <f>IF(Table5[[#This Row],[task_success]]="Yes",1,0)</f>
        <v>0</v>
      </c>
      <c r="AB478" s="73">
        <f>IF(Table5[[#This Row],[task_success]]="Partial",1,0)</f>
        <v>1</v>
      </c>
      <c r="AC478" s="73">
        <f>IF(Table5[[#This Row],[task_success]]="No",1,0)</f>
        <v>0</v>
      </c>
      <c r="AD478" s="73">
        <v>0</v>
      </c>
      <c r="AE478" s="73">
        <v>1</v>
      </c>
      <c r="AF478" s="73">
        <v>1</v>
      </c>
      <c r="AG478" s="74">
        <f>IF(OR(Table5[[#This Row],[severity]]="Medium",Table5[[#This Row],[severity]]="High"),1,0)</f>
        <v>1</v>
      </c>
      <c r="AH478" s="73" t="str">
        <f>TRIM(Table5[[#This Row],[severity]])</f>
        <v>High</v>
      </c>
    </row>
    <row r="479" spans="1:34" ht="250.5" hidden="1">
      <c r="A479" s="75" t="s">
        <v>436</v>
      </c>
      <c r="B479" s="76" t="s">
        <v>437</v>
      </c>
      <c r="C479" s="76" t="s">
        <v>114</v>
      </c>
      <c r="D47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79" s="76" t="s">
        <v>497</v>
      </c>
      <c r="F479" s="76" t="s">
        <v>498</v>
      </c>
      <c r="G479" s="76" t="s">
        <v>2754</v>
      </c>
      <c r="H479" s="76">
        <v>1</v>
      </c>
      <c r="I479" s="76" t="s">
        <v>500</v>
      </c>
      <c r="J479" s="76" t="s">
        <v>500</v>
      </c>
      <c r="K479" s="76" t="s">
        <v>501</v>
      </c>
      <c r="L479" s="76" t="s">
        <v>502</v>
      </c>
      <c r="M479" s="76" t="s">
        <v>509</v>
      </c>
      <c r="N479" s="76" t="s">
        <v>510</v>
      </c>
      <c r="O479" s="76" t="s">
        <v>62</v>
      </c>
      <c r="P479" s="76" t="s">
        <v>61</v>
      </c>
      <c r="Q479" s="76" t="s">
        <v>62</v>
      </c>
      <c r="R479" s="76" t="s">
        <v>76</v>
      </c>
      <c r="S479" s="76" t="s">
        <v>77</v>
      </c>
      <c r="T479" s="76" t="s">
        <v>61</v>
      </c>
      <c r="U479" s="76" t="s">
        <v>232</v>
      </c>
      <c r="V479" s="76" t="s">
        <v>72</v>
      </c>
      <c r="W479" s="76" t="s">
        <v>61</v>
      </c>
      <c r="X479" s="76" t="s">
        <v>506</v>
      </c>
      <c r="Y479" s="76" t="s">
        <v>3192</v>
      </c>
      <c r="Z479" s="76" t="s">
        <v>3635</v>
      </c>
      <c r="AA479" s="73">
        <f>IF(Table5[[#This Row],[task_success]]="Yes",1,0)</f>
        <v>1</v>
      </c>
      <c r="AB479" s="73">
        <f>IF(Table5[[#This Row],[task_success]]="Partial",1,0)</f>
        <v>0</v>
      </c>
      <c r="AC479" s="73">
        <f>IF(Table5[[#This Row],[task_success]]="No",1,0)</f>
        <v>0</v>
      </c>
      <c r="AD479" s="76">
        <v>0</v>
      </c>
      <c r="AE479" s="76">
        <v>1</v>
      </c>
      <c r="AF479" s="76">
        <v>0</v>
      </c>
      <c r="AG479" s="74">
        <f>IF(OR(Table5[[#This Row],[severity]]="Medium",Table5[[#This Row],[severity]]="High"),1,0)</f>
        <v>0</v>
      </c>
      <c r="AH479" s="73" t="str">
        <f>TRIM(Table5[[#This Row],[severity]])</f>
        <v>Low</v>
      </c>
    </row>
    <row r="480" spans="1:34" ht="409.6" hidden="1">
      <c r="A480" s="72" t="s">
        <v>436</v>
      </c>
      <c r="B480" s="73" t="s">
        <v>437</v>
      </c>
      <c r="C480" s="73" t="s">
        <v>149</v>
      </c>
      <c r="D48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80" s="73" t="s">
        <v>511</v>
      </c>
      <c r="F480" s="73" t="s">
        <v>512</v>
      </c>
      <c r="G480" s="73" t="s">
        <v>513</v>
      </c>
      <c r="H480" s="73">
        <v>1</v>
      </c>
      <c r="I480" s="73" t="s">
        <v>2756</v>
      </c>
      <c r="J480" s="73" t="s">
        <v>2756</v>
      </c>
      <c r="K480" s="73" t="s">
        <v>2757</v>
      </c>
      <c r="L480" s="73" t="s">
        <v>516</v>
      </c>
      <c r="M480" s="73" t="s">
        <v>523</v>
      </c>
      <c r="N480" s="73" t="s">
        <v>524</v>
      </c>
      <c r="O480" s="73" t="s">
        <v>62</v>
      </c>
      <c r="P480" s="73" t="s">
        <v>61</v>
      </c>
      <c r="Q480" s="73" t="s">
        <v>62</v>
      </c>
      <c r="R480" s="73" t="s">
        <v>3674</v>
      </c>
      <c r="S480" s="73" t="s">
        <v>125</v>
      </c>
      <c r="T480" s="73" t="s">
        <v>61</v>
      </c>
      <c r="U480" s="73" t="s">
        <v>520</v>
      </c>
      <c r="V480" s="73" t="s">
        <v>72</v>
      </c>
      <c r="W480" s="73" t="s">
        <v>62</v>
      </c>
      <c r="X480" s="73" t="s">
        <v>73</v>
      </c>
      <c r="Y480" s="73" t="s">
        <v>3192</v>
      </c>
      <c r="Z480" s="73" t="s">
        <v>3891</v>
      </c>
      <c r="AA480" s="73">
        <f>IF(Table5[[#This Row],[task_success]]="Yes",1,0)</f>
        <v>1</v>
      </c>
      <c r="AB480" s="73">
        <f>IF(Table5[[#This Row],[task_success]]="Partial",1,0)</f>
        <v>0</v>
      </c>
      <c r="AC480" s="73">
        <f>IF(Table5[[#This Row],[task_success]]="No",1,0)</f>
        <v>0</v>
      </c>
      <c r="AD480" s="73">
        <v>0</v>
      </c>
      <c r="AE480" s="73">
        <v>1</v>
      </c>
      <c r="AF480" s="73">
        <v>0</v>
      </c>
      <c r="AG480" s="74">
        <f>IF(OR(Table5[[#This Row],[severity]]="Medium",Table5[[#This Row],[severity]]="High"),1,0)</f>
        <v>1</v>
      </c>
      <c r="AH480" s="73" t="str">
        <f>TRIM(Table5[[#This Row],[severity]])</f>
        <v>Medium</v>
      </c>
    </row>
    <row r="481" spans="1:34" ht="351" hidden="1">
      <c r="A481" s="75" t="s">
        <v>436</v>
      </c>
      <c r="B481" s="76" t="s">
        <v>437</v>
      </c>
      <c r="C481" s="76" t="s">
        <v>149</v>
      </c>
      <c r="D48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81" s="76" t="s">
        <v>525</v>
      </c>
      <c r="F481" s="76" t="s">
        <v>526</v>
      </c>
      <c r="G481" s="76" t="s">
        <v>527</v>
      </c>
      <c r="H481" s="76">
        <v>1</v>
      </c>
      <c r="I481" s="76" t="s">
        <v>528</v>
      </c>
      <c r="J481" s="76" t="s">
        <v>528</v>
      </c>
      <c r="K481" s="76" t="s">
        <v>529</v>
      </c>
      <c r="L481" s="76" t="s">
        <v>530</v>
      </c>
      <c r="M481" s="76" t="s">
        <v>538</v>
      </c>
      <c r="N481" s="76" t="s">
        <v>539</v>
      </c>
      <c r="O481" s="76" t="s">
        <v>62</v>
      </c>
      <c r="P481" s="76" t="s">
        <v>61</v>
      </c>
      <c r="Q481" s="76" t="s">
        <v>62</v>
      </c>
      <c r="R481" s="76" t="s">
        <v>76</v>
      </c>
      <c r="S481" s="76" t="s">
        <v>77</v>
      </c>
      <c r="T481" s="76" t="s">
        <v>61</v>
      </c>
      <c r="U481" s="76" t="s">
        <v>533</v>
      </c>
      <c r="V481" s="76" t="s">
        <v>72</v>
      </c>
      <c r="W481" s="76" t="s">
        <v>62</v>
      </c>
      <c r="X481" s="76" t="s">
        <v>73</v>
      </c>
      <c r="Y481" s="76" t="s">
        <v>3192</v>
      </c>
      <c r="Z481" s="76" t="s">
        <v>3850</v>
      </c>
      <c r="AA481" s="73">
        <f>IF(Table5[[#This Row],[task_success]]="Yes",1,0)</f>
        <v>1</v>
      </c>
      <c r="AB481" s="73">
        <f>IF(Table5[[#This Row],[task_success]]="Partial",1,0)</f>
        <v>0</v>
      </c>
      <c r="AC481" s="73">
        <f>IF(Table5[[#This Row],[task_success]]="No",1,0)</f>
        <v>0</v>
      </c>
      <c r="AD481" s="76">
        <v>0</v>
      </c>
      <c r="AE481" s="76">
        <v>1</v>
      </c>
      <c r="AF481" s="76">
        <v>0</v>
      </c>
      <c r="AG481" s="74">
        <f>IF(OR(Table5[[#This Row],[severity]]="Medium",Table5[[#This Row],[severity]]="High"),1,0)</f>
        <v>0</v>
      </c>
      <c r="AH481" s="73" t="str">
        <f>TRIM(Table5[[#This Row],[severity]])</f>
        <v>Low</v>
      </c>
    </row>
    <row r="482" spans="1:34" ht="409.6" hidden="1">
      <c r="A482" s="72" t="s">
        <v>540</v>
      </c>
      <c r="B482" s="73" t="s">
        <v>541</v>
      </c>
      <c r="C482" s="73" t="s">
        <v>149</v>
      </c>
      <c r="D48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82" s="73" t="s">
        <v>542</v>
      </c>
      <c r="F482" s="73">
        <v>1866432</v>
      </c>
      <c r="G482" s="73" t="s">
        <v>2762</v>
      </c>
      <c r="H482" s="73">
        <v>1</v>
      </c>
      <c r="I482" s="73" t="s">
        <v>545</v>
      </c>
      <c r="J482" s="73" t="s">
        <v>545</v>
      </c>
      <c r="K482" s="73" t="s">
        <v>2763</v>
      </c>
      <c r="L482" s="73" t="s">
        <v>547</v>
      </c>
      <c r="M482" s="73" t="s">
        <v>552</v>
      </c>
      <c r="N482" s="73" t="s">
        <v>553</v>
      </c>
      <c r="O482" s="73" t="s">
        <v>62</v>
      </c>
      <c r="P482" s="73" t="s">
        <v>61</v>
      </c>
      <c r="Q482" s="73" t="s">
        <v>62</v>
      </c>
      <c r="R482" s="73" t="s">
        <v>3280</v>
      </c>
      <c r="S482" s="73" t="s">
        <v>77</v>
      </c>
      <c r="T482" s="73" t="s">
        <v>61</v>
      </c>
      <c r="U482" s="73" t="s">
        <v>555</v>
      </c>
      <c r="V482" s="73" t="s">
        <v>72</v>
      </c>
      <c r="W482" s="73" t="s">
        <v>62</v>
      </c>
      <c r="X482" s="73" t="s">
        <v>73</v>
      </c>
      <c r="Y482" s="73" t="s">
        <v>3192</v>
      </c>
      <c r="Z482" s="73" t="s">
        <v>3365</v>
      </c>
      <c r="AA482" s="73">
        <f>IF(Table5[[#This Row],[task_success]]="Yes",1,0)</f>
        <v>1</v>
      </c>
      <c r="AB482" s="73">
        <f>IF(Table5[[#This Row],[task_success]]="Partial",1,0)</f>
        <v>0</v>
      </c>
      <c r="AC482" s="73">
        <f>IF(Table5[[#This Row],[task_success]]="No",1,0)</f>
        <v>0</v>
      </c>
      <c r="AD482" s="73">
        <v>0</v>
      </c>
      <c r="AE482" s="73">
        <v>1</v>
      </c>
      <c r="AF482" s="73">
        <v>0</v>
      </c>
      <c r="AG482" s="74">
        <f>IF(OR(Table5[[#This Row],[severity]]="Medium",Table5[[#This Row],[severity]]="High"),1,0)</f>
        <v>0</v>
      </c>
      <c r="AH482" s="73" t="str">
        <f>TRIM(Table5[[#This Row],[severity]])</f>
        <v>Low</v>
      </c>
    </row>
    <row r="483" spans="1:34" ht="409.6" hidden="1">
      <c r="A483" s="75" t="s">
        <v>556</v>
      </c>
      <c r="B483" s="76" t="s">
        <v>557</v>
      </c>
      <c r="C483" s="76" t="s">
        <v>51</v>
      </c>
      <c r="D48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83" s="76" t="s">
        <v>558</v>
      </c>
      <c r="F483" s="76" t="s">
        <v>559</v>
      </c>
      <c r="G483" s="76" t="s">
        <v>560</v>
      </c>
      <c r="H483" s="76">
        <v>1</v>
      </c>
      <c r="I483" s="76" t="s">
        <v>561</v>
      </c>
      <c r="J483" s="76" t="s">
        <v>561</v>
      </c>
      <c r="K483" s="76" t="s">
        <v>2769</v>
      </c>
      <c r="L483" s="76" t="s">
        <v>563</v>
      </c>
      <c r="M483" s="76" t="s">
        <v>569</v>
      </c>
      <c r="N483" s="76" t="s">
        <v>570</v>
      </c>
      <c r="O483" s="76" t="s">
        <v>102</v>
      </c>
      <c r="P483" s="76" t="s">
        <v>61</v>
      </c>
      <c r="Q483" s="76" t="s">
        <v>62</v>
      </c>
      <c r="R483" s="76" t="s">
        <v>3688</v>
      </c>
      <c r="S483" s="76" t="s">
        <v>64</v>
      </c>
      <c r="T483" s="76" t="s">
        <v>62</v>
      </c>
      <c r="U483" s="76" t="s">
        <v>572</v>
      </c>
      <c r="V483" s="76" t="s">
        <v>162</v>
      </c>
      <c r="W483" s="76" t="s">
        <v>62</v>
      </c>
      <c r="X483" s="76" t="s">
        <v>73</v>
      </c>
      <c r="Y483" s="76" t="s">
        <v>3192</v>
      </c>
      <c r="Z483" s="76" t="s">
        <v>3687</v>
      </c>
      <c r="AA483" s="73">
        <f>IF(Table5[[#This Row],[task_success]]="Yes",1,0)</f>
        <v>0</v>
      </c>
      <c r="AB483" s="73">
        <f>IF(Table5[[#This Row],[task_success]]="Partial",1,0)</f>
        <v>1</v>
      </c>
      <c r="AC483" s="73">
        <f>IF(Table5[[#This Row],[task_success]]="No",1,0)</f>
        <v>0</v>
      </c>
      <c r="AD483" s="76">
        <v>0</v>
      </c>
      <c r="AE483" s="76">
        <v>1</v>
      </c>
      <c r="AF483" s="76">
        <v>1</v>
      </c>
      <c r="AG483" s="74">
        <f>IF(OR(Table5[[#This Row],[severity]]="Medium",Table5[[#This Row],[severity]]="High"),1,0)</f>
        <v>1</v>
      </c>
      <c r="AH483" s="73" t="str">
        <f>TRIM(Table5[[#This Row],[severity]])</f>
        <v>High</v>
      </c>
    </row>
    <row r="484" spans="1:34" ht="409.6" hidden="1">
      <c r="A484" s="72" t="s">
        <v>556</v>
      </c>
      <c r="B484" s="73" t="s">
        <v>557</v>
      </c>
      <c r="C484" s="73" t="s">
        <v>51</v>
      </c>
      <c r="D48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84" s="73" t="s">
        <v>573</v>
      </c>
      <c r="F484" s="73" t="s">
        <v>574</v>
      </c>
      <c r="G484" s="73" t="s">
        <v>575</v>
      </c>
      <c r="H484" s="73">
        <v>1</v>
      </c>
      <c r="I484" s="73" t="s">
        <v>576</v>
      </c>
      <c r="J484" s="73" t="s">
        <v>576</v>
      </c>
      <c r="K484" s="73" t="s">
        <v>2772</v>
      </c>
      <c r="L484" s="73" t="s">
        <v>578</v>
      </c>
      <c r="M484" s="73" t="s">
        <v>256</v>
      </c>
      <c r="N484" s="73" t="s">
        <v>583</v>
      </c>
      <c r="O484" s="73" t="s">
        <v>102</v>
      </c>
      <c r="P484" s="73" t="s">
        <v>61</v>
      </c>
      <c r="Q484" s="73" t="s">
        <v>62</v>
      </c>
      <c r="R484" s="73" t="s">
        <v>63</v>
      </c>
      <c r="S484" s="73" t="s">
        <v>64</v>
      </c>
      <c r="T484" s="73" t="s">
        <v>62</v>
      </c>
      <c r="U484" s="73" t="s">
        <v>584</v>
      </c>
      <c r="V484" s="73" t="s">
        <v>162</v>
      </c>
      <c r="W484" s="73" t="s">
        <v>61</v>
      </c>
      <c r="X484" s="73" t="s">
        <v>506</v>
      </c>
      <c r="Y484" s="73" t="s">
        <v>3192</v>
      </c>
      <c r="Z484" s="73" t="s">
        <v>3452</v>
      </c>
      <c r="AA484" s="73">
        <f>IF(Table5[[#This Row],[task_success]]="Yes",1,0)</f>
        <v>0</v>
      </c>
      <c r="AB484" s="73">
        <f>IF(Table5[[#This Row],[task_success]]="Partial",1,0)</f>
        <v>1</v>
      </c>
      <c r="AC484" s="73">
        <f>IF(Table5[[#This Row],[task_success]]="No",1,0)</f>
        <v>0</v>
      </c>
      <c r="AD484" s="73">
        <v>0</v>
      </c>
      <c r="AE484" s="73">
        <v>1</v>
      </c>
      <c r="AF484" s="73">
        <v>1</v>
      </c>
      <c r="AG484" s="74">
        <f>IF(OR(Table5[[#This Row],[severity]]="Medium",Table5[[#This Row],[severity]]="High"),1,0)</f>
        <v>1</v>
      </c>
      <c r="AH484" s="73" t="str">
        <f>TRIM(Table5[[#This Row],[severity]])</f>
        <v>High</v>
      </c>
    </row>
    <row r="485" spans="1:34" ht="409.6" hidden="1">
      <c r="A485" s="75" t="s">
        <v>556</v>
      </c>
      <c r="B485" s="76" t="s">
        <v>557</v>
      </c>
      <c r="C485" s="76" t="s">
        <v>80</v>
      </c>
      <c r="D48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85" s="76" t="s">
        <v>585</v>
      </c>
      <c r="F485" s="76" t="s">
        <v>586</v>
      </c>
      <c r="G485" s="76" t="s">
        <v>587</v>
      </c>
      <c r="H485" s="76">
        <v>1</v>
      </c>
      <c r="I485" s="76" t="s">
        <v>588</v>
      </c>
      <c r="J485" s="76" t="s">
        <v>588</v>
      </c>
      <c r="K485" s="76" t="s">
        <v>4039</v>
      </c>
      <c r="L485" s="76" t="s">
        <v>590</v>
      </c>
      <c r="M485" s="76" t="s">
        <v>597</v>
      </c>
      <c r="N485" s="76" t="s">
        <v>598</v>
      </c>
      <c r="O485" s="76" t="s">
        <v>61</v>
      </c>
      <c r="P485" s="76" t="s">
        <v>61</v>
      </c>
      <c r="Q485" s="76" t="s">
        <v>62</v>
      </c>
      <c r="R485" s="76" t="s">
        <v>138</v>
      </c>
      <c r="S485" s="76" t="s">
        <v>64</v>
      </c>
      <c r="T485" s="76" t="s">
        <v>62</v>
      </c>
      <c r="U485" s="76" t="s">
        <v>599</v>
      </c>
      <c r="V485" s="76" t="s">
        <v>66</v>
      </c>
      <c r="W485" s="76" t="s">
        <v>62</v>
      </c>
      <c r="X485" s="76" t="s">
        <v>73</v>
      </c>
      <c r="Y485" s="76" t="s">
        <v>3192</v>
      </c>
      <c r="Z485" s="76" t="s">
        <v>3513</v>
      </c>
      <c r="AA485" s="73">
        <f>IF(Table5[[#This Row],[task_success]]="Yes",1,0)</f>
        <v>0</v>
      </c>
      <c r="AB485" s="73">
        <f>IF(Table5[[#This Row],[task_success]]="Partial",1,0)</f>
        <v>0</v>
      </c>
      <c r="AC485" s="73">
        <f>IF(Table5[[#This Row],[task_success]]="No",1,0)</f>
        <v>1</v>
      </c>
      <c r="AD485" s="76">
        <v>0</v>
      </c>
      <c r="AE485" s="76">
        <v>1</v>
      </c>
      <c r="AF485" s="76">
        <v>1</v>
      </c>
      <c r="AG485" s="74">
        <f>IF(OR(Table5[[#This Row],[severity]]="Medium",Table5[[#This Row],[severity]]="High"),1,0)</f>
        <v>1</v>
      </c>
      <c r="AH485" s="73" t="str">
        <f>TRIM(Table5[[#This Row],[severity]])</f>
        <v>High</v>
      </c>
    </row>
    <row r="486" spans="1:34" ht="409.6" hidden="1">
      <c r="A486" s="72" t="s">
        <v>600</v>
      </c>
      <c r="B486" s="73" t="s">
        <v>601</v>
      </c>
      <c r="C486" s="73" t="s">
        <v>51</v>
      </c>
      <c r="D48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86" s="73" t="s">
        <v>602</v>
      </c>
      <c r="F486" s="73" t="s">
        <v>603</v>
      </c>
      <c r="G486" s="73" t="s">
        <v>604</v>
      </c>
      <c r="H486" s="73">
        <v>1</v>
      </c>
      <c r="I486" s="73" t="s">
        <v>605</v>
      </c>
      <c r="J486" s="73" t="s">
        <v>605</v>
      </c>
      <c r="K486" s="73" t="s">
        <v>606</v>
      </c>
      <c r="L486" s="73" t="s">
        <v>607</v>
      </c>
      <c r="M486" s="73" t="s">
        <v>357</v>
      </c>
      <c r="N486" s="73" t="s">
        <v>610</v>
      </c>
      <c r="O486" s="73" t="s">
        <v>62</v>
      </c>
      <c r="P486" s="73" t="s">
        <v>61</v>
      </c>
      <c r="Q486" s="73" t="s">
        <v>62</v>
      </c>
      <c r="R486" s="73" t="s">
        <v>76</v>
      </c>
      <c r="S486" s="73" t="s">
        <v>77</v>
      </c>
      <c r="T486" s="73" t="s">
        <v>61</v>
      </c>
      <c r="U486" s="73" t="s">
        <v>611</v>
      </c>
      <c r="V486" s="73" t="s">
        <v>72</v>
      </c>
      <c r="W486" s="73" t="s">
        <v>62</v>
      </c>
      <c r="X486" s="73" t="s">
        <v>73</v>
      </c>
      <c r="Y486" s="73" t="s">
        <v>3192</v>
      </c>
      <c r="Z486" s="73" t="s">
        <v>3576</v>
      </c>
      <c r="AA486" s="73">
        <f>IF(Table5[[#This Row],[task_success]]="Yes",1,0)</f>
        <v>1</v>
      </c>
      <c r="AB486" s="73">
        <f>IF(Table5[[#This Row],[task_success]]="Partial",1,0)</f>
        <v>0</v>
      </c>
      <c r="AC486" s="73">
        <f>IF(Table5[[#This Row],[task_success]]="No",1,0)</f>
        <v>0</v>
      </c>
      <c r="AD486" s="73">
        <v>0</v>
      </c>
      <c r="AE486" s="73">
        <v>1</v>
      </c>
      <c r="AF486" s="73">
        <v>0</v>
      </c>
      <c r="AG486" s="74">
        <f>IF(OR(Table5[[#This Row],[severity]]="Medium",Table5[[#This Row],[severity]]="High"),1,0)</f>
        <v>0</v>
      </c>
      <c r="AH486" s="73" t="str">
        <f>TRIM(Table5[[#This Row],[severity]])</f>
        <v>Low</v>
      </c>
    </row>
    <row r="487" spans="1:34" ht="409.6" hidden="1">
      <c r="A487" s="75" t="s">
        <v>600</v>
      </c>
      <c r="B487" s="76" t="s">
        <v>612</v>
      </c>
      <c r="C487" s="76" t="s">
        <v>51</v>
      </c>
      <c r="D48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87" s="76" t="s">
        <v>613</v>
      </c>
      <c r="F487" s="76" t="s">
        <v>614</v>
      </c>
      <c r="G487" s="76" t="s">
        <v>615</v>
      </c>
      <c r="H487" s="76">
        <v>1</v>
      </c>
      <c r="I487" s="76" t="s">
        <v>616</v>
      </c>
      <c r="J487" s="76" t="s">
        <v>616</v>
      </c>
      <c r="K487" s="76" t="s">
        <v>617</v>
      </c>
      <c r="L487" s="76" t="s">
        <v>618</v>
      </c>
      <c r="M487" s="76" t="s">
        <v>625</v>
      </c>
      <c r="N487" s="76" t="s">
        <v>626</v>
      </c>
      <c r="O487" s="76" t="s">
        <v>62</v>
      </c>
      <c r="P487" s="76" t="s">
        <v>61</v>
      </c>
      <c r="Q487" s="76" t="s">
        <v>62</v>
      </c>
      <c r="R487" s="76" t="s">
        <v>76</v>
      </c>
      <c r="S487" s="76" t="s">
        <v>77</v>
      </c>
      <c r="T487" s="76" t="s">
        <v>61</v>
      </c>
      <c r="U487" s="76" t="s">
        <v>627</v>
      </c>
      <c r="V487" s="76" t="s">
        <v>72</v>
      </c>
      <c r="W487" s="76" t="s">
        <v>62</v>
      </c>
      <c r="X487" s="76" t="s">
        <v>73</v>
      </c>
      <c r="Y487" s="76" t="s">
        <v>3192</v>
      </c>
      <c r="Z487" s="76" t="s">
        <v>3566</v>
      </c>
      <c r="AA487" s="73">
        <f>IF(Table5[[#This Row],[task_success]]="Yes",1,0)</f>
        <v>1</v>
      </c>
      <c r="AB487" s="73">
        <f>IF(Table5[[#This Row],[task_success]]="Partial",1,0)</f>
        <v>0</v>
      </c>
      <c r="AC487" s="73">
        <f>IF(Table5[[#This Row],[task_success]]="No",1,0)</f>
        <v>0</v>
      </c>
      <c r="AD487" s="76">
        <v>0</v>
      </c>
      <c r="AE487" s="76">
        <v>1</v>
      </c>
      <c r="AF487" s="76">
        <v>0</v>
      </c>
      <c r="AG487" s="74">
        <f>IF(OR(Table5[[#This Row],[severity]]="Medium",Table5[[#This Row],[severity]]="High"),1,0)</f>
        <v>0</v>
      </c>
      <c r="AH487" s="73" t="str">
        <f>TRIM(Table5[[#This Row],[severity]])</f>
        <v>Low</v>
      </c>
    </row>
    <row r="488" spans="1:34" ht="234" hidden="1">
      <c r="A488" s="72" t="s">
        <v>600</v>
      </c>
      <c r="B488" s="73" t="s">
        <v>612</v>
      </c>
      <c r="C488" s="73" t="s">
        <v>80</v>
      </c>
      <c r="D48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88" s="73" t="s">
        <v>628</v>
      </c>
      <c r="F488" s="73" t="s">
        <v>2779</v>
      </c>
      <c r="G488" s="73" t="s">
        <v>630</v>
      </c>
      <c r="H488" s="73">
        <v>2</v>
      </c>
      <c r="I488" s="73" t="s">
        <v>631</v>
      </c>
      <c r="J488" s="73" t="s">
        <v>632</v>
      </c>
      <c r="K488" s="73" t="s">
        <v>633</v>
      </c>
      <c r="L488" s="73" t="s">
        <v>634</v>
      </c>
      <c r="M488" s="73" t="s">
        <v>641</v>
      </c>
      <c r="N488" s="73" t="s">
        <v>642</v>
      </c>
      <c r="O488" s="73" t="s">
        <v>62</v>
      </c>
      <c r="P488" s="73" t="s">
        <v>61</v>
      </c>
      <c r="Q488" s="73" t="s">
        <v>62</v>
      </c>
      <c r="R488" s="73" t="s">
        <v>76</v>
      </c>
      <c r="S488" s="73" t="s">
        <v>77</v>
      </c>
      <c r="T488" s="73" t="s">
        <v>61</v>
      </c>
      <c r="U488" s="73" t="s">
        <v>89</v>
      </c>
      <c r="V488" s="73" t="s">
        <v>72</v>
      </c>
      <c r="W488" s="73" t="s">
        <v>61</v>
      </c>
      <c r="X488" s="73" t="s">
        <v>637</v>
      </c>
      <c r="Y488" s="73" t="s">
        <v>3192</v>
      </c>
      <c r="Z488" s="73" t="s">
        <v>3298</v>
      </c>
      <c r="AA488" s="73">
        <f>IF(Table5[[#This Row],[task_success]]="Yes",1,0)</f>
        <v>1</v>
      </c>
      <c r="AB488" s="73">
        <f>IF(Table5[[#This Row],[task_success]]="Partial",1,0)</f>
        <v>0</v>
      </c>
      <c r="AC488" s="73">
        <f>IF(Table5[[#This Row],[task_success]]="No",1,0)</f>
        <v>0</v>
      </c>
      <c r="AD488" s="73">
        <v>0</v>
      </c>
      <c r="AE488" s="73">
        <v>1</v>
      </c>
      <c r="AF488" s="73">
        <v>0</v>
      </c>
      <c r="AG488" s="74">
        <f>IF(OR(Table5[[#This Row],[severity]]="Medium",Table5[[#This Row],[severity]]="High"),1,0)</f>
        <v>0</v>
      </c>
      <c r="AH488" s="73" t="str">
        <f>TRIM(Table5[[#This Row],[severity]])</f>
        <v>Low</v>
      </c>
    </row>
    <row r="489" spans="1:34" ht="234" hidden="1">
      <c r="A489" s="75" t="s">
        <v>600</v>
      </c>
      <c r="B489" s="76" t="s">
        <v>612</v>
      </c>
      <c r="C489" s="76" t="s">
        <v>80</v>
      </c>
      <c r="D48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89" s="76" t="s">
        <v>628</v>
      </c>
      <c r="F489" s="76" t="s">
        <v>2779</v>
      </c>
      <c r="G489" s="76" t="s">
        <v>630</v>
      </c>
      <c r="H489" s="76">
        <v>2</v>
      </c>
      <c r="I489" s="76" t="s">
        <v>631</v>
      </c>
      <c r="J489" s="76" t="s">
        <v>643</v>
      </c>
      <c r="K489" s="76" t="s">
        <v>633</v>
      </c>
      <c r="L489" s="76" t="s">
        <v>634</v>
      </c>
      <c r="M489" s="76" t="s">
        <v>648</v>
      </c>
      <c r="N489" s="76" t="s">
        <v>649</v>
      </c>
      <c r="O489" s="76" t="s">
        <v>62</v>
      </c>
      <c r="P489" s="76" t="s">
        <v>61</v>
      </c>
      <c r="Q489" s="76" t="s">
        <v>62</v>
      </c>
      <c r="R489" s="76" t="s">
        <v>76</v>
      </c>
      <c r="S489" s="76" t="s">
        <v>77</v>
      </c>
      <c r="T489" s="76" t="s">
        <v>61</v>
      </c>
      <c r="U489" s="76" t="s">
        <v>89</v>
      </c>
      <c r="V489" s="76" t="s">
        <v>72</v>
      </c>
      <c r="W489" s="76" t="s">
        <v>62</v>
      </c>
      <c r="X489" s="76" t="s">
        <v>73</v>
      </c>
      <c r="Y489" s="76" t="s">
        <v>3192</v>
      </c>
      <c r="Z489" s="76" t="s">
        <v>3299</v>
      </c>
      <c r="AA489" s="73">
        <f>IF(Table5[[#This Row],[task_success]]="Yes",1,0)</f>
        <v>1</v>
      </c>
      <c r="AB489" s="73">
        <f>IF(Table5[[#This Row],[task_success]]="Partial",1,0)</f>
        <v>0</v>
      </c>
      <c r="AC489" s="73">
        <f>IF(Table5[[#This Row],[task_success]]="No",1,0)</f>
        <v>0</v>
      </c>
      <c r="AD489" s="73">
        <v>0</v>
      </c>
      <c r="AE489" s="73">
        <v>1</v>
      </c>
      <c r="AF489" s="73">
        <v>0</v>
      </c>
      <c r="AG489" s="74">
        <f>IF(OR(Table5[[#This Row],[severity]]="Medium",Table5[[#This Row],[severity]]="High"),1,0)</f>
        <v>0</v>
      </c>
      <c r="AH489" s="73" t="str">
        <f>TRIM(Table5[[#This Row],[severity]])</f>
        <v>Low</v>
      </c>
    </row>
    <row r="490" spans="1:34" ht="351" hidden="1">
      <c r="A490" s="72" t="s">
        <v>600</v>
      </c>
      <c r="B490" s="73" t="s">
        <v>612</v>
      </c>
      <c r="C490" s="73" t="s">
        <v>114</v>
      </c>
      <c r="D49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90" s="73" t="s">
        <v>650</v>
      </c>
      <c r="F490" s="73" t="s">
        <v>651</v>
      </c>
      <c r="G490" s="73" t="s">
        <v>652</v>
      </c>
      <c r="H490" s="73">
        <v>1</v>
      </c>
      <c r="I490" s="73" t="s">
        <v>653</v>
      </c>
      <c r="J490" s="73" t="s">
        <v>653</v>
      </c>
      <c r="K490" s="73" t="s">
        <v>654</v>
      </c>
      <c r="L490" s="73" t="s">
        <v>655</v>
      </c>
      <c r="M490" s="73" t="s">
        <v>661</v>
      </c>
      <c r="N490" s="73" t="s">
        <v>662</v>
      </c>
      <c r="O490" s="73" t="s">
        <v>62</v>
      </c>
      <c r="P490" s="73" t="s">
        <v>61</v>
      </c>
      <c r="Q490" s="73" t="s">
        <v>62</v>
      </c>
      <c r="R490" s="73" t="s">
        <v>76</v>
      </c>
      <c r="S490" s="73" t="s">
        <v>77</v>
      </c>
      <c r="T490" s="73" t="s">
        <v>61</v>
      </c>
      <c r="U490" s="73" t="s">
        <v>658</v>
      </c>
      <c r="V490" s="73" t="s">
        <v>72</v>
      </c>
      <c r="W490" s="73" t="s">
        <v>62</v>
      </c>
      <c r="X490" s="73" t="s">
        <v>73</v>
      </c>
      <c r="Y490" s="73" t="s">
        <v>3192</v>
      </c>
      <c r="Z490" s="73" t="s">
        <v>3442</v>
      </c>
      <c r="AA490" s="73">
        <f>IF(Table5[[#This Row],[task_success]]="Yes",1,0)</f>
        <v>1</v>
      </c>
      <c r="AB490" s="73">
        <f>IF(Table5[[#This Row],[task_success]]="Partial",1,0)</f>
        <v>0</v>
      </c>
      <c r="AC490" s="73">
        <f>IF(Table5[[#This Row],[task_success]]="No",1,0)</f>
        <v>0</v>
      </c>
      <c r="AD490" s="73">
        <v>0</v>
      </c>
      <c r="AE490" s="73">
        <v>1</v>
      </c>
      <c r="AF490" s="73">
        <v>0</v>
      </c>
      <c r="AG490" s="74">
        <f>IF(OR(Table5[[#This Row],[severity]]="Medium",Table5[[#This Row],[severity]]="High"),1,0)</f>
        <v>0</v>
      </c>
      <c r="AH490" s="73" t="str">
        <f>TRIM(Table5[[#This Row],[severity]])</f>
        <v>Low</v>
      </c>
    </row>
    <row r="491" spans="1:34" ht="234" hidden="1">
      <c r="A491" s="75" t="s">
        <v>600</v>
      </c>
      <c r="B491" s="76" t="s">
        <v>612</v>
      </c>
      <c r="C491" s="76" t="s">
        <v>114</v>
      </c>
      <c r="D49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491" s="76" t="s">
        <v>663</v>
      </c>
      <c r="F491" s="76" t="s">
        <v>2782</v>
      </c>
      <c r="G491" s="76" t="s">
        <v>665</v>
      </c>
      <c r="H491" s="76">
        <v>1</v>
      </c>
      <c r="I491" s="76" t="s">
        <v>666</v>
      </c>
      <c r="J491" s="76" t="s">
        <v>666</v>
      </c>
      <c r="K491" s="76" t="s">
        <v>667</v>
      </c>
      <c r="L491" s="76" t="s">
        <v>668</v>
      </c>
      <c r="M491" s="76" t="s">
        <v>452</v>
      </c>
      <c r="N491" s="76" t="s">
        <v>671</v>
      </c>
      <c r="O491" s="76" t="s">
        <v>62</v>
      </c>
      <c r="P491" s="76" t="s">
        <v>61</v>
      </c>
      <c r="Q491" s="76" t="s">
        <v>62</v>
      </c>
      <c r="R491" s="76" t="s">
        <v>76</v>
      </c>
      <c r="S491" s="76" t="s">
        <v>77</v>
      </c>
      <c r="T491" s="76" t="s">
        <v>61</v>
      </c>
      <c r="U491" s="76" t="s">
        <v>89</v>
      </c>
      <c r="V491" s="76" t="s">
        <v>72</v>
      </c>
      <c r="W491" s="76" t="s">
        <v>62</v>
      </c>
      <c r="X491" s="76" t="s">
        <v>73</v>
      </c>
      <c r="Y491" s="76" t="s">
        <v>3192</v>
      </c>
      <c r="Z491" s="76" t="s">
        <v>3561</v>
      </c>
      <c r="AA491" s="73">
        <f>IF(Table5[[#This Row],[task_success]]="Yes",1,0)</f>
        <v>1</v>
      </c>
      <c r="AB491" s="73">
        <f>IF(Table5[[#This Row],[task_success]]="Partial",1,0)</f>
        <v>0</v>
      </c>
      <c r="AC491" s="73">
        <f>IF(Table5[[#This Row],[task_success]]="No",1,0)</f>
        <v>0</v>
      </c>
      <c r="AD491" s="73">
        <v>0</v>
      </c>
      <c r="AE491" s="73">
        <v>1</v>
      </c>
      <c r="AF491" s="73">
        <v>0</v>
      </c>
      <c r="AG491" s="74">
        <f>IF(OR(Table5[[#This Row],[severity]]="Medium",Table5[[#This Row],[severity]]="High"),1,0)</f>
        <v>0</v>
      </c>
      <c r="AH491" s="73" t="str">
        <f>TRIM(Table5[[#This Row],[severity]])</f>
        <v>Low</v>
      </c>
    </row>
    <row r="492" spans="1:34" ht="234" hidden="1">
      <c r="A492" s="72" t="s">
        <v>600</v>
      </c>
      <c r="B492" s="73" t="s">
        <v>612</v>
      </c>
      <c r="C492" s="73" t="s">
        <v>149</v>
      </c>
      <c r="D49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92" s="73" t="s">
        <v>672</v>
      </c>
      <c r="F492" s="73" t="s">
        <v>673</v>
      </c>
      <c r="G492" s="73" t="s">
        <v>674</v>
      </c>
      <c r="H492" s="73">
        <v>1</v>
      </c>
      <c r="I492" s="73" t="s">
        <v>675</v>
      </c>
      <c r="J492" s="73" t="s">
        <v>675</v>
      </c>
      <c r="K492" s="73" t="s">
        <v>676</v>
      </c>
      <c r="L492" s="73" t="s">
        <v>677</v>
      </c>
      <c r="M492" s="73" t="s">
        <v>684</v>
      </c>
      <c r="N492" s="73" t="s">
        <v>685</v>
      </c>
      <c r="O492" s="73" t="s">
        <v>62</v>
      </c>
      <c r="P492" s="73" t="s">
        <v>61</v>
      </c>
      <c r="Q492" s="73" t="s">
        <v>62</v>
      </c>
      <c r="R492" s="73" t="s">
        <v>76</v>
      </c>
      <c r="S492" s="73" t="s">
        <v>77</v>
      </c>
      <c r="T492" s="73" t="s">
        <v>61</v>
      </c>
      <c r="U492" s="73" t="s">
        <v>89</v>
      </c>
      <c r="V492" s="73" t="s">
        <v>72</v>
      </c>
      <c r="W492" s="73" t="s">
        <v>62</v>
      </c>
      <c r="X492" s="73" t="s">
        <v>73</v>
      </c>
      <c r="Y492" s="73" t="s">
        <v>3192</v>
      </c>
      <c r="Z492" s="73" t="s">
        <v>3871</v>
      </c>
      <c r="AA492" s="73">
        <f>IF(Table5[[#This Row],[task_success]]="Yes",1,0)</f>
        <v>1</v>
      </c>
      <c r="AB492" s="73">
        <f>IF(Table5[[#This Row],[task_success]]="Partial",1,0)</f>
        <v>0</v>
      </c>
      <c r="AC492" s="73">
        <f>IF(Table5[[#This Row],[task_success]]="No",1,0)</f>
        <v>0</v>
      </c>
      <c r="AD492" s="73">
        <v>0</v>
      </c>
      <c r="AE492" s="73">
        <v>1</v>
      </c>
      <c r="AF492" s="73">
        <v>0</v>
      </c>
      <c r="AG492" s="74">
        <f>IF(OR(Table5[[#This Row],[severity]]="Medium",Table5[[#This Row],[severity]]="High"),1,0)</f>
        <v>0</v>
      </c>
      <c r="AH492" s="73" t="str">
        <f>TRIM(Table5[[#This Row],[severity]])</f>
        <v>Low</v>
      </c>
    </row>
    <row r="493" spans="1:34" ht="234" hidden="1">
      <c r="A493" s="75" t="s">
        <v>600</v>
      </c>
      <c r="B493" s="76" t="s">
        <v>612</v>
      </c>
      <c r="C493" s="76" t="s">
        <v>149</v>
      </c>
      <c r="D49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93" s="76" t="s">
        <v>686</v>
      </c>
      <c r="F493" s="76" t="s">
        <v>687</v>
      </c>
      <c r="G493" s="76" t="s">
        <v>688</v>
      </c>
      <c r="H493" s="76">
        <v>1</v>
      </c>
      <c r="I493" s="76" t="s">
        <v>689</v>
      </c>
      <c r="J493" s="76" t="s">
        <v>689</v>
      </c>
      <c r="K493" s="76" t="s">
        <v>690</v>
      </c>
      <c r="L493" s="76" t="s">
        <v>691</v>
      </c>
      <c r="M493" s="76" t="s">
        <v>698</v>
      </c>
      <c r="N493" s="76" t="s">
        <v>699</v>
      </c>
      <c r="O493" s="76" t="s">
        <v>62</v>
      </c>
      <c r="P493" s="76" t="s">
        <v>61</v>
      </c>
      <c r="Q493" s="76" t="s">
        <v>62</v>
      </c>
      <c r="R493" s="76" t="s">
        <v>76</v>
      </c>
      <c r="S493" s="76" t="s">
        <v>77</v>
      </c>
      <c r="T493" s="76" t="s">
        <v>61</v>
      </c>
      <c r="U493" s="76" t="s">
        <v>89</v>
      </c>
      <c r="V493" s="76" t="s">
        <v>72</v>
      </c>
      <c r="W493" s="76" t="s">
        <v>62</v>
      </c>
      <c r="X493" s="76" t="s">
        <v>73</v>
      </c>
      <c r="Y493" s="76" t="s">
        <v>3192</v>
      </c>
      <c r="Z493" s="76" t="s">
        <v>3584</v>
      </c>
      <c r="AA493" s="73">
        <f>IF(Table5[[#This Row],[task_success]]="Yes",1,0)</f>
        <v>1</v>
      </c>
      <c r="AB493" s="73">
        <f>IF(Table5[[#This Row],[task_success]]="Partial",1,0)</f>
        <v>0</v>
      </c>
      <c r="AC493" s="73">
        <f>IF(Table5[[#This Row],[task_success]]="No",1,0)</f>
        <v>0</v>
      </c>
      <c r="AD493" s="73">
        <v>0</v>
      </c>
      <c r="AE493" s="73">
        <v>1</v>
      </c>
      <c r="AF493" s="73">
        <v>0</v>
      </c>
      <c r="AG493" s="74">
        <f>IF(OR(Table5[[#This Row],[severity]]="Medium",Table5[[#This Row],[severity]]="High"),1,0)</f>
        <v>0</v>
      </c>
      <c r="AH493" s="73" t="str">
        <f>TRIM(Table5[[#This Row],[severity]])</f>
        <v>Low</v>
      </c>
    </row>
    <row r="494" spans="1:34" ht="234" hidden="1">
      <c r="A494" s="72" t="s">
        <v>600</v>
      </c>
      <c r="B494" s="73" t="s">
        <v>612</v>
      </c>
      <c r="C494" s="73" t="s">
        <v>305</v>
      </c>
      <c r="D49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494" s="73" t="s">
        <v>700</v>
      </c>
      <c r="F494" s="73" t="s">
        <v>2784</v>
      </c>
      <c r="G494" s="73" t="s">
        <v>702</v>
      </c>
      <c r="H494" s="73">
        <v>1</v>
      </c>
      <c r="I494" s="73" t="s">
        <v>703</v>
      </c>
      <c r="J494" s="73" t="s">
        <v>703</v>
      </c>
      <c r="K494" s="73" t="s">
        <v>4040</v>
      </c>
      <c r="L494" s="73" t="s">
        <v>705</v>
      </c>
      <c r="M494" s="73" t="s">
        <v>710</v>
      </c>
      <c r="N494" s="73" t="s">
        <v>711</v>
      </c>
      <c r="O494" s="73" t="s">
        <v>62</v>
      </c>
      <c r="P494" s="73" t="s">
        <v>61</v>
      </c>
      <c r="Q494" s="73" t="s">
        <v>62</v>
      </c>
      <c r="R494" s="73" t="s">
        <v>76</v>
      </c>
      <c r="S494" s="73" t="s">
        <v>77</v>
      </c>
      <c r="T494" s="73" t="s">
        <v>61</v>
      </c>
      <c r="U494" s="73" t="s">
        <v>89</v>
      </c>
      <c r="V494" s="73" t="s">
        <v>72</v>
      </c>
      <c r="W494" s="73" t="s">
        <v>62</v>
      </c>
      <c r="X494" s="73" t="s">
        <v>73</v>
      </c>
      <c r="Y494" s="73" t="s">
        <v>3192</v>
      </c>
      <c r="Z494" s="73" t="s">
        <v>3602</v>
      </c>
      <c r="AA494" s="73">
        <f>IF(Table5[[#This Row],[task_success]]="Yes",1,0)</f>
        <v>1</v>
      </c>
      <c r="AB494" s="73">
        <f>IF(Table5[[#This Row],[task_success]]="Partial",1,0)</f>
        <v>0</v>
      </c>
      <c r="AC494" s="73">
        <f>IF(Table5[[#This Row],[task_success]]="No",1,0)</f>
        <v>0</v>
      </c>
      <c r="AD494" s="73">
        <v>0</v>
      </c>
      <c r="AE494" s="73">
        <v>1</v>
      </c>
      <c r="AF494" s="73">
        <v>0</v>
      </c>
      <c r="AG494" s="74">
        <f>IF(OR(Table5[[#This Row],[severity]]="Medium",Table5[[#This Row],[severity]]="High"),1,0)</f>
        <v>0</v>
      </c>
      <c r="AH494" s="73" t="str">
        <f>TRIM(Table5[[#This Row],[severity]])</f>
        <v>Low</v>
      </c>
    </row>
    <row r="495" spans="1:34" ht="409.6" hidden="1">
      <c r="A495" s="75" t="s">
        <v>712</v>
      </c>
      <c r="B495" s="76" t="s">
        <v>713</v>
      </c>
      <c r="C495" s="76" t="s">
        <v>80</v>
      </c>
      <c r="D49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495" s="76" t="s">
        <v>714</v>
      </c>
      <c r="F495" s="76" t="s">
        <v>715</v>
      </c>
      <c r="G495" s="76" t="s">
        <v>716</v>
      </c>
      <c r="H495" s="76">
        <v>1</v>
      </c>
      <c r="I495" s="76" t="s">
        <v>717</v>
      </c>
      <c r="J495" s="76" t="s">
        <v>717</v>
      </c>
      <c r="K495" s="76" t="s">
        <v>718</v>
      </c>
      <c r="L495" s="76" t="s">
        <v>719</v>
      </c>
      <c r="M495" s="76" t="s">
        <v>727</v>
      </c>
      <c r="N495" s="76" t="s">
        <v>728</v>
      </c>
      <c r="O495" s="76" t="s">
        <v>62</v>
      </c>
      <c r="P495" s="76" t="s">
        <v>61</v>
      </c>
      <c r="Q495" s="76" t="s">
        <v>62</v>
      </c>
      <c r="R495" s="76" t="s">
        <v>76</v>
      </c>
      <c r="S495" s="76" t="s">
        <v>77</v>
      </c>
      <c r="T495" s="76" t="s">
        <v>61</v>
      </c>
      <c r="U495" s="76" t="s">
        <v>729</v>
      </c>
      <c r="V495" s="76" t="s">
        <v>72</v>
      </c>
      <c r="W495" s="76" t="s">
        <v>62</v>
      </c>
      <c r="X495" s="76" t="s">
        <v>73</v>
      </c>
      <c r="Y495" s="76" t="s">
        <v>3192</v>
      </c>
      <c r="Z495" s="76" t="s">
        <v>3605</v>
      </c>
      <c r="AA495" s="73">
        <f>IF(Table5[[#This Row],[task_success]]="Yes",1,0)</f>
        <v>1</v>
      </c>
      <c r="AB495" s="73">
        <f>IF(Table5[[#This Row],[task_success]]="Partial",1,0)</f>
        <v>0</v>
      </c>
      <c r="AC495" s="73">
        <f>IF(Table5[[#This Row],[task_success]]="No",1,0)</f>
        <v>0</v>
      </c>
      <c r="AD495" s="73">
        <v>0</v>
      </c>
      <c r="AE495" s="73">
        <v>1</v>
      </c>
      <c r="AF495" s="73">
        <v>0</v>
      </c>
      <c r="AG495" s="74">
        <f>IF(OR(Table5[[#This Row],[severity]]="Medium",Table5[[#This Row],[severity]]="High"),1,0)</f>
        <v>0</v>
      </c>
      <c r="AH495" s="73" t="str">
        <f>TRIM(Table5[[#This Row],[severity]])</f>
        <v>Low</v>
      </c>
    </row>
    <row r="496" spans="1:34" ht="409.6" hidden="1">
      <c r="A496" s="72" t="s">
        <v>712</v>
      </c>
      <c r="B496" s="73" t="s">
        <v>713</v>
      </c>
      <c r="C496" s="73" t="s">
        <v>149</v>
      </c>
      <c r="D49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496" s="73" t="s">
        <v>730</v>
      </c>
      <c r="F496" s="73" t="s">
        <v>2790</v>
      </c>
      <c r="G496" s="73" t="s">
        <v>732</v>
      </c>
      <c r="H496" s="73">
        <v>1</v>
      </c>
      <c r="I496" s="73" t="s">
        <v>717</v>
      </c>
      <c r="J496" s="73" t="s">
        <v>717</v>
      </c>
      <c r="K496" s="73" t="s">
        <v>733</v>
      </c>
      <c r="L496" s="73" t="s">
        <v>734</v>
      </c>
      <c r="M496" s="73" t="s">
        <v>727</v>
      </c>
      <c r="N496" s="73" t="s">
        <v>740</v>
      </c>
      <c r="O496" s="73" t="s">
        <v>62</v>
      </c>
      <c r="P496" s="73" t="s">
        <v>61</v>
      </c>
      <c r="Q496" s="73" t="s">
        <v>62</v>
      </c>
      <c r="R496" s="73" t="s">
        <v>76</v>
      </c>
      <c r="S496" s="73" t="s">
        <v>77</v>
      </c>
      <c r="T496" s="73" t="s">
        <v>61</v>
      </c>
      <c r="U496" s="73" t="s">
        <v>742</v>
      </c>
      <c r="V496" s="73" t="s">
        <v>72</v>
      </c>
      <c r="W496" s="73" t="s">
        <v>62</v>
      </c>
      <c r="X496" s="73" t="s">
        <v>73</v>
      </c>
      <c r="Y496" s="73" t="s">
        <v>3192</v>
      </c>
      <c r="Z496" s="73" t="s">
        <v>3650</v>
      </c>
      <c r="AA496" s="73">
        <f>IF(Table5[[#This Row],[task_success]]="Yes",1,0)</f>
        <v>1</v>
      </c>
      <c r="AB496" s="73">
        <f>IF(Table5[[#This Row],[task_success]]="Partial",1,0)</f>
        <v>0</v>
      </c>
      <c r="AC496" s="73">
        <f>IF(Table5[[#This Row],[task_success]]="No",1,0)</f>
        <v>0</v>
      </c>
      <c r="AD496" s="73">
        <v>0</v>
      </c>
      <c r="AE496" s="73">
        <v>1</v>
      </c>
      <c r="AF496" s="73">
        <v>0</v>
      </c>
      <c r="AG496" s="74">
        <f>IF(OR(Table5[[#This Row],[severity]]="Medium",Table5[[#This Row],[severity]]="High"),1,0)</f>
        <v>0</v>
      </c>
      <c r="AH496" s="73" t="str">
        <f>TRIM(Table5[[#This Row],[severity]])</f>
        <v>Low</v>
      </c>
    </row>
    <row r="497" spans="1:34" ht="409.6" hidden="1">
      <c r="A497" s="75" t="s">
        <v>743</v>
      </c>
      <c r="B497" s="76" t="s">
        <v>744</v>
      </c>
      <c r="C497" s="76" t="s">
        <v>51</v>
      </c>
      <c r="D49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97" s="76" t="s">
        <v>745</v>
      </c>
      <c r="F497" s="76" t="s">
        <v>746</v>
      </c>
      <c r="G497" s="76" t="s">
        <v>747</v>
      </c>
      <c r="H497" s="76">
        <v>1</v>
      </c>
      <c r="I497" s="76" t="s">
        <v>748</v>
      </c>
      <c r="J497" s="76" t="s">
        <v>748</v>
      </c>
      <c r="K497" s="76" t="s">
        <v>749</v>
      </c>
      <c r="L497" s="76" t="s">
        <v>750</v>
      </c>
      <c r="M497" s="76" t="s">
        <v>452</v>
      </c>
      <c r="N497" s="76" t="s">
        <v>753</v>
      </c>
      <c r="O497" s="76" t="s">
        <v>62</v>
      </c>
      <c r="P497" s="76" t="s">
        <v>61</v>
      </c>
      <c r="Q497" s="76" t="s">
        <v>62</v>
      </c>
      <c r="R497" s="76" t="s">
        <v>76</v>
      </c>
      <c r="S497" s="76" t="s">
        <v>77</v>
      </c>
      <c r="T497" s="76" t="s">
        <v>61</v>
      </c>
      <c r="U497" s="76" t="s">
        <v>754</v>
      </c>
      <c r="V497" s="76" t="s">
        <v>72</v>
      </c>
      <c r="W497" s="76" t="s">
        <v>62</v>
      </c>
      <c r="X497" s="76" t="s">
        <v>73</v>
      </c>
      <c r="Y497" s="76" t="s">
        <v>3192</v>
      </c>
      <c r="Z497" s="76" t="s">
        <v>3398</v>
      </c>
      <c r="AA497" s="73">
        <f>IF(Table5[[#This Row],[task_success]]="Yes",1,0)</f>
        <v>1</v>
      </c>
      <c r="AB497" s="73">
        <f>IF(Table5[[#This Row],[task_success]]="Partial",1,0)</f>
        <v>0</v>
      </c>
      <c r="AC497" s="73">
        <f>IF(Table5[[#This Row],[task_success]]="No",1,0)</f>
        <v>0</v>
      </c>
      <c r="AD497" s="73">
        <v>0</v>
      </c>
      <c r="AE497" s="73">
        <v>1</v>
      </c>
      <c r="AF497" s="73">
        <v>0</v>
      </c>
      <c r="AG497" s="74">
        <f>IF(OR(Table5[[#This Row],[severity]]="Medium",Table5[[#This Row],[severity]]="High"),1,0)</f>
        <v>0</v>
      </c>
      <c r="AH497" s="73" t="str">
        <f>TRIM(Table5[[#This Row],[severity]])</f>
        <v>Low</v>
      </c>
    </row>
    <row r="498" spans="1:34" ht="409.6" hidden="1">
      <c r="A498" s="72" t="s">
        <v>743</v>
      </c>
      <c r="B498" s="73" t="s">
        <v>744</v>
      </c>
      <c r="C498" s="73" t="s">
        <v>51</v>
      </c>
      <c r="D49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98" s="73" t="s">
        <v>755</v>
      </c>
      <c r="F498" s="73" t="s">
        <v>756</v>
      </c>
      <c r="G498" s="73" t="s">
        <v>757</v>
      </c>
      <c r="H498" s="73">
        <v>2</v>
      </c>
      <c r="I498" s="73" t="s">
        <v>758</v>
      </c>
      <c r="J498" s="73" t="s">
        <v>759</v>
      </c>
      <c r="K498" s="73" t="s">
        <v>760</v>
      </c>
      <c r="L498" s="73" t="s">
        <v>761</v>
      </c>
      <c r="M498" s="73" t="s">
        <v>767</v>
      </c>
      <c r="N498" s="73" t="s">
        <v>768</v>
      </c>
      <c r="O498" s="73" t="s">
        <v>62</v>
      </c>
      <c r="P498" s="73" t="s">
        <v>61</v>
      </c>
      <c r="Q498" s="73" t="s">
        <v>62</v>
      </c>
      <c r="R498" s="73" t="s">
        <v>76</v>
      </c>
      <c r="S498" s="73" t="s">
        <v>77</v>
      </c>
      <c r="T498" s="73" t="s">
        <v>61</v>
      </c>
      <c r="U498" s="73" t="s">
        <v>764</v>
      </c>
      <c r="V498" s="73" t="s">
        <v>72</v>
      </c>
      <c r="W498" s="73" t="s">
        <v>62</v>
      </c>
      <c r="X498" s="73" t="s">
        <v>73</v>
      </c>
      <c r="Y498" s="73" t="s">
        <v>3192</v>
      </c>
      <c r="Z498" s="73" t="s">
        <v>3375</v>
      </c>
      <c r="AA498" s="73">
        <f>IF(Table5[[#This Row],[task_success]]="Yes",1,0)</f>
        <v>1</v>
      </c>
      <c r="AB498" s="73">
        <f>IF(Table5[[#This Row],[task_success]]="Partial",1,0)</f>
        <v>0</v>
      </c>
      <c r="AC498" s="73">
        <f>IF(Table5[[#This Row],[task_success]]="No",1,0)</f>
        <v>0</v>
      </c>
      <c r="AD498" s="73">
        <v>0</v>
      </c>
      <c r="AE498" s="73">
        <v>1</v>
      </c>
      <c r="AF498" s="73">
        <v>0</v>
      </c>
      <c r="AG498" s="74">
        <f>IF(OR(Table5[[#This Row],[severity]]="Medium",Table5[[#This Row],[severity]]="High"),1,0)</f>
        <v>0</v>
      </c>
      <c r="AH498" s="73" t="str">
        <f>TRIM(Table5[[#This Row],[severity]])</f>
        <v>Low</v>
      </c>
    </row>
    <row r="499" spans="1:34" ht="409.6" hidden="1">
      <c r="A499" s="75" t="s">
        <v>743</v>
      </c>
      <c r="B499" s="76" t="s">
        <v>744</v>
      </c>
      <c r="C499" s="76" t="s">
        <v>51</v>
      </c>
      <c r="D49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499" s="76" t="s">
        <v>755</v>
      </c>
      <c r="F499" s="76" t="s">
        <v>756</v>
      </c>
      <c r="G499" s="76" t="s">
        <v>757</v>
      </c>
      <c r="H499" s="76">
        <v>2</v>
      </c>
      <c r="I499" s="76" t="s">
        <v>758</v>
      </c>
      <c r="J499" s="76" t="s">
        <v>769</v>
      </c>
      <c r="K499" s="76" t="s">
        <v>760</v>
      </c>
      <c r="L499" s="76" t="s">
        <v>761</v>
      </c>
      <c r="M499" s="76" t="s">
        <v>775</v>
      </c>
      <c r="N499" s="76" t="s">
        <v>776</v>
      </c>
      <c r="O499" s="76" t="s">
        <v>62</v>
      </c>
      <c r="P499" s="76" t="s">
        <v>61</v>
      </c>
      <c r="Q499" s="76" t="s">
        <v>62</v>
      </c>
      <c r="R499" s="76" t="s">
        <v>76</v>
      </c>
      <c r="S499" s="76" t="s">
        <v>77</v>
      </c>
      <c r="T499" s="76" t="s">
        <v>61</v>
      </c>
      <c r="U499" s="76" t="s">
        <v>772</v>
      </c>
      <c r="V499" s="76" t="s">
        <v>72</v>
      </c>
      <c r="W499" s="76" t="s">
        <v>62</v>
      </c>
      <c r="X499" s="76" t="s">
        <v>73</v>
      </c>
      <c r="Y499" s="76" t="s">
        <v>3192</v>
      </c>
      <c r="Z499" s="76" t="s">
        <v>3374</v>
      </c>
      <c r="AA499" s="73">
        <f>IF(Table5[[#This Row],[task_success]]="Yes",1,0)</f>
        <v>1</v>
      </c>
      <c r="AB499" s="73">
        <f>IF(Table5[[#This Row],[task_success]]="Partial",1,0)</f>
        <v>0</v>
      </c>
      <c r="AC499" s="73">
        <f>IF(Table5[[#This Row],[task_success]]="No",1,0)</f>
        <v>0</v>
      </c>
      <c r="AD499" s="73">
        <v>0</v>
      </c>
      <c r="AE499" s="73">
        <v>1</v>
      </c>
      <c r="AF499" s="73">
        <v>0</v>
      </c>
      <c r="AG499" s="74">
        <f>IF(OR(Table5[[#This Row],[severity]]="Medium",Table5[[#This Row],[severity]]="High"),1,0)</f>
        <v>0</v>
      </c>
      <c r="AH499" s="73" t="str">
        <f>TRIM(Table5[[#This Row],[severity]])</f>
        <v>Low</v>
      </c>
    </row>
    <row r="500" spans="1:34" ht="267.75" hidden="1">
      <c r="A500" s="72" t="s">
        <v>743</v>
      </c>
      <c r="B500" s="73" t="s">
        <v>744</v>
      </c>
      <c r="C500" s="73" t="s">
        <v>80</v>
      </c>
      <c r="D50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00" s="73" t="s">
        <v>777</v>
      </c>
      <c r="F500" s="73" t="s">
        <v>778</v>
      </c>
      <c r="G500" s="73" t="s">
        <v>779</v>
      </c>
      <c r="H500" s="73">
        <v>2</v>
      </c>
      <c r="I500" s="73" t="s">
        <v>780</v>
      </c>
      <c r="J500" s="73" t="s">
        <v>781</v>
      </c>
      <c r="K500" s="73" t="s">
        <v>782</v>
      </c>
      <c r="L500" s="73" t="s">
        <v>783</v>
      </c>
      <c r="M500" s="73" t="s">
        <v>684</v>
      </c>
      <c r="N500" s="73" t="s">
        <v>787</v>
      </c>
      <c r="O500" s="73" t="s">
        <v>62</v>
      </c>
      <c r="P500" s="73" t="s">
        <v>61</v>
      </c>
      <c r="Q500" s="73" t="s">
        <v>62</v>
      </c>
      <c r="R500" s="73" t="s">
        <v>76</v>
      </c>
      <c r="S500" s="73" t="s">
        <v>77</v>
      </c>
      <c r="T500" s="73" t="s">
        <v>61</v>
      </c>
      <c r="U500" s="73" t="s">
        <v>785</v>
      </c>
      <c r="V500" s="73" t="s">
        <v>72</v>
      </c>
      <c r="W500" s="73" t="s">
        <v>62</v>
      </c>
      <c r="X500" s="73" t="s">
        <v>73</v>
      </c>
      <c r="Y500" s="73" t="s">
        <v>3192</v>
      </c>
      <c r="Z500" s="73" t="s">
        <v>3945</v>
      </c>
      <c r="AA500" s="73">
        <f>IF(Table5[[#This Row],[task_success]]="Yes",1,0)</f>
        <v>1</v>
      </c>
      <c r="AB500" s="73">
        <f>IF(Table5[[#This Row],[task_success]]="Partial",1,0)</f>
        <v>0</v>
      </c>
      <c r="AC500" s="73">
        <f>IF(Table5[[#This Row],[task_success]]="No",1,0)</f>
        <v>0</v>
      </c>
      <c r="AD500" s="73">
        <v>0</v>
      </c>
      <c r="AE500" s="73">
        <v>1</v>
      </c>
      <c r="AF500" s="73">
        <v>0</v>
      </c>
      <c r="AG500" s="74">
        <f>IF(OR(Table5[[#This Row],[severity]]="Medium",Table5[[#This Row],[severity]]="High"),1,0)</f>
        <v>0</v>
      </c>
      <c r="AH500" s="73" t="str">
        <f>TRIM(Table5[[#This Row],[severity]])</f>
        <v>Low</v>
      </c>
    </row>
    <row r="501" spans="1:34" ht="267.75" hidden="1">
      <c r="A501" s="75" t="s">
        <v>743</v>
      </c>
      <c r="B501" s="76" t="s">
        <v>744</v>
      </c>
      <c r="C501" s="76" t="s">
        <v>80</v>
      </c>
      <c r="D50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01" s="76" t="s">
        <v>777</v>
      </c>
      <c r="F501" s="76" t="s">
        <v>778</v>
      </c>
      <c r="G501" s="76" t="s">
        <v>779</v>
      </c>
      <c r="H501" s="76">
        <v>2</v>
      </c>
      <c r="I501" s="76" t="s">
        <v>780</v>
      </c>
      <c r="J501" s="76" t="s">
        <v>759</v>
      </c>
      <c r="K501" s="76" t="s">
        <v>782</v>
      </c>
      <c r="L501" s="76" t="s">
        <v>783</v>
      </c>
      <c r="M501" s="76" t="s">
        <v>767</v>
      </c>
      <c r="N501" s="76" t="s">
        <v>792</v>
      </c>
      <c r="O501" s="76" t="s">
        <v>62</v>
      </c>
      <c r="P501" s="76" t="s">
        <v>61</v>
      </c>
      <c r="Q501" s="76" t="s">
        <v>62</v>
      </c>
      <c r="R501" s="76" t="s">
        <v>76</v>
      </c>
      <c r="S501" s="76" t="s">
        <v>77</v>
      </c>
      <c r="T501" s="76" t="s">
        <v>61</v>
      </c>
      <c r="U501" s="76" t="s">
        <v>785</v>
      </c>
      <c r="V501" s="76" t="s">
        <v>72</v>
      </c>
      <c r="W501" s="76" t="s">
        <v>62</v>
      </c>
      <c r="X501" s="76" t="s">
        <v>73</v>
      </c>
      <c r="Y501" s="76" t="s">
        <v>3192</v>
      </c>
      <c r="Z501" s="76" t="s">
        <v>3946</v>
      </c>
      <c r="AA501" s="73">
        <f>IF(Table5[[#This Row],[task_success]]="Yes",1,0)</f>
        <v>1</v>
      </c>
      <c r="AB501" s="73">
        <f>IF(Table5[[#This Row],[task_success]]="Partial",1,0)</f>
        <v>0</v>
      </c>
      <c r="AC501" s="73">
        <f>IF(Table5[[#This Row],[task_success]]="No",1,0)</f>
        <v>0</v>
      </c>
      <c r="AD501" s="73">
        <v>0</v>
      </c>
      <c r="AE501" s="73">
        <v>1</v>
      </c>
      <c r="AF501" s="73">
        <v>0</v>
      </c>
      <c r="AG501" s="74">
        <f>IF(OR(Table5[[#This Row],[severity]]="Medium",Table5[[#This Row],[severity]]="High"),1,0)</f>
        <v>0</v>
      </c>
      <c r="AH501" s="73" t="str">
        <f>TRIM(Table5[[#This Row],[severity]])</f>
        <v>Low</v>
      </c>
    </row>
    <row r="502" spans="1:34" ht="284.25" hidden="1">
      <c r="A502" s="72" t="s">
        <v>743</v>
      </c>
      <c r="B502" s="73" t="s">
        <v>744</v>
      </c>
      <c r="C502" s="73" t="s">
        <v>114</v>
      </c>
      <c r="D50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02" s="73" t="s">
        <v>793</v>
      </c>
      <c r="F502" s="73" t="s">
        <v>2797</v>
      </c>
      <c r="G502" s="73" t="s">
        <v>795</v>
      </c>
      <c r="H502" s="73">
        <v>1</v>
      </c>
      <c r="I502" s="73" t="s">
        <v>796</v>
      </c>
      <c r="J502" s="73" t="s">
        <v>796</v>
      </c>
      <c r="K502" s="73" t="s">
        <v>2798</v>
      </c>
      <c r="L502" s="73" t="s">
        <v>798</v>
      </c>
      <c r="M502" s="73" t="s">
        <v>684</v>
      </c>
      <c r="N502" s="73" t="s">
        <v>802</v>
      </c>
      <c r="O502" s="73" t="s">
        <v>62</v>
      </c>
      <c r="P502" s="73" t="s">
        <v>61</v>
      </c>
      <c r="Q502" s="73" t="s">
        <v>62</v>
      </c>
      <c r="R502" s="73" t="s">
        <v>76</v>
      </c>
      <c r="S502" s="73" t="s">
        <v>77</v>
      </c>
      <c r="T502" s="73" t="s">
        <v>61</v>
      </c>
      <c r="U502" s="73" t="s">
        <v>4041</v>
      </c>
      <c r="V502" s="73" t="s">
        <v>72</v>
      </c>
      <c r="W502" s="73" t="s">
        <v>62</v>
      </c>
      <c r="X502" s="73" t="s">
        <v>73</v>
      </c>
      <c r="Y502" s="73" t="s">
        <v>3192</v>
      </c>
      <c r="Z502" s="73" t="s">
        <v>3386</v>
      </c>
      <c r="AA502" s="73">
        <f>IF(Table5[[#This Row],[task_success]]="Yes",1,0)</f>
        <v>1</v>
      </c>
      <c r="AB502" s="73">
        <f>IF(Table5[[#This Row],[task_success]]="Partial",1,0)</f>
        <v>0</v>
      </c>
      <c r="AC502" s="73">
        <f>IF(Table5[[#This Row],[task_success]]="No",1,0)</f>
        <v>0</v>
      </c>
      <c r="AD502" s="73">
        <v>0</v>
      </c>
      <c r="AE502" s="73">
        <v>1</v>
      </c>
      <c r="AF502" s="73">
        <v>0</v>
      </c>
      <c r="AG502" s="74">
        <f>IF(OR(Table5[[#This Row],[severity]]="Medium",Table5[[#This Row],[severity]]="High"),1,0)</f>
        <v>0</v>
      </c>
      <c r="AH502" s="73" t="str">
        <f>TRIM(Table5[[#This Row],[severity]])</f>
        <v>Low</v>
      </c>
    </row>
    <row r="503" spans="1:34" ht="409.6">
      <c r="A503" s="75" t="s">
        <v>743</v>
      </c>
      <c r="B503" s="76" t="s">
        <v>744</v>
      </c>
      <c r="C503" s="76" t="s">
        <v>149</v>
      </c>
      <c r="D50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03" s="76" t="s">
        <v>803</v>
      </c>
      <c r="F503" s="76" t="s">
        <v>804</v>
      </c>
      <c r="G503" s="76">
        <v>5577479</v>
      </c>
      <c r="H503" s="76">
        <v>2</v>
      </c>
      <c r="I503" s="76" t="s">
        <v>4042</v>
      </c>
      <c r="J503" s="76" t="s">
        <v>806</v>
      </c>
      <c r="K503" s="76" t="s">
        <v>807</v>
      </c>
      <c r="L503" s="76" t="s">
        <v>808</v>
      </c>
      <c r="M503" s="76" t="s">
        <v>817</v>
      </c>
      <c r="N503" s="76" t="s">
        <v>818</v>
      </c>
      <c r="O503" s="76" t="s">
        <v>61</v>
      </c>
      <c r="P503" s="76" t="s">
        <v>61</v>
      </c>
      <c r="Q503" s="76" t="s">
        <v>62</v>
      </c>
      <c r="R503" s="76" t="s">
        <v>3476</v>
      </c>
      <c r="S503" s="76" t="s">
        <v>64</v>
      </c>
      <c r="T503" s="76" t="s">
        <v>62</v>
      </c>
      <c r="U503" s="76" t="s">
        <v>820</v>
      </c>
      <c r="V503" s="76" t="s">
        <v>66</v>
      </c>
      <c r="W503" s="76" t="s">
        <v>61</v>
      </c>
      <c r="X503" s="76" t="s">
        <v>821</v>
      </c>
      <c r="Y503" s="76" t="s">
        <v>3192</v>
      </c>
      <c r="Z503" s="76" t="s">
        <v>3475</v>
      </c>
      <c r="AA503" s="73">
        <f>IF(Table5[[#This Row],[task_success]]="Yes",1,0)</f>
        <v>0</v>
      </c>
      <c r="AB503" s="73">
        <f>IF(Table5[[#This Row],[task_success]]="Partial",1,0)</f>
        <v>0</v>
      </c>
      <c r="AC503" s="73">
        <f>IF(Table5[[#This Row],[task_success]]="No",1,0)</f>
        <v>1</v>
      </c>
      <c r="AD503" s="73">
        <v>0</v>
      </c>
      <c r="AE503" s="73">
        <v>1</v>
      </c>
      <c r="AF503" s="73">
        <v>0</v>
      </c>
      <c r="AG503" s="74">
        <f>IF(OR(Table5[[#This Row],[severity]]="Medium",Table5[[#This Row],[severity]]="High"),1,0)</f>
        <v>1</v>
      </c>
      <c r="AH503" s="73" t="str">
        <f>TRIM(Table5[[#This Row],[severity]])</f>
        <v>High</v>
      </c>
    </row>
    <row r="504" spans="1:34" ht="409.6" hidden="1">
      <c r="A504" s="72" t="s">
        <v>743</v>
      </c>
      <c r="B504" s="73" t="s">
        <v>744</v>
      </c>
      <c r="C504" s="73" t="s">
        <v>149</v>
      </c>
      <c r="D50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04" s="73" t="s">
        <v>803</v>
      </c>
      <c r="F504" s="73" t="s">
        <v>804</v>
      </c>
      <c r="G504" s="73">
        <v>5577479</v>
      </c>
      <c r="H504" s="73">
        <v>2</v>
      </c>
      <c r="I504" s="73" t="s">
        <v>4042</v>
      </c>
      <c r="J504" s="73" t="s">
        <v>822</v>
      </c>
      <c r="K504" s="73" t="s">
        <v>807</v>
      </c>
      <c r="L504" s="73" t="s">
        <v>808</v>
      </c>
      <c r="M504" s="73" t="s">
        <v>831</v>
      </c>
      <c r="N504" s="73" t="s">
        <v>832</v>
      </c>
      <c r="O504" s="73" t="s">
        <v>61</v>
      </c>
      <c r="P504" s="73" t="s">
        <v>61</v>
      </c>
      <c r="Q504" s="73" t="s">
        <v>62</v>
      </c>
      <c r="R504" s="73" t="s">
        <v>3359</v>
      </c>
      <c r="S504" s="73" t="s">
        <v>77</v>
      </c>
      <c r="T504" s="73" t="s">
        <v>62</v>
      </c>
      <c r="U504" s="73" t="s">
        <v>834</v>
      </c>
      <c r="V504" s="73" t="s">
        <v>66</v>
      </c>
      <c r="W504" s="73" t="s">
        <v>62</v>
      </c>
      <c r="X504" s="73" t="s">
        <v>73</v>
      </c>
      <c r="Y504" s="73" t="s">
        <v>3192</v>
      </c>
      <c r="Z504" s="73" t="s">
        <v>3477</v>
      </c>
      <c r="AA504" s="73">
        <f>IF(Table5[[#This Row],[task_success]]="Yes",1,0)</f>
        <v>0</v>
      </c>
      <c r="AB504" s="73">
        <f>IF(Table5[[#This Row],[task_success]]="Partial",1,0)</f>
        <v>0</v>
      </c>
      <c r="AC504" s="73">
        <f>IF(Table5[[#This Row],[task_success]]="No",1,0)</f>
        <v>1</v>
      </c>
      <c r="AD504" s="73">
        <v>0</v>
      </c>
      <c r="AE504" s="73">
        <v>1</v>
      </c>
      <c r="AF504" s="73">
        <v>0</v>
      </c>
      <c r="AG504" s="74">
        <f>IF(OR(Table5[[#This Row],[severity]]="Medium",Table5[[#This Row],[severity]]="High"),1,0)</f>
        <v>0</v>
      </c>
      <c r="AH504" s="73" t="str">
        <f>TRIM(Table5[[#This Row],[severity]])</f>
        <v>Low</v>
      </c>
    </row>
    <row r="505" spans="1:34" ht="134.25" hidden="1">
      <c r="A505" s="75" t="s">
        <v>743</v>
      </c>
      <c r="B505" s="76" t="s">
        <v>744</v>
      </c>
      <c r="C505" s="76" t="s">
        <v>149</v>
      </c>
      <c r="D50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05" s="76" t="s">
        <v>835</v>
      </c>
      <c r="F505" s="76" t="s">
        <v>836</v>
      </c>
      <c r="G505" s="76" t="s">
        <v>837</v>
      </c>
      <c r="H505" s="76">
        <v>1</v>
      </c>
      <c r="I505" s="76" t="s">
        <v>838</v>
      </c>
      <c r="J505" s="76" t="s">
        <v>838</v>
      </c>
      <c r="K505" s="76" t="s">
        <v>839</v>
      </c>
      <c r="L505" s="76" t="s">
        <v>840</v>
      </c>
      <c r="M505" s="76" t="s">
        <v>847</v>
      </c>
      <c r="N505" s="76" t="s">
        <v>848</v>
      </c>
      <c r="O505" s="76" t="s">
        <v>62</v>
      </c>
      <c r="P505" s="76" t="s">
        <v>62</v>
      </c>
      <c r="Q505" s="76" t="s">
        <v>61</v>
      </c>
      <c r="R505" s="76" t="s">
        <v>73</v>
      </c>
      <c r="S505" s="76" t="s">
        <v>73</v>
      </c>
      <c r="T505" s="76" t="s">
        <v>61</v>
      </c>
      <c r="U505" s="76" t="s">
        <v>849</v>
      </c>
      <c r="V505" s="76" t="s">
        <v>850</v>
      </c>
      <c r="W505" s="76" t="s">
        <v>62</v>
      </c>
      <c r="X505" s="76" t="s">
        <v>73</v>
      </c>
      <c r="Y505" s="76" t="s">
        <v>3192</v>
      </c>
      <c r="Z505" s="76" t="s">
        <v>3853</v>
      </c>
      <c r="AA505" s="73">
        <f>IF(Table5[[#This Row],[task_success]]="Yes",1,0)</f>
        <v>1</v>
      </c>
      <c r="AB505" s="73">
        <f>IF(Table5[[#This Row],[task_success]]="Partial",1,0)</f>
        <v>0</v>
      </c>
      <c r="AC505" s="73">
        <f>IF(Table5[[#This Row],[task_success]]="No",1,0)</f>
        <v>0</v>
      </c>
      <c r="AD505" s="73">
        <v>0</v>
      </c>
      <c r="AE505" s="73">
        <v>1</v>
      </c>
      <c r="AF505" s="73">
        <v>0</v>
      </c>
      <c r="AG505" s="74">
        <f>IF(OR(Table5[[#This Row],[severity]]="Medium",Table5[[#This Row],[severity]]="High"),1,0)</f>
        <v>0</v>
      </c>
      <c r="AH505" s="73" t="str">
        <f>TRIM(Table5[[#This Row],[severity]])</f>
        <v>None</v>
      </c>
    </row>
    <row r="506" spans="1:34" ht="234" hidden="1">
      <c r="A506" s="72" t="s">
        <v>743</v>
      </c>
      <c r="B506" s="73" t="s">
        <v>744</v>
      </c>
      <c r="C506" s="73" t="s">
        <v>305</v>
      </c>
      <c r="D50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06" s="73" t="s">
        <v>851</v>
      </c>
      <c r="F506" s="73">
        <v>1577601</v>
      </c>
      <c r="G506" s="73" t="s">
        <v>852</v>
      </c>
      <c r="H506" s="73">
        <v>1</v>
      </c>
      <c r="I506" s="73" t="s">
        <v>853</v>
      </c>
      <c r="J506" s="73" t="s">
        <v>853</v>
      </c>
      <c r="K506" s="73" t="s">
        <v>854</v>
      </c>
      <c r="L506" s="73" t="s">
        <v>855</v>
      </c>
      <c r="M506" s="73" t="s">
        <v>235</v>
      </c>
      <c r="N506" s="73" t="s">
        <v>858</v>
      </c>
      <c r="O506" s="73" t="s">
        <v>62</v>
      </c>
      <c r="P506" s="73" t="s">
        <v>61</v>
      </c>
      <c r="Q506" s="73" t="s">
        <v>62</v>
      </c>
      <c r="R506" s="73" t="s">
        <v>76</v>
      </c>
      <c r="S506" s="73" t="s">
        <v>77</v>
      </c>
      <c r="T506" s="73" t="s">
        <v>61</v>
      </c>
      <c r="U506" s="73" t="s">
        <v>89</v>
      </c>
      <c r="V506" s="73" t="s">
        <v>72</v>
      </c>
      <c r="W506" s="73" t="s">
        <v>62</v>
      </c>
      <c r="X506" s="73" t="s">
        <v>73</v>
      </c>
      <c r="Y506" s="73" t="s">
        <v>3192</v>
      </c>
      <c r="Z506" s="73" t="s">
        <v>3350</v>
      </c>
      <c r="AA506" s="73">
        <f>IF(Table5[[#This Row],[task_success]]="Yes",1,0)</f>
        <v>1</v>
      </c>
      <c r="AB506" s="73">
        <f>IF(Table5[[#This Row],[task_success]]="Partial",1,0)</f>
        <v>0</v>
      </c>
      <c r="AC506" s="73">
        <f>IF(Table5[[#This Row],[task_success]]="No",1,0)</f>
        <v>0</v>
      </c>
      <c r="AD506" s="73">
        <v>0</v>
      </c>
      <c r="AE506" s="73">
        <v>1</v>
      </c>
      <c r="AF506" s="73">
        <v>0</v>
      </c>
      <c r="AG506" s="74">
        <f>IF(OR(Table5[[#This Row],[severity]]="Medium",Table5[[#This Row],[severity]]="High"),1,0)</f>
        <v>0</v>
      </c>
      <c r="AH506" s="73" t="str">
        <f>TRIM(Table5[[#This Row],[severity]])</f>
        <v>Low</v>
      </c>
    </row>
    <row r="507" spans="1:34" ht="409.6" hidden="1">
      <c r="A507" s="75" t="s">
        <v>743</v>
      </c>
      <c r="B507" s="76" t="s">
        <v>744</v>
      </c>
      <c r="C507" s="76" t="s">
        <v>305</v>
      </c>
      <c r="D50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07" s="76" t="s">
        <v>859</v>
      </c>
      <c r="F507" s="76" t="s">
        <v>860</v>
      </c>
      <c r="G507" s="76" t="s">
        <v>861</v>
      </c>
      <c r="H507" s="76">
        <v>1</v>
      </c>
      <c r="I507" s="76" t="s">
        <v>862</v>
      </c>
      <c r="J507" s="76" t="s">
        <v>862</v>
      </c>
      <c r="K507" s="76" t="s">
        <v>863</v>
      </c>
      <c r="L507" s="76" t="s">
        <v>864</v>
      </c>
      <c r="M507" s="76" t="s">
        <v>235</v>
      </c>
      <c r="N507" s="76" t="s">
        <v>867</v>
      </c>
      <c r="O507" s="76" t="s">
        <v>62</v>
      </c>
      <c r="P507" s="76" t="s">
        <v>61</v>
      </c>
      <c r="Q507" s="76" t="s">
        <v>62</v>
      </c>
      <c r="R507" s="76" t="s">
        <v>76</v>
      </c>
      <c r="S507" s="76" t="s">
        <v>77</v>
      </c>
      <c r="T507" s="76" t="s">
        <v>61</v>
      </c>
      <c r="U507" s="76" t="s">
        <v>869</v>
      </c>
      <c r="V507" s="76" t="s">
        <v>72</v>
      </c>
      <c r="W507" s="76" t="s">
        <v>62</v>
      </c>
      <c r="X507" s="76" t="s">
        <v>73</v>
      </c>
      <c r="Y507" s="76" t="s">
        <v>3192</v>
      </c>
      <c r="Z507" s="76" t="s">
        <v>3457</v>
      </c>
      <c r="AA507" s="73">
        <f>IF(Table5[[#This Row],[task_success]]="Yes",1,0)</f>
        <v>1</v>
      </c>
      <c r="AB507" s="73">
        <f>IF(Table5[[#This Row],[task_success]]="Partial",1,0)</f>
        <v>0</v>
      </c>
      <c r="AC507" s="73">
        <f>IF(Table5[[#This Row],[task_success]]="No",1,0)</f>
        <v>0</v>
      </c>
      <c r="AD507" s="73">
        <v>0</v>
      </c>
      <c r="AE507" s="73">
        <v>1</v>
      </c>
      <c r="AF507" s="73">
        <v>0</v>
      </c>
      <c r="AG507" s="74">
        <f>IF(OR(Table5[[#This Row],[severity]]="Medium",Table5[[#This Row],[severity]]="High"),1,0)</f>
        <v>0</v>
      </c>
      <c r="AH507" s="73" t="str">
        <f>TRIM(Table5[[#This Row],[severity]])</f>
        <v>Low</v>
      </c>
    </row>
    <row r="508" spans="1:34" ht="409.6" hidden="1">
      <c r="A508" s="72" t="s">
        <v>870</v>
      </c>
      <c r="B508" s="73" t="s">
        <v>871</v>
      </c>
      <c r="C508" s="73" t="s">
        <v>114</v>
      </c>
      <c r="D50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08" s="73" t="s">
        <v>872</v>
      </c>
      <c r="F508" s="73" t="s">
        <v>2806</v>
      </c>
      <c r="G508" s="73" t="s">
        <v>874</v>
      </c>
      <c r="H508" s="73">
        <v>2</v>
      </c>
      <c r="I508" s="73" t="s">
        <v>875</v>
      </c>
      <c r="J508" s="73" t="s">
        <v>876</v>
      </c>
      <c r="K508" s="73" t="s">
        <v>877</v>
      </c>
      <c r="L508" s="73" t="s">
        <v>878</v>
      </c>
      <c r="M508" s="73" t="s">
        <v>887</v>
      </c>
      <c r="N508" s="73" t="s">
        <v>888</v>
      </c>
      <c r="O508" s="73" t="s">
        <v>61</v>
      </c>
      <c r="P508" s="73" t="s">
        <v>61</v>
      </c>
      <c r="Q508" s="73" t="s">
        <v>62</v>
      </c>
      <c r="R508" s="73" t="s">
        <v>3570</v>
      </c>
      <c r="S508" s="73" t="s">
        <v>64</v>
      </c>
      <c r="T508" s="73" t="s">
        <v>62</v>
      </c>
      <c r="U508" s="73" t="s">
        <v>4073</v>
      </c>
      <c r="V508" s="73" t="s">
        <v>66</v>
      </c>
      <c r="W508" s="73" t="s">
        <v>61</v>
      </c>
      <c r="X508" s="73" t="s">
        <v>891</v>
      </c>
      <c r="Y508" s="73" t="s">
        <v>3192</v>
      </c>
      <c r="Z508" s="73" t="s">
        <v>3745</v>
      </c>
      <c r="AA508" s="73">
        <f>IF(Table5[[#This Row],[task_success]]="Yes",1,0)</f>
        <v>0</v>
      </c>
      <c r="AB508" s="73">
        <f>IF(Table5[[#This Row],[task_success]]="Partial",1,0)</f>
        <v>0</v>
      </c>
      <c r="AC508" s="73">
        <f>IF(Table5[[#This Row],[task_success]]="No",1,0)</f>
        <v>1</v>
      </c>
      <c r="AD508" s="73">
        <v>0</v>
      </c>
      <c r="AE508" s="73">
        <v>1</v>
      </c>
      <c r="AF508" s="73">
        <v>0</v>
      </c>
      <c r="AG508" s="74">
        <f>IF(OR(Table5[[#This Row],[severity]]="Medium",Table5[[#This Row],[severity]]="High"),1,0)</f>
        <v>1</v>
      </c>
      <c r="AH508" s="73" t="str">
        <f>TRIM(Table5[[#This Row],[severity]])</f>
        <v>High</v>
      </c>
    </row>
    <row r="509" spans="1:34" ht="409.6" hidden="1">
      <c r="A509" s="75" t="s">
        <v>870</v>
      </c>
      <c r="B509" s="76" t="s">
        <v>871</v>
      </c>
      <c r="C509" s="76" t="s">
        <v>114</v>
      </c>
      <c r="D50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09" s="76" t="s">
        <v>872</v>
      </c>
      <c r="F509" s="76" t="s">
        <v>2806</v>
      </c>
      <c r="G509" s="76" t="s">
        <v>874</v>
      </c>
      <c r="H509" s="76">
        <v>2</v>
      </c>
      <c r="I509" s="76" t="s">
        <v>875</v>
      </c>
      <c r="J509" s="76" t="s">
        <v>892</v>
      </c>
      <c r="K509" s="76" t="s">
        <v>877</v>
      </c>
      <c r="L509" s="76" t="s">
        <v>878</v>
      </c>
      <c r="M509" s="76" t="s">
        <v>899</v>
      </c>
      <c r="N509" s="76" t="s">
        <v>900</v>
      </c>
      <c r="O509" s="76" t="s">
        <v>62</v>
      </c>
      <c r="P509" s="76" t="s">
        <v>61</v>
      </c>
      <c r="Q509" s="76" t="s">
        <v>62</v>
      </c>
      <c r="R509" s="76" t="s">
        <v>3462</v>
      </c>
      <c r="S509" s="76" t="s">
        <v>77</v>
      </c>
      <c r="T509" s="76" t="s">
        <v>61</v>
      </c>
      <c r="U509" s="76" t="s">
        <v>902</v>
      </c>
      <c r="V509" s="76" t="s">
        <v>72</v>
      </c>
      <c r="W509" s="76" t="s">
        <v>62</v>
      </c>
      <c r="X509" s="76" t="s">
        <v>73</v>
      </c>
      <c r="Y509" s="76" t="s">
        <v>3192</v>
      </c>
      <c r="Z509" s="76" t="s">
        <v>3746</v>
      </c>
      <c r="AA509" s="73">
        <f>IF(Table5[[#This Row],[task_success]]="Yes",1,0)</f>
        <v>1</v>
      </c>
      <c r="AB509" s="73">
        <f>IF(Table5[[#This Row],[task_success]]="Partial",1,0)</f>
        <v>0</v>
      </c>
      <c r="AC509" s="73">
        <f>IF(Table5[[#This Row],[task_success]]="No",1,0)</f>
        <v>0</v>
      </c>
      <c r="AD509" s="73">
        <v>0</v>
      </c>
      <c r="AE509" s="73">
        <v>1</v>
      </c>
      <c r="AF509" s="73">
        <v>0</v>
      </c>
      <c r="AG509" s="74">
        <f>IF(OR(Table5[[#This Row],[severity]]="Medium",Table5[[#This Row],[severity]]="High"),1,0)</f>
        <v>0</v>
      </c>
      <c r="AH509" s="73" t="str">
        <f>TRIM(Table5[[#This Row],[severity]])</f>
        <v>Low</v>
      </c>
    </row>
    <row r="510" spans="1:34" ht="234" hidden="1">
      <c r="A510" s="72" t="s">
        <v>870</v>
      </c>
      <c r="B510" s="73" t="s">
        <v>871</v>
      </c>
      <c r="C510" s="73" t="s">
        <v>149</v>
      </c>
      <c r="D51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10" s="73" t="s">
        <v>903</v>
      </c>
      <c r="F510" s="73" t="s">
        <v>904</v>
      </c>
      <c r="G510" s="73" t="s">
        <v>905</v>
      </c>
      <c r="H510" s="73">
        <v>1</v>
      </c>
      <c r="I510" s="73" t="s">
        <v>906</v>
      </c>
      <c r="J510" s="73" t="s">
        <v>906</v>
      </c>
      <c r="K510" s="73" t="s">
        <v>907</v>
      </c>
      <c r="L510" s="73" t="s">
        <v>908</v>
      </c>
      <c r="M510" s="73" t="s">
        <v>235</v>
      </c>
      <c r="N510" s="73" t="s">
        <v>911</v>
      </c>
      <c r="O510" s="73" t="s">
        <v>62</v>
      </c>
      <c r="P510" s="73" t="s">
        <v>61</v>
      </c>
      <c r="Q510" s="73" t="s">
        <v>62</v>
      </c>
      <c r="R510" s="73" t="s">
        <v>76</v>
      </c>
      <c r="S510" s="73" t="s">
        <v>77</v>
      </c>
      <c r="T510" s="73" t="s">
        <v>61</v>
      </c>
      <c r="U510" s="73" t="s">
        <v>89</v>
      </c>
      <c r="V510" s="73" t="s">
        <v>72</v>
      </c>
      <c r="W510" s="73" t="s">
        <v>62</v>
      </c>
      <c r="X510" s="73" t="s">
        <v>73</v>
      </c>
      <c r="Y510" s="73" t="s">
        <v>3192</v>
      </c>
      <c r="Z510" s="73" t="s">
        <v>3329</v>
      </c>
      <c r="AA510" s="73">
        <f>IF(Table5[[#This Row],[task_success]]="Yes",1,0)</f>
        <v>1</v>
      </c>
      <c r="AB510" s="73">
        <f>IF(Table5[[#This Row],[task_success]]="Partial",1,0)</f>
        <v>0</v>
      </c>
      <c r="AC510" s="73">
        <f>IF(Table5[[#This Row],[task_success]]="No",1,0)</f>
        <v>0</v>
      </c>
      <c r="AD510" s="73">
        <v>0</v>
      </c>
      <c r="AE510" s="73">
        <v>1</v>
      </c>
      <c r="AF510" s="73">
        <v>0</v>
      </c>
      <c r="AG510" s="74">
        <f>IF(OR(Table5[[#This Row],[severity]]="Medium",Table5[[#This Row],[severity]]="High"),1,0)</f>
        <v>0</v>
      </c>
      <c r="AH510" s="73" t="str">
        <f>TRIM(Table5[[#This Row],[severity]])</f>
        <v>Low</v>
      </c>
    </row>
    <row r="511" spans="1:34" ht="409.6" hidden="1">
      <c r="A511" s="75" t="s">
        <v>912</v>
      </c>
      <c r="B511" s="76" t="s">
        <v>913</v>
      </c>
      <c r="C511" s="76" t="s">
        <v>51</v>
      </c>
      <c r="D51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11" s="76" t="s">
        <v>914</v>
      </c>
      <c r="F511" s="76" t="s">
        <v>915</v>
      </c>
      <c r="G511" s="76" t="s">
        <v>916</v>
      </c>
      <c r="H511" s="76">
        <v>1</v>
      </c>
      <c r="I511" s="76" t="s">
        <v>917</v>
      </c>
      <c r="J511" s="76" t="s">
        <v>917</v>
      </c>
      <c r="K511" s="76" t="s">
        <v>918</v>
      </c>
      <c r="L511" s="76" t="s">
        <v>919</v>
      </c>
      <c r="M511" s="76" t="s">
        <v>925</v>
      </c>
      <c r="N511" s="76" t="s">
        <v>926</v>
      </c>
      <c r="O511" s="76" t="s">
        <v>102</v>
      </c>
      <c r="P511" s="76" t="s">
        <v>61</v>
      </c>
      <c r="Q511" s="76" t="s">
        <v>62</v>
      </c>
      <c r="R511" s="76" t="s">
        <v>138</v>
      </c>
      <c r="S511" s="76" t="s">
        <v>125</v>
      </c>
      <c r="T511" s="76" t="s">
        <v>62</v>
      </c>
      <c r="U511" s="76" t="s">
        <v>924</v>
      </c>
      <c r="V511" s="76" t="s">
        <v>162</v>
      </c>
      <c r="W511" s="76" t="s">
        <v>62</v>
      </c>
      <c r="X511" s="76" t="s">
        <v>73</v>
      </c>
      <c r="Y511" s="76" t="s">
        <v>3192</v>
      </c>
      <c r="Z511" s="76" t="s">
        <v>3554</v>
      </c>
      <c r="AA511" s="73">
        <f>IF(Table5[[#This Row],[task_success]]="Yes",1,0)</f>
        <v>0</v>
      </c>
      <c r="AB511" s="73">
        <f>IF(Table5[[#This Row],[task_success]]="Partial",1,0)</f>
        <v>1</v>
      </c>
      <c r="AC511" s="73">
        <f>IF(Table5[[#This Row],[task_success]]="No",1,0)</f>
        <v>0</v>
      </c>
      <c r="AD511" s="73">
        <v>0</v>
      </c>
      <c r="AE511" s="73">
        <v>1</v>
      </c>
      <c r="AF511" s="73">
        <v>0</v>
      </c>
      <c r="AG511" s="74">
        <f>IF(OR(Table5[[#This Row],[severity]]="Medium",Table5[[#This Row],[severity]]="High"),1,0)</f>
        <v>1</v>
      </c>
      <c r="AH511" s="73" t="str">
        <f>TRIM(Table5[[#This Row],[severity]])</f>
        <v>Medium</v>
      </c>
    </row>
    <row r="512" spans="1:34" ht="234" hidden="1">
      <c r="A512" s="72" t="s">
        <v>912</v>
      </c>
      <c r="B512" s="73" t="s">
        <v>913</v>
      </c>
      <c r="C512" s="73" t="s">
        <v>149</v>
      </c>
      <c r="D51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12" s="73" t="s">
        <v>927</v>
      </c>
      <c r="F512" s="77">
        <v>4.7290000000000004E+47</v>
      </c>
      <c r="G512" s="73" t="s">
        <v>929</v>
      </c>
      <c r="H512" s="73">
        <v>1</v>
      </c>
      <c r="I512" s="73" t="s">
        <v>930</v>
      </c>
      <c r="J512" s="73" t="s">
        <v>930</v>
      </c>
      <c r="K512" s="73" t="s">
        <v>931</v>
      </c>
      <c r="L512" s="73" t="s">
        <v>932</v>
      </c>
      <c r="M512" s="73" t="s">
        <v>939</v>
      </c>
      <c r="N512" s="73" t="s">
        <v>940</v>
      </c>
      <c r="O512" s="73" t="s">
        <v>62</v>
      </c>
      <c r="P512" s="73" t="s">
        <v>61</v>
      </c>
      <c r="Q512" s="73" t="s">
        <v>62</v>
      </c>
      <c r="R512" s="73" t="s">
        <v>76</v>
      </c>
      <c r="S512" s="73" t="s">
        <v>77</v>
      </c>
      <c r="T512" s="73" t="s">
        <v>61</v>
      </c>
      <c r="U512" s="73" t="s">
        <v>89</v>
      </c>
      <c r="V512" s="73" t="s">
        <v>72</v>
      </c>
      <c r="W512" s="73" t="s">
        <v>62</v>
      </c>
      <c r="X512" s="73" t="s">
        <v>73</v>
      </c>
      <c r="Y512" s="73" t="s">
        <v>3192</v>
      </c>
      <c r="Z512" s="73" t="s">
        <v>3490</v>
      </c>
      <c r="AA512" s="73">
        <f>IF(Table5[[#This Row],[task_success]]="Yes",1,0)</f>
        <v>1</v>
      </c>
      <c r="AB512" s="73">
        <f>IF(Table5[[#This Row],[task_success]]="Partial",1,0)</f>
        <v>0</v>
      </c>
      <c r="AC512" s="73">
        <f>IF(Table5[[#This Row],[task_success]]="No",1,0)</f>
        <v>0</v>
      </c>
      <c r="AD512" s="73">
        <v>0</v>
      </c>
      <c r="AE512" s="73">
        <v>1</v>
      </c>
      <c r="AF512" s="73">
        <v>0</v>
      </c>
      <c r="AG512" s="74">
        <f>IF(OR(Table5[[#This Row],[severity]]="Medium",Table5[[#This Row],[severity]]="High"),1,0)</f>
        <v>0</v>
      </c>
      <c r="AH512" s="73" t="str">
        <f>TRIM(Table5[[#This Row],[severity]])</f>
        <v>Low</v>
      </c>
    </row>
    <row r="513" spans="1:34" ht="234" hidden="1">
      <c r="A513" s="75" t="s">
        <v>912</v>
      </c>
      <c r="B513" s="76" t="s">
        <v>913</v>
      </c>
      <c r="C513" s="76" t="s">
        <v>149</v>
      </c>
      <c r="D51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13" s="76" t="s">
        <v>941</v>
      </c>
      <c r="F513" s="76" t="s">
        <v>942</v>
      </c>
      <c r="G513" s="76" t="s">
        <v>943</v>
      </c>
      <c r="H513" s="76">
        <v>1</v>
      </c>
      <c r="I513" s="76" t="s">
        <v>944</v>
      </c>
      <c r="J513" s="76" t="s">
        <v>944</v>
      </c>
      <c r="K513" s="76" t="s">
        <v>945</v>
      </c>
      <c r="L513" s="76" t="s">
        <v>946</v>
      </c>
      <c r="M513" s="76" t="s">
        <v>939</v>
      </c>
      <c r="N513" s="76" t="s">
        <v>949</v>
      </c>
      <c r="O513" s="76" t="s">
        <v>62</v>
      </c>
      <c r="P513" s="76" t="s">
        <v>61</v>
      </c>
      <c r="Q513" s="76" t="s">
        <v>62</v>
      </c>
      <c r="R513" s="76" t="s">
        <v>76</v>
      </c>
      <c r="S513" s="76" t="s">
        <v>77</v>
      </c>
      <c r="T513" s="76" t="s">
        <v>61</v>
      </c>
      <c r="U513" s="76" t="s">
        <v>89</v>
      </c>
      <c r="V513" s="76" t="s">
        <v>72</v>
      </c>
      <c r="W513" s="76" t="s">
        <v>62</v>
      </c>
      <c r="X513" s="76" t="s">
        <v>73</v>
      </c>
      <c r="Y513" s="76" t="s">
        <v>3192</v>
      </c>
      <c r="Z513" s="76" t="s">
        <v>3507</v>
      </c>
      <c r="AA513" s="73">
        <f>IF(Table5[[#This Row],[task_success]]="Yes",1,0)</f>
        <v>1</v>
      </c>
      <c r="AB513" s="73">
        <f>IF(Table5[[#This Row],[task_success]]="Partial",1,0)</f>
        <v>0</v>
      </c>
      <c r="AC513" s="73">
        <f>IF(Table5[[#This Row],[task_success]]="No",1,0)</f>
        <v>0</v>
      </c>
      <c r="AD513" s="73">
        <v>0</v>
      </c>
      <c r="AE513" s="73">
        <v>1</v>
      </c>
      <c r="AF513" s="73">
        <v>0</v>
      </c>
      <c r="AG513" s="74">
        <f>IF(OR(Table5[[#This Row],[severity]]="Medium",Table5[[#This Row],[severity]]="High"),1,0)</f>
        <v>0</v>
      </c>
      <c r="AH513" s="73" t="str">
        <f>TRIM(Table5[[#This Row],[severity]])</f>
        <v>Low</v>
      </c>
    </row>
    <row r="514" spans="1:34" ht="409.6" hidden="1">
      <c r="A514" s="72" t="s">
        <v>950</v>
      </c>
      <c r="B514" s="73" t="s">
        <v>4044</v>
      </c>
      <c r="C514" s="73" t="s">
        <v>114</v>
      </c>
      <c r="D51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14" s="73" t="s">
        <v>952</v>
      </c>
      <c r="F514" s="73" t="s">
        <v>953</v>
      </c>
      <c r="G514" s="73" t="s">
        <v>954</v>
      </c>
      <c r="H514" s="73">
        <v>1</v>
      </c>
      <c r="I514" s="73" t="s">
        <v>955</v>
      </c>
      <c r="J514" s="73" t="s">
        <v>955</v>
      </c>
      <c r="K514" s="73" t="s">
        <v>956</v>
      </c>
      <c r="L514" s="73" t="s">
        <v>957</v>
      </c>
      <c r="M514" s="73" t="s">
        <v>963</v>
      </c>
      <c r="N514" s="73" t="s">
        <v>964</v>
      </c>
      <c r="O514" s="73" t="s">
        <v>62</v>
      </c>
      <c r="P514" s="73" t="s">
        <v>61</v>
      </c>
      <c r="Q514" s="73" t="s">
        <v>62</v>
      </c>
      <c r="R514" s="73" t="s">
        <v>76</v>
      </c>
      <c r="S514" s="73" t="s">
        <v>77</v>
      </c>
      <c r="T514" s="73" t="s">
        <v>61</v>
      </c>
      <c r="U514" s="73" t="s">
        <v>960</v>
      </c>
      <c r="V514" s="73" t="s">
        <v>72</v>
      </c>
      <c r="W514" s="73" t="s">
        <v>62</v>
      </c>
      <c r="X514" s="73" t="s">
        <v>73</v>
      </c>
      <c r="Y514" s="73" t="s">
        <v>3192</v>
      </c>
      <c r="Z514" s="73" t="s">
        <v>3803</v>
      </c>
      <c r="AA514" s="73">
        <f>IF(Table5[[#This Row],[task_success]]="Yes",1,0)</f>
        <v>1</v>
      </c>
      <c r="AB514" s="73">
        <f>IF(Table5[[#This Row],[task_success]]="Partial",1,0)</f>
        <v>0</v>
      </c>
      <c r="AC514" s="73">
        <f>IF(Table5[[#This Row],[task_success]]="No",1,0)</f>
        <v>0</v>
      </c>
      <c r="AD514" s="73">
        <v>0</v>
      </c>
      <c r="AE514" s="73">
        <v>1</v>
      </c>
      <c r="AF514" s="73">
        <v>0</v>
      </c>
      <c r="AG514" s="74">
        <f>IF(OR(Table5[[#This Row],[severity]]="Medium",Table5[[#This Row],[severity]]="High"),1,0)</f>
        <v>0</v>
      </c>
      <c r="AH514" s="73" t="str">
        <f>TRIM(Table5[[#This Row],[severity]])</f>
        <v>Low</v>
      </c>
    </row>
    <row r="515" spans="1:34" ht="409.6" hidden="1">
      <c r="A515" s="75" t="s">
        <v>950</v>
      </c>
      <c r="B515" s="76" t="s">
        <v>4044</v>
      </c>
      <c r="C515" s="76" t="s">
        <v>149</v>
      </c>
      <c r="D51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15" s="76" t="s">
        <v>965</v>
      </c>
      <c r="F515" s="76" t="s">
        <v>2815</v>
      </c>
      <c r="G515" s="76" t="s">
        <v>967</v>
      </c>
      <c r="H515" s="76">
        <v>1</v>
      </c>
      <c r="I515" s="76" t="s">
        <v>955</v>
      </c>
      <c r="J515" s="76" t="s">
        <v>955</v>
      </c>
      <c r="K515" s="76" t="s">
        <v>968</v>
      </c>
      <c r="L515" s="76" t="s">
        <v>969</v>
      </c>
      <c r="M515" s="76" t="s">
        <v>963</v>
      </c>
      <c r="N515" s="76" t="s">
        <v>973</v>
      </c>
      <c r="O515" s="76" t="s">
        <v>62</v>
      </c>
      <c r="P515" s="76" t="s">
        <v>61</v>
      </c>
      <c r="Q515" s="76" t="s">
        <v>62</v>
      </c>
      <c r="R515" s="76" t="s">
        <v>76</v>
      </c>
      <c r="S515" s="76" t="s">
        <v>64</v>
      </c>
      <c r="T515" s="76" t="s">
        <v>61</v>
      </c>
      <c r="U515" s="76" t="s">
        <v>975</v>
      </c>
      <c r="V515" s="76" t="s">
        <v>72</v>
      </c>
      <c r="W515" s="76" t="s">
        <v>61</v>
      </c>
      <c r="X515" s="76" t="s">
        <v>976</v>
      </c>
      <c r="Y515" s="76" t="s">
        <v>3192</v>
      </c>
      <c r="Z515" s="76" t="s">
        <v>3752</v>
      </c>
      <c r="AA515" s="73">
        <f>IF(Table5[[#This Row],[task_success]]="Yes",1,0)</f>
        <v>1</v>
      </c>
      <c r="AB515" s="73">
        <f>IF(Table5[[#This Row],[task_success]]="Partial",1,0)</f>
        <v>0</v>
      </c>
      <c r="AC515" s="73">
        <f>IF(Table5[[#This Row],[task_success]]="No",1,0)</f>
        <v>0</v>
      </c>
      <c r="AD515" s="73">
        <v>0</v>
      </c>
      <c r="AE515" s="73">
        <v>1</v>
      </c>
      <c r="AF515" s="73">
        <v>0</v>
      </c>
      <c r="AG515" s="74">
        <f>IF(OR(Table5[[#This Row],[severity]]="Medium",Table5[[#This Row],[severity]]="High"),1,0)</f>
        <v>1</v>
      </c>
      <c r="AH515" s="73" t="str">
        <f>TRIM(Table5[[#This Row],[severity]])</f>
        <v>High</v>
      </c>
    </row>
    <row r="516" spans="1:34" ht="409.6" hidden="1">
      <c r="A516" s="72" t="s">
        <v>977</v>
      </c>
      <c r="B516" s="73" t="s">
        <v>978</v>
      </c>
      <c r="C516" s="73" t="s">
        <v>149</v>
      </c>
      <c r="D51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16" s="73" t="s">
        <v>979</v>
      </c>
      <c r="F516" s="73" t="s">
        <v>980</v>
      </c>
      <c r="G516" s="73" t="s">
        <v>981</v>
      </c>
      <c r="H516" s="73">
        <v>4</v>
      </c>
      <c r="I516" s="73" t="s">
        <v>982</v>
      </c>
      <c r="J516" s="73" t="s">
        <v>983</v>
      </c>
      <c r="K516" s="73" t="s">
        <v>984</v>
      </c>
      <c r="L516" s="73" t="s">
        <v>985</v>
      </c>
      <c r="M516" s="73" t="s">
        <v>991</v>
      </c>
      <c r="N516" s="73" t="s">
        <v>992</v>
      </c>
      <c r="O516" s="73" t="s">
        <v>62</v>
      </c>
      <c r="P516" s="73" t="s">
        <v>61</v>
      </c>
      <c r="Q516" s="73" t="s">
        <v>62</v>
      </c>
      <c r="R516" s="73" t="s">
        <v>76</v>
      </c>
      <c r="S516" s="73" t="s">
        <v>77</v>
      </c>
      <c r="T516" s="73" t="s">
        <v>61</v>
      </c>
      <c r="U516" s="73" t="s">
        <v>960</v>
      </c>
      <c r="V516" s="73" t="s">
        <v>72</v>
      </c>
      <c r="W516" s="73" t="s">
        <v>62</v>
      </c>
      <c r="X516" s="73" t="s">
        <v>73</v>
      </c>
      <c r="Y516" s="73" t="s">
        <v>3192</v>
      </c>
      <c r="Z516" s="73" t="s">
        <v>3862</v>
      </c>
      <c r="AA516" s="73">
        <f>IF(Table5[[#This Row],[task_success]]="Yes",1,0)</f>
        <v>1</v>
      </c>
      <c r="AB516" s="73">
        <f>IF(Table5[[#This Row],[task_success]]="Partial",1,0)</f>
        <v>0</v>
      </c>
      <c r="AC516" s="73">
        <f>IF(Table5[[#This Row],[task_success]]="No",1,0)</f>
        <v>0</v>
      </c>
      <c r="AD516" s="73">
        <v>0</v>
      </c>
      <c r="AE516" s="73">
        <v>1</v>
      </c>
      <c r="AF516" s="73">
        <v>0</v>
      </c>
      <c r="AG516" s="74">
        <f>IF(OR(Table5[[#This Row],[severity]]="Medium",Table5[[#This Row],[severity]]="High"),1,0)</f>
        <v>0</v>
      </c>
      <c r="AH516" s="73" t="str">
        <f>TRIM(Table5[[#This Row],[severity]])</f>
        <v>Low</v>
      </c>
    </row>
    <row r="517" spans="1:34" ht="384.75" hidden="1">
      <c r="A517" s="75" t="s">
        <v>977</v>
      </c>
      <c r="B517" s="76" t="s">
        <v>978</v>
      </c>
      <c r="C517" s="76" t="s">
        <v>149</v>
      </c>
      <c r="D51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17" s="76" t="s">
        <v>979</v>
      </c>
      <c r="F517" s="76" t="s">
        <v>980</v>
      </c>
      <c r="G517" s="76" t="s">
        <v>981</v>
      </c>
      <c r="H517" s="76">
        <v>4</v>
      </c>
      <c r="I517" s="76" t="s">
        <v>982</v>
      </c>
      <c r="J517" s="76" t="s">
        <v>993</v>
      </c>
      <c r="K517" s="76" t="s">
        <v>984</v>
      </c>
      <c r="L517" s="76" t="s">
        <v>985</v>
      </c>
      <c r="M517" s="76" t="s">
        <v>999</v>
      </c>
      <c r="N517" s="76" t="s">
        <v>1000</v>
      </c>
      <c r="O517" s="76" t="s">
        <v>62</v>
      </c>
      <c r="P517" s="76" t="s">
        <v>61</v>
      </c>
      <c r="Q517" s="76" t="s">
        <v>62</v>
      </c>
      <c r="R517" s="76" t="s">
        <v>76</v>
      </c>
      <c r="S517" s="76" t="s">
        <v>77</v>
      </c>
      <c r="T517" s="76" t="s">
        <v>61</v>
      </c>
      <c r="U517" s="76" t="s">
        <v>971</v>
      </c>
      <c r="V517" s="76" t="s">
        <v>72</v>
      </c>
      <c r="W517" s="76" t="s">
        <v>62</v>
      </c>
      <c r="X517" s="76" t="s">
        <v>73</v>
      </c>
      <c r="Y517" s="76" t="s">
        <v>3192</v>
      </c>
      <c r="Z517" s="76" t="s">
        <v>3863</v>
      </c>
      <c r="AA517" s="73">
        <f>IF(Table5[[#This Row],[task_success]]="Yes",1,0)</f>
        <v>1</v>
      </c>
      <c r="AB517" s="73">
        <f>IF(Table5[[#This Row],[task_success]]="Partial",1,0)</f>
        <v>0</v>
      </c>
      <c r="AC517" s="73">
        <f>IF(Table5[[#This Row],[task_success]]="No",1,0)</f>
        <v>0</v>
      </c>
      <c r="AD517" s="73">
        <v>0</v>
      </c>
      <c r="AE517" s="73">
        <v>1</v>
      </c>
      <c r="AF517" s="73">
        <v>0</v>
      </c>
      <c r="AG517" s="74">
        <f>IF(OR(Table5[[#This Row],[severity]]="Medium",Table5[[#This Row],[severity]]="High"),1,0)</f>
        <v>0</v>
      </c>
      <c r="AH517" s="73" t="str">
        <f>TRIM(Table5[[#This Row],[severity]])</f>
        <v>Low</v>
      </c>
    </row>
    <row r="518" spans="1:34" ht="384.75" hidden="1">
      <c r="A518" s="72" t="s">
        <v>977</v>
      </c>
      <c r="B518" s="73" t="s">
        <v>978</v>
      </c>
      <c r="C518" s="73" t="s">
        <v>149</v>
      </c>
      <c r="D51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18" s="73" t="s">
        <v>979</v>
      </c>
      <c r="F518" s="73" t="s">
        <v>980</v>
      </c>
      <c r="G518" s="73" t="s">
        <v>981</v>
      </c>
      <c r="H518" s="73">
        <v>4</v>
      </c>
      <c r="I518" s="73" t="s">
        <v>982</v>
      </c>
      <c r="J518" s="73" t="s">
        <v>1001</v>
      </c>
      <c r="K518" s="73" t="s">
        <v>984</v>
      </c>
      <c r="L518" s="73" t="s">
        <v>985</v>
      </c>
      <c r="M518" s="73" t="s">
        <v>1007</v>
      </c>
      <c r="N518" s="73" t="s">
        <v>1008</v>
      </c>
      <c r="O518" s="73" t="s">
        <v>62</v>
      </c>
      <c r="P518" s="73" t="s">
        <v>61</v>
      </c>
      <c r="Q518" s="73" t="s">
        <v>62</v>
      </c>
      <c r="R518" s="73" t="s">
        <v>76</v>
      </c>
      <c r="S518" s="73" t="s">
        <v>77</v>
      </c>
      <c r="T518" s="73" t="s">
        <v>61</v>
      </c>
      <c r="U518" s="73" t="s">
        <v>971</v>
      </c>
      <c r="V518" s="73" t="s">
        <v>72</v>
      </c>
      <c r="W518" s="73" t="s">
        <v>62</v>
      </c>
      <c r="X518" s="73" t="s">
        <v>73</v>
      </c>
      <c r="Y518" s="73" t="s">
        <v>3192</v>
      </c>
      <c r="Z518" s="73" t="s">
        <v>3864</v>
      </c>
      <c r="AA518" s="73">
        <f>IF(Table5[[#This Row],[task_success]]="Yes",1,0)</f>
        <v>1</v>
      </c>
      <c r="AB518" s="73">
        <f>IF(Table5[[#This Row],[task_success]]="Partial",1,0)</f>
        <v>0</v>
      </c>
      <c r="AC518" s="73">
        <f>IF(Table5[[#This Row],[task_success]]="No",1,0)</f>
        <v>0</v>
      </c>
      <c r="AD518" s="73">
        <v>0</v>
      </c>
      <c r="AE518" s="73">
        <v>1</v>
      </c>
      <c r="AF518" s="73">
        <v>0</v>
      </c>
      <c r="AG518" s="74">
        <f>IF(OR(Table5[[#This Row],[severity]]="Medium",Table5[[#This Row],[severity]]="High"),1,0)</f>
        <v>0</v>
      </c>
      <c r="AH518" s="73" t="str">
        <f>TRIM(Table5[[#This Row],[severity]])</f>
        <v>Low</v>
      </c>
    </row>
    <row r="519" spans="1:34" ht="384.75" hidden="1">
      <c r="A519" s="75" t="s">
        <v>977</v>
      </c>
      <c r="B519" s="76" t="s">
        <v>978</v>
      </c>
      <c r="C519" s="76" t="s">
        <v>149</v>
      </c>
      <c r="D51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19" s="76" t="s">
        <v>979</v>
      </c>
      <c r="F519" s="76" t="s">
        <v>980</v>
      </c>
      <c r="G519" s="76" t="s">
        <v>981</v>
      </c>
      <c r="H519" s="76">
        <v>4</v>
      </c>
      <c r="I519" s="76" t="s">
        <v>982</v>
      </c>
      <c r="J519" s="76" t="s">
        <v>1009</v>
      </c>
      <c r="K519" s="76" t="s">
        <v>984</v>
      </c>
      <c r="L519" s="76" t="s">
        <v>985</v>
      </c>
      <c r="M519" s="76" t="s">
        <v>963</v>
      </c>
      <c r="N519" s="76" t="s">
        <v>1013</v>
      </c>
      <c r="O519" s="76" t="s">
        <v>62</v>
      </c>
      <c r="P519" s="76" t="s">
        <v>61</v>
      </c>
      <c r="Q519" s="76" t="s">
        <v>62</v>
      </c>
      <c r="R519" s="76" t="s">
        <v>76</v>
      </c>
      <c r="S519" s="76" t="s">
        <v>77</v>
      </c>
      <c r="T519" s="76" t="s">
        <v>61</v>
      </c>
      <c r="U519" s="76" t="s">
        <v>971</v>
      </c>
      <c r="V519" s="76" t="s">
        <v>72</v>
      </c>
      <c r="W519" s="76" t="s">
        <v>62</v>
      </c>
      <c r="X519" s="76" t="s">
        <v>73</v>
      </c>
      <c r="Y519" s="76" t="s">
        <v>3192</v>
      </c>
      <c r="Z519" s="76" t="s">
        <v>3861</v>
      </c>
      <c r="AA519" s="73">
        <f>IF(Table5[[#This Row],[task_success]]="Yes",1,0)</f>
        <v>1</v>
      </c>
      <c r="AB519" s="73">
        <f>IF(Table5[[#This Row],[task_success]]="Partial",1,0)</f>
        <v>0</v>
      </c>
      <c r="AC519" s="73">
        <f>IF(Table5[[#This Row],[task_success]]="No",1,0)</f>
        <v>0</v>
      </c>
      <c r="AD519" s="73">
        <v>0</v>
      </c>
      <c r="AE519" s="73">
        <v>1</v>
      </c>
      <c r="AF519" s="73">
        <v>0</v>
      </c>
      <c r="AG519" s="74">
        <f>IF(OR(Table5[[#This Row],[severity]]="Medium",Table5[[#This Row],[severity]]="High"),1,0)</f>
        <v>0</v>
      </c>
      <c r="AH519" s="73" t="str">
        <f>TRIM(Table5[[#This Row],[severity]])</f>
        <v>Low</v>
      </c>
    </row>
    <row r="520" spans="1:34" ht="384.75" hidden="1">
      <c r="A520" s="72" t="s">
        <v>1014</v>
      </c>
      <c r="B520" s="73" t="s">
        <v>1015</v>
      </c>
      <c r="C520" s="73" t="s">
        <v>51</v>
      </c>
      <c r="D52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20" s="73" t="s">
        <v>1016</v>
      </c>
      <c r="F520" s="73" t="s">
        <v>2821</v>
      </c>
      <c r="G520" s="73" t="s">
        <v>1018</v>
      </c>
      <c r="H520" s="73">
        <v>1</v>
      </c>
      <c r="I520" s="73" t="s">
        <v>1019</v>
      </c>
      <c r="J520" s="73" t="s">
        <v>1019</v>
      </c>
      <c r="K520" s="73" t="s">
        <v>2822</v>
      </c>
      <c r="L520" s="73" t="s">
        <v>1021</v>
      </c>
      <c r="M520" s="73" t="s">
        <v>1026</v>
      </c>
      <c r="N520" s="73" t="s">
        <v>1027</v>
      </c>
      <c r="O520" s="73" t="s">
        <v>62</v>
      </c>
      <c r="P520" s="73" t="s">
        <v>61</v>
      </c>
      <c r="Q520" s="73" t="s">
        <v>62</v>
      </c>
      <c r="R520" s="73" t="s">
        <v>76</v>
      </c>
      <c r="S520" s="73" t="s">
        <v>77</v>
      </c>
      <c r="T520" s="73" t="s">
        <v>61</v>
      </c>
      <c r="U520" s="73" t="s">
        <v>971</v>
      </c>
      <c r="V520" s="73" t="s">
        <v>72</v>
      </c>
      <c r="W520" s="73" t="s">
        <v>62</v>
      </c>
      <c r="X520" s="73" t="s">
        <v>73</v>
      </c>
      <c r="Y520" s="73" t="s">
        <v>3192</v>
      </c>
      <c r="Z520" s="73" t="s">
        <v>3549</v>
      </c>
      <c r="AA520" s="73">
        <f>IF(Table5[[#This Row],[task_success]]="Yes",1,0)</f>
        <v>1</v>
      </c>
      <c r="AB520" s="73">
        <f>IF(Table5[[#This Row],[task_success]]="Partial",1,0)</f>
        <v>0</v>
      </c>
      <c r="AC520" s="73">
        <f>IF(Table5[[#This Row],[task_success]]="No",1,0)</f>
        <v>0</v>
      </c>
      <c r="AD520" s="73">
        <v>0</v>
      </c>
      <c r="AE520" s="73">
        <v>1</v>
      </c>
      <c r="AF520" s="73">
        <v>0</v>
      </c>
      <c r="AG520" s="74">
        <f>IF(OR(Table5[[#This Row],[severity]]="Medium",Table5[[#This Row],[severity]]="High"),1,0)</f>
        <v>0</v>
      </c>
      <c r="AH520" s="73" t="str">
        <f>TRIM(Table5[[#This Row],[severity]])</f>
        <v>Low</v>
      </c>
    </row>
    <row r="521" spans="1:34" ht="409.6" hidden="1">
      <c r="A521" s="75" t="s">
        <v>1014</v>
      </c>
      <c r="B521" s="76" t="s">
        <v>1015</v>
      </c>
      <c r="C521" s="76" t="s">
        <v>80</v>
      </c>
      <c r="D52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21" s="76" t="s">
        <v>1028</v>
      </c>
      <c r="F521" s="76" t="s">
        <v>1029</v>
      </c>
      <c r="G521" s="76">
        <v>3021209</v>
      </c>
      <c r="H521" s="76">
        <v>1</v>
      </c>
      <c r="I521" s="76" t="s">
        <v>1030</v>
      </c>
      <c r="J521" s="76" t="s">
        <v>1030</v>
      </c>
      <c r="K521" s="76" t="s">
        <v>2823</v>
      </c>
      <c r="L521" s="76" t="s">
        <v>1032</v>
      </c>
      <c r="M521" s="76" t="s">
        <v>1040</v>
      </c>
      <c r="N521" s="76" t="s">
        <v>1041</v>
      </c>
      <c r="O521" s="76" t="s">
        <v>62</v>
      </c>
      <c r="P521" s="76" t="s">
        <v>61</v>
      </c>
      <c r="Q521" s="76" t="s">
        <v>62</v>
      </c>
      <c r="R521" s="76" t="s">
        <v>3424</v>
      </c>
      <c r="S521" s="76" t="s">
        <v>125</v>
      </c>
      <c r="T521" s="76" t="s">
        <v>61</v>
      </c>
      <c r="U521" s="76" t="s">
        <v>1043</v>
      </c>
      <c r="V521" s="76" t="s">
        <v>72</v>
      </c>
      <c r="W521" s="76" t="s">
        <v>62</v>
      </c>
      <c r="X521" s="76" t="s">
        <v>73</v>
      </c>
      <c r="Y521" s="76" t="s">
        <v>3192</v>
      </c>
      <c r="Z521" s="76" t="s">
        <v>3423</v>
      </c>
      <c r="AA521" s="73">
        <f>IF(Table5[[#This Row],[task_success]]="Yes",1,0)</f>
        <v>1</v>
      </c>
      <c r="AB521" s="73">
        <f>IF(Table5[[#This Row],[task_success]]="Partial",1,0)</f>
        <v>0</v>
      </c>
      <c r="AC521" s="73">
        <f>IF(Table5[[#This Row],[task_success]]="No",1,0)</f>
        <v>0</v>
      </c>
      <c r="AD521" s="73">
        <v>0</v>
      </c>
      <c r="AE521" s="73">
        <v>1</v>
      </c>
      <c r="AF521" s="73">
        <v>0</v>
      </c>
      <c r="AG521" s="74">
        <f>IF(OR(Table5[[#This Row],[severity]]="Medium",Table5[[#This Row],[severity]]="High"),1,0)</f>
        <v>1</v>
      </c>
      <c r="AH521" s="73" t="str">
        <f>TRIM(Table5[[#This Row],[severity]])</f>
        <v>Medium</v>
      </c>
    </row>
    <row r="522" spans="1:34" ht="409.6" hidden="1">
      <c r="A522" s="72" t="s">
        <v>1014</v>
      </c>
      <c r="B522" s="73" t="s">
        <v>1015</v>
      </c>
      <c r="C522" s="73" t="s">
        <v>149</v>
      </c>
      <c r="D52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22" s="73" t="s">
        <v>1044</v>
      </c>
      <c r="F522" s="73" t="s">
        <v>1045</v>
      </c>
      <c r="G522" s="73" t="s">
        <v>1046</v>
      </c>
      <c r="H522" s="73">
        <v>1</v>
      </c>
      <c r="I522" s="73" t="s">
        <v>1047</v>
      </c>
      <c r="J522" s="73" t="s">
        <v>1047</v>
      </c>
      <c r="K522" s="73" t="s">
        <v>2827</v>
      </c>
      <c r="L522" s="73" t="s">
        <v>1049</v>
      </c>
      <c r="M522" s="73" t="s">
        <v>1057</v>
      </c>
      <c r="N522" s="73" t="s">
        <v>1058</v>
      </c>
      <c r="O522" s="73" t="s">
        <v>62</v>
      </c>
      <c r="P522" s="73" t="s">
        <v>61</v>
      </c>
      <c r="Q522" s="73" t="s">
        <v>62</v>
      </c>
      <c r="R522" s="73" t="s">
        <v>3770</v>
      </c>
      <c r="S522" s="73" t="s">
        <v>64</v>
      </c>
      <c r="T522" s="73" t="s">
        <v>61</v>
      </c>
      <c r="U522" s="73" t="s">
        <v>1059</v>
      </c>
      <c r="V522" s="73" t="s">
        <v>72</v>
      </c>
      <c r="W522" s="73" t="s">
        <v>62</v>
      </c>
      <c r="X522" s="73" t="s">
        <v>73</v>
      </c>
      <c r="Y522" s="73" t="s">
        <v>3192</v>
      </c>
      <c r="Z522" s="73" t="s">
        <v>3774</v>
      </c>
      <c r="AA522" s="73">
        <f>IF(Table5[[#This Row],[task_success]]="Yes",1,0)</f>
        <v>1</v>
      </c>
      <c r="AB522" s="73">
        <f>IF(Table5[[#This Row],[task_success]]="Partial",1,0)</f>
        <v>0</v>
      </c>
      <c r="AC522" s="73">
        <f>IF(Table5[[#This Row],[task_success]]="No",1,0)</f>
        <v>0</v>
      </c>
      <c r="AD522" s="73">
        <v>0</v>
      </c>
      <c r="AE522" s="73">
        <v>1</v>
      </c>
      <c r="AF522" s="73">
        <v>0</v>
      </c>
      <c r="AG522" s="74">
        <f>IF(OR(Table5[[#This Row],[severity]]="Medium",Table5[[#This Row],[severity]]="High"),1,0)</f>
        <v>1</v>
      </c>
      <c r="AH522" s="73" t="str">
        <f>TRIM(Table5[[#This Row],[severity]])</f>
        <v>High</v>
      </c>
    </row>
    <row r="523" spans="1:34" ht="234" hidden="1">
      <c r="A523" s="75" t="s">
        <v>1014</v>
      </c>
      <c r="B523" s="76" t="s">
        <v>1015</v>
      </c>
      <c r="C523" s="76" t="s">
        <v>149</v>
      </c>
      <c r="D52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23" s="76" t="s">
        <v>1060</v>
      </c>
      <c r="F523" s="76" t="s">
        <v>1061</v>
      </c>
      <c r="G523" s="76" t="s">
        <v>1062</v>
      </c>
      <c r="H523" s="76">
        <v>1</v>
      </c>
      <c r="I523" s="76" t="s">
        <v>1047</v>
      </c>
      <c r="J523" s="76" t="s">
        <v>1047</v>
      </c>
      <c r="K523" s="76" t="s">
        <v>4045</v>
      </c>
      <c r="L523" s="76" t="s">
        <v>1064</v>
      </c>
      <c r="M523" s="76" t="s">
        <v>1057</v>
      </c>
      <c r="N523" s="76" t="s">
        <v>1069</v>
      </c>
      <c r="O523" s="76" t="s">
        <v>62</v>
      </c>
      <c r="P523" s="76" t="s">
        <v>61</v>
      </c>
      <c r="Q523" s="76" t="s">
        <v>62</v>
      </c>
      <c r="R523" s="76" t="s">
        <v>76</v>
      </c>
      <c r="S523" s="76" t="s">
        <v>77</v>
      </c>
      <c r="T523" s="76" t="s">
        <v>61</v>
      </c>
      <c r="U523" s="76" t="s">
        <v>89</v>
      </c>
      <c r="V523" s="76" t="s">
        <v>72</v>
      </c>
      <c r="W523" s="76" t="s">
        <v>62</v>
      </c>
      <c r="X523" s="76" t="s">
        <v>73</v>
      </c>
      <c r="Y523" s="76" t="s">
        <v>3192</v>
      </c>
      <c r="Z523" s="76" t="s">
        <v>3639</v>
      </c>
      <c r="AA523" s="73">
        <f>IF(Table5[[#This Row],[task_success]]="Yes",1,0)</f>
        <v>1</v>
      </c>
      <c r="AB523" s="73">
        <f>IF(Table5[[#This Row],[task_success]]="Partial",1,0)</f>
        <v>0</v>
      </c>
      <c r="AC523" s="73">
        <f>IF(Table5[[#This Row],[task_success]]="No",1,0)</f>
        <v>0</v>
      </c>
      <c r="AD523" s="73">
        <v>0</v>
      </c>
      <c r="AE523" s="73">
        <v>1</v>
      </c>
      <c r="AF523" s="73">
        <v>0</v>
      </c>
      <c r="AG523" s="74">
        <f>IF(OR(Table5[[#This Row],[severity]]="Medium",Table5[[#This Row],[severity]]="High"),1,0)</f>
        <v>0</v>
      </c>
      <c r="AH523" s="73" t="str">
        <f>TRIM(Table5[[#This Row],[severity]])</f>
        <v>Low</v>
      </c>
    </row>
    <row r="524" spans="1:34" ht="384.75" hidden="1">
      <c r="A524" s="72" t="s">
        <v>1070</v>
      </c>
      <c r="B524" s="73" t="s">
        <v>1071</v>
      </c>
      <c r="C524" s="73" t="s">
        <v>51</v>
      </c>
      <c r="D52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24" s="73" t="s">
        <v>1072</v>
      </c>
      <c r="F524" s="73" t="s">
        <v>1073</v>
      </c>
      <c r="G524" s="73" t="s">
        <v>1074</v>
      </c>
      <c r="H524" s="73">
        <v>1</v>
      </c>
      <c r="I524" s="73" t="s">
        <v>1075</v>
      </c>
      <c r="J524" s="73" t="s">
        <v>1075</v>
      </c>
      <c r="K524" s="73" t="s">
        <v>2831</v>
      </c>
      <c r="L524" s="73" t="s">
        <v>1077</v>
      </c>
      <c r="M524" s="73" t="s">
        <v>523</v>
      </c>
      <c r="N524" s="73" t="s">
        <v>1081</v>
      </c>
      <c r="O524" s="73" t="s">
        <v>62</v>
      </c>
      <c r="P524" s="73" t="s">
        <v>61</v>
      </c>
      <c r="Q524" s="73" t="s">
        <v>62</v>
      </c>
      <c r="R524" s="73" t="s">
        <v>76</v>
      </c>
      <c r="S524" s="73" t="s">
        <v>77</v>
      </c>
      <c r="T524" s="73" t="s">
        <v>61</v>
      </c>
      <c r="U524" s="73" t="s">
        <v>971</v>
      </c>
      <c r="V524" s="73" t="s">
        <v>72</v>
      </c>
      <c r="W524" s="73" t="s">
        <v>62</v>
      </c>
      <c r="X524" s="73" t="s">
        <v>73</v>
      </c>
      <c r="Y524" s="73" t="s">
        <v>3192</v>
      </c>
      <c r="Z524" s="73" t="s">
        <v>3363</v>
      </c>
      <c r="AA524" s="73">
        <f>IF(Table5[[#This Row],[task_success]]="Yes",1,0)</f>
        <v>1</v>
      </c>
      <c r="AB524" s="73">
        <f>IF(Table5[[#This Row],[task_success]]="Partial",1,0)</f>
        <v>0</v>
      </c>
      <c r="AC524" s="73">
        <f>IF(Table5[[#This Row],[task_success]]="No",1,0)</f>
        <v>0</v>
      </c>
      <c r="AD524" s="73">
        <v>0</v>
      </c>
      <c r="AE524" s="73">
        <v>1</v>
      </c>
      <c r="AF524" s="73">
        <v>0</v>
      </c>
      <c r="AG524" s="74">
        <f>IF(OR(Table5[[#This Row],[severity]]="Medium",Table5[[#This Row],[severity]]="High"),1,0)</f>
        <v>0</v>
      </c>
      <c r="AH524" s="73" t="str">
        <f>TRIM(Table5[[#This Row],[severity]])</f>
        <v>Low</v>
      </c>
    </row>
    <row r="525" spans="1:34" ht="409.6" hidden="1">
      <c r="A525" s="75" t="s">
        <v>1070</v>
      </c>
      <c r="B525" s="76" t="s">
        <v>1071</v>
      </c>
      <c r="C525" s="76" t="s">
        <v>51</v>
      </c>
      <c r="D52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25" s="76" t="s">
        <v>1082</v>
      </c>
      <c r="F525" s="76" t="s">
        <v>1083</v>
      </c>
      <c r="G525" s="76" t="s">
        <v>1084</v>
      </c>
      <c r="H525" s="76">
        <v>1</v>
      </c>
      <c r="I525" s="76" t="s">
        <v>1085</v>
      </c>
      <c r="J525" s="76" t="s">
        <v>1085</v>
      </c>
      <c r="K525" s="76" t="s">
        <v>2832</v>
      </c>
      <c r="L525" s="76" t="s">
        <v>1087</v>
      </c>
      <c r="M525" s="76" t="s">
        <v>1092</v>
      </c>
      <c r="N525" s="76" t="s">
        <v>1093</v>
      </c>
      <c r="O525" s="76" t="s">
        <v>62</v>
      </c>
      <c r="P525" s="76" t="s">
        <v>61</v>
      </c>
      <c r="Q525" s="76" t="s">
        <v>62</v>
      </c>
      <c r="R525" s="76" t="s">
        <v>536</v>
      </c>
      <c r="S525" s="76" t="s">
        <v>64</v>
      </c>
      <c r="T525" s="76" t="s">
        <v>61</v>
      </c>
      <c r="U525" s="76" t="s">
        <v>1095</v>
      </c>
      <c r="V525" s="76" t="s">
        <v>66</v>
      </c>
      <c r="W525" s="76" t="s">
        <v>61</v>
      </c>
      <c r="X525" s="76" t="s">
        <v>1096</v>
      </c>
      <c r="Y525" s="76" t="s">
        <v>3192</v>
      </c>
      <c r="Z525" s="76" t="s">
        <v>3388</v>
      </c>
      <c r="AA525" s="73">
        <f>IF(Table5[[#This Row],[task_success]]="Yes",1,0)</f>
        <v>1</v>
      </c>
      <c r="AB525" s="73">
        <f>IF(Table5[[#This Row],[task_success]]="Partial",1,0)</f>
        <v>0</v>
      </c>
      <c r="AC525" s="73">
        <f>IF(Table5[[#This Row],[task_success]]="No",1,0)</f>
        <v>0</v>
      </c>
      <c r="AD525" s="73">
        <v>0</v>
      </c>
      <c r="AE525" s="73">
        <v>1</v>
      </c>
      <c r="AF525" s="73">
        <v>0</v>
      </c>
      <c r="AG525" s="74">
        <f>IF(OR(Table5[[#This Row],[severity]]="Medium",Table5[[#This Row],[severity]]="High"),1,0)</f>
        <v>1</v>
      </c>
      <c r="AH525" s="73" t="str">
        <f>TRIM(Table5[[#This Row],[severity]])</f>
        <v>High</v>
      </c>
    </row>
    <row r="526" spans="1:34" ht="384.75" hidden="1">
      <c r="A526" s="72" t="s">
        <v>1070</v>
      </c>
      <c r="B526" s="73" t="s">
        <v>1071</v>
      </c>
      <c r="C526" s="73" t="s">
        <v>114</v>
      </c>
      <c r="D52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26" s="73" t="s">
        <v>1097</v>
      </c>
      <c r="F526" s="73" t="s">
        <v>1098</v>
      </c>
      <c r="G526" s="73" t="s">
        <v>1099</v>
      </c>
      <c r="H526" s="73">
        <v>1</v>
      </c>
      <c r="I526" s="73" t="s">
        <v>1100</v>
      </c>
      <c r="J526" s="73" t="s">
        <v>1100</v>
      </c>
      <c r="K526" s="73" t="s">
        <v>2834</v>
      </c>
      <c r="L526" s="73" t="s">
        <v>1102</v>
      </c>
      <c r="M526" s="73" t="s">
        <v>1110</v>
      </c>
      <c r="N526" s="73" t="s">
        <v>1111</v>
      </c>
      <c r="O526" s="73" t="s">
        <v>62</v>
      </c>
      <c r="P526" s="73" t="s">
        <v>61</v>
      </c>
      <c r="Q526" s="73" t="s">
        <v>62</v>
      </c>
      <c r="R526" s="73" t="s">
        <v>76</v>
      </c>
      <c r="S526" s="73" t="s">
        <v>77</v>
      </c>
      <c r="T526" s="73" t="s">
        <v>61</v>
      </c>
      <c r="U526" s="73" t="s">
        <v>971</v>
      </c>
      <c r="V526" s="73" t="s">
        <v>72</v>
      </c>
      <c r="W526" s="73" t="s">
        <v>62</v>
      </c>
      <c r="X526" s="73" t="s">
        <v>73</v>
      </c>
      <c r="Y526" s="73" t="s">
        <v>3192</v>
      </c>
      <c r="Z526" s="73" t="s">
        <v>3760</v>
      </c>
      <c r="AA526" s="73">
        <f>IF(Table5[[#This Row],[task_success]]="Yes",1,0)</f>
        <v>1</v>
      </c>
      <c r="AB526" s="73">
        <f>IF(Table5[[#This Row],[task_success]]="Partial",1,0)</f>
        <v>0</v>
      </c>
      <c r="AC526" s="73">
        <f>IF(Table5[[#This Row],[task_success]]="No",1,0)</f>
        <v>0</v>
      </c>
      <c r="AD526" s="73">
        <v>0</v>
      </c>
      <c r="AE526" s="73">
        <v>1</v>
      </c>
      <c r="AF526" s="73">
        <v>0</v>
      </c>
      <c r="AG526" s="74">
        <f>IF(OR(Table5[[#This Row],[severity]]="Medium",Table5[[#This Row],[severity]]="High"),1,0)</f>
        <v>0</v>
      </c>
      <c r="AH526" s="73" t="str">
        <f>TRIM(Table5[[#This Row],[severity]])</f>
        <v>Low</v>
      </c>
    </row>
    <row r="527" spans="1:34" ht="384.75" hidden="1">
      <c r="A527" s="75" t="s">
        <v>1112</v>
      </c>
      <c r="B527" s="76" t="s">
        <v>1113</v>
      </c>
      <c r="C527" s="76" t="s">
        <v>51</v>
      </c>
      <c r="D52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27" s="76" t="s">
        <v>1114</v>
      </c>
      <c r="F527" s="76" t="s">
        <v>1115</v>
      </c>
      <c r="G527" s="76" t="s">
        <v>1116</v>
      </c>
      <c r="H527" s="76">
        <v>4</v>
      </c>
      <c r="I527" s="76" t="s">
        <v>1117</v>
      </c>
      <c r="J527" s="76" t="s">
        <v>1118</v>
      </c>
      <c r="K527" s="76" t="s">
        <v>2837</v>
      </c>
      <c r="L527" s="76" t="s">
        <v>1120</v>
      </c>
      <c r="M527" s="76" t="s">
        <v>1125</v>
      </c>
      <c r="N527" s="76" t="s">
        <v>1126</v>
      </c>
      <c r="O527" s="76" t="s">
        <v>62</v>
      </c>
      <c r="P527" s="76" t="s">
        <v>61</v>
      </c>
      <c r="Q527" s="76" t="s">
        <v>62</v>
      </c>
      <c r="R527" s="76" t="s">
        <v>76</v>
      </c>
      <c r="S527" s="76" t="s">
        <v>77</v>
      </c>
      <c r="T527" s="76" t="s">
        <v>61</v>
      </c>
      <c r="U527" s="76" t="s">
        <v>971</v>
      </c>
      <c r="V527" s="76" t="s">
        <v>72</v>
      </c>
      <c r="W527" s="76" t="s">
        <v>62</v>
      </c>
      <c r="X527" s="76" t="s">
        <v>73</v>
      </c>
      <c r="Y527" s="76" t="s">
        <v>3192</v>
      </c>
      <c r="Z527" s="76" t="s">
        <v>3908</v>
      </c>
      <c r="AA527" s="73">
        <f>IF(Table5[[#This Row],[task_success]]="Yes",1,0)</f>
        <v>1</v>
      </c>
      <c r="AB527" s="73">
        <f>IF(Table5[[#This Row],[task_success]]="Partial",1,0)</f>
        <v>0</v>
      </c>
      <c r="AC527" s="73">
        <f>IF(Table5[[#This Row],[task_success]]="No",1,0)</f>
        <v>0</v>
      </c>
      <c r="AD527" s="73">
        <v>0</v>
      </c>
      <c r="AE527" s="73">
        <v>1</v>
      </c>
      <c r="AF527" s="73">
        <v>0</v>
      </c>
      <c r="AG527" s="74">
        <f>IF(OR(Table5[[#This Row],[severity]]="Medium",Table5[[#This Row],[severity]]="High"),1,0)</f>
        <v>0</v>
      </c>
      <c r="AH527" s="73" t="str">
        <f>TRIM(Table5[[#This Row],[severity]])</f>
        <v>Low</v>
      </c>
    </row>
    <row r="528" spans="1:34" ht="384.75" hidden="1">
      <c r="A528" s="72" t="s">
        <v>1112</v>
      </c>
      <c r="B528" s="73" t="s">
        <v>1113</v>
      </c>
      <c r="C528" s="73" t="s">
        <v>51</v>
      </c>
      <c r="D52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28" s="73" t="s">
        <v>1114</v>
      </c>
      <c r="F528" s="73" t="s">
        <v>1115</v>
      </c>
      <c r="G528" s="73" t="s">
        <v>1116</v>
      </c>
      <c r="H528" s="73">
        <v>4</v>
      </c>
      <c r="I528" s="73" t="s">
        <v>1117</v>
      </c>
      <c r="J528" s="73" t="s">
        <v>1127</v>
      </c>
      <c r="K528" s="73" t="s">
        <v>2837</v>
      </c>
      <c r="L528" s="73" t="s">
        <v>1120</v>
      </c>
      <c r="M528" s="73" t="s">
        <v>1132</v>
      </c>
      <c r="N528" s="73" t="s">
        <v>1133</v>
      </c>
      <c r="O528" s="73" t="s">
        <v>62</v>
      </c>
      <c r="P528" s="73" t="s">
        <v>61</v>
      </c>
      <c r="Q528" s="73" t="s">
        <v>62</v>
      </c>
      <c r="R528" s="73" t="s">
        <v>76</v>
      </c>
      <c r="S528" s="73" t="s">
        <v>77</v>
      </c>
      <c r="T528" s="73" t="s">
        <v>61</v>
      </c>
      <c r="U528" s="73" t="s">
        <v>971</v>
      </c>
      <c r="V528" s="73" t="s">
        <v>72</v>
      </c>
      <c r="W528" s="73" t="s">
        <v>62</v>
      </c>
      <c r="X528" s="73" t="s">
        <v>73</v>
      </c>
      <c r="Y528" s="73" t="s">
        <v>3192</v>
      </c>
      <c r="Z528" s="73" t="s">
        <v>3909</v>
      </c>
      <c r="AA528" s="73">
        <f>IF(Table5[[#This Row],[task_success]]="Yes",1,0)</f>
        <v>1</v>
      </c>
      <c r="AB528" s="73">
        <f>IF(Table5[[#This Row],[task_success]]="Partial",1,0)</f>
        <v>0</v>
      </c>
      <c r="AC528" s="73">
        <f>IF(Table5[[#This Row],[task_success]]="No",1,0)</f>
        <v>0</v>
      </c>
      <c r="AD528" s="73">
        <v>0</v>
      </c>
      <c r="AE528" s="73">
        <v>1</v>
      </c>
      <c r="AF528" s="73">
        <v>0</v>
      </c>
      <c r="AG528" s="74">
        <f>IF(OR(Table5[[#This Row],[severity]]="Medium",Table5[[#This Row],[severity]]="High"),1,0)</f>
        <v>0</v>
      </c>
      <c r="AH528" s="73" t="str">
        <f>TRIM(Table5[[#This Row],[severity]])</f>
        <v>Low</v>
      </c>
    </row>
    <row r="529" spans="1:34" ht="384.75" hidden="1">
      <c r="A529" s="75" t="s">
        <v>1112</v>
      </c>
      <c r="B529" s="76" t="s">
        <v>1113</v>
      </c>
      <c r="C529" s="76" t="s">
        <v>51</v>
      </c>
      <c r="D52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29" s="76" t="s">
        <v>1114</v>
      </c>
      <c r="F529" s="76" t="s">
        <v>1115</v>
      </c>
      <c r="G529" s="76" t="s">
        <v>1116</v>
      </c>
      <c r="H529" s="76">
        <v>4</v>
      </c>
      <c r="I529" s="76" t="s">
        <v>1117</v>
      </c>
      <c r="J529" s="76" t="s">
        <v>1134</v>
      </c>
      <c r="K529" s="76" t="s">
        <v>2837</v>
      </c>
      <c r="L529" s="76" t="s">
        <v>1120</v>
      </c>
      <c r="M529" s="76" t="s">
        <v>1141</v>
      </c>
      <c r="N529" s="76" t="s">
        <v>1142</v>
      </c>
      <c r="O529" s="76" t="s">
        <v>62</v>
      </c>
      <c r="P529" s="76" t="s">
        <v>61</v>
      </c>
      <c r="Q529" s="76" t="s">
        <v>62</v>
      </c>
      <c r="R529" s="76" t="s">
        <v>76</v>
      </c>
      <c r="S529" s="76" t="s">
        <v>77</v>
      </c>
      <c r="T529" s="76" t="s">
        <v>61</v>
      </c>
      <c r="U529" s="76" t="s">
        <v>971</v>
      </c>
      <c r="V529" s="76" t="s">
        <v>72</v>
      </c>
      <c r="W529" s="76" t="s">
        <v>62</v>
      </c>
      <c r="X529" s="76" t="s">
        <v>73</v>
      </c>
      <c r="Y529" s="76" t="s">
        <v>3192</v>
      </c>
      <c r="Z529" s="76" t="s">
        <v>3910</v>
      </c>
      <c r="AA529" s="73">
        <f>IF(Table5[[#This Row],[task_success]]="Yes",1,0)</f>
        <v>1</v>
      </c>
      <c r="AB529" s="73">
        <f>IF(Table5[[#This Row],[task_success]]="Partial",1,0)</f>
        <v>0</v>
      </c>
      <c r="AC529" s="73">
        <f>IF(Table5[[#This Row],[task_success]]="No",1,0)</f>
        <v>0</v>
      </c>
      <c r="AD529" s="73">
        <v>0</v>
      </c>
      <c r="AE529" s="73">
        <v>1</v>
      </c>
      <c r="AF529" s="73">
        <v>0</v>
      </c>
      <c r="AG529" s="74">
        <f>IF(OR(Table5[[#This Row],[severity]]="Medium",Table5[[#This Row],[severity]]="High"),1,0)</f>
        <v>0</v>
      </c>
      <c r="AH529" s="73" t="str">
        <f>TRIM(Table5[[#This Row],[severity]])</f>
        <v>Low</v>
      </c>
    </row>
    <row r="530" spans="1:34" ht="384.75" hidden="1">
      <c r="A530" s="72" t="s">
        <v>1112</v>
      </c>
      <c r="B530" s="73" t="s">
        <v>1113</v>
      </c>
      <c r="C530" s="73" t="s">
        <v>51</v>
      </c>
      <c r="D53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30" s="73" t="s">
        <v>1114</v>
      </c>
      <c r="F530" s="73" t="s">
        <v>1115</v>
      </c>
      <c r="G530" s="73" t="s">
        <v>1116</v>
      </c>
      <c r="H530" s="73">
        <v>4</v>
      </c>
      <c r="I530" s="73" t="s">
        <v>1117</v>
      </c>
      <c r="J530" s="73" t="s">
        <v>1143</v>
      </c>
      <c r="K530" s="73" t="s">
        <v>2837</v>
      </c>
      <c r="L530" s="73" t="s">
        <v>1120</v>
      </c>
      <c r="M530" s="73" t="s">
        <v>357</v>
      </c>
      <c r="N530" s="73" t="s">
        <v>1148</v>
      </c>
      <c r="O530" s="73" t="s">
        <v>62</v>
      </c>
      <c r="P530" s="73" t="s">
        <v>61</v>
      </c>
      <c r="Q530" s="73" t="s">
        <v>62</v>
      </c>
      <c r="R530" s="73" t="s">
        <v>76</v>
      </c>
      <c r="S530" s="73" t="s">
        <v>77</v>
      </c>
      <c r="T530" s="73" t="s">
        <v>61</v>
      </c>
      <c r="U530" s="73" t="s">
        <v>971</v>
      </c>
      <c r="V530" s="73" t="s">
        <v>72</v>
      </c>
      <c r="W530" s="73" t="s">
        <v>62</v>
      </c>
      <c r="X530" s="73" t="s">
        <v>73</v>
      </c>
      <c r="Y530" s="73" t="s">
        <v>3192</v>
      </c>
      <c r="Z530" s="73" t="s">
        <v>3911</v>
      </c>
      <c r="AA530" s="73">
        <f>IF(Table5[[#This Row],[task_success]]="Yes",1,0)</f>
        <v>1</v>
      </c>
      <c r="AB530" s="73">
        <f>IF(Table5[[#This Row],[task_success]]="Partial",1,0)</f>
        <v>0</v>
      </c>
      <c r="AC530" s="73">
        <f>IF(Table5[[#This Row],[task_success]]="No",1,0)</f>
        <v>0</v>
      </c>
      <c r="AD530" s="73">
        <v>0</v>
      </c>
      <c r="AE530" s="73">
        <v>1</v>
      </c>
      <c r="AF530" s="73">
        <v>0</v>
      </c>
      <c r="AG530" s="74">
        <f>IF(OR(Table5[[#This Row],[severity]]="Medium",Table5[[#This Row],[severity]]="High"),1,0)</f>
        <v>0</v>
      </c>
      <c r="AH530" s="73" t="str">
        <f>TRIM(Table5[[#This Row],[severity]])</f>
        <v>Low</v>
      </c>
    </row>
    <row r="531" spans="1:34" ht="384.75" hidden="1">
      <c r="A531" s="75" t="s">
        <v>1112</v>
      </c>
      <c r="B531" s="76" t="s">
        <v>1113</v>
      </c>
      <c r="C531" s="76" t="s">
        <v>80</v>
      </c>
      <c r="D53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31" s="76" t="s">
        <v>1149</v>
      </c>
      <c r="F531" s="78" t="s">
        <v>1150</v>
      </c>
      <c r="G531" s="76" t="s">
        <v>1151</v>
      </c>
      <c r="H531" s="76">
        <v>4</v>
      </c>
      <c r="I531" s="76" t="s">
        <v>1152</v>
      </c>
      <c r="J531" s="76" t="s">
        <v>2842</v>
      </c>
      <c r="K531" s="76" t="s">
        <v>1154</v>
      </c>
      <c r="L531" s="76" t="s">
        <v>1155</v>
      </c>
      <c r="M531" s="76" t="s">
        <v>1160</v>
      </c>
      <c r="N531" s="76" t="s">
        <v>1161</v>
      </c>
      <c r="O531" s="76" t="s">
        <v>62</v>
      </c>
      <c r="P531" s="76" t="s">
        <v>61</v>
      </c>
      <c r="Q531" s="76" t="s">
        <v>62</v>
      </c>
      <c r="R531" s="76" t="s">
        <v>76</v>
      </c>
      <c r="S531" s="76" t="s">
        <v>77</v>
      </c>
      <c r="T531" s="76" t="s">
        <v>61</v>
      </c>
      <c r="U531" s="76" t="s">
        <v>971</v>
      </c>
      <c r="V531" s="76" t="s">
        <v>72</v>
      </c>
      <c r="W531" s="76" t="s">
        <v>62</v>
      </c>
      <c r="X531" s="76" t="s">
        <v>73</v>
      </c>
      <c r="Y531" s="76" t="s">
        <v>3192</v>
      </c>
      <c r="Z531" s="76" t="s">
        <v>3660</v>
      </c>
      <c r="AA531" s="73">
        <f>IF(Table5[[#This Row],[task_success]]="Yes",1,0)</f>
        <v>1</v>
      </c>
      <c r="AB531" s="73">
        <f>IF(Table5[[#This Row],[task_success]]="Partial",1,0)</f>
        <v>0</v>
      </c>
      <c r="AC531" s="73">
        <f>IF(Table5[[#This Row],[task_success]]="No",1,0)</f>
        <v>0</v>
      </c>
      <c r="AD531" s="73">
        <v>0</v>
      </c>
      <c r="AE531" s="73">
        <v>1</v>
      </c>
      <c r="AF531" s="73">
        <v>0</v>
      </c>
      <c r="AG531" s="74">
        <f>IF(OR(Table5[[#This Row],[severity]]="Medium",Table5[[#This Row],[severity]]="High"),1,0)</f>
        <v>0</v>
      </c>
      <c r="AH531" s="73" t="str">
        <f>TRIM(Table5[[#This Row],[severity]])</f>
        <v>Low</v>
      </c>
    </row>
    <row r="532" spans="1:34" ht="384.75" hidden="1">
      <c r="A532" s="72" t="s">
        <v>1112</v>
      </c>
      <c r="B532" s="73" t="s">
        <v>1113</v>
      </c>
      <c r="C532" s="73" t="s">
        <v>80</v>
      </c>
      <c r="D53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32" s="73" t="s">
        <v>1149</v>
      </c>
      <c r="F532" s="77" t="s">
        <v>1150</v>
      </c>
      <c r="G532" s="73" t="s">
        <v>1151</v>
      </c>
      <c r="H532" s="73">
        <v>4</v>
      </c>
      <c r="I532" s="73" t="s">
        <v>1152</v>
      </c>
      <c r="J532" s="73" t="s">
        <v>1162</v>
      </c>
      <c r="K532" s="73" t="s">
        <v>1154</v>
      </c>
      <c r="L532" s="73" t="s">
        <v>1155</v>
      </c>
      <c r="M532" s="73" t="s">
        <v>1169</v>
      </c>
      <c r="N532" s="73" t="s">
        <v>1170</v>
      </c>
      <c r="O532" s="73" t="s">
        <v>62</v>
      </c>
      <c r="P532" s="73" t="s">
        <v>61</v>
      </c>
      <c r="Q532" s="73" t="s">
        <v>62</v>
      </c>
      <c r="R532" s="73" t="s">
        <v>76</v>
      </c>
      <c r="S532" s="73" t="s">
        <v>77</v>
      </c>
      <c r="T532" s="73" t="s">
        <v>61</v>
      </c>
      <c r="U532" s="73" t="s">
        <v>971</v>
      </c>
      <c r="V532" s="73" t="s">
        <v>72</v>
      </c>
      <c r="W532" s="73" t="s">
        <v>62</v>
      </c>
      <c r="X532" s="73" t="s">
        <v>73</v>
      </c>
      <c r="Y532" s="73" t="s">
        <v>3192</v>
      </c>
      <c r="Z532" s="73" t="s">
        <v>3661</v>
      </c>
      <c r="AA532" s="73">
        <f>IF(Table5[[#This Row],[task_success]]="Yes",1,0)</f>
        <v>1</v>
      </c>
      <c r="AB532" s="73">
        <f>IF(Table5[[#This Row],[task_success]]="Partial",1,0)</f>
        <v>0</v>
      </c>
      <c r="AC532" s="73">
        <f>IF(Table5[[#This Row],[task_success]]="No",1,0)</f>
        <v>0</v>
      </c>
      <c r="AD532" s="73">
        <v>0</v>
      </c>
      <c r="AE532" s="73">
        <v>1</v>
      </c>
      <c r="AF532" s="73">
        <v>0</v>
      </c>
      <c r="AG532" s="74">
        <f>IF(OR(Table5[[#This Row],[severity]]="Medium",Table5[[#This Row],[severity]]="High"),1,0)</f>
        <v>0</v>
      </c>
      <c r="AH532" s="73" t="str">
        <f>TRIM(Table5[[#This Row],[severity]])</f>
        <v>Low</v>
      </c>
    </row>
    <row r="533" spans="1:34" ht="384.75" hidden="1">
      <c r="A533" s="75" t="s">
        <v>1112</v>
      </c>
      <c r="B533" s="76" t="s">
        <v>1113</v>
      </c>
      <c r="C533" s="76" t="s">
        <v>80</v>
      </c>
      <c r="D53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33" s="76" t="s">
        <v>1149</v>
      </c>
      <c r="F533" s="78" t="s">
        <v>1150</v>
      </c>
      <c r="G533" s="76" t="s">
        <v>1151</v>
      </c>
      <c r="H533" s="76">
        <v>4</v>
      </c>
      <c r="I533" s="76" t="s">
        <v>1152</v>
      </c>
      <c r="J533" s="76" t="s">
        <v>1171</v>
      </c>
      <c r="K533" s="76" t="s">
        <v>1154</v>
      </c>
      <c r="L533" s="76" t="s">
        <v>1155</v>
      </c>
      <c r="M533" s="76" t="s">
        <v>1176</v>
      </c>
      <c r="N533" s="76" t="s">
        <v>1177</v>
      </c>
      <c r="O533" s="76" t="s">
        <v>62</v>
      </c>
      <c r="P533" s="76" t="s">
        <v>61</v>
      </c>
      <c r="Q533" s="76" t="s">
        <v>62</v>
      </c>
      <c r="R533" s="76" t="s">
        <v>76</v>
      </c>
      <c r="S533" s="76" t="s">
        <v>77</v>
      </c>
      <c r="T533" s="76" t="s">
        <v>61</v>
      </c>
      <c r="U533" s="76" t="s">
        <v>971</v>
      </c>
      <c r="V533" s="76" t="s">
        <v>72</v>
      </c>
      <c r="W533" s="76" t="s">
        <v>62</v>
      </c>
      <c r="X533" s="76" t="s">
        <v>73</v>
      </c>
      <c r="Y533" s="76" t="s">
        <v>3192</v>
      </c>
      <c r="Z533" s="76" t="s">
        <v>3266</v>
      </c>
      <c r="AA533" s="73">
        <f>IF(Table5[[#This Row],[task_success]]="Yes",1,0)</f>
        <v>1</v>
      </c>
      <c r="AB533" s="73">
        <f>IF(Table5[[#This Row],[task_success]]="Partial",1,0)</f>
        <v>0</v>
      </c>
      <c r="AC533" s="73">
        <f>IF(Table5[[#This Row],[task_success]]="No",1,0)</f>
        <v>0</v>
      </c>
      <c r="AD533" s="73">
        <v>0</v>
      </c>
      <c r="AE533" s="73">
        <v>1</v>
      </c>
      <c r="AF533" s="73">
        <v>0</v>
      </c>
      <c r="AG533" s="74">
        <f>IF(OR(Table5[[#This Row],[severity]]="Medium",Table5[[#This Row],[severity]]="High"),1,0)</f>
        <v>0</v>
      </c>
      <c r="AH533" s="73" t="str">
        <f>TRIM(Table5[[#This Row],[severity]])</f>
        <v>Low</v>
      </c>
    </row>
    <row r="534" spans="1:34" ht="384.75" hidden="1">
      <c r="A534" s="72" t="s">
        <v>1112</v>
      </c>
      <c r="B534" s="73" t="s">
        <v>1113</v>
      </c>
      <c r="C534" s="73" t="s">
        <v>80</v>
      </c>
      <c r="D53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34" s="73" t="s">
        <v>1149</v>
      </c>
      <c r="F534" s="77" t="s">
        <v>1150</v>
      </c>
      <c r="G534" s="73" t="s">
        <v>1151</v>
      </c>
      <c r="H534" s="73">
        <v>4</v>
      </c>
      <c r="I534" s="73" t="s">
        <v>1152</v>
      </c>
      <c r="J534" s="73" t="s">
        <v>1178</v>
      </c>
      <c r="K534" s="73" t="s">
        <v>1154</v>
      </c>
      <c r="L534" s="73" t="s">
        <v>1155</v>
      </c>
      <c r="M534" s="73" t="s">
        <v>1184</v>
      </c>
      <c r="N534" s="73" t="s">
        <v>1185</v>
      </c>
      <c r="O534" s="73" t="s">
        <v>62</v>
      </c>
      <c r="P534" s="73" t="s">
        <v>61</v>
      </c>
      <c r="Q534" s="73" t="s">
        <v>62</v>
      </c>
      <c r="R534" s="73" t="s">
        <v>76</v>
      </c>
      <c r="S534" s="73" t="s">
        <v>77</v>
      </c>
      <c r="T534" s="73" t="s">
        <v>61</v>
      </c>
      <c r="U534" s="73" t="s">
        <v>971</v>
      </c>
      <c r="V534" s="73" t="s">
        <v>72</v>
      </c>
      <c r="W534" s="73" t="s">
        <v>62</v>
      </c>
      <c r="X534" s="73" t="s">
        <v>73</v>
      </c>
      <c r="Y534" s="73" t="s">
        <v>3192</v>
      </c>
      <c r="Z534" s="73" t="s">
        <v>3662</v>
      </c>
      <c r="AA534" s="73">
        <f>IF(Table5[[#This Row],[task_success]]="Yes",1,0)</f>
        <v>1</v>
      </c>
      <c r="AB534" s="73">
        <f>IF(Table5[[#This Row],[task_success]]="Partial",1,0)</f>
        <v>0</v>
      </c>
      <c r="AC534" s="73">
        <f>IF(Table5[[#This Row],[task_success]]="No",1,0)</f>
        <v>0</v>
      </c>
      <c r="AD534" s="73">
        <v>0</v>
      </c>
      <c r="AE534" s="73">
        <v>1</v>
      </c>
      <c r="AF534" s="73">
        <v>0</v>
      </c>
      <c r="AG534" s="74">
        <f>IF(OR(Table5[[#This Row],[severity]]="Medium",Table5[[#This Row],[severity]]="High"),1,0)</f>
        <v>0</v>
      </c>
      <c r="AH534" s="73" t="str">
        <f>TRIM(Table5[[#This Row],[severity]])</f>
        <v>Low</v>
      </c>
    </row>
    <row r="535" spans="1:34" ht="384.75" hidden="1">
      <c r="A535" s="75" t="s">
        <v>1112</v>
      </c>
      <c r="B535" s="76" t="s">
        <v>1113</v>
      </c>
      <c r="C535" s="76" t="s">
        <v>114</v>
      </c>
      <c r="D53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35" s="76" t="s">
        <v>1186</v>
      </c>
      <c r="F535" s="76" t="s">
        <v>1187</v>
      </c>
      <c r="G535" s="76" t="s">
        <v>1188</v>
      </c>
      <c r="H535" s="76">
        <v>2</v>
      </c>
      <c r="I535" s="76" t="s">
        <v>4046</v>
      </c>
      <c r="J535" s="76" t="s">
        <v>1134</v>
      </c>
      <c r="K535" s="76" t="s">
        <v>2848</v>
      </c>
      <c r="L535" s="76" t="s">
        <v>1191</v>
      </c>
      <c r="M535" s="76" t="s">
        <v>1198</v>
      </c>
      <c r="N535" s="76" t="s">
        <v>1199</v>
      </c>
      <c r="O535" s="76" t="s">
        <v>62</v>
      </c>
      <c r="P535" s="76" t="s">
        <v>61</v>
      </c>
      <c r="Q535" s="76" t="s">
        <v>62</v>
      </c>
      <c r="R535" s="76" t="s">
        <v>76</v>
      </c>
      <c r="S535" s="76" t="s">
        <v>77</v>
      </c>
      <c r="T535" s="76" t="s">
        <v>61</v>
      </c>
      <c r="U535" s="76" t="s">
        <v>971</v>
      </c>
      <c r="V535" s="76" t="s">
        <v>72</v>
      </c>
      <c r="W535" s="76" t="s">
        <v>62</v>
      </c>
      <c r="X535" s="76" t="s">
        <v>73</v>
      </c>
      <c r="Y535" s="76" t="s">
        <v>3192</v>
      </c>
      <c r="Z535" s="76" t="s">
        <v>3267</v>
      </c>
      <c r="AA535" s="73">
        <f>IF(Table5[[#This Row],[task_success]]="Yes",1,0)</f>
        <v>1</v>
      </c>
      <c r="AB535" s="73">
        <f>IF(Table5[[#This Row],[task_success]]="Partial",1,0)</f>
        <v>0</v>
      </c>
      <c r="AC535" s="73">
        <f>IF(Table5[[#This Row],[task_success]]="No",1,0)</f>
        <v>0</v>
      </c>
      <c r="AD535" s="73">
        <v>0</v>
      </c>
      <c r="AE535" s="73">
        <v>1</v>
      </c>
      <c r="AF535" s="73">
        <v>0</v>
      </c>
      <c r="AG535" s="74">
        <f>IF(OR(Table5[[#This Row],[severity]]="Medium",Table5[[#This Row],[severity]]="High"),1,0)</f>
        <v>0</v>
      </c>
      <c r="AH535" s="73" t="str">
        <f>TRIM(Table5[[#This Row],[severity]])</f>
        <v>Low</v>
      </c>
    </row>
    <row r="536" spans="1:34" ht="384.75" hidden="1">
      <c r="A536" s="72" t="s">
        <v>1112</v>
      </c>
      <c r="B536" s="73" t="s">
        <v>1113</v>
      </c>
      <c r="C536" s="73" t="s">
        <v>114</v>
      </c>
      <c r="D53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36" s="73" t="s">
        <v>1186</v>
      </c>
      <c r="F536" s="73" t="s">
        <v>1187</v>
      </c>
      <c r="G536" s="73" t="s">
        <v>1188</v>
      </c>
      <c r="H536" s="73">
        <v>2</v>
      </c>
      <c r="I536" s="73" t="s">
        <v>4046</v>
      </c>
      <c r="J536" s="73" t="s">
        <v>1143</v>
      </c>
      <c r="K536" s="73" t="s">
        <v>2848</v>
      </c>
      <c r="L536" s="73" t="s">
        <v>1191</v>
      </c>
      <c r="M536" s="73" t="s">
        <v>1207</v>
      </c>
      <c r="N536" s="73" t="s">
        <v>1208</v>
      </c>
      <c r="O536" s="73" t="s">
        <v>62</v>
      </c>
      <c r="P536" s="73" t="s">
        <v>61</v>
      </c>
      <c r="Q536" s="73" t="s">
        <v>62</v>
      </c>
      <c r="R536" s="73" t="s">
        <v>76</v>
      </c>
      <c r="S536" s="73" t="s">
        <v>77</v>
      </c>
      <c r="T536" s="73" t="s">
        <v>61</v>
      </c>
      <c r="U536" s="73" t="s">
        <v>971</v>
      </c>
      <c r="V536" s="73" t="s">
        <v>72</v>
      </c>
      <c r="W536" s="73" t="s">
        <v>62</v>
      </c>
      <c r="X536" s="73" t="s">
        <v>73</v>
      </c>
      <c r="Y536" s="73" t="s">
        <v>3192</v>
      </c>
      <c r="Z536" s="73" t="s">
        <v>3380</v>
      </c>
      <c r="AA536" s="73">
        <f>IF(Table5[[#This Row],[task_success]]="Yes",1,0)</f>
        <v>1</v>
      </c>
      <c r="AB536" s="73">
        <f>IF(Table5[[#This Row],[task_success]]="Partial",1,0)</f>
        <v>0</v>
      </c>
      <c r="AC536" s="73">
        <f>IF(Table5[[#This Row],[task_success]]="No",1,0)</f>
        <v>0</v>
      </c>
      <c r="AD536" s="73">
        <v>0</v>
      </c>
      <c r="AE536" s="73">
        <v>1</v>
      </c>
      <c r="AF536" s="73">
        <v>0</v>
      </c>
      <c r="AG536" s="74">
        <f>IF(OR(Table5[[#This Row],[severity]]="Medium",Table5[[#This Row],[severity]]="High"),1,0)</f>
        <v>0</v>
      </c>
      <c r="AH536" s="73" t="str">
        <f>TRIM(Table5[[#This Row],[severity]])</f>
        <v>Low</v>
      </c>
    </row>
    <row r="537" spans="1:34" ht="409.6" hidden="1">
      <c r="A537" s="75" t="s">
        <v>1112</v>
      </c>
      <c r="B537" s="76" t="s">
        <v>1113</v>
      </c>
      <c r="C537" s="76" t="s">
        <v>114</v>
      </c>
      <c r="D53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37" s="76" t="s">
        <v>1209</v>
      </c>
      <c r="F537" s="76" t="s">
        <v>1210</v>
      </c>
      <c r="G537" s="76" t="s">
        <v>1211</v>
      </c>
      <c r="H537" s="76">
        <v>1</v>
      </c>
      <c r="I537" s="76" t="s">
        <v>1143</v>
      </c>
      <c r="J537" s="76" t="s">
        <v>1143</v>
      </c>
      <c r="K537" s="76" t="s">
        <v>2851</v>
      </c>
      <c r="L537" s="76" t="s">
        <v>1214</v>
      </c>
      <c r="M537" s="76" t="s">
        <v>1220</v>
      </c>
      <c r="N537" s="76" t="s">
        <v>1221</v>
      </c>
      <c r="O537" s="76" t="s">
        <v>62</v>
      </c>
      <c r="P537" s="76" t="s">
        <v>61</v>
      </c>
      <c r="Q537" s="76" t="s">
        <v>62</v>
      </c>
      <c r="R537" s="76" t="s">
        <v>76</v>
      </c>
      <c r="S537" s="76" t="s">
        <v>77</v>
      </c>
      <c r="T537" s="76" t="s">
        <v>61</v>
      </c>
      <c r="U537" s="76" t="s">
        <v>971</v>
      </c>
      <c r="V537" s="76" t="s">
        <v>72</v>
      </c>
      <c r="W537" s="76" t="s">
        <v>62</v>
      </c>
      <c r="X537" s="76" t="s">
        <v>73</v>
      </c>
      <c r="Y537" s="76" t="s">
        <v>3192</v>
      </c>
      <c r="Z537" s="76" t="s">
        <v>3694</v>
      </c>
      <c r="AA537" s="73">
        <f>IF(Table5[[#This Row],[task_success]]="Yes",1,0)</f>
        <v>1</v>
      </c>
      <c r="AB537" s="73">
        <f>IF(Table5[[#This Row],[task_success]]="Partial",1,0)</f>
        <v>0</v>
      </c>
      <c r="AC537" s="73">
        <f>IF(Table5[[#This Row],[task_success]]="No",1,0)</f>
        <v>0</v>
      </c>
      <c r="AD537" s="73">
        <v>0</v>
      </c>
      <c r="AE537" s="73">
        <v>1</v>
      </c>
      <c r="AF537" s="73">
        <v>0</v>
      </c>
      <c r="AG537" s="74">
        <f>IF(OR(Table5[[#This Row],[severity]]="Medium",Table5[[#This Row],[severity]]="High"),1,0)</f>
        <v>0</v>
      </c>
      <c r="AH537" s="73" t="str">
        <f>TRIM(Table5[[#This Row],[severity]])</f>
        <v>Low</v>
      </c>
    </row>
    <row r="538" spans="1:34" ht="409.6" hidden="1">
      <c r="A538" s="72" t="s">
        <v>1112</v>
      </c>
      <c r="B538" s="73" t="s">
        <v>1113</v>
      </c>
      <c r="C538" s="73" t="s">
        <v>149</v>
      </c>
      <c r="D53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38" s="73" t="s">
        <v>1222</v>
      </c>
      <c r="F538" s="73" t="s">
        <v>1223</v>
      </c>
      <c r="G538" s="73" t="s">
        <v>1224</v>
      </c>
      <c r="H538" s="73">
        <v>1</v>
      </c>
      <c r="I538" s="73" t="s">
        <v>1134</v>
      </c>
      <c r="J538" s="73" t="s">
        <v>1134</v>
      </c>
      <c r="K538" s="73" t="s">
        <v>2854</v>
      </c>
      <c r="L538" s="73" t="s">
        <v>1226</v>
      </c>
      <c r="M538" s="73" t="s">
        <v>1198</v>
      </c>
      <c r="N538" s="73" t="s">
        <v>1231</v>
      </c>
      <c r="O538" s="73" t="s">
        <v>62</v>
      </c>
      <c r="P538" s="73" t="s">
        <v>61</v>
      </c>
      <c r="Q538" s="73" t="s">
        <v>62</v>
      </c>
      <c r="R538" s="73" t="s">
        <v>76</v>
      </c>
      <c r="S538" s="73" t="s">
        <v>77</v>
      </c>
      <c r="T538" s="73" t="s">
        <v>61</v>
      </c>
      <c r="U538" s="73" t="s">
        <v>1232</v>
      </c>
      <c r="V538" s="73" t="s">
        <v>72</v>
      </c>
      <c r="W538" s="73" t="s">
        <v>62</v>
      </c>
      <c r="X538" s="73" t="s">
        <v>73</v>
      </c>
      <c r="Y538" s="73" t="s">
        <v>3192</v>
      </c>
      <c r="Z538" s="73" t="s">
        <v>3268</v>
      </c>
      <c r="AA538" s="73">
        <f>IF(Table5[[#This Row],[task_success]]="Yes",1,0)</f>
        <v>1</v>
      </c>
      <c r="AB538" s="73">
        <f>IF(Table5[[#This Row],[task_success]]="Partial",1,0)</f>
        <v>0</v>
      </c>
      <c r="AC538" s="73">
        <f>IF(Table5[[#This Row],[task_success]]="No",1,0)</f>
        <v>0</v>
      </c>
      <c r="AD538" s="73">
        <v>0</v>
      </c>
      <c r="AE538" s="73">
        <v>1</v>
      </c>
      <c r="AF538" s="73">
        <v>0</v>
      </c>
      <c r="AG538" s="74">
        <f>IF(OR(Table5[[#This Row],[severity]]="Medium",Table5[[#This Row],[severity]]="High"),1,0)</f>
        <v>0</v>
      </c>
      <c r="AH538" s="73" t="str">
        <f>TRIM(Table5[[#This Row],[severity]])</f>
        <v>Low</v>
      </c>
    </row>
    <row r="539" spans="1:34" ht="409.6" hidden="1">
      <c r="A539" s="75" t="s">
        <v>1112</v>
      </c>
      <c r="B539" s="76" t="s">
        <v>1113</v>
      </c>
      <c r="C539" s="76" t="s">
        <v>305</v>
      </c>
      <c r="D53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39" s="76" t="s">
        <v>1233</v>
      </c>
      <c r="F539" s="76" t="s">
        <v>1234</v>
      </c>
      <c r="G539" s="76" t="s">
        <v>1235</v>
      </c>
      <c r="H539" s="76">
        <v>2</v>
      </c>
      <c r="I539" s="76" t="s">
        <v>1236</v>
      </c>
      <c r="J539" s="76" t="s">
        <v>1237</v>
      </c>
      <c r="K539" s="76" t="s">
        <v>2856</v>
      </c>
      <c r="L539" s="76" t="s">
        <v>1239</v>
      </c>
      <c r="M539" s="76" t="s">
        <v>1245</v>
      </c>
      <c r="N539" s="76" t="s">
        <v>1246</v>
      </c>
      <c r="O539" s="76" t="s">
        <v>62</v>
      </c>
      <c r="P539" s="76" t="s">
        <v>61</v>
      </c>
      <c r="Q539" s="76" t="s">
        <v>62</v>
      </c>
      <c r="R539" s="76" t="s">
        <v>536</v>
      </c>
      <c r="S539" s="76" t="s">
        <v>64</v>
      </c>
      <c r="T539" s="76" t="s">
        <v>61</v>
      </c>
      <c r="U539" s="76" t="s">
        <v>1247</v>
      </c>
      <c r="V539" s="76" t="s">
        <v>72</v>
      </c>
      <c r="W539" s="76" t="s">
        <v>61</v>
      </c>
      <c r="X539" s="76" t="s">
        <v>1248</v>
      </c>
      <c r="Y539" s="76" t="s">
        <v>3192</v>
      </c>
      <c r="Z539" s="76" t="s">
        <v>3754</v>
      </c>
      <c r="AA539" s="73">
        <f>IF(Table5[[#This Row],[task_success]]="Yes",1,0)</f>
        <v>1</v>
      </c>
      <c r="AB539" s="73">
        <f>IF(Table5[[#This Row],[task_success]]="Partial",1,0)</f>
        <v>0</v>
      </c>
      <c r="AC539" s="73">
        <f>IF(Table5[[#This Row],[task_success]]="No",1,0)</f>
        <v>0</v>
      </c>
      <c r="AD539" s="73">
        <v>0</v>
      </c>
      <c r="AE539" s="73">
        <v>1</v>
      </c>
      <c r="AF539" s="73">
        <v>0</v>
      </c>
      <c r="AG539" s="74">
        <f>IF(OR(Table5[[#This Row],[severity]]="Medium",Table5[[#This Row],[severity]]="High"),1,0)</f>
        <v>1</v>
      </c>
      <c r="AH539" s="73" t="str">
        <f>TRIM(Table5[[#This Row],[severity]])</f>
        <v>High</v>
      </c>
    </row>
    <row r="540" spans="1:34" ht="409.6" hidden="1">
      <c r="A540" s="72" t="s">
        <v>1112</v>
      </c>
      <c r="B540" s="73" t="s">
        <v>1113</v>
      </c>
      <c r="C540" s="73" t="s">
        <v>305</v>
      </c>
      <c r="D54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40" s="73" t="s">
        <v>1233</v>
      </c>
      <c r="F540" s="73" t="s">
        <v>1234</v>
      </c>
      <c r="G540" s="73" t="s">
        <v>1235</v>
      </c>
      <c r="H540" s="73">
        <v>2</v>
      </c>
      <c r="I540" s="73" t="s">
        <v>1236</v>
      </c>
      <c r="J540" s="73" t="s">
        <v>1249</v>
      </c>
      <c r="K540" s="73" t="s">
        <v>2856</v>
      </c>
      <c r="L540" s="73" t="s">
        <v>1239</v>
      </c>
      <c r="M540" s="73" t="s">
        <v>1254</v>
      </c>
      <c r="N540" s="73" t="s">
        <v>1255</v>
      </c>
      <c r="O540" s="73" t="s">
        <v>62</v>
      </c>
      <c r="P540" s="73" t="s">
        <v>61</v>
      </c>
      <c r="Q540" s="73" t="s">
        <v>62</v>
      </c>
      <c r="R540" s="73" t="s">
        <v>222</v>
      </c>
      <c r="S540" s="73" t="s">
        <v>64</v>
      </c>
      <c r="T540" s="73" t="s">
        <v>61</v>
      </c>
      <c r="U540" s="73" t="s">
        <v>1256</v>
      </c>
      <c r="V540" s="73" t="s">
        <v>72</v>
      </c>
      <c r="W540" s="73" t="s">
        <v>61</v>
      </c>
      <c r="X540" s="73" t="s">
        <v>1257</v>
      </c>
      <c r="Y540" s="73" t="s">
        <v>3192</v>
      </c>
      <c r="Z540" s="73" t="s">
        <v>3755</v>
      </c>
      <c r="AA540" s="73">
        <f>IF(Table5[[#This Row],[task_success]]="Yes",1,0)</f>
        <v>1</v>
      </c>
      <c r="AB540" s="73">
        <f>IF(Table5[[#This Row],[task_success]]="Partial",1,0)</f>
        <v>0</v>
      </c>
      <c r="AC540" s="73">
        <f>IF(Table5[[#This Row],[task_success]]="No",1,0)</f>
        <v>0</v>
      </c>
      <c r="AD540" s="73">
        <v>0</v>
      </c>
      <c r="AE540" s="73">
        <v>1</v>
      </c>
      <c r="AF540" s="73">
        <v>0</v>
      </c>
      <c r="AG540" s="74">
        <f>IF(OR(Table5[[#This Row],[severity]]="Medium",Table5[[#This Row],[severity]]="High"),1,0)</f>
        <v>1</v>
      </c>
      <c r="AH540" s="73" t="str">
        <f>TRIM(Table5[[#This Row],[severity]])</f>
        <v>High</v>
      </c>
    </row>
    <row r="541" spans="1:34" ht="409.6" hidden="1">
      <c r="A541" s="75" t="s">
        <v>1258</v>
      </c>
      <c r="B541" s="86" t="s">
        <v>1259</v>
      </c>
      <c r="C541" s="76" t="s">
        <v>149</v>
      </c>
      <c r="D54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41" s="76" t="s">
        <v>1260</v>
      </c>
      <c r="F541" s="76" t="s">
        <v>1261</v>
      </c>
      <c r="G541" s="78" t="s">
        <v>1262</v>
      </c>
      <c r="H541" s="76">
        <v>1</v>
      </c>
      <c r="I541" s="76" t="s">
        <v>1263</v>
      </c>
      <c r="J541" s="76" t="s">
        <v>1263</v>
      </c>
      <c r="K541" s="76" t="s">
        <v>2859</v>
      </c>
      <c r="L541" s="76" t="s">
        <v>1265</v>
      </c>
      <c r="M541" s="76" t="s">
        <v>1270</v>
      </c>
      <c r="N541" s="76" t="s">
        <v>1271</v>
      </c>
      <c r="O541" s="76" t="s">
        <v>62</v>
      </c>
      <c r="P541" s="76" t="s">
        <v>61</v>
      </c>
      <c r="Q541" s="76" t="s">
        <v>62</v>
      </c>
      <c r="R541" s="76" t="s">
        <v>76</v>
      </c>
      <c r="S541" s="76" t="s">
        <v>64</v>
      </c>
      <c r="T541" s="76" t="s">
        <v>61</v>
      </c>
      <c r="U541" s="76" t="s">
        <v>1272</v>
      </c>
      <c r="V541" s="76" t="s">
        <v>72</v>
      </c>
      <c r="W541" s="76" t="s">
        <v>61</v>
      </c>
      <c r="X541" s="76" t="s">
        <v>1273</v>
      </c>
      <c r="Y541" s="76" t="s">
        <v>3192</v>
      </c>
      <c r="Z541" s="76" t="s">
        <v>3732</v>
      </c>
      <c r="AA541" s="73">
        <f>IF(Table5[[#This Row],[task_success]]="Yes",1,0)</f>
        <v>1</v>
      </c>
      <c r="AB541" s="73">
        <f>IF(Table5[[#This Row],[task_success]]="Partial",1,0)</f>
        <v>0</v>
      </c>
      <c r="AC541" s="73">
        <f>IF(Table5[[#This Row],[task_success]]="No",1,0)</f>
        <v>0</v>
      </c>
      <c r="AD541" s="73">
        <v>0</v>
      </c>
      <c r="AE541" s="73">
        <v>1</v>
      </c>
      <c r="AF541" s="73">
        <v>0</v>
      </c>
      <c r="AG541" s="74">
        <f>IF(OR(Table5[[#This Row],[severity]]="Medium",Table5[[#This Row],[severity]]="High"),1,0)</f>
        <v>1</v>
      </c>
      <c r="AH541" s="73" t="str">
        <f>TRIM(Table5[[#This Row],[severity]])</f>
        <v>High</v>
      </c>
    </row>
    <row r="542" spans="1:34" ht="250.5" hidden="1">
      <c r="A542" s="72" t="s">
        <v>1274</v>
      </c>
      <c r="B542" s="73" t="s">
        <v>1275</v>
      </c>
      <c r="C542" s="73" t="s">
        <v>149</v>
      </c>
      <c r="D54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42" s="73" t="s">
        <v>1276</v>
      </c>
      <c r="F542" s="73" t="s">
        <v>1277</v>
      </c>
      <c r="G542" s="73" t="s">
        <v>1278</v>
      </c>
      <c r="H542" s="73">
        <v>2</v>
      </c>
      <c r="I542" s="73" t="s">
        <v>1279</v>
      </c>
      <c r="J542" s="73" t="s">
        <v>1280</v>
      </c>
      <c r="K542" s="73" t="s">
        <v>2863</v>
      </c>
      <c r="L542" s="73" t="s">
        <v>1282</v>
      </c>
      <c r="M542" s="73" t="s">
        <v>1289</v>
      </c>
      <c r="N542" s="73" t="s">
        <v>1290</v>
      </c>
      <c r="O542" s="73" t="s">
        <v>62</v>
      </c>
      <c r="P542" s="73" t="s">
        <v>61</v>
      </c>
      <c r="Q542" s="73" t="s">
        <v>62</v>
      </c>
      <c r="R542" s="73" t="s">
        <v>76</v>
      </c>
      <c r="S542" s="73" t="s">
        <v>77</v>
      </c>
      <c r="T542" s="73" t="s">
        <v>61</v>
      </c>
      <c r="U542" s="73" t="s">
        <v>1291</v>
      </c>
      <c r="V542" s="73" t="s">
        <v>72</v>
      </c>
      <c r="W542" s="73" t="s">
        <v>62</v>
      </c>
      <c r="X542" s="73" t="s">
        <v>73</v>
      </c>
      <c r="Y542" s="73" t="s">
        <v>3192</v>
      </c>
      <c r="Z542" s="73" t="s">
        <v>3812</v>
      </c>
      <c r="AA542" s="73">
        <f>IF(Table5[[#This Row],[task_success]]="Yes",1,0)</f>
        <v>1</v>
      </c>
      <c r="AB542" s="73">
        <f>IF(Table5[[#This Row],[task_success]]="Partial",1,0)</f>
        <v>0</v>
      </c>
      <c r="AC542" s="73">
        <f>IF(Table5[[#This Row],[task_success]]="No",1,0)</f>
        <v>0</v>
      </c>
      <c r="AD542" s="73">
        <v>0</v>
      </c>
      <c r="AE542" s="73">
        <v>1</v>
      </c>
      <c r="AF542" s="73">
        <v>0</v>
      </c>
      <c r="AG542" s="74">
        <f>IF(OR(Table5[[#This Row],[severity]]="Medium",Table5[[#This Row],[severity]]="High"),1,0)</f>
        <v>0</v>
      </c>
      <c r="AH542" s="73" t="str">
        <f>TRIM(Table5[[#This Row],[severity]])</f>
        <v>Low</v>
      </c>
    </row>
    <row r="543" spans="1:34" ht="409.6" hidden="1">
      <c r="A543" s="75" t="s">
        <v>1274</v>
      </c>
      <c r="B543" s="76" t="s">
        <v>1275</v>
      </c>
      <c r="C543" s="76" t="s">
        <v>149</v>
      </c>
      <c r="D54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43" s="76" t="s">
        <v>1276</v>
      </c>
      <c r="F543" s="76" t="s">
        <v>1277</v>
      </c>
      <c r="G543" s="76" t="s">
        <v>1278</v>
      </c>
      <c r="H543" s="76">
        <v>2</v>
      </c>
      <c r="I543" s="76" t="s">
        <v>1279</v>
      </c>
      <c r="J543" s="76" t="s">
        <v>1292</v>
      </c>
      <c r="K543" s="76" t="s">
        <v>2863</v>
      </c>
      <c r="L543" s="76" t="s">
        <v>1282</v>
      </c>
      <c r="M543" s="76" t="s">
        <v>1300</v>
      </c>
      <c r="N543" s="76" t="s">
        <v>1301</v>
      </c>
      <c r="O543" s="76" t="s">
        <v>62</v>
      </c>
      <c r="P543" s="76" t="s">
        <v>61</v>
      </c>
      <c r="Q543" s="76" t="s">
        <v>62</v>
      </c>
      <c r="R543" s="76" t="s">
        <v>3424</v>
      </c>
      <c r="S543" s="76" t="s">
        <v>77</v>
      </c>
      <c r="T543" s="76" t="s">
        <v>61</v>
      </c>
      <c r="U543" s="76" t="s">
        <v>1302</v>
      </c>
      <c r="V543" s="76" t="s">
        <v>72</v>
      </c>
      <c r="W543" s="76" t="s">
        <v>62</v>
      </c>
      <c r="X543" s="76" t="s">
        <v>73</v>
      </c>
      <c r="Y543" s="76" t="s">
        <v>3192</v>
      </c>
      <c r="Z543" s="76" t="s">
        <v>3813</v>
      </c>
      <c r="AA543" s="73">
        <f>IF(Table5[[#This Row],[task_success]]="Yes",1,0)</f>
        <v>1</v>
      </c>
      <c r="AB543" s="73">
        <f>IF(Table5[[#This Row],[task_success]]="Partial",1,0)</f>
        <v>0</v>
      </c>
      <c r="AC543" s="73">
        <f>IF(Table5[[#This Row],[task_success]]="No",1,0)</f>
        <v>0</v>
      </c>
      <c r="AD543" s="73">
        <v>0</v>
      </c>
      <c r="AE543" s="73">
        <v>1</v>
      </c>
      <c r="AF543" s="73">
        <v>0</v>
      </c>
      <c r="AG543" s="74">
        <f>IF(OR(Table5[[#This Row],[severity]]="Medium",Table5[[#This Row],[severity]]="High"),1,0)</f>
        <v>0</v>
      </c>
      <c r="AH543" s="73" t="str">
        <f>TRIM(Table5[[#This Row],[severity]])</f>
        <v>Low</v>
      </c>
    </row>
    <row r="544" spans="1:34" ht="409.6" hidden="1">
      <c r="A544" s="72" t="s">
        <v>1274</v>
      </c>
      <c r="B544" s="73" t="s">
        <v>1275</v>
      </c>
      <c r="C544" s="73" t="s">
        <v>305</v>
      </c>
      <c r="D54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44" s="73" t="s">
        <v>1303</v>
      </c>
      <c r="F544" s="73" t="s">
        <v>1304</v>
      </c>
      <c r="G544" s="73" t="s">
        <v>1305</v>
      </c>
      <c r="H544" s="73">
        <v>1</v>
      </c>
      <c r="I544" s="73" t="s">
        <v>1306</v>
      </c>
      <c r="J544" s="73" t="s">
        <v>1306</v>
      </c>
      <c r="K544" s="73" t="s">
        <v>2869</v>
      </c>
      <c r="L544" s="73" t="s">
        <v>1308</v>
      </c>
      <c r="M544" s="73" t="s">
        <v>1300</v>
      </c>
      <c r="N544" s="73" t="s">
        <v>1313</v>
      </c>
      <c r="O544" s="73" t="s">
        <v>102</v>
      </c>
      <c r="P544" s="73" t="s">
        <v>61</v>
      </c>
      <c r="Q544" s="73" t="s">
        <v>62</v>
      </c>
      <c r="R544" s="73" t="s">
        <v>3770</v>
      </c>
      <c r="S544" s="73" t="s">
        <v>64</v>
      </c>
      <c r="T544" s="73" t="s">
        <v>62</v>
      </c>
      <c r="U544" s="73" t="s">
        <v>1315</v>
      </c>
      <c r="V544" s="73" t="s">
        <v>162</v>
      </c>
      <c r="W544" s="73" t="s">
        <v>62</v>
      </c>
      <c r="X544" s="73" t="s">
        <v>73</v>
      </c>
      <c r="Y544" s="73" t="s">
        <v>3192</v>
      </c>
      <c r="Z544" s="73" t="s">
        <v>3769</v>
      </c>
      <c r="AA544" s="73">
        <f>IF(Table5[[#This Row],[task_success]]="Yes",1,0)</f>
        <v>0</v>
      </c>
      <c r="AB544" s="73">
        <f>IF(Table5[[#This Row],[task_success]]="Partial",1,0)</f>
        <v>1</v>
      </c>
      <c r="AC544" s="73">
        <f>IF(Table5[[#This Row],[task_success]]="No",1,0)</f>
        <v>0</v>
      </c>
      <c r="AD544" s="73">
        <v>0</v>
      </c>
      <c r="AE544" s="73">
        <v>1</v>
      </c>
      <c r="AF544" s="73">
        <v>0</v>
      </c>
      <c r="AG544" s="74">
        <f>IF(OR(Table5[[#This Row],[severity]]="Medium",Table5[[#This Row],[severity]]="High"),1,0)</f>
        <v>1</v>
      </c>
      <c r="AH544" s="73" t="str">
        <f>TRIM(Table5[[#This Row],[severity]])</f>
        <v>High</v>
      </c>
    </row>
    <row r="545" spans="1:34" ht="409.6" hidden="1">
      <c r="A545" s="75" t="s">
        <v>1316</v>
      </c>
      <c r="B545" s="76" t="s">
        <v>1317</v>
      </c>
      <c r="C545" s="76" t="s">
        <v>51</v>
      </c>
      <c r="D54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45" s="76" t="s">
        <v>1318</v>
      </c>
      <c r="F545" s="76">
        <v>5741160</v>
      </c>
      <c r="G545" s="76" t="s">
        <v>1319</v>
      </c>
      <c r="H545" s="76">
        <v>1</v>
      </c>
      <c r="I545" s="76" t="s">
        <v>1320</v>
      </c>
      <c r="J545" s="76" t="s">
        <v>1320</v>
      </c>
      <c r="K545" s="76" t="s">
        <v>2870</v>
      </c>
      <c r="L545" s="76" t="s">
        <v>1322</v>
      </c>
      <c r="M545" s="76" t="s">
        <v>1329</v>
      </c>
      <c r="N545" s="76" t="s">
        <v>1330</v>
      </c>
      <c r="O545" s="76" t="s">
        <v>61</v>
      </c>
      <c r="P545" s="76" t="s">
        <v>61</v>
      </c>
      <c r="Q545" s="76" t="s">
        <v>62</v>
      </c>
      <c r="R545" s="76" t="s">
        <v>3511</v>
      </c>
      <c r="S545" s="76" t="s">
        <v>64</v>
      </c>
      <c r="T545" s="76" t="s">
        <v>62</v>
      </c>
      <c r="U545" s="76" t="s">
        <v>1331</v>
      </c>
      <c r="V545" s="76" t="s">
        <v>162</v>
      </c>
      <c r="W545" s="76" t="s">
        <v>62</v>
      </c>
      <c r="X545" s="76" t="s">
        <v>73</v>
      </c>
      <c r="Y545" s="76" t="s">
        <v>3192</v>
      </c>
      <c r="Z545" s="76" t="s">
        <v>3510</v>
      </c>
      <c r="AA545" s="73">
        <f>IF(Table5[[#This Row],[task_success]]="Yes",1,0)</f>
        <v>0</v>
      </c>
      <c r="AB545" s="73">
        <f>IF(Table5[[#This Row],[task_success]]="Partial",1,0)</f>
        <v>0</v>
      </c>
      <c r="AC545" s="73">
        <f>IF(Table5[[#This Row],[task_success]]="No",1,0)</f>
        <v>1</v>
      </c>
      <c r="AD545" s="73">
        <v>0</v>
      </c>
      <c r="AE545" s="73">
        <v>1</v>
      </c>
      <c r="AF545" s="73">
        <v>0</v>
      </c>
      <c r="AG545" s="74">
        <f>IF(OR(Table5[[#This Row],[severity]]="Medium",Table5[[#This Row],[severity]]="High"),1,0)</f>
        <v>1</v>
      </c>
      <c r="AH545" s="73" t="str">
        <f>TRIM(Table5[[#This Row],[severity]])</f>
        <v>High</v>
      </c>
    </row>
    <row r="546" spans="1:34" ht="409.6" hidden="1">
      <c r="A546" s="72" t="s">
        <v>1316</v>
      </c>
      <c r="B546" s="73" t="s">
        <v>1317</v>
      </c>
      <c r="C546" s="73" t="s">
        <v>149</v>
      </c>
      <c r="D54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46" s="73" t="s">
        <v>1332</v>
      </c>
      <c r="F546" s="73" t="s">
        <v>1333</v>
      </c>
      <c r="G546" s="73" t="s">
        <v>1334</v>
      </c>
      <c r="H546" s="73">
        <v>1</v>
      </c>
      <c r="I546" s="73" t="s">
        <v>1335</v>
      </c>
      <c r="J546" s="73" t="s">
        <v>1336</v>
      </c>
      <c r="K546" s="73" t="s">
        <v>4047</v>
      </c>
      <c r="L546" s="73" t="s">
        <v>1338</v>
      </c>
      <c r="M546" s="73" t="s">
        <v>1346</v>
      </c>
      <c r="N546" s="73" t="s">
        <v>1347</v>
      </c>
      <c r="O546" s="73" t="s">
        <v>102</v>
      </c>
      <c r="P546" s="73" t="s">
        <v>61</v>
      </c>
      <c r="Q546" s="73" t="s">
        <v>62</v>
      </c>
      <c r="R546" s="73" t="s">
        <v>536</v>
      </c>
      <c r="S546" s="73" t="s">
        <v>64</v>
      </c>
      <c r="T546" s="73" t="s">
        <v>62</v>
      </c>
      <c r="U546" s="73" t="s">
        <v>1349</v>
      </c>
      <c r="V546" s="73" t="s">
        <v>162</v>
      </c>
      <c r="W546" s="73" t="s">
        <v>61</v>
      </c>
      <c r="X546" s="73" t="s">
        <v>1350</v>
      </c>
      <c r="Y546" s="73" t="s">
        <v>3192</v>
      </c>
      <c r="Z546" s="73" t="s">
        <v>3845</v>
      </c>
      <c r="AA546" s="73">
        <f>IF(Table5[[#This Row],[task_success]]="Yes",1,0)</f>
        <v>0</v>
      </c>
      <c r="AB546" s="73">
        <f>IF(Table5[[#This Row],[task_success]]="Partial",1,0)</f>
        <v>1</v>
      </c>
      <c r="AC546" s="73">
        <f>IF(Table5[[#This Row],[task_success]]="No",1,0)</f>
        <v>0</v>
      </c>
      <c r="AD546" s="73">
        <v>0</v>
      </c>
      <c r="AE546" s="73">
        <v>1</v>
      </c>
      <c r="AF546" s="73">
        <v>0</v>
      </c>
      <c r="AG546" s="74">
        <f>IF(OR(Table5[[#This Row],[severity]]="Medium",Table5[[#This Row],[severity]]="High"),1,0)</f>
        <v>1</v>
      </c>
      <c r="AH546" s="73" t="str">
        <f>TRIM(Table5[[#This Row],[severity]])</f>
        <v>High</v>
      </c>
    </row>
    <row r="547" spans="1:34" ht="409.6" hidden="1">
      <c r="A547" s="75" t="s">
        <v>1351</v>
      </c>
      <c r="B547" s="76" t="s">
        <v>1352</v>
      </c>
      <c r="C547" s="76" t="s">
        <v>51</v>
      </c>
      <c r="D54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47" s="76" t="s">
        <v>1353</v>
      </c>
      <c r="F547" s="76" t="s">
        <v>1354</v>
      </c>
      <c r="G547" s="76" t="s">
        <v>1355</v>
      </c>
      <c r="H547" s="76">
        <v>2</v>
      </c>
      <c r="I547" s="76" t="s">
        <v>1356</v>
      </c>
      <c r="J547" s="76" t="s">
        <v>1357</v>
      </c>
      <c r="K547" s="76" t="s">
        <v>2877</v>
      </c>
      <c r="L547" s="76" t="s">
        <v>1359</v>
      </c>
      <c r="M547" s="76" t="s">
        <v>1198</v>
      </c>
      <c r="N547" s="76" t="s">
        <v>1364</v>
      </c>
      <c r="O547" s="76" t="s">
        <v>61</v>
      </c>
      <c r="P547" s="76" t="s">
        <v>61</v>
      </c>
      <c r="Q547" s="76" t="s">
        <v>62</v>
      </c>
      <c r="R547" s="76" t="s">
        <v>3434</v>
      </c>
      <c r="S547" s="76" t="s">
        <v>64</v>
      </c>
      <c r="T547" s="76" t="s">
        <v>62</v>
      </c>
      <c r="U547" s="76" t="s">
        <v>1362</v>
      </c>
      <c r="V547" s="76" t="s">
        <v>66</v>
      </c>
      <c r="W547" s="76" t="s">
        <v>62</v>
      </c>
      <c r="X547" s="76" t="s">
        <v>73</v>
      </c>
      <c r="Y547" s="76" t="s">
        <v>3192</v>
      </c>
      <c r="Z547" s="76" t="s">
        <v>3269</v>
      </c>
      <c r="AA547" s="73">
        <f>IF(Table5[[#This Row],[task_success]]="Yes",1,0)</f>
        <v>0</v>
      </c>
      <c r="AB547" s="73">
        <f>IF(Table5[[#This Row],[task_success]]="Partial",1,0)</f>
        <v>0</v>
      </c>
      <c r="AC547" s="73">
        <f>IF(Table5[[#This Row],[task_success]]="No",1,0)</f>
        <v>1</v>
      </c>
      <c r="AD547" s="73">
        <v>0</v>
      </c>
      <c r="AE547" s="73">
        <v>1</v>
      </c>
      <c r="AF547" s="73">
        <v>0</v>
      </c>
      <c r="AG547" s="74">
        <f>IF(OR(Table5[[#This Row],[severity]]="Medium",Table5[[#This Row],[severity]]="High"),1,0)</f>
        <v>1</v>
      </c>
      <c r="AH547" s="73" t="str">
        <f>TRIM(Table5[[#This Row],[severity]])</f>
        <v>High</v>
      </c>
    </row>
    <row r="548" spans="1:34" ht="284.25" hidden="1">
      <c r="A548" s="72" t="s">
        <v>1351</v>
      </c>
      <c r="B548" s="73" t="s">
        <v>1352</v>
      </c>
      <c r="C548" s="73" t="s">
        <v>51</v>
      </c>
      <c r="D54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48" s="73" t="s">
        <v>1353</v>
      </c>
      <c r="F548" s="73" t="s">
        <v>1354</v>
      </c>
      <c r="G548" s="73" t="s">
        <v>1355</v>
      </c>
      <c r="H548" s="73">
        <v>2</v>
      </c>
      <c r="I548" s="73" t="s">
        <v>1356</v>
      </c>
      <c r="J548" s="73" t="s">
        <v>1365</v>
      </c>
      <c r="K548" s="73" t="s">
        <v>2877</v>
      </c>
      <c r="L548" s="73" t="s">
        <v>1359</v>
      </c>
      <c r="M548" s="73" t="s">
        <v>1371</v>
      </c>
      <c r="N548" s="73" t="s">
        <v>1372</v>
      </c>
      <c r="O548" s="73" t="s">
        <v>62</v>
      </c>
      <c r="P548" s="73" t="s">
        <v>61</v>
      </c>
      <c r="Q548" s="73" t="s">
        <v>62</v>
      </c>
      <c r="R548" s="73" t="s">
        <v>76</v>
      </c>
      <c r="S548" s="73" t="s">
        <v>77</v>
      </c>
      <c r="T548" s="73" t="s">
        <v>61</v>
      </c>
      <c r="U548" s="73" t="s">
        <v>1368</v>
      </c>
      <c r="V548" s="73" t="s">
        <v>72</v>
      </c>
      <c r="W548" s="73" t="s">
        <v>62</v>
      </c>
      <c r="X548" s="73" t="s">
        <v>73</v>
      </c>
      <c r="Y548" s="73" t="s">
        <v>3192</v>
      </c>
      <c r="Z548" s="73" t="s">
        <v>3653</v>
      </c>
      <c r="AA548" s="73">
        <f>IF(Table5[[#This Row],[task_success]]="Yes",1,0)</f>
        <v>1</v>
      </c>
      <c r="AB548" s="73">
        <f>IF(Table5[[#This Row],[task_success]]="Partial",1,0)</f>
        <v>0</v>
      </c>
      <c r="AC548" s="73">
        <f>IF(Table5[[#This Row],[task_success]]="No",1,0)</f>
        <v>0</v>
      </c>
      <c r="AD548" s="73">
        <v>0</v>
      </c>
      <c r="AE548" s="73">
        <v>1</v>
      </c>
      <c r="AF548" s="73">
        <v>0</v>
      </c>
      <c r="AG548" s="74">
        <f>IF(OR(Table5[[#This Row],[severity]]="Medium",Table5[[#This Row],[severity]]="High"),1,0)</f>
        <v>0</v>
      </c>
      <c r="AH548" s="73" t="str">
        <f>TRIM(Table5[[#This Row],[severity]])</f>
        <v>Low</v>
      </c>
    </row>
    <row r="549" spans="1:34" ht="409.6" hidden="1">
      <c r="A549" s="75" t="s">
        <v>1351</v>
      </c>
      <c r="B549" s="76" t="s">
        <v>1352</v>
      </c>
      <c r="C549" s="76" t="s">
        <v>51</v>
      </c>
      <c r="D54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49" s="76" t="s">
        <v>1373</v>
      </c>
      <c r="F549" s="76" t="s">
        <v>2878</v>
      </c>
      <c r="G549" s="76" t="s">
        <v>1375</v>
      </c>
      <c r="H549" s="76">
        <v>3</v>
      </c>
      <c r="I549" s="76" t="s">
        <v>1376</v>
      </c>
      <c r="J549" s="76" t="s">
        <v>1377</v>
      </c>
      <c r="K549" s="76" t="s">
        <v>2880</v>
      </c>
      <c r="L549" s="76" t="s">
        <v>1379</v>
      </c>
      <c r="M549" s="76" t="s">
        <v>1385</v>
      </c>
      <c r="N549" s="76" t="s">
        <v>1386</v>
      </c>
      <c r="O549" s="76" t="s">
        <v>61</v>
      </c>
      <c r="P549" s="76" t="s">
        <v>61</v>
      </c>
      <c r="Q549" s="76" t="s">
        <v>62</v>
      </c>
      <c r="R549" s="76" t="s">
        <v>63</v>
      </c>
      <c r="S549" s="76" t="s">
        <v>64</v>
      </c>
      <c r="T549" s="76" t="s">
        <v>62</v>
      </c>
      <c r="U549" s="76" t="s">
        <v>1384</v>
      </c>
      <c r="V549" s="76" t="s">
        <v>66</v>
      </c>
      <c r="W549" s="76" t="s">
        <v>62</v>
      </c>
      <c r="X549" s="76" t="s">
        <v>73</v>
      </c>
      <c r="Y549" s="76" t="s">
        <v>3192</v>
      </c>
      <c r="Z549" s="76" t="s">
        <v>3625</v>
      </c>
      <c r="AA549" s="73">
        <f>IF(Table5[[#This Row],[task_success]]="Yes",1,0)</f>
        <v>0</v>
      </c>
      <c r="AB549" s="73">
        <f>IF(Table5[[#This Row],[task_success]]="Partial",1,0)</f>
        <v>0</v>
      </c>
      <c r="AC549" s="73">
        <f>IF(Table5[[#This Row],[task_success]]="No",1,0)</f>
        <v>1</v>
      </c>
      <c r="AD549" s="73">
        <v>0</v>
      </c>
      <c r="AE549" s="73">
        <v>1</v>
      </c>
      <c r="AF549" s="73">
        <v>0</v>
      </c>
      <c r="AG549" s="74">
        <f>IF(OR(Table5[[#This Row],[severity]]="Medium",Table5[[#This Row],[severity]]="High"),1,0)</f>
        <v>1</v>
      </c>
      <c r="AH549" s="73" t="str">
        <f>TRIM(Table5[[#This Row],[severity]])</f>
        <v>High</v>
      </c>
    </row>
    <row r="550" spans="1:34" ht="284.25" hidden="1">
      <c r="A550" s="72" t="s">
        <v>1351</v>
      </c>
      <c r="B550" s="73" t="s">
        <v>1352</v>
      </c>
      <c r="C550" s="73" t="s">
        <v>51</v>
      </c>
      <c r="D55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50" s="73" t="s">
        <v>1373</v>
      </c>
      <c r="F550" s="73" t="s">
        <v>2878</v>
      </c>
      <c r="G550" s="73" t="s">
        <v>1375</v>
      </c>
      <c r="H550" s="73">
        <v>3</v>
      </c>
      <c r="I550" s="73" t="s">
        <v>1376</v>
      </c>
      <c r="J550" s="73" t="s">
        <v>1387</v>
      </c>
      <c r="K550" s="73" t="s">
        <v>2880</v>
      </c>
      <c r="L550" s="73" t="s">
        <v>1379</v>
      </c>
      <c r="M550" s="73" t="s">
        <v>1394</v>
      </c>
      <c r="N550" s="73" t="s">
        <v>1395</v>
      </c>
      <c r="O550" s="73" t="s">
        <v>62</v>
      </c>
      <c r="P550" s="73" t="s">
        <v>61</v>
      </c>
      <c r="Q550" s="73" t="s">
        <v>62</v>
      </c>
      <c r="R550" s="73" t="s">
        <v>76</v>
      </c>
      <c r="S550" s="73" t="s">
        <v>77</v>
      </c>
      <c r="T550" s="73" t="s">
        <v>61</v>
      </c>
      <c r="U550" s="73" t="s">
        <v>1368</v>
      </c>
      <c r="V550" s="73" t="s">
        <v>72</v>
      </c>
      <c r="W550" s="73" t="s">
        <v>62</v>
      </c>
      <c r="X550" s="73" t="s">
        <v>73</v>
      </c>
      <c r="Y550" s="73" t="s">
        <v>3192</v>
      </c>
      <c r="Z550" s="73" t="s">
        <v>3624</v>
      </c>
      <c r="AA550" s="73">
        <f>IF(Table5[[#This Row],[task_success]]="Yes",1,0)</f>
        <v>1</v>
      </c>
      <c r="AB550" s="73">
        <f>IF(Table5[[#This Row],[task_success]]="Partial",1,0)</f>
        <v>0</v>
      </c>
      <c r="AC550" s="73">
        <f>IF(Table5[[#This Row],[task_success]]="No",1,0)</f>
        <v>0</v>
      </c>
      <c r="AD550" s="73">
        <v>0</v>
      </c>
      <c r="AE550" s="73">
        <v>1</v>
      </c>
      <c r="AF550" s="73">
        <v>0</v>
      </c>
      <c r="AG550" s="74">
        <f>IF(OR(Table5[[#This Row],[severity]]="Medium",Table5[[#This Row],[severity]]="High"),1,0)</f>
        <v>0</v>
      </c>
      <c r="AH550" s="73" t="str">
        <f>TRIM(Table5[[#This Row],[severity]])</f>
        <v>Low</v>
      </c>
    </row>
    <row r="551" spans="1:34" ht="284.25" hidden="1">
      <c r="A551" s="75" t="s">
        <v>1351</v>
      </c>
      <c r="B551" s="76" t="s">
        <v>1352</v>
      </c>
      <c r="C551" s="76" t="s">
        <v>51</v>
      </c>
      <c r="D55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51" s="76" t="s">
        <v>1373</v>
      </c>
      <c r="F551" s="76" t="s">
        <v>2878</v>
      </c>
      <c r="G551" s="76" t="s">
        <v>1375</v>
      </c>
      <c r="H551" s="76">
        <v>3</v>
      </c>
      <c r="I551" s="76" t="s">
        <v>1376</v>
      </c>
      <c r="J551" s="76" t="s">
        <v>1396</v>
      </c>
      <c r="K551" s="76" t="s">
        <v>2880</v>
      </c>
      <c r="L551" s="76" t="s">
        <v>1379</v>
      </c>
      <c r="M551" s="76" t="s">
        <v>1401</v>
      </c>
      <c r="N551" s="76" t="s">
        <v>1402</v>
      </c>
      <c r="O551" s="76" t="s">
        <v>62</v>
      </c>
      <c r="P551" s="76" t="s">
        <v>61</v>
      </c>
      <c r="Q551" s="76" t="s">
        <v>62</v>
      </c>
      <c r="R551" s="76" t="s">
        <v>76</v>
      </c>
      <c r="S551" s="76" t="s">
        <v>77</v>
      </c>
      <c r="T551" s="76" t="s">
        <v>61</v>
      </c>
      <c r="U551" s="76" t="s">
        <v>1368</v>
      </c>
      <c r="V551" s="76" t="s">
        <v>72</v>
      </c>
      <c r="W551" s="76" t="s">
        <v>62</v>
      </c>
      <c r="X551" s="76" t="s">
        <v>73</v>
      </c>
      <c r="Y551" s="76" t="s">
        <v>3192</v>
      </c>
      <c r="Z551" s="76" t="s">
        <v>3623</v>
      </c>
      <c r="AA551" s="73">
        <f>IF(Table5[[#This Row],[task_success]]="Yes",1,0)</f>
        <v>1</v>
      </c>
      <c r="AB551" s="73">
        <f>IF(Table5[[#This Row],[task_success]]="Partial",1,0)</f>
        <v>0</v>
      </c>
      <c r="AC551" s="73">
        <f>IF(Table5[[#This Row],[task_success]]="No",1,0)</f>
        <v>0</v>
      </c>
      <c r="AD551" s="73">
        <v>0</v>
      </c>
      <c r="AE551" s="73">
        <v>1</v>
      </c>
      <c r="AF551" s="73">
        <v>0</v>
      </c>
      <c r="AG551" s="74">
        <f>IF(OR(Table5[[#This Row],[severity]]="Medium",Table5[[#This Row],[severity]]="High"),1,0)</f>
        <v>0</v>
      </c>
      <c r="AH551" s="73" t="str">
        <f>TRIM(Table5[[#This Row],[severity]])</f>
        <v>Low</v>
      </c>
    </row>
    <row r="552" spans="1:34" ht="284.25" hidden="1">
      <c r="A552" s="72" t="s">
        <v>1351</v>
      </c>
      <c r="B552" s="73" t="s">
        <v>1352</v>
      </c>
      <c r="C552" s="73" t="s">
        <v>80</v>
      </c>
      <c r="D55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52" s="73" t="s">
        <v>1403</v>
      </c>
      <c r="F552" s="73" t="s">
        <v>1404</v>
      </c>
      <c r="G552" s="73">
        <v>3462999</v>
      </c>
      <c r="H552" s="73">
        <v>2</v>
      </c>
      <c r="I552" s="73" t="s">
        <v>1405</v>
      </c>
      <c r="J552" s="73" t="s">
        <v>1406</v>
      </c>
      <c r="K552" s="73" t="s">
        <v>1407</v>
      </c>
      <c r="L552" s="73" t="s">
        <v>1408</v>
      </c>
      <c r="M552" s="73" t="s">
        <v>1413</v>
      </c>
      <c r="N552" s="73" t="s">
        <v>1414</v>
      </c>
      <c r="O552" s="73" t="s">
        <v>62</v>
      </c>
      <c r="P552" s="73" t="s">
        <v>61</v>
      </c>
      <c r="Q552" s="73" t="s">
        <v>62</v>
      </c>
      <c r="R552" s="73" t="s">
        <v>76</v>
      </c>
      <c r="S552" s="73" t="s">
        <v>77</v>
      </c>
      <c r="T552" s="73" t="s">
        <v>61</v>
      </c>
      <c r="U552" s="73" t="s">
        <v>1368</v>
      </c>
      <c r="V552" s="73" t="s">
        <v>72</v>
      </c>
      <c r="W552" s="73" t="s">
        <v>62</v>
      </c>
      <c r="X552" s="73" t="s">
        <v>73</v>
      </c>
      <c r="Y552" s="73" t="s">
        <v>3192</v>
      </c>
      <c r="Z552" s="73" t="s">
        <v>3824</v>
      </c>
      <c r="AA552" s="73">
        <f>IF(Table5[[#This Row],[task_success]]="Yes",1,0)</f>
        <v>1</v>
      </c>
      <c r="AB552" s="73">
        <f>IF(Table5[[#This Row],[task_success]]="Partial",1,0)</f>
        <v>0</v>
      </c>
      <c r="AC552" s="73">
        <f>IF(Table5[[#This Row],[task_success]]="No",1,0)</f>
        <v>0</v>
      </c>
      <c r="AD552" s="73">
        <v>0</v>
      </c>
      <c r="AE552" s="73">
        <v>1</v>
      </c>
      <c r="AF552" s="73">
        <v>0</v>
      </c>
      <c r="AG552" s="74">
        <f>IF(OR(Table5[[#This Row],[severity]]="Medium",Table5[[#This Row],[severity]]="High"),1,0)</f>
        <v>0</v>
      </c>
      <c r="AH552" s="73" t="str">
        <f>TRIM(Table5[[#This Row],[severity]])</f>
        <v>Low</v>
      </c>
    </row>
    <row r="553" spans="1:34" ht="284.25" hidden="1">
      <c r="A553" s="75" t="s">
        <v>1351</v>
      </c>
      <c r="B553" s="76" t="s">
        <v>1352</v>
      </c>
      <c r="C553" s="76" t="s">
        <v>80</v>
      </c>
      <c r="D55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53" s="76" t="s">
        <v>1403</v>
      </c>
      <c r="F553" s="76" t="s">
        <v>1404</v>
      </c>
      <c r="G553" s="76">
        <v>3462999</v>
      </c>
      <c r="H553" s="76">
        <v>2</v>
      </c>
      <c r="I553" s="76" t="s">
        <v>1405</v>
      </c>
      <c r="J553" s="76" t="s">
        <v>1415</v>
      </c>
      <c r="K553" s="76" t="s">
        <v>1407</v>
      </c>
      <c r="L553" s="76" t="s">
        <v>1408</v>
      </c>
      <c r="M553" s="76" t="s">
        <v>1420</v>
      </c>
      <c r="N553" s="76" t="s">
        <v>1421</v>
      </c>
      <c r="O553" s="76" t="s">
        <v>62</v>
      </c>
      <c r="P553" s="76" t="s">
        <v>61</v>
      </c>
      <c r="Q553" s="76" t="s">
        <v>62</v>
      </c>
      <c r="R553" s="76" t="s">
        <v>76</v>
      </c>
      <c r="S553" s="76" t="s">
        <v>77</v>
      </c>
      <c r="T553" s="76" t="s">
        <v>61</v>
      </c>
      <c r="U553" s="76" t="s">
        <v>1368</v>
      </c>
      <c r="V553" s="76" t="s">
        <v>72</v>
      </c>
      <c r="W553" s="76" t="s">
        <v>62</v>
      </c>
      <c r="X553" s="76" t="s">
        <v>73</v>
      </c>
      <c r="Y553" s="76" t="s">
        <v>3192</v>
      </c>
      <c r="Z553" s="76" t="s">
        <v>3825</v>
      </c>
      <c r="AA553" s="73">
        <f>IF(Table5[[#This Row],[task_success]]="Yes",1,0)</f>
        <v>1</v>
      </c>
      <c r="AB553" s="73">
        <f>IF(Table5[[#This Row],[task_success]]="Partial",1,0)</f>
        <v>0</v>
      </c>
      <c r="AC553" s="73">
        <f>IF(Table5[[#This Row],[task_success]]="No",1,0)</f>
        <v>0</v>
      </c>
      <c r="AD553" s="73">
        <v>0</v>
      </c>
      <c r="AE553" s="73">
        <v>1</v>
      </c>
      <c r="AF553" s="73">
        <v>0</v>
      </c>
      <c r="AG553" s="74">
        <f>IF(OR(Table5[[#This Row],[severity]]="Medium",Table5[[#This Row],[severity]]="High"),1,0)</f>
        <v>0</v>
      </c>
      <c r="AH553" s="73" t="str">
        <f>TRIM(Table5[[#This Row],[severity]])</f>
        <v>Low</v>
      </c>
    </row>
    <row r="554" spans="1:34" ht="409.6" hidden="1">
      <c r="A554" s="72" t="s">
        <v>1351</v>
      </c>
      <c r="B554" s="73" t="s">
        <v>1352</v>
      </c>
      <c r="C554" s="73" t="s">
        <v>80</v>
      </c>
      <c r="D55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54" s="73" t="s">
        <v>1422</v>
      </c>
      <c r="F554" s="73" t="s">
        <v>1423</v>
      </c>
      <c r="G554" s="73" t="s">
        <v>1404</v>
      </c>
      <c r="H554" s="73">
        <v>1</v>
      </c>
      <c r="I554" s="73" t="s">
        <v>1424</v>
      </c>
      <c r="J554" s="73" t="s">
        <v>1424</v>
      </c>
      <c r="K554" s="73" t="s">
        <v>2886</v>
      </c>
      <c r="L554" s="73" t="s">
        <v>1426</v>
      </c>
      <c r="M554" s="73" t="s">
        <v>991</v>
      </c>
      <c r="N554" s="73" t="s">
        <v>1433</v>
      </c>
      <c r="O554" s="73" t="s">
        <v>62</v>
      </c>
      <c r="P554" s="73" t="s">
        <v>61</v>
      </c>
      <c r="Q554" s="73" t="s">
        <v>62</v>
      </c>
      <c r="R554" s="73" t="s">
        <v>76</v>
      </c>
      <c r="S554" s="73" t="s">
        <v>77</v>
      </c>
      <c r="T554" s="73" t="s">
        <v>61</v>
      </c>
      <c r="U554" s="73" t="s">
        <v>1435</v>
      </c>
      <c r="V554" s="73" t="s">
        <v>72</v>
      </c>
      <c r="W554" s="73" t="s">
        <v>61</v>
      </c>
      <c r="X554" s="73" t="s">
        <v>1436</v>
      </c>
      <c r="Y554" s="73" t="s">
        <v>3192</v>
      </c>
      <c r="Z554" s="73" t="s">
        <v>3925</v>
      </c>
      <c r="AA554" s="73">
        <f>IF(Table5[[#This Row],[task_success]]="Yes",1,0)</f>
        <v>1</v>
      </c>
      <c r="AB554" s="73">
        <f>IF(Table5[[#This Row],[task_success]]="Partial",1,0)</f>
        <v>0</v>
      </c>
      <c r="AC554" s="73">
        <f>IF(Table5[[#This Row],[task_success]]="No",1,0)</f>
        <v>0</v>
      </c>
      <c r="AD554" s="73">
        <v>0</v>
      </c>
      <c r="AE554" s="73">
        <v>1</v>
      </c>
      <c r="AF554" s="73">
        <v>0</v>
      </c>
      <c r="AG554" s="74">
        <f>IF(OR(Table5[[#This Row],[severity]]="Medium",Table5[[#This Row],[severity]]="High"),1,0)</f>
        <v>0</v>
      </c>
      <c r="AH554" s="73" t="str">
        <f>TRIM(Table5[[#This Row],[severity]])</f>
        <v>Low</v>
      </c>
    </row>
    <row r="555" spans="1:34" ht="409.6" hidden="1">
      <c r="A555" s="75" t="s">
        <v>1351</v>
      </c>
      <c r="B555" s="76" t="s">
        <v>1352</v>
      </c>
      <c r="C555" s="76" t="s">
        <v>149</v>
      </c>
      <c r="D55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55" s="76" t="s">
        <v>1437</v>
      </c>
      <c r="F555" s="76" t="s">
        <v>2887</v>
      </c>
      <c r="G555" s="76" t="s">
        <v>1439</v>
      </c>
      <c r="H555" s="76">
        <v>1</v>
      </c>
      <c r="I555" s="76" t="s">
        <v>1440</v>
      </c>
      <c r="J555" s="76" t="s">
        <v>1440</v>
      </c>
      <c r="K555" s="76" t="s">
        <v>2888</v>
      </c>
      <c r="L555" s="76" t="s">
        <v>1442</v>
      </c>
      <c r="M555" s="76" t="s">
        <v>1449</v>
      </c>
      <c r="N555" s="76" t="s">
        <v>1450</v>
      </c>
      <c r="O555" s="76" t="s">
        <v>62</v>
      </c>
      <c r="P555" s="76" t="s">
        <v>61</v>
      </c>
      <c r="Q555" s="76" t="s">
        <v>62</v>
      </c>
      <c r="R555" s="76" t="s">
        <v>3498</v>
      </c>
      <c r="S555" s="76" t="s">
        <v>64</v>
      </c>
      <c r="T555" s="76" t="s">
        <v>61</v>
      </c>
      <c r="U555" s="76" t="s">
        <v>1452</v>
      </c>
      <c r="V555" s="76" t="s">
        <v>72</v>
      </c>
      <c r="W555" s="76" t="s">
        <v>61</v>
      </c>
      <c r="X555" s="76" t="s">
        <v>1453</v>
      </c>
      <c r="Y555" s="76" t="s">
        <v>3192</v>
      </c>
      <c r="Z555" s="76" t="s">
        <v>3497</v>
      </c>
      <c r="AA555" s="73">
        <f>IF(Table5[[#This Row],[task_success]]="Yes",1,0)</f>
        <v>1</v>
      </c>
      <c r="AB555" s="73">
        <f>IF(Table5[[#This Row],[task_success]]="Partial",1,0)</f>
        <v>0</v>
      </c>
      <c r="AC555" s="73">
        <f>IF(Table5[[#This Row],[task_success]]="No",1,0)</f>
        <v>0</v>
      </c>
      <c r="AD555" s="73">
        <v>0</v>
      </c>
      <c r="AE555" s="73">
        <v>1</v>
      </c>
      <c r="AF555" s="73">
        <v>0</v>
      </c>
      <c r="AG555" s="74">
        <f>IF(OR(Table5[[#This Row],[severity]]="Medium",Table5[[#This Row],[severity]]="High"),1,0)</f>
        <v>1</v>
      </c>
      <c r="AH555" s="73" t="str">
        <f>TRIM(Table5[[#This Row],[severity]])</f>
        <v>High</v>
      </c>
    </row>
    <row r="556" spans="1:34" ht="409.6" hidden="1">
      <c r="A556" s="72" t="s">
        <v>1454</v>
      </c>
      <c r="B556" s="73" t="s">
        <v>1455</v>
      </c>
      <c r="C556" s="73" t="s">
        <v>51</v>
      </c>
      <c r="D55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56" s="73" t="s">
        <v>1456</v>
      </c>
      <c r="F556" s="73" t="s">
        <v>2891</v>
      </c>
      <c r="G556" s="73" t="s">
        <v>1458</v>
      </c>
      <c r="H556" s="73">
        <v>3</v>
      </c>
      <c r="I556" s="73" t="s">
        <v>1459</v>
      </c>
      <c r="J556" s="73" t="s">
        <v>1460</v>
      </c>
      <c r="K556" s="73" t="s">
        <v>2893</v>
      </c>
      <c r="L556" s="73" t="s">
        <v>1462</v>
      </c>
      <c r="M556" s="73" t="s">
        <v>1469</v>
      </c>
      <c r="N556" s="73" t="s">
        <v>1470</v>
      </c>
      <c r="O556" s="73" t="s">
        <v>102</v>
      </c>
      <c r="P556" s="73" t="s">
        <v>61</v>
      </c>
      <c r="Q556" s="73" t="s">
        <v>62</v>
      </c>
      <c r="R556" s="73" t="s">
        <v>3354</v>
      </c>
      <c r="S556" s="73" t="s">
        <v>125</v>
      </c>
      <c r="T556" s="73" t="s">
        <v>62</v>
      </c>
      <c r="U556" s="73" t="s">
        <v>1465</v>
      </c>
      <c r="V556" s="73" t="s">
        <v>162</v>
      </c>
      <c r="W556" s="73" t="s">
        <v>62</v>
      </c>
      <c r="X556" s="73" t="s">
        <v>73</v>
      </c>
      <c r="Y556" s="73" t="s">
        <v>3192</v>
      </c>
      <c r="Z556" s="73" t="s">
        <v>3353</v>
      </c>
      <c r="AA556" s="73">
        <f>IF(Table5[[#This Row],[task_success]]="Yes",1,0)</f>
        <v>0</v>
      </c>
      <c r="AB556" s="73">
        <f>IF(Table5[[#This Row],[task_success]]="Partial",1,0)</f>
        <v>1</v>
      </c>
      <c r="AC556" s="73">
        <f>IF(Table5[[#This Row],[task_success]]="No",1,0)</f>
        <v>0</v>
      </c>
      <c r="AD556" s="73">
        <v>0</v>
      </c>
      <c r="AE556" s="73">
        <v>1</v>
      </c>
      <c r="AF556" s="73">
        <v>0</v>
      </c>
      <c r="AG556" s="74">
        <f>IF(OR(Table5[[#This Row],[severity]]="Medium",Table5[[#This Row],[severity]]="High"),1,0)</f>
        <v>1</v>
      </c>
      <c r="AH556" s="73" t="str">
        <f>TRIM(Table5[[#This Row],[severity]])</f>
        <v>Medium</v>
      </c>
    </row>
    <row r="557" spans="1:34" ht="409.6" hidden="1">
      <c r="A557" s="75" t="s">
        <v>1454</v>
      </c>
      <c r="B557" s="76" t="s">
        <v>1455</v>
      </c>
      <c r="C557" s="76" t="s">
        <v>51</v>
      </c>
      <c r="D55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57" s="76" t="s">
        <v>1456</v>
      </c>
      <c r="F557" s="76" t="s">
        <v>2891</v>
      </c>
      <c r="G557" s="76" t="s">
        <v>1458</v>
      </c>
      <c r="H557" s="76">
        <v>3</v>
      </c>
      <c r="I557" s="76" t="s">
        <v>1459</v>
      </c>
      <c r="J557" s="76" t="s">
        <v>1471</v>
      </c>
      <c r="K557" s="76" t="s">
        <v>2893</v>
      </c>
      <c r="L557" s="76" t="s">
        <v>1462</v>
      </c>
      <c r="M557" s="76" t="s">
        <v>1477</v>
      </c>
      <c r="N557" s="76" t="s">
        <v>1478</v>
      </c>
      <c r="O557" s="76" t="s">
        <v>62</v>
      </c>
      <c r="P557" s="76" t="s">
        <v>61</v>
      </c>
      <c r="Q557" s="76" t="s">
        <v>62</v>
      </c>
      <c r="R557" s="76" t="s">
        <v>76</v>
      </c>
      <c r="S557" s="76" t="s">
        <v>77</v>
      </c>
      <c r="T557" s="76" t="s">
        <v>61</v>
      </c>
      <c r="U557" s="76" t="s">
        <v>1368</v>
      </c>
      <c r="V557" s="76" t="s">
        <v>72</v>
      </c>
      <c r="W557" s="76" t="s">
        <v>62</v>
      </c>
      <c r="X557" s="76" t="s">
        <v>73</v>
      </c>
      <c r="Y557" s="76" t="s">
        <v>3192</v>
      </c>
      <c r="Z557" s="76" t="s">
        <v>3355</v>
      </c>
      <c r="AA557" s="73">
        <f>IF(Table5[[#This Row],[task_success]]="Yes",1,0)</f>
        <v>1</v>
      </c>
      <c r="AB557" s="73">
        <f>IF(Table5[[#This Row],[task_success]]="Partial",1,0)</f>
        <v>0</v>
      </c>
      <c r="AC557" s="73">
        <f>IF(Table5[[#This Row],[task_success]]="No",1,0)</f>
        <v>0</v>
      </c>
      <c r="AD557" s="73">
        <v>0</v>
      </c>
      <c r="AE557" s="73">
        <v>1</v>
      </c>
      <c r="AF557" s="73">
        <v>0</v>
      </c>
      <c r="AG557" s="74">
        <f>IF(OR(Table5[[#This Row],[severity]]="Medium",Table5[[#This Row],[severity]]="High"),1,0)</f>
        <v>0</v>
      </c>
      <c r="AH557" s="73" t="str">
        <f>TRIM(Table5[[#This Row],[severity]])</f>
        <v>Low</v>
      </c>
    </row>
    <row r="558" spans="1:34" ht="409.6" hidden="1">
      <c r="A558" s="72" t="s">
        <v>1454</v>
      </c>
      <c r="B558" s="73" t="s">
        <v>1455</v>
      </c>
      <c r="C558" s="73" t="s">
        <v>51</v>
      </c>
      <c r="D55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58" s="73" t="s">
        <v>1456</v>
      </c>
      <c r="F558" s="73" t="s">
        <v>2891</v>
      </c>
      <c r="G558" s="73" t="s">
        <v>1458</v>
      </c>
      <c r="H558" s="73">
        <v>3</v>
      </c>
      <c r="I558" s="73" t="s">
        <v>1459</v>
      </c>
      <c r="J558" s="73" t="s">
        <v>1479</v>
      </c>
      <c r="K558" s="73" t="s">
        <v>2893</v>
      </c>
      <c r="L558" s="73" t="s">
        <v>1462</v>
      </c>
      <c r="M558" s="73" t="s">
        <v>925</v>
      </c>
      <c r="N558" s="73" t="s">
        <v>1483</v>
      </c>
      <c r="O558" s="73" t="s">
        <v>62</v>
      </c>
      <c r="P558" s="73" t="s">
        <v>61</v>
      </c>
      <c r="Q558" s="73" t="s">
        <v>62</v>
      </c>
      <c r="R558" s="73" t="s">
        <v>76</v>
      </c>
      <c r="S558" s="73" t="s">
        <v>77</v>
      </c>
      <c r="T558" s="73" t="s">
        <v>61</v>
      </c>
      <c r="U558" s="73" t="s">
        <v>1368</v>
      </c>
      <c r="V558" s="73" t="s">
        <v>72</v>
      </c>
      <c r="W558" s="73" t="s">
        <v>62</v>
      </c>
      <c r="X558" s="73" t="s">
        <v>73</v>
      </c>
      <c r="Y558" s="73" t="s">
        <v>3192</v>
      </c>
      <c r="Z558" s="73" t="s">
        <v>3356</v>
      </c>
      <c r="AA558" s="73">
        <f>IF(Table5[[#This Row],[task_success]]="Yes",1,0)</f>
        <v>1</v>
      </c>
      <c r="AB558" s="73">
        <f>IF(Table5[[#This Row],[task_success]]="Partial",1,0)</f>
        <v>0</v>
      </c>
      <c r="AC558" s="73">
        <f>IF(Table5[[#This Row],[task_success]]="No",1,0)</f>
        <v>0</v>
      </c>
      <c r="AD558" s="73">
        <v>0</v>
      </c>
      <c r="AE558" s="73">
        <v>1</v>
      </c>
      <c r="AF558" s="73">
        <v>0</v>
      </c>
      <c r="AG558" s="74">
        <f>IF(OR(Table5[[#This Row],[severity]]="Medium",Table5[[#This Row],[severity]]="High"),1,0)</f>
        <v>0</v>
      </c>
      <c r="AH558" s="73" t="str">
        <f>TRIM(Table5[[#This Row],[severity]])</f>
        <v>Low</v>
      </c>
    </row>
    <row r="559" spans="1:34" ht="409.6" hidden="1">
      <c r="A559" s="75" t="s">
        <v>1454</v>
      </c>
      <c r="B559" s="76" t="s">
        <v>1455</v>
      </c>
      <c r="C559" s="76" t="s">
        <v>51</v>
      </c>
      <c r="D55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59" s="76" t="s">
        <v>1484</v>
      </c>
      <c r="F559" s="76" t="s">
        <v>2896</v>
      </c>
      <c r="G559" s="76" t="s">
        <v>1486</v>
      </c>
      <c r="H559" s="76">
        <v>2</v>
      </c>
      <c r="I559" s="76" t="s">
        <v>1487</v>
      </c>
      <c r="J559" s="76" t="s">
        <v>1460</v>
      </c>
      <c r="K559" s="76" t="s">
        <v>2898</v>
      </c>
      <c r="L559" s="76" t="s">
        <v>1489</v>
      </c>
      <c r="M559" s="76" t="s">
        <v>1469</v>
      </c>
      <c r="N559" s="76" t="s">
        <v>1494</v>
      </c>
      <c r="O559" s="76" t="s">
        <v>62</v>
      </c>
      <c r="P559" s="76" t="s">
        <v>61</v>
      </c>
      <c r="Q559" s="76" t="s">
        <v>62</v>
      </c>
      <c r="R559" s="76" t="s">
        <v>76</v>
      </c>
      <c r="S559" s="76" t="s">
        <v>77</v>
      </c>
      <c r="T559" s="76" t="s">
        <v>61</v>
      </c>
      <c r="U559" s="76" t="s">
        <v>4074</v>
      </c>
      <c r="V559" s="76" t="s">
        <v>72</v>
      </c>
      <c r="W559" s="76" t="s">
        <v>62</v>
      </c>
      <c r="X559" s="76" t="s">
        <v>73</v>
      </c>
      <c r="Y559" s="76" t="s">
        <v>3192</v>
      </c>
      <c r="Z559" s="76" t="s">
        <v>3323</v>
      </c>
      <c r="AA559" s="73">
        <f>IF(Table5[[#This Row],[task_success]]="Yes",1,0)</f>
        <v>1</v>
      </c>
      <c r="AB559" s="73">
        <f>IF(Table5[[#This Row],[task_success]]="Partial",1,0)</f>
        <v>0</v>
      </c>
      <c r="AC559" s="73">
        <f>IF(Table5[[#This Row],[task_success]]="No",1,0)</f>
        <v>0</v>
      </c>
      <c r="AD559" s="73">
        <v>0</v>
      </c>
      <c r="AE559" s="73">
        <v>1</v>
      </c>
      <c r="AF559" s="73">
        <v>0</v>
      </c>
      <c r="AG559" s="74">
        <f>IF(OR(Table5[[#This Row],[severity]]="Medium",Table5[[#This Row],[severity]]="High"),1,0)</f>
        <v>0</v>
      </c>
      <c r="AH559" s="73" t="str">
        <f>TRIM(Table5[[#This Row],[severity]])</f>
        <v>Low</v>
      </c>
    </row>
    <row r="560" spans="1:34" ht="409.6" hidden="1">
      <c r="A560" s="72" t="s">
        <v>1454</v>
      </c>
      <c r="B560" s="73" t="s">
        <v>1455</v>
      </c>
      <c r="C560" s="73" t="s">
        <v>80</v>
      </c>
      <c r="D56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60" s="73" t="s">
        <v>1496</v>
      </c>
      <c r="F560" s="73" t="s">
        <v>1497</v>
      </c>
      <c r="G560" s="73" t="s">
        <v>1498</v>
      </c>
      <c r="H560" s="73">
        <v>1</v>
      </c>
      <c r="I560" s="73" t="s">
        <v>1499</v>
      </c>
      <c r="J560" s="73" t="s">
        <v>1499</v>
      </c>
      <c r="K560" s="73" t="s">
        <v>2899</v>
      </c>
      <c r="L560" s="73" t="s">
        <v>1501</v>
      </c>
      <c r="M560" s="73" t="s">
        <v>1509</v>
      </c>
      <c r="N560" s="73" t="s">
        <v>1510</v>
      </c>
      <c r="O560" s="73" t="s">
        <v>61</v>
      </c>
      <c r="P560" s="73" t="s">
        <v>61</v>
      </c>
      <c r="Q560" s="73" t="s">
        <v>62</v>
      </c>
      <c r="R560" s="73" t="s">
        <v>138</v>
      </c>
      <c r="S560" s="73" t="s">
        <v>64</v>
      </c>
      <c r="T560" s="73" t="s">
        <v>62</v>
      </c>
      <c r="U560" s="73" t="s">
        <v>1511</v>
      </c>
      <c r="V560" s="73" t="s">
        <v>66</v>
      </c>
      <c r="W560" s="73" t="s">
        <v>62</v>
      </c>
      <c r="X560" s="73" t="s">
        <v>73</v>
      </c>
      <c r="Y560" s="73" t="s">
        <v>3192</v>
      </c>
      <c r="Z560" s="73" t="s">
        <v>3270</v>
      </c>
      <c r="AA560" s="73">
        <f>IF(Table5[[#This Row],[task_success]]="Yes",1,0)</f>
        <v>0</v>
      </c>
      <c r="AB560" s="73">
        <f>IF(Table5[[#This Row],[task_success]]="Partial",1,0)</f>
        <v>0</v>
      </c>
      <c r="AC560" s="73">
        <f>IF(Table5[[#This Row],[task_success]]="No",1,0)</f>
        <v>1</v>
      </c>
      <c r="AD560" s="73">
        <v>0</v>
      </c>
      <c r="AE560" s="73">
        <v>1</v>
      </c>
      <c r="AF560" s="73">
        <v>0</v>
      </c>
      <c r="AG560" s="74">
        <f>IF(OR(Table5[[#This Row],[severity]]="Medium",Table5[[#This Row],[severity]]="High"),1,0)</f>
        <v>1</v>
      </c>
      <c r="AH560" s="73" t="str">
        <f>TRIM(Table5[[#This Row],[severity]])</f>
        <v>High</v>
      </c>
    </row>
    <row r="561" spans="1:34" ht="409.6" hidden="1">
      <c r="A561" s="75" t="s">
        <v>1454</v>
      </c>
      <c r="B561" s="76" t="s">
        <v>1455</v>
      </c>
      <c r="C561" s="76" t="s">
        <v>51</v>
      </c>
      <c r="D56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61" s="76" t="s">
        <v>1484</v>
      </c>
      <c r="F561" s="76" t="s">
        <v>2896</v>
      </c>
      <c r="G561" s="76" t="s">
        <v>1486</v>
      </c>
      <c r="H561" s="76">
        <v>2</v>
      </c>
      <c r="I561" s="76" t="s">
        <v>1487</v>
      </c>
      <c r="J561" s="76" t="s">
        <v>1512</v>
      </c>
      <c r="K561" s="76" t="s">
        <v>2898</v>
      </c>
      <c r="L561" s="76" t="s">
        <v>1489</v>
      </c>
      <c r="M561" s="76" t="s">
        <v>1520</v>
      </c>
      <c r="N561" s="76" t="s">
        <v>1521</v>
      </c>
      <c r="O561" s="76" t="s">
        <v>62</v>
      </c>
      <c r="P561" s="76" t="s">
        <v>61</v>
      </c>
      <c r="Q561" s="76" t="s">
        <v>62</v>
      </c>
      <c r="R561" s="76" t="s">
        <v>222</v>
      </c>
      <c r="S561" s="76" t="s">
        <v>77</v>
      </c>
      <c r="T561" s="76" t="s">
        <v>61</v>
      </c>
      <c r="U561" s="76" t="s">
        <v>1515</v>
      </c>
      <c r="V561" s="76" t="s">
        <v>72</v>
      </c>
      <c r="W561" s="76" t="s">
        <v>62</v>
      </c>
      <c r="X561" s="76" t="s">
        <v>73</v>
      </c>
      <c r="Y561" s="76" t="s">
        <v>3192</v>
      </c>
      <c r="Z561" s="76" t="s">
        <v>3324</v>
      </c>
      <c r="AA561" s="73">
        <f>IF(Table5[[#This Row],[task_success]]="Yes",1,0)</f>
        <v>1</v>
      </c>
      <c r="AB561" s="73">
        <f>IF(Table5[[#This Row],[task_success]]="Partial",1,0)</f>
        <v>0</v>
      </c>
      <c r="AC561" s="73">
        <f>IF(Table5[[#This Row],[task_success]]="No",1,0)</f>
        <v>0</v>
      </c>
      <c r="AD561" s="73">
        <v>0</v>
      </c>
      <c r="AE561" s="73">
        <v>1</v>
      </c>
      <c r="AF561" s="73">
        <v>0</v>
      </c>
      <c r="AG561" s="74">
        <f>IF(OR(Table5[[#This Row],[severity]]="Medium",Table5[[#This Row],[severity]]="High"),1,0)</f>
        <v>0</v>
      </c>
      <c r="AH561" s="73" t="str">
        <f>TRIM(Table5[[#This Row],[severity]])</f>
        <v>Low</v>
      </c>
    </row>
    <row r="562" spans="1:34" ht="409.6" hidden="1">
      <c r="A562" s="72" t="s">
        <v>1454</v>
      </c>
      <c r="B562" s="73" t="s">
        <v>1455</v>
      </c>
      <c r="C562" s="73" t="s">
        <v>80</v>
      </c>
      <c r="D56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62" s="73" t="s">
        <v>1522</v>
      </c>
      <c r="F562" s="73" t="s">
        <v>1523</v>
      </c>
      <c r="G562" s="73" t="s">
        <v>1524</v>
      </c>
      <c r="H562" s="73">
        <v>4</v>
      </c>
      <c r="I562" s="73" t="s">
        <v>1525</v>
      </c>
      <c r="J562" s="73" t="s">
        <v>1526</v>
      </c>
      <c r="K562" s="73" t="s">
        <v>2906</v>
      </c>
      <c r="L562" s="73" t="s">
        <v>1528</v>
      </c>
      <c r="M562" s="73" t="s">
        <v>1533</v>
      </c>
      <c r="N562" s="73" t="s">
        <v>1534</v>
      </c>
      <c r="O562" s="73" t="s">
        <v>62</v>
      </c>
      <c r="P562" s="73" t="s">
        <v>61</v>
      </c>
      <c r="Q562" s="73" t="s">
        <v>62</v>
      </c>
      <c r="R562" s="73" t="s">
        <v>76</v>
      </c>
      <c r="S562" s="73" t="s">
        <v>77</v>
      </c>
      <c r="T562" s="73" t="s">
        <v>61</v>
      </c>
      <c r="U562" s="73" t="s">
        <v>1536</v>
      </c>
      <c r="V562" s="73" t="s">
        <v>72</v>
      </c>
      <c r="W562" s="73" t="s">
        <v>62</v>
      </c>
      <c r="X562" s="73" t="s">
        <v>73</v>
      </c>
      <c r="Y562" s="73" t="s">
        <v>3192</v>
      </c>
      <c r="Z562" s="73" t="s">
        <v>3460</v>
      </c>
      <c r="AA562" s="73">
        <f>IF(Table5[[#This Row],[task_success]]="Yes",1,0)</f>
        <v>1</v>
      </c>
      <c r="AB562" s="73">
        <f>IF(Table5[[#This Row],[task_success]]="Partial",1,0)</f>
        <v>0</v>
      </c>
      <c r="AC562" s="73">
        <f>IF(Table5[[#This Row],[task_success]]="No",1,0)</f>
        <v>0</v>
      </c>
      <c r="AD562" s="73">
        <v>0</v>
      </c>
      <c r="AE562" s="73">
        <v>1</v>
      </c>
      <c r="AF562" s="73">
        <v>0</v>
      </c>
      <c r="AG562" s="74">
        <f>IF(OR(Table5[[#This Row],[severity]]="Medium",Table5[[#This Row],[severity]]="High"),1,0)</f>
        <v>0</v>
      </c>
      <c r="AH562" s="73" t="str">
        <f>TRIM(Table5[[#This Row],[severity]])</f>
        <v>Low</v>
      </c>
    </row>
    <row r="563" spans="1:34" ht="409.6" hidden="1">
      <c r="A563" s="75" t="s">
        <v>1454</v>
      </c>
      <c r="B563" s="76" t="s">
        <v>1455</v>
      </c>
      <c r="C563" s="76" t="s">
        <v>80</v>
      </c>
      <c r="D56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63" s="76" t="s">
        <v>1522</v>
      </c>
      <c r="F563" s="76" t="s">
        <v>1523</v>
      </c>
      <c r="G563" s="76" t="s">
        <v>1524</v>
      </c>
      <c r="H563" s="76">
        <v>4</v>
      </c>
      <c r="I563" s="76" t="s">
        <v>1525</v>
      </c>
      <c r="J563" s="76" t="s">
        <v>1537</v>
      </c>
      <c r="K563" s="76" t="s">
        <v>2906</v>
      </c>
      <c r="L563" s="76" t="s">
        <v>1528</v>
      </c>
      <c r="M563" s="76" t="s">
        <v>1543</v>
      </c>
      <c r="N563" s="76" t="s">
        <v>1544</v>
      </c>
      <c r="O563" s="76" t="s">
        <v>62</v>
      </c>
      <c r="P563" s="76" t="s">
        <v>61</v>
      </c>
      <c r="Q563" s="76" t="s">
        <v>62</v>
      </c>
      <c r="R563" s="76" t="s">
        <v>3462</v>
      </c>
      <c r="S563" s="76" t="s">
        <v>77</v>
      </c>
      <c r="T563" s="76" t="s">
        <v>61</v>
      </c>
      <c r="U563" s="76" t="s">
        <v>1540</v>
      </c>
      <c r="V563" s="76" t="s">
        <v>72</v>
      </c>
      <c r="W563" s="76" t="s">
        <v>62</v>
      </c>
      <c r="X563" s="76" t="s">
        <v>73</v>
      </c>
      <c r="Y563" s="76" t="s">
        <v>3192</v>
      </c>
      <c r="Z563" s="76" t="s">
        <v>3461</v>
      </c>
      <c r="AA563" s="73">
        <f>IF(Table5[[#This Row],[task_success]]="Yes",1,0)</f>
        <v>1</v>
      </c>
      <c r="AB563" s="73">
        <f>IF(Table5[[#This Row],[task_success]]="Partial",1,0)</f>
        <v>0</v>
      </c>
      <c r="AC563" s="73">
        <f>IF(Table5[[#This Row],[task_success]]="No",1,0)</f>
        <v>0</v>
      </c>
      <c r="AD563" s="73">
        <v>0</v>
      </c>
      <c r="AE563" s="73">
        <v>1</v>
      </c>
      <c r="AF563" s="73">
        <v>0</v>
      </c>
      <c r="AG563" s="74">
        <f>IF(OR(Table5[[#This Row],[severity]]="Medium",Table5[[#This Row],[severity]]="High"),1,0)</f>
        <v>0</v>
      </c>
      <c r="AH563" s="73" t="str">
        <f>TRIM(Table5[[#This Row],[severity]])</f>
        <v>Low</v>
      </c>
    </row>
    <row r="564" spans="1:34" ht="409.6" hidden="1">
      <c r="A564" s="72" t="s">
        <v>1454</v>
      </c>
      <c r="B564" s="73" t="s">
        <v>1455</v>
      </c>
      <c r="C564" s="73" t="s">
        <v>80</v>
      </c>
      <c r="D56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64" s="73" t="s">
        <v>1522</v>
      </c>
      <c r="F564" s="73" t="s">
        <v>1523</v>
      </c>
      <c r="G564" s="73" t="s">
        <v>1524</v>
      </c>
      <c r="H564" s="73">
        <v>4</v>
      </c>
      <c r="I564" s="73" t="s">
        <v>1525</v>
      </c>
      <c r="J564" s="73" t="s">
        <v>1545</v>
      </c>
      <c r="K564" s="73" t="s">
        <v>2906</v>
      </c>
      <c r="L564" s="73" t="s">
        <v>1528</v>
      </c>
      <c r="M564" s="73" t="s">
        <v>1551</v>
      </c>
      <c r="N564" s="73" t="s">
        <v>1552</v>
      </c>
      <c r="O564" s="73" t="s">
        <v>62</v>
      </c>
      <c r="P564" s="73" t="s">
        <v>61</v>
      </c>
      <c r="Q564" s="73" t="s">
        <v>62</v>
      </c>
      <c r="R564" s="73" t="s">
        <v>76</v>
      </c>
      <c r="S564" s="73" t="s">
        <v>77</v>
      </c>
      <c r="T564" s="73" t="s">
        <v>61</v>
      </c>
      <c r="U564" s="73" t="s">
        <v>1368</v>
      </c>
      <c r="V564" s="73" t="s">
        <v>72</v>
      </c>
      <c r="W564" s="73" t="s">
        <v>62</v>
      </c>
      <c r="X564" s="73" t="s">
        <v>73</v>
      </c>
      <c r="Y564" s="73" t="s">
        <v>3192</v>
      </c>
      <c r="Z564" s="73" t="s">
        <v>3463</v>
      </c>
      <c r="AA564" s="73">
        <f>IF(Table5[[#This Row],[task_success]]="Yes",1,0)</f>
        <v>1</v>
      </c>
      <c r="AB564" s="73">
        <f>IF(Table5[[#This Row],[task_success]]="Partial",1,0)</f>
        <v>0</v>
      </c>
      <c r="AC564" s="73">
        <f>IF(Table5[[#This Row],[task_success]]="No",1,0)</f>
        <v>0</v>
      </c>
      <c r="AD564" s="73">
        <v>0</v>
      </c>
      <c r="AE564" s="73">
        <v>1</v>
      </c>
      <c r="AF564" s="73">
        <v>0</v>
      </c>
      <c r="AG564" s="74">
        <f>IF(OR(Table5[[#This Row],[severity]]="Medium",Table5[[#This Row],[severity]]="High"),1,0)</f>
        <v>0</v>
      </c>
      <c r="AH564" s="73" t="str">
        <f>TRIM(Table5[[#This Row],[severity]])</f>
        <v>Low</v>
      </c>
    </row>
    <row r="565" spans="1:34" ht="409.6" hidden="1">
      <c r="A565" s="75" t="s">
        <v>1454</v>
      </c>
      <c r="B565" s="76" t="s">
        <v>1455</v>
      </c>
      <c r="C565" s="76" t="s">
        <v>80</v>
      </c>
      <c r="D56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65" s="76" t="s">
        <v>1522</v>
      </c>
      <c r="F565" s="76" t="s">
        <v>1523</v>
      </c>
      <c r="G565" s="76" t="s">
        <v>1524</v>
      </c>
      <c r="H565" s="76">
        <v>4</v>
      </c>
      <c r="I565" s="76" t="s">
        <v>1525</v>
      </c>
      <c r="J565" s="76" t="s">
        <v>1553</v>
      </c>
      <c r="K565" s="76" t="s">
        <v>2906</v>
      </c>
      <c r="L565" s="76" t="s">
        <v>1528</v>
      </c>
      <c r="M565" s="76" t="s">
        <v>249</v>
      </c>
      <c r="N565" s="76" t="s">
        <v>1556</v>
      </c>
      <c r="O565" s="76" t="s">
        <v>62</v>
      </c>
      <c r="P565" s="76" t="s">
        <v>61</v>
      </c>
      <c r="Q565" s="76" t="s">
        <v>62</v>
      </c>
      <c r="R565" s="76" t="s">
        <v>76</v>
      </c>
      <c r="S565" s="76" t="s">
        <v>77</v>
      </c>
      <c r="T565" s="76" t="s">
        <v>61</v>
      </c>
      <c r="U565" s="76" t="s">
        <v>1368</v>
      </c>
      <c r="V565" s="76" t="s">
        <v>72</v>
      </c>
      <c r="W565" s="76" t="s">
        <v>62</v>
      </c>
      <c r="X565" s="76" t="s">
        <v>73</v>
      </c>
      <c r="Y565" s="76" t="s">
        <v>3192</v>
      </c>
      <c r="Z565" s="76" t="s">
        <v>3464</v>
      </c>
      <c r="AA565" s="73">
        <f>IF(Table5[[#This Row],[task_success]]="Yes",1,0)</f>
        <v>1</v>
      </c>
      <c r="AB565" s="73">
        <f>IF(Table5[[#This Row],[task_success]]="Partial",1,0)</f>
        <v>0</v>
      </c>
      <c r="AC565" s="73">
        <f>IF(Table5[[#This Row],[task_success]]="No",1,0)</f>
        <v>0</v>
      </c>
      <c r="AD565" s="73">
        <v>0</v>
      </c>
      <c r="AE565" s="73">
        <v>1</v>
      </c>
      <c r="AF565" s="73">
        <v>0</v>
      </c>
      <c r="AG565" s="74">
        <f>IF(OR(Table5[[#This Row],[severity]]="Medium",Table5[[#This Row],[severity]]="High"),1,0)</f>
        <v>0</v>
      </c>
      <c r="AH565" s="73" t="str">
        <f>TRIM(Table5[[#This Row],[severity]])</f>
        <v>Low</v>
      </c>
    </row>
    <row r="566" spans="1:34" ht="409.6" hidden="1">
      <c r="A566" s="72" t="s">
        <v>1454</v>
      </c>
      <c r="B566" s="73" t="s">
        <v>1455</v>
      </c>
      <c r="C566" s="73" t="s">
        <v>114</v>
      </c>
      <c r="D56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66" s="73" t="s">
        <v>1557</v>
      </c>
      <c r="F566" s="73" t="s">
        <v>1558</v>
      </c>
      <c r="G566" s="73" t="s">
        <v>1559</v>
      </c>
      <c r="H566" s="73">
        <v>4</v>
      </c>
      <c r="I566" s="73" t="s">
        <v>1560</v>
      </c>
      <c r="J566" s="73" t="s">
        <v>1561</v>
      </c>
      <c r="K566" s="73" t="s">
        <v>2911</v>
      </c>
      <c r="L566" s="73" t="s">
        <v>1563</v>
      </c>
      <c r="M566" s="73" t="s">
        <v>452</v>
      </c>
      <c r="N566" s="73" t="s">
        <v>1566</v>
      </c>
      <c r="O566" s="73" t="s">
        <v>62</v>
      </c>
      <c r="P566" s="73" t="s">
        <v>61</v>
      </c>
      <c r="Q566" s="73" t="s">
        <v>62</v>
      </c>
      <c r="R566" s="73" t="s">
        <v>76</v>
      </c>
      <c r="S566" s="73" t="s">
        <v>77</v>
      </c>
      <c r="T566" s="73" t="s">
        <v>61</v>
      </c>
      <c r="U566" s="73" t="s">
        <v>1368</v>
      </c>
      <c r="V566" s="73" t="s">
        <v>72</v>
      </c>
      <c r="W566" s="73" t="s">
        <v>62</v>
      </c>
      <c r="X566" s="73" t="s">
        <v>73</v>
      </c>
      <c r="Y566" s="73" t="s">
        <v>3192</v>
      </c>
      <c r="Z566" s="73" t="s">
        <v>3931</v>
      </c>
      <c r="AA566" s="73">
        <f>IF(Table5[[#This Row],[task_success]]="Yes",1,0)</f>
        <v>1</v>
      </c>
      <c r="AB566" s="73">
        <f>IF(Table5[[#This Row],[task_success]]="Partial",1,0)</f>
        <v>0</v>
      </c>
      <c r="AC566" s="73">
        <f>IF(Table5[[#This Row],[task_success]]="No",1,0)</f>
        <v>0</v>
      </c>
      <c r="AD566" s="73">
        <v>0</v>
      </c>
      <c r="AE566" s="73">
        <v>1</v>
      </c>
      <c r="AF566" s="73">
        <v>0</v>
      </c>
      <c r="AG566" s="74">
        <f>IF(OR(Table5[[#This Row],[severity]]="Medium",Table5[[#This Row],[severity]]="High"),1,0)</f>
        <v>0</v>
      </c>
      <c r="AH566" s="73" t="str">
        <f>TRIM(Table5[[#This Row],[severity]])</f>
        <v>Low</v>
      </c>
    </row>
    <row r="567" spans="1:34" ht="409.6" hidden="1">
      <c r="A567" s="75" t="s">
        <v>1454</v>
      </c>
      <c r="B567" s="76" t="s">
        <v>1455</v>
      </c>
      <c r="C567" s="76" t="s">
        <v>114</v>
      </c>
      <c r="D56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67" s="76" t="s">
        <v>1557</v>
      </c>
      <c r="F567" s="76" t="s">
        <v>1558</v>
      </c>
      <c r="G567" s="76" t="s">
        <v>1559</v>
      </c>
      <c r="H567" s="76">
        <v>4</v>
      </c>
      <c r="I567" s="76" t="s">
        <v>1560</v>
      </c>
      <c r="J567" s="76" t="s">
        <v>1567</v>
      </c>
      <c r="K567" s="76" t="s">
        <v>2911</v>
      </c>
      <c r="L567" s="76" t="s">
        <v>1563</v>
      </c>
      <c r="M567" s="76" t="s">
        <v>235</v>
      </c>
      <c r="N567" s="76" t="s">
        <v>1573</v>
      </c>
      <c r="O567" s="76" t="s">
        <v>62</v>
      </c>
      <c r="P567" s="76" t="s">
        <v>61</v>
      </c>
      <c r="Q567" s="76" t="s">
        <v>62</v>
      </c>
      <c r="R567" s="76" t="s">
        <v>76</v>
      </c>
      <c r="S567" s="76" t="s">
        <v>77</v>
      </c>
      <c r="T567" s="76" t="s">
        <v>61</v>
      </c>
      <c r="U567" s="76" t="s">
        <v>1368</v>
      </c>
      <c r="V567" s="76" t="s">
        <v>72</v>
      </c>
      <c r="W567" s="76" t="s">
        <v>62</v>
      </c>
      <c r="X567" s="76" t="s">
        <v>73</v>
      </c>
      <c r="Y567" s="76" t="s">
        <v>3192</v>
      </c>
      <c r="Z567" s="76" t="s">
        <v>3932</v>
      </c>
      <c r="AA567" s="73">
        <f>IF(Table5[[#This Row],[task_success]]="Yes",1,0)</f>
        <v>1</v>
      </c>
      <c r="AB567" s="73">
        <f>IF(Table5[[#This Row],[task_success]]="Partial",1,0)</f>
        <v>0</v>
      </c>
      <c r="AC567" s="73">
        <f>IF(Table5[[#This Row],[task_success]]="No",1,0)</f>
        <v>0</v>
      </c>
      <c r="AD567" s="73">
        <v>0</v>
      </c>
      <c r="AE567" s="73">
        <v>1</v>
      </c>
      <c r="AF567" s="73">
        <v>0</v>
      </c>
      <c r="AG567" s="74">
        <f>IF(OR(Table5[[#This Row],[severity]]="Medium",Table5[[#This Row],[severity]]="High"),1,0)</f>
        <v>0</v>
      </c>
      <c r="AH567" s="73" t="str">
        <f>TRIM(Table5[[#This Row],[severity]])</f>
        <v>Low</v>
      </c>
    </row>
    <row r="568" spans="1:34" ht="409.6" hidden="1">
      <c r="A568" s="72" t="s">
        <v>1454</v>
      </c>
      <c r="B568" s="73" t="s">
        <v>1455</v>
      </c>
      <c r="C568" s="73" t="s">
        <v>114</v>
      </c>
      <c r="D56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68" s="73" t="s">
        <v>1557</v>
      </c>
      <c r="F568" s="73" t="s">
        <v>1558</v>
      </c>
      <c r="G568" s="73" t="s">
        <v>1559</v>
      </c>
      <c r="H568" s="73">
        <v>4</v>
      </c>
      <c r="I568" s="73" t="s">
        <v>1560</v>
      </c>
      <c r="J568" s="73" t="s">
        <v>1574</v>
      </c>
      <c r="K568" s="73" t="s">
        <v>2911</v>
      </c>
      <c r="L568" s="73" t="s">
        <v>1563</v>
      </c>
      <c r="M568" s="73" t="s">
        <v>1581</v>
      </c>
      <c r="N568" s="73" t="s">
        <v>1582</v>
      </c>
      <c r="O568" s="73" t="s">
        <v>62</v>
      </c>
      <c r="P568" s="73" t="s">
        <v>61</v>
      </c>
      <c r="Q568" s="73" t="s">
        <v>62</v>
      </c>
      <c r="R568" s="73" t="s">
        <v>76</v>
      </c>
      <c r="S568" s="73" t="s">
        <v>77</v>
      </c>
      <c r="T568" s="73" t="s">
        <v>61</v>
      </c>
      <c r="U568" s="73" t="s">
        <v>1368</v>
      </c>
      <c r="V568" s="73" t="s">
        <v>72</v>
      </c>
      <c r="W568" s="73" t="s">
        <v>62</v>
      </c>
      <c r="X568" s="73" t="s">
        <v>73</v>
      </c>
      <c r="Y568" s="73" t="s">
        <v>3192</v>
      </c>
      <c r="Z568" s="73" t="s">
        <v>3933</v>
      </c>
      <c r="AA568" s="73">
        <f>IF(Table5[[#This Row],[task_success]]="Yes",1,0)</f>
        <v>1</v>
      </c>
      <c r="AB568" s="73">
        <f>IF(Table5[[#This Row],[task_success]]="Partial",1,0)</f>
        <v>0</v>
      </c>
      <c r="AC568" s="73">
        <f>IF(Table5[[#This Row],[task_success]]="No",1,0)</f>
        <v>0</v>
      </c>
      <c r="AD568" s="73">
        <v>0</v>
      </c>
      <c r="AE568" s="73">
        <v>1</v>
      </c>
      <c r="AF568" s="73">
        <v>0</v>
      </c>
      <c r="AG568" s="74">
        <f>IF(OR(Table5[[#This Row],[severity]]="Medium",Table5[[#This Row],[severity]]="High"),1,0)</f>
        <v>0</v>
      </c>
      <c r="AH568" s="73" t="str">
        <f>TRIM(Table5[[#This Row],[severity]])</f>
        <v>Low</v>
      </c>
    </row>
    <row r="569" spans="1:34" ht="409.6" hidden="1">
      <c r="A569" s="75" t="s">
        <v>1454</v>
      </c>
      <c r="B569" s="76" t="s">
        <v>1455</v>
      </c>
      <c r="C569" s="76" t="s">
        <v>114</v>
      </c>
      <c r="D56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69" s="76" t="s">
        <v>1557</v>
      </c>
      <c r="F569" s="76" t="s">
        <v>1558</v>
      </c>
      <c r="G569" s="76" t="s">
        <v>1559</v>
      </c>
      <c r="H569" s="76">
        <v>4</v>
      </c>
      <c r="I569" s="76" t="s">
        <v>1560</v>
      </c>
      <c r="J569" s="76" t="s">
        <v>1583</v>
      </c>
      <c r="K569" s="76" t="s">
        <v>2911</v>
      </c>
      <c r="L569" s="76" t="s">
        <v>1563</v>
      </c>
      <c r="M569" s="76" t="s">
        <v>1589</v>
      </c>
      <c r="N569" s="76" t="s">
        <v>1590</v>
      </c>
      <c r="O569" s="76" t="s">
        <v>62</v>
      </c>
      <c r="P569" s="76" t="s">
        <v>61</v>
      </c>
      <c r="Q569" s="76" t="s">
        <v>62</v>
      </c>
      <c r="R569" s="76" t="s">
        <v>76</v>
      </c>
      <c r="S569" s="76" t="s">
        <v>77</v>
      </c>
      <c r="T569" s="76" t="s">
        <v>61</v>
      </c>
      <c r="U569" s="76" t="s">
        <v>1368</v>
      </c>
      <c r="V569" s="76" t="s">
        <v>72</v>
      </c>
      <c r="W569" s="76" t="s">
        <v>62</v>
      </c>
      <c r="X569" s="76" t="s">
        <v>73</v>
      </c>
      <c r="Y569" s="76" t="s">
        <v>3192</v>
      </c>
      <c r="Z569" s="76" t="s">
        <v>3934</v>
      </c>
      <c r="AA569" s="73">
        <f>IF(Table5[[#This Row],[task_success]]="Yes",1,0)</f>
        <v>1</v>
      </c>
      <c r="AB569" s="73">
        <f>IF(Table5[[#This Row],[task_success]]="Partial",1,0)</f>
        <v>0</v>
      </c>
      <c r="AC569" s="73">
        <f>IF(Table5[[#This Row],[task_success]]="No",1,0)</f>
        <v>0</v>
      </c>
      <c r="AD569" s="73">
        <v>0</v>
      </c>
      <c r="AE569" s="73">
        <v>1</v>
      </c>
      <c r="AF569" s="73">
        <v>0</v>
      </c>
      <c r="AG569" s="74">
        <f>IF(OR(Table5[[#This Row],[severity]]="Medium",Table5[[#This Row],[severity]]="High"),1,0)</f>
        <v>0</v>
      </c>
      <c r="AH569" s="73" t="str">
        <f>TRIM(Table5[[#This Row],[severity]])</f>
        <v>Low</v>
      </c>
    </row>
    <row r="570" spans="1:34" ht="284.25" hidden="1">
      <c r="A570" s="72" t="s">
        <v>1454</v>
      </c>
      <c r="B570" s="73" t="s">
        <v>1455</v>
      </c>
      <c r="C570" s="73" t="s">
        <v>114</v>
      </c>
      <c r="D57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70" s="73" t="s">
        <v>1591</v>
      </c>
      <c r="F570" s="73" t="s">
        <v>1592</v>
      </c>
      <c r="G570" s="73" t="s">
        <v>1593</v>
      </c>
      <c r="H570" s="73">
        <v>1</v>
      </c>
      <c r="I570" s="73" t="s">
        <v>1594</v>
      </c>
      <c r="J570" s="73" t="s">
        <v>1594</v>
      </c>
      <c r="K570" s="73" t="s">
        <v>2915</v>
      </c>
      <c r="L570" s="73" t="s">
        <v>1596</v>
      </c>
      <c r="M570" s="73" t="s">
        <v>1601</v>
      </c>
      <c r="N570" s="73" t="s">
        <v>1602</v>
      </c>
      <c r="O570" s="73" t="s">
        <v>62</v>
      </c>
      <c r="P570" s="73" t="s">
        <v>61</v>
      </c>
      <c r="Q570" s="73" t="s">
        <v>62</v>
      </c>
      <c r="R570" s="73" t="s">
        <v>76</v>
      </c>
      <c r="S570" s="73" t="s">
        <v>77</v>
      </c>
      <c r="T570" s="73" t="s">
        <v>61</v>
      </c>
      <c r="U570" s="73" t="s">
        <v>1368</v>
      </c>
      <c r="V570" s="73" t="s">
        <v>72</v>
      </c>
      <c r="W570" s="73" t="s">
        <v>62</v>
      </c>
      <c r="X570" s="73" t="s">
        <v>73</v>
      </c>
      <c r="Y570" s="73" t="s">
        <v>3192</v>
      </c>
      <c r="Z570" s="73" t="s">
        <v>3582</v>
      </c>
      <c r="AA570" s="73">
        <f>IF(Table5[[#This Row],[task_success]]="Yes",1,0)</f>
        <v>1</v>
      </c>
      <c r="AB570" s="73">
        <f>IF(Table5[[#This Row],[task_success]]="Partial",1,0)</f>
        <v>0</v>
      </c>
      <c r="AC570" s="73">
        <f>IF(Table5[[#This Row],[task_success]]="No",1,0)</f>
        <v>0</v>
      </c>
      <c r="AD570" s="73">
        <v>0</v>
      </c>
      <c r="AE570" s="73">
        <v>1</v>
      </c>
      <c r="AF570" s="73">
        <v>0</v>
      </c>
      <c r="AG570" s="74">
        <f>IF(OR(Table5[[#This Row],[severity]]="Medium",Table5[[#This Row],[severity]]="High"),1,0)</f>
        <v>0</v>
      </c>
      <c r="AH570" s="73" t="str">
        <f>TRIM(Table5[[#This Row],[severity]])</f>
        <v>Low</v>
      </c>
    </row>
    <row r="571" spans="1:34" ht="409.6" hidden="1">
      <c r="A571" s="75" t="s">
        <v>1454</v>
      </c>
      <c r="B571" s="76" t="s">
        <v>1455</v>
      </c>
      <c r="C571" s="76" t="s">
        <v>149</v>
      </c>
      <c r="D57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71" s="76" t="s">
        <v>1603</v>
      </c>
      <c r="F571" s="76" t="s">
        <v>1604</v>
      </c>
      <c r="G571" s="76" t="s">
        <v>1605</v>
      </c>
      <c r="H571" s="76">
        <v>2</v>
      </c>
      <c r="I571" s="76" t="s">
        <v>1606</v>
      </c>
      <c r="J571" s="76" t="s">
        <v>1607</v>
      </c>
      <c r="K571" s="76" t="s">
        <v>4048</v>
      </c>
      <c r="L571" s="76" t="s">
        <v>1609</v>
      </c>
      <c r="M571" s="76" t="s">
        <v>1469</v>
      </c>
      <c r="N571" s="76" t="s">
        <v>1614</v>
      </c>
      <c r="O571" s="76" t="s">
        <v>62</v>
      </c>
      <c r="P571" s="76" t="s">
        <v>61</v>
      </c>
      <c r="Q571" s="76" t="s">
        <v>62</v>
      </c>
      <c r="R571" s="76" t="s">
        <v>222</v>
      </c>
      <c r="S571" s="76" t="s">
        <v>77</v>
      </c>
      <c r="T571" s="76" t="s">
        <v>61</v>
      </c>
      <c r="U571" s="76" t="s">
        <v>1615</v>
      </c>
      <c r="V571" s="76" t="s">
        <v>72</v>
      </c>
      <c r="W571" s="76" t="s">
        <v>62</v>
      </c>
      <c r="X571" s="76" t="s">
        <v>73</v>
      </c>
      <c r="Y571" s="76" t="s">
        <v>3192</v>
      </c>
      <c r="Z571" s="76" t="s">
        <v>3921</v>
      </c>
      <c r="AA571" s="73">
        <f>IF(Table5[[#This Row],[task_success]]="Yes",1,0)</f>
        <v>1</v>
      </c>
      <c r="AB571" s="73">
        <f>IF(Table5[[#This Row],[task_success]]="Partial",1,0)</f>
        <v>0</v>
      </c>
      <c r="AC571" s="73">
        <f>IF(Table5[[#This Row],[task_success]]="No",1,0)</f>
        <v>0</v>
      </c>
      <c r="AD571" s="73">
        <v>0</v>
      </c>
      <c r="AE571" s="73">
        <v>1</v>
      </c>
      <c r="AF571" s="73">
        <v>0</v>
      </c>
      <c r="AG571" s="74">
        <f>IF(OR(Table5[[#This Row],[severity]]="Medium",Table5[[#This Row],[severity]]="High"),1,0)</f>
        <v>0</v>
      </c>
      <c r="AH571" s="73" t="str">
        <f>TRIM(Table5[[#This Row],[severity]])</f>
        <v>Low</v>
      </c>
    </row>
    <row r="572" spans="1:34" ht="409.6" hidden="1">
      <c r="A572" s="72" t="s">
        <v>1454</v>
      </c>
      <c r="B572" s="73" t="s">
        <v>1455</v>
      </c>
      <c r="C572" s="73" t="s">
        <v>149</v>
      </c>
      <c r="D57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72" s="73" t="s">
        <v>1603</v>
      </c>
      <c r="F572" s="73" t="s">
        <v>1604</v>
      </c>
      <c r="G572" s="73" t="s">
        <v>1605</v>
      </c>
      <c r="H572" s="73">
        <v>2</v>
      </c>
      <c r="I572" s="73" t="s">
        <v>1606</v>
      </c>
      <c r="J572" s="73" t="s">
        <v>1616</v>
      </c>
      <c r="K572" s="73" t="s">
        <v>4048</v>
      </c>
      <c r="L572" s="73" t="s">
        <v>1609</v>
      </c>
      <c r="M572" s="73" t="s">
        <v>1624</v>
      </c>
      <c r="N572" s="73" t="s">
        <v>1625</v>
      </c>
      <c r="O572" s="73" t="s">
        <v>62</v>
      </c>
      <c r="P572" s="73" t="s">
        <v>61</v>
      </c>
      <c r="Q572" s="73" t="s">
        <v>62</v>
      </c>
      <c r="R572" s="73" t="s">
        <v>222</v>
      </c>
      <c r="S572" s="73" t="s">
        <v>77</v>
      </c>
      <c r="T572" s="73" t="s">
        <v>61</v>
      </c>
      <c r="U572" s="73" t="s">
        <v>1627</v>
      </c>
      <c r="V572" s="73" t="s">
        <v>72</v>
      </c>
      <c r="W572" s="73" t="s">
        <v>62</v>
      </c>
      <c r="X572" s="73" t="s">
        <v>73</v>
      </c>
      <c r="Y572" s="73" t="s">
        <v>3192</v>
      </c>
      <c r="Z572" s="73" t="s">
        <v>3920</v>
      </c>
      <c r="AA572" s="73">
        <f>IF(Table5[[#This Row],[task_success]]="Yes",1,0)</f>
        <v>1</v>
      </c>
      <c r="AB572" s="73">
        <f>IF(Table5[[#This Row],[task_success]]="Partial",1,0)</f>
        <v>0</v>
      </c>
      <c r="AC572" s="73">
        <f>IF(Table5[[#This Row],[task_success]]="No",1,0)</f>
        <v>0</v>
      </c>
      <c r="AD572" s="73">
        <v>0</v>
      </c>
      <c r="AE572" s="73">
        <v>1</v>
      </c>
      <c r="AF572" s="73">
        <v>0</v>
      </c>
      <c r="AG572" s="74">
        <f>IF(OR(Table5[[#This Row],[severity]]="Medium",Table5[[#This Row],[severity]]="High"),1,0)</f>
        <v>0</v>
      </c>
      <c r="AH572" s="73" t="str">
        <f>TRIM(Table5[[#This Row],[severity]])</f>
        <v>Low</v>
      </c>
    </row>
    <row r="573" spans="1:34" ht="351" hidden="1">
      <c r="A573" s="75" t="s">
        <v>1454</v>
      </c>
      <c r="B573" s="76" t="s">
        <v>1455</v>
      </c>
      <c r="C573" s="76" t="s">
        <v>180</v>
      </c>
      <c r="D57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73" s="76" t="s">
        <v>1628</v>
      </c>
      <c r="F573" s="76" t="s">
        <v>1629</v>
      </c>
      <c r="G573" s="76" t="s">
        <v>1630</v>
      </c>
      <c r="H573" s="76">
        <v>3</v>
      </c>
      <c r="I573" s="76" t="s">
        <v>1631</v>
      </c>
      <c r="J573" s="76" t="s">
        <v>1632</v>
      </c>
      <c r="K573" s="76" t="s">
        <v>2922</v>
      </c>
      <c r="L573" s="76" t="s">
        <v>1634</v>
      </c>
      <c r="M573" s="76" t="s">
        <v>1639</v>
      </c>
      <c r="N573" s="76" t="s">
        <v>1640</v>
      </c>
      <c r="O573" s="76" t="s">
        <v>62</v>
      </c>
      <c r="P573" s="76" t="s">
        <v>61</v>
      </c>
      <c r="Q573" s="76" t="s">
        <v>62</v>
      </c>
      <c r="R573" s="76" t="s">
        <v>76</v>
      </c>
      <c r="S573" s="76" t="s">
        <v>77</v>
      </c>
      <c r="T573" s="76" t="s">
        <v>61</v>
      </c>
      <c r="U573" s="76" t="s">
        <v>1368</v>
      </c>
      <c r="V573" s="76" t="s">
        <v>72</v>
      </c>
      <c r="W573" s="76" t="s">
        <v>62</v>
      </c>
      <c r="X573" s="76" t="s">
        <v>73</v>
      </c>
      <c r="Y573" s="76" t="s">
        <v>3192</v>
      </c>
      <c r="Z573" s="76" t="s">
        <v>3332</v>
      </c>
      <c r="AA573" s="73">
        <f>IF(Table5[[#This Row],[task_success]]="Yes",1,0)</f>
        <v>1</v>
      </c>
      <c r="AB573" s="73">
        <f>IF(Table5[[#This Row],[task_success]]="Partial",1,0)</f>
        <v>0</v>
      </c>
      <c r="AC573" s="73">
        <f>IF(Table5[[#This Row],[task_success]]="No",1,0)</f>
        <v>0</v>
      </c>
      <c r="AD573" s="73">
        <v>0</v>
      </c>
      <c r="AE573" s="73">
        <v>1</v>
      </c>
      <c r="AF573" s="73">
        <v>0</v>
      </c>
      <c r="AG573" s="74">
        <f>IF(OR(Table5[[#This Row],[severity]]="Medium",Table5[[#This Row],[severity]]="High"),1,0)</f>
        <v>0</v>
      </c>
      <c r="AH573" s="73" t="str">
        <f>TRIM(Table5[[#This Row],[severity]])</f>
        <v>Low</v>
      </c>
    </row>
    <row r="574" spans="1:34" ht="351" hidden="1">
      <c r="A574" s="72" t="s">
        <v>1454</v>
      </c>
      <c r="B574" s="73" t="s">
        <v>1455</v>
      </c>
      <c r="C574" s="73" t="s">
        <v>180</v>
      </c>
      <c r="D57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74" s="73" t="s">
        <v>1628</v>
      </c>
      <c r="F574" s="73" t="s">
        <v>1629</v>
      </c>
      <c r="G574" s="73" t="s">
        <v>1630</v>
      </c>
      <c r="H574" s="73">
        <v>3</v>
      </c>
      <c r="I574" s="73" t="s">
        <v>1631</v>
      </c>
      <c r="J574" s="73" t="s">
        <v>1641</v>
      </c>
      <c r="K574" s="73" t="s">
        <v>2922</v>
      </c>
      <c r="L574" s="73" t="s">
        <v>1634</v>
      </c>
      <c r="M574" s="73" t="s">
        <v>1646</v>
      </c>
      <c r="N574" s="73" t="s">
        <v>1647</v>
      </c>
      <c r="O574" s="73" t="s">
        <v>62</v>
      </c>
      <c r="P574" s="73" t="s">
        <v>61</v>
      </c>
      <c r="Q574" s="73" t="s">
        <v>62</v>
      </c>
      <c r="R574" s="73" t="s">
        <v>76</v>
      </c>
      <c r="S574" s="73" t="s">
        <v>77</v>
      </c>
      <c r="T574" s="73" t="s">
        <v>61</v>
      </c>
      <c r="U574" s="73" t="s">
        <v>1368</v>
      </c>
      <c r="V574" s="73" t="s">
        <v>72</v>
      </c>
      <c r="W574" s="73" t="s">
        <v>62</v>
      </c>
      <c r="X574" s="73" t="s">
        <v>73</v>
      </c>
      <c r="Y574" s="73" t="s">
        <v>3192</v>
      </c>
      <c r="Z574" s="73" t="s">
        <v>3333</v>
      </c>
      <c r="AA574" s="73">
        <f>IF(Table5[[#This Row],[task_success]]="Yes",1,0)</f>
        <v>1</v>
      </c>
      <c r="AB574" s="73">
        <f>IF(Table5[[#This Row],[task_success]]="Partial",1,0)</f>
        <v>0</v>
      </c>
      <c r="AC574" s="73">
        <f>IF(Table5[[#This Row],[task_success]]="No",1,0)</f>
        <v>0</v>
      </c>
      <c r="AD574" s="73">
        <v>0</v>
      </c>
      <c r="AE574" s="73">
        <v>1</v>
      </c>
      <c r="AF574" s="73">
        <v>0</v>
      </c>
      <c r="AG574" s="74">
        <f>IF(OR(Table5[[#This Row],[severity]]="Medium",Table5[[#This Row],[severity]]="High"),1,0)</f>
        <v>0</v>
      </c>
      <c r="AH574" s="73" t="str">
        <f>TRIM(Table5[[#This Row],[severity]])</f>
        <v>Low</v>
      </c>
    </row>
    <row r="575" spans="1:34" ht="351" hidden="1">
      <c r="A575" s="75" t="s">
        <v>1454</v>
      </c>
      <c r="B575" s="76" t="s">
        <v>1455</v>
      </c>
      <c r="C575" s="76" t="s">
        <v>180</v>
      </c>
      <c r="D57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75" s="76" t="s">
        <v>1628</v>
      </c>
      <c r="F575" s="76" t="s">
        <v>1629</v>
      </c>
      <c r="G575" s="76" t="s">
        <v>1630</v>
      </c>
      <c r="H575" s="76">
        <v>3</v>
      </c>
      <c r="I575" s="76" t="s">
        <v>1631</v>
      </c>
      <c r="J575" s="76" t="s">
        <v>1648</v>
      </c>
      <c r="K575" s="76" t="s">
        <v>2922</v>
      </c>
      <c r="L575" s="76" t="s">
        <v>1634</v>
      </c>
      <c r="M575" s="76" t="s">
        <v>1653</v>
      </c>
      <c r="N575" s="76" t="s">
        <v>1654</v>
      </c>
      <c r="O575" s="76" t="s">
        <v>62</v>
      </c>
      <c r="P575" s="76" t="s">
        <v>61</v>
      </c>
      <c r="Q575" s="76" t="s">
        <v>62</v>
      </c>
      <c r="R575" s="76" t="s">
        <v>76</v>
      </c>
      <c r="S575" s="76" t="s">
        <v>77</v>
      </c>
      <c r="T575" s="76" t="s">
        <v>61</v>
      </c>
      <c r="U575" s="76" t="s">
        <v>1368</v>
      </c>
      <c r="V575" s="76" t="s">
        <v>72</v>
      </c>
      <c r="W575" s="76" t="s">
        <v>62</v>
      </c>
      <c r="X575" s="76" t="s">
        <v>73</v>
      </c>
      <c r="Y575" s="76" t="s">
        <v>3192</v>
      </c>
      <c r="Z575" s="76" t="s">
        <v>3334</v>
      </c>
      <c r="AA575" s="73">
        <f>IF(Table5[[#This Row],[task_success]]="Yes",1,0)</f>
        <v>1</v>
      </c>
      <c r="AB575" s="73">
        <f>IF(Table5[[#This Row],[task_success]]="Partial",1,0)</f>
        <v>0</v>
      </c>
      <c r="AC575" s="73">
        <f>IF(Table5[[#This Row],[task_success]]="No",1,0)</f>
        <v>0</v>
      </c>
      <c r="AD575" s="73">
        <v>0</v>
      </c>
      <c r="AE575" s="73">
        <v>1</v>
      </c>
      <c r="AF575" s="73">
        <v>0</v>
      </c>
      <c r="AG575" s="74">
        <f>IF(OR(Table5[[#This Row],[severity]]="Medium",Table5[[#This Row],[severity]]="High"),1,0)</f>
        <v>0</v>
      </c>
      <c r="AH575" s="73" t="str">
        <f>TRIM(Table5[[#This Row],[severity]])</f>
        <v>Low</v>
      </c>
    </row>
    <row r="576" spans="1:34" ht="409.6" hidden="1">
      <c r="A576" s="72" t="s">
        <v>1454</v>
      </c>
      <c r="B576" s="73" t="s">
        <v>1455</v>
      </c>
      <c r="C576" s="73" t="s">
        <v>180</v>
      </c>
      <c r="D57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76" s="73" t="s">
        <v>1655</v>
      </c>
      <c r="F576" s="73" t="s">
        <v>1656</v>
      </c>
      <c r="G576" s="73" t="s">
        <v>1657</v>
      </c>
      <c r="H576" s="73">
        <v>3</v>
      </c>
      <c r="I576" s="73" t="s">
        <v>1658</v>
      </c>
      <c r="J576" s="73" t="s">
        <v>1659</v>
      </c>
      <c r="K576" s="73" t="s">
        <v>2926</v>
      </c>
      <c r="L576" s="73" t="s">
        <v>1661</v>
      </c>
      <c r="M576" s="73" t="s">
        <v>1667</v>
      </c>
      <c r="N576" s="73" t="s">
        <v>2928</v>
      </c>
      <c r="O576" s="73" t="s">
        <v>62</v>
      </c>
      <c r="P576" s="73" t="s">
        <v>61</v>
      </c>
      <c r="Q576" s="73" t="s">
        <v>62</v>
      </c>
      <c r="R576" s="73" t="s">
        <v>222</v>
      </c>
      <c r="S576" s="73" t="s">
        <v>77</v>
      </c>
      <c r="T576" s="73" t="s">
        <v>61</v>
      </c>
      <c r="U576" s="73" t="s">
        <v>4049</v>
      </c>
      <c r="V576" s="73" t="s">
        <v>72</v>
      </c>
      <c r="W576" s="73" t="s">
        <v>62</v>
      </c>
      <c r="X576" s="73" t="s">
        <v>73</v>
      </c>
      <c r="Y576" s="73" t="s">
        <v>3192</v>
      </c>
      <c r="Z576" s="73" t="s">
        <v>3829</v>
      </c>
      <c r="AA576" s="73">
        <f>IF(Table5[[#This Row],[task_success]]="Yes",1,0)</f>
        <v>1</v>
      </c>
      <c r="AB576" s="73">
        <f>IF(Table5[[#This Row],[task_success]]="Partial",1,0)</f>
        <v>0</v>
      </c>
      <c r="AC576" s="73">
        <f>IF(Table5[[#This Row],[task_success]]="No",1,0)</f>
        <v>0</v>
      </c>
      <c r="AD576" s="73">
        <v>0</v>
      </c>
      <c r="AE576" s="73">
        <v>1</v>
      </c>
      <c r="AF576" s="73">
        <v>0</v>
      </c>
      <c r="AG576" s="74">
        <f>IF(OR(Table5[[#This Row],[severity]]="Medium",Table5[[#This Row],[severity]]="High"),1,0)</f>
        <v>0</v>
      </c>
      <c r="AH576" s="73" t="str">
        <f>TRIM(Table5[[#This Row],[severity]])</f>
        <v>Low</v>
      </c>
    </row>
    <row r="577" spans="1:34" ht="409.6" hidden="1">
      <c r="A577" s="75" t="s">
        <v>1454</v>
      </c>
      <c r="B577" s="76" t="s">
        <v>1455</v>
      </c>
      <c r="C577" s="76" t="s">
        <v>180</v>
      </c>
      <c r="D57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77" s="76" t="s">
        <v>1655</v>
      </c>
      <c r="F577" s="76" t="s">
        <v>1656</v>
      </c>
      <c r="G577" s="76" t="s">
        <v>1657</v>
      </c>
      <c r="H577" s="76">
        <v>3</v>
      </c>
      <c r="I577" s="76" t="s">
        <v>1658</v>
      </c>
      <c r="J577" s="76" t="s">
        <v>1670</v>
      </c>
      <c r="K577" s="76" t="s">
        <v>2926</v>
      </c>
      <c r="L577" s="76" t="s">
        <v>1661</v>
      </c>
      <c r="M577" s="76" t="s">
        <v>1675</v>
      </c>
      <c r="N577" s="76" t="s">
        <v>1676</v>
      </c>
      <c r="O577" s="76" t="s">
        <v>62</v>
      </c>
      <c r="P577" s="76" t="s">
        <v>61</v>
      </c>
      <c r="Q577" s="76" t="s">
        <v>62</v>
      </c>
      <c r="R577" s="76" t="s">
        <v>222</v>
      </c>
      <c r="S577" s="76" t="s">
        <v>77</v>
      </c>
      <c r="T577" s="76" t="s">
        <v>61</v>
      </c>
      <c r="U577" s="76" t="s">
        <v>4049</v>
      </c>
      <c r="V577" s="76" t="s">
        <v>72</v>
      </c>
      <c r="W577" s="76" t="s">
        <v>62</v>
      </c>
      <c r="X577" s="76" t="s">
        <v>73</v>
      </c>
      <c r="Y577" s="76" t="s">
        <v>3192</v>
      </c>
      <c r="Z577" s="76" t="s">
        <v>3271</v>
      </c>
      <c r="AA577" s="73">
        <f>IF(Table5[[#This Row],[task_success]]="Yes",1,0)</f>
        <v>1</v>
      </c>
      <c r="AB577" s="73">
        <f>IF(Table5[[#This Row],[task_success]]="Partial",1,0)</f>
        <v>0</v>
      </c>
      <c r="AC577" s="73">
        <f>IF(Table5[[#This Row],[task_success]]="No",1,0)</f>
        <v>0</v>
      </c>
      <c r="AD577" s="73">
        <v>0</v>
      </c>
      <c r="AE577" s="73">
        <v>1</v>
      </c>
      <c r="AF577" s="73">
        <v>0</v>
      </c>
      <c r="AG577" s="74">
        <f>IF(OR(Table5[[#This Row],[severity]]="Medium",Table5[[#This Row],[severity]]="High"),1,0)</f>
        <v>0</v>
      </c>
      <c r="AH577" s="73" t="str">
        <f>TRIM(Table5[[#This Row],[severity]])</f>
        <v>Low</v>
      </c>
    </row>
    <row r="578" spans="1:34" ht="409.6" hidden="1">
      <c r="A578" s="72" t="s">
        <v>1454</v>
      </c>
      <c r="B578" s="73" t="s">
        <v>1455</v>
      </c>
      <c r="C578" s="73" t="s">
        <v>180</v>
      </c>
      <c r="D57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78" s="73" t="s">
        <v>1655</v>
      </c>
      <c r="F578" s="73" t="s">
        <v>1656</v>
      </c>
      <c r="G578" s="73" t="s">
        <v>1657</v>
      </c>
      <c r="H578" s="73">
        <v>3</v>
      </c>
      <c r="I578" s="73" t="s">
        <v>1658</v>
      </c>
      <c r="J578" s="73" t="s">
        <v>1677</v>
      </c>
      <c r="K578" s="73" t="s">
        <v>2926</v>
      </c>
      <c r="L578" s="73" t="s">
        <v>1661</v>
      </c>
      <c r="M578" s="73" t="s">
        <v>1682</v>
      </c>
      <c r="N578" s="73" t="s">
        <v>1683</v>
      </c>
      <c r="O578" s="73" t="s">
        <v>62</v>
      </c>
      <c r="P578" s="73" t="s">
        <v>61</v>
      </c>
      <c r="Q578" s="73" t="s">
        <v>62</v>
      </c>
      <c r="R578" s="73" t="s">
        <v>222</v>
      </c>
      <c r="S578" s="73" t="s">
        <v>77</v>
      </c>
      <c r="T578" s="73" t="s">
        <v>61</v>
      </c>
      <c r="U578" s="73" t="s">
        <v>4049</v>
      </c>
      <c r="V578" s="73" t="s">
        <v>72</v>
      </c>
      <c r="W578" s="73" t="s">
        <v>62</v>
      </c>
      <c r="X578" s="73" t="s">
        <v>73</v>
      </c>
      <c r="Y578" s="73" t="s">
        <v>3192</v>
      </c>
      <c r="Z578" s="73" t="s">
        <v>3830</v>
      </c>
      <c r="AA578" s="73">
        <f>IF(Table5[[#This Row],[task_success]]="Yes",1,0)</f>
        <v>1</v>
      </c>
      <c r="AB578" s="73">
        <f>IF(Table5[[#This Row],[task_success]]="Partial",1,0)</f>
        <v>0</v>
      </c>
      <c r="AC578" s="73">
        <f>IF(Table5[[#This Row],[task_success]]="No",1,0)</f>
        <v>0</v>
      </c>
      <c r="AD578" s="73">
        <v>0</v>
      </c>
      <c r="AE578" s="73">
        <v>1</v>
      </c>
      <c r="AF578" s="73">
        <v>0</v>
      </c>
      <c r="AG578" s="74">
        <f>IF(OR(Table5[[#This Row],[severity]]="Medium",Table5[[#This Row],[severity]]="High"),1,0)</f>
        <v>0</v>
      </c>
      <c r="AH578" s="73" t="str">
        <f>TRIM(Table5[[#This Row],[severity]])</f>
        <v>Low</v>
      </c>
    </row>
    <row r="579" spans="1:34" ht="284.25" hidden="1">
      <c r="A579" s="75" t="s">
        <v>1684</v>
      </c>
      <c r="B579" s="76" t="s">
        <v>1685</v>
      </c>
      <c r="C579" s="76" t="s">
        <v>51</v>
      </c>
      <c r="D57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79" s="76" t="s">
        <v>1686</v>
      </c>
      <c r="F579" s="76" t="s">
        <v>2932</v>
      </c>
      <c r="G579" s="76" t="s">
        <v>1688</v>
      </c>
      <c r="H579" s="76">
        <v>1</v>
      </c>
      <c r="I579" s="76" t="s">
        <v>2933</v>
      </c>
      <c r="J579" s="76" t="s">
        <v>2933</v>
      </c>
      <c r="K579" s="76" t="s">
        <v>4050</v>
      </c>
      <c r="L579" s="76" t="s">
        <v>1691</v>
      </c>
      <c r="M579" s="76" t="s">
        <v>1696</v>
      </c>
      <c r="N579" s="76" t="s">
        <v>1697</v>
      </c>
      <c r="O579" s="76" t="s">
        <v>62</v>
      </c>
      <c r="P579" s="76" t="s">
        <v>61</v>
      </c>
      <c r="Q579" s="76" t="s">
        <v>62</v>
      </c>
      <c r="R579" s="76" t="s">
        <v>76</v>
      </c>
      <c r="S579" s="76" t="s">
        <v>77</v>
      </c>
      <c r="T579" s="76" t="s">
        <v>61</v>
      </c>
      <c r="U579" s="76" t="s">
        <v>1368</v>
      </c>
      <c r="V579" s="76" t="s">
        <v>72</v>
      </c>
      <c r="W579" s="76" t="s">
        <v>62</v>
      </c>
      <c r="X579" s="76" t="s">
        <v>73</v>
      </c>
      <c r="Y579" s="76" t="s">
        <v>3192</v>
      </c>
      <c r="Z579" s="76" t="s">
        <v>3717</v>
      </c>
      <c r="AA579" s="73">
        <f>IF(Table5[[#This Row],[task_success]]="Yes",1,0)</f>
        <v>1</v>
      </c>
      <c r="AB579" s="73">
        <f>IF(Table5[[#This Row],[task_success]]="Partial",1,0)</f>
        <v>0</v>
      </c>
      <c r="AC579" s="73">
        <f>IF(Table5[[#This Row],[task_success]]="No",1,0)</f>
        <v>0</v>
      </c>
      <c r="AD579" s="73">
        <v>0</v>
      </c>
      <c r="AE579" s="73">
        <v>1</v>
      </c>
      <c r="AF579" s="73">
        <v>0</v>
      </c>
      <c r="AG579" s="74">
        <f>IF(OR(Table5[[#This Row],[severity]]="Medium",Table5[[#This Row],[severity]]="High"),1,0)</f>
        <v>0</v>
      </c>
      <c r="AH579" s="73" t="str">
        <f>TRIM(Table5[[#This Row],[severity]])</f>
        <v>Low</v>
      </c>
    </row>
    <row r="580" spans="1:34" ht="284.25" hidden="1">
      <c r="A580" s="72" t="s">
        <v>1684</v>
      </c>
      <c r="B580" s="73" t="s">
        <v>1685</v>
      </c>
      <c r="C580" s="73" t="s">
        <v>114</v>
      </c>
      <c r="D58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80" s="73" t="s">
        <v>1698</v>
      </c>
      <c r="F580" s="73" t="s">
        <v>1699</v>
      </c>
      <c r="G580" s="73" t="s">
        <v>1700</v>
      </c>
      <c r="H580" s="73">
        <v>1</v>
      </c>
      <c r="I580" s="73" t="s">
        <v>1701</v>
      </c>
      <c r="J580" s="73" t="s">
        <v>1701</v>
      </c>
      <c r="K580" s="73" t="s">
        <v>2936</v>
      </c>
      <c r="L580" s="73" t="s">
        <v>1703</v>
      </c>
      <c r="M580" s="73" t="s">
        <v>1708</v>
      </c>
      <c r="N580" s="73" t="s">
        <v>1709</v>
      </c>
      <c r="O580" s="73" t="s">
        <v>62</v>
      </c>
      <c r="P580" s="73" t="s">
        <v>61</v>
      </c>
      <c r="Q580" s="73" t="s">
        <v>62</v>
      </c>
      <c r="R580" s="73" t="s">
        <v>76</v>
      </c>
      <c r="S580" s="73" t="s">
        <v>77</v>
      </c>
      <c r="T580" s="73" t="s">
        <v>61</v>
      </c>
      <c r="U580" s="73" t="s">
        <v>1368</v>
      </c>
      <c r="V580" s="73" t="s">
        <v>72</v>
      </c>
      <c r="W580" s="73" t="s">
        <v>62</v>
      </c>
      <c r="X580" s="73" t="s">
        <v>73</v>
      </c>
      <c r="Y580" s="73" t="s">
        <v>3192</v>
      </c>
      <c r="Z580" s="73" t="s">
        <v>3821</v>
      </c>
      <c r="AA580" s="73">
        <f>IF(Table5[[#This Row],[task_success]]="Yes",1,0)</f>
        <v>1</v>
      </c>
      <c r="AB580" s="73">
        <f>IF(Table5[[#This Row],[task_success]]="Partial",1,0)</f>
        <v>0</v>
      </c>
      <c r="AC580" s="73">
        <f>IF(Table5[[#This Row],[task_success]]="No",1,0)</f>
        <v>0</v>
      </c>
      <c r="AD580" s="73">
        <v>0</v>
      </c>
      <c r="AE580" s="73">
        <v>1</v>
      </c>
      <c r="AF580" s="73">
        <v>0</v>
      </c>
      <c r="AG580" s="74">
        <f>IF(OR(Table5[[#This Row],[severity]]="Medium",Table5[[#This Row],[severity]]="High"),1,0)</f>
        <v>0</v>
      </c>
      <c r="AH580" s="73" t="str">
        <f>TRIM(Table5[[#This Row],[severity]])</f>
        <v>Low</v>
      </c>
    </row>
    <row r="581" spans="1:34" ht="409.6" hidden="1">
      <c r="A581" s="75" t="s">
        <v>1684</v>
      </c>
      <c r="B581" s="76" t="s">
        <v>1685</v>
      </c>
      <c r="C581" s="76" t="s">
        <v>149</v>
      </c>
      <c r="D58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81" s="76" t="s">
        <v>1710</v>
      </c>
      <c r="F581" s="76" t="s">
        <v>1711</v>
      </c>
      <c r="G581" s="76" t="s">
        <v>1712</v>
      </c>
      <c r="H581" s="76">
        <v>1</v>
      </c>
      <c r="I581" s="76" t="s">
        <v>1713</v>
      </c>
      <c r="J581" s="76" t="s">
        <v>1713</v>
      </c>
      <c r="K581" s="76" t="s">
        <v>2937</v>
      </c>
      <c r="L581" s="76" t="s">
        <v>1715</v>
      </c>
      <c r="M581" s="76" t="s">
        <v>1696</v>
      </c>
      <c r="N581" s="76" t="s">
        <v>1720</v>
      </c>
      <c r="O581" s="76" t="s">
        <v>62</v>
      </c>
      <c r="P581" s="76" t="s">
        <v>61</v>
      </c>
      <c r="Q581" s="76" t="s">
        <v>62</v>
      </c>
      <c r="R581" s="76" t="s">
        <v>3280</v>
      </c>
      <c r="S581" s="76" t="s">
        <v>125</v>
      </c>
      <c r="T581" s="76" t="s">
        <v>61</v>
      </c>
      <c r="U581" s="76" t="s">
        <v>1718</v>
      </c>
      <c r="V581" s="76" t="s">
        <v>72</v>
      </c>
      <c r="W581" s="76" t="s">
        <v>62</v>
      </c>
      <c r="X581" s="76" t="s">
        <v>73</v>
      </c>
      <c r="Y581" s="76" t="s">
        <v>3192</v>
      </c>
      <c r="Z581" s="76" t="s">
        <v>3706</v>
      </c>
      <c r="AA581" s="73">
        <f>IF(Table5[[#This Row],[task_success]]="Yes",1,0)</f>
        <v>1</v>
      </c>
      <c r="AB581" s="73">
        <f>IF(Table5[[#This Row],[task_success]]="Partial",1,0)</f>
        <v>0</v>
      </c>
      <c r="AC581" s="73">
        <f>IF(Table5[[#This Row],[task_success]]="No",1,0)</f>
        <v>0</v>
      </c>
      <c r="AD581" s="73">
        <v>0</v>
      </c>
      <c r="AE581" s="73">
        <v>1</v>
      </c>
      <c r="AF581" s="73">
        <v>0</v>
      </c>
      <c r="AG581" s="74">
        <f>IF(OR(Table5[[#This Row],[severity]]="Medium",Table5[[#This Row],[severity]]="High"),1,0)</f>
        <v>1</v>
      </c>
      <c r="AH581" s="73" t="str">
        <f>TRIM(Table5[[#This Row],[severity]])</f>
        <v>Medium</v>
      </c>
    </row>
    <row r="582" spans="1:34" ht="401.25" hidden="1">
      <c r="A582" s="72" t="s">
        <v>1721</v>
      </c>
      <c r="B582" s="73" t="s">
        <v>1722</v>
      </c>
      <c r="C582" s="73" t="s">
        <v>51</v>
      </c>
      <c r="D58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82" s="73" t="s">
        <v>1723</v>
      </c>
      <c r="F582" s="73" t="s">
        <v>2938</v>
      </c>
      <c r="G582" s="73" t="s">
        <v>1725</v>
      </c>
      <c r="H582" s="73">
        <v>2</v>
      </c>
      <c r="I582" s="73" t="s">
        <v>1726</v>
      </c>
      <c r="J582" s="73" t="s">
        <v>1727</v>
      </c>
      <c r="K582" s="73" t="s">
        <v>4051</v>
      </c>
      <c r="L582" s="73" t="s">
        <v>1729</v>
      </c>
      <c r="M582" s="73" t="s">
        <v>1734</v>
      </c>
      <c r="N582" s="73" t="s">
        <v>1735</v>
      </c>
      <c r="O582" s="73" t="s">
        <v>62</v>
      </c>
      <c r="P582" s="73" t="s">
        <v>61</v>
      </c>
      <c r="Q582" s="73" t="s">
        <v>62</v>
      </c>
      <c r="R582" s="73" t="s">
        <v>76</v>
      </c>
      <c r="S582" s="73" t="s">
        <v>77</v>
      </c>
      <c r="T582" s="73" t="s">
        <v>61</v>
      </c>
      <c r="U582" s="73" t="s">
        <v>1368</v>
      </c>
      <c r="V582" s="73" t="s">
        <v>72</v>
      </c>
      <c r="W582" s="73" t="s">
        <v>62</v>
      </c>
      <c r="X582" s="73" t="s">
        <v>73</v>
      </c>
      <c r="Y582" s="73" t="s">
        <v>3192</v>
      </c>
      <c r="Z582" s="73" t="s">
        <v>3882</v>
      </c>
      <c r="AA582" s="73">
        <f>IF(Table5[[#This Row],[task_success]]="Yes",1,0)</f>
        <v>1</v>
      </c>
      <c r="AB582" s="73">
        <f>IF(Table5[[#This Row],[task_success]]="Partial",1,0)</f>
        <v>0</v>
      </c>
      <c r="AC582" s="73">
        <f>IF(Table5[[#This Row],[task_success]]="No",1,0)</f>
        <v>0</v>
      </c>
      <c r="AD582" s="73">
        <v>0</v>
      </c>
      <c r="AE582" s="73">
        <v>1</v>
      </c>
      <c r="AF582" s="73">
        <v>0</v>
      </c>
      <c r="AG582" s="74">
        <f>IF(OR(Table5[[#This Row],[severity]]="Medium",Table5[[#This Row],[severity]]="High"),1,0)</f>
        <v>0</v>
      </c>
      <c r="AH582" s="73" t="str">
        <f>TRIM(Table5[[#This Row],[severity]])</f>
        <v>Low</v>
      </c>
    </row>
    <row r="583" spans="1:34" ht="401.25" hidden="1">
      <c r="A583" s="75" t="s">
        <v>1721</v>
      </c>
      <c r="B583" s="76" t="s">
        <v>1722</v>
      </c>
      <c r="C583" s="76" t="s">
        <v>51</v>
      </c>
      <c r="D58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83" s="76" t="s">
        <v>1723</v>
      </c>
      <c r="F583" s="76" t="s">
        <v>2938</v>
      </c>
      <c r="G583" s="76" t="s">
        <v>1725</v>
      </c>
      <c r="H583" s="76">
        <v>2</v>
      </c>
      <c r="I583" s="76" t="s">
        <v>1726</v>
      </c>
      <c r="J583" s="76" t="s">
        <v>1736</v>
      </c>
      <c r="K583" s="76" t="s">
        <v>4052</v>
      </c>
      <c r="L583" s="76" t="s">
        <v>1729</v>
      </c>
      <c r="M583" s="76" t="s">
        <v>625</v>
      </c>
      <c r="N583" s="76" t="s">
        <v>1739</v>
      </c>
      <c r="O583" s="76" t="s">
        <v>62</v>
      </c>
      <c r="P583" s="76" t="s">
        <v>61</v>
      </c>
      <c r="Q583" s="76" t="s">
        <v>62</v>
      </c>
      <c r="R583" s="76" t="s">
        <v>76</v>
      </c>
      <c r="S583" s="76" t="s">
        <v>77</v>
      </c>
      <c r="T583" s="76" t="s">
        <v>61</v>
      </c>
      <c r="U583" s="76" t="s">
        <v>1368</v>
      </c>
      <c r="V583" s="76" t="s">
        <v>72</v>
      </c>
      <c r="W583" s="76" t="s">
        <v>62</v>
      </c>
      <c r="X583" s="76" t="s">
        <v>73</v>
      </c>
      <c r="Y583" s="76" t="s">
        <v>3192</v>
      </c>
      <c r="Z583" s="76" t="s">
        <v>3883</v>
      </c>
      <c r="AA583" s="73">
        <f>IF(Table5[[#This Row],[task_success]]="Yes",1,0)</f>
        <v>1</v>
      </c>
      <c r="AB583" s="73">
        <f>IF(Table5[[#This Row],[task_success]]="Partial",1,0)</f>
        <v>0</v>
      </c>
      <c r="AC583" s="73">
        <f>IF(Table5[[#This Row],[task_success]]="No",1,0)</f>
        <v>0</v>
      </c>
      <c r="AD583" s="73">
        <v>0</v>
      </c>
      <c r="AE583" s="73">
        <v>1</v>
      </c>
      <c r="AF583" s="73">
        <v>0</v>
      </c>
      <c r="AG583" s="74">
        <f>IF(OR(Table5[[#This Row],[severity]]="Medium",Table5[[#This Row],[severity]]="High"),1,0)</f>
        <v>0</v>
      </c>
      <c r="AH583" s="73" t="str">
        <f>TRIM(Table5[[#This Row],[severity]])</f>
        <v>Low</v>
      </c>
    </row>
    <row r="584" spans="1:34" ht="401.25" hidden="1">
      <c r="A584" s="72" t="s">
        <v>1721</v>
      </c>
      <c r="B584" s="73" t="s">
        <v>1722</v>
      </c>
      <c r="C584" s="73" t="s">
        <v>51</v>
      </c>
      <c r="D58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84" s="73" t="s">
        <v>1740</v>
      </c>
      <c r="F584" s="73" t="s">
        <v>2942</v>
      </c>
      <c r="G584" s="73" t="s">
        <v>1742</v>
      </c>
      <c r="H584" s="73">
        <v>2</v>
      </c>
      <c r="I584" s="73" t="s">
        <v>1726</v>
      </c>
      <c r="J584" s="73" t="s">
        <v>1727</v>
      </c>
      <c r="K584" s="73" t="s">
        <v>4051</v>
      </c>
      <c r="L584" s="73" t="s">
        <v>1743</v>
      </c>
      <c r="M584" s="73" t="s">
        <v>1734</v>
      </c>
      <c r="N584" s="73" t="s">
        <v>1746</v>
      </c>
      <c r="O584" s="73" t="s">
        <v>62</v>
      </c>
      <c r="P584" s="73" t="s">
        <v>61</v>
      </c>
      <c r="Q584" s="73" t="s">
        <v>62</v>
      </c>
      <c r="R584" s="73" t="s">
        <v>76</v>
      </c>
      <c r="S584" s="73" t="s">
        <v>77</v>
      </c>
      <c r="T584" s="73" t="s">
        <v>61</v>
      </c>
      <c r="U584" s="73" t="s">
        <v>1368</v>
      </c>
      <c r="V584" s="73" t="s">
        <v>72</v>
      </c>
      <c r="W584" s="73" t="s">
        <v>62</v>
      </c>
      <c r="X584" s="73" t="s">
        <v>73</v>
      </c>
      <c r="Y584" s="73" t="s">
        <v>3192</v>
      </c>
      <c r="Z584" s="73" t="s">
        <v>3304</v>
      </c>
      <c r="AA584" s="73">
        <f>IF(Table5[[#This Row],[task_success]]="Yes",1,0)</f>
        <v>1</v>
      </c>
      <c r="AB584" s="73">
        <f>IF(Table5[[#This Row],[task_success]]="Partial",1,0)</f>
        <v>0</v>
      </c>
      <c r="AC584" s="73">
        <f>IF(Table5[[#This Row],[task_success]]="No",1,0)</f>
        <v>0</v>
      </c>
      <c r="AD584" s="73">
        <v>0</v>
      </c>
      <c r="AE584" s="73">
        <v>1</v>
      </c>
      <c r="AF584" s="73">
        <v>0</v>
      </c>
      <c r="AG584" s="74">
        <f>IF(OR(Table5[[#This Row],[severity]]="Medium",Table5[[#This Row],[severity]]="High"),1,0)</f>
        <v>0</v>
      </c>
      <c r="AH584" s="73" t="str">
        <f>TRIM(Table5[[#This Row],[severity]])</f>
        <v>Low</v>
      </c>
    </row>
    <row r="585" spans="1:34" ht="401.25" hidden="1">
      <c r="A585" s="75" t="s">
        <v>1721</v>
      </c>
      <c r="B585" s="76" t="s">
        <v>1722</v>
      </c>
      <c r="C585" s="76" t="s">
        <v>51</v>
      </c>
      <c r="D58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85" s="76" t="s">
        <v>1740</v>
      </c>
      <c r="F585" s="76" t="s">
        <v>2942</v>
      </c>
      <c r="G585" s="76" t="s">
        <v>1742</v>
      </c>
      <c r="H585" s="76">
        <v>2</v>
      </c>
      <c r="I585" s="76" t="s">
        <v>1726</v>
      </c>
      <c r="J585" s="76" t="s">
        <v>1736</v>
      </c>
      <c r="K585" s="76" t="s">
        <v>4052</v>
      </c>
      <c r="L585" s="76" t="s">
        <v>1743</v>
      </c>
      <c r="M585" s="76" t="s">
        <v>625</v>
      </c>
      <c r="N585" s="76" t="s">
        <v>1749</v>
      </c>
      <c r="O585" s="76" t="s">
        <v>62</v>
      </c>
      <c r="P585" s="76" t="s">
        <v>61</v>
      </c>
      <c r="Q585" s="76" t="s">
        <v>62</v>
      </c>
      <c r="R585" s="76" t="s">
        <v>76</v>
      </c>
      <c r="S585" s="76" t="s">
        <v>77</v>
      </c>
      <c r="T585" s="76" t="s">
        <v>61</v>
      </c>
      <c r="U585" s="76" t="s">
        <v>1368</v>
      </c>
      <c r="V585" s="76" t="s">
        <v>72</v>
      </c>
      <c r="W585" s="76" t="s">
        <v>62</v>
      </c>
      <c r="X585" s="76" t="s">
        <v>73</v>
      </c>
      <c r="Y585" s="76" t="s">
        <v>3192</v>
      </c>
      <c r="Z585" s="76" t="s">
        <v>3305</v>
      </c>
      <c r="AA585" s="73">
        <f>IF(Table5[[#This Row],[task_success]]="Yes",1,0)</f>
        <v>1</v>
      </c>
      <c r="AB585" s="73">
        <f>IF(Table5[[#This Row],[task_success]]="Partial",1,0)</f>
        <v>0</v>
      </c>
      <c r="AC585" s="73">
        <f>IF(Table5[[#This Row],[task_success]]="No",1,0)</f>
        <v>0</v>
      </c>
      <c r="AD585" s="73">
        <v>0</v>
      </c>
      <c r="AE585" s="73">
        <v>1</v>
      </c>
      <c r="AF585" s="73">
        <v>0</v>
      </c>
      <c r="AG585" s="74">
        <f>IF(OR(Table5[[#This Row],[severity]]="Medium",Table5[[#This Row],[severity]]="High"),1,0)</f>
        <v>0</v>
      </c>
      <c r="AH585" s="73" t="str">
        <f>TRIM(Table5[[#This Row],[severity]])</f>
        <v>Low</v>
      </c>
    </row>
    <row r="586" spans="1:34" ht="401.25" hidden="1">
      <c r="A586" s="72" t="s">
        <v>1721</v>
      </c>
      <c r="B586" s="73" t="s">
        <v>1722</v>
      </c>
      <c r="C586" s="73" t="s">
        <v>149</v>
      </c>
      <c r="D58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86" s="73" t="s">
        <v>1750</v>
      </c>
      <c r="F586" s="73" t="s">
        <v>1751</v>
      </c>
      <c r="G586" s="73" t="s">
        <v>1752</v>
      </c>
      <c r="H586" s="73">
        <v>1</v>
      </c>
      <c r="I586" s="73" t="s">
        <v>1753</v>
      </c>
      <c r="J586" s="73" t="s">
        <v>1753</v>
      </c>
      <c r="K586" s="73" t="s">
        <v>1754</v>
      </c>
      <c r="L586" s="73" t="s">
        <v>1755</v>
      </c>
      <c r="M586" s="73" t="s">
        <v>1762</v>
      </c>
      <c r="N586" s="73" t="s">
        <v>1763</v>
      </c>
      <c r="O586" s="73" t="s">
        <v>62</v>
      </c>
      <c r="P586" s="73" t="s">
        <v>61</v>
      </c>
      <c r="Q586" s="73" t="s">
        <v>62</v>
      </c>
      <c r="R586" s="73" t="s">
        <v>76</v>
      </c>
      <c r="S586" s="73" t="s">
        <v>77</v>
      </c>
      <c r="T586" s="73" t="s">
        <v>61</v>
      </c>
      <c r="U586" s="73" t="s">
        <v>1368</v>
      </c>
      <c r="V586" s="73" t="s">
        <v>72</v>
      </c>
      <c r="W586" s="73" t="s">
        <v>62</v>
      </c>
      <c r="X586" s="73" t="s">
        <v>73</v>
      </c>
      <c r="Y586" s="73" t="s">
        <v>3192</v>
      </c>
      <c r="Z586" s="73" t="s">
        <v>3684</v>
      </c>
      <c r="AA586" s="73">
        <f>IF(Table5[[#This Row],[task_success]]="Yes",1,0)</f>
        <v>1</v>
      </c>
      <c r="AB586" s="73">
        <f>IF(Table5[[#This Row],[task_success]]="Partial",1,0)</f>
        <v>0</v>
      </c>
      <c r="AC586" s="73">
        <f>IF(Table5[[#This Row],[task_success]]="No",1,0)</f>
        <v>0</v>
      </c>
      <c r="AD586" s="73">
        <v>0</v>
      </c>
      <c r="AE586" s="73">
        <v>1</v>
      </c>
      <c r="AF586" s="73">
        <v>0</v>
      </c>
      <c r="AG586" s="74">
        <f>IF(OR(Table5[[#This Row],[severity]]="Medium",Table5[[#This Row],[severity]]="High"),1,0)</f>
        <v>0</v>
      </c>
      <c r="AH586" s="73" t="str">
        <f>TRIM(Table5[[#This Row],[severity]])</f>
        <v>Low</v>
      </c>
    </row>
    <row r="587" spans="1:34" ht="401.25" hidden="1">
      <c r="A587" s="75" t="s">
        <v>1721</v>
      </c>
      <c r="B587" s="76" t="s">
        <v>1722</v>
      </c>
      <c r="C587" s="76" t="s">
        <v>149</v>
      </c>
      <c r="D58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87" s="76" t="s">
        <v>1764</v>
      </c>
      <c r="F587" s="76" t="s">
        <v>1765</v>
      </c>
      <c r="G587" s="76" t="s">
        <v>1766</v>
      </c>
      <c r="H587" s="76">
        <v>1</v>
      </c>
      <c r="I587" s="76" t="s">
        <v>1753</v>
      </c>
      <c r="J587" s="76" t="s">
        <v>1753</v>
      </c>
      <c r="K587" s="76" t="s">
        <v>1754</v>
      </c>
      <c r="L587" s="76" t="s">
        <v>1768</v>
      </c>
      <c r="M587" s="76" t="s">
        <v>1762</v>
      </c>
      <c r="N587" s="76" t="s">
        <v>1772</v>
      </c>
      <c r="O587" s="76" t="s">
        <v>62</v>
      </c>
      <c r="P587" s="76" t="s">
        <v>61</v>
      </c>
      <c r="Q587" s="76" t="s">
        <v>62</v>
      </c>
      <c r="R587" s="76" t="s">
        <v>76</v>
      </c>
      <c r="S587" s="76" t="s">
        <v>77</v>
      </c>
      <c r="T587" s="76" t="s">
        <v>61</v>
      </c>
      <c r="U587" s="76" t="s">
        <v>4053</v>
      </c>
      <c r="V587" s="76" t="s">
        <v>72</v>
      </c>
      <c r="W587" s="76" t="s">
        <v>62</v>
      </c>
      <c r="X587" s="76" t="s">
        <v>73</v>
      </c>
      <c r="Y587" s="76" t="s">
        <v>3192</v>
      </c>
      <c r="Z587" s="76" t="s">
        <v>3595</v>
      </c>
      <c r="AA587" s="73">
        <f>IF(Table5[[#This Row],[task_success]]="Yes",1,0)</f>
        <v>1</v>
      </c>
      <c r="AB587" s="73">
        <f>IF(Table5[[#This Row],[task_success]]="Partial",1,0)</f>
        <v>0</v>
      </c>
      <c r="AC587" s="73">
        <f>IF(Table5[[#This Row],[task_success]]="No",1,0)</f>
        <v>0</v>
      </c>
      <c r="AD587" s="73">
        <v>0</v>
      </c>
      <c r="AE587" s="73">
        <v>1</v>
      </c>
      <c r="AF587" s="73">
        <v>0</v>
      </c>
      <c r="AG587" s="74">
        <f>IF(OR(Table5[[#This Row],[severity]]="Medium",Table5[[#This Row],[severity]]="High"),1,0)</f>
        <v>0</v>
      </c>
      <c r="AH587" s="73" t="str">
        <f>TRIM(Table5[[#This Row],[severity]])</f>
        <v>Low</v>
      </c>
    </row>
    <row r="588" spans="1:34" ht="401.25" hidden="1">
      <c r="A588" s="72" t="s">
        <v>1721</v>
      </c>
      <c r="B588" s="73" t="s">
        <v>1722</v>
      </c>
      <c r="C588" s="73" t="s">
        <v>180</v>
      </c>
      <c r="D58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88" s="73" t="s">
        <v>1773</v>
      </c>
      <c r="F588" s="73" t="s">
        <v>1774</v>
      </c>
      <c r="G588" s="73" t="s">
        <v>1775</v>
      </c>
      <c r="H588" s="73">
        <v>1</v>
      </c>
      <c r="I588" s="73" t="s">
        <v>1776</v>
      </c>
      <c r="J588" s="73" t="s">
        <v>1776</v>
      </c>
      <c r="K588" s="73" t="s">
        <v>2945</v>
      </c>
      <c r="L588" s="73" t="s">
        <v>1778</v>
      </c>
      <c r="M588" s="73" t="s">
        <v>1783</v>
      </c>
      <c r="N588" s="73" t="s">
        <v>1784</v>
      </c>
      <c r="O588" s="73" t="s">
        <v>62</v>
      </c>
      <c r="P588" s="73" t="s">
        <v>61</v>
      </c>
      <c r="Q588" s="73" t="s">
        <v>62</v>
      </c>
      <c r="R588" s="73" t="s">
        <v>76</v>
      </c>
      <c r="S588" s="73" t="s">
        <v>77</v>
      </c>
      <c r="T588" s="73" t="s">
        <v>61</v>
      </c>
      <c r="U588" s="73" t="s">
        <v>1368</v>
      </c>
      <c r="V588" s="73" t="s">
        <v>72</v>
      </c>
      <c r="W588" s="73" t="s">
        <v>62</v>
      </c>
      <c r="X588" s="73" t="s">
        <v>73</v>
      </c>
      <c r="Y588" s="73" t="s">
        <v>3192</v>
      </c>
      <c r="Z588" s="73" t="s">
        <v>3876</v>
      </c>
      <c r="AA588" s="73">
        <f>IF(Table5[[#This Row],[task_success]]="Yes",1,0)</f>
        <v>1</v>
      </c>
      <c r="AB588" s="73">
        <f>IF(Table5[[#This Row],[task_success]]="Partial",1,0)</f>
        <v>0</v>
      </c>
      <c r="AC588" s="73">
        <f>IF(Table5[[#This Row],[task_success]]="No",1,0)</f>
        <v>0</v>
      </c>
      <c r="AD588" s="73">
        <v>0</v>
      </c>
      <c r="AE588" s="73">
        <v>1</v>
      </c>
      <c r="AF588" s="73">
        <v>0</v>
      </c>
      <c r="AG588" s="74">
        <f>IF(OR(Table5[[#This Row],[severity]]="Medium",Table5[[#This Row],[severity]]="High"),1,0)</f>
        <v>0</v>
      </c>
      <c r="AH588" s="73" t="str">
        <f>TRIM(Table5[[#This Row],[severity]])</f>
        <v>Low</v>
      </c>
    </row>
    <row r="589" spans="1:34" ht="216.75" hidden="1">
      <c r="A589" s="75" t="s">
        <v>1785</v>
      </c>
      <c r="B589" s="76" t="s">
        <v>1786</v>
      </c>
      <c r="C589" s="76" t="s">
        <v>149</v>
      </c>
      <c r="D58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89" s="76" t="s">
        <v>1787</v>
      </c>
      <c r="F589" s="76" t="s">
        <v>1788</v>
      </c>
      <c r="G589" s="76" t="s">
        <v>1789</v>
      </c>
      <c r="H589" s="76">
        <v>1</v>
      </c>
      <c r="I589" s="76" t="s">
        <v>1790</v>
      </c>
      <c r="J589" s="76" t="s">
        <v>1790</v>
      </c>
      <c r="K589" s="76" t="s">
        <v>2946</v>
      </c>
      <c r="L589" s="76" t="s">
        <v>1792</v>
      </c>
      <c r="M589" s="76" t="s">
        <v>1798</v>
      </c>
      <c r="N589" s="76" t="s">
        <v>1799</v>
      </c>
      <c r="O589" s="76" t="s">
        <v>62</v>
      </c>
      <c r="P589" s="76" t="s">
        <v>61</v>
      </c>
      <c r="Q589" s="76" t="s">
        <v>62</v>
      </c>
      <c r="R589" s="76" t="s">
        <v>76</v>
      </c>
      <c r="S589" s="76" t="s">
        <v>77</v>
      </c>
      <c r="T589" s="76" t="s">
        <v>61</v>
      </c>
      <c r="U589" s="76" t="s">
        <v>1795</v>
      </c>
      <c r="V589" s="76" t="s">
        <v>72</v>
      </c>
      <c r="W589" s="76" t="s">
        <v>62</v>
      </c>
      <c r="X589" s="76" t="s">
        <v>73</v>
      </c>
      <c r="Y589" s="76" t="s">
        <v>3192</v>
      </c>
      <c r="Z589" s="76" t="s">
        <v>3422</v>
      </c>
      <c r="AA589" s="73">
        <f>IF(Table5[[#This Row],[task_success]]="Yes",1,0)</f>
        <v>1</v>
      </c>
      <c r="AB589" s="73">
        <f>IF(Table5[[#This Row],[task_success]]="Partial",1,0)</f>
        <v>0</v>
      </c>
      <c r="AC589" s="73">
        <f>IF(Table5[[#This Row],[task_success]]="No",1,0)</f>
        <v>0</v>
      </c>
      <c r="AD589" s="73">
        <v>0</v>
      </c>
      <c r="AE589" s="73">
        <v>1</v>
      </c>
      <c r="AF589" s="73">
        <v>0</v>
      </c>
      <c r="AG589" s="74">
        <f>IF(OR(Table5[[#This Row],[severity]]="Medium",Table5[[#This Row],[severity]]="High"),1,0)</f>
        <v>0</v>
      </c>
      <c r="AH589" s="73" t="str">
        <f>TRIM(Table5[[#This Row],[severity]])</f>
        <v>Low</v>
      </c>
    </row>
    <row r="590" spans="1:34" ht="318" hidden="1">
      <c r="A590" s="72" t="s">
        <v>1785</v>
      </c>
      <c r="B590" s="73" t="s">
        <v>1786</v>
      </c>
      <c r="C590" s="73" t="s">
        <v>180</v>
      </c>
      <c r="D59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90" s="73" t="s">
        <v>1800</v>
      </c>
      <c r="F590" s="73" t="s">
        <v>2947</v>
      </c>
      <c r="G590" s="73" t="s">
        <v>1802</v>
      </c>
      <c r="H590" s="73">
        <v>1</v>
      </c>
      <c r="I590" s="73" t="s">
        <v>1803</v>
      </c>
      <c r="J590" s="73" t="s">
        <v>1803</v>
      </c>
      <c r="K590" s="73" t="s">
        <v>4054</v>
      </c>
      <c r="L590" s="73" t="s">
        <v>1805</v>
      </c>
      <c r="M590" s="73" t="s">
        <v>1811</v>
      </c>
      <c r="N590" s="73" t="s">
        <v>1812</v>
      </c>
      <c r="O590" s="73" t="s">
        <v>62</v>
      </c>
      <c r="P590" s="73" t="s">
        <v>61</v>
      </c>
      <c r="Q590" s="73" t="s">
        <v>62</v>
      </c>
      <c r="R590" s="73" t="s">
        <v>76</v>
      </c>
      <c r="S590" s="73" t="s">
        <v>77</v>
      </c>
      <c r="T590" s="73" t="s">
        <v>61</v>
      </c>
      <c r="U590" s="73" t="s">
        <v>1808</v>
      </c>
      <c r="V590" s="73" t="s">
        <v>72</v>
      </c>
      <c r="W590" s="73" t="s">
        <v>62</v>
      </c>
      <c r="X590" s="73" t="s">
        <v>73</v>
      </c>
      <c r="Y590" s="73" t="s">
        <v>3192</v>
      </c>
      <c r="Z590" s="73" t="s">
        <v>3592</v>
      </c>
      <c r="AA590" s="73">
        <f>IF(Table5[[#This Row],[task_success]]="Yes",1,0)</f>
        <v>1</v>
      </c>
      <c r="AB590" s="73">
        <f>IF(Table5[[#This Row],[task_success]]="Partial",1,0)</f>
        <v>0</v>
      </c>
      <c r="AC590" s="73">
        <f>IF(Table5[[#This Row],[task_success]]="No",1,0)</f>
        <v>0</v>
      </c>
      <c r="AD590" s="73">
        <v>0</v>
      </c>
      <c r="AE590" s="73">
        <v>1</v>
      </c>
      <c r="AF590" s="73">
        <v>0</v>
      </c>
      <c r="AG590" s="74">
        <f>IF(OR(Table5[[#This Row],[severity]]="Medium",Table5[[#This Row],[severity]]="High"),1,0)</f>
        <v>0</v>
      </c>
      <c r="AH590" s="73" t="str">
        <f>TRIM(Table5[[#This Row],[severity]])</f>
        <v>Low</v>
      </c>
    </row>
    <row r="591" spans="1:34" ht="250.5" hidden="1">
      <c r="A591" s="75" t="s">
        <v>1813</v>
      </c>
      <c r="B591" s="76" t="s">
        <v>1814</v>
      </c>
      <c r="C591" s="76" t="s">
        <v>180</v>
      </c>
      <c r="D59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591" s="76" t="s">
        <v>1815</v>
      </c>
      <c r="F591" s="76" t="s">
        <v>1816</v>
      </c>
      <c r="G591" s="76" t="s">
        <v>1817</v>
      </c>
      <c r="H591" s="76">
        <v>1</v>
      </c>
      <c r="I591" s="76" t="s">
        <v>1818</v>
      </c>
      <c r="J591" s="76" t="s">
        <v>1818</v>
      </c>
      <c r="K591" s="76" t="s">
        <v>2949</v>
      </c>
      <c r="L591" s="76" t="s">
        <v>1820</v>
      </c>
      <c r="M591" s="76" t="s">
        <v>1828</v>
      </c>
      <c r="N591" s="76" t="s">
        <v>1829</v>
      </c>
      <c r="O591" s="76" t="s">
        <v>62</v>
      </c>
      <c r="P591" s="76" t="s">
        <v>61</v>
      </c>
      <c r="Q591" s="76" t="s">
        <v>62</v>
      </c>
      <c r="R591" s="76" t="s">
        <v>76</v>
      </c>
      <c r="S591" s="76" t="s">
        <v>77</v>
      </c>
      <c r="T591" s="76" t="s">
        <v>61</v>
      </c>
      <c r="U591" s="76" t="s">
        <v>1823</v>
      </c>
      <c r="V591" s="76" t="s">
        <v>72</v>
      </c>
      <c r="W591" s="76" t="s">
        <v>62</v>
      </c>
      <c r="X591" s="76" t="s">
        <v>73</v>
      </c>
      <c r="Y591" s="76" t="s">
        <v>3192</v>
      </c>
      <c r="Z591" s="76" t="s">
        <v>3556</v>
      </c>
      <c r="AA591" s="73">
        <f>IF(Table5[[#This Row],[task_success]]="Yes",1,0)</f>
        <v>1</v>
      </c>
      <c r="AB591" s="73">
        <f>IF(Table5[[#This Row],[task_success]]="Partial",1,0)</f>
        <v>0</v>
      </c>
      <c r="AC591" s="73">
        <f>IF(Table5[[#This Row],[task_success]]="No",1,0)</f>
        <v>0</v>
      </c>
      <c r="AD591" s="73">
        <v>0</v>
      </c>
      <c r="AE591" s="73">
        <v>1</v>
      </c>
      <c r="AF591" s="73">
        <v>0</v>
      </c>
      <c r="AG591" s="74">
        <f>IF(OR(Table5[[#This Row],[severity]]="Medium",Table5[[#This Row],[severity]]="High"),1,0)</f>
        <v>0</v>
      </c>
      <c r="AH591" s="73" t="str">
        <f>TRIM(Table5[[#This Row],[severity]])</f>
        <v>Low</v>
      </c>
    </row>
    <row r="592" spans="1:34" ht="250.5" hidden="1">
      <c r="A592" s="72" t="s">
        <v>1830</v>
      </c>
      <c r="B592" s="73" t="s">
        <v>1831</v>
      </c>
      <c r="C592" s="73" t="s">
        <v>149</v>
      </c>
      <c r="D59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92" s="73" t="s">
        <v>1832</v>
      </c>
      <c r="F592" s="73" t="s">
        <v>1833</v>
      </c>
      <c r="G592" s="73" t="s">
        <v>1834</v>
      </c>
      <c r="H592" s="73">
        <v>1</v>
      </c>
      <c r="I592" s="73" t="s">
        <v>1835</v>
      </c>
      <c r="J592" s="73" t="s">
        <v>1835</v>
      </c>
      <c r="K592" s="73" t="s">
        <v>2951</v>
      </c>
      <c r="L592" s="73" t="s">
        <v>1837</v>
      </c>
      <c r="M592" s="73" t="s">
        <v>1734</v>
      </c>
      <c r="N592" s="73" t="s">
        <v>1842</v>
      </c>
      <c r="O592" s="73" t="s">
        <v>62</v>
      </c>
      <c r="P592" s="73" t="s">
        <v>61</v>
      </c>
      <c r="Q592" s="73" t="s">
        <v>62</v>
      </c>
      <c r="R592" s="73" t="s">
        <v>76</v>
      </c>
      <c r="S592" s="73" t="s">
        <v>77</v>
      </c>
      <c r="T592" s="73" t="s">
        <v>61</v>
      </c>
      <c r="U592" s="73" t="s">
        <v>1823</v>
      </c>
      <c r="V592" s="73" t="s">
        <v>72</v>
      </c>
      <c r="W592" s="73" t="s">
        <v>62</v>
      </c>
      <c r="X592" s="73" t="s">
        <v>73</v>
      </c>
      <c r="Y592" s="73" t="s">
        <v>3192</v>
      </c>
      <c r="Z592" s="73" t="s">
        <v>3703</v>
      </c>
      <c r="AA592" s="73">
        <f>IF(Table5[[#This Row],[task_success]]="Yes",1,0)</f>
        <v>1</v>
      </c>
      <c r="AB592" s="73">
        <f>IF(Table5[[#This Row],[task_success]]="Partial",1,0)</f>
        <v>0</v>
      </c>
      <c r="AC592" s="73">
        <f>IF(Table5[[#This Row],[task_success]]="No",1,0)</f>
        <v>0</v>
      </c>
      <c r="AD592" s="73">
        <v>0</v>
      </c>
      <c r="AE592" s="73">
        <v>1</v>
      </c>
      <c r="AF592" s="73">
        <v>0</v>
      </c>
      <c r="AG592" s="74">
        <f>IF(OR(Table5[[#This Row],[severity]]="Medium",Table5[[#This Row],[severity]]="High"),1,0)</f>
        <v>0</v>
      </c>
      <c r="AH592" s="73" t="str">
        <f>TRIM(Table5[[#This Row],[severity]])</f>
        <v>Low</v>
      </c>
    </row>
    <row r="593" spans="1:34" ht="409.6" hidden="1">
      <c r="A593" s="75" t="s">
        <v>1830</v>
      </c>
      <c r="B593" s="76" t="s">
        <v>1831</v>
      </c>
      <c r="C593" s="76" t="s">
        <v>149</v>
      </c>
      <c r="D59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93" s="76" t="s">
        <v>1843</v>
      </c>
      <c r="F593" s="76" t="s">
        <v>1844</v>
      </c>
      <c r="G593" s="76" t="s">
        <v>1845</v>
      </c>
      <c r="H593" s="76">
        <v>1</v>
      </c>
      <c r="I593" s="76" t="s">
        <v>1835</v>
      </c>
      <c r="J593" s="76" t="s">
        <v>1835</v>
      </c>
      <c r="K593" s="76" t="s">
        <v>2952</v>
      </c>
      <c r="L593" s="76" t="s">
        <v>1847</v>
      </c>
      <c r="M593" s="76" t="s">
        <v>1734</v>
      </c>
      <c r="N593" s="76" t="s">
        <v>1853</v>
      </c>
      <c r="O593" s="76" t="s">
        <v>102</v>
      </c>
      <c r="P593" s="76" t="s">
        <v>61</v>
      </c>
      <c r="Q593" s="76" t="s">
        <v>62</v>
      </c>
      <c r="R593" s="76" t="s">
        <v>3505</v>
      </c>
      <c r="S593" s="76" t="s">
        <v>64</v>
      </c>
      <c r="T593" s="76" t="s">
        <v>62</v>
      </c>
      <c r="U593" s="76" t="s">
        <v>1854</v>
      </c>
      <c r="V593" s="76" t="s">
        <v>162</v>
      </c>
      <c r="W593" s="76" t="s">
        <v>62</v>
      </c>
      <c r="X593" s="76" t="s">
        <v>73</v>
      </c>
      <c r="Y593" s="76" t="s">
        <v>3192</v>
      </c>
      <c r="Z593" s="76" t="s">
        <v>3671</v>
      </c>
      <c r="AA593" s="73">
        <f>IF(Table5[[#This Row],[task_success]]="Yes",1,0)</f>
        <v>0</v>
      </c>
      <c r="AB593" s="73">
        <f>IF(Table5[[#This Row],[task_success]]="Partial",1,0)</f>
        <v>1</v>
      </c>
      <c r="AC593" s="73">
        <f>IF(Table5[[#This Row],[task_success]]="No",1,0)</f>
        <v>0</v>
      </c>
      <c r="AD593" s="73">
        <v>0</v>
      </c>
      <c r="AE593" s="73">
        <v>1</v>
      </c>
      <c r="AF593" s="73">
        <v>0</v>
      </c>
      <c r="AG593" s="74">
        <f>IF(OR(Table5[[#This Row],[severity]]="Medium",Table5[[#This Row],[severity]]="High"),1,0)</f>
        <v>1</v>
      </c>
      <c r="AH593" s="73" t="str">
        <f>TRIM(Table5[[#This Row],[severity]])</f>
        <v>High</v>
      </c>
    </row>
    <row r="594" spans="1:34" ht="284.25" hidden="1">
      <c r="A594" s="72" t="s">
        <v>1855</v>
      </c>
      <c r="B594" s="73" t="s">
        <v>1856</v>
      </c>
      <c r="C594" s="73" t="s">
        <v>80</v>
      </c>
      <c r="D59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94" s="73" t="s">
        <v>1857</v>
      </c>
      <c r="F594" s="73" t="s">
        <v>1858</v>
      </c>
      <c r="G594" s="73" t="s">
        <v>1859</v>
      </c>
      <c r="H594" s="73">
        <v>3</v>
      </c>
      <c r="I594" s="73" t="s">
        <v>1860</v>
      </c>
      <c r="J594" s="73" t="s">
        <v>1861</v>
      </c>
      <c r="K594" s="73" t="s">
        <v>2954</v>
      </c>
      <c r="L594" s="73" t="s">
        <v>1863</v>
      </c>
      <c r="M594" s="73" t="s">
        <v>1868</v>
      </c>
      <c r="N594" s="73" t="s">
        <v>1869</v>
      </c>
      <c r="O594" s="73" t="s">
        <v>62</v>
      </c>
      <c r="P594" s="73" t="s">
        <v>61</v>
      </c>
      <c r="Q594" s="73" t="s">
        <v>62</v>
      </c>
      <c r="R594" s="73" t="s">
        <v>76</v>
      </c>
      <c r="S594" s="73" t="s">
        <v>77</v>
      </c>
      <c r="T594" s="73" t="s">
        <v>61</v>
      </c>
      <c r="U594" s="73" t="s">
        <v>1368</v>
      </c>
      <c r="V594" s="73" t="s">
        <v>72</v>
      </c>
      <c r="W594" s="73" t="s">
        <v>62</v>
      </c>
      <c r="X594" s="73" t="s">
        <v>73</v>
      </c>
      <c r="Y594" s="73" t="s">
        <v>3192</v>
      </c>
      <c r="Z594" s="73" t="s">
        <v>3792</v>
      </c>
      <c r="AA594" s="73">
        <f>IF(Table5[[#This Row],[task_success]]="Yes",1,0)</f>
        <v>1</v>
      </c>
      <c r="AB594" s="73">
        <f>IF(Table5[[#This Row],[task_success]]="Partial",1,0)</f>
        <v>0</v>
      </c>
      <c r="AC594" s="73">
        <f>IF(Table5[[#This Row],[task_success]]="No",1,0)</f>
        <v>0</v>
      </c>
      <c r="AD594" s="73">
        <v>0</v>
      </c>
      <c r="AE594" s="73">
        <v>1</v>
      </c>
      <c r="AF594" s="73">
        <v>0</v>
      </c>
      <c r="AG594" s="74">
        <f>IF(OR(Table5[[#This Row],[severity]]="Medium",Table5[[#This Row],[severity]]="High"),1,0)</f>
        <v>0</v>
      </c>
      <c r="AH594" s="73" t="str">
        <f>TRIM(Table5[[#This Row],[severity]])</f>
        <v>Low</v>
      </c>
    </row>
    <row r="595" spans="1:34" ht="284.25" hidden="1">
      <c r="A595" s="75" t="s">
        <v>1855</v>
      </c>
      <c r="B595" s="76" t="s">
        <v>1856</v>
      </c>
      <c r="C595" s="76" t="s">
        <v>80</v>
      </c>
      <c r="D59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95" s="76" t="s">
        <v>1857</v>
      </c>
      <c r="F595" s="76" t="s">
        <v>1858</v>
      </c>
      <c r="G595" s="76" t="s">
        <v>1859</v>
      </c>
      <c r="H595" s="76">
        <v>3</v>
      </c>
      <c r="I595" s="76" t="s">
        <v>1860</v>
      </c>
      <c r="J595" s="76" t="s">
        <v>1870</v>
      </c>
      <c r="K595" s="76" t="s">
        <v>2954</v>
      </c>
      <c r="L595" s="76" t="s">
        <v>1863</v>
      </c>
      <c r="M595" s="76" t="s">
        <v>1875</v>
      </c>
      <c r="N595" s="76" t="s">
        <v>1876</v>
      </c>
      <c r="O595" s="76" t="s">
        <v>62</v>
      </c>
      <c r="P595" s="76" t="s">
        <v>61</v>
      </c>
      <c r="Q595" s="76" t="s">
        <v>62</v>
      </c>
      <c r="R595" s="76" t="s">
        <v>76</v>
      </c>
      <c r="S595" s="76" t="s">
        <v>77</v>
      </c>
      <c r="T595" s="76" t="s">
        <v>61</v>
      </c>
      <c r="U595" s="76" t="s">
        <v>1368</v>
      </c>
      <c r="V595" s="76" t="s">
        <v>72</v>
      </c>
      <c r="W595" s="76" t="s">
        <v>62</v>
      </c>
      <c r="X595" s="76" t="s">
        <v>73</v>
      </c>
      <c r="Y595" s="76" t="s">
        <v>3192</v>
      </c>
      <c r="Z595" s="76" t="s">
        <v>3793</v>
      </c>
      <c r="AA595" s="73">
        <f>IF(Table5[[#This Row],[task_success]]="Yes",1,0)</f>
        <v>1</v>
      </c>
      <c r="AB595" s="73">
        <f>IF(Table5[[#This Row],[task_success]]="Partial",1,0)</f>
        <v>0</v>
      </c>
      <c r="AC595" s="73">
        <f>IF(Table5[[#This Row],[task_success]]="No",1,0)</f>
        <v>0</v>
      </c>
      <c r="AD595" s="73">
        <v>0</v>
      </c>
      <c r="AE595" s="73">
        <v>1</v>
      </c>
      <c r="AF595" s="73">
        <v>0</v>
      </c>
      <c r="AG595" s="74">
        <f>IF(OR(Table5[[#This Row],[severity]]="Medium",Table5[[#This Row],[severity]]="High"),1,0)</f>
        <v>0</v>
      </c>
      <c r="AH595" s="73" t="str">
        <f>TRIM(Table5[[#This Row],[severity]])</f>
        <v>Low</v>
      </c>
    </row>
    <row r="596" spans="1:34" ht="284.25" hidden="1">
      <c r="A596" s="72" t="s">
        <v>1855</v>
      </c>
      <c r="B596" s="73" t="s">
        <v>1856</v>
      </c>
      <c r="C596" s="73" t="s">
        <v>80</v>
      </c>
      <c r="D59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596" s="73" t="s">
        <v>1857</v>
      </c>
      <c r="F596" s="73" t="s">
        <v>1858</v>
      </c>
      <c r="G596" s="73" t="s">
        <v>1859</v>
      </c>
      <c r="H596" s="73">
        <v>3</v>
      </c>
      <c r="I596" s="73" t="s">
        <v>1860</v>
      </c>
      <c r="J596" s="73" t="s">
        <v>1877</v>
      </c>
      <c r="K596" s="73" t="s">
        <v>2954</v>
      </c>
      <c r="L596" s="73" t="s">
        <v>1863</v>
      </c>
      <c r="M596" s="73" t="s">
        <v>1882</v>
      </c>
      <c r="N596" s="73" t="s">
        <v>1883</v>
      </c>
      <c r="O596" s="73" t="s">
        <v>62</v>
      </c>
      <c r="P596" s="73" t="s">
        <v>61</v>
      </c>
      <c r="Q596" s="73" t="s">
        <v>62</v>
      </c>
      <c r="R596" s="73" t="s">
        <v>76</v>
      </c>
      <c r="S596" s="73" t="s">
        <v>77</v>
      </c>
      <c r="T596" s="73" t="s">
        <v>61</v>
      </c>
      <c r="U596" s="73" t="s">
        <v>1368</v>
      </c>
      <c r="V596" s="73" t="s">
        <v>72</v>
      </c>
      <c r="W596" s="73" t="s">
        <v>62</v>
      </c>
      <c r="X596" s="73" t="s">
        <v>73</v>
      </c>
      <c r="Y596" s="73" t="s">
        <v>3192</v>
      </c>
      <c r="Z596" s="73" t="s">
        <v>3794</v>
      </c>
      <c r="AA596" s="73">
        <f>IF(Table5[[#This Row],[task_success]]="Yes",1,0)</f>
        <v>1</v>
      </c>
      <c r="AB596" s="73">
        <f>IF(Table5[[#This Row],[task_success]]="Partial",1,0)</f>
        <v>0</v>
      </c>
      <c r="AC596" s="73">
        <f>IF(Table5[[#This Row],[task_success]]="No",1,0)</f>
        <v>0</v>
      </c>
      <c r="AD596" s="73">
        <v>0</v>
      </c>
      <c r="AE596" s="73">
        <v>1</v>
      </c>
      <c r="AF596" s="73">
        <v>0</v>
      </c>
      <c r="AG596" s="74">
        <f>IF(OR(Table5[[#This Row],[severity]]="Medium",Table5[[#This Row],[severity]]="High"),1,0)</f>
        <v>0</v>
      </c>
      <c r="AH596" s="73" t="str">
        <f>TRIM(Table5[[#This Row],[severity]])</f>
        <v>Low</v>
      </c>
    </row>
    <row r="597" spans="1:34" ht="284.25" hidden="1">
      <c r="A597" s="75" t="s">
        <v>1884</v>
      </c>
      <c r="B597" s="76" t="s">
        <v>1885</v>
      </c>
      <c r="C597" s="76" t="s">
        <v>51</v>
      </c>
      <c r="D59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597" s="76" t="s">
        <v>1886</v>
      </c>
      <c r="F597" s="76" t="s">
        <v>1887</v>
      </c>
      <c r="G597" s="76" t="s">
        <v>1888</v>
      </c>
      <c r="H597" s="76">
        <v>1</v>
      </c>
      <c r="I597" s="76" t="s">
        <v>1889</v>
      </c>
      <c r="J597" s="76" t="s">
        <v>1889</v>
      </c>
      <c r="K597" s="76" t="s">
        <v>4055</v>
      </c>
      <c r="L597" s="76" t="s">
        <v>1891</v>
      </c>
      <c r="M597" s="76" t="s">
        <v>1894</v>
      </c>
      <c r="N597" s="76" t="s">
        <v>1895</v>
      </c>
      <c r="O597" s="76" t="s">
        <v>62</v>
      </c>
      <c r="P597" s="76" t="s">
        <v>61</v>
      </c>
      <c r="Q597" s="76" t="s">
        <v>62</v>
      </c>
      <c r="R597" s="76" t="s">
        <v>76</v>
      </c>
      <c r="S597" s="76" t="s">
        <v>77</v>
      </c>
      <c r="T597" s="76" t="s">
        <v>61</v>
      </c>
      <c r="U597" s="76" t="s">
        <v>1368</v>
      </c>
      <c r="V597" s="76" t="s">
        <v>72</v>
      </c>
      <c r="W597" s="76" t="s">
        <v>62</v>
      </c>
      <c r="X597" s="76" t="s">
        <v>73</v>
      </c>
      <c r="Y597" s="76" t="s">
        <v>3192</v>
      </c>
      <c r="Z597" s="76" t="s">
        <v>3727</v>
      </c>
      <c r="AA597" s="73">
        <f>IF(Table5[[#This Row],[task_success]]="Yes",1,0)</f>
        <v>1</v>
      </c>
      <c r="AB597" s="73">
        <f>IF(Table5[[#This Row],[task_success]]="Partial",1,0)</f>
        <v>0</v>
      </c>
      <c r="AC597" s="73">
        <f>IF(Table5[[#This Row],[task_success]]="No",1,0)</f>
        <v>0</v>
      </c>
      <c r="AD597" s="73">
        <v>0</v>
      </c>
      <c r="AE597" s="73">
        <v>1</v>
      </c>
      <c r="AF597" s="73">
        <v>0</v>
      </c>
      <c r="AG597" s="74">
        <f>IF(OR(Table5[[#This Row],[severity]]="Medium",Table5[[#This Row],[severity]]="High"),1,0)</f>
        <v>0</v>
      </c>
      <c r="AH597" s="73" t="str">
        <f>TRIM(Table5[[#This Row],[severity]])</f>
        <v>Low</v>
      </c>
    </row>
    <row r="598" spans="1:34" ht="284.25" hidden="1">
      <c r="A598" s="72" t="s">
        <v>1884</v>
      </c>
      <c r="B598" s="73" t="s">
        <v>1885</v>
      </c>
      <c r="C598" s="73" t="s">
        <v>114</v>
      </c>
      <c r="D59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598" s="73" t="s">
        <v>1896</v>
      </c>
      <c r="F598" s="73" t="s">
        <v>1897</v>
      </c>
      <c r="G598" s="73" t="s">
        <v>1898</v>
      </c>
      <c r="H598" s="73">
        <v>1</v>
      </c>
      <c r="I598" s="73" t="s">
        <v>2956</v>
      </c>
      <c r="J598" s="73" t="s">
        <v>2956</v>
      </c>
      <c r="K598" s="73" t="s">
        <v>2957</v>
      </c>
      <c r="L598" s="73" t="s">
        <v>1901</v>
      </c>
      <c r="M598" s="73" t="s">
        <v>1908</v>
      </c>
      <c r="N598" s="73" t="s">
        <v>1909</v>
      </c>
      <c r="O598" s="73" t="s">
        <v>62</v>
      </c>
      <c r="P598" s="73" t="s">
        <v>61</v>
      </c>
      <c r="Q598" s="73" t="s">
        <v>62</v>
      </c>
      <c r="R598" s="73" t="s">
        <v>76</v>
      </c>
      <c r="S598" s="73" t="s">
        <v>77</v>
      </c>
      <c r="T598" s="73" t="s">
        <v>61</v>
      </c>
      <c r="U598" s="73" t="s">
        <v>1368</v>
      </c>
      <c r="V598" s="73" t="s">
        <v>72</v>
      </c>
      <c r="W598" s="73" t="s">
        <v>62</v>
      </c>
      <c r="X598" s="73" t="s">
        <v>73</v>
      </c>
      <c r="Y598" s="73" t="s">
        <v>3192</v>
      </c>
      <c r="Z598" s="73" t="s">
        <v>3528</v>
      </c>
      <c r="AA598" s="73">
        <f>IF(Table5[[#This Row],[task_success]]="Yes",1,0)</f>
        <v>1</v>
      </c>
      <c r="AB598" s="73">
        <f>IF(Table5[[#This Row],[task_success]]="Partial",1,0)</f>
        <v>0</v>
      </c>
      <c r="AC598" s="73">
        <f>IF(Table5[[#This Row],[task_success]]="No",1,0)</f>
        <v>0</v>
      </c>
      <c r="AD598" s="73">
        <v>0</v>
      </c>
      <c r="AE598" s="73">
        <v>1</v>
      </c>
      <c r="AF598" s="73">
        <v>0</v>
      </c>
      <c r="AG598" s="74">
        <f>IF(OR(Table5[[#This Row],[severity]]="Medium",Table5[[#This Row],[severity]]="High"),1,0)</f>
        <v>0</v>
      </c>
      <c r="AH598" s="73" t="str">
        <f>TRIM(Table5[[#This Row],[severity]])</f>
        <v>Low</v>
      </c>
    </row>
    <row r="599" spans="1:34" ht="284.25" hidden="1">
      <c r="A599" s="75" t="s">
        <v>1884</v>
      </c>
      <c r="B599" s="76" t="s">
        <v>1885</v>
      </c>
      <c r="C599" s="76" t="s">
        <v>149</v>
      </c>
      <c r="D59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599" s="76" t="s">
        <v>1910</v>
      </c>
      <c r="F599" s="76" t="s">
        <v>1911</v>
      </c>
      <c r="G599" s="76" t="s">
        <v>1912</v>
      </c>
      <c r="H599" s="76">
        <v>1</v>
      </c>
      <c r="I599" s="76" t="s">
        <v>1913</v>
      </c>
      <c r="J599" s="76" t="s">
        <v>1913</v>
      </c>
      <c r="K599" s="76" t="s">
        <v>1914</v>
      </c>
      <c r="L599" s="76" t="s">
        <v>1915</v>
      </c>
      <c r="M599" s="76" t="s">
        <v>1921</v>
      </c>
      <c r="N599" s="76" t="s">
        <v>1922</v>
      </c>
      <c r="O599" s="76" t="s">
        <v>62</v>
      </c>
      <c r="P599" s="76" t="s">
        <v>61</v>
      </c>
      <c r="Q599" s="76" t="s">
        <v>62</v>
      </c>
      <c r="R599" s="76" t="s">
        <v>76</v>
      </c>
      <c r="S599" s="76" t="s">
        <v>77</v>
      </c>
      <c r="T599" s="76" t="s">
        <v>61</v>
      </c>
      <c r="U599" s="76" t="s">
        <v>1368</v>
      </c>
      <c r="V599" s="76" t="s">
        <v>72</v>
      </c>
      <c r="W599" s="76" t="s">
        <v>62</v>
      </c>
      <c r="X599" s="76" t="s">
        <v>73</v>
      </c>
      <c r="Y599" s="76" t="s">
        <v>3192</v>
      </c>
      <c r="Z599" s="76" t="s">
        <v>3763</v>
      </c>
      <c r="AA599" s="73">
        <f>IF(Table5[[#This Row],[task_success]]="Yes",1,0)</f>
        <v>1</v>
      </c>
      <c r="AB599" s="73">
        <f>IF(Table5[[#This Row],[task_success]]="Partial",1,0)</f>
        <v>0</v>
      </c>
      <c r="AC599" s="73">
        <f>IF(Table5[[#This Row],[task_success]]="No",1,0)</f>
        <v>0</v>
      </c>
      <c r="AD599" s="73">
        <v>0</v>
      </c>
      <c r="AE599" s="73">
        <v>1</v>
      </c>
      <c r="AF599" s="73">
        <v>0</v>
      </c>
      <c r="AG599" s="74">
        <f>IF(OR(Table5[[#This Row],[severity]]="Medium",Table5[[#This Row],[severity]]="High"),1,0)</f>
        <v>0</v>
      </c>
      <c r="AH599" s="73" t="str">
        <f>TRIM(Table5[[#This Row],[severity]])</f>
        <v>Low</v>
      </c>
    </row>
    <row r="600" spans="1:34" ht="368.25" hidden="1">
      <c r="A600" s="72" t="s">
        <v>1923</v>
      </c>
      <c r="B600" s="73" t="s">
        <v>1924</v>
      </c>
      <c r="C600" s="73" t="s">
        <v>51</v>
      </c>
      <c r="D60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00" s="73" t="s">
        <v>1925</v>
      </c>
      <c r="F600" s="73">
        <v>8049384</v>
      </c>
      <c r="G600" s="73" t="s">
        <v>1927</v>
      </c>
      <c r="H600" s="73">
        <v>1</v>
      </c>
      <c r="I600" s="73" t="s">
        <v>1928</v>
      </c>
      <c r="J600" s="73" t="s">
        <v>1928</v>
      </c>
      <c r="K600" s="73" t="s">
        <v>4056</v>
      </c>
      <c r="L600" s="73" t="s">
        <v>1930</v>
      </c>
      <c r="M600" s="73" t="s">
        <v>1935</v>
      </c>
      <c r="N600" s="73" t="s">
        <v>1936</v>
      </c>
      <c r="O600" s="73" t="s">
        <v>62</v>
      </c>
      <c r="P600" s="73" t="s">
        <v>61</v>
      </c>
      <c r="Q600" s="73" t="s">
        <v>62</v>
      </c>
      <c r="R600" s="73" t="s">
        <v>76</v>
      </c>
      <c r="S600" s="73" t="s">
        <v>77</v>
      </c>
      <c r="T600" s="73" t="s">
        <v>61</v>
      </c>
      <c r="U600" s="73" t="s">
        <v>1368</v>
      </c>
      <c r="V600" s="73" t="s">
        <v>72</v>
      </c>
      <c r="W600" s="73" t="s">
        <v>62</v>
      </c>
      <c r="X600" s="73" t="s">
        <v>73</v>
      </c>
      <c r="Y600" s="73" t="s">
        <v>3192</v>
      </c>
      <c r="Z600" s="73" t="s">
        <v>3589</v>
      </c>
      <c r="AA600" s="73">
        <f>IF(Table5[[#This Row],[task_success]]="Yes",1,0)</f>
        <v>1</v>
      </c>
      <c r="AB600" s="73">
        <f>IF(Table5[[#This Row],[task_success]]="Partial",1,0)</f>
        <v>0</v>
      </c>
      <c r="AC600" s="73">
        <f>IF(Table5[[#This Row],[task_success]]="No",1,0)</f>
        <v>0</v>
      </c>
      <c r="AD600" s="73">
        <v>0</v>
      </c>
      <c r="AE600" s="73">
        <v>1</v>
      </c>
      <c r="AF600" s="73">
        <v>0</v>
      </c>
      <c r="AG600" s="74">
        <f>IF(OR(Table5[[#This Row],[severity]]="Medium",Table5[[#This Row],[severity]]="High"),1,0)</f>
        <v>0</v>
      </c>
      <c r="AH600" s="73" t="str">
        <f>TRIM(Table5[[#This Row],[severity]])</f>
        <v>Low</v>
      </c>
    </row>
    <row r="601" spans="1:34" ht="368.25" hidden="1">
      <c r="A601" s="75" t="s">
        <v>1923</v>
      </c>
      <c r="B601" s="76" t="s">
        <v>1924</v>
      </c>
      <c r="C601" s="76" t="s">
        <v>80</v>
      </c>
      <c r="D60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601" s="76" t="s">
        <v>1937</v>
      </c>
      <c r="F601" s="76" t="s">
        <v>1938</v>
      </c>
      <c r="G601" s="76" t="s">
        <v>1939</v>
      </c>
      <c r="H601" s="76">
        <v>1</v>
      </c>
      <c r="I601" s="76" t="s">
        <v>1940</v>
      </c>
      <c r="J601" s="76" t="s">
        <v>1940</v>
      </c>
      <c r="K601" s="76" t="s">
        <v>4057</v>
      </c>
      <c r="L601" s="76" t="s">
        <v>1942</v>
      </c>
      <c r="M601" s="76" t="s">
        <v>1947</v>
      </c>
      <c r="N601" s="76" t="s">
        <v>1948</v>
      </c>
      <c r="O601" s="76" t="s">
        <v>62</v>
      </c>
      <c r="P601" s="76" t="s">
        <v>61</v>
      </c>
      <c r="Q601" s="76" t="s">
        <v>62</v>
      </c>
      <c r="R601" s="76" t="s">
        <v>76</v>
      </c>
      <c r="S601" s="76" t="s">
        <v>77</v>
      </c>
      <c r="T601" s="76" t="s">
        <v>61</v>
      </c>
      <c r="U601" s="76" t="s">
        <v>1368</v>
      </c>
      <c r="V601" s="76" t="s">
        <v>72</v>
      </c>
      <c r="W601" s="76" t="s">
        <v>62</v>
      </c>
      <c r="X601" s="76" t="s">
        <v>73</v>
      </c>
      <c r="Y601" s="76" t="s">
        <v>3192</v>
      </c>
      <c r="Z601" s="76" t="s">
        <v>3657</v>
      </c>
      <c r="AA601" s="73">
        <f>IF(Table5[[#This Row],[task_success]]="Yes",1,0)</f>
        <v>1</v>
      </c>
      <c r="AB601" s="73">
        <f>IF(Table5[[#This Row],[task_success]]="Partial",1,0)</f>
        <v>0</v>
      </c>
      <c r="AC601" s="73">
        <f>IF(Table5[[#This Row],[task_success]]="No",1,0)</f>
        <v>0</v>
      </c>
      <c r="AD601" s="73">
        <v>0</v>
      </c>
      <c r="AE601" s="73">
        <v>1</v>
      </c>
      <c r="AF601" s="73">
        <v>0</v>
      </c>
      <c r="AG601" s="74">
        <f>IF(OR(Table5[[#This Row],[severity]]="Medium",Table5[[#This Row],[severity]]="High"),1,0)</f>
        <v>0</v>
      </c>
      <c r="AH601" s="73" t="str">
        <f>TRIM(Table5[[#This Row],[severity]])</f>
        <v>Low</v>
      </c>
    </row>
    <row r="602" spans="1:34" ht="300.75" hidden="1">
      <c r="A602" s="72" t="s">
        <v>1949</v>
      </c>
      <c r="B602" s="73" t="s">
        <v>1950</v>
      </c>
      <c r="C602" s="73" t="s">
        <v>149</v>
      </c>
      <c r="D60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02" s="73" t="s">
        <v>1951</v>
      </c>
      <c r="F602" s="73">
        <v>1442154</v>
      </c>
      <c r="G602" s="77" t="s">
        <v>1952</v>
      </c>
      <c r="H602" s="73">
        <v>1</v>
      </c>
      <c r="I602" s="73" t="s">
        <v>1953</v>
      </c>
      <c r="J602" s="73" t="s">
        <v>1953</v>
      </c>
      <c r="K602" s="73" t="s">
        <v>1954</v>
      </c>
      <c r="L602" s="73" t="s">
        <v>1955</v>
      </c>
      <c r="M602" s="73" t="s">
        <v>1960</v>
      </c>
      <c r="N602" s="73" t="s">
        <v>1961</v>
      </c>
      <c r="O602" s="73" t="s">
        <v>62</v>
      </c>
      <c r="P602" s="73" t="s">
        <v>61</v>
      </c>
      <c r="Q602" s="73" t="s">
        <v>62</v>
      </c>
      <c r="R602" s="73" t="s">
        <v>76</v>
      </c>
      <c r="S602" s="73" t="s">
        <v>77</v>
      </c>
      <c r="T602" s="73" t="s">
        <v>61</v>
      </c>
      <c r="U602" s="73" t="s">
        <v>1368</v>
      </c>
      <c r="V602" s="73" t="s">
        <v>72</v>
      </c>
      <c r="W602" s="73" t="s">
        <v>62</v>
      </c>
      <c r="X602" s="73" t="s">
        <v>73</v>
      </c>
      <c r="Y602" s="73" t="s">
        <v>3192</v>
      </c>
      <c r="Z602" s="73" t="s">
        <v>3347</v>
      </c>
      <c r="AA602" s="73">
        <f>IF(Table5[[#This Row],[task_success]]="Yes",1,0)</f>
        <v>1</v>
      </c>
      <c r="AB602" s="73">
        <f>IF(Table5[[#This Row],[task_success]]="Partial",1,0)</f>
        <v>0</v>
      </c>
      <c r="AC602" s="73">
        <f>IF(Table5[[#This Row],[task_success]]="No",1,0)</f>
        <v>0</v>
      </c>
      <c r="AD602" s="73">
        <v>0</v>
      </c>
      <c r="AE602" s="73">
        <v>1</v>
      </c>
      <c r="AF602" s="73">
        <v>0</v>
      </c>
      <c r="AG602" s="74">
        <f>IF(OR(Table5[[#This Row],[severity]]="Medium",Table5[[#This Row],[severity]]="High"),1,0)</f>
        <v>0</v>
      </c>
      <c r="AH602" s="73" t="str">
        <f>TRIM(Table5[[#This Row],[severity]])</f>
        <v>Low</v>
      </c>
    </row>
    <row r="603" spans="1:34" ht="409.6" hidden="1">
      <c r="A603" s="75" t="s">
        <v>1962</v>
      </c>
      <c r="B603" s="76" t="s">
        <v>1963</v>
      </c>
      <c r="C603" s="76" t="s">
        <v>51</v>
      </c>
      <c r="D60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03" s="76" t="s">
        <v>1964</v>
      </c>
      <c r="F603" s="76" t="s">
        <v>1965</v>
      </c>
      <c r="G603" s="76" t="s">
        <v>1966</v>
      </c>
      <c r="H603" s="76">
        <v>1</v>
      </c>
      <c r="I603" s="76" t="s">
        <v>1967</v>
      </c>
      <c r="J603" s="76" t="s">
        <v>1967</v>
      </c>
      <c r="K603" s="76" t="s">
        <v>1968</v>
      </c>
      <c r="L603" s="76" t="s">
        <v>1969</v>
      </c>
      <c r="M603" s="76" t="s">
        <v>1976</v>
      </c>
      <c r="N603" s="76" t="s">
        <v>1977</v>
      </c>
      <c r="O603" s="76" t="s">
        <v>62</v>
      </c>
      <c r="P603" s="76" t="s">
        <v>61</v>
      </c>
      <c r="Q603" s="76" t="s">
        <v>62</v>
      </c>
      <c r="R603" s="76" t="s">
        <v>3449</v>
      </c>
      <c r="S603" s="76" t="s">
        <v>125</v>
      </c>
      <c r="T603" s="76" t="s">
        <v>61</v>
      </c>
      <c r="U603" s="76" t="s">
        <v>1973</v>
      </c>
      <c r="V603" s="76" t="s">
        <v>72</v>
      </c>
      <c r="W603" s="76" t="s">
        <v>62</v>
      </c>
      <c r="X603" s="76" t="s">
        <v>73</v>
      </c>
      <c r="Y603" s="76" t="s">
        <v>3192</v>
      </c>
      <c r="Z603" s="76" t="s">
        <v>3482</v>
      </c>
      <c r="AA603" s="73">
        <f>IF(Table5[[#This Row],[task_success]]="Yes",1,0)</f>
        <v>1</v>
      </c>
      <c r="AB603" s="73">
        <f>IF(Table5[[#This Row],[task_success]]="Partial",1,0)</f>
        <v>0</v>
      </c>
      <c r="AC603" s="73">
        <f>IF(Table5[[#This Row],[task_success]]="No",1,0)</f>
        <v>0</v>
      </c>
      <c r="AD603" s="73">
        <v>0</v>
      </c>
      <c r="AE603" s="73">
        <v>1</v>
      </c>
      <c r="AF603" s="73">
        <v>0</v>
      </c>
      <c r="AG603" s="74">
        <f>IF(OR(Table5[[#This Row],[severity]]="Medium",Table5[[#This Row],[severity]]="High"),1,0)</f>
        <v>1</v>
      </c>
      <c r="AH603" s="73" t="str">
        <f>TRIM(Table5[[#This Row],[severity]])</f>
        <v>Medium</v>
      </c>
    </row>
    <row r="604" spans="1:34" ht="284.25" hidden="1">
      <c r="A604" s="72" t="s">
        <v>1962</v>
      </c>
      <c r="B604" s="73" t="s">
        <v>1963</v>
      </c>
      <c r="C604" s="73" t="s">
        <v>114</v>
      </c>
      <c r="D60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604" s="73" t="s">
        <v>1978</v>
      </c>
      <c r="F604" s="73" t="s">
        <v>1979</v>
      </c>
      <c r="G604" s="73" t="s">
        <v>1980</v>
      </c>
      <c r="H604" s="73">
        <v>1</v>
      </c>
      <c r="I604" s="73" t="s">
        <v>1981</v>
      </c>
      <c r="J604" s="73" t="s">
        <v>1981</v>
      </c>
      <c r="K604" s="73" t="s">
        <v>1982</v>
      </c>
      <c r="L604" s="73" t="s">
        <v>1983</v>
      </c>
      <c r="M604" s="73" t="s">
        <v>1988</v>
      </c>
      <c r="N604" s="73" t="s">
        <v>1989</v>
      </c>
      <c r="O604" s="73" t="s">
        <v>62</v>
      </c>
      <c r="P604" s="73" t="s">
        <v>61</v>
      </c>
      <c r="Q604" s="73" t="s">
        <v>62</v>
      </c>
      <c r="R604" s="73" t="s">
        <v>76</v>
      </c>
      <c r="S604" s="73" t="s">
        <v>77</v>
      </c>
      <c r="T604" s="73" t="s">
        <v>61</v>
      </c>
      <c r="U604" s="73" t="s">
        <v>1368</v>
      </c>
      <c r="V604" s="73" t="s">
        <v>72</v>
      </c>
      <c r="W604" s="73" t="s">
        <v>62</v>
      </c>
      <c r="X604" s="73" t="s">
        <v>73</v>
      </c>
      <c r="Y604" s="73" t="s">
        <v>3192</v>
      </c>
      <c r="Z604" s="73" t="s">
        <v>3857</v>
      </c>
      <c r="AA604" s="73">
        <f>IF(Table5[[#This Row],[task_success]]="Yes",1,0)</f>
        <v>1</v>
      </c>
      <c r="AB604" s="73">
        <f>IF(Table5[[#This Row],[task_success]]="Partial",1,0)</f>
        <v>0</v>
      </c>
      <c r="AC604" s="73">
        <f>IF(Table5[[#This Row],[task_success]]="No",1,0)</f>
        <v>0</v>
      </c>
      <c r="AD604" s="73">
        <v>0</v>
      </c>
      <c r="AE604" s="73">
        <v>1</v>
      </c>
      <c r="AF604" s="73">
        <v>0</v>
      </c>
      <c r="AG604" s="74">
        <f>IF(OR(Table5[[#This Row],[severity]]="Medium",Table5[[#This Row],[severity]]="High"),1,0)</f>
        <v>0</v>
      </c>
      <c r="AH604" s="73" t="str">
        <f>TRIM(Table5[[#This Row],[severity]])</f>
        <v>Low</v>
      </c>
    </row>
    <row r="605" spans="1:34" ht="409.6" hidden="1">
      <c r="A605" s="75" t="s">
        <v>1962</v>
      </c>
      <c r="B605" s="76" t="s">
        <v>1963</v>
      </c>
      <c r="C605" s="76" t="s">
        <v>149</v>
      </c>
      <c r="D60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05" s="76" t="s">
        <v>1990</v>
      </c>
      <c r="F605" s="76" t="s">
        <v>1991</v>
      </c>
      <c r="G605" s="76" t="s">
        <v>1992</v>
      </c>
      <c r="H605" s="76">
        <v>1</v>
      </c>
      <c r="I605" s="76" t="s">
        <v>1993</v>
      </c>
      <c r="J605" s="76" t="s">
        <v>1993</v>
      </c>
      <c r="K605" s="76" t="s">
        <v>1994</v>
      </c>
      <c r="L605" s="76" t="s">
        <v>1995</v>
      </c>
      <c r="M605" s="76" t="s">
        <v>2002</v>
      </c>
      <c r="N605" s="76" t="s">
        <v>2003</v>
      </c>
      <c r="O605" s="76" t="s">
        <v>62</v>
      </c>
      <c r="P605" s="76" t="s">
        <v>61</v>
      </c>
      <c r="Q605" s="76" t="s">
        <v>62</v>
      </c>
      <c r="R605" s="76" t="s">
        <v>222</v>
      </c>
      <c r="S605" s="76" t="s">
        <v>77</v>
      </c>
      <c r="T605" s="76" t="s">
        <v>61</v>
      </c>
      <c r="U605" s="76" t="s">
        <v>1998</v>
      </c>
      <c r="V605" s="76" t="s">
        <v>72</v>
      </c>
      <c r="W605" s="76" t="s">
        <v>62</v>
      </c>
      <c r="X605" s="76" t="s">
        <v>73</v>
      </c>
      <c r="Y605" s="76" t="s">
        <v>3192</v>
      </c>
      <c r="Z605" s="76" t="s">
        <v>3444</v>
      </c>
      <c r="AA605" s="73">
        <f>IF(Table5[[#This Row],[task_success]]="Yes",1,0)</f>
        <v>1</v>
      </c>
      <c r="AB605" s="73">
        <f>IF(Table5[[#This Row],[task_success]]="Partial",1,0)</f>
        <v>0</v>
      </c>
      <c r="AC605" s="73">
        <f>IF(Table5[[#This Row],[task_success]]="No",1,0)</f>
        <v>0</v>
      </c>
      <c r="AD605" s="73">
        <v>0</v>
      </c>
      <c r="AE605" s="73">
        <v>1</v>
      </c>
      <c r="AF605" s="73">
        <v>0</v>
      </c>
      <c r="AG605" s="74">
        <f>IF(OR(Table5[[#This Row],[severity]]="Medium",Table5[[#This Row],[severity]]="High"),1,0)</f>
        <v>0</v>
      </c>
      <c r="AH605" s="73" t="str">
        <f>TRIM(Table5[[#This Row],[severity]])</f>
        <v>Low</v>
      </c>
    </row>
    <row r="606" spans="1:34" ht="409.6" hidden="1">
      <c r="A606" s="72" t="s">
        <v>2004</v>
      </c>
      <c r="B606" s="73" t="s">
        <v>2005</v>
      </c>
      <c r="C606" s="73" t="s">
        <v>149</v>
      </c>
      <c r="D60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06" s="73" t="s">
        <v>2006</v>
      </c>
      <c r="F606" s="73" t="s">
        <v>2007</v>
      </c>
      <c r="G606" s="73">
        <v>9079508</v>
      </c>
      <c r="H606" s="73">
        <v>2</v>
      </c>
      <c r="I606" s="73" t="s">
        <v>2008</v>
      </c>
      <c r="J606" s="73" t="s">
        <v>2968</v>
      </c>
      <c r="K606" s="73" t="s">
        <v>2969</v>
      </c>
      <c r="L606" s="73" t="s">
        <v>2011</v>
      </c>
      <c r="M606" s="73" t="s">
        <v>2017</v>
      </c>
      <c r="N606" s="73" t="s">
        <v>2018</v>
      </c>
      <c r="O606" s="73" t="s">
        <v>62</v>
      </c>
      <c r="P606" s="73" t="s">
        <v>61</v>
      </c>
      <c r="Q606" s="73" t="s">
        <v>62</v>
      </c>
      <c r="R606" s="73" t="s">
        <v>76</v>
      </c>
      <c r="S606" s="73" t="s">
        <v>77</v>
      </c>
      <c r="T606" s="73" t="s">
        <v>61</v>
      </c>
      <c r="U606" s="73" t="s">
        <v>2014</v>
      </c>
      <c r="V606" s="73" t="s">
        <v>72</v>
      </c>
      <c r="W606" s="73" t="s">
        <v>62</v>
      </c>
      <c r="X606" s="73" t="s">
        <v>73</v>
      </c>
      <c r="Y606" s="73" t="s">
        <v>3192</v>
      </c>
      <c r="Z606" s="73" t="s">
        <v>3435</v>
      </c>
      <c r="AA606" s="73">
        <f>IF(Table5[[#This Row],[task_success]]="Yes",1,0)</f>
        <v>1</v>
      </c>
      <c r="AB606" s="73">
        <f>IF(Table5[[#This Row],[task_success]]="Partial",1,0)</f>
        <v>0</v>
      </c>
      <c r="AC606" s="73">
        <f>IF(Table5[[#This Row],[task_success]]="No",1,0)</f>
        <v>0</v>
      </c>
      <c r="AD606" s="73">
        <v>0</v>
      </c>
      <c r="AE606" s="73">
        <v>1</v>
      </c>
      <c r="AF606" s="73">
        <v>0</v>
      </c>
      <c r="AG606" s="74">
        <f>IF(OR(Table5[[#This Row],[severity]]="Medium",Table5[[#This Row],[severity]]="High"),1,0)</f>
        <v>0</v>
      </c>
      <c r="AH606" s="73" t="str">
        <f>TRIM(Table5[[#This Row],[severity]])</f>
        <v>Low</v>
      </c>
    </row>
    <row r="607" spans="1:34" ht="409.6" hidden="1">
      <c r="A607" s="75" t="s">
        <v>2004</v>
      </c>
      <c r="B607" s="76" t="s">
        <v>2005</v>
      </c>
      <c r="C607" s="76" t="s">
        <v>149</v>
      </c>
      <c r="D60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07" s="76" t="s">
        <v>2006</v>
      </c>
      <c r="F607" s="76" t="s">
        <v>2007</v>
      </c>
      <c r="G607" s="76">
        <v>9079508</v>
      </c>
      <c r="H607" s="76">
        <v>2</v>
      </c>
      <c r="I607" s="76" t="s">
        <v>2019</v>
      </c>
      <c r="J607" s="76" t="s">
        <v>2020</v>
      </c>
      <c r="K607" s="76" t="s">
        <v>2969</v>
      </c>
      <c r="L607" s="76" t="s">
        <v>2011</v>
      </c>
      <c r="M607" s="76" t="s">
        <v>2026</v>
      </c>
      <c r="N607" s="76" t="s">
        <v>2027</v>
      </c>
      <c r="O607" s="76" t="s">
        <v>62</v>
      </c>
      <c r="P607" s="76" t="s">
        <v>61</v>
      </c>
      <c r="Q607" s="76" t="s">
        <v>62</v>
      </c>
      <c r="R607" s="76" t="s">
        <v>76</v>
      </c>
      <c r="S607" s="76" t="s">
        <v>77</v>
      </c>
      <c r="T607" s="76" t="s">
        <v>61</v>
      </c>
      <c r="U607" s="76" t="s">
        <v>2023</v>
      </c>
      <c r="V607" s="76" t="s">
        <v>72</v>
      </c>
      <c r="W607" s="76" t="s">
        <v>62</v>
      </c>
      <c r="X607" s="76" t="s">
        <v>73</v>
      </c>
      <c r="Y607" s="76" t="s">
        <v>3192</v>
      </c>
      <c r="Z607" s="76" t="s">
        <v>3436</v>
      </c>
      <c r="AA607" s="73">
        <f>IF(Table5[[#This Row],[task_success]]="Yes",1,0)</f>
        <v>1</v>
      </c>
      <c r="AB607" s="73">
        <f>IF(Table5[[#This Row],[task_success]]="Partial",1,0)</f>
        <v>0</v>
      </c>
      <c r="AC607" s="73">
        <f>IF(Table5[[#This Row],[task_success]]="No",1,0)</f>
        <v>0</v>
      </c>
      <c r="AD607" s="73">
        <v>0</v>
      </c>
      <c r="AE607" s="73">
        <v>1</v>
      </c>
      <c r="AF607" s="73">
        <v>0</v>
      </c>
      <c r="AG607" s="74">
        <f>IF(OR(Table5[[#This Row],[severity]]="Medium",Table5[[#This Row],[severity]]="High"),1,0)</f>
        <v>0</v>
      </c>
      <c r="AH607" s="73" t="str">
        <f>TRIM(Table5[[#This Row],[severity]])</f>
        <v>Low</v>
      </c>
    </row>
    <row r="608" spans="1:34" ht="318" hidden="1">
      <c r="A608" s="72" t="s">
        <v>2004</v>
      </c>
      <c r="B608" s="73" t="s">
        <v>2005</v>
      </c>
      <c r="C608" s="73" t="s">
        <v>149</v>
      </c>
      <c r="D60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08" s="73" t="s">
        <v>2028</v>
      </c>
      <c r="F608" s="73" t="s">
        <v>2029</v>
      </c>
      <c r="G608" s="73" t="s">
        <v>2030</v>
      </c>
      <c r="H608" s="73">
        <v>2</v>
      </c>
      <c r="I608" s="73" t="s">
        <v>2031</v>
      </c>
      <c r="J608" s="73" t="s">
        <v>2032</v>
      </c>
      <c r="K608" s="73" t="s">
        <v>2977</v>
      </c>
      <c r="L608" s="73" t="s">
        <v>2034</v>
      </c>
      <c r="M608" s="73" t="s">
        <v>452</v>
      </c>
      <c r="N608" s="73" t="s">
        <v>2038</v>
      </c>
      <c r="O608" s="73" t="s">
        <v>62</v>
      </c>
      <c r="P608" s="73" t="s">
        <v>61</v>
      </c>
      <c r="Q608" s="73" t="s">
        <v>62</v>
      </c>
      <c r="R608" s="73" t="s">
        <v>76</v>
      </c>
      <c r="S608" s="73" t="s">
        <v>77</v>
      </c>
      <c r="T608" s="73" t="s">
        <v>61</v>
      </c>
      <c r="U608" s="73" t="s">
        <v>2036</v>
      </c>
      <c r="V608" s="73" t="s">
        <v>72</v>
      </c>
      <c r="W608" s="73" t="s">
        <v>62</v>
      </c>
      <c r="X608" s="73" t="s">
        <v>73</v>
      </c>
      <c r="Y608" s="73" t="s">
        <v>3192</v>
      </c>
      <c r="Z608" s="73" t="s">
        <v>3369</v>
      </c>
      <c r="AA608" s="73">
        <f>IF(Table5[[#This Row],[task_success]]="Yes",1,0)</f>
        <v>1</v>
      </c>
      <c r="AB608" s="73">
        <f>IF(Table5[[#This Row],[task_success]]="Partial",1,0)</f>
        <v>0</v>
      </c>
      <c r="AC608" s="73">
        <f>IF(Table5[[#This Row],[task_success]]="No",1,0)</f>
        <v>0</v>
      </c>
      <c r="AD608" s="73">
        <v>0</v>
      </c>
      <c r="AE608" s="73">
        <v>1</v>
      </c>
      <c r="AF608" s="73">
        <v>0</v>
      </c>
      <c r="AG608" s="74">
        <f>IF(OR(Table5[[#This Row],[severity]]="Medium",Table5[[#This Row],[severity]]="High"),1,0)</f>
        <v>0</v>
      </c>
      <c r="AH608" s="73" t="str">
        <f>TRIM(Table5[[#This Row],[severity]])</f>
        <v>Low</v>
      </c>
    </row>
    <row r="609" spans="1:34" ht="318" hidden="1">
      <c r="A609" s="75" t="s">
        <v>2004</v>
      </c>
      <c r="B609" s="76" t="s">
        <v>2005</v>
      </c>
      <c r="C609" s="76" t="s">
        <v>149</v>
      </c>
      <c r="D60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09" s="76" t="s">
        <v>2028</v>
      </c>
      <c r="F609" s="76" t="s">
        <v>2029</v>
      </c>
      <c r="G609" s="76" t="s">
        <v>2030</v>
      </c>
      <c r="H609" s="76">
        <v>2</v>
      </c>
      <c r="I609" s="76" t="s">
        <v>2031</v>
      </c>
      <c r="J609" s="76" t="s">
        <v>2039</v>
      </c>
      <c r="K609" s="76" t="s">
        <v>2977</v>
      </c>
      <c r="L609" s="76" t="s">
        <v>2034</v>
      </c>
      <c r="M609" s="76" t="s">
        <v>2044</v>
      </c>
      <c r="N609" s="76" t="s">
        <v>2045</v>
      </c>
      <c r="O609" s="76" t="s">
        <v>62</v>
      </c>
      <c r="P609" s="76" t="s">
        <v>61</v>
      </c>
      <c r="Q609" s="76" t="s">
        <v>62</v>
      </c>
      <c r="R609" s="76" t="s">
        <v>76</v>
      </c>
      <c r="S609" s="76" t="s">
        <v>77</v>
      </c>
      <c r="T609" s="76" t="s">
        <v>61</v>
      </c>
      <c r="U609" s="76" t="s">
        <v>2036</v>
      </c>
      <c r="V609" s="76" t="s">
        <v>72</v>
      </c>
      <c r="W609" s="76" t="s">
        <v>62</v>
      </c>
      <c r="X609" s="76" t="s">
        <v>73</v>
      </c>
      <c r="Y609" s="76" t="s">
        <v>3192</v>
      </c>
      <c r="Z609" s="76" t="s">
        <v>3370</v>
      </c>
      <c r="AA609" s="73">
        <f>IF(Table5[[#This Row],[task_success]]="Yes",1,0)</f>
        <v>1</v>
      </c>
      <c r="AB609" s="73">
        <f>IF(Table5[[#This Row],[task_success]]="Partial",1,0)</f>
        <v>0</v>
      </c>
      <c r="AC609" s="73">
        <f>IF(Table5[[#This Row],[task_success]]="No",1,0)</f>
        <v>0</v>
      </c>
      <c r="AD609" s="73">
        <v>0</v>
      </c>
      <c r="AE609" s="73">
        <v>1</v>
      </c>
      <c r="AF609" s="73">
        <v>0</v>
      </c>
      <c r="AG609" s="74">
        <f>IF(OR(Table5[[#This Row],[severity]]="Medium",Table5[[#This Row],[severity]]="High"),1,0)</f>
        <v>0</v>
      </c>
      <c r="AH609" s="73" t="str">
        <f>TRIM(Table5[[#This Row],[severity]])</f>
        <v>Low</v>
      </c>
    </row>
    <row r="610" spans="1:34" ht="318" hidden="1">
      <c r="A610" s="72" t="s">
        <v>2046</v>
      </c>
      <c r="B610" s="73" t="s">
        <v>2047</v>
      </c>
      <c r="C610" s="73" t="s">
        <v>149</v>
      </c>
      <c r="D61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10" s="73" t="s">
        <v>2048</v>
      </c>
      <c r="F610" s="73" t="s">
        <v>2049</v>
      </c>
      <c r="G610" s="73" t="s">
        <v>2050</v>
      </c>
      <c r="H610" s="73">
        <v>1</v>
      </c>
      <c r="I610" s="73" t="s">
        <v>2051</v>
      </c>
      <c r="J610" s="73" t="s">
        <v>2051</v>
      </c>
      <c r="K610" s="73" t="s">
        <v>4058</v>
      </c>
      <c r="L610" s="73" t="s">
        <v>2053</v>
      </c>
      <c r="M610" s="73" t="s">
        <v>2058</v>
      </c>
      <c r="N610" s="73" t="s">
        <v>2059</v>
      </c>
      <c r="O610" s="73" t="s">
        <v>62</v>
      </c>
      <c r="P610" s="73" t="s">
        <v>61</v>
      </c>
      <c r="Q610" s="73" t="s">
        <v>62</v>
      </c>
      <c r="R610" s="73" t="s">
        <v>76</v>
      </c>
      <c r="S610" s="73" t="s">
        <v>77</v>
      </c>
      <c r="T610" s="73" t="s">
        <v>61</v>
      </c>
      <c r="U610" s="73" t="s">
        <v>2036</v>
      </c>
      <c r="V610" s="73" t="s">
        <v>72</v>
      </c>
      <c r="W610" s="73" t="s">
        <v>62</v>
      </c>
      <c r="X610" s="73" t="s">
        <v>73</v>
      </c>
      <c r="Y610" s="73" t="s">
        <v>3192</v>
      </c>
      <c r="Z610" s="73" t="s">
        <v>3819</v>
      </c>
      <c r="AA610" s="73">
        <f>IF(Table5[[#This Row],[task_success]]="Yes",1,0)</f>
        <v>1</v>
      </c>
      <c r="AB610" s="73">
        <f>IF(Table5[[#This Row],[task_success]]="Partial",1,0)</f>
        <v>0</v>
      </c>
      <c r="AC610" s="73">
        <f>IF(Table5[[#This Row],[task_success]]="No",1,0)</f>
        <v>0</v>
      </c>
      <c r="AD610" s="73">
        <v>0</v>
      </c>
      <c r="AE610" s="73">
        <v>1</v>
      </c>
      <c r="AF610" s="73">
        <v>0</v>
      </c>
      <c r="AG610" s="74">
        <f>IF(OR(Table5[[#This Row],[severity]]="Medium",Table5[[#This Row],[severity]]="High"),1,0)</f>
        <v>0</v>
      </c>
      <c r="AH610" s="73" t="str">
        <f>TRIM(Table5[[#This Row],[severity]])</f>
        <v>Low</v>
      </c>
    </row>
    <row r="611" spans="1:34" ht="318" hidden="1">
      <c r="A611" s="75" t="s">
        <v>2046</v>
      </c>
      <c r="B611" s="76" t="s">
        <v>2047</v>
      </c>
      <c r="C611" s="76" t="s">
        <v>149</v>
      </c>
      <c r="D61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11" s="76" t="s">
        <v>2060</v>
      </c>
      <c r="F611" s="76" t="s">
        <v>2061</v>
      </c>
      <c r="G611" s="76" t="s">
        <v>2062</v>
      </c>
      <c r="H611" s="76">
        <v>2</v>
      </c>
      <c r="I611" s="76" t="s">
        <v>2063</v>
      </c>
      <c r="J611" s="76" t="s">
        <v>2064</v>
      </c>
      <c r="K611" s="76" t="s">
        <v>2065</v>
      </c>
      <c r="L611" s="76" t="s">
        <v>2066</v>
      </c>
      <c r="M611" s="76" t="s">
        <v>2071</v>
      </c>
      <c r="N611" s="76" t="s">
        <v>2072</v>
      </c>
      <c r="O611" s="76" t="s">
        <v>62</v>
      </c>
      <c r="P611" s="76" t="s">
        <v>61</v>
      </c>
      <c r="Q611" s="76" t="s">
        <v>62</v>
      </c>
      <c r="R611" s="76" t="s">
        <v>76</v>
      </c>
      <c r="S611" s="76" t="s">
        <v>77</v>
      </c>
      <c r="T611" s="76" t="s">
        <v>61</v>
      </c>
      <c r="U611" s="76" t="s">
        <v>2036</v>
      </c>
      <c r="V611" s="76" t="s">
        <v>72</v>
      </c>
      <c r="W611" s="76" t="s">
        <v>62</v>
      </c>
      <c r="X611" s="76" t="s">
        <v>73</v>
      </c>
      <c r="Y611" s="76" t="s">
        <v>3192</v>
      </c>
      <c r="Z611" s="76" t="s">
        <v>3698</v>
      </c>
      <c r="AA611" s="73">
        <f>IF(Table5[[#This Row],[task_success]]="Yes",1,0)</f>
        <v>1</v>
      </c>
      <c r="AB611" s="73">
        <f>IF(Table5[[#This Row],[task_success]]="Partial",1,0)</f>
        <v>0</v>
      </c>
      <c r="AC611" s="73">
        <f>IF(Table5[[#This Row],[task_success]]="No",1,0)</f>
        <v>0</v>
      </c>
      <c r="AD611" s="73">
        <v>0</v>
      </c>
      <c r="AE611" s="73">
        <v>1</v>
      </c>
      <c r="AF611" s="73">
        <v>0</v>
      </c>
      <c r="AG611" s="74">
        <f>IF(OR(Table5[[#This Row],[severity]]="Medium",Table5[[#This Row],[severity]]="High"),1,0)</f>
        <v>0</v>
      </c>
      <c r="AH611" s="73" t="str">
        <f>TRIM(Table5[[#This Row],[severity]])</f>
        <v>Low</v>
      </c>
    </row>
    <row r="612" spans="1:34" ht="318" hidden="1">
      <c r="A612" s="72" t="s">
        <v>2046</v>
      </c>
      <c r="B612" s="73" t="s">
        <v>2047</v>
      </c>
      <c r="C612" s="73" t="s">
        <v>149</v>
      </c>
      <c r="D61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12" s="73" t="s">
        <v>2060</v>
      </c>
      <c r="F612" s="73" t="s">
        <v>2061</v>
      </c>
      <c r="G612" s="73" t="s">
        <v>2062</v>
      </c>
      <c r="H612" s="73">
        <v>2</v>
      </c>
      <c r="I612" s="73" t="s">
        <v>2063</v>
      </c>
      <c r="J612" s="73" t="s">
        <v>2073</v>
      </c>
      <c r="K612" s="73" t="s">
        <v>2065</v>
      </c>
      <c r="L612" s="73" t="s">
        <v>2066</v>
      </c>
      <c r="M612" s="73" t="s">
        <v>2078</v>
      </c>
      <c r="N612" s="73" t="s">
        <v>2079</v>
      </c>
      <c r="O612" s="73" t="s">
        <v>62</v>
      </c>
      <c r="P612" s="73" t="s">
        <v>61</v>
      </c>
      <c r="Q612" s="73" t="s">
        <v>62</v>
      </c>
      <c r="R612" s="73" t="s">
        <v>76</v>
      </c>
      <c r="S612" s="73" t="s">
        <v>77</v>
      </c>
      <c r="T612" s="73" t="s">
        <v>61</v>
      </c>
      <c r="U612" s="73" t="s">
        <v>2036</v>
      </c>
      <c r="V612" s="73" t="s">
        <v>72</v>
      </c>
      <c r="W612" s="73" t="s">
        <v>62</v>
      </c>
      <c r="X612" s="73" t="s">
        <v>73</v>
      </c>
      <c r="Y612" s="73" t="s">
        <v>3192</v>
      </c>
      <c r="Z612" s="73" t="s">
        <v>3699</v>
      </c>
      <c r="AA612" s="73">
        <f>IF(Table5[[#This Row],[task_success]]="Yes",1,0)</f>
        <v>1</v>
      </c>
      <c r="AB612" s="73">
        <f>IF(Table5[[#This Row],[task_success]]="Partial",1,0)</f>
        <v>0</v>
      </c>
      <c r="AC612" s="73">
        <f>IF(Table5[[#This Row],[task_success]]="No",1,0)</f>
        <v>0</v>
      </c>
      <c r="AD612" s="73">
        <v>0</v>
      </c>
      <c r="AE612" s="73">
        <v>1</v>
      </c>
      <c r="AF612" s="73">
        <v>0</v>
      </c>
      <c r="AG612" s="74">
        <f>IF(OR(Table5[[#This Row],[severity]]="Medium",Table5[[#This Row],[severity]]="High"),1,0)</f>
        <v>0</v>
      </c>
      <c r="AH612" s="73" t="str">
        <f>TRIM(Table5[[#This Row],[severity]])</f>
        <v>Low</v>
      </c>
    </row>
    <row r="613" spans="1:34" ht="318" hidden="1">
      <c r="A613" s="75" t="s">
        <v>2046</v>
      </c>
      <c r="B613" s="76" t="s">
        <v>2047</v>
      </c>
      <c r="C613" s="76" t="s">
        <v>180</v>
      </c>
      <c r="D61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613" s="76" t="s">
        <v>2080</v>
      </c>
      <c r="F613" s="76" t="s">
        <v>2081</v>
      </c>
      <c r="G613" s="76" t="s">
        <v>2082</v>
      </c>
      <c r="H613" s="76">
        <v>1</v>
      </c>
      <c r="I613" s="76" t="s">
        <v>1263</v>
      </c>
      <c r="J613" s="76" t="s">
        <v>1263</v>
      </c>
      <c r="K613" s="76" t="s">
        <v>2083</v>
      </c>
      <c r="L613" s="76" t="s">
        <v>2084</v>
      </c>
      <c r="M613" s="76" t="s">
        <v>1270</v>
      </c>
      <c r="N613" s="76" t="s">
        <v>2087</v>
      </c>
      <c r="O613" s="76" t="s">
        <v>62</v>
      </c>
      <c r="P613" s="76" t="s">
        <v>61</v>
      </c>
      <c r="Q613" s="76" t="s">
        <v>62</v>
      </c>
      <c r="R613" s="76" t="s">
        <v>76</v>
      </c>
      <c r="S613" s="76" t="s">
        <v>77</v>
      </c>
      <c r="T613" s="76" t="s">
        <v>61</v>
      </c>
      <c r="U613" s="76" t="s">
        <v>2036</v>
      </c>
      <c r="V613" s="76" t="s">
        <v>72</v>
      </c>
      <c r="W613" s="76" t="s">
        <v>62</v>
      </c>
      <c r="X613" s="76" t="s">
        <v>73</v>
      </c>
      <c r="Y613" s="76" t="s">
        <v>3192</v>
      </c>
      <c r="Z613" s="76" t="s">
        <v>3578</v>
      </c>
      <c r="AA613" s="73">
        <f>IF(Table5[[#This Row],[task_success]]="Yes",1,0)</f>
        <v>1</v>
      </c>
      <c r="AB613" s="73">
        <f>IF(Table5[[#This Row],[task_success]]="Partial",1,0)</f>
        <v>0</v>
      </c>
      <c r="AC613" s="73">
        <f>IF(Table5[[#This Row],[task_success]]="No",1,0)</f>
        <v>0</v>
      </c>
      <c r="AD613" s="73">
        <v>0</v>
      </c>
      <c r="AE613" s="73">
        <v>1</v>
      </c>
      <c r="AF613" s="73">
        <v>0</v>
      </c>
      <c r="AG613" s="74">
        <f>IF(OR(Table5[[#This Row],[severity]]="Medium",Table5[[#This Row],[severity]]="High"),1,0)</f>
        <v>0</v>
      </c>
      <c r="AH613" s="73" t="str">
        <f>TRIM(Table5[[#This Row],[severity]])</f>
        <v>Low</v>
      </c>
    </row>
    <row r="614" spans="1:34" ht="409.6" hidden="1">
      <c r="A614" s="72" t="s">
        <v>2088</v>
      </c>
      <c r="B614" s="73" t="s">
        <v>4059</v>
      </c>
      <c r="C614" s="73" t="s">
        <v>149</v>
      </c>
      <c r="D61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14" s="73" t="s">
        <v>2090</v>
      </c>
      <c r="F614" s="73" t="s">
        <v>2091</v>
      </c>
      <c r="G614" s="73">
        <v>315081</v>
      </c>
      <c r="H614" s="73">
        <v>1</v>
      </c>
      <c r="I614" s="73" t="s">
        <v>2092</v>
      </c>
      <c r="J614" s="73" t="s">
        <v>2092</v>
      </c>
      <c r="K614" s="73" t="s">
        <v>2980</v>
      </c>
      <c r="L614" s="73" t="s">
        <v>2094</v>
      </c>
      <c r="M614" s="73" t="s">
        <v>2103</v>
      </c>
      <c r="N614" s="73" t="s">
        <v>2104</v>
      </c>
      <c r="O614" s="73" t="s">
        <v>62</v>
      </c>
      <c r="P614" s="73" t="s">
        <v>61</v>
      </c>
      <c r="Q614" s="73" t="s">
        <v>62</v>
      </c>
      <c r="R614" s="73" t="s">
        <v>3570</v>
      </c>
      <c r="S614" s="73" t="s">
        <v>77</v>
      </c>
      <c r="T614" s="73" t="s">
        <v>61</v>
      </c>
      <c r="U614" s="73" t="s">
        <v>2106</v>
      </c>
      <c r="V614" s="73" t="s">
        <v>72</v>
      </c>
      <c r="W614" s="73" t="s">
        <v>62</v>
      </c>
      <c r="X614" s="73" t="s">
        <v>73</v>
      </c>
      <c r="Y614" s="73" t="s">
        <v>3192</v>
      </c>
      <c r="Z614" s="73" t="s">
        <v>3569</v>
      </c>
      <c r="AA614" s="73">
        <f>IF(Table5[[#This Row],[task_success]]="Yes",1,0)</f>
        <v>1</v>
      </c>
      <c r="AB614" s="73">
        <f>IF(Table5[[#This Row],[task_success]]="Partial",1,0)</f>
        <v>0</v>
      </c>
      <c r="AC614" s="73">
        <f>IF(Table5[[#This Row],[task_success]]="No",1,0)</f>
        <v>0</v>
      </c>
      <c r="AD614" s="73">
        <v>0</v>
      </c>
      <c r="AE614" s="73">
        <v>1</v>
      </c>
      <c r="AF614" s="73">
        <v>0</v>
      </c>
      <c r="AG614" s="74">
        <f>IF(OR(Table5[[#This Row],[severity]]="Medium",Table5[[#This Row],[severity]]="High"),1,0)</f>
        <v>0</v>
      </c>
      <c r="AH614" s="73" t="str">
        <f>TRIM(Table5[[#This Row],[severity]])</f>
        <v>Low</v>
      </c>
    </row>
    <row r="615" spans="1:34" ht="318" hidden="1">
      <c r="A615" s="75" t="s">
        <v>2088</v>
      </c>
      <c r="B615" s="76" t="s">
        <v>4059</v>
      </c>
      <c r="C615" s="76" t="s">
        <v>149</v>
      </c>
      <c r="D61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15" s="76" t="s">
        <v>2107</v>
      </c>
      <c r="F615" s="76" t="s">
        <v>2108</v>
      </c>
      <c r="G615" s="76" t="s">
        <v>2109</v>
      </c>
      <c r="H615" s="76">
        <v>1</v>
      </c>
      <c r="I615" s="76" t="s">
        <v>2110</v>
      </c>
      <c r="J615" s="76" t="s">
        <v>2092</v>
      </c>
      <c r="K615" s="76" t="s">
        <v>2111</v>
      </c>
      <c r="L615" s="76" t="s">
        <v>2112</v>
      </c>
      <c r="M615" s="76" t="s">
        <v>2118</v>
      </c>
      <c r="N615" s="76" t="s">
        <v>2119</v>
      </c>
      <c r="O615" s="76" t="s">
        <v>62</v>
      </c>
      <c r="P615" s="76" t="s">
        <v>61</v>
      </c>
      <c r="Q615" s="76" t="s">
        <v>62</v>
      </c>
      <c r="R615" s="76" t="s">
        <v>76</v>
      </c>
      <c r="S615" s="76" t="s">
        <v>77</v>
      </c>
      <c r="T615" s="76" t="s">
        <v>61</v>
      </c>
      <c r="U615" s="76" t="s">
        <v>2036</v>
      </c>
      <c r="V615" s="76" t="s">
        <v>72</v>
      </c>
      <c r="W615" s="76" t="s">
        <v>62</v>
      </c>
      <c r="X615" s="76" t="s">
        <v>73</v>
      </c>
      <c r="Y615" s="76" t="s">
        <v>3192</v>
      </c>
      <c r="Z615" s="76" t="s">
        <v>3893</v>
      </c>
      <c r="AA615" s="73">
        <f>IF(Table5[[#This Row],[task_success]]="Yes",1,0)</f>
        <v>1</v>
      </c>
      <c r="AB615" s="73">
        <f>IF(Table5[[#This Row],[task_success]]="Partial",1,0)</f>
        <v>0</v>
      </c>
      <c r="AC615" s="73">
        <f>IF(Table5[[#This Row],[task_success]]="No",1,0)</f>
        <v>0</v>
      </c>
      <c r="AD615" s="73">
        <v>0</v>
      </c>
      <c r="AE615" s="73">
        <v>1</v>
      </c>
      <c r="AF615" s="73">
        <v>0</v>
      </c>
      <c r="AG615" s="74">
        <f>IF(OR(Table5[[#This Row],[severity]]="Medium",Table5[[#This Row],[severity]]="High"),1,0)</f>
        <v>0</v>
      </c>
      <c r="AH615" s="73" t="str">
        <f>TRIM(Table5[[#This Row],[severity]])</f>
        <v>Low</v>
      </c>
    </row>
    <row r="616" spans="1:34" ht="409.6" hidden="1">
      <c r="A616" s="72" t="s">
        <v>2120</v>
      </c>
      <c r="B616" s="73" t="s">
        <v>4060</v>
      </c>
      <c r="C616" s="73" t="s">
        <v>80</v>
      </c>
      <c r="D61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616" s="73" t="s">
        <v>2122</v>
      </c>
      <c r="F616" s="73" t="s">
        <v>2123</v>
      </c>
      <c r="G616" s="73" t="s">
        <v>2124</v>
      </c>
      <c r="H616" s="73">
        <v>2</v>
      </c>
      <c r="I616" s="73" t="s">
        <v>2125</v>
      </c>
      <c r="J616" s="73" t="s">
        <v>2126</v>
      </c>
      <c r="K616" s="73" t="s">
        <v>2986</v>
      </c>
      <c r="L616" s="73" t="s">
        <v>2128</v>
      </c>
      <c r="M616" s="73" t="s">
        <v>2137</v>
      </c>
      <c r="N616" s="73" t="s">
        <v>2138</v>
      </c>
      <c r="O616" s="73" t="s">
        <v>61</v>
      </c>
      <c r="P616" s="73" t="s">
        <v>61</v>
      </c>
      <c r="Q616" s="73" t="s">
        <v>62</v>
      </c>
      <c r="R616" s="73" t="s">
        <v>3784</v>
      </c>
      <c r="S616" s="73" t="s">
        <v>125</v>
      </c>
      <c r="T616" s="73" t="s">
        <v>62</v>
      </c>
      <c r="U616" s="73" t="s">
        <v>4075</v>
      </c>
      <c r="V616" s="73" t="s">
        <v>66</v>
      </c>
      <c r="W616" s="73" t="s">
        <v>62</v>
      </c>
      <c r="X616" s="73" t="s">
        <v>73</v>
      </c>
      <c r="Y616" s="73" t="s">
        <v>3192</v>
      </c>
      <c r="Z616" s="73" t="s">
        <v>3783</v>
      </c>
      <c r="AA616" s="73">
        <f>IF(Table5[[#This Row],[task_success]]="Yes",1,0)</f>
        <v>0</v>
      </c>
      <c r="AB616" s="73">
        <f>IF(Table5[[#This Row],[task_success]]="Partial",1,0)</f>
        <v>0</v>
      </c>
      <c r="AC616" s="73">
        <f>IF(Table5[[#This Row],[task_success]]="No",1,0)</f>
        <v>1</v>
      </c>
      <c r="AD616" s="73">
        <v>0</v>
      </c>
      <c r="AE616" s="73">
        <v>1</v>
      </c>
      <c r="AF616" s="73">
        <v>0</v>
      </c>
      <c r="AG616" s="74">
        <f>IF(OR(Table5[[#This Row],[severity]]="Medium",Table5[[#This Row],[severity]]="High"),1,0)</f>
        <v>1</v>
      </c>
      <c r="AH616" s="73" t="str">
        <f>TRIM(Table5[[#This Row],[severity]])</f>
        <v>Medium</v>
      </c>
    </row>
    <row r="617" spans="1:34" ht="409.6" hidden="1">
      <c r="A617" s="75" t="s">
        <v>2120</v>
      </c>
      <c r="B617" s="76" t="s">
        <v>4060</v>
      </c>
      <c r="C617" s="76" t="s">
        <v>80</v>
      </c>
      <c r="D61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617" s="76" t="s">
        <v>2122</v>
      </c>
      <c r="F617" s="76" t="s">
        <v>2123</v>
      </c>
      <c r="G617" s="76" t="s">
        <v>2124</v>
      </c>
      <c r="H617" s="76">
        <v>2</v>
      </c>
      <c r="I617" s="76" t="s">
        <v>2125</v>
      </c>
      <c r="J617" s="76" t="s">
        <v>2141</v>
      </c>
      <c r="K617" s="76" t="s">
        <v>2986</v>
      </c>
      <c r="L617" s="76" t="s">
        <v>2128</v>
      </c>
      <c r="M617" s="76" t="s">
        <v>2147</v>
      </c>
      <c r="N617" s="76" t="s">
        <v>2148</v>
      </c>
      <c r="O617" s="76" t="s">
        <v>62</v>
      </c>
      <c r="P617" s="76" t="s">
        <v>61</v>
      </c>
      <c r="Q617" s="76" t="s">
        <v>62</v>
      </c>
      <c r="R617" s="76" t="s">
        <v>3462</v>
      </c>
      <c r="S617" s="76" t="s">
        <v>125</v>
      </c>
      <c r="T617" s="76" t="s">
        <v>61</v>
      </c>
      <c r="U617" s="76" t="s">
        <v>2149</v>
      </c>
      <c r="V617" s="76" t="s">
        <v>72</v>
      </c>
      <c r="W617" s="76" t="s">
        <v>62</v>
      </c>
      <c r="X617" s="76" t="s">
        <v>73</v>
      </c>
      <c r="Y617" s="76" t="s">
        <v>3192</v>
      </c>
      <c r="Z617" s="76" t="s">
        <v>3785</v>
      </c>
      <c r="AA617" s="73">
        <f>IF(Table5[[#This Row],[task_success]]="Yes",1,0)</f>
        <v>1</v>
      </c>
      <c r="AB617" s="73">
        <f>IF(Table5[[#This Row],[task_success]]="Partial",1,0)</f>
        <v>0</v>
      </c>
      <c r="AC617" s="73">
        <f>IF(Table5[[#This Row],[task_success]]="No",1,0)</f>
        <v>0</v>
      </c>
      <c r="AD617" s="73">
        <v>0</v>
      </c>
      <c r="AE617" s="73">
        <v>1</v>
      </c>
      <c r="AF617" s="73">
        <v>0</v>
      </c>
      <c r="AG617" s="74">
        <f>IF(OR(Table5[[#This Row],[severity]]="Medium",Table5[[#This Row],[severity]]="High"),1,0)</f>
        <v>1</v>
      </c>
      <c r="AH617" s="73" t="str">
        <f>TRIM(Table5[[#This Row],[severity]])</f>
        <v>Medium</v>
      </c>
    </row>
    <row r="618" spans="1:34" ht="318" hidden="1">
      <c r="A618" s="72" t="s">
        <v>2120</v>
      </c>
      <c r="B618" s="73" t="s">
        <v>4060</v>
      </c>
      <c r="C618" s="73" t="s">
        <v>80</v>
      </c>
      <c r="D61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618" s="73" t="s">
        <v>2150</v>
      </c>
      <c r="F618" s="73" t="s">
        <v>2990</v>
      </c>
      <c r="G618" s="73" t="s">
        <v>2152</v>
      </c>
      <c r="H618" s="73">
        <v>1</v>
      </c>
      <c r="I618" s="73" t="s">
        <v>2153</v>
      </c>
      <c r="J618" s="73" t="s">
        <v>2153</v>
      </c>
      <c r="K618" s="73" t="s">
        <v>2154</v>
      </c>
      <c r="L618" s="73" t="s">
        <v>2155</v>
      </c>
      <c r="M618" s="73" t="s">
        <v>2137</v>
      </c>
      <c r="N618" s="73" t="s">
        <v>2159</v>
      </c>
      <c r="O618" s="73" t="s">
        <v>62</v>
      </c>
      <c r="P618" s="73" t="s">
        <v>61</v>
      </c>
      <c r="Q618" s="73" t="s">
        <v>62</v>
      </c>
      <c r="R618" s="73" t="s">
        <v>76</v>
      </c>
      <c r="S618" s="73" t="s">
        <v>77</v>
      </c>
      <c r="T618" s="73" t="s">
        <v>61</v>
      </c>
      <c r="U618" s="73" t="s">
        <v>2157</v>
      </c>
      <c r="V618" s="73" t="s">
        <v>72</v>
      </c>
      <c r="W618" s="73" t="s">
        <v>62</v>
      </c>
      <c r="X618" s="73" t="s">
        <v>73</v>
      </c>
      <c r="Y618" s="73" t="s">
        <v>3192</v>
      </c>
      <c r="Z618" s="73" t="s">
        <v>3766</v>
      </c>
      <c r="AA618" s="73">
        <f>IF(Table5[[#This Row],[task_success]]="Yes",1,0)</f>
        <v>1</v>
      </c>
      <c r="AB618" s="73">
        <f>IF(Table5[[#This Row],[task_success]]="Partial",1,0)</f>
        <v>0</v>
      </c>
      <c r="AC618" s="73">
        <f>IF(Table5[[#This Row],[task_success]]="No",1,0)</f>
        <v>0</v>
      </c>
      <c r="AD618" s="73">
        <v>0</v>
      </c>
      <c r="AE618" s="73">
        <v>1</v>
      </c>
      <c r="AF618" s="73">
        <v>0</v>
      </c>
      <c r="AG618" s="74">
        <f>IF(OR(Table5[[#This Row],[severity]]="Medium",Table5[[#This Row],[severity]]="High"),1,0)</f>
        <v>0</v>
      </c>
      <c r="AH618" s="73" t="str">
        <f>TRIM(Table5[[#This Row],[severity]])</f>
        <v>Low</v>
      </c>
    </row>
    <row r="619" spans="1:34" ht="318" hidden="1">
      <c r="A619" s="75" t="s">
        <v>2120</v>
      </c>
      <c r="B619" s="76" t="s">
        <v>4060</v>
      </c>
      <c r="C619" s="76" t="s">
        <v>149</v>
      </c>
      <c r="D61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19" s="76" t="s">
        <v>2160</v>
      </c>
      <c r="F619" s="76" t="s">
        <v>2161</v>
      </c>
      <c r="G619" s="76" t="s">
        <v>2162</v>
      </c>
      <c r="H619" s="76">
        <v>1</v>
      </c>
      <c r="I619" s="76" t="s">
        <v>1263</v>
      </c>
      <c r="J619" s="76" t="s">
        <v>1263</v>
      </c>
      <c r="K619" s="76" t="s">
        <v>2991</v>
      </c>
      <c r="L619" s="76" t="s">
        <v>2164</v>
      </c>
      <c r="M619" s="76" t="s">
        <v>1270</v>
      </c>
      <c r="N619" s="76" t="s">
        <v>2167</v>
      </c>
      <c r="O619" s="76" t="s">
        <v>62</v>
      </c>
      <c r="P619" s="76" t="s">
        <v>61</v>
      </c>
      <c r="Q619" s="76" t="s">
        <v>62</v>
      </c>
      <c r="R619" s="76" t="s">
        <v>76</v>
      </c>
      <c r="S619" s="76" t="s">
        <v>77</v>
      </c>
      <c r="T619" s="76" t="s">
        <v>61</v>
      </c>
      <c r="U619" s="76" t="s">
        <v>2157</v>
      </c>
      <c r="V619" s="76" t="s">
        <v>72</v>
      </c>
      <c r="W619" s="76" t="s">
        <v>62</v>
      </c>
      <c r="X619" s="76" t="s">
        <v>73</v>
      </c>
      <c r="Y619" s="76" t="s">
        <v>3192</v>
      </c>
      <c r="Z619" s="76" t="s">
        <v>3847</v>
      </c>
      <c r="AA619" s="73">
        <f>IF(Table5[[#This Row],[task_success]]="Yes",1,0)</f>
        <v>1</v>
      </c>
      <c r="AB619" s="73">
        <f>IF(Table5[[#This Row],[task_success]]="Partial",1,0)</f>
        <v>0</v>
      </c>
      <c r="AC619" s="73">
        <f>IF(Table5[[#This Row],[task_success]]="No",1,0)</f>
        <v>0</v>
      </c>
      <c r="AD619" s="73">
        <v>0</v>
      </c>
      <c r="AE619" s="73">
        <v>1</v>
      </c>
      <c r="AF619" s="73">
        <v>0</v>
      </c>
      <c r="AG619" s="74">
        <f>IF(OR(Table5[[#This Row],[severity]]="Medium",Table5[[#This Row],[severity]]="High"),1,0)</f>
        <v>0</v>
      </c>
      <c r="AH619" s="73" t="str">
        <f>TRIM(Table5[[#This Row],[severity]])</f>
        <v>Low</v>
      </c>
    </row>
    <row r="620" spans="1:34" ht="409.6" hidden="1">
      <c r="A620" s="72" t="s">
        <v>2120</v>
      </c>
      <c r="B620" s="73" t="s">
        <v>4060</v>
      </c>
      <c r="C620" s="73" t="s">
        <v>149</v>
      </c>
      <c r="D62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20" s="73" t="s">
        <v>2168</v>
      </c>
      <c r="F620" s="73" t="s">
        <v>2169</v>
      </c>
      <c r="G620" s="73" t="s">
        <v>2170</v>
      </c>
      <c r="H620" s="73">
        <v>1</v>
      </c>
      <c r="I620" s="73" t="s">
        <v>2153</v>
      </c>
      <c r="J620" s="73" t="s">
        <v>2153</v>
      </c>
      <c r="K620" s="73" t="s">
        <v>2992</v>
      </c>
      <c r="L620" s="73" t="s">
        <v>2172</v>
      </c>
      <c r="M620" s="73" t="s">
        <v>2137</v>
      </c>
      <c r="N620" s="73" t="s">
        <v>2177</v>
      </c>
      <c r="O620" s="73" t="s">
        <v>61</v>
      </c>
      <c r="P620" s="73" t="s">
        <v>61</v>
      </c>
      <c r="Q620" s="73" t="s">
        <v>62</v>
      </c>
      <c r="R620" s="1" t="s">
        <v>2175</v>
      </c>
      <c r="S620" s="73" t="s">
        <v>64</v>
      </c>
      <c r="T620" s="73" t="s">
        <v>62</v>
      </c>
      <c r="U620" s="73" t="s">
        <v>2176</v>
      </c>
      <c r="V620" s="73" t="s">
        <v>66</v>
      </c>
      <c r="W620" s="73" t="s">
        <v>62</v>
      </c>
      <c r="X620" s="73" t="s">
        <v>73</v>
      </c>
      <c r="Y620" s="73" t="s">
        <v>3192</v>
      </c>
      <c r="Z620" s="73" t="s">
        <v>3341</v>
      </c>
      <c r="AA620" s="73">
        <f>IF(Table5[[#This Row],[task_success]]="Yes",1,0)</f>
        <v>0</v>
      </c>
      <c r="AB620" s="73">
        <f>IF(Table5[[#This Row],[task_success]]="Partial",1,0)</f>
        <v>0</v>
      </c>
      <c r="AC620" s="73">
        <f>IF(Table5[[#This Row],[task_success]]="No",1,0)</f>
        <v>1</v>
      </c>
      <c r="AD620" s="73">
        <v>0</v>
      </c>
      <c r="AE620" s="73">
        <v>1</v>
      </c>
      <c r="AF620" s="73">
        <v>0</v>
      </c>
      <c r="AG620" s="74">
        <f>IF(OR(Table5[[#This Row],[severity]]="Medium",Table5[[#This Row],[severity]]="High"),1,0)</f>
        <v>1</v>
      </c>
      <c r="AH620" s="73" t="str">
        <f>TRIM(Table5[[#This Row],[severity]])</f>
        <v>High</v>
      </c>
    </row>
    <row r="621" spans="1:34" ht="409.6" hidden="1">
      <c r="A621" s="75" t="s">
        <v>2178</v>
      </c>
      <c r="B621" s="76" t="s">
        <v>2179</v>
      </c>
      <c r="C621" s="76" t="s">
        <v>51</v>
      </c>
      <c r="D62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21" s="76" t="s">
        <v>2180</v>
      </c>
      <c r="F621" s="76" t="s">
        <v>2181</v>
      </c>
      <c r="G621" s="76">
        <v>8379368</v>
      </c>
      <c r="H621" s="76">
        <v>5</v>
      </c>
      <c r="I621" s="76" t="s">
        <v>2182</v>
      </c>
      <c r="J621" s="76" t="s">
        <v>2183</v>
      </c>
      <c r="K621" s="76" t="s">
        <v>2184</v>
      </c>
      <c r="L621" s="76" t="s">
        <v>2185</v>
      </c>
      <c r="M621" s="76" t="s">
        <v>2190</v>
      </c>
      <c r="N621" s="76" t="s">
        <v>2996</v>
      </c>
      <c r="O621" s="76" t="s">
        <v>61</v>
      </c>
      <c r="P621" s="76" t="s">
        <v>61</v>
      </c>
      <c r="Q621" s="76" t="s">
        <v>62</v>
      </c>
      <c r="R621" s="76" t="s">
        <v>138</v>
      </c>
      <c r="S621" s="76" t="s">
        <v>64</v>
      </c>
      <c r="T621" s="76" t="s">
        <v>62</v>
      </c>
      <c r="U621" s="76" t="s">
        <v>2193</v>
      </c>
      <c r="V621" s="76" t="s">
        <v>66</v>
      </c>
      <c r="W621" s="76" t="s">
        <v>62</v>
      </c>
      <c r="X621" s="76" t="s">
        <v>73</v>
      </c>
      <c r="Y621" s="76" t="s">
        <v>3192</v>
      </c>
      <c r="Z621" s="76" t="s">
        <v>3311</v>
      </c>
      <c r="AA621" s="73">
        <f>IF(Table5[[#This Row],[task_success]]="Yes",1,0)</f>
        <v>0</v>
      </c>
      <c r="AB621" s="73">
        <f>IF(Table5[[#This Row],[task_success]]="Partial",1,0)</f>
        <v>0</v>
      </c>
      <c r="AC621" s="73">
        <f>IF(Table5[[#This Row],[task_success]]="No",1,0)</f>
        <v>1</v>
      </c>
      <c r="AD621" s="73">
        <v>0</v>
      </c>
      <c r="AE621" s="73">
        <v>1</v>
      </c>
      <c r="AF621" s="73">
        <v>0</v>
      </c>
      <c r="AG621" s="74">
        <f>IF(OR(Table5[[#This Row],[severity]]="Medium",Table5[[#This Row],[severity]]="High"),1,0)</f>
        <v>1</v>
      </c>
      <c r="AH621" s="73" t="str">
        <f>TRIM(Table5[[#This Row],[severity]])</f>
        <v>High</v>
      </c>
    </row>
    <row r="622" spans="1:34" ht="409.6" hidden="1">
      <c r="A622" s="72" t="s">
        <v>2178</v>
      </c>
      <c r="B622" s="73" t="s">
        <v>2179</v>
      </c>
      <c r="C622" s="73" t="s">
        <v>51</v>
      </c>
      <c r="D62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22" s="73" t="s">
        <v>2180</v>
      </c>
      <c r="F622" s="73" t="s">
        <v>2181</v>
      </c>
      <c r="G622" s="73">
        <v>8379368</v>
      </c>
      <c r="H622" s="73">
        <v>5</v>
      </c>
      <c r="I622" s="73" t="s">
        <v>2182</v>
      </c>
      <c r="J622" s="73" t="s">
        <v>2194</v>
      </c>
      <c r="K622" s="73" t="s">
        <v>2184</v>
      </c>
      <c r="L622" s="73" t="s">
        <v>2185</v>
      </c>
      <c r="M622" s="73" t="s">
        <v>2199</v>
      </c>
      <c r="N622" s="73" t="s">
        <v>2999</v>
      </c>
      <c r="O622" s="73" t="s">
        <v>61</v>
      </c>
      <c r="P622" s="73" t="s">
        <v>61</v>
      </c>
      <c r="Q622" s="73" t="s">
        <v>62</v>
      </c>
      <c r="R622" s="73" t="s">
        <v>138</v>
      </c>
      <c r="S622" s="73" t="s">
        <v>64</v>
      </c>
      <c r="T622" s="73" t="s">
        <v>62</v>
      </c>
      <c r="U622" s="73" t="s">
        <v>2201</v>
      </c>
      <c r="V622" s="73" t="s">
        <v>66</v>
      </c>
      <c r="W622" s="73" t="s">
        <v>62</v>
      </c>
      <c r="X622" s="73" t="s">
        <v>73</v>
      </c>
      <c r="Y622" s="73" t="s">
        <v>3192</v>
      </c>
      <c r="Z622" s="73" t="s">
        <v>3313</v>
      </c>
      <c r="AA622" s="73">
        <f>IF(Table5[[#This Row],[task_success]]="Yes",1,0)</f>
        <v>0</v>
      </c>
      <c r="AB622" s="73">
        <f>IF(Table5[[#This Row],[task_success]]="Partial",1,0)</f>
        <v>0</v>
      </c>
      <c r="AC622" s="73">
        <f>IF(Table5[[#This Row],[task_success]]="No",1,0)</f>
        <v>1</v>
      </c>
      <c r="AD622" s="73">
        <v>0</v>
      </c>
      <c r="AE622" s="73">
        <v>1</v>
      </c>
      <c r="AF622" s="73">
        <v>0</v>
      </c>
      <c r="AG622" s="74">
        <f>IF(OR(Table5[[#This Row],[severity]]="Medium",Table5[[#This Row],[severity]]="High"),1,0)</f>
        <v>1</v>
      </c>
      <c r="AH622" s="73" t="str">
        <f>TRIM(Table5[[#This Row],[severity]])</f>
        <v>High</v>
      </c>
    </row>
    <row r="623" spans="1:34" ht="409.6" hidden="1">
      <c r="A623" s="75" t="s">
        <v>2178</v>
      </c>
      <c r="B623" s="76" t="s">
        <v>2179</v>
      </c>
      <c r="C623" s="76" t="s">
        <v>51</v>
      </c>
      <c r="D62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23" s="76" t="s">
        <v>2180</v>
      </c>
      <c r="F623" s="76" t="s">
        <v>2181</v>
      </c>
      <c r="G623" s="76">
        <v>8379368</v>
      </c>
      <c r="H623" s="76">
        <v>5</v>
      </c>
      <c r="I623" s="76" t="s">
        <v>2182</v>
      </c>
      <c r="J623" s="76" t="s">
        <v>2202</v>
      </c>
      <c r="K623" s="76" t="s">
        <v>2184</v>
      </c>
      <c r="L623" s="76" t="s">
        <v>2185</v>
      </c>
      <c r="M623" s="76" t="s">
        <v>597</v>
      </c>
      <c r="N623" s="76" t="s">
        <v>3002</v>
      </c>
      <c r="O623" s="76" t="s">
        <v>61</v>
      </c>
      <c r="P623" s="76" t="s">
        <v>61</v>
      </c>
      <c r="Q623" s="76" t="s">
        <v>62</v>
      </c>
      <c r="R623" s="76" t="s">
        <v>138</v>
      </c>
      <c r="S623" s="76" t="s">
        <v>64</v>
      </c>
      <c r="T623" s="76" t="s">
        <v>62</v>
      </c>
      <c r="U623" s="76" t="s">
        <v>2204</v>
      </c>
      <c r="V623" s="76" t="s">
        <v>66</v>
      </c>
      <c r="W623" s="76" t="s">
        <v>62</v>
      </c>
      <c r="X623" s="76" t="s">
        <v>73</v>
      </c>
      <c r="Y623" s="76" t="s">
        <v>3192</v>
      </c>
      <c r="Z623" s="76" t="s">
        <v>3312</v>
      </c>
      <c r="AA623" s="73">
        <f>IF(Table5[[#This Row],[task_success]]="Yes",1,0)</f>
        <v>0</v>
      </c>
      <c r="AB623" s="73">
        <f>IF(Table5[[#This Row],[task_success]]="Partial",1,0)</f>
        <v>0</v>
      </c>
      <c r="AC623" s="73">
        <f>IF(Table5[[#This Row],[task_success]]="No",1,0)</f>
        <v>1</v>
      </c>
      <c r="AD623" s="73">
        <v>0</v>
      </c>
      <c r="AE623" s="73">
        <v>1</v>
      </c>
      <c r="AF623" s="73">
        <v>0</v>
      </c>
      <c r="AG623" s="74">
        <f>IF(OR(Table5[[#This Row],[severity]]="Medium",Table5[[#This Row],[severity]]="High"),1,0)</f>
        <v>1</v>
      </c>
      <c r="AH623" s="73" t="str">
        <f>TRIM(Table5[[#This Row],[severity]])</f>
        <v>High</v>
      </c>
    </row>
    <row r="624" spans="1:34" ht="409.6" hidden="1">
      <c r="A624" s="72" t="s">
        <v>2178</v>
      </c>
      <c r="B624" s="73" t="s">
        <v>2179</v>
      </c>
      <c r="C624" s="73" t="s">
        <v>51</v>
      </c>
      <c r="D62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24" s="73" t="s">
        <v>2180</v>
      </c>
      <c r="F624" s="73" t="s">
        <v>2181</v>
      </c>
      <c r="G624" s="73">
        <v>8379368</v>
      </c>
      <c r="H624" s="73">
        <v>5</v>
      </c>
      <c r="I624" s="73" t="s">
        <v>2182</v>
      </c>
      <c r="J624" s="73" t="s">
        <v>2207</v>
      </c>
      <c r="K624" s="73" t="s">
        <v>2184</v>
      </c>
      <c r="L624" s="73" t="s">
        <v>2185</v>
      </c>
      <c r="M624" s="73" t="s">
        <v>2212</v>
      </c>
      <c r="N624" s="73" t="s">
        <v>3005</v>
      </c>
      <c r="O624" s="73" t="s">
        <v>61</v>
      </c>
      <c r="P624" s="73" t="s">
        <v>61</v>
      </c>
      <c r="Q624" s="73" t="s">
        <v>62</v>
      </c>
      <c r="R624" s="73" t="s">
        <v>138</v>
      </c>
      <c r="S624" s="73" t="s">
        <v>64</v>
      </c>
      <c r="T624" s="73" t="s">
        <v>62</v>
      </c>
      <c r="U624" s="73" t="s">
        <v>2214</v>
      </c>
      <c r="V624" s="73" t="s">
        <v>66</v>
      </c>
      <c r="W624" s="73" t="s">
        <v>62</v>
      </c>
      <c r="X624" s="73" t="s">
        <v>73</v>
      </c>
      <c r="Y624" s="73" t="s">
        <v>3192</v>
      </c>
      <c r="Z624" s="73" t="s">
        <v>3272</v>
      </c>
      <c r="AA624" s="73">
        <f>IF(Table5[[#This Row],[task_success]]="Yes",1,0)</f>
        <v>0</v>
      </c>
      <c r="AB624" s="73">
        <f>IF(Table5[[#This Row],[task_success]]="Partial",1,0)</f>
        <v>0</v>
      </c>
      <c r="AC624" s="73">
        <f>IF(Table5[[#This Row],[task_success]]="No",1,0)</f>
        <v>1</v>
      </c>
      <c r="AD624" s="73">
        <v>0</v>
      </c>
      <c r="AE624" s="73">
        <v>1</v>
      </c>
      <c r="AF624" s="73">
        <v>0</v>
      </c>
      <c r="AG624" s="74">
        <f>IF(OR(Table5[[#This Row],[severity]]="Medium",Table5[[#This Row],[severity]]="High"),1,0)</f>
        <v>1</v>
      </c>
      <c r="AH624" s="73" t="str">
        <f>TRIM(Table5[[#This Row],[severity]])</f>
        <v>High</v>
      </c>
    </row>
    <row r="625" spans="1:34" ht="409.6" hidden="1">
      <c r="A625" s="75" t="s">
        <v>2178</v>
      </c>
      <c r="B625" s="76" t="s">
        <v>2179</v>
      </c>
      <c r="C625" s="76" t="s">
        <v>51</v>
      </c>
      <c r="D62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25" s="76" t="s">
        <v>2180</v>
      </c>
      <c r="F625" s="76" t="s">
        <v>2181</v>
      </c>
      <c r="G625" s="76">
        <v>8379368</v>
      </c>
      <c r="H625" s="76">
        <v>5</v>
      </c>
      <c r="I625" s="76" t="s">
        <v>2182</v>
      </c>
      <c r="J625" s="76" t="s">
        <v>2215</v>
      </c>
      <c r="K625" s="76" t="s">
        <v>2184</v>
      </c>
      <c r="L625" s="76" t="s">
        <v>2185</v>
      </c>
      <c r="M625" s="76" t="s">
        <v>2220</v>
      </c>
      <c r="N625" s="76" t="s">
        <v>3009</v>
      </c>
      <c r="O625" s="76" t="s">
        <v>61</v>
      </c>
      <c r="P625" s="76" t="s">
        <v>61</v>
      </c>
      <c r="Q625" s="76" t="s">
        <v>62</v>
      </c>
      <c r="R625" s="76" t="s">
        <v>138</v>
      </c>
      <c r="S625" s="76" t="s">
        <v>64</v>
      </c>
      <c r="T625" s="76" t="s">
        <v>62</v>
      </c>
      <c r="U625" s="76" t="s">
        <v>2222</v>
      </c>
      <c r="V625" s="76" t="s">
        <v>66</v>
      </c>
      <c r="W625" s="76" t="s">
        <v>62</v>
      </c>
      <c r="X625" s="76" t="s">
        <v>73</v>
      </c>
      <c r="Y625" s="76" t="s">
        <v>3192</v>
      </c>
      <c r="Z625" s="76" t="s">
        <v>3273</v>
      </c>
      <c r="AA625" s="73">
        <f>IF(Table5[[#This Row],[task_success]]="Yes",1,0)</f>
        <v>0</v>
      </c>
      <c r="AB625" s="73">
        <f>IF(Table5[[#This Row],[task_success]]="Partial",1,0)</f>
        <v>0</v>
      </c>
      <c r="AC625" s="73">
        <f>IF(Table5[[#This Row],[task_success]]="No",1,0)</f>
        <v>1</v>
      </c>
      <c r="AD625" s="73">
        <v>0</v>
      </c>
      <c r="AE625" s="73">
        <v>1</v>
      </c>
      <c r="AF625" s="73">
        <v>0</v>
      </c>
      <c r="AG625" s="74">
        <f>IF(OR(Table5[[#This Row],[severity]]="Medium",Table5[[#This Row],[severity]]="High"),1,0)</f>
        <v>1</v>
      </c>
      <c r="AH625" s="73" t="str">
        <f>TRIM(Table5[[#This Row],[severity]])</f>
        <v>High</v>
      </c>
    </row>
    <row r="626" spans="1:34" ht="318" hidden="1">
      <c r="A626" s="72" t="s">
        <v>2178</v>
      </c>
      <c r="B626" s="73" t="s">
        <v>2179</v>
      </c>
      <c r="C626" s="73" t="s">
        <v>51</v>
      </c>
      <c r="D62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26" s="73" t="s">
        <v>2223</v>
      </c>
      <c r="F626" s="73" t="s">
        <v>3010</v>
      </c>
      <c r="G626" s="77" t="s">
        <v>2225</v>
      </c>
      <c r="H626" s="73">
        <v>1</v>
      </c>
      <c r="I626" s="73" t="s">
        <v>2183</v>
      </c>
      <c r="J626" s="73" t="s">
        <v>2183</v>
      </c>
      <c r="K626" s="73" t="s">
        <v>2226</v>
      </c>
      <c r="L626" s="73" t="s">
        <v>2227</v>
      </c>
      <c r="M626" s="73" t="s">
        <v>2190</v>
      </c>
      <c r="N626" s="73" t="s">
        <v>3013</v>
      </c>
      <c r="O626" s="73" t="s">
        <v>62</v>
      </c>
      <c r="P626" s="73" t="s">
        <v>61</v>
      </c>
      <c r="Q626" s="73" t="s">
        <v>62</v>
      </c>
      <c r="R626" s="73" t="s">
        <v>76</v>
      </c>
      <c r="S626" s="73" t="s">
        <v>77</v>
      </c>
      <c r="T626" s="73" t="s">
        <v>61</v>
      </c>
      <c r="U626" s="73" t="s">
        <v>2157</v>
      </c>
      <c r="V626" s="73" t="s">
        <v>72</v>
      </c>
      <c r="W626" s="73" t="s">
        <v>62</v>
      </c>
      <c r="X626" s="73" t="s">
        <v>73</v>
      </c>
      <c r="Y626" s="73" t="s">
        <v>3192</v>
      </c>
      <c r="Z626" s="73" t="s">
        <v>3296</v>
      </c>
      <c r="AA626" s="73">
        <f>IF(Table5[[#This Row],[task_success]]="Yes",1,0)</f>
        <v>1</v>
      </c>
      <c r="AB626" s="73">
        <f>IF(Table5[[#This Row],[task_success]]="Partial",1,0)</f>
        <v>0</v>
      </c>
      <c r="AC626" s="73">
        <f>IF(Table5[[#This Row],[task_success]]="No",1,0)</f>
        <v>0</v>
      </c>
      <c r="AD626" s="73">
        <v>0</v>
      </c>
      <c r="AE626" s="73">
        <v>1</v>
      </c>
      <c r="AF626" s="73">
        <v>0</v>
      </c>
      <c r="AG626" s="74">
        <f>IF(OR(Table5[[#This Row],[severity]]="Medium",Table5[[#This Row],[severity]]="High"),1,0)</f>
        <v>0</v>
      </c>
      <c r="AH626" s="73" t="str">
        <f>TRIM(Table5[[#This Row],[severity]])</f>
        <v>Low</v>
      </c>
    </row>
    <row r="627" spans="1:34" ht="318" hidden="1">
      <c r="A627" s="75" t="s">
        <v>2178</v>
      </c>
      <c r="B627" s="76" t="s">
        <v>2179</v>
      </c>
      <c r="C627" s="76" t="s">
        <v>80</v>
      </c>
      <c r="D62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627" s="76" t="s">
        <v>2231</v>
      </c>
      <c r="F627" s="76" t="s">
        <v>2232</v>
      </c>
      <c r="G627" s="76" t="s">
        <v>2233</v>
      </c>
      <c r="H627" s="76">
        <v>1</v>
      </c>
      <c r="I627" s="76" t="s">
        <v>3014</v>
      </c>
      <c r="J627" s="76" t="s">
        <v>3014</v>
      </c>
      <c r="K627" s="76" t="s">
        <v>2235</v>
      </c>
      <c r="L627" s="76" t="s">
        <v>2236</v>
      </c>
      <c r="M627" s="76" t="s">
        <v>2241</v>
      </c>
      <c r="N627" s="76" t="s">
        <v>3017</v>
      </c>
      <c r="O627" s="76" t="s">
        <v>62</v>
      </c>
      <c r="P627" s="76" t="s">
        <v>61</v>
      </c>
      <c r="Q627" s="76" t="s">
        <v>62</v>
      </c>
      <c r="R627" s="76" t="s">
        <v>76</v>
      </c>
      <c r="S627" s="76" t="s">
        <v>77</v>
      </c>
      <c r="T627" s="76" t="s">
        <v>61</v>
      </c>
      <c r="U627" s="76" t="s">
        <v>2157</v>
      </c>
      <c r="V627" s="76" t="s">
        <v>72</v>
      </c>
      <c r="W627" s="76" t="s">
        <v>62</v>
      </c>
      <c r="X627" s="76" t="s">
        <v>73</v>
      </c>
      <c r="Y627" s="76" t="s">
        <v>3192</v>
      </c>
      <c r="Z627" s="76" t="s">
        <v>3641</v>
      </c>
      <c r="AA627" s="73">
        <f>IF(Table5[[#This Row],[task_success]]="Yes",1,0)</f>
        <v>1</v>
      </c>
      <c r="AB627" s="73">
        <f>IF(Table5[[#This Row],[task_success]]="Partial",1,0)</f>
        <v>0</v>
      </c>
      <c r="AC627" s="73">
        <f>IF(Table5[[#This Row],[task_success]]="No",1,0)</f>
        <v>0</v>
      </c>
      <c r="AD627" s="73">
        <v>0</v>
      </c>
      <c r="AE627" s="73">
        <v>1</v>
      </c>
      <c r="AF627" s="73">
        <v>0</v>
      </c>
      <c r="AG627" s="74">
        <f>IF(OR(Table5[[#This Row],[severity]]="Medium",Table5[[#This Row],[severity]]="High"),1,0)</f>
        <v>0</v>
      </c>
      <c r="AH627" s="73" t="str">
        <f>TRIM(Table5[[#This Row],[severity]])</f>
        <v>Low</v>
      </c>
    </row>
    <row r="628" spans="1:34" ht="318" hidden="1">
      <c r="A628" s="72" t="s">
        <v>2178</v>
      </c>
      <c r="B628" s="73" t="s">
        <v>2179</v>
      </c>
      <c r="C628" s="73" t="s">
        <v>80</v>
      </c>
      <c r="D62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628" s="73" t="s">
        <v>2243</v>
      </c>
      <c r="F628" s="73" t="s">
        <v>2244</v>
      </c>
      <c r="G628" s="73" t="s">
        <v>2245</v>
      </c>
      <c r="H628" s="73">
        <v>2</v>
      </c>
      <c r="I628" s="73" t="s">
        <v>2246</v>
      </c>
      <c r="J628" s="73" t="s">
        <v>2247</v>
      </c>
      <c r="K628" s="73" t="s">
        <v>3019</v>
      </c>
      <c r="L628" s="73" t="s">
        <v>2249</v>
      </c>
      <c r="M628" s="73" t="s">
        <v>2254</v>
      </c>
      <c r="N628" s="73" t="s">
        <v>3022</v>
      </c>
      <c r="O628" s="73" t="s">
        <v>62</v>
      </c>
      <c r="P628" s="73" t="s">
        <v>61</v>
      </c>
      <c r="Q628" s="73" t="s">
        <v>62</v>
      </c>
      <c r="R628" s="73" t="s">
        <v>76</v>
      </c>
      <c r="S628" s="73" t="s">
        <v>77</v>
      </c>
      <c r="T628" s="73" t="s">
        <v>61</v>
      </c>
      <c r="U628" s="73" t="s">
        <v>2157</v>
      </c>
      <c r="V628" s="73" t="s">
        <v>72</v>
      </c>
      <c r="W628" s="73" t="s">
        <v>62</v>
      </c>
      <c r="X628" s="73" t="s">
        <v>73</v>
      </c>
      <c r="Y628" s="73" t="s">
        <v>3192</v>
      </c>
      <c r="Z628" s="73" t="s">
        <v>3392</v>
      </c>
      <c r="AA628" s="73">
        <f>IF(Table5[[#This Row],[task_success]]="Yes",1,0)</f>
        <v>1</v>
      </c>
      <c r="AB628" s="73">
        <f>IF(Table5[[#This Row],[task_success]]="Partial",1,0)</f>
        <v>0</v>
      </c>
      <c r="AC628" s="73">
        <f>IF(Table5[[#This Row],[task_success]]="No",1,0)</f>
        <v>0</v>
      </c>
      <c r="AD628" s="73">
        <v>0</v>
      </c>
      <c r="AE628" s="73">
        <v>1</v>
      </c>
      <c r="AF628" s="73">
        <v>0</v>
      </c>
      <c r="AG628" s="74">
        <f>IF(OR(Table5[[#This Row],[severity]]="Medium",Table5[[#This Row],[severity]]="High"),1,0)</f>
        <v>0</v>
      </c>
      <c r="AH628" s="73" t="str">
        <f>TRIM(Table5[[#This Row],[severity]])</f>
        <v>Low</v>
      </c>
    </row>
    <row r="629" spans="1:34" ht="318" hidden="1">
      <c r="A629" s="75" t="s">
        <v>2178</v>
      </c>
      <c r="B629" s="76" t="s">
        <v>2179</v>
      </c>
      <c r="C629" s="76" t="s">
        <v>80</v>
      </c>
      <c r="D62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629" s="76" t="s">
        <v>2243</v>
      </c>
      <c r="F629" s="76" t="s">
        <v>2244</v>
      </c>
      <c r="G629" s="76" t="s">
        <v>2245</v>
      </c>
      <c r="H629" s="76">
        <v>2</v>
      </c>
      <c r="I629" s="76" t="s">
        <v>2246</v>
      </c>
      <c r="J629" s="76" t="s">
        <v>2256</v>
      </c>
      <c r="K629" s="76" t="s">
        <v>3019</v>
      </c>
      <c r="L629" s="76" t="s">
        <v>2249</v>
      </c>
      <c r="M629" s="76" t="s">
        <v>235</v>
      </c>
      <c r="N629" s="76" t="s">
        <v>3025</v>
      </c>
      <c r="O629" s="76" t="s">
        <v>62</v>
      </c>
      <c r="P629" s="76" t="s">
        <v>61</v>
      </c>
      <c r="Q629" s="76" t="s">
        <v>62</v>
      </c>
      <c r="R629" s="76" t="s">
        <v>76</v>
      </c>
      <c r="S629" s="76" t="s">
        <v>77</v>
      </c>
      <c r="T629" s="76" t="s">
        <v>61</v>
      </c>
      <c r="U629" s="76" t="s">
        <v>2157</v>
      </c>
      <c r="V629" s="76" t="s">
        <v>72</v>
      </c>
      <c r="W629" s="76" t="s">
        <v>62</v>
      </c>
      <c r="X629" s="76" t="s">
        <v>73</v>
      </c>
      <c r="Y629" s="76" t="s">
        <v>3192</v>
      </c>
      <c r="Z629" s="76" t="s">
        <v>3393</v>
      </c>
      <c r="AA629" s="73">
        <f>IF(Table5[[#This Row],[task_success]]="Yes",1,0)</f>
        <v>1</v>
      </c>
      <c r="AB629" s="73">
        <f>IF(Table5[[#This Row],[task_success]]="Partial",1,0)</f>
        <v>0</v>
      </c>
      <c r="AC629" s="73">
        <f>IF(Table5[[#This Row],[task_success]]="No",1,0)</f>
        <v>0</v>
      </c>
      <c r="AD629" s="73">
        <v>0</v>
      </c>
      <c r="AE629" s="73">
        <v>1</v>
      </c>
      <c r="AF629" s="73">
        <v>0</v>
      </c>
      <c r="AG629" s="74">
        <f>IF(OR(Table5[[#This Row],[severity]]="Medium",Table5[[#This Row],[severity]]="High"),1,0)</f>
        <v>0</v>
      </c>
      <c r="AH629" s="73" t="str">
        <f>TRIM(Table5[[#This Row],[severity]])</f>
        <v>Low</v>
      </c>
    </row>
    <row r="630" spans="1:34" ht="318" hidden="1">
      <c r="A630" s="72" t="s">
        <v>2178</v>
      </c>
      <c r="B630" s="73" t="s">
        <v>2179</v>
      </c>
      <c r="C630" s="73" t="s">
        <v>114</v>
      </c>
      <c r="D63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630" s="73" t="s">
        <v>2260</v>
      </c>
      <c r="F630" s="73" t="s">
        <v>3026</v>
      </c>
      <c r="G630" s="73" t="s">
        <v>2262</v>
      </c>
      <c r="H630" s="73">
        <v>1</v>
      </c>
      <c r="I630" s="73" t="s">
        <v>2263</v>
      </c>
      <c r="J630" s="73" t="s">
        <v>2263</v>
      </c>
      <c r="K630" s="73" t="s">
        <v>2264</v>
      </c>
      <c r="L630" s="73" t="s">
        <v>2265</v>
      </c>
      <c r="M630" s="73" t="s">
        <v>2270</v>
      </c>
      <c r="N630" s="73" t="s">
        <v>3029</v>
      </c>
      <c r="O630" s="73" t="s">
        <v>62</v>
      </c>
      <c r="P630" s="73" t="s">
        <v>61</v>
      </c>
      <c r="Q630" s="73" t="s">
        <v>62</v>
      </c>
      <c r="R630" s="73" t="s">
        <v>76</v>
      </c>
      <c r="S630" s="73" t="s">
        <v>77</v>
      </c>
      <c r="T630" s="73" t="s">
        <v>61</v>
      </c>
      <c r="U630" s="73" t="s">
        <v>2157</v>
      </c>
      <c r="V630" s="73" t="s">
        <v>72</v>
      </c>
      <c r="W630" s="73" t="s">
        <v>62</v>
      </c>
      <c r="X630" s="73" t="s">
        <v>73</v>
      </c>
      <c r="Y630" s="73" t="s">
        <v>3192</v>
      </c>
      <c r="Z630" s="73" t="s">
        <v>3274</v>
      </c>
      <c r="AA630" s="73">
        <f>IF(Table5[[#This Row],[task_success]]="Yes",1,0)</f>
        <v>1</v>
      </c>
      <c r="AB630" s="73">
        <f>IF(Table5[[#This Row],[task_success]]="Partial",1,0)</f>
        <v>0</v>
      </c>
      <c r="AC630" s="73">
        <f>IF(Table5[[#This Row],[task_success]]="No",1,0)</f>
        <v>0</v>
      </c>
      <c r="AD630" s="73">
        <v>0</v>
      </c>
      <c r="AE630" s="73">
        <v>1</v>
      </c>
      <c r="AF630" s="73">
        <v>0</v>
      </c>
      <c r="AG630" s="74">
        <f>IF(OR(Table5[[#This Row],[severity]]="Medium",Table5[[#This Row],[severity]]="High"),1,0)</f>
        <v>0</v>
      </c>
      <c r="AH630" s="73" t="str">
        <f>TRIM(Table5[[#This Row],[severity]])</f>
        <v>Low</v>
      </c>
    </row>
    <row r="631" spans="1:34" ht="409.6" hidden="1">
      <c r="A631" s="75" t="s">
        <v>2178</v>
      </c>
      <c r="B631" s="76" t="s">
        <v>2179</v>
      </c>
      <c r="C631" s="76" t="s">
        <v>149</v>
      </c>
      <c r="D63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31" s="76" t="s">
        <v>2272</v>
      </c>
      <c r="F631" s="76" t="s">
        <v>2273</v>
      </c>
      <c r="G631" s="76" t="s">
        <v>2274</v>
      </c>
      <c r="H631" s="76">
        <v>1</v>
      </c>
      <c r="I631" s="76" t="s">
        <v>2202</v>
      </c>
      <c r="J631" s="76" t="s">
        <v>2202</v>
      </c>
      <c r="K631" s="76" t="s">
        <v>2275</v>
      </c>
      <c r="L631" s="76" t="s">
        <v>2276</v>
      </c>
      <c r="M631" s="76" t="s">
        <v>597</v>
      </c>
      <c r="N631" s="76" t="s">
        <v>3032</v>
      </c>
      <c r="O631" s="76" t="s">
        <v>62</v>
      </c>
      <c r="P631" s="76" t="s">
        <v>61</v>
      </c>
      <c r="Q631" s="76" t="s">
        <v>62</v>
      </c>
      <c r="R631" s="76" t="s">
        <v>76</v>
      </c>
      <c r="S631" s="76" t="s">
        <v>77</v>
      </c>
      <c r="T631" s="76" t="s">
        <v>61</v>
      </c>
      <c r="U631" s="76" t="s">
        <v>2280</v>
      </c>
      <c r="V631" s="76" t="s">
        <v>72</v>
      </c>
      <c r="W631" s="76" t="s">
        <v>62</v>
      </c>
      <c r="X631" s="76" t="s">
        <v>73</v>
      </c>
      <c r="Y631" s="76" t="s">
        <v>3192</v>
      </c>
      <c r="Z631" s="76" t="s">
        <v>3431</v>
      </c>
      <c r="AA631" s="73">
        <f>IF(Table5[[#This Row],[task_success]]="Yes",1,0)</f>
        <v>1</v>
      </c>
      <c r="AB631" s="73">
        <f>IF(Table5[[#This Row],[task_success]]="Partial",1,0)</f>
        <v>0</v>
      </c>
      <c r="AC631" s="73">
        <f>IF(Table5[[#This Row],[task_success]]="No",1,0)</f>
        <v>0</v>
      </c>
      <c r="AD631" s="73">
        <v>0</v>
      </c>
      <c r="AE631" s="73">
        <v>1</v>
      </c>
      <c r="AF631" s="73">
        <v>0</v>
      </c>
      <c r="AG631" s="74">
        <f>IF(OR(Table5[[#This Row],[severity]]="Medium",Table5[[#This Row],[severity]]="High"),1,0)</f>
        <v>0</v>
      </c>
      <c r="AH631" s="73" t="str">
        <f>TRIM(Table5[[#This Row],[severity]])</f>
        <v>Low</v>
      </c>
    </row>
    <row r="632" spans="1:34" ht="318" hidden="1">
      <c r="A632" s="72" t="s">
        <v>2282</v>
      </c>
      <c r="B632" s="73" t="s">
        <v>2283</v>
      </c>
      <c r="C632" s="73" t="s">
        <v>80</v>
      </c>
      <c r="D63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632" s="73" t="s">
        <v>2284</v>
      </c>
      <c r="F632" s="73" t="s">
        <v>2285</v>
      </c>
      <c r="G632" s="73" t="s">
        <v>2286</v>
      </c>
      <c r="H632" s="73">
        <v>1</v>
      </c>
      <c r="I632" s="73" t="s">
        <v>2287</v>
      </c>
      <c r="J632" s="73" t="s">
        <v>2287</v>
      </c>
      <c r="K632" s="73" t="s">
        <v>2288</v>
      </c>
      <c r="L632" s="73" t="s">
        <v>2289</v>
      </c>
      <c r="M632" s="73" t="s">
        <v>2294</v>
      </c>
      <c r="N632" s="73" t="s">
        <v>3035</v>
      </c>
      <c r="O632" s="73" t="s">
        <v>62</v>
      </c>
      <c r="P632" s="73" t="s">
        <v>61</v>
      </c>
      <c r="Q632" s="73" t="s">
        <v>62</v>
      </c>
      <c r="R632" s="73" t="s">
        <v>76</v>
      </c>
      <c r="S632" s="73" t="s">
        <v>77</v>
      </c>
      <c r="T632" s="73" t="s">
        <v>61</v>
      </c>
      <c r="U632" s="73" t="s">
        <v>2157</v>
      </c>
      <c r="V632" s="73" t="s">
        <v>72</v>
      </c>
      <c r="W632" s="73" t="s">
        <v>62</v>
      </c>
      <c r="X632" s="73" t="s">
        <v>73</v>
      </c>
      <c r="Y632" s="73" t="s">
        <v>3192</v>
      </c>
      <c r="Z632" s="73" t="s">
        <v>3620</v>
      </c>
      <c r="AA632" s="73">
        <f>IF(Table5[[#This Row],[task_success]]="Yes",1,0)</f>
        <v>1</v>
      </c>
      <c r="AB632" s="73">
        <f>IF(Table5[[#This Row],[task_success]]="Partial",1,0)</f>
        <v>0</v>
      </c>
      <c r="AC632" s="73">
        <f>IF(Table5[[#This Row],[task_success]]="No",1,0)</f>
        <v>0</v>
      </c>
      <c r="AD632" s="73">
        <v>0</v>
      </c>
      <c r="AE632" s="73">
        <v>1</v>
      </c>
      <c r="AF632" s="73">
        <v>0</v>
      </c>
      <c r="AG632" s="74">
        <f>IF(OR(Table5[[#This Row],[severity]]="Medium",Table5[[#This Row],[severity]]="High"),1,0)</f>
        <v>0</v>
      </c>
      <c r="AH632" s="73" t="str">
        <f>TRIM(Table5[[#This Row],[severity]])</f>
        <v>Low</v>
      </c>
    </row>
    <row r="633" spans="1:34" ht="318" hidden="1">
      <c r="A633" s="75" t="s">
        <v>2282</v>
      </c>
      <c r="B633" s="76" t="s">
        <v>2283</v>
      </c>
      <c r="C633" s="76" t="s">
        <v>149</v>
      </c>
      <c r="D63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33" s="76" t="s">
        <v>2296</v>
      </c>
      <c r="F633" s="76" t="s">
        <v>2297</v>
      </c>
      <c r="G633" s="76" t="s">
        <v>2298</v>
      </c>
      <c r="H633" s="76">
        <v>1</v>
      </c>
      <c r="I633" s="76" t="s">
        <v>2299</v>
      </c>
      <c r="J633" s="76" t="s">
        <v>2299</v>
      </c>
      <c r="K633" s="76" t="s">
        <v>2300</v>
      </c>
      <c r="L633" s="76" t="s">
        <v>2301</v>
      </c>
      <c r="M633" s="76" t="s">
        <v>2306</v>
      </c>
      <c r="N633" s="76" t="s">
        <v>3038</v>
      </c>
      <c r="O633" s="76" t="s">
        <v>62</v>
      </c>
      <c r="P633" s="76" t="s">
        <v>61</v>
      </c>
      <c r="Q633" s="76" t="s">
        <v>62</v>
      </c>
      <c r="R633" s="76" t="s">
        <v>76</v>
      </c>
      <c r="S633" s="76" t="s">
        <v>77</v>
      </c>
      <c r="T633" s="76" t="s">
        <v>61</v>
      </c>
      <c r="U633" s="76" t="s">
        <v>2157</v>
      </c>
      <c r="V633" s="76" t="s">
        <v>72</v>
      </c>
      <c r="W633" s="76" t="s">
        <v>62</v>
      </c>
      <c r="X633" s="76" t="s">
        <v>73</v>
      </c>
      <c r="Y633" s="76" t="s">
        <v>3192</v>
      </c>
      <c r="Z633" s="76" t="s">
        <v>3691</v>
      </c>
      <c r="AA633" s="73">
        <f>IF(Table5[[#This Row],[task_success]]="Yes",1,0)</f>
        <v>1</v>
      </c>
      <c r="AB633" s="73">
        <f>IF(Table5[[#This Row],[task_success]]="Partial",1,0)</f>
        <v>0</v>
      </c>
      <c r="AC633" s="73">
        <f>IF(Table5[[#This Row],[task_success]]="No",1,0)</f>
        <v>0</v>
      </c>
      <c r="AD633" s="73">
        <v>0</v>
      </c>
      <c r="AE633" s="73">
        <v>1</v>
      </c>
      <c r="AF633" s="73">
        <v>0</v>
      </c>
      <c r="AG633" s="74">
        <f>IF(OR(Table5[[#This Row],[severity]]="Medium",Table5[[#This Row],[severity]]="High"),1,0)</f>
        <v>0</v>
      </c>
      <c r="AH633" s="73" t="str">
        <f>TRIM(Table5[[#This Row],[severity]])</f>
        <v>Low</v>
      </c>
    </row>
    <row r="634" spans="1:34" ht="409.6" hidden="1">
      <c r="A634" s="72" t="s">
        <v>2282</v>
      </c>
      <c r="B634" s="73" t="s">
        <v>2283</v>
      </c>
      <c r="C634" s="73" t="s">
        <v>149</v>
      </c>
      <c r="D63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34" s="73" t="s">
        <v>2308</v>
      </c>
      <c r="F634" s="73" t="s">
        <v>2309</v>
      </c>
      <c r="G634" s="73" t="s">
        <v>2310</v>
      </c>
      <c r="H634" s="73">
        <v>6</v>
      </c>
      <c r="I634" s="73" t="s">
        <v>2311</v>
      </c>
      <c r="J634" s="73" t="s">
        <v>2312</v>
      </c>
      <c r="K634" s="73" t="s">
        <v>3040</v>
      </c>
      <c r="L634" s="73" t="s">
        <v>2314</v>
      </c>
      <c r="M634" s="73" t="s">
        <v>2321</v>
      </c>
      <c r="N634" s="73" t="s">
        <v>3045</v>
      </c>
      <c r="O634" s="73" t="s">
        <v>62</v>
      </c>
      <c r="P634" s="73" t="s">
        <v>61</v>
      </c>
      <c r="Q634" s="73" t="s">
        <v>62</v>
      </c>
      <c r="R634" s="73" t="s">
        <v>76</v>
      </c>
      <c r="S634" s="73" t="s">
        <v>77</v>
      </c>
      <c r="T634" s="73" t="s">
        <v>61</v>
      </c>
      <c r="U634" s="73" t="s">
        <v>2323</v>
      </c>
      <c r="V634" s="73" t="s">
        <v>72</v>
      </c>
      <c r="W634" s="73" t="s">
        <v>62</v>
      </c>
      <c r="X634" s="73" t="s">
        <v>73</v>
      </c>
      <c r="Y634" s="73" t="s">
        <v>3192</v>
      </c>
      <c r="Z634" s="73" t="s">
        <v>3278</v>
      </c>
      <c r="AA634" s="73">
        <f>IF(Table5[[#This Row],[task_success]]="Yes",1,0)</f>
        <v>1</v>
      </c>
      <c r="AB634" s="73">
        <f>IF(Table5[[#This Row],[task_success]]="Partial",1,0)</f>
        <v>0</v>
      </c>
      <c r="AC634" s="73">
        <f>IF(Table5[[#This Row],[task_success]]="No",1,0)</f>
        <v>0</v>
      </c>
      <c r="AD634" s="73">
        <v>0</v>
      </c>
      <c r="AE634" s="73">
        <v>1</v>
      </c>
      <c r="AF634" s="73">
        <v>0</v>
      </c>
      <c r="AG634" s="74">
        <f>IF(OR(Table5[[#This Row],[severity]]="Medium",Table5[[#This Row],[severity]]="High"),1,0)</f>
        <v>0</v>
      </c>
      <c r="AH634" s="73" t="str">
        <f>TRIM(Table5[[#This Row],[severity]])</f>
        <v>Low</v>
      </c>
    </row>
    <row r="635" spans="1:34" ht="409.6" hidden="1">
      <c r="A635" s="75" t="s">
        <v>2282</v>
      </c>
      <c r="B635" s="76" t="s">
        <v>2283</v>
      </c>
      <c r="C635" s="76" t="s">
        <v>149</v>
      </c>
      <c r="D63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35" s="76" t="s">
        <v>2308</v>
      </c>
      <c r="F635" s="76" t="s">
        <v>2309</v>
      </c>
      <c r="G635" s="76" t="s">
        <v>2310</v>
      </c>
      <c r="H635" s="76">
        <v>6</v>
      </c>
      <c r="I635" s="76" t="s">
        <v>2311</v>
      </c>
      <c r="J635" s="76" t="s">
        <v>2324</v>
      </c>
      <c r="K635" s="76" t="s">
        <v>3040</v>
      </c>
      <c r="L635" s="76" t="s">
        <v>2314</v>
      </c>
      <c r="M635" s="76" t="s">
        <v>2331</v>
      </c>
      <c r="N635" s="76" t="s">
        <v>3050</v>
      </c>
      <c r="O635" s="76" t="s">
        <v>62</v>
      </c>
      <c r="P635" s="76" t="s">
        <v>61</v>
      </c>
      <c r="Q635" s="76" t="s">
        <v>62</v>
      </c>
      <c r="R635" s="76" t="s">
        <v>3280</v>
      </c>
      <c r="S635" s="76" t="s">
        <v>125</v>
      </c>
      <c r="T635" s="76" t="s">
        <v>61</v>
      </c>
      <c r="U635" s="76" t="s">
        <v>2327</v>
      </c>
      <c r="V635" s="76" t="s">
        <v>72</v>
      </c>
      <c r="W635" s="76" t="s">
        <v>62</v>
      </c>
      <c r="X635" s="76" t="s">
        <v>73</v>
      </c>
      <c r="Y635" s="76" t="s">
        <v>3192</v>
      </c>
      <c r="Z635" s="76" t="s">
        <v>3279</v>
      </c>
      <c r="AA635" s="73">
        <f>IF(Table5[[#This Row],[task_success]]="Yes",1,0)</f>
        <v>1</v>
      </c>
      <c r="AB635" s="73">
        <f>IF(Table5[[#This Row],[task_success]]="Partial",1,0)</f>
        <v>0</v>
      </c>
      <c r="AC635" s="73">
        <f>IF(Table5[[#This Row],[task_success]]="No",1,0)</f>
        <v>0</v>
      </c>
      <c r="AD635" s="73">
        <v>0</v>
      </c>
      <c r="AE635" s="73">
        <v>1</v>
      </c>
      <c r="AF635" s="73">
        <v>0</v>
      </c>
      <c r="AG635" s="74">
        <f>IF(OR(Table5[[#This Row],[severity]]="Medium",Table5[[#This Row],[severity]]="High"),1,0)</f>
        <v>1</v>
      </c>
      <c r="AH635" s="73" t="str">
        <f>TRIM(Table5[[#This Row],[severity]])</f>
        <v>Medium</v>
      </c>
    </row>
    <row r="636" spans="1:34" ht="409.6" hidden="1">
      <c r="A636" s="72" t="s">
        <v>2282</v>
      </c>
      <c r="B636" s="73" t="s">
        <v>2283</v>
      </c>
      <c r="C636" s="73" t="s">
        <v>149</v>
      </c>
      <c r="D63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36" s="73" t="s">
        <v>2308</v>
      </c>
      <c r="F636" s="73" t="s">
        <v>2309</v>
      </c>
      <c r="G636" s="73" t="s">
        <v>2310</v>
      </c>
      <c r="H636" s="73">
        <v>6</v>
      </c>
      <c r="I636" s="73" t="s">
        <v>2311</v>
      </c>
      <c r="J636" s="73" t="s">
        <v>2333</v>
      </c>
      <c r="K636" s="73" t="s">
        <v>3040</v>
      </c>
      <c r="L636" s="73" t="s">
        <v>2314</v>
      </c>
      <c r="M636" s="73" t="s">
        <v>2339</v>
      </c>
      <c r="N636" s="73" t="s">
        <v>3056</v>
      </c>
      <c r="O636" s="73" t="s">
        <v>62</v>
      </c>
      <c r="P636" s="73" t="s">
        <v>61</v>
      </c>
      <c r="Q636" s="73" t="s">
        <v>62</v>
      </c>
      <c r="R636" s="73" t="s">
        <v>76</v>
      </c>
      <c r="S636" s="73" t="s">
        <v>77</v>
      </c>
      <c r="T636" s="73" t="s">
        <v>61</v>
      </c>
      <c r="U636" s="73" t="s">
        <v>2341</v>
      </c>
      <c r="V636" s="73" t="s">
        <v>72</v>
      </c>
      <c r="W636" s="73" t="s">
        <v>62</v>
      </c>
      <c r="X636" s="73" t="s">
        <v>73</v>
      </c>
      <c r="Y636" s="73" t="s">
        <v>3192</v>
      </c>
      <c r="Z636" s="73" t="s">
        <v>3281</v>
      </c>
      <c r="AA636" s="73">
        <f>IF(Table5[[#This Row],[task_success]]="Yes",1,0)</f>
        <v>1</v>
      </c>
      <c r="AB636" s="73">
        <f>IF(Table5[[#This Row],[task_success]]="Partial",1,0)</f>
        <v>0</v>
      </c>
      <c r="AC636" s="73">
        <f>IF(Table5[[#This Row],[task_success]]="No",1,0)</f>
        <v>0</v>
      </c>
      <c r="AD636" s="73">
        <v>0</v>
      </c>
      <c r="AE636" s="73">
        <v>1</v>
      </c>
      <c r="AF636" s="73">
        <v>0</v>
      </c>
      <c r="AG636" s="74">
        <f>IF(OR(Table5[[#This Row],[severity]]="Medium",Table5[[#This Row],[severity]]="High"),1,0)</f>
        <v>0</v>
      </c>
      <c r="AH636" s="73" t="str">
        <f>TRIM(Table5[[#This Row],[severity]])</f>
        <v>Low</v>
      </c>
    </row>
    <row r="637" spans="1:34" ht="334.5" hidden="1">
      <c r="A637" s="75" t="s">
        <v>2282</v>
      </c>
      <c r="B637" s="76" t="s">
        <v>2283</v>
      </c>
      <c r="C637" s="76" t="s">
        <v>149</v>
      </c>
      <c r="D63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37" s="76" t="s">
        <v>2308</v>
      </c>
      <c r="F637" s="76" t="s">
        <v>2309</v>
      </c>
      <c r="G637" s="76" t="s">
        <v>2310</v>
      </c>
      <c r="H637" s="76">
        <v>6</v>
      </c>
      <c r="I637" s="76" t="s">
        <v>2311</v>
      </c>
      <c r="J637" s="76" t="s">
        <v>2342</v>
      </c>
      <c r="K637" s="76" t="s">
        <v>3040</v>
      </c>
      <c r="L637" s="76" t="s">
        <v>2314</v>
      </c>
      <c r="M637" s="76" t="s">
        <v>2348</v>
      </c>
      <c r="N637" s="76" t="s">
        <v>3061</v>
      </c>
      <c r="O637" s="76" t="s">
        <v>62</v>
      </c>
      <c r="P637" s="76" t="s">
        <v>61</v>
      </c>
      <c r="Q637" s="76" t="s">
        <v>62</v>
      </c>
      <c r="R637" s="76" t="s">
        <v>76</v>
      </c>
      <c r="S637" s="76" t="s">
        <v>77</v>
      </c>
      <c r="T637" s="76" t="s">
        <v>61</v>
      </c>
      <c r="U637" s="76" t="s">
        <v>2157</v>
      </c>
      <c r="V637" s="76" t="s">
        <v>72</v>
      </c>
      <c r="W637" s="76" t="s">
        <v>62</v>
      </c>
      <c r="X637" s="76" t="s">
        <v>73</v>
      </c>
      <c r="Y637" s="76" t="s">
        <v>3192</v>
      </c>
      <c r="Z637" s="76" t="s">
        <v>3282</v>
      </c>
      <c r="AA637" s="73">
        <f>IF(Table5[[#This Row],[task_success]]="Yes",1,0)</f>
        <v>1</v>
      </c>
      <c r="AB637" s="73">
        <f>IF(Table5[[#This Row],[task_success]]="Partial",1,0)</f>
        <v>0</v>
      </c>
      <c r="AC637" s="73">
        <f>IF(Table5[[#This Row],[task_success]]="No",1,0)</f>
        <v>0</v>
      </c>
      <c r="AD637" s="73">
        <v>0</v>
      </c>
      <c r="AE637" s="73">
        <v>1</v>
      </c>
      <c r="AF637" s="73">
        <v>0</v>
      </c>
      <c r="AG637" s="74">
        <f>IF(OR(Table5[[#This Row],[severity]]="Medium",Table5[[#This Row],[severity]]="High"),1,0)</f>
        <v>0</v>
      </c>
      <c r="AH637" s="73" t="str">
        <f>TRIM(Table5[[#This Row],[severity]])</f>
        <v>Low</v>
      </c>
    </row>
    <row r="638" spans="1:34" ht="334.5" hidden="1">
      <c r="A638" s="72" t="s">
        <v>2282</v>
      </c>
      <c r="B638" s="73" t="s">
        <v>2283</v>
      </c>
      <c r="C638" s="73" t="s">
        <v>149</v>
      </c>
      <c r="D63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38" s="73" t="s">
        <v>2308</v>
      </c>
      <c r="F638" s="73" t="s">
        <v>2309</v>
      </c>
      <c r="G638" s="73" t="s">
        <v>2310</v>
      </c>
      <c r="H638" s="73">
        <v>6</v>
      </c>
      <c r="I638" s="73" t="s">
        <v>2311</v>
      </c>
      <c r="J638" s="73" t="s">
        <v>2312</v>
      </c>
      <c r="K638" s="73" t="s">
        <v>3040</v>
      </c>
      <c r="L638" s="73" t="s">
        <v>2314</v>
      </c>
      <c r="M638" s="73" t="s">
        <v>2355</v>
      </c>
      <c r="N638" s="73" t="s">
        <v>3065</v>
      </c>
      <c r="O638" s="73" t="s">
        <v>62</v>
      </c>
      <c r="P638" s="73" t="s">
        <v>61</v>
      </c>
      <c r="Q638" s="73" t="s">
        <v>62</v>
      </c>
      <c r="R638" s="73" t="s">
        <v>76</v>
      </c>
      <c r="S638" s="73" t="s">
        <v>77</v>
      </c>
      <c r="T638" s="73" t="s">
        <v>61</v>
      </c>
      <c r="U638" s="73" t="s">
        <v>2157</v>
      </c>
      <c r="V638" s="73" t="s">
        <v>72</v>
      </c>
      <c r="W638" s="73" t="s">
        <v>62</v>
      </c>
      <c r="X638" s="73" t="s">
        <v>73</v>
      </c>
      <c r="Y638" s="73" t="s">
        <v>3192</v>
      </c>
      <c r="Z638" s="73" t="s">
        <v>3283</v>
      </c>
      <c r="AA638" s="73">
        <f>IF(Table5[[#This Row],[task_success]]="Yes",1,0)</f>
        <v>1</v>
      </c>
      <c r="AB638" s="73">
        <f>IF(Table5[[#This Row],[task_success]]="Partial",1,0)</f>
        <v>0</v>
      </c>
      <c r="AC638" s="73">
        <f>IF(Table5[[#This Row],[task_success]]="No",1,0)</f>
        <v>0</v>
      </c>
      <c r="AD638" s="73">
        <v>0</v>
      </c>
      <c r="AE638" s="73">
        <v>1</v>
      </c>
      <c r="AF638" s="73">
        <v>0</v>
      </c>
      <c r="AG638" s="74">
        <f>IF(OR(Table5[[#This Row],[severity]]="Medium",Table5[[#This Row],[severity]]="High"),1,0)</f>
        <v>0</v>
      </c>
      <c r="AH638" s="73" t="str">
        <f>TRIM(Table5[[#This Row],[severity]])</f>
        <v>Low</v>
      </c>
    </row>
    <row r="639" spans="1:34" ht="409.6" hidden="1">
      <c r="A639" s="75" t="s">
        <v>2282</v>
      </c>
      <c r="B639" s="76" t="s">
        <v>2283</v>
      </c>
      <c r="C639" s="76" t="s">
        <v>149</v>
      </c>
      <c r="D63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39" s="76" t="s">
        <v>2308</v>
      </c>
      <c r="F639" s="76" t="s">
        <v>2309</v>
      </c>
      <c r="G639" s="76" t="s">
        <v>2310</v>
      </c>
      <c r="H639" s="76">
        <v>6</v>
      </c>
      <c r="I639" s="76" t="s">
        <v>2311</v>
      </c>
      <c r="J639" s="76" t="s">
        <v>2357</v>
      </c>
      <c r="K639" s="76" t="s">
        <v>3040</v>
      </c>
      <c r="L639" s="76" t="s">
        <v>2314</v>
      </c>
      <c r="M639" s="76" t="s">
        <v>2364</v>
      </c>
      <c r="N639" s="76" t="s">
        <v>3069</v>
      </c>
      <c r="O639" s="76" t="s">
        <v>62</v>
      </c>
      <c r="P639" s="76" t="s">
        <v>61</v>
      </c>
      <c r="Q639" s="76" t="s">
        <v>62</v>
      </c>
      <c r="R639" s="76" t="s">
        <v>76</v>
      </c>
      <c r="S639" s="76" t="s">
        <v>77</v>
      </c>
      <c r="T639" s="76" t="s">
        <v>61</v>
      </c>
      <c r="U639" s="76" t="s">
        <v>2363</v>
      </c>
      <c r="V639" s="76" t="s">
        <v>72</v>
      </c>
      <c r="W639" s="76" t="s">
        <v>62</v>
      </c>
      <c r="X639" s="76" t="s">
        <v>73</v>
      </c>
      <c r="Y639" s="76" t="s">
        <v>3192</v>
      </c>
      <c r="Z639" s="76" t="s">
        <v>3284</v>
      </c>
      <c r="AA639" s="73">
        <f>IF(Table5[[#This Row],[task_success]]="Yes",1,0)</f>
        <v>1</v>
      </c>
      <c r="AB639" s="73">
        <f>IF(Table5[[#This Row],[task_success]]="Partial",1,0)</f>
        <v>0</v>
      </c>
      <c r="AC639" s="73">
        <f>IF(Table5[[#This Row],[task_success]]="No",1,0)</f>
        <v>0</v>
      </c>
      <c r="AD639" s="73">
        <v>0</v>
      </c>
      <c r="AE639" s="73">
        <v>1</v>
      </c>
      <c r="AF639" s="73">
        <v>0</v>
      </c>
      <c r="AG639" s="74">
        <f>IF(OR(Table5[[#This Row],[severity]]="Medium",Table5[[#This Row],[severity]]="High"),1,0)</f>
        <v>0</v>
      </c>
      <c r="AH639" s="73" t="str">
        <f>TRIM(Table5[[#This Row],[severity]])</f>
        <v>Low</v>
      </c>
    </row>
    <row r="640" spans="1:34" ht="318" hidden="1">
      <c r="A640" s="72" t="s">
        <v>2282</v>
      </c>
      <c r="B640" s="73" t="s">
        <v>2283</v>
      </c>
      <c r="C640" s="73" t="s">
        <v>180</v>
      </c>
      <c r="D64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640" s="73" t="s">
        <v>2366</v>
      </c>
      <c r="F640" s="73" t="s">
        <v>2367</v>
      </c>
      <c r="G640" s="73" t="s">
        <v>2368</v>
      </c>
      <c r="H640" s="73">
        <v>1</v>
      </c>
      <c r="I640" s="73" t="s">
        <v>2357</v>
      </c>
      <c r="J640" s="73" t="s">
        <v>2357</v>
      </c>
      <c r="K640" s="73" t="s">
        <v>3071</v>
      </c>
      <c r="L640" s="73" t="s">
        <v>2370</v>
      </c>
      <c r="M640" s="73" t="s">
        <v>2364</v>
      </c>
      <c r="N640" s="73" t="s">
        <v>3074</v>
      </c>
      <c r="O640" s="73" t="s">
        <v>62</v>
      </c>
      <c r="P640" s="73" t="s">
        <v>61</v>
      </c>
      <c r="Q640" s="73" t="s">
        <v>62</v>
      </c>
      <c r="R640" s="73" t="s">
        <v>76</v>
      </c>
      <c r="S640" s="73" t="s">
        <v>77</v>
      </c>
      <c r="T640" s="73" t="s">
        <v>61</v>
      </c>
      <c r="U640" s="73" t="s">
        <v>2157</v>
      </c>
      <c r="V640" s="73" t="s">
        <v>72</v>
      </c>
      <c r="W640" s="73" t="s">
        <v>62</v>
      </c>
      <c r="X640" s="73" t="s">
        <v>73</v>
      </c>
      <c r="Y640" s="73" t="s">
        <v>3192</v>
      </c>
      <c r="Z640" s="73" t="s">
        <v>3888</v>
      </c>
      <c r="AA640" s="73">
        <f>IF(Table5[[#This Row],[task_success]]="Yes",1,0)</f>
        <v>1</v>
      </c>
      <c r="AB640" s="73">
        <f>IF(Table5[[#This Row],[task_success]]="Partial",1,0)</f>
        <v>0</v>
      </c>
      <c r="AC640" s="73">
        <f>IF(Table5[[#This Row],[task_success]]="No",1,0)</f>
        <v>0</v>
      </c>
      <c r="AD640" s="73">
        <v>0</v>
      </c>
      <c r="AE640" s="73">
        <v>1</v>
      </c>
      <c r="AF640" s="73">
        <v>0</v>
      </c>
      <c r="AG640" s="74">
        <f>IF(OR(Table5[[#This Row],[severity]]="Medium",Table5[[#This Row],[severity]]="High"),1,0)</f>
        <v>0</v>
      </c>
      <c r="AH640" s="73" t="str">
        <f>TRIM(Table5[[#This Row],[severity]])</f>
        <v>Low</v>
      </c>
    </row>
    <row r="641" spans="1:34" ht="409.6" hidden="1">
      <c r="A641" s="75" t="s">
        <v>2375</v>
      </c>
      <c r="B641" s="76" t="s">
        <v>2376</v>
      </c>
      <c r="C641" s="76" t="s">
        <v>51</v>
      </c>
      <c r="D64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41" s="76" t="s">
        <v>2377</v>
      </c>
      <c r="F641" s="76" t="s">
        <v>2378</v>
      </c>
      <c r="G641" s="76" t="s">
        <v>2379</v>
      </c>
      <c r="H641" s="76">
        <v>2</v>
      </c>
      <c r="I641" s="76" t="s">
        <v>2380</v>
      </c>
      <c r="J641" s="76" t="s">
        <v>2381</v>
      </c>
      <c r="K641" s="76" t="s">
        <v>2382</v>
      </c>
      <c r="L641" s="76" t="s">
        <v>2383</v>
      </c>
      <c r="M641" s="76" t="s">
        <v>2388</v>
      </c>
      <c r="N641" s="76" t="s">
        <v>3078</v>
      </c>
      <c r="O641" s="76" t="s">
        <v>62</v>
      </c>
      <c r="P641" s="76" t="s">
        <v>61</v>
      </c>
      <c r="Q641" s="76" t="s">
        <v>62</v>
      </c>
      <c r="R641" s="76" t="s">
        <v>2431</v>
      </c>
      <c r="S641" s="76" t="s">
        <v>64</v>
      </c>
      <c r="T641" s="76" t="s">
        <v>61</v>
      </c>
      <c r="U641" s="76" t="s">
        <v>2391</v>
      </c>
      <c r="V641" s="76" t="s">
        <v>72</v>
      </c>
      <c r="W641" s="76" t="s">
        <v>62</v>
      </c>
      <c r="X641" s="76" t="s">
        <v>73</v>
      </c>
      <c r="Y641" s="76" t="s">
        <v>3192</v>
      </c>
      <c r="Z641" s="76" t="s">
        <v>3484</v>
      </c>
      <c r="AA641" s="73">
        <f>IF(Table5[[#This Row],[task_success]]="Yes",1,0)</f>
        <v>1</v>
      </c>
      <c r="AB641" s="73">
        <f>IF(Table5[[#This Row],[task_success]]="Partial",1,0)</f>
        <v>0</v>
      </c>
      <c r="AC641" s="73">
        <f>IF(Table5[[#This Row],[task_success]]="No",1,0)</f>
        <v>0</v>
      </c>
      <c r="AD641" s="73">
        <v>0</v>
      </c>
      <c r="AE641" s="73">
        <v>1</v>
      </c>
      <c r="AF641" s="73">
        <v>0</v>
      </c>
      <c r="AG641" s="74">
        <f>IF(OR(Table5[[#This Row],[severity]]="Medium",Table5[[#This Row],[severity]]="High"),1,0)</f>
        <v>1</v>
      </c>
      <c r="AH641" s="73" t="str">
        <f>TRIM(Table5[[#This Row],[severity]])</f>
        <v>High</v>
      </c>
    </row>
    <row r="642" spans="1:34" ht="318" hidden="1">
      <c r="A642" s="72" t="s">
        <v>2375</v>
      </c>
      <c r="B642" s="73" t="s">
        <v>2376</v>
      </c>
      <c r="C642" s="73" t="s">
        <v>51</v>
      </c>
      <c r="D64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42" s="73" t="s">
        <v>2377</v>
      </c>
      <c r="F642" s="73" t="s">
        <v>2378</v>
      </c>
      <c r="G642" s="73" t="s">
        <v>2379</v>
      </c>
      <c r="H642" s="73">
        <v>2</v>
      </c>
      <c r="I642" s="73" t="s">
        <v>2380</v>
      </c>
      <c r="J642" s="73" t="s">
        <v>2392</v>
      </c>
      <c r="K642" s="73" t="s">
        <v>2382</v>
      </c>
      <c r="L642" s="73" t="s">
        <v>2383</v>
      </c>
      <c r="M642" s="73" t="s">
        <v>2397</v>
      </c>
      <c r="N642" s="73" t="s">
        <v>3082</v>
      </c>
      <c r="O642" s="73" t="s">
        <v>62</v>
      </c>
      <c r="P642" s="73" t="s">
        <v>61</v>
      </c>
      <c r="Q642" s="73" t="s">
        <v>62</v>
      </c>
      <c r="R642" s="73" t="s">
        <v>76</v>
      </c>
      <c r="S642" s="73" t="s">
        <v>77</v>
      </c>
      <c r="T642" s="73" t="s">
        <v>61</v>
      </c>
      <c r="U642" s="73" t="s">
        <v>2157</v>
      </c>
      <c r="V642" s="73" t="s">
        <v>72</v>
      </c>
      <c r="W642" s="73" t="s">
        <v>62</v>
      </c>
      <c r="X642" s="73" t="s">
        <v>73</v>
      </c>
      <c r="Y642" s="73" t="s">
        <v>3192</v>
      </c>
      <c r="Z642" s="73" t="s">
        <v>3485</v>
      </c>
      <c r="AA642" s="73">
        <f>IF(Table5[[#This Row],[task_success]]="Yes",1,0)</f>
        <v>1</v>
      </c>
      <c r="AB642" s="73">
        <f>IF(Table5[[#This Row],[task_success]]="Partial",1,0)</f>
        <v>0</v>
      </c>
      <c r="AC642" s="73">
        <f>IF(Table5[[#This Row],[task_success]]="No",1,0)</f>
        <v>0</v>
      </c>
      <c r="AD642" s="73">
        <v>0</v>
      </c>
      <c r="AE642" s="73">
        <v>1</v>
      </c>
      <c r="AF642" s="73">
        <v>0</v>
      </c>
      <c r="AG642" s="74">
        <f>IF(OR(Table5[[#This Row],[severity]]="Medium",Table5[[#This Row],[severity]]="High"),1,0)</f>
        <v>0</v>
      </c>
      <c r="AH642" s="73" t="str">
        <f>TRIM(Table5[[#This Row],[severity]])</f>
        <v>Low</v>
      </c>
    </row>
    <row r="643" spans="1:34" ht="318" hidden="1">
      <c r="A643" s="75" t="s">
        <v>2375</v>
      </c>
      <c r="B643" s="76" t="s">
        <v>2376</v>
      </c>
      <c r="C643" s="76" t="s">
        <v>180</v>
      </c>
      <c r="D64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643" s="76" t="s">
        <v>2399</v>
      </c>
      <c r="F643" s="76" t="s">
        <v>2400</v>
      </c>
      <c r="G643" s="76" t="s">
        <v>2401</v>
      </c>
      <c r="H643" s="76">
        <v>1</v>
      </c>
      <c r="I643" s="76" t="s">
        <v>2402</v>
      </c>
      <c r="J643" s="76" t="s">
        <v>2402</v>
      </c>
      <c r="K643" s="76" t="s">
        <v>4061</v>
      </c>
      <c r="L643" s="76" t="s">
        <v>2404</v>
      </c>
      <c r="M643" s="76" t="s">
        <v>2397</v>
      </c>
      <c r="N643" s="76" t="s">
        <v>3086</v>
      </c>
      <c r="O643" s="76" t="s">
        <v>62</v>
      </c>
      <c r="P643" s="76" t="s">
        <v>61</v>
      </c>
      <c r="Q643" s="76" t="s">
        <v>62</v>
      </c>
      <c r="R643" s="76" t="s">
        <v>76</v>
      </c>
      <c r="S643" s="76" t="s">
        <v>77</v>
      </c>
      <c r="T643" s="76" t="s">
        <v>61</v>
      </c>
      <c r="U643" s="76" t="s">
        <v>2157</v>
      </c>
      <c r="V643" s="76" t="s">
        <v>72</v>
      </c>
      <c r="W643" s="76" t="s">
        <v>62</v>
      </c>
      <c r="X643" s="76" t="s">
        <v>73</v>
      </c>
      <c r="Y643" s="76" t="s">
        <v>3192</v>
      </c>
      <c r="Z643" s="76" t="s">
        <v>3617</v>
      </c>
      <c r="AA643" s="73">
        <f>IF(Table5[[#This Row],[task_success]]="Yes",1,0)</f>
        <v>1</v>
      </c>
      <c r="AB643" s="73">
        <f>IF(Table5[[#This Row],[task_success]]="Partial",1,0)</f>
        <v>0</v>
      </c>
      <c r="AC643" s="73">
        <f>IF(Table5[[#This Row],[task_success]]="No",1,0)</f>
        <v>0</v>
      </c>
      <c r="AD643" s="73">
        <v>0</v>
      </c>
      <c r="AE643" s="73">
        <v>1</v>
      </c>
      <c r="AF643" s="73">
        <v>0</v>
      </c>
      <c r="AG643" s="74">
        <f>IF(OR(Table5[[#This Row],[severity]]="Medium",Table5[[#This Row],[severity]]="High"),1,0)</f>
        <v>0</v>
      </c>
      <c r="AH643" s="73" t="str">
        <f>TRIM(Table5[[#This Row],[severity]])</f>
        <v>Low</v>
      </c>
    </row>
    <row r="644" spans="1:34" ht="409.6" hidden="1">
      <c r="A644" s="72" t="s">
        <v>2408</v>
      </c>
      <c r="B644" s="73" t="s">
        <v>2409</v>
      </c>
      <c r="C644" s="73" t="s">
        <v>51</v>
      </c>
      <c r="D64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44" s="73" t="s">
        <v>2410</v>
      </c>
      <c r="F644" s="73" t="s">
        <v>2411</v>
      </c>
      <c r="G644" s="73" t="s">
        <v>2412</v>
      </c>
      <c r="H644" s="73">
        <v>1</v>
      </c>
      <c r="I644" s="73" t="s">
        <v>1263</v>
      </c>
      <c r="J644" s="73" t="s">
        <v>1263</v>
      </c>
      <c r="K644" s="73" t="s">
        <v>2414</v>
      </c>
      <c r="L644" s="73" t="s">
        <v>2415</v>
      </c>
      <c r="M644" s="73" t="s">
        <v>1270</v>
      </c>
      <c r="N644" s="73" t="s">
        <v>3089</v>
      </c>
      <c r="O644" s="73" t="s">
        <v>62</v>
      </c>
      <c r="P644" s="73" t="s">
        <v>61</v>
      </c>
      <c r="Q644" s="73" t="s">
        <v>62</v>
      </c>
      <c r="R644" s="73" t="s">
        <v>3913</v>
      </c>
      <c r="S644" s="73" t="s">
        <v>77</v>
      </c>
      <c r="T644" s="73" t="s">
        <v>61</v>
      </c>
      <c r="U644" s="73" t="s">
        <v>2418</v>
      </c>
      <c r="V644" s="73" t="s">
        <v>72</v>
      </c>
      <c r="W644" s="73" t="s">
        <v>62</v>
      </c>
      <c r="X644" s="73" t="s">
        <v>73</v>
      </c>
      <c r="Y644" s="73" t="s">
        <v>3192</v>
      </c>
      <c r="Z644" s="73" t="s">
        <v>3950</v>
      </c>
      <c r="AA644" s="73">
        <f>IF(Table5[[#This Row],[task_success]]="Yes",1,0)</f>
        <v>1</v>
      </c>
      <c r="AB644" s="73">
        <f>IF(Table5[[#This Row],[task_success]]="Partial",1,0)</f>
        <v>0</v>
      </c>
      <c r="AC644" s="73">
        <f>IF(Table5[[#This Row],[task_success]]="No",1,0)</f>
        <v>0</v>
      </c>
      <c r="AD644" s="73">
        <v>0</v>
      </c>
      <c r="AE644" s="73">
        <v>1</v>
      </c>
      <c r="AF644" s="73">
        <v>0</v>
      </c>
      <c r="AG644" s="74">
        <f>IF(OR(Table5[[#This Row],[severity]]="Medium",Table5[[#This Row],[severity]]="High"),1,0)</f>
        <v>0</v>
      </c>
      <c r="AH644" s="73" t="str">
        <f>TRIM(Table5[[#This Row],[severity]])</f>
        <v>Low</v>
      </c>
    </row>
    <row r="645" spans="1:34" ht="409.6" hidden="1">
      <c r="A645" s="75" t="s">
        <v>2408</v>
      </c>
      <c r="B645" s="76" t="s">
        <v>2409</v>
      </c>
      <c r="C645" s="76" t="s">
        <v>80</v>
      </c>
      <c r="D64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645" s="76" t="s">
        <v>2422</v>
      </c>
      <c r="F645" s="76" t="s">
        <v>2423</v>
      </c>
      <c r="G645" s="76" t="s">
        <v>2424</v>
      </c>
      <c r="H645" s="76">
        <v>2</v>
      </c>
      <c r="I645" s="76" t="s">
        <v>4062</v>
      </c>
      <c r="J645" s="76" t="s">
        <v>2426</v>
      </c>
      <c r="K645" s="76" t="s">
        <v>2427</v>
      </c>
      <c r="L645" s="76" t="s">
        <v>2428</v>
      </c>
      <c r="M645" s="76" t="s">
        <v>2437</v>
      </c>
      <c r="N645" s="76" t="s">
        <v>3097</v>
      </c>
      <c r="O645" s="76" t="s">
        <v>62</v>
      </c>
      <c r="P645" s="76" t="s">
        <v>61</v>
      </c>
      <c r="Q645" s="76" t="s">
        <v>62</v>
      </c>
      <c r="R645" s="76" t="s">
        <v>3899</v>
      </c>
      <c r="S645" s="76" t="s">
        <v>64</v>
      </c>
      <c r="T645" s="76" t="s">
        <v>61</v>
      </c>
      <c r="U645" s="76" t="s">
        <v>2436</v>
      </c>
      <c r="V645" s="76" t="s">
        <v>72</v>
      </c>
      <c r="W645" s="76" t="s">
        <v>62</v>
      </c>
      <c r="X645" s="76" t="s">
        <v>73</v>
      </c>
      <c r="Y645" s="76" t="s">
        <v>3192</v>
      </c>
      <c r="Z645" s="76" t="s">
        <v>3898</v>
      </c>
      <c r="AA645" s="73">
        <f>IF(Table5[[#This Row],[task_success]]="Yes",1,0)</f>
        <v>1</v>
      </c>
      <c r="AB645" s="73">
        <f>IF(Table5[[#This Row],[task_success]]="Partial",1,0)</f>
        <v>0</v>
      </c>
      <c r="AC645" s="73">
        <f>IF(Table5[[#This Row],[task_success]]="No",1,0)</f>
        <v>0</v>
      </c>
      <c r="AD645" s="73">
        <v>0</v>
      </c>
      <c r="AE645" s="73">
        <v>1</v>
      </c>
      <c r="AF645" s="73">
        <v>0</v>
      </c>
      <c r="AG645" s="74">
        <f>IF(OR(Table5[[#This Row],[severity]]="Medium",Table5[[#This Row],[severity]]="High"),1,0)</f>
        <v>1</v>
      </c>
      <c r="AH645" s="73" t="str">
        <f>TRIM(Table5[[#This Row],[severity]])</f>
        <v>High</v>
      </c>
    </row>
    <row r="646" spans="1:34" ht="318" hidden="1">
      <c r="A646" s="72" t="s">
        <v>2408</v>
      </c>
      <c r="B646" s="73" t="s">
        <v>2409</v>
      </c>
      <c r="C646" s="73" t="s">
        <v>80</v>
      </c>
      <c r="D64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Method</v>
      </c>
      <c r="E646" s="73" t="s">
        <v>2422</v>
      </c>
      <c r="F646" s="73" t="s">
        <v>2423</v>
      </c>
      <c r="G646" s="73" t="s">
        <v>2424</v>
      </c>
      <c r="H646" s="73">
        <v>2</v>
      </c>
      <c r="I646" s="73" t="s">
        <v>4062</v>
      </c>
      <c r="J646" s="73" t="s">
        <v>2439</v>
      </c>
      <c r="K646" s="73" t="s">
        <v>2427</v>
      </c>
      <c r="L646" s="73" t="s">
        <v>2428</v>
      </c>
      <c r="M646" s="73" t="s">
        <v>357</v>
      </c>
      <c r="N646" s="73" t="s">
        <v>3102</v>
      </c>
      <c r="O646" s="73" t="s">
        <v>62</v>
      </c>
      <c r="P646" s="73" t="s">
        <v>61</v>
      </c>
      <c r="Q646" s="73" t="s">
        <v>62</v>
      </c>
      <c r="R646" s="73" t="s">
        <v>76</v>
      </c>
      <c r="S646" s="73" t="s">
        <v>77</v>
      </c>
      <c r="T646" s="73" t="s">
        <v>61</v>
      </c>
      <c r="U646" s="73" t="s">
        <v>2157</v>
      </c>
      <c r="V646" s="73" t="s">
        <v>72</v>
      </c>
      <c r="W646" s="73" t="s">
        <v>62</v>
      </c>
      <c r="X646" s="73" t="s">
        <v>73</v>
      </c>
      <c r="Y646" s="73" t="s">
        <v>3192</v>
      </c>
      <c r="Z646" s="73" t="s">
        <v>3900</v>
      </c>
      <c r="AA646" s="73">
        <f>IF(Table5[[#This Row],[task_success]]="Yes",1,0)</f>
        <v>1</v>
      </c>
      <c r="AB646" s="73">
        <f>IF(Table5[[#This Row],[task_success]]="Partial",1,0)</f>
        <v>0</v>
      </c>
      <c r="AC646" s="73">
        <f>IF(Table5[[#This Row],[task_success]]="No",1,0)</f>
        <v>0</v>
      </c>
      <c r="AD646" s="73">
        <v>0</v>
      </c>
      <c r="AE646" s="73">
        <v>1</v>
      </c>
      <c r="AF646" s="73">
        <v>0</v>
      </c>
      <c r="AG646" s="74">
        <f>IF(OR(Table5[[#This Row],[severity]]="Medium",Table5[[#This Row],[severity]]="High"),1,0)</f>
        <v>0</v>
      </c>
      <c r="AH646" s="73" t="str">
        <f>TRIM(Table5[[#This Row],[severity]])</f>
        <v>Low</v>
      </c>
    </row>
    <row r="647" spans="1:34" ht="318" hidden="1">
      <c r="A647" s="75" t="s">
        <v>2408</v>
      </c>
      <c r="B647" s="76" t="s">
        <v>2409</v>
      </c>
      <c r="C647" s="76" t="s">
        <v>114</v>
      </c>
      <c r="D64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647" s="76" t="s">
        <v>2444</v>
      </c>
      <c r="F647" s="76" t="s">
        <v>2445</v>
      </c>
      <c r="G647" s="76" t="s">
        <v>2446</v>
      </c>
      <c r="H647" s="76">
        <v>1</v>
      </c>
      <c r="I647" s="76" t="s">
        <v>2447</v>
      </c>
      <c r="J647" s="76" t="s">
        <v>2447</v>
      </c>
      <c r="K647" s="76" t="s">
        <v>2448</v>
      </c>
      <c r="L647" s="76" t="s">
        <v>2449</v>
      </c>
      <c r="M647" s="76" t="s">
        <v>357</v>
      </c>
      <c r="N647" s="76" t="s">
        <v>3105</v>
      </c>
      <c r="O647" s="76" t="s">
        <v>62</v>
      </c>
      <c r="P647" s="76" t="s">
        <v>61</v>
      </c>
      <c r="Q647" s="76" t="s">
        <v>62</v>
      </c>
      <c r="R647" s="76" t="s">
        <v>76</v>
      </c>
      <c r="S647" s="76" t="s">
        <v>77</v>
      </c>
      <c r="T647" s="76" t="s">
        <v>61</v>
      </c>
      <c r="U647" s="76" t="s">
        <v>2157</v>
      </c>
      <c r="V647" s="76" t="s">
        <v>72</v>
      </c>
      <c r="W647" s="76" t="s">
        <v>62</v>
      </c>
      <c r="X647" s="76" t="s">
        <v>73</v>
      </c>
      <c r="Y647" s="76" t="s">
        <v>3192</v>
      </c>
      <c r="Z647" s="76" t="s">
        <v>3552</v>
      </c>
      <c r="AA647" s="73">
        <f>IF(Table5[[#This Row],[task_success]]="Yes",1,0)</f>
        <v>1</v>
      </c>
      <c r="AB647" s="73">
        <f>IF(Table5[[#This Row],[task_success]]="Partial",1,0)</f>
        <v>0</v>
      </c>
      <c r="AC647" s="73">
        <f>IF(Table5[[#This Row],[task_success]]="No",1,0)</f>
        <v>0</v>
      </c>
      <c r="AD647" s="73">
        <v>0</v>
      </c>
      <c r="AE647" s="73">
        <v>1</v>
      </c>
      <c r="AF647" s="73">
        <v>0</v>
      </c>
      <c r="AG647" s="74">
        <f>IF(OR(Table5[[#This Row],[severity]]="Medium",Table5[[#This Row],[severity]]="High"),1,0)</f>
        <v>0</v>
      </c>
      <c r="AH647" s="73" t="str">
        <f>TRIM(Table5[[#This Row],[severity]])</f>
        <v>Low</v>
      </c>
    </row>
    <row r="648" spans="1:34" ht="409.6" hidden="1">
      <c r="A648" s="72" t="s">
        <v>2408</v>
      </c>
      <c r="B648" s="73" t="s">
        <v>2409</v>
      </c>
      <c r="C648" s="73" t="s">
        <v>149</v>
      </c>
      <c r="D64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48" s="73" t="s">
        <v>2453</v>
      </c>
      <c r="F648" s="73" t="s">
        <v>2454</v>
      </c>
      <c r="G648" s="73" t="s">
        <v>2455</v>
      </c>
      <c r="H648" s="73">
        <v>1</v>
      </c>
      <c r="I648" s="73" t="s">
        <v>2456</v>
      </c>
      <c r="J648" s="73" t="s">
        <v>2456</v>
      </c>
      <c r="K648" s="73" t="s">
        <v>2457</v>
      </c>
      <c r="L648" s="73" t="s">
        <v>2458</v>
      </c>
      <c r="M648" s="73" t="s">
        <v>2466</v>
      </c>
      <c r="N648" s="73" t="s">
        <v>3110</v>
      </c>
      <c r="O648" s="73" t="s">
        <v>62</v>
      </c>
      <c r="P648" s="73" t="s">
        <v>61</v>
      </c>
      <c r="Q648" s="73" t="s">
        <v>62</v>
      </c>
      <c r="R648" s="73" t="s">
        <v>536</v>
      </c>
      <c r="S648" s="73" t="s">
        <v>77</v>
      </c>
      <c r="T648" s="73" t="s">
        <v>61</v>
      </c>
      <c r="U648" s="73" t="s">
        <v>2469</v>
      </c>
      <c r="V648" s="73" t="s">
        <v>72</v>
      </c>
      <c r="W648" s="73" t="s">
        <v>62</v>
      </c>
      <c r="X648" s="73" t="s">
        <v>73</v>
      </c>
      <c r="Y648" s="73" t="s">
        <v>3192</v>
      </c>
      <c r="Z648" s="73" t="s">
        <v>3837</v>
      </c>
      <c r="AA648" s="73">
        <f>IF(Table5[[#This Row],[task_success]]="Yes",1,0)</f>
        <v>1</v>
      </c>
      <c r="AB648" s="73">
        <f>IF(Table5[[#This Row],[task_success]]="Partial",1,0)</f>
        <v>0</v>
      </c>
      <c r="AC648" s="73">
        <f>IF(Table5[[#This Row],[task_success]]="No",1,0)</f>
        <v>0</v>
      </c>
      <c r="AD648" s="73">
        <v>0</v>
      </c>
      <c r="AE648" s="73">
        <v>1</v>
      </c>
      <c r="AF648" s="73">
        <v>0</v>
      </c>
      <c r="AG648" s="74">
        <f>IF(OR(Table5[[#This Row],[severity]]="Medium",Table5[[#This Row],[severity]]="High"),1,0)</f>
        <v>0</v>
      </c>
      <c r="AH648" s="73" t="str">
        <f>TRIM(Table5[[#This Row],[severity]])</f>
        <v>Low</v>
      </c>
    </row>
    <row r="649" spans="1:34" ht="318" hidden="1">
      <c r="A649" s="75" t="s">
        <v>2408</v>
      </c>
      <c r="B649" s="76" t="s">
        <v>2409</v>
      </c>
      <c r="C649" s="76" t="s">
        <v>149</v>
      </c>
      <c r="D64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49" s="76" t="s">
        <v>2470</v>
      </c>
      <c r="F649" s="76" t="s">
        <v>2471</v>
      </c>
      <c r="G649" s="76" t="s">
        <v>2472</v>
      </c>
      <c r="H649" s="76">
        <v>1</v>
      </c>
      <c r="I649" s="76" t="s">
        <v>2473</v>
      </c>
      <c r="J649" s="76" t="s">
        <v>2473</v>
      </c>
      <c r="K649" s="76" t="s">
        <v>2474</v>
      </c>
      <c r="L649" s="76" t="s">
        <v>2475</v>
      </c>
      <c r="M649" s="76" t="s">
        <v>357</v>
      </c>
      <c r="N649" s="76" t="s">
        <v>3113</v>
      </c>
      <c r="O649" s="76" t="s">
        <v>62</v>
      </c>
      <c r="P649" s="76" t="s">
        <v>61</v>
      </c>
      <c r="Q649" s="76" t="s">
        <v>62</v>
      </c>
      <c r="R649" s="76" t="s">
        <v>76</v>
      </c>
      <c r="S649" s="76" t="s">
        <v>77</v>
      </c>
      <c r="T649" s="76" t="s">
        <v>61</v>
      </c>
      <c r="U649" s="76" t="s">
        <v>2157</v>
      </c>
      <c r="V649" s="76" t="s">
        <v>72</v>
      </c>
      <c r="W649" s="76" t="s">
        <v>62</v>
      </c>
      <c r="X649" s="76" t="s">
        <v>73</v>
      </c>
      <c r="Y649" s="76" t="s">
        <v>3192</v>
      </c>
      <c r="Z649" s="76" t="s">
        <v>3896</v>
      </c>
      <c r="AA649" s="73">
        <f>IF(Table5[[#This Row],[task_success]]="Yes",1,0)</f>
        <v>1</v>
      </c>
      <c r="AB649" s="73">
        <f>IF(Table5[[#This Row],[task_success]]="Partial",1,0)</f>
        <v>0</v>
      </c>
      <c r="AC649" s="73">
        <f>IF(Table5[[#This Row],[task_success]]="No",1,0)</f>
        <v>0</v>
      </c>
      <c r="AD649" s="73">
        <v>0</v>
      </c>
      <c r="AE649" s="73">
        <v>1</v>
      </c>
      <c r="AF649" s="73">
        <v>0</v>
      </c>
      <c r="AG649" s="74">
        <f>IF(OR(Table5[[#This Row],[severity]]="Medium",Table5[[#This Row],[severity]]="High"),1,0)</f>
        <v>0</v>
      </c>
      <c r="AH649" s="73" t="str">
        <f>TRIM(Table5[[#This Row],[severity]])</f>
        <v>Low</v>
      </c>
    </row>
    <row r="650" spans="1:34" ht="409.6" hidden="1">
      <c r="A650" s="72" t="s">
        <v>2479</v>
      </c>
      <c r="B650" s="73" t="s">
        <v>2480</v>
      </c>
      <c r="C650" s="73" t="s">
        <v>149</v>
      </c>
      <c r="D65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50" s="73" t="s">
        <v>2481</v>
      </c>
      <c r="F650" s="73" t="s">
        <v>2482</v>
      </c>
      <c r="G650" s="73" t="s">
        <v>2483</v>
      </c>
      <c r="H650" s="73">
        <v>1</v>
      </c>
      <c r="I650" s="73" t="s">
        <v>2484</v>
      </c>
      <c r="J650" s="73" t="s">
        <v>2484</v>
      </c>
      <c r="K650" s="73" t="s">
        <v>2485</v>
      </c>
      <c r="L650" s="73" t="s">
        <v>2486</v>
      </c>
      <c r="M650" s="73" t="s">
        <v>2493</v>
      </c>
      <c r="N650" s="73" t="s">
        <v>3117</v>
      </c>
      <c r="O650" s="73" t="s">
        <v>62</v>
      </c>
      <c r="P650" s="73" t="s">
        <v>61</v>
      </c>
      <c r="Q650" s="73" t="s">
        <v>62</v>
      </c>
      <c r="R650" s="73" t="s">
        <v>3474</v>
      </c>
      <c r="S650" s="73" t="s">
        <v>125</v>
      </c>
      <c r="T650" s="73" t="s">
        <v>61</v>
      </c>
      <c r="U650" s="73" t="s">
        <v>2490</v>
      </c>
      <c r="V650" s="73" t="s">
        <v>72</v>
      </c>
      <c r="W650" s="73" t="s">
        <v>62</v>
      </c>
      <c r="X650" s="73" t="s">
        <v>73</v>
      </c>
      <c r="Y650" s="73" t="s">
        <v>3192</v>
      </c>
      <c r="Z650" s="73" t="s">
        <v>3275</v>
      </c>
      <c r="AA650" s="73">
        <f>IF(Table5[[#This Row],[task_success]]="Yes",1,0)</f>
        <v>1</v>
      </c>
      <c r="AB650" s="73">
        <f>IF(Table5[[#This Row],[task_success]]="Partial",1,0)</f>
        <v>0</v>
      </c>
      <c r="AC650" s="73">
        <f>IF(Table5[[#This Row],[task_success]]="No",1,0)</f>
        <v>0</v>
      </c>
      <c r="AD650" s="73">
        <v>0</v>
      </c>
      <c r="AE650" s="73">
        <v>1</v>
      </c>
      <c r="AF650" s="73">
        <v>0</v>
      </c>
      <c r="AG650" s="74">
        <f>IF(OR(Table5[[#This Row],[severity]]="Medium",Table5[[#This Row],[severity]]="High"),1,0)</f>
        <v>1</v>
      </c>
      <c r="AH650" s="73" t="str">
        <f>TRIM(Table5[[#This Row],[severity]])</f>
        <v>Medium</v>
      </c>
    </row>
    <row r="651" spans="1:34" ht="409.6" hidden="1">
      <c r="A651" s="75" t="s">
        <v>2495</v>
      </c>
      <c r="B651" s="76" t="s">
        <v>2496</v>
      </c>
      <c r="C651" s="76" t="s">
        <v>51</v>
      </c>
      <c r="D65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51" s="76" t="s">
        <v>2497</v>
      </c>
      <c r="F651" s="76" t="s">
        <v>2498</v>
      </c>
      <c r="G651" s="78" t="s">
        <v>2499</v>
      </c>
      <c r="H651" s="76">
        <v>1</v>
      </c>
      <c r="I651" s="76" t="s">
        <v>2500</v>
      </c>
      <c r="J651" s="76" t="s">
        <v>2500</v>
      </c>
      <c r="K651" s="76" t="s">
        <v>2501</v>
      </c>
      <c r="L651" s="76" t="s">
        <v>2502</v>
      </c>
      <c r="M651" s="76" t="s">
        <v>2508</v>
      </c>
      <c r="N651" s="76" t="s">
        <v>3122</v>
      </c>
      <c r="O651" s="76" t="s">
        <v>62</v>
      </c>
      <c r="P651" s="76" t="s">
        <v>61</v>
      </c>
      <c r="Q651" s="76" t="s">
        <v>62</v>
      </c>
      <c r="R651" s="76" t="s">
        <v>76</v>
      </c>
      <c r="S651" s="76" t="s">
        <v>77</v>
      </c>
      <c r="T651" s="76" t="s">
        <v>61</v>
      </c>
      <c r="U651" s="76" t="s">
        <v>2490</v>
      </c>
      <c r="V651" s="76" t="s">
        <v>72</v>
      </c>
      <c r="W651" s="76" t="s">
        <v>62</v>
      </c>
      <c r="X651" s="76" t="s">
        <v>73</v>
      </c>
      <c r="Y651" s="76" t="s">
        <v>3192</v>
      </c>
      <c r="Z651" s="76" t="s">
        <v>3447</v>
      </c>
      <c r="AA651" s="73">
        <f>IF(Table5[[#This Row],[task_success]]="Yes",1,0)</f>
        <v>1</v>
      </c>
      <c r="AB651" s="73">
        <f>IF(Table5[[#This Row],[task_success]]="Partial",1,0)</f>
        <v>0</v>
      </c>
      <c r="AC651" s="73">
        <f>IF(Table5[[#This Row],[task_success]]="No",1,0)</f>
        <v>0</v>
      </c>
      <c r="AD651" s="73">
        <v>0</v>
      </c>
      <c r="AE651" s="73">
        <v>1</v>
      </c>
      <c r="AF651" s="73">
        <v>0</v>
      </c>
      <c r="AG651" s="74">
        <f>IF(OR(Table5[[#This Row],[severity]]="Medium",Table5[[#This Row],[severity]]="High"),1,0)</f>
        <v>0</v>
      </c>
      <c r="AH651" s="73" t="str">
        <f>TRIM(Table5[[#This Row],[severity]])</f>
        <v>Low</v>
      </c>
    </row>
    <row r="652" spans="1:34" ht="318" hidden="1">
      <c r="A652" s="72" t="s">
        <v>2495</v>
      </c>
      <c r="B652" s="73" t="s">
        <v>2496</v>
      </c>
      <c r="C652" s="73" t="s">
        <v>51</v>
      </c>
      <c r="D65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52" s="73" t="s">
        <v>2510</v>
      </c>
      <c r="F652" s="73" t="s">
        <v>2511</v>
      </c>
      <c r="G652" s="73" t="s">
        <v>2512</v>
      </c>
      <c r="H652" s="73">
        <v>1</v>
      </c>
      <c r="I652" s="73" t="s">
        <v>2513</v>
      </c>
      <c r="J652" s="73" t="s">
        <v>2513</v>
      </c>
      <c r="K652" s="73" t="s">
        <v>2514</v>
      </c>
      <c r="L652" s="73" t="s">
        <v>2515</v>
      </c>
      <c r="M652" s="73" t="s">
        <v>2521</v>
      </c>
      <c r="N652" s="73" t="s">
        <v>3126</v>
      </c>
      <c r="O652" s="73" t="s">
        <v>62</v>
      </c>
      <c r="P652" s="73" t="s">
        <v>61</v>
      </c>
      <c r="Q652" s="73" t="s">
        <v>62</v>
      </c>
      <c r="R652" s="73" t="s">
        <v>76</v>
      </c>
      <c r="S652" s="73" t="s">
        <v>77</v>
      </c>
      <c r="T652" s="73" t="s">
        <v>61</v>
      </c>
      <c r="U652" s="73" t="s">
        <v>2157</v>
      </c>
      <c r="V652" s="73" t="s">
        <v>72</v>
      </c>
      <c r="W652" s="73" t="s">
        <v>62</v>
      </c>
      <c r="X652" s="73" t="s">
        <v>73</v>
      </c>
      <c r="Y652" s="73" t="s">
        <v>3192</v>
      </c>
      <c r="Z652" s="73" t="s">
        <v>3454</v>
      </c>
      <c r="AA652" s="73">
        <f>IF(Table5[[#This Row],[task_success]]="Yes",1,0)</f>
        <v>1</v>
      </c>
      <c r="AB652" s="73">
        <f>IF(Table5[[#This Row],[task_success]]="Partial",1,0)</f>
        <v>0</v>
      </c>
      <c r="AC652" s="73">
        <f>IF(Table5[[#This Row],[task_success]]="No",1,0)</f>
        <v>0</v>
      </c>
      <c r="AD652" s="73">
        <v>0</v>
      </c>
      <c r="AE652" s="73">
        <v>1</v>
      </c>
      <c r="AF652" s="73">
        <v>0</v>
      </c>
      <c r="AG652" s="74">
        <f>IF(OR(Table5[[#This Row],[severity]]="Medium",Table5[[#This Row],[severity]]="High"),1,0)</f>
        <v>0</v>
      </c>
      <c r="AH652" s="73" t="str">
        <f>TRIM(Table5[[#This Row],[severity]])</f>
        <v>Low</v>
      </c>
    </row>
    <row r="653" spans="1:34" ht="318" hidden="1">
      <c r="A653" s="75" t="s">
        <v>2495</v>
      </c>
      <c r="B653" s="76" t="s">
        <v>2496</v>
      </c>
      <c r="C653" s="76" t="s">
        <v>114</v>
      </c>
      <c r="D65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653" s="76" t="s">
        <v>2523</v>
      </c>
      <c r="F653" s="76" t="s">
        <v>2524</v>
      </c>
      <c r="G653" s="76" t="s">
        <v>2525</v>
      </c>
      <c r="H653" s="76">
        <v>1</v>
      </c>
      <c r="I653" s="76" t="s">
        <v>2526</v>
      </c>
      <c r="J653" s="76" t="s">
        <v>2526</v>
      </c>
      <c r="K653" s="76" t="s">
        <v>2527</v>
      </c>
      <c r="L653" s="76" t="s">
        <v>2528</v>
      </c>
      <c r="M653" s="76" t="s">
        <v>2533</v>
      </c>
      <c r="N653" s="76" t="s">
        <v>3129</v>
      </c>
      <c r="O653" s="76" t="s">
        <v>62</v>
      </c>
      <c r="P653" s="76" t="s">
        <v>61</v>
      </c>
      <c r="Q653" s="76" t="s">
        <v>62</v>
      </c>
      <c r="R653" s="76" t="s">
        <v>76</v>
      </c>
      <c r="S653" s="76" t="s">
        <v>77</v>
      </c>
      <c r="T653" s="76" t="s">
        <v>61</v>
      </c>
      <c r="U653" s="76" t="s">
        <v>2157</v>
      </c>
      <c r="V653" s="76" t="s">
        <v>72</v>
      </c>
      <c r="W653" s="76" t="s">
        <v>62</v>
      </c>
      <c r="X653" s="76" t="s">
        <v>73</v>
      </c>
      <c r="Y653" s="76" t="s">
        <v>3192</v>
      </c>
      <c r="Z653" s="76" t="s">
        <v>3428</v>
      </c>
      <c r="AA653" s="73">
        <f>IF(Table5[[#This Row],[task_success]]="Yes",1,0)</f>
        <v>1</v>
      </c>
      <c r="AB653" s="73">
        <f>IF(Table5[[#This Row],[task_success]]="Partial",1,0)</f>
        <v>0</v>
      </c>
      <c r="AC653" s="73">
        <f>IF(Table5[[#This Row],[task_success]]="No",1,0)</f>
        <v>0</v>
      </c>
      <c r="AD653" s="73">
        <v>0</v>
      </c>
      <c r="AE653" s="73">
        <v>1</v>
      </c>
      <c r="AF653" s="73">
        <v>0</v>
      </c>
      <c r="AG653" s="74">
        <f>IF(OR(Table5[[#This Row],[severity]]="Medium",Table5[[#This Row],[severity]]="High"),1,0)</f>
        <v>0</v>
      </c>
      <c r="AH653" s="73" t="str">
        <f>TRIM(Table5[[#This Row],[severity]])</f>
        <v>Low</v>
      </c>
    </row>
    <row r="654" spans="1:34" ht="409.6" hidden="1">
      <c r="A654" s="72" t="s">
        <v>2495</v>
      </c>
      <c r="B654" s="73" t="s">
        <v>2496</v>
      </c>
      <c r="C654" s="73" t="s">
        <v>114</v>
      </c>
      <c r="D65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Method</v>
      </c>
      <c r="E654" s="73" t="s">
        <v>2535</v>
      </c>
      <c r="F654" s="73" t="s">
        <v>2536</v>
      </c>
      <c r="G654" s="73" t="s">
        <v>2537</v>
      </c>
      <c r="H654" s="73">
        <v>1</v>
      </c>
      <c r="I654" s="73" t="s">
        <v>2538</v>
      </c>
      <c r="J654" s="73" t="s">
        <v>2538</v>
      </c>
      <c r="K654" s="73" t="s">
        <v>2539</v>
      </c>
      <c r="L654" s="73" t="s">
        <v>2540</v>
      </c>
      <c r="M654" s="73" t="s">
        <v>2547</v>
      </c>
      <c r="N654" s="73" t="s">
        <v>3133</v>
      </c>
      <c r="O654" s="73" t="s">
        <v>62</v>
      </c>
      <c r="P654" s="73" t="s">
        <v>61</v>
      </c>
      <c r="Q654" s="73" t="s">
        <v>62</v>
      </c>
      <c r="R654" s="73" t="s">
        <v>76</v>
      </c>
      <c r="S654" s="73" t="s">
        <v>77</v>
      </c>
      <c r="T654" s="73" t="s">
        <v>61</v>
      </c>
      <c r="U654" s="73" t="s">
        <v>4071</v>
      </c>
      <c r="V654" s="73" t="s">
        <v>72</v>
      </c>
      <c r="W654" s="73" t="s">
        <v>62</v>
      </c>
      <c r="X654" s="73" t="s">
        <v>73</v>
      </c>
      <c r="Y654" s="73" t="s">
        <v>3192</v>
      </c>
      <c r="Z654" s="73" t="s">
        <v>3493</v>
      </c>
      <c r="AA654" s="73">
        <f>IF(Table5[[#This Row],[task_success]]="Yes",1,0)</f>
        <v>1</v>
      </c>
      <c r="AB654" s="73">
        <f>IF(Table5[[#This Row],[task_success]]="Partial",1,0)</f>
        <v>0</v>
      </c>
      <c r="AC654" s="73">
        <f>IF(Table5[[#This Row],[task_success]]="No",1,0)</f>
        <v>0</v>
      </c>
      <c r="AD654" s="73">
        <v>0</v>
      </c>
      <c r="AE654" s="73">
        <v>1</v>
      </c>
      <c r="AF654" s="73">
        <v>0</v>
      </c>
      <c r="AG654" s="74">
        <f>IF(OR(Table5[[#This Row],[severity]]="Medium",Table5[[#This Row],[severity]]="High"),1,0)</f>
        <v>0</v>
      </c>
      <c r="AH654" s="73" t="str">
        <f>TRIM(Table5[[#This Row],[severity]])</f>
        <v>Low</v>
      </c>
    </row>
    <row r="655" spans="1:34" ht="150.75" hidden="1">
      <c r="A655" s="75" t="s">
        <v>2495</v>
      </c>
      <c r="B655" s="76" t="s">
        <v>2496</v>
      </c>
      <c r="C655" s="76" t="s">
        <v>149</v>
      </c>
      <c r="D655"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55" s="76" t="s">
        <v>2549</v>
      </c>
      <c r="F655" s="76" t="s">
        <v>2550</v>
      </c>
      <c r="G655" s="78">
        <v>8.3770000000000007E+87</v>
      </c>
      <c r="H655" s="76">
        <v>2</v>
      </c>
      <c r="I655" s="76" t="s">
        <v>2552</v>
      </c>
      <c r="J655" s="76" t="s">
        <v>2553</v>
      </c>
      <c r="K655" s="76" t="s">
        <v>3135</v>
      </c>
      <c r="L655" s="76" t="s">
        <v>2555</v>
      </c>
      <c r="M655" s="76" t="s">
        <v>2560</v>
      </c>
      <c r="N655" s="76" t="s">
        <v>3138</v>
      </c>
      <c r="O655" s="76" t="s">
        <v>62</v>
      </c>
      <c r="P655" s="76" t="s">
        <v>62</v>
      </c>
      <c r="Q655" s="76" t="s">
        <v>61</v>
      </c>
      <c r="R655" s="76" t="s">
        <v>73</v>
      </c>
      <c r="S655" s="76" t="s">
        <v>73</v>
      </c>
      <c r="T655" s="76" t="s">
        <v>61</v>
      </c>
      <c r="U655" s="76" t="s">
        <v>2441</v>
      </c>
      <c r="V655" s="76" t="s">
        <v>850</v>
      </c>
      <c r="W655" s="76" t="s">
        <v>62</v>
      </c>
      <c r="X655" s="76" t="s">
        <v>73</v>
      </c>
      <c r="Y655" s="76" t="s">
        <v>3192</v>
      </c>
      <c r="Z655" s="76" t="s">
        <v>3711</v>
      </c>
      <c r="AA655" s="73">
        <f>IF(Table5[[#This Row],[task_success]]="Yes",1,0)</f>
        <v>1</v>
      </c>
      <c r="AB655" s="73">
        <f>IF(Table5[[#This Row],[task_success]]="Partial",1,0)</f>
        <v>0</v>
      </c>
      <c r="AC655" s="73">
        <f>IF(Table5[[#This Row],[task_success]]="No",1,0)</f>
        <v>0</v>
      </c>
      <c r="AD655" s="73">
        <v>0</v>
      </c>
      <c r="AE655" s="73">
        <v>1</v>
      </c>
      <c r="AF655" s="73">
        <v>0</v>
      </c>
      <c r="AG655" s="74">
        <f>IF(OR(Table5[[#This Row],[severity]]="Medium",Table5[[#This Row],[severity]]="High"),1,0)</f>
        <v>0</v>
      </c>
      <c r="AH655" s="73" t="str">
        <f>TRIM(Table5[[#This Row],[severity]])</f>
        <v>None</v>
      </c>
    </row>
    <row r="656" spans="1:34" ht="409.6" hidden="1">
      <c r="A656" s="72" t="s">
        <v>2495</v>
      </c>
      <c r="B656" s="73" t="s">
        <v>2496</v>
      </c>
      <c r="C656" s="73" t="s">
        <v>149</v>
      </c>
      <c r="D656"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56" s="73" t="s">
        <v>2549</v>
      </c>
      <c r="F656" s="73" t="s">
        <v>2550</v>
      </c>
      <c r="G656" s="77">
        <v>8.3770000000000007E+87</v>
      </c>
      <c r="H656" s="73">
        <v>2</v>
      </c>
      <c r="I656" s="73" t="s">
        <v>2552</v>
      </c>
      <c r="J656" s="73" t="s">
        <v>2562</v>
      </c>
      <c r="K656" s="73" t="s">
        <v>3135</v>
      </c>
      <c r="L656" s="73" t="s">
        <v>2555</v>
      </c>
      <c r="M656" s="73" t="s">
        <v>767</v>
      </c>
      <c r="N656" s="73" t="s">
        <v>3141</v>
      </c>
      <c r="O656" s="73" t="s">
        <v>62</v>
      </c>
      <c r="P656" s="73" t="s">
        <v>61</v>
      </c>
      <c r="Q656" s="73" t="s">
        <v>62</v>
      </c>
      <c r="R656" s="73" t="s">
        <v>3713</v>
      </c>
      <c r="S656" s="73" t="s">
        <v>64</v>
      </c>
      <c r="T656" s="73" t="s">
        <v>61</v>
      </c>
      <c r="U656" s="73" t="s">
        <v>2567</v>
      </c>
      <c r="V656" s="73" t="s">
        <v>72</v>
      </c>
      <c r="W656" s="73" t="s">
        <v>62</v>
      </c>
      <c r="X656" s="73" t="s">
        <v>73</v>
      </c>
      <c r="Y656" s="73" t="s">
        <v>3192</v>
      </c>
      <c r="Z656" s="73" t="s">
        <v>3712</v>
      </c>
      <c r="AA656" s="73">
        <f>IF(Table5[[#This Row],[task_success]]="Yes",1,0)</f>
        <v>1</v>
      </c>
      <c r="AB656" s="73">
        <f>IF(Table5[[#This Row],[task_success]]="Partial",1,0)</f>
        <v>0</v>
      </c>
      <c r="AC656" s="73">
        <f>IF(Table5[[#This Row],[task_success]]="No",1,0)</f>
        <v>0</v>
      </c>
      <c r="AD656" s="73">
        <v>0</v>
      </c>
      <c r="AE656" s="73">
        <v>1</v>
      </c>
      <c r="AF656" s="73">
        <v>0</v>
      </c>
      <c r="AG656" s="74">
        <f>IF(OR(Table5[[#This Row],[severity]]="Medium",Table5[[#This Row],[severity]]="High"),1,0)</f>
        <v>1</v>
      </c>
      <c r="AH656" s="73" t="str">
        <f>TRIM(Table5[[#This Row],[severity]])</f>
        <v>High</v>
      </c>
    </row>
    <row r="657" spans="1:34" ht="318" hidden="1">
      <c r="A657" s="75" t="s">
        <v>2495</v>
      </c>
      <c r="B657" s="76" t="s">
        <v>2496</v>
      </c>
      <c r="C657" s="76" t="s">
        <v>149</v>
      </c>
      <c r="D657"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57" s="76" t="s">
        <v>2568</v>
      </c>
      <c r="F657" s="76" t="s">
        <v>2569</v>
      </c>
      <c r="G657" s="76" t="s">
        <v>2570</v>
      </c>
      <c r="H657" s="76">
        <v>1</v>
      </c>
      <c r="I657" s="76" t="s">
        <v>2571</v>
      </c>
      <c r="J657" s="76" t="s">
        <v>2571</v>
      </c>
      <c r="K657" s="76" t="s">
        <v>3142</v>
      </c>
      <c r="L657" s="76" t="s">
        <v>2573</v>
      </c>
      <c r="M657" s="76" t="s">
        <v>1653</v>
      </c>
      <c r="N657" s="76" t="s">
        <v>3145</v>
      </c>
      <c r="O657" s="76" t="s">
        <v>62</v>
      </c>
      <c r="P657" s="76" t="s">
        <v>61</v>
      </c>
      <c r="Q657" s="76" t="s">
        <v>62</v>
      </c>
      <c r="R657" s="76" t="s">
        <v>76</v>
      </c>
      <c r="S657" s="76" t="s">
        <v>77</v>
      </c>
      <c r="T657" s="76" t="s">
        <v>61</v>
      </c>
      <c r="U657" s="76" t="s">
        <v>2157</v>
      </c>
      <c r="V657" s="76" t="s">
        <v>72</v>
      </c>
      <c r="W657" s="76" t="s">
        <v>62</v>
      </c>
      <c r="X657" s="76" t="s">
        <v>73</v>
      </c>
      <c r="Y657" s="76" t="s">
        <v>3192</v>
      </c>
      <c r="Z657" s="76" t="s">
        <v>3500</v>
      </c>
      <c r="AA657" s="73">
        <f>IF(Table5[[#This Row],[task_success]]="Yes",1,0)</f>
        <v>1</v>
      </c>
      <c r="AB657" s="73">
        <f>IF(Table5[[#This Row],[task_success]]="Partial",1,0)</f>
        <v>0</v>
      </c>
      <c r="AC657" s="73">
        <f>IF(Table5[[#This Row],[task_success]]="No",1,0)</f>
        <v>0</v>
      </c>
      <c r="AD657" s="73">
        <v>0</v>
      </c>
      <c r="AE657" s="73">
        <v>1</v>
      </c>
      <c r="AF657" s="73">
        <v>0</v>
      </c>
      <c r="AG657" s="74">
        <f>IF(OR(Table5[[#This Row],[severity]]="Medium",Table5[[#This Row],[severity]]="High"),1,0)</f>
        <v>0</v>
      </c>
      <c r="AH657" s="73" t="str">
        <f>TRIM(Table5[[#This Row],[severity]])</f>
        <v>Low</v>
      </c>
    </row>
    <row r="658" spans="1:34" ht="318" hidden="1">
      <c r="A658" s="72" t="s">
        <v>2495</v>
      </c>
      <c r="B658" s="73" t="s">
        <v>2496</v>
      </c>
      <c r="C658" s="73" t="s">
        <v>305</v>
      </c>
      <c r="D658"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658" s="73" t="s">
        <v>2579</v>
      </c>
      <c r="F658" s="73" t="s">
        <v>2580</v>
      </c>
      <c r="G658" s="73" t="s">
        <v>2581</v>
      </c>
      <c r="H658" s="73">
        <v>1</v>
      </c>
      <c r="I658" s="73" t="s">
        <v>2582</v>
      </c>
      <c r="J658" s="73" t="s">
        <v>2582</v>
      </c>
      <c r="K658" s="73" t="s">
        <v>2583</v>
      </c>
      <c r="L658" s="73" t="s">
        <v>2584</v>
      </c>
      <c r="M658" s="73" t="s">
        <v>2589</v>
      </c>
      <c r="N658" s="73" t="s">
        <v>3148</v>
      </c>
      <c r="O658" s="73" t="s">
        <v>62</v>
      </c>
      <c r="P658" s="73" t="s">
        <v>61</v>
      </c>
      <c r="Q658" s="73" t="s">
        <v>62</v>
      </c>
      <c r="R658" s="73" t="s">
        <v>76</v>
      </c>
      <c r="S658" s="73" t="s">
        <v>77</v>
      </c>
      <c r="T658" s="73" t="s">
        <v>61</v>
      </c>
      <c r="U658" s="73" t="s">
        <v>2157</v>
      </c>
      <c r="V658" s="73" t="s">
        <v>72</v>
      </c>
      <c r="W658" s="73" t="s">
        <v>62</v>
      </c>
      <c r="X658" s="73" t="s">
        <v>73</v>
      </c>
      <c r="Y658" s="73" t="s">
        <v>3192</v>
      </c>
      <c r="Z658" s="73" t="s">
        <v>3563</v>
      </c>
      <c r="AA658" s="73">
        <f>IF(Table5[[#This Row],[task_success]]="Yes",1,0)</f>
        <v>1</v>
      </c>
      <c r="AB658" s="73">
        <f>IF(Table5[[#This Row],[task_success]]="Partial",1,0)</f>
        <v>0</v>
      </c>
      <c r="AC658" s="73">
        <f>IF(Table5[[#This Row],[task_success]]="No",1,0)</f>
        <v>0</v>
      </c>
      <c r="AD658" s="73">
        <v>0</v>
      </c>
      <c r="AE658" s="73">
        <v>1</v>
      </c>
      <c r="AF658" s="73">
        <v>0</v>
      </c>
      <c r="AG658" s="74">
        <f>IF(OR(Table5[[#This Row],[severity]]="Medium",Table5[[#This Row],[severity]]="High"),1,0)</f>
        <v>0</v>
      </c>
      <c r="AH658" s="73" t="str">
        <f>TRIM(Table5[[#This Row],[severity]])</f>
        <v>Low</v>
      </c>
    </row>
    <row r="659" spans="1:34" ht="318" hidden="1">
      <c r="A659" s="75" t="s">
        <v>2591</v>
      </c>
      <c r="B659" s="76" t="s">
        <v>2592</v>
      </c>
      <c r="C659" s="76" t="s">
        <v>149</v>
      </c>
      <c r="D659"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59" s="76" t="s">
        <v>2593</v>
      </c>
      <c r="F659" s="76" t="s">
        <v>2594</v>
      </c>
      <c r="G659" s="76" t="s">
        <v>2595</v>
      </c>
      <c r="H659" s="76">
        <v>1</v>
      </c>
      <c r="I659" s="76" t="s">
        <v>2596</v>
      </c>
      <c r="J659" s="76" t="s">
        <v>2596</v>
      </c>
      <c r="K659" s="76" t="s">
        <v>3149</v>
      </c>
      <c r="L659" s="76" t="s">
        <v>2598</v>
      </c>
      <c r="M659" s="76" t="s">
        <v>597</v>
      </c>
      <c r="N659" s="76" t="s">
        <v>3152</v>
      </c>
      <c r="O659" s="76" t="s">
        <v>62</v>
      </c>
      <c r="P659" s="76" t="s">
        <v>61</v>
      </c>
      <c r="Q659" s="76" t="s">
        <v>62</v>
      </c>
      <c r="R659" s="76" t="s">
        <v>76</v>
      </c>
      <c r="S659" s="76" t="s">
        <v>77</v>
      </c>
      <c r="T659" s="76" t="s">
        <v>61</v>
      </c>
      <c r="U659" s="76" t="s">
        <v>2157</v>
      </c>
      <c r="V659" s="76" t="s">
        <v>72</v>
      </c>
      <c r="W659" s="76" t="s">
        <v>62</v>
      </c>
      <c r="X659" s="76" t="s">
        <v>73</v>
      </c>
      <c r="Y659" s="76" t="s">
        <v>3192</v>
      </c>
      <c r="Z659" s="76" t="s">
        <v>3879</v>
      </c>
      <c r="AA659" s="73">
        <f>IF(Table5[[#This Row],[task_success]]="Yes",1,0)</f>
        <v>1</v>
      </c>
      <c r="AB659" s="73">
        <f>IF(Table5[[#This Row],[task_success]]="Partial",1,0)</f>
        <v>0</v>
      </c>
      <c r="AC659" s="73">
        <f>IF(Table5[[#This Row],[task_success]]="No",1,0)</f>
        <v>0</v>
      </c>
      <c r="AD659" s="73">
        <v>0</v>
      </c>
      <c r="AE659" s="73">
        <v>1</v>
      </c>
      <c r="AF659" s="73">
        <v>0</v>
      </c>
      <c r="AG659" s="74">
        <f>IF(OR(Table5[[#This Row],[severity]]="Medium",Table5[[#This Row],[severity]]="High"),1,0)</f>
        <v>0</v>
      </c>
      <c r="AH659" s="73" t="str">
        <f>TRIM(Table5[[#This Row],[severity]])</f>
        <v>Low</v>
      </c>
    </row>
    <row r="660" spans="1:34" ht="318" hidden="1">
      <c r="A660" s="72" t="s">
        <v>2591</v>
      </c>
      <c r="B660" s="73" t="s">
        <v>2592</v>
      </c>
      <c r="C660" s="73" t="s">
        <v>305</v>
      </c>
      <c r="D660"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Extract Variable</v>
      </c>
      <c r="E660" s="73" t="s">
        <v>2604</v>
      </c>
      <c r="F660" s="73" t="s">
        <v>2605</v>
      </c>
      <c r="G660" s="73" t="s">
        <v>2606</v>
      </c>
      <c r="H660" s="73">
        <v>1</v>
      </c>
      <c r="I660" s="73" t="s">
        <v>2607</v>
      </c>
      <c r="J660" s="73" t="s">
        <v>2607</v>
      </c>
      <c r="K660" s="73" t="s">
        <v>2608</v>
      </c>
      <c r="L660" s="73" t="s">
        <v>2609</v>
      </c>
      <c r="M660" s="73" t="s">
        <v>2615</v>
      </c>
      <c r="N660" s="73" t="s">
        <v>3156</v>
      </c>
      <c r="O660" s="73" t="s">
        <v>62</v>
      </c>
      <c r="P660" s="73" t="s">
        <v>61</v>
      </c>
      <c r="Q660" s="73" t="s">
        <v>62</v>
      </c>
      <c r="R660" s="73" t="s">
        <v>76</v>
      </c>
      <c r="S660" s="73" t="s">
        <v>77</v>
      </c>
      <c r="T660" s="73" t="s">
        <v>61</v>
      </c>
      <c r="U660" s="73" t="s">
        <v>2157</v>
      </c>
      <c r="V660" s="73" t="s">
        <v>72</v>
      </c>
      <c r="W660" s="73" t="s">
        <v>62</v>
      </c>
      <c r="X660" s="73" t="s">
        <v>73</v>
      </c>
      <c r="Y660" s="73" t="s">
        <v>3192</v>
      </c>
      <c r="Z660" s="73" t="s">
        <v>3598</v>
      </c>
      <c r="AA660" s="73">
        <f>IF(Table5[[#This Row],[task_success]]="Yes",1,0)</f>
        <v>1</v>
      </c>
      <c r="AB660" s="73">
        <f>IF(Table5[[#This Row],[task_success]]="Partial",1,0)</f>
        <v>0</v>
      </c>
      <c r="AC660" s="73">
        <f>IF(Table5[[#This Row],[task_success]]="No",1,0)</f>
        <v>0</v>
      </c>
      <c r="AD660" s="73">
        <v>0</v>
      </c>
      <c r="AE660" s="73">
        <v>1</v>
      </c>
      <c r="AF660" s="73">
        <v>0</v>
      </c>
      <c r="AG660" s="74">
        <f>IF(OR(Table5[[#This Row],[severity]]="Medium",Table5[[#This Row],[severity]]="High"),1,0)</f>
        <v>0</v>
      </c>
      <c r="AH660" s="73" t="str">
        <f>TRIM(Table5[[#This Row],[severity]])</f>
        <v>Low</v>
      </c>
    </row>
    <row r="661" spans="1:34" ht="409.6" hidden="1">
      <c r="A661" s="75" t="s">
        <v>2617</v>
      </c>
      <c r="B661" s="76" t="s">
        <v>2618</v>
      </c>
      <c r="C661" s="76" t="s">
        <v>51</v>
      </c>
      <c r="D661"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61" s="76" t="s">
        <v>2619</v>
      </c>
      <c r="F661" s="76" t="s">
        <v>3157</v>
      </c>
      <c r="G661" s="76" t="s">
        <v>2621</v>
      </c>
      <c r="H661" s="76">
        <v>2</v>
      </c>
      <c r="I661" s="76" t="s">
        <v>2622</v>
      </c>
      <c r="J661" s="76" t="s">
        <v>2623</v>
      </c>
      <c r="K661" s="76" t="s">
        <v>2624</v>
      </c>
      <c r="L661" s="76" t="s">
        <v>2625</v>
      </c>
      <c r="M661" s="76" t="s">
        <v>2634</v>
      </c>
      <c r="N661" s="76" t="s">
        <v>3162</v>
      </c>
      <c r="O661" s="76" t="s">
        <v>61</v>
      </c>
      <c r="P661" s="76" t="s">
        <v>61</v>
      </c>
      <c r="Q661" s="76" t="s">
        <v>62</v>
      </c>
      <c r="R661" s="76" t="s">
        <v>3778</v>
      </c>
      <c r="S661" s="76" t="s">
        <v>64</v>
      </c>
      <c r="T661" s="76" t="s">
        <v>62</v>
      </c>
      <c r="U661" s="76" t="s">
        <v>2629</v>
      </c>
      <c r="V661" s="76" t="s">
        <v>66</v>
      </c>
      <c r="W661" s="76" t="s">
        <v>62</v>
      </c>
      <c r="X661" s="76" t="s">
        <v>73</v>
      </c>
      <c r="Y661" s="76" t="s">
        <v>3192</v>
      </c>
      <c r="Z661" s="76" t="s">
        <v>3777</v>
      </c>
      <c r="AA661" s="73">
        <f>IF(Table5[[#This Row],[task_success]]="Yes",1,0)</f>
        <v>0</v>
      </c>
      <c r="AB661" s="73">
        <f>IF(Table5[[#This Row],[task_success]]="Partial",1,0)</f>
        <v>0</v>
      </c>
      <c r="AC661" s="73">
        <f>IF(Table5[[#This Row],[task_success]]="No",1,0)</f>
        <v>1</v>
      </c>
      <c r="AD661" s="73">
        <v>0</v>
      </c>
      <c r="AE661" s="73">
        <v>1</v>
      </c>
      <c r="AF661" s="73">
        <v>0</v>
      </c>
      <c r="AG661" s="74">
        <f>IF(OR(Table5[[#This Row],[severity]]="Medium",Table5[[#This Row],[severity]]="High"),1,0)</f>
        <v>1</v>
      </c>
      <c r="AH661" s="73" t="str">
        <f>TRIM(Table5[[#This Row],[severity]])</f>
        <v>High</v>
      </c>
    </row>
    <row r="662" spans="1:34" ht="384.75" hidden="1">
      <c r="A662" s="72" t="s">
        <v>2617</v>
      </c>
      <c r="B662" s="73" t="s">
        <v>2618</v>
      </c>
      <c r="C662" s="73" t="s">
        <v>51</v>
      </c>
      <c r="D662"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Rename Variable</v>
      </c>
      <c r="E662" s="73" t="s">
        <v>2619</v>
      </c>
      <c r="F662" s="73" t="s">
        <v>3157</v>
      </c>
      <c r="G662" s="73" t="s">
        <v>2621</v>
      </c>
      <c r="H662" s="73">
        <v>2</v>
      </c>
      <c r="I662" s="73" t="s">
        <v>2622</v>
      </c>
      <c r="J662" s="73" t="s">
        <v>2636</v>
      </c>
      <c r="K662" s="73" t="s">
        <v>2624</v>
      </c>
      <c r="L662" s="73" t="s">
        <v>2625</v>
      </c>
      <c r="M662" s="73" t="s">
        <v>2642</v>
      </c>
      <c r="N662" s="73" t="s">
        <v>3166</v>
      </c>
      <c r="O662" s="73" t="s">
        <v>62</v>
      </c>
      <c r="P662" s="73" t="s">
        <v>61</v>
      </c>
      <c r="Q662" s="73" t="s">
        <v>62</v>
      </c>
      <c r="R662" s="73" t="s">
        <v>76</v>
      </c>
      <c r="S662" s="73" t="s">
        <v>77</v>
      </c>
      <c r="T662" s="73" t="s">
        <v>61</v>
      </c>
      <c r="U662" s="73" t="s">
        <v>2157</v>
      </c>
      <c r="V662" s="73" t="s">
        <v>72</v>
      </c>
      <c r="W662" s="73" t="s">
        <v>62</v>
      </c>
      <c r="X662" s="73" t="s">
        <v>73</v>
      </c>
      <c r="Y662" s="73" t="s">
        <v>3192</v>
      </c>
      <c r="Z662" s="73" t="s">
        <v>3776</v>
      </c>
      <c r="AA662" s="73">
        <f>IF(Table5[[#This Row],[task_success]]="Yes",1,0)</f>
        <v>1</v>
      </c>
      <c r="AB662" s="73">
        <f>IF(Table5[[#This Row],[task_success]]="Partial",1,0)</f>
        <v>0</v>
      </c>
      <c r="AC662" s="73">
        <f>IF(Table5[[#This Row],[task_success]]="No",1,0)</f>
        <v>0</v>
      </c>
      <c r="AD662" s="73">
        <v>0</v>
      </c>
      <c r="AE662" s="73">
        <v>1</v>
      </c>
      <c r="AF662" s="73">
        <v>0</v>
      </c>
      <c r="AG662" s="74">
        <f>IF(OR(Table5[[#This Row],[severity]]="Medium",Table5[[#This Row],[severity]]="High"),1,0)</f>
        <v>0</v>
      </c>
      <c r="AH662" s="73" t="str">
        <f>TRIM(Table5[[#This Row],[severity]])</f>
        <v>Low</v>
      </c>
    </row>
    <row r="663" spans="1:34" ht="318" hidden="1">
      <c r="A663" s="75" t="s">
        <v>2617</v>
      </c>
      <c r="B663" s="76" t="s">
        <v>2618</v>
      </c>
      <c r="C663" s="76" t="s">
        <v>149</v>
      </c>
      <c r="D663"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63" s="76" t="s">
        <v>2644</v>
      </c>
      <c r="F663" s="76" t="s">
        <v>2645</v>
      </c>
      <c r="G663" s="76" t="s">
        <v>2646</v>
      </c>
      <c r="H663" s="76">
        <v>1</v>
      </c>
      <c r="I663" s="76" t="s">
        <v>2647</v>
      </c>
      <c r="J663" s="76" t="s">
        <v>2647</v>
      </c>
      <c r="K663" s="76" t="s">
        <v>2648</v>
      </c>
      <c r="L663" s="76" t="s">
        <v>2649</v>
      </c>
      <c r="M663" s="76" t="s">
        <v>2642</v>
      </c>
      <c r="N663" s="76" t="s">
        <v>3169</v>
      </c>
      <c r="O663" s="76" t="s">
        <v>62</v>
      </c>
      <c r="P663" s="76" t="s">
        <v>61</v>
      </c>
      <c r="Q663" s="76" t="s">
        <v>62</v>
      </c>
      <c r="R663" s="76" t="s">
        <v>76</v>
      </c>
      <c r="S663" s="76" t="s">
        <v>77</v>
      </c>
      <c r="T663" s="76" t="s">
        <v>61</v>
      </c>
      <c r="U663" s="76" t="s">
        <v>2157</v>
      </c>
      <c r="V663" s="76" t="s">
        <v>72</v>
      </c>
      <c r="W663" s="76" t="s">
        <v>62</v>
      </c>
      <c r="X663" s="76" t="s">
        <v>73</v>
      </c>
      <c r="Y663" s="76" t="s">
        <v>3192</v>
      </c>
      <c r="Z663" s="76" t="s">
        <v>3573</v>
      </c>
      <c r="AA663" s="73">
        <f>IF(Table5[[#This Row],[task_success]]="Yes",1,0)</f>
        <v>1</v>
      </c>
      <c r="AB663" s="73">
        <f>IF(Table5[[#This Row],[task_success]]="Partial",1,0)</f>
        <v>0</v>
      </c>
      <c r="AC663" s="73">
        <f>IF(Table5[[#This Row],[task_success]]="No",1,0)</f>
        <v>0</v>
      </c>
      <c r="AD663" s="73">
        <v>0</v>
      </c>
      <c r="AE663" s="73">
        <v>1</v>
      </c>
      <c r="AF663" s="73">
        <v>0</v>
      </c>
      <c r="AG663" s="74">
        <f>IF(OR(Table5[[#This Row],[severity]]="Medium",Table5[[#This Row],[severity]]="High"),1,0)</f>
        <v>0</v>
      </c>
      <c r="AH663" s="73" t="str">
        <f>TRIM(Table5[[#This Row],[severity]])</f>
        <v>Low</v>
      </c>
    </row>
    <row r="664" spans="1:34" ht="409.6" hidden="1">
      <c r="A664" s="80" t="s">
        <v>2617</v>
      </c>
      <c r="B664" s="81" t="s">
        <v>2618</v>
      </c>
      <c r="C664" s="81" t="s">
        <v>149</v>
      </c>
      <c r="D664" s="76" t="str">
        <f>IF(ISNUMBER(SEARCH("Rename Variable",Table5[[#This Row],[Task Type]])),"Rename Variable",IF(ISNUMBER(SEARCH("Rename Method",Table5[[#This Row],[Task Type]])),"Rename Method",IF(ISNUMBER(SEARCH("Change Method Signature",Table5[[#This Row],[Task Type]])),"Change Method Signature",IF(ISNUMBER(SEARCH("Extract Method",Table5[[#This Row],[Task Type]])),"Extract Method",IF(ISNUMBER(SEARCH("Extract Variable",Table5[[#This Row],[Task Type]])),"Extract Variable","Other")))))</f>
        <v>Change Method Signature</v>
      </c>
      <c r="E664" s="81" t="s">
        <v>2654</v>
      </c>
      <c r="F664" s="81" t="s">
        <v>2655</v>
      </c>
      <c r="G664" s="81" t="s">
        <v>2656</v>
      </c>
      <c r="H664" s="81">
        <v>1</v>
      </c>
      <c r="I664" s="81" t="s">
        <v>2657</v>
      </c>
      <c r="J664" s="81" t="s">
        <v>2657</v>
      </c>
      <c r="K664" s="81" t="s">
        <v>4063</v>
      </c>
      <c r="L664" s="81" t="s">
        <v>2659</v>
      </c>
      <c r="M664" s="81" t="s">
        <v>2667</v>
      </c>
      <c r="N664" s="81" t="s">
        <v>3175</v>
      </c>
      <c r="O664" s="81" t="s">
        <v>62</v>
      </c>
      <c r="P664" s="81" t="s">
        <v>61</v>
      </c>
      <c r="Q664" s="81" t="s">
        <v>62</v>
      </c>
      <c r="R664" s="81" t="s">
        <v>76</v>
      </c>
      <c r="S664" s="81" t="s">
        <v>77</v>
      </c>
      <c r="T664" s="81" t="s">
        <v>61</v>
      </c>
      <c r="U664" s="81" t="s">
        <v>4064</v>
      </c>
      <c r="V664" s="81" t="s">
        <v>72</v>
      </c>
      <c r="W664" s="81" t="s">
        <v>62</v>
      </c>
      <c r="X664" s="81" t="s">
        <v>73</v>
      </c>
      <c r="Y664" s="81" t="s">
        <v>3192</v>
      </c>
      <c r="Z664" s="81" t="s">
        <v>3632</v>
      </c>
      <c r="AA664" s="73">
        <f>IF(Table5[[#This Row],[task_success]]="Yes",1,0)</f>
        <v>1</v>
      </c>
      <c r="AB664" s="73">
        <f>IF(Table5[[#This Row],[task_success]]="Partial",1,0)</f>
        <v>0</v>
      </c>
      <c r="AC664" s="73">
        <f>IF(Table5[[#This Row],[task_success]]="No",1,0)</f>
        <v>0</v>
      </c>
      <c r="AD664" s="73">
        <v>0</v>
      </c>
      <c r="AE664" s="73">
        <v>1</v>
      </c>
      <c r="AF664" s="73">
        <v>0</v>
      </c>
      <c r="AG664" s="74">
        <f>IF(OR(Table5[[#This Row],[severity]]="Medium",Table5[[#This Row],[severity]]="High"),1,0)</f>
        <v>0</v>
      </c>
      <c r="AH664" s="81" t="str">
        <f>TRIM(Table5[[#This Row],[severity]])</f>
        <v>Low</v>
      </c>
    </row>
  </sheetData>
  <hyperlinks>
    <hyperlink ref="B105" r:id="rId1" xr:uid="{02F2CFB5-C296-47FC-AC66-4F50D12CF844}"/>
    <hyperlink ref="B16" r:id="rId2" xr:uid="{BBC03CF3-B969-4406-950C-DAAC6305FC06}"/>
    <hyperlink ref="E16" r:id="rId3" xr:uid="{CEB3D7BE-8F33-42EB-A810-FDF3B772FF05}"/>
    <hyperlink ref="B118" r:id="rId4" xr:uid="{2048EA1B-46E2-4A57-B713-AD61D3A5C614}"/>
    <hyperlink ref="B541" r:id="rId5" xr:uid="{C9AB9096-4C77-4582-A3EB-5564F86C9CF2}"/>
    <hyperlink ref="B103" r:id="rId6" xr:uid="{BC5681E7-6F6E-4E80-8BE8-285063799540}"/>
    <hyperlink ref="B284" r:id="rId7" xr:uid="{472E5065-B46E-4253-91D2-FA74FB16C38A}"/>
  </hyperlinks>
  <pageMargins left="0.7" right="0.7" top="0.75" bottom="0.75" header="0.3" footer="0.3"/>
  <tableParts count="1">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5233-C21A-4934-89B3-D1C1B5019C90}">
  <dimension ref="A1:J28"/>
  <sheetViews>
    <sheetView topLeftCell="C10" workbookViewId="0">
      <selection activeCell="J11" sqref="J11"/>
    </sheetView>
  </sheetViews>
  <sheetFormatPr defaultRowHeight="15"/>
  <cols>
    <col min="1" max="1" width="21.28515625" customWidth="1"/>
    <col min="2" max="2" width="24.7109375" customWidth="1"/>
    <col min="3" max="3" width="15.7109375" customWidth="1"/>
    <col min="4" max="4" width="36.85546875" style="1" customWidth="1"/>
    <col min="5" max="5" width="15.7109375" customWidth="1"/>
    <col min="6" max="6" width="14.42578125" customWidth="1"/>
    <col min="7" max="7" width="18.5703125" customWidth="1"/>
    <col min="8" max="8" width="16.140625" customWidth="1"/>
    <col min="9" max="9" width="14.28515625" customWidth="1"/>
    <col min="10" max="10" width="27.5703125" customWidth="1"/>
  </cols>
  <sheetData>
    <row r="1" spans="1:10">
      <c r="A1" t="s">
        <v>12</v>
      </c>
      <c r="B1" t="s">
        <v>0</v>
      </c>
      <c r="C1" t="s">
        <v>3177</v>
      </c>
      <c r="D1" s="1" t="s">
        <v>4076</v>
      </c>
      <c r="E1" t="s">
        <v>2669</v>
      </c>
      <c r="F1" t="s">
        <v>4077</v>
      </c>
      <c r="G1" t="s">
        <v>4078</v>
      </c>
      <c r="H1" t="s">
        <v>4079</v>
      </c>
      <c r="I1" t="s">
        <v>4080</v>
      </c>
      <c r="J1" t="s">
        <v>4081</v>
      </c>
    </row>
    <row r="2" spans="1:10" ht="33.75">
      <c r="A2" s="76" t="s">
        <v>1359</v>
      </c>
      <c r="B2" t="s">
        <v>1351</v>
      </c>
      <c r="C2" t="s">
        <v>3186</v>
      </c>
      <c r="D2" s="76" t="s">
        <v>1357</v>
      </c>
      <c r="E2" s="76" t="s">
        <v>1355</v>
      </c>
      <c r="F2">
        <v>0</v>
      </c>
      <c r="G2">
        <v>0</v>
      </c>
      <c r="H2">
        <v>0</v>
      </c>
      <c r="I2" t="s">
        <v>4082</v>
      </c>
      <c r="J2" t="s">
        <v>4083</v>
      </c>
    </row>
    <row r="3" spans="1:10" ht="33.75">
      <c r="A3" s="76" t="s">
        <v>1359</v>
      </c>
      <c r="B3" t="s">
        <v>1351</v>
      </c>
      <c r="C3" s="76" t="s">
        <v>3192</v>
      </c>
      <c r="D3" s="76" t="s">
        <v>1357</v>
      </c>
      <c r="E3" s="76" t="s">
        <v>1355</v>
      </c>
      <c r="F3">
        <v>0</v>
      </c>
      <c r="G3">
        <v>0</v>
      </c>
      <c r="H3">
        <v>0</v>
      </c>
      <c r="I3" t="s">
        <v>4082</v>
      </c>
      <c r="J3" t="s">
        <v>4083</v>
      </c>
    </row>
    <row r="4" spans="1:10" ht="33.75">
      <c r="A4" s="76" t="s">
        <v>1359</v>
      </c>
      <c r="B4" t="s">
        <v>1351</v>
      </c>
      <c r="C4" s="76" t="s">
        <v>3187</v>
      </c>
      <c r="D4" s="76" t="s">
        <v>1357</v>
      </c>
      <c r="E4" s="76" t="s">
        <v>1355</v>
      </c>
      <c r="F4">
        <v>0</v>
      </c>
      <c r="G4">
        <v>0</v>
      </c>
      <c r="H4">
        <v>0</v>
      </c>
      <c r="I4" t="s">
        <v>4082</v>
      </c>
      <c r="J4" t="s">
        <v>4083</v>
      </c>
    </row>
    <row r="5" spans="1:10" ht="33.75">
      <c r="A5" s="76" t="s">
        <v>1426</v>
      </c>
      <c r="B5" t="s">
        <v>1351</v>
      </c>
      <c r="C5" t="s">
        <v>3186</v>
      </c>
      <c r="D5" s="76" t="s">
        <v>1424</v>
      </c>
      <c r="E5" s="76" t="s">
        <v>1404</v>
      </c>
      <c r="F5">
        <v>0</v>
      </c>
      <c r="G5">
        <v>0</v>
      </c>
      <c r="H5">
        <v>0</v>
      </c>
      <c r="I5" t="s">
        <v>4082</v>
      </c>
      <c r="J5" t="s">
        <v>4083</v>
      </c>
    </row>
    <row r="6" spans="1:10" ht="33.75">
      <c r="A6" s="76" t="s">
        <v>1379</v>
      </c>
      <c r="B6" t="s">
        <v>1351</v>
      </c>
      <c r="C6" s="76" t="s">
        <v>3187</v>
      </c>
      <c r="D6" s="76" t="s">
        <v>1377</v>
      </c>
      <c r="E6" s="76" t="s">
        <v>1375</v>
      </c>
      <c r="F6">
        <v>0</v>
      </c>
      <c r="G6">
        <v>0</v>
      </c>
      <c r="H6">
        <v>0</v>
      </c>
      <c r="I6" t="s">
        <v>4082</v>
      </c>
      <c r="J6" t="s">
        <v>4083</v>
      </c>
    </row>
    <row r="7" spans="1:10" ht="33.75">
      <c r="A7" s="76" t="s">
        <v>1379</v>
      </c>
      <c r="B7" t="s">
        <v>1351</v>
      </c>
      <c r="C7" s="76" t="s">
        <v>3192</v>
      </c>
      <c r="D7" s="76" t="s">
        <v>1377</v>
      </c>
      <c r="E7" s="76" t="s">
        <v>1375</v>
      </c>
      <c r="F7">
        <v>0</v>
      </c>
      <c r="G7">
        <v>0</v>
      </c>
      <c r="H7">
        <v>0</v>
      </c>
      <c r="I7" t="s">
        <v>4082</v>
      </c>
      <c r="J7" t="s">
        <v>4083</v>
      </c>
    </row>
    <row r="8" spans="1:10" ht="33.75">
      <c r="A8" t="s">
        <v>1442</v>
      </c>
      <c r="B8" t="s">
        <v>1351</v>
      </c>
      <c r="C8" s="76" t="s">
        <v>3192</v>
      </c>
      <c r="D8" s="1" t="s">
        <v>1440</v>
      </c>
      <c r="E8" t="s">
        <v>1439</v>
      </c>
      <c r="F8">
        <v>0</v>
      </c>
      <c r="G8">
        <v>0</v>
      </c>
      <c r="H8">
        <v>0</v>
      </c>
      <c r="I8" t="s">
        <v>4082</v>
      </c>
      <c r="J8" t="s">
        <v>4083</v>
      </c>
    </row>
    <row r="9" spans="1:10">
      <c r="A9" t="s">
        <v>1820</v>
      </c>
      <c r="B9" t="s">
        <v>1813</v>
      </c>
      <c r="C9" t="s">
        <v>3187</v>
      </c>
      <c r="D9" s="1" t="s">
        <v>1818</v>
      </c>
      <c r="E9" t="s">
        <v>1817</v>
      </c>
      <c r="F9">
        <v>39</v>
      </c>
      <c r="G9">
        <v>39</v>
      </c>
      <c r="H9">
        <v>0</v>
      </c>
      <c r="I9" t="s">
        <v>4082</v>
      </c>
      <c r="J9" t="s">
        <v>4083</v>
      </c>
    </row>
    <row r="10" spans="1:10" ht="30.75">
      <c r="A10" t="s">
        <v>244</v>
      </c>
      <c r="B10" t="s">
        <v>195</v>
      </c>
      <c r="C10" t="s">
        <v>3186</v>
      </c>
      <c r="D10" s="1" t="s">
        <v>259</v>
      </c>
      <c r="E10" t="s">
        <v>240</v>
      </c>
      <c r="F10">
        <v>0</v>
      </c>
      <c r="G10">
        <v>0</v>
      </c>
      <c r="H10">
        <v>0</v>
      </c>
      <c r="I10" t="s">
        <v>4082</v>
      </c>
      <c r="J10" t="s">
        <v>4083</v>
      </c>
    </row>
    <row r="11" spans="1:10" ht="33.75">
      <c r="A11" t="s">
        <v>244</v>
      </c>
      <c r="B11" t="s">
        <v>195</v>
      </c>
      <c r="C11" s="76" t="s">
        <v>3192</v>
      </c>
      <c r="D11" s="1" t="s">
        <v>259</v>
      </c>
      <c r="E11" t="s">
        <v>240</v>
      </c>
      <c r="F11">
        <v>0</v>
      </c>
      <c r="G11">
        <v>0</v>
      </c>
      <c r="H11">
        <v>0</v>
      </c>
      <c r="I11" t="s">
        <v>4082</v>
      </c>
      <c r="J11" t="s">
        <v>4083</v>
      </c>
    </row>
    <row r="12" spans="1:10" ht="30.75">
      <c r="A12" t="s">
        <v>244</v>
      </c>
      <c r="B12" t="s">
        <v>195</v>
      </c>
      <c r="C12" t="s">
        <v>3187</v>
      </c>
      <c r="D12" s="1" t="s">
        <v>259</v>
      </c>
      <c r="E12" t="s">
        <v>240</v>
      </c>
      <c r="F12">
        <v>0</v>
      </c>
      <c r="G12">
        <v>0</v>
      </c>
      <c r="H12">
        <v>0</v>
      </c>
      <c r="I12" t="s">
        <v>4082</v>
      </c>
      <c r="J12" t="s">
        <v>4083</v>
      </c>
    </row>
    <row r="13" spans="1:10" ht="30.75">
      <c r="A13" t="s">
        <v>323</v>
      </c>
      <c r="B13" t="s">
        <v>195</v>
      </c>
      <c r="C13" t="s">
        <v>3186</v>
      </c>
      <c r="D13" s="1" t="s">
        <v>321</v>
      </c>
      <c r="E13" t="s">
        <v>320</v>
      </c>
      <c r="F13">
        <v>0</v>
      </c>
      <c r="G13">
        <v>0</v>
      </c>
      <c r="H13">
        <v>0</v>
      </c>
      <c r="I13" t="s">
        <v>4082</v>
      </c>
      <c r="J13" t="s">
        <v>4083</v>
      </c>
    </row>
    <row r="14" spans="1:10" ht="30.75">
      <c r="A14" t="s">
        <v>1501</v>
      </c>
      <c r="B14" t="s">
        <v>1454</v>
      </c>
      <c r="C14" t="s">
        <v>3186</v>
      </c>
      <c r="D14" s="1" t="s">
        <v>1499</v>
      </c>
      <c r="E14" s="88" t="s">
        <v>1498</v>
      </c>
      <c r="F14">
        <v>273</v>
      </c>
      <c r="G14">
        <v>273</v>
      </c>
      <c r="H14">
        <v>0</v>
      </c>
      <c r="I14" t="s">
        <v>4082</v>
      </c>
      <c r="J14" t="s">
        <v>4083</v>
      </c>
    </row>
    <row r="15" spans="1:10" ht="30.75">
      <c r="A15" t="s">
        <v>1501</v>
      </c>
      <c r="B15" t="s">
        <v>1454</v>
      </c>
      <c r="C15" t="s">
        <v>3187</v>
      </c>
      <c r="D15" s="1" t="s">
        <v>1499</v>
      </c>
      <c r="E15" s="88" t="s">
        <v>1498</v>
      </c>
      <c r="F15">
        <v>273</v>
      </c>
      <c r="G15">
        <v>273</v>
      </c>
      <c r="H15">
        <v>0</v>
      </c>
      <c r="I15" t="s">
        <v>4082</v>
      </c>
      <c r="J15" t="s">
        <v>4083</v>
      </c>
    </row>
    <row r="16" spans="1:10" ht="33.75">
      <c r="A16" t="s">
        <v>1501</v>
      </c>
      <c r="B16" t="s">
        <v>1454</v>
      </c>
      <c r="C16" s="76" t="s">
        <v>3192</v>
      </c>
      <c r="D16" s="1" t="s">
        <v>1499</v>
      </c>
      <c r="E16" s="88" t="s">
        <v>1498</v>
      </c>
      <c r="F16">
        <v>273</v>
      </c>
      <c r="G16">
        <v>273</v>
      </c>
      <c r="H16">
        <v>0</v>
      </c>
      <c r="I16" t="s">
        <v>4082</v>
      </c>
      <c r="J16" t="s">
        <v>4083</v>
      </c>
    </row>
    <row r="17" spans="1:10" ht="30.75">
      <c r="A17" t="s">
        <v>1609</v>
      </c>
      <c r="B17" t="s">
        <v>1454</v>
      </c>
      <c r="C17" t="s">
        <v>3186</v>
      </c>
      <c r="D17" s="1" t="s">
        <v>4084</v>
      </c>
      <c r="E17" t="s">
        <v>1605</v>
      </c>
      <c r="F17">
        <v>247</v>
      </c>
      <c r="G17">
        <v>247</v>
      </c>
      <c r="H17">
        <v>0</v>
      </c>
      <c r="I17" t="s">
        <v>4082</v>
      </c>
      <c r="J17" t="s">
        <v>4083</v>
      </c>
    </row>
    <row r="18" spans="1:10" ht="30.75">
      <c r="A18" t="s">
        <v>1609</v>
      </c>
      <c r="B18" t="s">
        <v>1454</v>
      </c>
      <c r="C18" t="s">
        <v>3187</v>
      </c>
      <c r="D18" s="1" t="s">
        <v>4084</v>
      </c>
      <c r="E18" t="s">
        <v>1605</v>
      </c>
      <c r="F18">
        <v>247</v>
      </c>
      <c r="G18">
        <v>247</v>
      </c>
      <c r="H18">
        <v>0</v>
      </c>
      <c r="I18" t="s">
        <v>4082</v>
      </c>
      <c r="J18" t="s">
        <v>4083</v>
      </c>
    </row>
    <row r="19" spans="1:10" ht="45.75">
      <c r="A19" t="s">
        <v>1609</v>
      </c>
      <c r="B19" t="s">
        <v>1454</v>
      </c>
      <c r="C19" t="s">
        <v>3187</v>
      </c>
      <c r="D19" s="1" t="s">
        <v>1616</v>
      </c>
      <c r="E19" t="s">
        <v>1605</v>
      </c>
      <c r="F19">
        <v>247</v>
      </c>
      <c r="G19">
        <v>247</v>
      </c>
      <c r="H19">
        <v>0</v>
      </c>
      <c r="I19" t="s">
        <v>4082</v>
      </c>
      <c r="J19" t="s">
        <v>4083</v>
      </c>
    </row>
    <row r="20" spans="1:10" ht="33.75">
      <c r="A20" s="76" t="s">
        <v>1489</v>
      </c>
      <c r="B20" t="s">
        <v>1454</v>
      </c>
      <c r="C20" t="s">
        <v>3187</v>
      </c>
      <c r="D20" s="1" t="s">
        <v>1512</v>
      </c>
      <c r="E20" t="s">
        <v>1486</v>
      </c>
      <c r="F20">
        <v>247</v>
      </c>
      <c r="G20">
        <v>247</v>
      </c>
      <c r="H20">
        <v>0</v>
      </c>
      <c r="I20" t="s">
        <v>4082</v>
      </c>
      <c r="J20" t="s">
        <v>4083</v>
      </c>
    </row>
    <row r="21" spans="1:10" ht="30.75">
      <c r="A21" t="s">
        <v>1563</v>
      </c>
      <c r="B21" t="s">
        <v>1454</v>
      </c>
      <c r="C21" t="s">
        <v>3187</v>
      </c>
      <c r="D21" s="1" t="s">
        <v>1567</v>
      </c>
      <c r="E21" t="s">
        <v>1559</v>
      </c>
      <c r="F21">
        <v>253</v>
      </c>
      <c r="G21">
        <v>253</v>
      </c>
      <c r="H21">
        <v>0</v>
      </c>
      <c r="I21" t="s">
        <v>4082</v>
      </c>
      <c r="J21" t="s">
        <v>4083</v>
      </c>
    </row>
    <row r="22" spans="1:10" ht="30.75">
      <c r="A22" t="s">
        <v>1563</v>
      </c>
      <c r="B22" t="s">
        <v>1454</v>
      </c>
      <c r="C22" t="s">
        <v>3187</v>
      </c>
      <c r="D22" s="1" t="s">
        <v>1574</v>
      </c>
      <c r="E22" t="s">
        <v>1559</v>
      </c>
      <c r="F22">
        <v>253</v>
      </c>
      <c r="G22">
        <v>253</v>
      </c>
      <c r="H22">
        <v>0</v>
      </c>
      <c r="I22" t="s">
        <v>4082</v>
      </c>
      <c r="J22" t="s">
        <v>4083</v>
      </c>
    </row>
    <row r="23" spans="1:10" ht="33.75">
      <c r="A23" t="s">
        <v>1265</v>
      </c>
      <c r="B23" t="s">
        <v>1258</v>
      </c>
      <c r="C23" s="76" t="s">
        <v>3192</v>
      </c>
      <c r="D23" s="1" t="s">
        <v>1263</v>
      </c>
      <c r="E23" s="89" t="s">
        <v>1262</v>
      </c>
      <c r="F23">
        <v>0</v>
      </c>
      <c r="G23">
        <v>0</v>
      </c>
      <c r="H23">
        <v>0</v>
      </c>
      <c r="I23" t="s">
        <v>4082</v>
      </c>
      <c r="J23" t="s">
        <v>4083</v>
      </c>
    </row>
    <row r="24" spans="1:10" ht="33.75">
      <c r="A24" t="s">
        <v>2383</v>
      </c>
      <c r="B24" t="s">
        <v>2375</v>
      </c>
      <c r="C24" s="76" t="s">
        <v>3192</v>
      </c>
      <c r="D24" s="1" t="s">
        <v>2381</v>
      </c>
      <c r="E24" t="s">
        <v>2379</v>
      </c>
      <c r="F24">
        <v>0</v>
      </c>
      <c r="G24">
        <v>0</v>
      </c>
      <c r="H24">
        <v>0</v>
      </c>
      <c r="I24" t="s">
        <v>4082</v>
      </c>
      <c r="J24" t="s">
        <v>4083</v>
      </c>
    </row>
    <row r="25" spans="1:10">
      <c r="A25" t="s">
        <v>1322</v>
      </c>
      <c r="B25" t="s">
        <v>1316</v>
      </c>
      <c r="C25" t="s">
        <v>3186</v>
      </c>
      <c r="D25" s="1" t="s">
        <v>1323</v>
      </c>
      <c r="E25" t="s">
        <v>1319</v>
      </c>
      <c r="F25">
        <v>0</v>
      </c>
      <c r="G25">
        <v>0</v>
      </c>
      <c r="H25">
        <v>0</v>
      </c>
      <c r="I25" t="s">
        <v>4082</v>
      </c>
      <c r="J25" t="s">
        <v>4083</v>
      </c>
    </row>
    <row r="26" spans="1:10" ht="33.75">
      <c r="A26" t="s">
        <v>1322</v>
      </c>
      <c r="B26" t="s">
        <v>1316</v>
      </c>
      <c r="C26" s="76" t="s">
        <v>3192</v>
      </c>
      <c r="D26" s="1" t="s">
        <v>1320</v>
      </c>
      <c r="E26" t="s">
        <v>1319</v>
      </c>
      <c r="F26">
        <v>0</v>
      </c>
      <c r="G26">
        <v>0</v>
      </c>
      <c r="H26">
        <v>0</v>
      </c>
      <c r="I26" t="s">
        <v>4082</v>
      </c>
      <c r="J26" t="s">
        <v>4083</v>
      </c>
    </row>
    <row r="27" spans="1:10" ht="33.75">
      <c r="A27" t="s">
        <v>1338</v>
      </c>
      <c r="B27" t="s">
        <v>1316</v>
      </c>
      <c r="C27" s="76" t="s">
        <v>3192</v>
      </c>
      <c r="D27" s="1" t="s">
        <v>1336</v>
      </c>
      <c r="E27" t="s">
        <v>1334</v>
      </c>
      <c r="F27">
        <v>0</v>
      </c>
      <c r="G27">
        <v>0</v>
      </c>
      <c r="H27">
        <v>0</v>
      </c>
      <c r="I27" t="s">
        <v>4082</v>
      </c>
      <c r="J27" t="s">
        <v>4083</v>
      </c>
    </row>
    <row r="28" spans="1:10">
      <c r="A28" t="s">
        <v>840</v>
      </c>
      <c r="B28" t="s">
        <v>743</v>
      </c>
      <c r="C28" t="s">
        <v>3187</v>
      </c>
      <c r="D28" s="1" t="s">
        <v>838</v>
      </c>
      <c r="E28" t="s">
        <v>837</v>
      </c>
      <c r="F28">
        <v>0</v>
      </c>
      <c r="G28">
        <v>0</v>
      </c>
      <c r="H28">
        <v>0</v>
      </c>
      <c r="I28" t="s">
        <v>4082</v>
      </c>
      <c r="J28" t="s">
        <v>4083</v>
      </c>
    </row>
  </sheetData>
  <dataValidations count="1">
    <dataValidation type="list" allowBlank="1" showInputMessage="1" showErrorMessage="1" sqref="J1:J1048576" xr:uid="{B27B9061-8F11-4D3A-B9FE-C90B893A6373}">
      <formula1>"confirmed regression, unverified (no new test failure), unverified (environment)"</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AEF8A-8678-47B2-AB8D-4189AD9A982F}">
  <dimension ref="A1:AU287"/>
  <sheetViews>
    <sheetView topLeftCell="A62" workbookViewId="0"/>
  </sheetViews>
  <sheetFormatPr defaultRowHeight="15"/>
  <sheetData>
    <row r="1" spans="1:47" ht="99.75">
      <c r="A1" s="67" t="s">
        <v>3178</v>
      </c>
      <c r="B1" s="67" t="s">
        <v>3177</v>
      </c>
      <c r="C1" s="67" t="s">
        <v>12</v>
      </c>
      <c r="D1" s="67" t="s">
        <v>13</v>
      </c>
      <c r="E1" s="67" t="s">
        <v>0</v>
      </c>
      <c r="F1" s="67" t="s">
        <v>2</v>
      </c>
      <c r="G1" s="67" t="s">
        <v>3</v>
      </c>
      <c r="H1" s="67" t="s">
        <v>4</v>
      </c>
      <c r="I1" s="67" t="s">
        <v>14</v>
      </c>
      <c r="J1" s="67" t="s">
        <v>3953</v>
      </c>
      <c r="K1" s="67" t="s">
        <v>3954</v>
      </c>
      <c r="L1" s="67" t="s">
        <v>4085</v>
      </c>
      <c r="M1" s="67" t="s">
        <v>4086</v>
      </c>
      <c r="N1" s="67" t="s">
        <v>3957</v>
      </c>
      <c r="O1" s="67" t="s">
        <v>3958</v>
      </c>
      <c r="P1" s="67" t="s">
        <v>4087</v>
      </c>
      <c r="Q1" s="67" t="s">
        <v>4088</v>
      </c>
      <c r="R1" s="67" t="s">
        <v>3961</v>
      </c>
      <c r="S1" s="67" t="s">
        <v>3962</v>
      </c>
      <c r="T1" s="67" t="s">
        <v>4089</v>
      </c>
      <c r="U1" s="67" t="s">
        <v>4090</v>
      </c>
      <c r="V1" s="67" t="s">
        <v>3965</v>
      </c>
      <c r="W1" s="67" t="s">
        <v>3966</v>
      </c>
      <c r="X1" s="67" t="s">
        <v>4091</v>
      </c>
      <c r="Y1" s="67" t="s">
        <v>4092</v>
      </c>
      <c r="Z1" s="67" t="s">
        <v>3969</v>
      </c>
      <c r="AA1" s="67" t="s">
        <v>3970</v>
      </c>
      <c r="AB1" s="67" t="s">
        <v>4093</v>
      </c>
      <c r="AC1" s="67" t="s">
        <v>4094</v>
      </c>
      <c r="AD1" s="67" t="s">
        <v>3973</v>
      </c>
      <c r="AE1" s="67" t="s">
        <v>3974</v>
      </c>
      <c r="AF1" s="67" t="s">
        <v>4095</v>
      </c>
      <c r="AG1" s="67" t="s">
        <v>4096</v>
      </c>
      <c r="AH1" s="67" t="s">
        <v>3977</v>
      </c>
      <c r="AI1" s="67" t="s">
        <v>3978</v>
      </c>
      <c r="AJ1" s="67" t="s">
        <v>4097</v>
      </c>
      <c r="AK1" s="67" t="s">
        <v>4098</v>
      </c>
      <c r="AL1" s="67" t="s">
        <v>3276</v>
      </c>
      <c r="AM1" s="67" t="s">
        <v>3981</v>
      </c>
      <c r="AN1" s="56"/>
      <c r="AO1" s="56"/>
      <c r="AP1" s="56"/>
      <c r="AQ1" s="56"/>
      <c r="AR1" s="56"/>
      <c r="AS1" s="56"/>
      <c r="AT1" s="56"/>
      <c r="AU1" s="57"/>
    </row>
    <row r="2" spans="1:47" ht="200.25">
      <c r="A2" s="65" t="s">
        <v>3279</v>
      </c>
      <c r="B2" s="65" t="s">
        <v>3192</v>
      </c>
      <c r="C2" s="65" t="s">
        <v>2314</v>
      </c>
      <c r="D2" s="65" t="s">
        <v>2331</v>
      </c>
      <c r="E2" s="65" t="s">
        <v>2282</v>
      </c>
      <c r="F2" s="65" t="s">
        <v>149</v>
      </c>
      <c r="G2" s="65" t="s">
        <v>3983</v>
      </c>
      <c r="H2" s="65" t="s">
        <v>2308</v>
      </c>
      <c r="I2" s="65" t="s">
        <v>3050</v>
      </c>
      <c r="J2" s="65" t="s">
        <v>3984</v>
      </c>
      <c r="K2" s="65" t="s">
        <v>3985</v>
      </c>
      <c r="L2" s="65" t="s">
        <v>102</v>
      </c>
      <c r="M2" s="65" t="s">
        <v>62</v>
      </c>
      <c r="N2" s="68" t="s">
        <v>3343</v>
      </c>
      <c r="O2" s="65" t="s">
        <v>62</v>
      </c>
      <c r="P2" s="65" t="s">
        <v>61</v>
      </c>
      <c r="Q2" s="65" t="s">
        <v>61</v>
      </c>
      <c r="R2" s="65" t="s">
        <v>61</v>
      </c>
      <c r="S2" s="65" t="s">
        <v>61</v>
      </c>
      <c r="T2" s="65" t="s">
        <v>62</v>
      </c>
      <c r="U2" s="65" t="s">
        <v>62</v>
      </c>
      <c r="V2" s="65" t="s">
        <v>62</v>
      </c>
      <c r="W2" s="65" t="s">
        <v>61</v>
      </c>
      <c r="X2" s="65" t="s">
        <v>536</v>
      </c>
      <c r="Y2" s="65" t="s">
        <v>3280</v>
      </c>
      <c r="Z2" s="68" t="s">
        <v>3343</v>
      </c>
      <c r="AA2" s="65" t="s">
        <v>62</v>
      </c>
      <c r="AB2" s="65" t="s">
        <v>64</v>
      </c>
      <c r="AC2" s="65" t="s">
        <v>125</v>
      </c>
      <c r="AD2" s="65" t="s">
        <v>3343</v>
      </c>
      <c r="AE2" s="65" t="s">
        <v>62</v>
      </c>
      <c r="AF2" s="65" t="s">
        <v>62</v>
      </c>
      <c r="AG2" s="65" t="s">
        <v>61</v>
      </c>
      <c r="AH2" s="65" t="s">
        <v>3343</v>
      </c>
      <c r="AI2" s="65" t="s">
        <v>62</v>
      </c>
      <c r="AJ2" s="65" t="s">
        <v>162</v>
      </c>
      <c r="AK2" s="65" t="s">
        <v>72</v>
      </c>
      <c r="AL2" s="65" t="s">
        <v>3343</v>
      </c>
      <c r="AM2" s="65" t="s">
        <v>62</v>
      </c>
      <c r="AN2" s="59"/>
      <c r="AO2" s="59"/>
      <c r="AP2" s="59"/>
      <c r="AQ2" s="59"/>
      <c r="AR2" s="59"/>
      <c r="AS2" s="59"/>
      <c r="AT2" s="59"/>
      <c r="AU2" s="60"/>
    </row>
    <row r="3" spans="1:47" ht="168">
      <c r="A3" s="65" t="s">
        <v>3282</v>
      </c>
      <c r="B3" s="65" t="s">
        <v>3192</v>
      </c>
      <c r="C3" s="65" t="s">
        <v>2314</v>
      </c>
      <c r="D3" s="65" t="s">
        <v>2348</v>
      </c>
      <c r="E3" s="65" t="s">
        <v>2282</v>
      </c>
      <c r="F3" s="65" t="s">
        <v>149</v>
      </c>
      <c r="G3" s="65" t="s">
        <v>3983</v>
      </c>
      <c r="H3" s="65" t="s">
        <v>2308</v>
      </c>
      <c r="I3" s="65" t="s">
        <v>3061</v>
      </c>
      <c r="J3" s="65" t="s">
        <v>3984</v>
      </c>
      <c r="K3" s="65" t="s">
        <v>19</v>
      </c>
      <c r="L3" s="65" t="s">
        <v>62</v>
      </c>
      <c r="M3" s="65" t="s">
        <v>62</v>
      </c>
      <c r="N3" s="65" t="s">
        <v>62</v>
      </c>
      <c r="O3" s="65" t="s">
        <v>61</v>
      </c>
      <c r="P3" s="65" t="s">
        <v>61</v>
      </c>
      <c r="Q3" s="65" t="s">
        <v>61</v>
      </c>
      <c r="R3" s="65" t="s">
        <v>61</v>
      </c>
      <c r="S3" s="65" t="s">
        <v>61</v>
      </c>
      <c r="T3" s="65" t="s">
        <v>62</v>
      </c>
      <c r="U3" s="65" t="s">
        <v>62</v>
      </c>
      <c r="V3" s="65" t="s">
        <v>62</v>
      </c>
      <c r="W3" s="65" t="s">
        <v>61</v>
      </c>
      <c r="X3" s="65" t="s">
        <v>76</v>
      </c>
      <c r="Y3" s="65" t="s">
        <v>76</v>
      </c>
      <c r="Z3" s="65" t="s">
        <v>76</v>
      </c>
      <c r="AA3" s="65" t="s">
        <v>61</v>
      </c>
      <c r="AB3" s="65" t="s">
        <v>64</v>
      </c>
      <c r="AC3" s="65" t="s">
        <v>77</v>
      </c>
      <c r="AD3" s="65" t="s">
        <v>3343</v>
      </c>
      <c r="AE3" s="65" t="s">
        <v>62</v>
      </c>
      <c r="AF3" s="65" t="s">
        <v>61</v>
      </c>
      <c r="AG3" s="65" t="s">
        <v>61</v>
      </c>
      <c r="AH3" s="65" t="s">
        <v>61</v>
      </c>
      <c r="AI3" s="65" t="s">
        <v>61</v>
      </c>
      <c r="AJ3" s="65" t="s">
        <v>72</v>
      </c>
      <c r="AK3" s="65" t="s">
        <v>72</v>
      </c>
      <c r="AL3" s="65" t="s">
        <v>72</v>
      </c>
      <c r="AM3" s="65" t="s">
        <v>61</v>
      </c>
      <c r="AN3" s="62"/>
      <c r="AO3" s="62"/>
      <c r="AP3" s="62"/>
      <c r="AQ3" s="62"/>
      <c r="AR3" s="62"/>
      <c r="AS3" s="62"/>
      <c r="AT3" s="62"/>
      <c r="AU3" s="63"/>
    </row>
    <row r="4" spans="1:47" ht="200.25">
      <c r="A4" s="65" t="s">
        <v>3285</v>
      </c>
      <c r="B4" s="65" t="s">
        <v>3186</v>
      </c>
      <c r="C4" s="65" t="s">
        <v>2314</v>
      </c>
      <c r="D4" s="65" t="s">
        <v>2325</v>
      </c>
      <c r="E4" s="65" t="s">
        <v>2282</v>
      </c>
      <c r="F4" s="65" t="s">
        <v>149</v>
      </c>
      <c r="G4" s="65" t="s">
        <v>2704</v>
      </c>
      <c r="H4" s="65" t="s">
        <v>2308</v>
      </c>
      <c r="I4" s="65" t="s">
        <v>3046</v>
      </c>
      <c r="J4" s="65" t="s">
        <v>3984</v>
      </c>
      <c r="K4" s="65" t="s">
        <v>3985</v>
      </c>
      <c r="L4" s="65" t="s">
        <v>102</v>
      </c>
      <c r="M4" s="65" t="s">
        <v>62</v>
      </c>
      <c r="N4" s="68" t="s">
        <v>3343</v>
      </c>
      <c r="O4" s="65" t="s">
        <v>62</v>
      </c>
      <c r="P4" s="65" t="s">
        <v>61</v>
      </c>
      <c r="Q4" s="65" t="s">
        <v>61</v>
      </c>
      <c r="R4" s="65" t="s">
        <v>61</v>
      </c>
      <c r="S4" s="65" t="s">
        <v>61</v>
      </c>
      <c r="T4" s="65" t="s">
        <v>62</v>
      </c>
      <c r="U4" s="65" t="s">
        <v>62</v>
      </c>
      <c r="V4" s="65" t="s">
        <v>62</v>
      </c>
      <c r="W4" s="65" t="s">
        <v>61</v>
      </c>
      <c r="X4" s="65" t="s">
        <v>536</v>
      </c>
      <c r="Y4" s="65" t="s">
        <v>76</v>
      </c>
      <c r="Z4" s="68" t="s">
        <v>3343</v>
      </c>
      <c r="AA4" s="65" t="s">
        <v>62</v>
      </c>
      <c r="AB4" s="65" t="s">
        <v>64</v>
      </c>
      <c r="AC4" s="65" t="s">
        <v>77</v>
      </c>
      <c r="AD4" s="65" t="s">
        <v>3343</v>
      </c>
      <c r="AE4" s="65" t="s">
        <v>62</v>
      </c>
      <c r="AF4" s="65" t="s">
        <v>62</v>
      </c>
      <c r="AG4" s="65" t="s">
        <v>61</v>
      </c>
      <c r="AH4" s="65" t="s">
        <v>3343</v>
      </c>
      <c r="AI4" s="65" t="s">
        <v>62</v>
      </c>
      <c r="AJ4" s="65" t="s">
        <v>162</v>
      </c>
      <c r="AK4" s="65" t="s">
        <v>72</v>
      </c>
      <c r="AL4" s="65" t="s">
        <v>3343</v>
      </c>
      <c r="AM4" s="65" t="s">
        <v>62</v>
      </c>
      <c r="AN4" s="59"/>
      <c r="AO4" s="59"/>
      <c r="AP4" s="59"/>
      <c r="AQ4" s="59"/>
      <c r="AR4" s="59"/>
      <c r="AS4" s="59"/>
      <c r="AT4" s="59"/>
      <c r="AU4" s="60"/>
    </row>
    <row r="5" spans="1:47" ht="168">
      <c r="A5" s="65" t="s">
        <v>3239</v>
      </c>
      <c r="B5" s="65" t="s">
        <v>3186</v>
      </c>
      <c r="C5" s="65" t="s">
        <v>2314</v>
      </c>
      <c r="D5" s="65" t="s">
        <v>2343</v>
      </c>
      <c r="E5" s="65" t="s">
        <v>2282</v>
      </c>
      <c r="F5" s="65" t="s">
        <v>149</v>
      </c>
      <c r="G5" s="65" t="s">
        <v>2704</v>
      </c>
      <c r="H5" s="65" t="s">
        <v>2308</v>
      </c>
      <c r="I5" s="65" t="s">
        <v>3058</v>
      </c>
      <c r="J5" s="65" t="s">
        <v>3984</v>
      </c>
      <c r="K5" s="65" t="s">
        <v>3986</v>
      </c>
      <c r="L5" s="65" t="s">
        <v>62</v>
      </c>
      <c r="M5" s="65" t="s">
        <v>62</v>
      </c>
      <c r="N5" s="65" t="s">
        <v>62</v>
      </c>
      <c r="O5" s="65" t="s">
        <v>61</v>
      </c>
      <c r="P5" s="65" t="s">
        <v>61</v>
      </c>
      <c r="Q5" s="65" t="s">
        <v>61</v>
      </c>
      <c r="R5" s="65" t="s">
        <v>61</v>
      </c>
      <c r="S5" s="65" t="s">
        <v>61</v>
      </c>
      <c r="T5" s="65" t="s">
        <v>62</v>
      </c>
      <c r="U5" s="65" t="s">
        <v>62</v>
      </c>
      <c r="V5" s="65" t="s">
        <v>62</v>
      </c>
      <c r="W5" s="65" t="s">
        <v>61</v>
      </c>
      <c r="X5" s="65" t="s">
        <v>536</v>
      </c>
      <c r="Y5" s="65" t="s">
        <v>76</v>
      </c>
      <c r="Z5" s="68" t="s">
        <v>3343</v>
      </c>
      <c r="AA5" s="65" t="s">
        <v>62</v>
      </c>
      <c r="AB5" s="65" t="s">
        <v>64</v>
      </c>
      <c r="AC5" s="65" t="s">
        <v>77</v>
      </c>
      <c r="AD5" s="65" t="s">
        <v>3343</v>
      </c>
      <c r="AE5" s="65" t="s">
        <v>62</v>
      </c>
      <c r="AF5" s="65" t="s">
        <v>61</v>
      </c>
      <c r="AG5" s="65" t="s">
        <v>3059</v>
      </c>
      <c r="AH5" s="65" t="s">
        <v>3343</v>
      </c>
      <c r="AI5" s="65" t="s">
        <v>62</v>
      </c>
      <c r="AJ5" s="65" t="s">
        <v>72</v>
      </c>
      <c r="AK5" s="65" t="s">
        <v>72</v>
      </c>
      <c r="AL5" s="65" t="s">
        <v>72</v>
      </c>
      <c r="AM5" s="65" t="s">
        <v>61</v>
      </c>
      <c r="AN5" s="62"/>
      <c r="AO5" s="62"/>
      <c r="AP5" s="62"/>
      <c r="AQ5" s="62"/>
      <c r="AR5" s="62"/>
      <c r="AS5" s="62"/>
      <c r="AT5" s="62"/>
      <c r="AU5" s="63"/>
    </row>
    <row r="6" spans="1:47" ht="168">
      <c r="A6" s="65" t="s">
        <v>3289</v>
      </c>
      <c r="B6" s="65" t="s">
        <v>3187</v>
      </c>
      <c r="C6" s="65" t="s">
        <v>2314</v>
      </c>
      <c r="D6" s="65" t="s">
        <v>2328</v>
      </c>
      <c r="E6" s="65" t="s">
        <v>2282</v>
      </c>
      <c r="F6" s="65" t="s">
        <v>149</v>
      </c>
      <c r="G6" s="65" t="s">
        <v>3983</v>
      </c>
      <c r="H6" s="65" t="s">
        <v>2308</v>
      </c>
      <c r="I6" s="65" t="s">
        <v>3048</v>
      </c>
      <c r="J6" s="65" t="s">
        <v>3984</v>
      </c>
      <c r="K6" s="65" t="s">
        <v>18</v>
      </c>
      <c r="L6" s="65" t="s">
        <v>62</v>
      </c>
      <c r="M6" s="65" t="s">
        <v>62</v>
      </c>
      <c r="N6" s="65" t="s">
        <v>62</v>
      </c>
      <c r="O6" s="65" t="s">
        <v>61</v>
      </c>
      <c r="P6" s="65" t="s">
        <v>61</v>
      </c>
      <c r="Q6" s="65" t="s">
        <v>61</v>
      </c>
      <c r="R6" s="65" t="s">
        <v>61</v>
      </c>
      <c r="S6" s="65" t="s">
        <v>61</v>
      </c>
      <c r="T6" s="65" t="s">
        <v>62</v>
      </c>
      <c r="U6" s="65" t="s">
        <v>62</v>
      </c>
      <c r="V6" s="65" t="s">
        <v>62</v>
      </c>
      <c r="W6" s="65" t="s">
        <v>61</v>
      </c>
      <c r="X6" s="65" t="s">
        <v>1295</v>
      </c>
      <c r="Y6" s="65" t="s">
        <v>76</v>
      </c>
      <c r="Z6" s="68" t="s">
        <v>3343</v>
      </c>
      <c r="AA6" s="65" t="s">
        <v>62</v>
      </c>
      <c r="AB6" s="65" t="s">
        <v>77</v>
      </c>
      <c r="AC6" s="65" t="s">
        <v>77</v>
      </c>
      <c r="AD6" s="65" t="s">
        <v>77</v>
      </c>
      <c r="AE6" s="65" t="s">
        <v>61</v>
      </c>
      <c r="AF6" s="65" t="s">
        <v>61</v>
      </c>
      <c r="AG6" s="65" t="s">
        <v>61</v>
      </c>
      <c r="AH6" s="65" t="s">
        <v>61</v>
      </c>
      <c r="AI6" s="65" t="s">
        <v>61</v>
      </c>
      <c r="AJ6" s="65" t="s">
        <v>72</v>
      </c>
      <c r="AK6" s="65" t="s">
        <v>72</v>
      </c>
      <c r="AL6" s="65" t="s">
        <v>72</v>
      </c>
      <c r="AM6" s="65" t="s">
        <v>61</v>
      </c>
      <c r="AN6" s="59"/>
      <c r="AO6" s="59"/>
      <c r="AP6" s="59"/>
      <c r="AQ6" s="59"/>
      <c r="AR6" s="59"/>
      <c r="AS6" s="59"/>
      <c r="AT6" s="59"/>
      <c r="AU6" s="60"/>
    </row>
    <row r="7" spans="1:47" ht="168">
      <c r="A7" s="65" t="s">
        <v>3291</v>
      </c>
      <c r="B7" s="65" t="s">
        <v>3187</v>
      </c>
      <c r="C7" s="65" t="s">
        <v>2314</v>
      </c>
      <c r="D7" s="65" t="s">
        <v>2346</v>
      </c>
      <c r="E7" s="65" t="s">
        <v>2282</v>
      </c>
      <c r="F7" s="65" t="s">
        <v>149</v>
      </c>
      <c r="G7" s="65" t="s">
        <v>3983</v>
      </c>
      <c r="H7" s="65" t="s">
        <v>2308</v>
      </c>
      <c r="I7" s="65" t="s">
        <v>3060</v>
      </c>
      <c r="J7" s="65" t="s">
        <v>3984</v>
      </c>
      <c r="K7" s="65" t="s">
        <v>19</v>
      </c>
      <c r="L7" s="65" t="s">
        <v>62</v>
      </c>
      <c r="M7" s="65" t="s">
        <v>62</v>
      </c>
      <c r="N7" s="65" t="s">
        <v>62</v>
      </c>
      <c r="O7" s="65" t="s">
        <v>61</v>
      </c>
      <c r="P7" s="65" t="s">
        <v>61</v>
      </c>
      <c r="Q7" s="65" t="s">
        <v>61</v>
      </c>
      <c r="R7" s="65" t="s">
        <v>61</v>
      </c>
      <c r="S7" s="65" t="s">
        <v>61</v>
      </c>
      <c r="T7" s="65" t="s">
        <v>62</v>
      </c>
      <c r="U7" s="65" t="s">
        <v>62</v>
      </c>
      <c r="V7" s="65" t="s">
        <v>62</v>
      </c>
      <c r="W7" s="65" t="s">
        <v>61</v>
      </c>
      <c r="X7" s="65" t="s">
        <v>76</v>
      </c>
      <c r="Y7" s="65" t="s">
        <v>76</v>
      </c>
      <c r="Z7" s="65" t="s">
        <v>76</v>
      </c>
      <c r="AA7" s="65" t="s">
        <v>61</v>
      </c>
      <c r="AB7" s="65" t="s">
        <v>64</v>
      </c>
      <c r="AC7" s="65" t="s">
        <v>77</v>
      </c>
      <c r="AD7" s="65" t="s">
        <v>3343</v>
      </c>
      <c r="AE7" s="65" t="s">
        <v>62</v>
      </c>
      <c r="AF7" s="65" t="s">
        <v>61</v>
      </c>
      <c r="AG7" s="65" t="s">
        <v>61</v>
      </c>
      <c r="AH7" s="65" t="s">
        <v>61</v>
      </c>
      <c r="AI7" s="65" t="s">
        <v>61</v>
      </c>
      <c r="AJ7" s="65" t="s">
        <v>72</v>
      </c>
      <c r="AK7" s="65" t="s">
        <v>72</v>
      </c>
      <c r="AL7" s="65" t="s">
        <v>72</v>
      </c>
      <c r="AM7" s="65" t="s">
        <v>61</v>
      </c>
      <c r="AN7" s="62"/>
      <c r="AO7" s="62"/>
      <c r="AP7" s="62"/>
      <c r="AQ7" s="62"/>
      <c r="AR7" s="62"/>
      <c r="AS7" s="62"/>
      <c r="AT7" s="62"/>
      <c r="AU7" s="63"/>
    </row>
    <row r="8" spans="1:47" ht="168">
      <c r="A8" s="65" t="s">
        <v>3304</v>
      </c>
      <c r="B8" s="65" t="s">
        <v>3192</v>
      </c>
      <c r="C8" s="65" t="s">
        <v>1743</v>
      </c>
      <c r="D8" s="65" t="s">
        <v>1734</v>
      </c>
      <c r="E8" s="65" t="s">
        <v>1721</v>
      </c>
      <c r="F8" s="65" t="s">
        <v>51</v>
      </c>
      <c r="G8" s="65" t="s">
        <v>3983</v>
      </c>
      <c r="H8" s="65" t="s">
        <v>1740</v>
      </c>
      <c r="I8" s="65" t="s">
        <v>1746</v>
      </c>
      <c r="J8" s="65" t="s">
        <v>3984</v>
      </c>
      <c r="K8" s="65" t="s">
        <v>3987</v>
      </c>
      <c r="L8" s="65" t="s">
        <v>62</v>
      </c>
      <c r="M8" s="65" t="s">
        <v>61</v>
      </c>
      <c r="N8" s="68" t="s">
        <v>3343</v>
      </c>
      <c r="O8" s="65" t="s">
        <v>62</v>
      </c>
      <c r="P8" s="65" t="s">
        <v>61</v>
      </c>
      <c r="Q8" s="65" t="s">
        <v>61</v>
      </c>
      <c r="R8" s="65" t="s">
        <v>61</v>
      </c>
      <c r="S8" s="65" t="s">
        <v>61</v>
      </c>
      <c r="T8" s="65" t="s">
        <v>62</v>
      </c>
      <c r="U8" s="65" t="s">
        <v>62</v>
      </c>
      <c r="V8" s="65" t="s">
        <v>62</v>
      </c>
      <c r="W8" s="65" t="s">
        <v>61</v>
      </c>
      <c r="X8" s="65" t="s">
        <v>76</v>
      </c>
      <c r="Y8" s="65" t="s">
        <v>138</v>
      </c>
      <c r="Z8" s="68" t="s">
        <v>3343</v>
      </c>
      <c r="AA8" s="65" t="s">
        <v>62</v>
      </c>
      <c r="AB8" s="65" t="s">
        <v>77</v>
      </c>
      <c r="AC8" s="65" t="s">
        <v>125</v>
      </c>
      <c r="AD8" s="65" t="s">
        <v>3343</v>
      </c>
      <c r="AE8" s="65" t="s">
        <v>62</v>
      </c>
      <c r="AF8" s="65" t="s">
        <v>61</v>
      </c>
      <c r="AG8" s="65" t="s">
        <v>62</v>
      </c>
      <c r="AH8" s="65" t="s">
        <v>3343</v>
      </c>
      <c r="AI8" s="65" t="s">
        <v>62</v>
      </c>
      <c r="AJ8" s="65" t="s">
        <v>72</v>
      </c>
      <c r="AK8" s="65" t="s">
        <v>72</v>
      </c>
      <c r="AL8" s="65" t="s">
        <v>72</v>
      </c>
      <c r="AM8" s="65" t="s">
        <v>61</v>
      </c>
      <c r="AN8" s="59"/>
      <c r="AO8" s="59"/>
      <c r="AP8" s="59"/>
      <c r="AQ8" s="59"/>
      <c r="AR8" s="59"/>
      <c r="AS8" s="59"/>
      <c r="AT8" s="59"/>
      <c r="AU8" s="60"/>
    </row>
    <row r="9" spans="1:47" ht="150.75">
      <c r="A9" s="65" t="s">
        <v>3305</v>
      </c>
      <c r="B9" s="65" t="s">
        <v>3192</v>
      </c>
      <c r="C9" s="65" t="s">
        <v>1743</v>
      </c>
      <c r="D9" s="65" t="s">
        <v>625</v>
      </c>
      <c r="E9" s="65" t="s">
        <v>1721</v>
      </c>
      <c r="F9" s="65" t="s">
        <v>51</v>
      </c>
      <c r="G9" s="65" t="s">
        <v>3983</v>
      </c>
      <c r="H9" s="65" t="s">
        <v>1740</v>
      </c>
      <c r="I9" s="65" t="s">
        <v>1749</v>
      </c>
      <c r="J9" s="65" t="s">
        <v>3984</v>
      </c>
      <c r="K9" s="65" t="s">
        <v>3988</v>
      </c>
      <c r="L9" s="65" t="s">
        <v>62</v>
      </c>
      <c r="M9" s="65" t="s">
        <v>62</v>
      </c>
      <c r="N9" s="65" t="s">
        <v>62</v>
      </c>
      <c r="O9" s="65" t="s">
        <v>61</v>
      </c>
      <c r="P9" s="65" t="s">
        <v>61</v>
      </c>
      <c r="Q9" s="65" t="s">
        <v>61</v>
      </c>
      <c r="R9" s="65" t="s">
        <v>61</v>
      </c>
      <c r="S9" s="65" t="s">
        <v>61</v>
      </c>
      <c r="T9" s="65" t="s">
        <v>62</v>
      </c>
      <c r="U9" s="65" t="s">
        <v>62</v>
      </c>
      <c r="V9" s="65" t="s">
        <v>62</v>
      </c>
      <c r="W9" s="65" t="s">
        <v>61</v>
      </c>
      <c r="X9" s="65" t="s">
        <v>76</v>
      </c>
      <c r="Y9" s="65" t="s">
        <v>1295</v>
      </c>
      <c r="Z9" s="68" t="s">
        <v>3343</v>
      </c>
      <c r="AA9" s="65" t="s">
        <v>62</v>
      </c>
      <c r="AB9" s="65" t="s">
        <v>77</v>
      </c>
      <c r="AC9" s="65" t="s">
        <v>64</v>
      </c>
      <c r="AD9" s="65" t="s">
        <v>3343</v>
      </c>
      <c r="AE9" s="65" t="s">
        <v>62</v>
      </c>
      <c r="AF9" s="65" t="s">
        <v>61</v>
      </c>
      <c r="AG9" s="65" t="s">
        <v>61</v>
      </c>
      <c r="AH9" s="65" t="s">
        <v>61</v>
      </c>
      <c r="AI9" s="65" t="s">
        <v>61</v>
      </c>
      <c r="AJ9" s="65" t="s">
        <v>72</v>
      </c>
      <c r="AK9" s="65" t="s">
        <v>162</v>
      </c>
      <c r="AL9" s="65" t="s">
        <v>3343</v>
      </c>
      <c r="AM9" s="65" t="s">
        <v>62</v>
      </c>
      <c r="AN9" s="62"/>
      <c r="AO9" s="62"/>
      <c r="AP9" s="62"/>
      <c r="AQ9" s="62"/>
      <c r="AR9" s="62"/>
      <c r="AS9" s="62"/>
      <c r="AT9" s="62"/>
      <c r="AU9" s="63"/>
    </row>
    <row r="10" spans="1:47" ht="200.25">
      <c r="A10" s="65" t="s">
        <v>3311</v>
      </c>
      <c r="B10" s="65" t="s">
        <v>3192</v>
      </c>
      <c r="C10" s="65" t="s">
        <v>2185</v>
      </c>
      <c r="D10" s="65" t="s">
        <v>2190</v>
      </c>
      <c r="E10" s="65" t="s">
        <v>2178</v>
      </c>
      <c r="F10" s="65" t="s">
        <v>51</v>
      </c>
      <c r="G10" s="65" t="s">
        <v>3983</v>
      </c>
      <c r="H10" s="65" t="s">
        <v>2180</v>
      </c>
      <c r="I10" s="65" t="s">
        <v>2996</v>
      </c>
      <c r="J10" s="65" t="s">
        <v>3984</v>
      </c>
      <c r="K10" s="65" t="s">
        <v>3985</v>
      </c>
      <c r="L10" s="65" t="s">
        <v>61</v>
      </c>
      <c r="M10" s="65" t="s">
        <v>62</v>
      </c>
      <c r="N10" s="68" t="s">
        <v>3343</v>
      </c>
      <c r="O10" s="65" t="s">
        <v>62</v>
      </c>
      <c r="P10" s="65" t="s">
        <v>61</v>
      </c>
      <c r="Q10" s="65" t="s">
        <v>61</v>
      </c>
      <c r="R10" s="65" t="s">
        <v>61</v>
      </c>
      <c r="S10" s="65" t="s">
        <v>61</v>
      </c>
      <c r="T10" s="65" t="s">
        <v>62</v>
      </c>
      <c r="U10" s="65" t="s">
        <v>62</v>
      </c>
      <c r="V10" s="65" t="s">
        <v>62</v>
      </c>
      <c r="W10" s="65" t="s">
        <v>61</v>
      </c>
      <c r="X10" s="65" t="s">
        <v>3989</v>
      </c>
      <c r="Y10" s="65" t="s">
        <v>76</v>
      </c>
      <c r="Z10" s="68" t="s">
        <v>3343</v>
      </c>
      <c r="AA10" s="65" t="s">
        <v>62</v>
      </c>
      <c r="AB10" s="65" t="s">
        <v>64</v>
      </c>
      <c r="AC10" s="65" t="s">
        <v>77</v>
      </c>
      <c r="AD10" s="65" t="s">
        <v>3343</v>
      </c>
      <c r="AE10" s="65" t="s">
        <v>62</v>
      </c>
      <c r="AF10" s="65" t="s">
        <v>62</v>
      </c>
      <c r="AG10" s="65" t="s">
        <v>61</v>
      </c>
      <c r="AH10" s="65" t="s">
        <v>3343</v>
      </c>
      <c r="AI10" s="65" t="s">
        <v>62</v>
      </c>
      <c r="AJ10" s="65" t="s">
        <v>66</v>
      </c>
      <c r="AK10" s="65" t="s">
        <v>72</v>
      </c>
      <c r="AL10" s="65" t="s">
        <v>3343</v>
      </c>
      <c r="AM10" s="65" t="s">
        <v>62</v>
      </c>
      <c r="AN10" s="59"/>
      <c r="AO10" s="59"/>
      <c r="AP10" s="59"/>
      <c r="AQ10" s="59"/>
      <c r="AR10" s="59"/>
      <c r="AS10" s="59"/>
      <c r="AT10" s="59"/>
      <c r="AU10" s="60"/>
    </row>
    <row r="11" spans="1:47" ht="168">
      <c r="A11" s="65" t="s">
        <v>3312</v>
      </c>
      <c r="B11" s="65" t="s">
        <v>3192</v>
      </c>
      <c r="C11" s="65" t="s">
        <v>2185</v>
      </c>
      <c r="D11" s="65" t="s">
        <v>597</v>
      </c>
      <c r="E11" s="65" t="s">
        <v>2178</v>
      </c>
      <c r="F11" s="65" t="s">
        <v>51</v>
      </c>
      <c r="G11" s="65" t="s">
        <v>3983</v>
      </c>
      <c r="H11" s="65" t="s">
        <v>2180</v>
      </c>
      <c r="I11" s="65" t="s">
        <v>3002</v>
      </c>
      <c r="J11" s="65" t="s">
        <v>3984</v>
      </c>
      <c r="K11" s="65" t="s">
        <v>3990</v>
      </c>
      <c r="L11" s="65" t="s">
        <v>61</v>
      </c>
      <c r="M11" s="65" t="s">
        <v>102</v>
      </c>
      <c r="N11" s="68" t="s">
        <v>3343</v>
      </c>
      <c r="O11" s="65" t="s">
        <v>62</v>
      </c>
      <c r="P11" s="65" t="s">
        <v>61</v>
      </c>
      <c r="Q11" s="65" t="s">
        <v>61</v>
      </c>
      <c r="R11" s="65" t="s">
        <v>61</v>
      </c>
      <c r="S11" s="65" t="s">
        <v>61</v>
      </c>
      <c r="T11" s="65" t="s">
        <v>62</v>
      </c>
      <c r="U11" s="65" t="s">
        <v>62</v>
      </c>
      <c r="V11" s="65" t="s">
        <v>62</v>
      </c>
      <c r="W11" s="65" t="s">
        <v>61</v>
      </c>
      <c r="X11" s="65" t="s">
        <v>138</v>
      </c>
      <c r="Y11" s="65" t="s">
        <v>138</v>
      </c>
      <c r="Z11" s="65" t="s">
        <v>138</v>
      </c>
      <c r="AA11" s="65" t="s">
        <v>61</v>
      </c>
      <c r="AB11" s="65" t="s">
        <v>64</v>
      </c>
      <c r="AC11" s="65" t="s">
        <v>125</v>
      </c>
      <c r="AD11" s="65" t="s">
        <v>3343</v>
      </c>
      <c r="AE11" s="65" t="s">
        <v>62</v>
      </c>
      <c r="AF11" s="65" t="s">
        <v>62</v>
      </c>
      <c r="AG11" s="65" t="s">
        <v>62</v>
      </c>
      <c r="AH11" s="65" t="s">
        <v>62</v>
      </c>
      <c r="AI11" s="65" t="s">
        <v>61</v>
      </c>
      <c r="AJ11" s="65" t="s">
        <v>66</v>
      </c>
      <c r="AK11" s="65" t="s">
        <v>72</v>
      </c>
      <c r="AL11" s="65" t="s">
        <v>3343</v>
      </c>
      <c r="AM11" s="65" t="s">
        <v>62</v>
      </c>
      <c r="AN11" s="62"/>
      <c r="AO11" s="62"/>
      <c r="AP11" s="62"/>
      <c r="AQ11" s="62"/>
      <c r="AR11" s="62"/>
      <c r="AS11" s="62"/>
      <c r="AT11" s="62"/>
      <c r="AU11" s="63"/>
    </row>
    <row r="12" spans="1:47" ht="318">
      <c r="A12" s="65" t="s">
        <v>3272</v>
      </c>
      <c r="B12" s="65" t="s">
        <v>3192</v>
      </c>
      <c r="C12" s="65" t="s">
        <v>2185</v>
      </c>
      <c r="D12" s="65" t="s">
        <v>2212</v>
      </c>
      <c r="E12" s="65" t="s">
        <v>2178</v>
      </c>
      <c r="F12" s="65" t="s">
        <v>51</v>
      </c>
      <c r="G12" s="65" t="s">
        <v>3983</v>
      </c>
      <c r="H12" s="65" t="s">
        <v>2180</v>
      </c>
      <c r="I12" s="65" t="s">
        <v>3005</v>
      </c>
      <c r="J12" s="65" t="s">
        <v>3984</v>
      </c>
      <c r="K12" s="65" t="s">
        <v>3991</v>
      </c>
      <c r="L12" s="65" t="s">
        <v>61</v>
      </c>
      <c r="M12" s="65" t="s">
        <v>61</v>
      </c>
      <c r="N12" s="65" t="s">
        <v>61</v>
      </c>
      <c r="O12" s="65" t="s">
        <v>61</v>
      </c>
      <c r="P12" s="65" t="s">
        <v>61</v>
      </c>
      <c r="Q12" s="65" t="s">
        <v>61</v>
      </c>
      <c r="R12" s="65" t="s">
        <v>61</v>
      </c>
      <c r="S12" s="65" t="s">
        <v>61</v>
      </c>
      <c r="T12" s="65" t="s">
        <v>62</v>
      </c>
      <c r="U12" s="65" t="s">
        <v>62</v>
      </c>
      <c r="V12" s="65" t="s">
        <v>62</v>
      </c>
      <c r="W12" s="65" t="s">
        <v>61</v>
      </c>
      <c r="X12" s="65" t="s">
        <v>3989</v>
      </c>
      <c r="Y12" s="65" t="s">
        <v>138</v>
      </c>
      <c r="Z12" s="68" t="s">
        <v>3343</v>
      </c>
      <c r="AA12" s="65" t="s">
        <v>62</v>
      </c>
      <c r="AB12" s="65" t="s">
        <v>64</v>
      </c>
      <c r="AC12" s="65" t="s">
        <v>64</v>
      </c>
      <c r="AD12" s="65" t="s">
        <v>64</v>
      </c>
      <c r="AE12" s="65" t="s">
        <v>61</v>
      </c>
      <c r="AF12" s="65" t="s">
        <v>62</v>
      </c>
      <c r="AG12" s="65" t="s">
        <v>3006</v>
      </c>
      <c r="AH12" s="65" t="s">
        <v>3343</v>
      </c>
      <c r="AI12" s="65" t="s">
        <v>62</v>
      </c>
      <c r="AJ12" s="65" t="s">
        <v>66</v>
      </c>
      <c r="AK12" s="65" t="s">
        <v>162</v>
      </c>
      <c r="AL12" s="65" t="s">
        <v>3343</v>
      </c>
      <c r="AM12" s="65" t="s">
        <v>62</v>
      </c>
      <c r="AN12" s="59"/>
      <c r="AO12" s="59"/>
      <c r="AP12" s="59"/>
      <c r="AQ12" s="59"/>
      <c r="AR12" s="59"/>
      <c r="AS12" s="59"/>
      <c r="AT12" s="59"/>
      <c r="AU12" s="60"/>
    </row>
    <row r="13" spans="1:47" ht="318">
      <c r="A13" s="65" t="s">
        <v>3273</v>
      </c>
      <c r="B13" s="65" t="s">
        <v>3192</v>
      </c>
      <c r="C13" s="65" t="s">
        <v>2185</v>
      </c>
      <c r="D13" s="65" t="s">
        <v>2220</v>
      </c>
      <c r="E13" s="65" t="s">
        <v>2178</v>
      </c>
      <c r="F13" s="65" t="s">
        <v>51</v>
      </c>
      <c r="G13" s="65" t="s">
        <v>3983</v>
      </c>
      <c r="H13" s="65" t="s">
        <v>2180</v>
      </c>
      <c r="I13" s="65" t="s">
        <v>3009</v>
      </c>
      <c r="J13" s="65" t="s">
        <v>3984</v>
      </c>
      <c r="K13" s="65" t="s">
        <v>3991</v>
      </c>
      <c r="L13" s="65" t="s">
        <v>61</v>
      </c>
      <c r="M13" s="65" t="s">
        <v>61</v>
      </c>
      <c r="N13" s="65" t="s">
        <v>61</v>
      </c>
      <c r="O13" s="65" t="s">
        <v>61</v>
      </c>
      <c r="P13" s="65" t="s">
        <v>61</v>
      </c>
      <c r="Q13" s="65" t="s">
        <v>61</v>
      </c>
      <c r="R13" s="65" t="s">
        <v>61</v>
      </c>
      <c r="S13" s="65" t="s">
        <v>61</v>
      </c>
      <c r="T13" s="65" t="s">
        <v>62</v>
      </c>
      <c r="U13" s="65" t="s">
        <v>62</v>
      </c>
      <c r="V13" s="65" t="s">
        <v>62</v>
      </c>
      <c r="W13" s="65" t="s">
        <v>61</v>
      </c>
      <c r="X13" s="65" t="s">
        <v>3989</v>
      </c>
      <c r="Y13" s="65" t="s">
        <v>138</v>
      </c>
      <c r="Z13" s="68" t="s">
        <v>3343</v>
      </c>
      <c r="AA13" s="65" t="s">
        <v>62</v>
      </c>
      <c r="AB13" s="65" t="s">
        <v>64</v>
      </c>
      <c r="AC13" s="65" t="s">
        <v>64</v>
      </c>
      <c r="AD13" s="65" t="s">
        <v>64</v>
      </c>
      <c r="AE13" s="65" t="s">
        <v>61</v>
      </c>
      <c r="AF13" s="65" t="s">
        <v>62</v>
      </c>
      <c r="AG13" s="65" t="s">
        <v>3006</v>
      </c>
      <c r="AH13" s="65" t="s">
        <v>3343</v>
      </c>
      <c r="AI13" s="65" t="s">
        <v>62</v>
      </c>
      <c r="AJ13" s="65" t="s">
        <v>66</v>
      </c>
      <c r="AK13" s="65" t="s">
        <v>162</v>
      </c>
      <c r="AL13" s="65" t="s">
        <v>3343</v>
      </c>
      <c r="AM13" s="65" t="s">
        <v>62</v>
      </c>
      <c r="AN13" s="62"/>
      <c r="AO13" s="62"/>
      <c r="AP13" s="62"/>
      <c r="AQ13" s="62"/>
      <c r="AR13" s="62"/>
      <c r="AS13" s="62"/>
      <c r="AT13" s="62"/>
      <c r="AU13" s="63"/>
    </row>
    <row r="14" spans="1:47" ht="168">
      <c r="A14" s="65" t="s">
        <v>3313</v>
      </c>
      <c r="B14" s="65" t="s">
        <v>3192</v>
      </c>
      <c r="C14" s="65" t="s">
        <v>2185</v>
      </c>
      <c r="D14" s="65" t="s">
        <v>2199</v>
      </c>
      <c r="E14" s="65" t="s">
        <v>2178</v>
      </c>
      <c r="F14" s="65" t="s">
        <v>51</v>
      </c>
      <c r="G14" s="65" t="s">
        <v>3983</v>
      </c>
      <c r="H14" s="65" t="s">
        <v>2180</v>
      </c>
      <c r="I14" s="65" t="s">
        <v>2999</v>
      </c>
      <c r="J14" s="65" t="s">
        <v>3984</v>
      </c>
      <c r="K14" s="65" t="s">
        <v>3988</v>
      </c>
      <c r="L14" s="65" t="s">
        <v>61</v>
      </c>
      <c r="M14" s="65" t="s">
        <v>61</v>
      </c>
      <c r="N14" s="65" t="s">
        <v>61</v>
      </c>
      <c r="O14" s="65" t="s">
        <v>61</v>
      </c>
      <c r="P14" s="65" t="s">
        <v>61</v>
      </c>
      <c r="Q14" s="65" t="s">
        <v>61</v>
      </c>
      <c r="R14" s="65" t="s">
        <v>61</v>
      </c>
      <c r="S14" s="65" t="s">
        <v>61</v>
      </c>
      <c r="T14" s="65" t="s">
        <v>62</v>
      </c>
      <c r="U14" s="65" t="s">
        <v>62</v>
      </c>
      <c r="V14" s="65" t="s">
        <v>62</v>
      </c>
      <c r="W14" s="65" t="s">
        <v>61</v>
      </c>
      <c r="X14" s="65" t="s">
        <v>3989</v>
      </c>
      <c r="Y14" s="65" t="s">
        <v>138</v>
      </c>
      <c r="Z14" s="68" t="s">
        <v>3343</v>
      </c>
      <c r="AA14" s="65" t="s">
        <v>62</v>
      </c>
      <c r="AB14" s="65" t="s">
        <v>64</v>
      </c>
      <c r="AC14" s="65" t="s">
        <v>125</v>
      </c>
      <c r="AD14" s="65" t="s">
        <v>3343</v>
      </c>
      <c r="AE14" s="65" t="s">
        <v>62</v>
      </c>
      <c r="AF14" s="65" t="s">
        <v>62</v>
      </c>
      <c r="AG14" s="65" t="s">
        <v>62</v>
      </c>
      <c r="AH14" s="65" t="s">
        <v>62</v>
      </c>
      <c r="AI14" s="65" t="s">
        <v>61</v>
      </c>
      <c r="AJ14" s="65" t="s">
        <v>66</v>
      </c>
      <c r="AK14" s="65" t="s">
        <v>162</v>
      </c>
      <c r="AL14" s="65" t="s">
        <v>3343</v>
      </c>
      <c r="AM14" s="65" t="s">
        <v>62</v>
      </c>
      <c r="AN14" s="59"/>
      <c r="AO14" s="59"/>
      <c r="AP14" s="59"/>
      <c r="AQ14" s="59"/>
      <c r="AR14" s="59"/>
      <c r="AS14" s="59"/>
      <c r="AT14" s="59"/>
      <c r="AU14" s="60"/>
    </row>
    <row r="15" spans="1:47" ht="200.25">
      <c r="A15" s="65" t="s">
        <v>3320</v>
      </c>
      <c r="B15" s="65" t="s">
        <v>3186</v>
      </c>
      <c r="C15" s="65" t="s">
        <v>2185</v>
      </c>
      <c r="D15" s="65" t="s">
        <v>591</v>
      </c>
      <c r="E15" s="65" t="s">
        <v>2178</v>
      </c>
      <c r="F15" s="65" t="s">
        <v>51</v>
      </c>
      <c r="G15" s="65" t="s">
        <v>51</v>
      </c>
      <c r="H15" s="65" t="s">
        <v>2180</v>
      </c>
      <c r="I15" s="65" t="s">
        <v>3000</v>
      </c>
      <c r="J15" s="65" t="s">
        <v>3984</v>
      </c>
      <c r="K15" s="65" t="s">
        <v>3985</v>
      </c>
      <c r="L15" s="65" t="s">
        <v>61</v>
      </c>
      <c r="M15" s="65" t="s">
        <v>62</v>
      </c>
      <c r="N15" s="68" t="s">
        <v>3343</v>
      </c>
      <c r="O15" s="65" t="s">
        <v>62</v>
      </c>
      <c r="P15" s="65" t="s">
        <v>61</v>
      </c>
      <c r="Q15" s="65" t="s">
        <v>61</v>
      </c>
      <c r="R15" s="65" t="s">
        <v>61</v>
      </c>
      <c r="S15" s="65" t="s">
        <v>61</v>
      </c>
      <c r="T15" s="65" t="s">
        <v>62</v>
      </c>
      <c r="U15" s="65" t="s">
        <v>62</v>
      </c>
      <c r="V15" s="65" t="s">
        <v>62</v>
      </c>
      <c r="W15" s="65" t="s">
        <v>61</v>
      </c>
      <c r="X15" s="65" t="s">
        <v>138</v>
      </c>
      <c r="Y15" s="65" t="s">
        <v>76</v>
      </c>
      <c r="Z15" s="68" t="s">
        <v>3343</v>
      </c>
      <c r="AA15" s="65" t="s">
        <v>62</v>
      </c>
      <c r="AB15" s="65" t="s">
        <v>64</v>
      </c>
      <c r="AC15" s="65" t="s">
        <v>73</v>
      </c>
      <c r="AD15" s="65" t="s">
        <v>3343</v>
      </c>
      <c r="AE15" s="65" t="s">
        <v>62</v>
      </c>
      <c r="AF15" s="65" t="s">
        <v>62</v>
      </c>
      <c r="AG15" s="65" t="s">
        <v>61</v>
      </c>
      <c r="AH15" s="65" t="s">
        <v>3343</v>
      </c>
      <c r="AI15" s="65" t="s">
        <v>62</v>
      </c>
      <c r="AJ15" s="65" t="s">
        <v>66</v>
      </c>
      <c r="AK15" s="65" t="s">
        <v>72</v>
      </c>
      <c r="AL15" s="65" t="s">
        <v>3343</v>
      </c>
      <c r="AM15" s="65" t="s">
        <v>62</v>
      </c>
      <c r="AN15" s="62"/>
      <c r="AO15" s="62"/>
      <c r="AP15" s="62"/>
      <c r="AQ15" s="62"/>
      <c r="AR15" s="62"/>
      <c r="AS15" s="62"/>
      <c r="AT15" s="62"/>
      <c r="AU15" s="63"/>
    </row>
    <row r="16" spans="1:47" ht="200.25">
      <c r="A16" s="65" t="s">
        <v>3323</v>
      </c>
      <c r="B16" s="65" t="s">
        <v>3192</v>
      </c>
      <c r="C16" s="65" t="s">
        <v>1489</v>
      </c>
      <c r="D16" s="65" t="s">
        <v>1469</v>
      </c>
      <c r="E16" s="65" t="s">
        <v>1454</v>
      </c>
      <c r="F16" s="65" t="s">
        <v>51</v>
      </c>
      <c r="G16" s="65" t="s">
        <v>3983</v>
      </c>
      <c r="H16" s="65" t="s">
        <v>1484</v>
      </c>
      <c r="I16" s="65" t="s">
        <v>1494</v>
      </c>
      <c r="J16" s="65" t="s">
        <v>3984</v>
      </c>
      <c r="K16" s="65" t="s">
        <v>3985</v>
      </c>
      <c r="L16" s="65" t="s">
        <v>102</v>
      </c>
      <c r="M16" s="65" t="s">
        <v>62</v>
      </c>
      <c r="N16" s="68" t="s">
        <v>3343</v>
      </c>
      <c r="O16" s="65" t="s">
        <v>62</v>
      </c>
      <c r="P16" s="65" t="s">
        <v>61</v>
      </c>
      <c r="Q16" s="65" t="s">
        <v>61</v>
      </c>
      <c r="R16" s="65" t="s">
        <v>61</v>
      </c>
      <c r="S16" s="65" t="s">
        <v>61</v>
      </c>
      <c r="T16" s="65" t="s">
        <v>62</v>
      </c>
      <c r="U16" s="65" t="s">
        <v>62</v>
      </c>
      <c r="V16" s="65" t="s">
        <v>62</v>
      </c>
      <c r="W16" s="65" t="s">
        <v>61</v>
      </c>
      <c r="X16" s="65" t="s">
        <v>63</v>
      </c>
      <c r="Y16" s="65" t="s">
        <v>1295</v>
      </c>
      <c r="Z16" s="68" t="s">
        <v>3343</v>
      </c>
      <c r="AA16" s="65" t="s">
        <v>62</v>
      </c>
      <c r="AB16" s="65" t="s">
        <v>64</v>
      </c>
      <c r="AC16" s="65" t="s">
        <v>125</v>
      </c>
      <c r="AD16" s="65" t="s">
        <v>3343</v>
      </c>
      <c r="AE16" s="65" t="s">
        <v>62</v>
      </c>
      <c r="AF16" s="65" t="s">
        <v>62</v>
      </c>
      <c r="AG16" s="65" t="s">
        <v>61</v>
      </c>
      <c r="AH16" s="65" t="s">
        <v>3343</v>
      </c>
      <c r="AI16" s="65" t="s">
        <v>62</v>
      </c>
      <c r="AJ16" s="65" t="s">
        <v>162</v>
      </c>
      <c r="AK16" s="65" t="s">
        <v>72</v>
      </c>
      <c r="AL16" s="65" t="s">
        <v>3343</v>
      </c>
      <c r="AM16" s="65" t="s">
        <v>62</v>
      </c>
      <c r="AN16" s="59"/>
      <c r="AO16" s="59"/>
      <c r="AP16" s="59"/>
      <c r="AQ16" s="59"/>
      <c r="AR16" s="59"/>
      <c r="AS16" s="59"/>
      <c r="AT16" s="59"/>
      <c r="AU16" s="60"/>
    </row>
    <row r="17" spans="1:47" ht="168">
      <c r="A17" s="65" t="s">
        <v>3324</v>
      </c>
      <c r="B17" s="65" t="s">
        <v>3192</v>
      </c>
      <c r="C17" s="65" t="s">
        <v>1489</v>
      </c>
      <c r="D17" s="65" t="s">
        <v>1520</v>
      </c>
      <c r="E17" s="65" t="s">
        <v>1454</v>
      </c>
      <c r="F17" s="65" t="s">
        <v>51</v>
      </c>
      <c r="G17" s="65" t="s">
        <v>3983</v>
      </c>
      <c r="H17" s="65" t="s">
        <v>1484</v>
      </c>
      <c r="I17" s="65" t="s">
        <v>1521</v>
      </c>
      <c r="J17" s="65" t="s">
        <v>3984</v>
      </c>
      <c r="K17" s="65" t="s">
        <v>3992</v>
      </c>
      <c r="L17" s="65" t="s">
        <v>62</v>
      </c>
      <c r="M17" s="65" t="s">
        <v>62</v>
      </c>
      <c r="N17" s="65" t="s">
        <v>62</v>
      </c>
      <c r="O17" s="65" t="s">
        <v>61</v>
      </c>
      <c r="P17" s="65" t="s">
        <v>61</v>
      </c>
      <c r="Q17" s="65" t="s">
        <v>61</v>
      </c>
      <c r="R17" s="65" t="s">
        <v>61</v>
      </c>
      <c r="S17" s="65" t="s">
        <v>61</v>
      </c>
      <c r="T17" s="65" t="s">
        <v>62</v>
      </c>
      <c r="U17" s="65" t="s">
        <v>62</v>
      </c>
      <c r="V17" s="65" t="s">
        <v>62</v>
      </c>
      <c r="W17" s="65" t="s">
        <v>61</v>
      </c>
      <c r="X17" s="65" t="s">
        <v>222</v>
      </c>
      <c r="Y17" s="65" t="s">
        <v>1295</v>
      </c>
      <c r="Z17" s="68" t="s">
        <v>3343</v>
      </c>
      <c r="AA17" s="65" t="s">
        <v>62</v>
      </c>
      <c r="AB17" s="65" t="s">
        <v>77</v>
      </c>
      <c r="AC17" s="65" t="s">
        <v>125</v>
      </c>
      <c r="AD17" s="65" t="s">
        <v>3343</v>
      </c>
      <c r="AE17" s="65" t="s">
        <v>62</v>
      </c>
      <c r="AF17" s="65" t="s">
        <v>61</v>
      </c>
      <c r="AG17" s="65" t="s">
        <v>61</v>
      </c>
      <c r="AH17" s="65" t="s">
        <v>61</v>
      </c>
      <c r="AI17" s="65" t="s">
        <v>61</v>
      </c>
      <c r="AJ17" s="65" t="s">
        <v>72</v>
      </c>
      <c r="AK17" s="65" t="s">
        <v>72</v>
      </c>
      <c r="AL17" s="65" t="s">
        <v>72</v>
      </c>
      <c r="AM17" s="65" t="s">
        <v>61</v>
      </c>
      <c r="AN17" s="62"/>
      <c r="AO17" s="62"/>
      <c r="AP17" s="62"/>
      <c r="AQ17" s="62"/>
      <c r="AR17" s="62"/>
      <c r="AS17" s="62"/>
      <c r="AT17" s="62"/>
      <c r="AU17" s="63"/>
    </row>
    <row r="18" spans="1:47" ht="200.25">
      <c r="A18" s="65" t="s">
        <v>3325</v>
      </c>
      <c r="B18" s="65" t="s">
        <v>3186</v>
      </c>
      <c r="C18" s="65" t="s">
        <v>1489</v>
      </c>
      <c r="D18" s="65" t="s">
        <v>1463</v>
      </c>
      <c r="E18" s="65" t="s">
        <v>1454</v>
      </c>
      <c r="F18" s="65" t="s">
        <v>51</v>
      </c>
      <c r="G18" s="65" t="s">
        <v>51</v>
      </c>
      <c r="H18" s="65" t="s">
        <v>1484</v>
      </c>
      <c r="I18" s="65" t="s">
        <v>1490</v>
      </c>
      <c r="J18" s="65" t="s">
        <v>3984</v>
      </c>
      <c r="K18" s="65" t="s">
        <v>3985</v>
      </c>
      <c r="L18" s="65" t="s">
        <v>102</v>
      </c>
      <c r="M18" s="65" t="s">
        <v>62</v>
      </c>
      <c r="N18" s="68" t="s">
        <v>3343</v>
      </c>
      <c r="O18" s="65" t="s">
        <v>62</v>
      </c>
      <c r="P18" s="65" t="s">
        <v>61</v>
      </c>
      <c r="Q18" s="65" t="s">
        <v>61</v>
      </c>
      <c r="R18" s="65" t="s">
        <v>61</v>
      </c>
      <c r="S18" s="65" t="s">
        <v>61</v>
      </c>
      <c r="T18" s="65" t="s">
        <v>62</v>
      </c>
      <c r="U18" s="65" t="s">
        <v>62</v>
      </c>
      <c r="V18" s="65" t="s">
        <v>62</v>
      </c>
      <c r="W18" s="65" t="s">
        <v>61</v>
      </c>
      <c r="X18" s="65" t="s">
        <v>138</v>
      </c>
      <c r="Y18" s="65" t="s">
        <v>76</v>
      </c>
      <c r="Z18" s="68" t="s">
        <v>3343</v>
      </c>
      <c r="AA18" s="65" t="s">
        <v>62</v>
      </c>
      <c r="AB18" s="65" t="s">
        <v>125</v>
      </c>
      <c r="AC18" s="65" t="s">
        <v>77</v>
      </c>
      <c r="AD18" s="65" t="s">
        <v>3343</v>
      </c>
      <c r="AE18" s="65" t="s">
        <v>62</v>
      </c>
      <c r="AF18" s="65" t="s">
        <v>62</v>
      </c>
      <c r="AG18" s="65" t="s">
        <v>61</v>
      </c>
      <c r="AH18" s="65" t="s">
        <v>3343</v>
      </c>
      <c r="AI18" s="65" t="s">
        <v>62</v>
      </c>
      <c r="AJ18" s="65" t="s">
        <v>162</v>
      </c>
      <c r="AK18" s="65" t="s">
        <v>72</v>
      </c>
      <c r="AL18" s="65" t="s">
        <v>3343</v>
      </c>
      <c r="AM18" s="65" t="s">
        <v>62</v>
      </c>
      <c r="AN18" s="59"/>
      <c r="AO18" s="59"/>
      <c r="AP18" s="59"/>
      <c r="AQ18" s="59"/>
      <c r="AR18" s="59"/>
      <c r="AS18" s="59"/>
      <c r="AT18" s="59"/>
      <c r="AU18" s="60"/>
    </row>
    <row r="19" spans="1:47" ht="150.75">
      <c r="A19" s="65" t="s">
        <v>3237</v>
      </c>
      <c r="B19" s="65" t="s">
        <v>3186</v>
      </c>
      <c r="C19" s="65" t="s">
        <v>1489</v>
      </c>
      <c r="D19" s="65" t="s">
        <v>1513</v>
      </c>
      <c r="E19" s="65" t="s">
        <v>1454</v>
      </c>
      <c r="F19" s="65" t="s">
        <v>51</v>
      </c>
      <c r="G19" s="65" t="s">
        <v>51</v>
      </c>
      <c r="H19" s="65" t="s">
        <v>1484</v>
      </c>
      <c r="I19" s="65" t="s">
        <v>1514</v>
      </c>
      <c r="J19" s="65" t="s">
        <v>3984</v>
      </c>
      <c r="K19" s="65" t="s">
        <v>3993</v>
      </c>
      <c r="L19" s="65" t="s">
        <v>62</v>
      </c>
      <c r="M19" s="65" t="s">
        <v>62</v>
      </c>
      <c r="N19" s="65" t="s">
        <v>62</v>
      </c>
      <c r="O19" s="65" t="s">
        <v>61</v>
      </c>
      <c r="P19" s="65" t="s">
        <v>61</v>
      </c>
      <c r="Q19" s="65" t="s">
        <v>61</v>
      </c>
      <c r="R19" s="65" t="s">
        <v>61</v>
      </c>
      <c r="S19" s="65" t="s">
        <v>61</v>
      </c>
      <c r="T19" s="65" t="s">
        <v>62</v>
      </c>
      <c r="U19" s="65" t="s">
        <v>62</v>
      </c>
      <c r="V19" s="65" t="s">
        <v>62</v>
      </c>
      <c r="W19" s="65" t="s">
        <v>61</v>
      </c>
      <c r="X19" s="65" t="s">
        <v>222</v>
      </c>
      <c r="Y19" s="65" t="s">
        <v>76</v>
      </c>
      <c r="Z19" s="68" t="s">
        <v>3343</v>
      </c>
      <c r="AA19" s="65" t="s">
        <v>62</v>
      </c>
      <c r="AB19" s="65" t="s">
        <v>77</v>
      </c>
      <c r="AC19" s="65" t="s">
        <v>77</v>
      </c>
      <c r="AD19" s="65" t="s">
        <v>77</v>
      </c>
      <c r="AE19" s="65" t="s">
        <v>61</v>
      </c>
      <c r="AF19" s="65" t="s">
        <v>61</v>
      </c>
      <c r="AG19" s="65" t="s">
        <v>2903</v>
      </c>
      <c r="AH19" s="65" t="s">
        <v>3343</v>
      </c>
      <c r="AI19" s="65" t="s">
        <v>62</v>
      </c>
      <c r="AJ19" s="65" t="s">
        <v>72</v>
      </c>
      <c r="AK19" s="65" t="s">
        <v>72</v>
      </c>
      <c r="AL19" s="65" t="s">
        <v>72</v>
      </c>
      <c r="AM19" s="65" t="s">
        <v>61</v>
      </c>
      <c r="AN19" s="62"/>
      <c r="AO19" s="62"/>
      <c r="AP19" s="62"/>
      <c r="AQ19" s="62"/>
      <c r="AR19" s="62"/>
      <c r="AS19" s="62"/>
      <c r="AT19" s="62"/>
      <c r="AU19" s="63"/>
    </row>
    <row r="20" spans="1:47" ht="250.5">
      <c r="A20" s="65" t="s">
        <v>3327</v>
      </c>
      <c r="B20" s="65" t="s">
        <v>3187</v>
      </c>
      <c r="C20" s="65" t="s">
        <v>1489</v>
      </c>
      <c r="D20" s="65" t="s">
        <v>1516</v>
      </c>
      <c r="E20" s="65" t="s">
        <v>1454</v>
      </c>
      <c r="F20" s="65" t="s">
        <v>51</v>
      </c>
      <c r="G20" s="65" t="s">
        <v>3983</v>
      </c>
      <c r="H20" s="65" t="s">
        <v>1484</v>
      </c>
      <c r="I20" s="65" t="s">
        <v>1517</v>
      </c>
      <c r="J20" s="65" t="s">
        <v>3984</v>
      </c>
      <c r="K20" s="65" t="s">
        <v>18</v>
      </c>
      <c r="L20" s="65" t="s">
        <v>61</v>
      </c>
      <c r="M20" s="65" t="s">
        <v>61</v>
      </c>
      <c r="N20" s="65" t="s">
        <v>61</v>
      </c>
      <c r="O20" s="65" t="s">
        <v>61</v>
      </c>
      <c r="P20" s="65" t="s">
        <v>61</v>
      </c>
      <c r="Q20" s="65" t="s">
        <v>61</v>
      </c>
      <c r="R20" s="65" t="s">
        <v>61</v>
      </c>
      <c r="S20" s="65" t="s">
        <v>61</v>
      </c>
      <c r="T20" s="65" t="s">
        <v>62</v>
      </c>
      <c r="U20" s="65" t="s">
        <v>62</v>
      </c>
      <c r="V20" s="65" t="s">
        <v>62</v>
      </c>
      <c r="W20" s="65" t="s">
        <v>61</v>
      </c>
      <c r="X20" s="65" t="s">
        <v>3328</v>
      </c>
      <c r="Y20" s="65" t="s">
        <v>3994</v>
      </c>
      <c r="Z20" s="68" t="s">
        <v>3343</v>
      </c>
      <c r="AA20" s="65" t="s">
        <v>62</v>
      </c>
      <c r="AB20" s="65" t="s">
        <v>64</v>
      </c>
      <c r="AC20" s="65" t="s">
        <v>64</v>
      </c>
      <c r="AD20" s="65" t="s">
        <v>64</v>
      </c>
      <c r="AE20" s="65" t="s">
        <v>61</v>
      </c>
      <c r="AF20" s="65" t="s">
        <v>62</v>
      </c>
      <c r="AG20" s="65" t="s">
        <v>62</v>
      </c>
      <c r="AH20" s="65" t="s">
        <v>62</v>
      </c>
      <c r="AI20" s="65" t="s">
        <v>61</v>
      </c>
      <c r="AJ20" s="65" t="s">
        <v>66</v>
      </c>
      <c r="AK20" s="65" t="s">
        <v>66</v>
      </c>
      <c r="AL20" s="65" t="s">
        <v>66</v>
      </c>
      <c r="AM20" s="65" t="s">
        <v>61</v>
      </c>
      <c r="AN20" s="59"/>
      <c r="AO20" s="59"/>
      <c r="AP20" s="59"/>
      <c r="AQ20" s="59"/>
      <c r="AR20" s="59"/>
      <c r="AS20" s="59"/>
      <c r="AT20" s="59"/>
      <c r="AU20" s="60"/>
    </row>
    <row r="21" spans="1:47" ht="168">
      <c r="A21" s="65" t="s">
        <v>3333</v>
      </c>
      <c r="B21" s="65" t="s">
        <v>3192</v>
      </c>
      <c r="C21" s="65" t="s">
        <v>1634</v>
      </c>
      <c r="D21" s="65" t="s">
        <v>1646</v>
      </c>
      <c r="E21" s="65" t="s">
        <v>1454</v>
      </c>
      <c r="F21" s="65" t="s">
        <v>180</v>
      </c>
      <c r="G21" s="65" t="s">
        <v>3983</v>
      </c>
      <c r="H21" s="65" t="s">
        <v>1628</v>
      </c>
      <c r="I21" s="65" t="s">
        <v>1647</v>
      </c>
      <c r="J21" s="65" t="s">
        <v>3984</v>
      </c>
      <c r="K21" s="65" t="s">
        <v>15</v>
      </c>
      <c r="L21" s="65" t="s">
        <v>62</v>
      </c>
      <c r="M21" s="65" t="s">
        <v>61</v>
      </c>
      <c r="N21" s="68" t="s">
        <v>3343</v>
      </c>
      <c r="O21" s="65" t="s">
        <v>62</v>
      </c>
      <c r="P21" s="65" t="s">
        <v>61</v>
      </c>
      <c r="Q21" s="65" t="s">
        <v>61</v>
      </c>
      <c r="R21" s="65" t="s">
        <v>61</v>
      </c>
      <c r="S21" s="65" t="s">
        <v>61</v>
      </c>
      <c r="T21" s="65" t="s">
        <v>62</v>
      </c>
      <c r="U21" s="65" t="s">
        <v>62</v>
      </c>
      <c r="V21" s="65" t="s">
        <v>62</v>
      </c>
      <c r="W21" s="65" t="s">
        <v>61</v>
      </c>
      <c r="X21" s="65" t="s">
        <v>76</v>
      </c>
      <c r="Y21" s="65" t="s">
        <v>76</v>
      </c>
      <c r="Z21" s="65" t="s">
        <v>76</v>
      </c>
      <c r="AA21" s="65" t="s">
        <v>61</v>
      </c>
      <c r="AB21" s="65" t="s">
        <v>77</v>
      </c>
      <c r="AC21" s="65" t="s">
        <v>77</v>
      </c>
      <c r="AD21" s="65" t="s">
        <v>77</v>
      </c>
      <c r="AE21" s="65" t="s">
        <v>61</v>
      </c>
      <c r="AF21" s="65" t="s">
        <v>61</v>
      </c>
      <c r="AG21" s="65" t="s">
        <v>61</v>
      </c>
      <c r="AH21" s="65" t="s">
        <v>61</v>
      </c>
      <c r="AI21" s="65" t="s">
        <v>61</v>
      </c>
      <c r="AJ21" s="65" t="s">
        <v>72</v>
      </c>
      <c r="AK21" s="65" t="s">
        <v>72</v>
      </c>
      <c r="AL21" s="65" t="s">
        <v>72</v>
      </c>
      <c r="AM21" s="65" t="s">
        <v>61</v>
      </c>
      <c r="AN21" s="62"/>
      <c r="AO21" s="62"/>
      <c r="AP21" s="62"/>
      <c r="AQ21" s="62"/>
      <c r="AR21" s="62"/>
      <c r="AS21" s="62"/>
      <c r="AT21" s="62"/>
      <c r="AU21" s="63"/>
    </row>
    <row r="22" spans="1:47" ht="200.25">
      <c r="A22" s="65" t="s">
        <v>3341</v>
      </c>
      <c r="B22" s="65" t="s">
        <v>3192</v>
      </c>
      <c r="C22" s="65" t="s">
        <v>2172</v>
      </c>
      <c r="D22" s="65" t="s">
        <v>2137</v>
      </c>
      <c r="E22" s="65" t="s">
        <v>2120</v>
      </c>
      <c r="F22" s="65" t="s">
        <v>149</v>
      </c>
      <c r="G22" s="65" t="s">
        <v>3983</v>
      </c>
      <c r="H22" s="65" t="s">
        <v>2168</v>
      </c>
      <c r="I22" s="65" t="s">
        <v>2177</v>
      </c>
      <c r="J22" s="65" t="s">
        <v>3984</v>
      </c>
      <c r="K22" s="65" t="s">
        <v>3985</v>
      </c>
      <c r="L22" s="65" t="s">
        <v>61</v>
      </c>
      <c r="M22" s="65" t="s">
        <v>62</v>
      </c>
      <c r="N22" s="68" t="s">
        <v>3343</v>
      </c>
      <c r="O22" s="65" t="s">
        <v>62</v>
      </c>
      <c r="P22" s="65" t="s">
        <v>61</v>
      </c>
      <c r="Q22" s="65" t="s">
        <v>61</v>
      </c>
      <c r="R22" s="65" t="s">
        <v>61</v>
      </c>
      <c r="S22" s="65" t="s">
        <v>61</v>
      </c>
      <c r="T22" s="65" t="s">
        <v>62</v>
      </c>
      <c r="U22" s="65" t="s">
        <v>62</v>
      </c>
      <c r="V22" s="65" t="s">
        <v>62</v>
      </c>
      <c r="W22" s="65" t="s">
        <v>61</v>
      </c>
      <c r="X22" s="65" t="s">
        <v>3994</v>
      </c>
      <c r="Y22" s="65" t="s">
        <v>76</v>
      </c>
      <c r="Z22" s="68" t="s">
        <v>3343</v>
      </c>
      <c r="AA22" s="65" t="s">
        <v>62</v>
      </c>
      <c r="AB22" s="65" t="s">
        <v>64</v>
      </c>
      <c r="AC22" s="65" t="s">
        <v>77</v>
      </c>
      <c r="AD22" s="65" t="s">
        <v>3343</v>
      </c>
      <c r="AE22" s="65" t="s">
        <v>62</v>
      </c>
      <c r="AF22" s="65" t="s">
        <v>62</v>
      </c>
      <c r="AG22" s="65" t="s">
        <v>61</v>
      </c>
      <c r="AH22" s="65" t="s">
        <v>3343</v>
      </c>
      <c r="AI22" s="65" t="s">
        <v>62</v>
      </c>
      <c r="AJ22" s="65" t="s">
        <v>66</v>
      </c>
      <c r="AK22" s="65" t="s">
        <v>72</v>
      </c>
      <c r="AL22" s="65" t="s">
        <v>3343</v>
      </c>
      <c r="AM22" s="65" t="s">
        <v>62</v>
      </c>
      <c r="AN22" s="59"/>
      <c r="AO22" s="59"/>
      <c r="AP22" s="59"/>
      <c r="AQ22" s="59"/>
      <c r="AR22" s="59"/>
      <c r="AS22" s="59"/>
      <c r="AT22" s="59"/>
      <c r="AU22" s="60"/>
    </row>
    <row r="23" spans="1:47" ht="168">
      <c r="A23" s="65" t="s">
        <v>3342</v>
      </c>
      <c r="B23" s="65" t="s">
        <v>3187</v>
      </c>
      <c r="C23" s="65" t="s">
        <v>2172</v>
      </c>
      <c r="D23" s="65" t="s">
        <v>2133</v>
      </c>
      <c r="E23" s="65" t="s">
        <v>2120</v>
      </c>
      <c r="F23" s="65" t="s">
        <v>149</v>
      </c>
      <c r="G23" s="65" t="s">
        <v>3983</v>
      </c>
      <c r="H23" s="65" t="s">
        <v>2168</v>
      </c>
      <c r="I23" s="65" t="s">
        <v>2174</v>
      </c>
      <c r="J23" s="65" t="s">
        <v>3984</v>
      </c>
      <c r="K23" s="65" t="s">
        <v>3992</v>
      </c>
      <c r="L23" s="65" t="s">
        <v>61</v>
      </c>
      <c r="M23" s="65" t="s">
        <v>61</v>
      </c>
      <c r="N23" s="65" t="s">
        <v>61</v>
      </c>
      <c r="O23" s="65" t="s">
        <v>61</v>
      </c>
      <c r="P23" s="65" t="s">
        <v>61</v>
      </c>
      <c r="Q23" s="65" t="s">
        <v>61</v>
      </c>
      <c r="R23" s="65" t="s">
        <v>61</v>
      </c>
      <c r="S23" s="65" t="s">
        <v>61</v>
      </c>
      <c r="T23" s="65" t="s">
        <v>62</v>
      </c>
      <c r="U23" s="65" t="s">
        <v>62</v>
      </c>
      <c r="V23" s="65" t="s">
        <v>62</v>
      </c>
      <c r="W23" s="65" t="s">
        <v>61</v>
      </c>
      <c r="X23" s="65" t="s">
        <v>3994</v>
      </c>
      <c r="Y23" s="65" t="s">
        <v>76</v>
      </c>
      <c r="Z23" s="68" t="s">
        <v>3343</v>
      </c>
      <c r="AA23" s="65" t="s">
        <v>62</v>
      </c>
      <c r="AB23" s="65" t="s">
        <v>64</v>
      </c>
      <c r="AC23" s="65" t="s">
        <v>77</v>
      </c>
      <c r="AD23" s="65" t="s">
        <v>3343</v>
      </c>
      <c r="AE23" s="65" t="s">
        <v>62</v>
      </c>
      <c r="AF23" s="65" t="s">
        <v>62</v>
      </c>
      <c r="AG23" s="65" t="s">
        <v>62</v>
      </c>
      <c r="AH23" s="65" t="s">
        <v>62</v>
      </c>
      <c r="AI23" s="65" t="s">
        <v>61</v>
      </c>
      <c r="AJ23" s="65" t="s">
        <v>66</v>
      </c>
      <c r="AK23" s="65" t="s">
        <v>66</v>
      </c>
      <c r="AL23" s="65" t="s">
        <v>66</v>
      </c>
      <c r="AM23" s="65" t="s">
        <v>61</v>
      </c>
      <c r="AN23" s="62"/>
      <c r="AO23" s="62"/>
      <c r="AP23" s="62"/>
      <c r="AQ23" s="62"/>
      <c r="AR23" s="62"/>
      <c r="AS23" s="62"/>
      <c r="AT23" s="62"/>
      <c r="AU23" s="63"/>
    </row>
    <row r="24" spans="1:47" ht="168">
      <c r="A24" s="65" t="s">
        <v>3344</v>
      </c>
      <c r="B24" s="65" t="s">
        <v>3186</v>
      </c>
      <c r="C24" s="65" t="s">
        <v>2172</v>
      </c>
      <c r="D24" s="65" t="s">
        <v>2129</v>
      </c>
      <c r="E24" s="65" t="s">
        <v>2120</v>
      </c>
      <c r="F24" s="65" t="s">
        <v>149</v>
      </c>
      <c r="G24" s="65" t="s">
        <v>2704</v>
      </c>
      <c r="H24" s="65" t="s">
        <v>2168</v>
      </c>
      <c r="I24" s="65" t="s">
        <v>2173</v>
      </c>
      <c r="J24" s="65" t="s">
        <v>3984</v>
      </c>
      <c r="K24" s="65" t="s">
        <v>3995</v>
      </c>
      <c r="L24" s="65" t="s">
        <v>62</v>
      </c>
      <c r="M24" s="65" t="s">
        <v>61</v>
      </c>
      <c r="N24" s="68" t="s">
        <v>3343</v>
      </c>
      <c r="O24" s="65" t="s">
        <v>62</v>
      </c>
      <c r="P24" s="65" t="s">
        <v>61</v>
      </c>
      <c r="Q24" s="65" t="s">
        <v>61</v>
      </c>
      <c r="R24" s="65" t="s">
        <v>61</v>
      </c>
      <c r="S24" s="65" t="s">
        <v>61</v>
      </c>
      <c r="T24" s="65" t="s">
        <v>62</v>
      </c>
      <c r="U24" s="65" t="s">
        <v>62</v>
      </c>
      <c r="V24" s="65" t="s">
        <v>62</v>
      </c>
      <c r="W24" s="65" t="s">
        <v>61</v>
      </c>
      <c r="X24" s="65" t="s">
        <v>76</v>
      </c>
      <c r="Y24" s="65" t="s">
        <v>76</v>
      </c>
      <c r="Z24" s="65" t="s">
        <v>76</v>
      </c>
      <c r="AA24" s="65" t="s">
        <v>61</v>
      </c>
      <c r="AB24" s="65" t="s">
        <v>77</v>
      </c>
      <c r="AC24" s="65" t="s">
        <v>77</v>
      </c>
      <c r="AD24" s="65" t="s">
        <v>77</v>
      </c>
      <c r="AE24" s="65" t="s">
        <v>61</v>
      </c>
      <c r="AF24" s="65" t="s">
        <v>61</v>
      </c>
      <c r="AG24" s="65" t="s">
        <v>62</v>
      </c>
      <c r="AH24" s="65" t="s">
        <v>3343</v>
      </c>
      <c r="AI24" s="65" t="s">
        <v>62</v>
      </c>
      <c r="AJ24" s="65" t="s">
        <v>72</v>
      </c>
      <c r="AK24" s="65" t="s">
        <v>66</v>
      </c>
      <c r="AL24" s="65" t="s">
        <v>3343</v>
      </c>
      <c r="AM24" s="65" t="s">
        <v>62</v>
      </c>
      <c r="AN24" s="59"/>
      <c r="AO24" s="59"/>
      <c r="AP24" s="59"/>
      <c r="AQ24" s="59"/>
      <c r="AR24" s="59"/>
      <c r="AS24" s="59"/>
      <c r="AT24" s="59"/>
      <c r="AU24" s="60"/>
    </row>
    <row r="25" spans="1:47" ht="216.75">
      <c r="A25" s="65" t="s">
        <v>3345</v>
      </c>
      <c r="B25" s="65" t="s">
        <v>3192</v>
      </c>
      <c r="C25" s="65" t="s">
        <v>473</v>
      </c>
      <c r="D25" s="65" t="s">
        <v>357</v>
      </c>
      <c r="E25" s="65" t="s">
        <v>436</v>
      </c>
      <c r="F25" s="65" t="s">
        <v>80</v>
      </c>
      <c r="G25" s="65" t="s">
        <v>3983</v>
      </c>
      <c r="H25" s="65" t="s">
        <v>469</v>
      </c>
      <c r="I25" s="65" t="s">
        <v>479</v>
      </c>
      <c r="J25" s="65" t="s">
        <v>3984</v>
      </c>
      <c r="K25" s="65" t="s">
        <v>3985</v>
      </c>
      <c r="L25" s="65" t="s">
        <v>61</v>
      </c>
      <c r="M25" s="65" t="s">
        <v>62</v>
      </c>
      <c r="N25" s="68" t="s">
        <v>3343</v>
      </c>
      <c r="O25" s="65" t="s">
        <v>62</v>
      </c>
      <c r="P25" s="65" t="s">
        <v>61</v>
      </c>
      <c r="Q25" s="65" t="s">
        <v>61</v>
      </c>
      <c r="R25" s="65" t="s">
        <v>61</v>
      </c>
      <c r="S25" s="65" t="s">
        <v>61</v>
      </c>
      <c r="T25" s="65" t="s">
        <v>62</v>
      </c>
      <c r="U25" s="65" t="s">
        <v>62</v>
      </c>
      <c r="V25" s="65" t="s">
        <v>62</v>
      </c>
      <c r="W25" s="65" t="s">
        <v>61</v>
      </c>
      <c r="X25" s="65" t="s">
        <v>3996</v>
      </c>
      <c r="Y25" s="65" t="s">
        <v>76</v>
      </c>
      <c r="Z25" s="68" t="s">
        <v>3343</v>
      </c>
      <c r="AA25" s="65" t="s">
        <v>62</v>
      </c>
      <c r="AB25" s="65" t="s">
        <v>64</v>
      </c>
      <c r="AC25" s="65" t="s">
        <v>77</v>
      </c>
      <c r="AD25" s="65" t="s">
        <v>3343</v>
      </c>
      <c r="AE25" s="65" t="s">
        <v>62</v>
      </c>
      <c r="AF25" s="65" t="s">
        <v>62</v>
      </c>
      <c r="AG25" s="65" t="s">
        <v>61</v>
      </c>
      <c r="AH25" s="65" t="s">
        <v>3343</v>
      </c>
      <c r="AI25" s="65" t="s">
        <v>62</v>
      </c>
      <c r="AJ25" s="65" t="s">
        <v>66</v>
      </c>
      <c r="AK25" s="65" t="s">
        <v>72</v>
      </c>
      <c r="AL25" s="65" t="s">
        <v>3343</v>
      </c>
      <c r="AM25" s="65" t="s">
        <v>62</v>
      </c>
      <c r="AN25" s="62"/>
      <c r="AO25" s="62"/>
      <c r="AP25" s="62"/>
      <c r="AQ25" s="62"/>
      <c r="AR25" s="62"/>
      <c r="AS25" s="62"/>
      <c r="AT25" s="62"/>
      <c r="AU25" s="63"/>
    </row>
    <row r="26" spans="1:47" ht="284.25">
      <c r="A26" s="65" t="s">
        <v>3241</v>
      </c>
      <c r="B26" s="65" t="s">
        <v>3187</v>
      </c>
      <c r="C26" s="65" t="s">
        <v>473</v>
      </c>
      <c r="D26" s="65" t="s">
        <v>355</v>
      </c>
      <c r="E26" s="65" t="s">
        <v>436</v>
      </c>
      <c r="F26" s="65" t="s">
        <v>80</v>
      </c>
      <c r="G26" s="65" t="s">
        <v>3983</v>
      </c>
      <c r="H26" s="65" t="s">
        <v>469</v>
      </c>
      <c r="I26" s="65" t="s">
        <v>476</v>
      </c>
      <c r="J26" s="65" t="s">
        <v>3984</v>
      </c>
      <c r="K26" s="65" t="s">
        <v>3985</v>
      </c>
      <c r="L26" s="65" t="s">
        <v>61</v>
      </c>
      <c r="M26" s="65" t="s">
        <v>62</v>
      </c>
      <c r="N26" s="68" t="s">
        <v>3343</v>
      </c>
      <c r="O26" s="65" t="s">
        <v>62</v>
      </c>
      <c r="P26" s="65" t="s">
        <v>61</v>
      </c>
      <c r="Q26" s="65" t="s">
        <v>61</v>
      </c>
      <c r="R26" s="65" t="s">
        <v>61</v>
      </c>
      <c r="S26" s="65" t="s">
        <v>61</v>
      </c>
      <c r="T26" s="65" t="s">
        <v>62</v>
      </c>
      <c r="U26" s="65" t="s">
        <v>62</v>
      </c>
      <c r="V26" s="65" t="s">
        <v>62</v>
      </c>
      <c r="W26" s="65" t="s">
        <v>61</v>
      </c>
      <c r="X26" s="65" t="s">
        <v>3997</v>
      </c>
      <c r="Y26" s="65" t="s">
        <v>2729</v>
      </c>
      <c r="Z26" s="68" t="s">
        <v>3343</v>
      </c>
      <c r="AA26" s="65" t="s">
        <v>62</v>
      </c>
      <c r="AB26" s="65" t="s">
        <v>64</v>
      </c>
      <c r="AC26" s="65" t="s">
        <v>77</v>
      </c>
      <c r="AD26" s="65" t="s">
        <v>3343</v>
      </c>
      <c r="AE26" s="65" t="s">
        <v>62</v>
      </c>
      <c r="AF26" s="65" t="s">
        <v>62</v>
      </c>
      <c r="AG26" s="65" t="s">
        <v>2730</v>
      </c>
      <c r="AH26" s="65" t="s">
        <v>3343</v>
      </c>
      <c r="AI26" s="65" t="s">
        <v>62</v>
      </c>
      <c r="AJ26" s="65" t="s">
        <v>66</v>
      </c>
      <c r="AK26" s="65" t="s">
        <v>72</v>
      </c>
      <c r="AL26" s="65" t="s">
        <v>3343</v>
      </c>
      <c r="AM26" s="65" t="s">
        <v>62</v>
      </c>
      <c r="AN26" s="59"/>
      <c r="AO26" s="59"/>
      <c r="AP26" s="59"/>
      <c r="AQ26" s="59"/>
      <c r="AR26" s="59"/>
      <c r="AS26" s="59"/>
      <c r="AT26" s="59"/>
      <c r="AU26" s="60"/>
    </row>
    <row r="27" spans="1:47" ht="183.75">
      <c r="A27" s="65" t="s">
        <v>3353</v>
      </c>
      <c r="B27" s="65" t="s">
        <v>3192</v>
      </c>
      <c r="C27" s="65" t="s">
        <v>1462</v>
      </c>
      <c r="D27" s="65" t="s">
        <v>1469</v>
      </c>
      <c r="E27" s="65" t="s">
        <v>1454</v>
      </c>
      <c r="F27" s="65" t="s">
        <v>51</v>
      </c>
      <c r="G27" s="65" t="s">
        <v>3983</v>
      </c>
      <c r="H27" s="65" t="s">
        <v>1456</v>
      </c>
      <c r="I27" s="65" t="s">
        <v>1470</v>
      </c>
      <c r="J27" s="65" t="s">
        <v>3984</v>
      </c>
      <c r="K27" s="65" t="s">
        <v>3998</v>
      </c>
      <c r="L27" s="65" t="s">
        <v>102</v>
      </c>
      <c r="M27" s="65" t="s">
        <v>62</v>
      </c>
      <c r="N27" s="68" t="s">
        <v>3343</v>
      </c>
      <c r="O27" s="65" t="s">
        <v>62</v>
      </c>
      <c r="P27" s="65" t="s">
        <v>61</v>
      </c>
      <c r="Q27" s="65" t="s">
        <v>61</v>
      </c>
      <c r="R27" s="65" t="s">
        <v>61</v>
      </c>
      <c r="S27" s="65" t="s">
        <v>61</v>
      </c>
      <c r="T27" s="65" t="s">
        <v>62</v>
      </c>
      <c r="U27" s="65" t="s">
        <v>62</v>
      </c>
      <c r="V27" s="65" t="s">
        <v>62</v>
      </c>
      <c r="W27" s="65" t="s">
        <v>61</v>
      </c>
      <c r="X27" s="65" t="s">
        <v>3354</v>
      </c>
      <c r="Y27" s="65" t="s">
        <v>1295</v>
      </c>
      <c r="Z27" s="68" t="s">
        <v>3343</v>
      </c>
      <c r="AA27" s="65" t="s">
        <v>62</v>
      </c>
      <c r="AB27" s="65" t="s">
        <v>125</v>
      </c>
      <c r="AC27" s="65" t="s">
        <v>125</v>
      </c>
      <c r="AD27" s="65" t="s">
        <v>125</v>
      </c>
      <c r="AE27" s="65" t="s">
        <v>61</v>
      </c>
      <c r="AF27" s="65" t="s">
        <v>62</v>
      </c>
      <c r="AG27" s="65" t="s">
        <v>61</v>
      </c>
      <c r="AH27" s="65" t="s">
        <v>3343</v>
      </c>
      <c r="AI27" s="65" t="s">
        <v>62</v>
      </c>
      <c r="AJ27" s="65" t="s">
        <v>162</v>
      </c>
      <c r="AK27" s="65" t="s">
        <v>72</v>
      </c>
      <c r="AL27" s="65" t="s">
        <v>3343</v>
      </c>
      <c r="AM27" s="65" t="s">
        <v>62</v>
      </c>
      <c r="AN27" s="62"/>
      <c r="AO27" s="62"/>
      <c r="AP27" s="62"/>
      <c r="AQ27" s="62"/>
      <c r="AR27" s="62"/>
      <c r="AS27" s="62"/>
      <c r="AT27" s="62"/>
      <c r="AU27" s="63"/>
    </row>
    <row r="28" spans="1:47" ht="200.25">
      <c r="A28" s="65" t="s">
        <v>3357</v>
      </c>
      <c r="B28" s="65" t="s">
        <v>3186</v>
      </c>
      <c r="C28" s="65" t="s">
        <v>1462</v>
      </c>
      <c r="D28" s="65" t="s">
        <v>1463</v>
      </c>
      <c r="E28" s="65" t="s">
        <v>1454</v>
      </c>
      <c r="F28" s="65" t="s">
        <v>51</v>
      </c>
      <c r="G28" s="65" t="s">
        <v>51</v>
      </c>
      <c r="H28" s="65" t="s">
        <v>1456</v>
      </c>
      <c r="I28" s="65" t="s">
        <v>1464</v>
      </c>
      <c r="J28" s="65" t="s">
        <v>3984</v>
      </c>
      <c r="K28" s="65" t="s">
        <v>3985</v>
      </c>
      <c r="L28" s="65" t="s">
        <v>102</v>
      </c>
      <c r="M28" s="65" t="s">
        <v>62</v>
      </c>
      <c r="N28" s="68" t="s">
        <v>3343</v>
      </c>
      <c r="O28" s="65" t="s">
        <v>62</v>
      </c>
      <c r="P28" s="65" t="s">
        <v>61</v>
      </c>
      <c r="Q28" s="65" t="s">
        <v>61</v>
      </c>
      <c r="R28" s="65" t="s">
        <v>61</v>
      </c>
      <c r="S28" s="65" t="s">
        <v>61</v>
      </c>
      <c r="T28" s="65" t="s">
        <v>62</v>
      </c>
      <c r="U28" s="65" t="s">
        <v>62</v>
      </c>
      <c r="V28" s="65" t="s">
        <v>62</v>
      </c>
      <c r="W28" s="65" t="s">
        <v>61</v>
      </c>
      <c r="X28" s="65" t="s">
        <v>3354</v>
      </c>
      <c r="Y28" s="65" t="s">
        <v>76</v>
      </c>
      <c r="Z28" s="68" t="s">
        <v>3343</v>
      </c>
      <c r="AA28" s="65" t="s">
        <v>62</v>
      </c>
      <c r="AB28" s="65" t="s">
        <v>125</v>
      </c>
      <c r="AC28" s="65" t="s">
        <v>77</v>
      </c>
      <c r="AD28" s="65" t="s">
        <v>3343</v>
      </c>
      <c r="AE28" s="65" t="s">
        <v>62</v>
      </c>
      <c r="AF28" s="65" t="s">
        <v>62</v>
      </c>
      <c r="AG28" s="65" t="s">
        <v>61</v>
      </c>
      <c r="AH28" s="65" t="s">
        <v>3343</v>
      </c>
      <c r="AI28" s="65" t="s">
        <v>62</v>
      </c>
      <c r="AJ28" s="65" t="s">
        <v>162</v>
      </c>
      <c r="AK28" s="65" t="s">
        <v>72</v>
      </c>
      <c r="AL28" s="65" t="s">
        <v>3343</v>
      </c>
      <c r="AM28" s="65" t="s">
        <v>62</v>
      </c>
      <c r="AN28" s="59"/>
      <c r="AO28" s="59"/>
      <c r="AP28" s="59"/>
      <c r="AQ28" s="59"/>
      <c r="AR28" s="59"/>
      <c r="AS28" s="59"/>
      <c r="AT28" s="59"/>
      <c r="AU28" s="60"/>
    </row>
    <row r="29" spans="1:47" ht="200.25">
      <c r="A29" s="65" t="s">
        <v>3358</v>
      </c>
      <c r="B29" s="65" t="s">
        <v>3187</v>
      </c>
      <c r="C29" s="65" t="s">
        <v>1462</v>
      </c>
      <c r="D29" s="65" t="s">
        <v>1466</v>
      </c>
      <c r="E29" s="65" t="s">
        <v>1454</v>
      </c>
      <c r="F29" s="65" t="s">
        <v>51</v>
      </c>
      <c r="G29" s="65" t="s">
        <v>3983</v>
      </c>
      <c r="H29" s="65" t="s">
        <v>1456</v>
      </c>
      <c r="I29" s="65" t="s">
        <v>1467</v>
      </c>
      <c r="J29" s="65" t="s">
        <v>3984</v>
      </c>
      <c r="K29" s="65" t="s">
        <v>3985</v>
      </c>
      <c r="L29" s="65" t="s">
        <v>61</v>
      </c>
      <c r="M29" s="65" t="s">
        <v>62</v>
      </c>
      <c r="N29" s="68" t="s">
        <v>3343</v>
      </c>
      <c r="O29" s="65" t="s">
        <v>62</v>
      </c>
      <c r="P29" s="65" t="s">
        <v>61</v>
      </c>
      <c r="Q29" s="65" t="s">
        <v>61</v>
      </c>
      <c r="R29" s="65" t="s">
        <v>61</v>
      </c>
      <c r="S29" s="65" t="s">
        <v>61</v>
      </c>
      <c r="T29" s="65" t="s">
        <v>62</v>
      </c>
      <c r="U29" s="65" t="s">
        <v>62</v>
      </c>
      <c r="V29" s="65" t="s">
        <v>62</v>
      </c>
      <c r="W29" s="65" t="s">
        <v>61</v>
      </c>
      <c r="X29" s="65" t="s">
        <v>3359</v>
      </c>
      <c r="Y29" s="65" t="s">
        <v>76</v>
      </c>
      <c r="Z29" s="68" t="s">
        <v>3343</v>
      </c>
      <c r="AA29" s="65" t="s">
        <v>62</v>
      </c>
      <c r="AB29" s="65" t="s">
        <v>64</v>
      </c>
      <c r="AC29" s="65" t="s">
        <v>77</v>
      </c>
      <c r="AD29" s="65" t="s">
        <v>3343</v>
      </c>
      <c r="AE29" s="65" t="s">
        <v>62</v>
      </c>
      <c r="AF29" s="65" t="s">
        <v>62</v>
      </c>
      <c r="AG29" s="65" t="s">
        <v>61</v>
      </c>
      <c r="AH29" s="65" t="s">
        <v>3343</v>
      </c>
      <c r="AI29" s="65" t="s">
        <v>62</v>
      </c>
      <c r="AJ29" s="65" t="s">
        <v>66</v>
      </c>
      <c r="AK29" s="65" t="s">
        <v>72</v>
      </c>
      <c r="AL29" s="65" t="s">
        <v>3343</v>
      </c>
      <c r="AM29" s="65" t="s">
        <v>62</v>
      </c>
      <c r="AN29" s="62"/>
      <c r="AO29" s="62"/>
      <c r="AP29" s="62"/>
      <c r="AQ29" s="62"/>
      <c r="AR29" s="62"/>
      <c r="AS29" s="62"/>
      <c r="AT29" s="62"/>
      <c r="AU29" s="63"/>
    </row>
    <row r="30" spans="1:47" ht="150.75">
      <c r="A30" s="65" t="s">
        <v>3258</v>
      </c>
      <c r="B30" s="65" t="s">
        <v>3187</v>
      </c>
      <c r="C30" s="65" t="s">
        <v>1462</v>
      </c>
      <c r="D30" s="65" t="s">
        <v>922</v>
      </c>
      <c r="E30" s="65" t="s">
        <v>1454</v>
      </c>
      <c r="F30" s="65" t="s">
        <v>51</v>
      </c>
      <c r="G30" s="65" t="s">
        <v>3983</v>
      </c>
      <c r="H30" s="65" t="s">
        <v>1456</v>
      </c>
      <c r="I30" s="65" t="s">
        <v>1481</v>
      </c>
      <c r="J30" s="65" t="s">
        <v>3984</v>
      </c>
      <c r="K30" s="65" t="s">
        <v>20</v>
      </c>
      <c r="L30" s="65" t="s">
        <v>62</v>
      </c>
      <c r="M30" s="65" t="s">
        <v>62</v>
      </c>
      <c r="N30" s="65" t="s">
        <v>62</v>
      </c>
      <c r="O30" s="65" t="s">
        <v>61</v>
      </c>
      <c r="P30" s="65" t="s">
        <v>61</v>
      </c>
      <c r="Q30" s="65" t="s">
        <v>61</v>
      </c>
      <c r="R30" s="65" t="s">
        <v>61</v>
      </c>
      <c r="S30" s="65" t="s">
        <v>61</v>
      </c>
      <c r="T30" s="65" t="s">
        <v>62</v>
      </c>
      <c r="U30" s="65" t="s">
        <v>62</v>
      </c>
      <c r="V30" s="65" t="s">
        <v>62</v>
      </c>
      <c r="W30" s="65" t="s">
        <v>61</v>
      </c>
      <c r="X30" s="65" t="s">
        <v>76</v>
      </c>
      <c r="Y30" s="65" t="s">
        <v>76</v>
      </c>
      <c r="Z30" s="65" t="s">
        <v>76</v>
      </c>
      <c r="AA30" s="65" t="s">
        <v>61</v>
      </c>
      <c r="AB30" s="65" t="s">
        <v>77</v>
      </c>
      <c r="AC30" s="65" t="s">
        <v>77</v>
      </c>
      <c r="AD30" s="65" t="s">
        <v>77</v>
      </c>
      <c r="AE30" s="65" t="s">
        <v>61</v>
      </c>
      <c r="AF30" s="65" t="s">
        <v>61</v>
      </c>
      <c r="AG30" s="65" t="s">
        <v>2681</v>
      </c>
      <c r="AH30" s="65" t="s">
        <v>3343</v>
      </c>
      <c r="AI30" s="65" t="s">
        <v>62</v>
      </c>
      <c r="AJ30" s="65" t="s">
        <v>72</v>
      </c>
      <c r="AK30" s="65" t="s">
        <v>72</v>
      </c>
      <c r="AL30" s="65" t="s">
        <v>72</v>
      </c>
      <c r="AM30" s="65" t="s">
        <v>61</v>
      </c>
      <c r="AN30" s="59"/>
      <c r="AO30" s="59"/>
      <c r="AP30" s="59"/>
      <c r="AQ30" s="59"/>
      <c r="AR30" s="59"/>
      <c r="AS30" s="59"/>
      <c r="AT30" s="59"/>
      <c r="AU30" s="60"/>
    </row>
    <row r="31" spans="1:47" ht="250.5">
      <c r="A31" s="65" t="s">
        <v>3235</v>
      </c>
      <c r="B31" s="65" t="s">
        <v>3186</v>
      </c>
      <c r="C31" s="65" t="s">
        <v>1077</v>
      </c>
      <c r="D31" s="65" t="s">
        <v>517</v>
      </c>
      <c r="E31" s="65" t="s">
        <v>1070</v>
      </c>
      <c r="F31" s="65" t="s">
        <v>51</v>
      </c>
      <c r="G31" s="65" t="s">
        <v>51</v>
      </c>
      <c r="H31" s="65" t="s">
        <v>1072</v>
      </c>
      <c r="I31" s="65" t="s">
        <v>1078</v>
      </c>
      <c r="J31" s="65" t="s">
        <v>3984</v>
      </c>
      <c r="K31" s="65" t="s">
        <v>16</v>
      </c>
      <c r="L31" s="65" t="s">
        <v>62</v>
      </c>
      <c r="M31" s="65" t="s">
        <v>62</v>
      </c>
      <c r="N31" s="65" t="s">
        <v>62</v>
      </c>
      <c r="O31" s="65" t="s">
        <v>61</v>
      </c>
      <c r="P31" s="65" t="s">
        <v>61</v>
      </c>
      <c r="Q31" s="65" t="s">
        <v>61</v>
      </c>
      <c r="R31" s="65" t="s">
        <v>61</v>
      </c>
      <c r="S31" s="65" t="s">
        <v>61</v>
      </c>
      <c r="T31" s="65" t="s">
        <v>62</v>
      </c>
      <c r="U31" s="65" t="s">
        <v>62</v>
      </c>
      <c r="V31" s="65" t="s">
        <v>62</v>
      </c>
      <c r="W31" s="65" t="s">
        <v>61</v>
      </c>
      <c r="X31" s="65" t="s">
        <v>76</v>
      </c>
      <c r="Y31" s="65" t="s">
        <v>76</v>
      </c>
      <c r="Z31" s="65" t="s">
        <v>76</v>
      </c>
      <c r="AA31" s="65" t="s">
        <v>61</v>
      </c>
      <c r="AB31" s="65" t="s">
        <v>77</v>
      </c>
      <c r="AC31" s="65" t="s">
        <v>77</v>
      </c>
      <c r="AD31" s="65" t="s">
        <v>77</v>
      </c>
      <c r="AE31" s="65" t="s">
        <v>61</v>
      </c>
      <c r="AF31" s="65" t="s">
        <v>61</v>
      </c>
      <c r="AG31" s="65" t="s">
        <v>61</v>
      </c>
      <c r="AH31" s="65" t="s">
        <v>61</v>
      </c>
      <c r="AI31" s="65" t="s">
        <v>61</v>
      </c>
      <c r="AJ31" s="65" t="s">
        <v>72</v>
      </c>
      <c r="AK31" s="65" t="s">
        <v>72</v>
      </c>
      <c r="AL31" s="65" t="s">
        <v>72</v>
      </c>
      <c r="AM31" s="65" t="s">
        <v>61</v>
      </c>
      <c r="AN31" s="62"/>
      <c r="AO31" s="62"/>
      <c r="AP31" s="62"/>
      <c r="AQ31" s="62"/>
      <c r="AR31" s="62"/>
      <c r="AS31" s="62"/>
      <c r="AT31" s="62"/>
      <c r="AU31" s="63"/>
    </row>
    <row r="32" spans="1:47" ht="200.25">
      <c r="A32" s="65" t="s">
        <v>3365</v>
      </c>
      <c r="B32" s="65" t="s">
        <v>3192</v>
      </c>
      <c r="C32" s="65" t="s">
        <v>547</v>
      </c>
      <c r="D32" s="65" t="s">
        <v>552</v>
      </c>
      <c r="E32" s="65" t="s">
        <v>540</v>
      </c>
      <c r="F32" s="65" t="s">
        <v>149</v>
      </c>
      <c r="G32" s="65" t="s">
        <v>3983</v>
      </c>
      <c r="H32" s="65" t="s">
        <v>542</v>
      </c>
      <c r="I32" s="65" t="s">
        <v>553</v>
      </c>
      <c r="J32" s="65" t="s">
        <v>3984</v>
      </c>
      <c r="K32" s="65" t="s">
        <v>3985</v>
      </c>
      <c r="L32" s="65" t="s">
        <v>102</v>
      </c>
      <c r="M32" s="65" t="s">
        <v>62</v>
      </c>
      <c r="N32" s="68" t="s">
        <v>3343</v>
      </c>
      <c r="O32" s="65" t="s">
        <v>62</v>
      </c>
      <c r="P32" s="65" t="s">
        <v>61</v>
      </c>
      <c r="Q32" s="65" t="s">
        <v>61</v>
      </c>
      <c r="R32" s="65" t="s">
        <v>61</v>
      </c>
      <c r="S32" s="65" t="s">
        <v>61</v>
      </c>
      <c r="T32" s="65" t="s">
        <v>62</v>
      </c>
      <c r="U32" s="65" t="s">
        <v>62</v>
      </c>
      <c r="V32" s="65" t="s">
        <v>62</v>
      </c>
      <c r="W32" s="65" t="s">
        <v>61</v>
      </c>
      <c r="X32" s="65" t="s">
        <v>63</v>
      </c>
      <c r="Y32" s="65" t="s">
        <v>3280</v>
      </c>
      <c r="Z32" s="68" t="s">
        <v>3343</v>
      </c>
      <c r="AA32" s="65" t="s">
        <v>62</v>
      </c>
      <c r="AB32" s="65" t="s">
        <v>64</v>
      </c>
      <c r="AC32" s="65" t="s">
        <v>77</v>
      </c>
      <c r="AD32" s="65" t="s">
        <v>3343</v>
      </c>
      <c r="AE32" s="65" t="s">
        <v>62</v>
      </c>
      <c r="AF32" s="65" t="s">
        <v>62</v>
      </c>
      <c r="AG32" s="65" t="s">
        <v>61</v>
      </c>
      <c r="AH32" s="65" t="s">
        <v>3343</v>
      </c>
      <c r="AI32" s="65" t="s">
        <v>62</v>
      </c>
      <c r="AJ32" s="65" t="s">
        <v>162</v>
      </c>
      <c r="AK32" s="65" t="s">
        <v>72</v>
      </c>
      <c r="AL32" s="65" t="s">
        <v>3343</v>
      </c>
      <c r="AM32" s="65" t="s">
        <v>62</v>
      </c>
      <c r="AN32" s="59"/>
      <c r="AO32" s="59"/>
      <c r="AP32" s="59"/>
      <c r="AQ32" s="59"/>
      <c r="AR32" s="59"/>
      <c r="AS32" s="59"/>
      <c r="AT32" s="59"/>
      <c r="AU32" s="60"/>
    </row>
    <row r="33" spans="1:47" ht="168">
      <c r="A33" s="65" t="s">
        <v>3366</v>
      </c>
      <c r="B33" s="65" t="s">
        <v>3186</v>
      </c>
      <c r="C33" s="65" t="s">
        <v>547</v>
      </c>
      <c r="D33" s="65" t="s">
        <v>548</v>
      </c>
      <c r="E33" s="65" t="s">
        <v>540</v>
      </c>
      <c r="F33" s="65" t="s">
        <v>149</v>
      </c>
      <c r="G33" s="65" t="s">
        <v>2704</v>
      </c>
      <c r="H33" s="65" t="s">
        <v>542</v>
      </c>
      <c r="I33" s="65" t="s">
        <v>549</v>
      </c>
      <c r="J33" s="65" t="s">
        <v>3984</v>
      </c>
      <c r="K33" s="65" t="s">
        <v>19</v>
      </c>
      <c r="L33" s="65" t="s">
        <v>62</v>
      </c>
      <c r="M33" s="65" t="s">
        <v>62</v>
      </c>
      <c r="N33" s="65" t="s">
        <v>62</v>
      </c>
      <c r="O33" s="65" t="s">
        <v>61</v>
      </c>
      <c r="P33" s="65" t="s">
        <v>61</v>
      </c>
      <c r="Q33" s="65" t="s">
        <v>61</v>
      </c>
      <c r="R33" s="65" t="s">
        <v>61</v>
      </c>
      <c r="S33" s="65" t="s">
        <v>61</v>
      </c>
      <c r="T33" s="65" t="s">
        <v>62</v>
      </c>
      <c r="U33" s="65" t="s">
        <v>62</v>
      </c>
      <c r="V33" s="65" t="s">
        <v>62</v>
      </c>
      <c r="W33" s="65" t="s">
        <v>61</v>
      </c>
      <c r="X33" s="65" t="s">
        <v>76</v>
      </c>
      <c r="Y33" s="65" t="s">
        <v>76</v>
      </c>
      <c r="Z33" s="65" t="s">
        <v>76</v>
      </c>
      <c r="AA33" s="65" t="s">
        <v>61</v>
      </c>
      <c r="AB33" s="65" t="s">
        <v>77</v>
      </c>
      <c r="AC33" s="65" t="s">
        <v>73</v>
      </c>
      <c r="AD33" s="65" t="s">
        <v>3343</v>
      </c>
      <c r="AE33" s="65" t="s">
        <v>62</v>
      </c>
      <c r="AF33" s="65" t="s">
        <v>61</v>
      </c>
      <c r="AG33" s="65" t="s">
        <v>61</v>
      </c>
      <c r="AH33" s="65" t="s">
        <v>61</v>
      </c>
      <c r="AI33" s="65" t="s">
        <v>61</v>
      </c>
      <c r="AJ33" s="65" t="s">
        <v>72</v>
      </c>
      <c r="AK33" s="65" t="s">
        <v>72</v>
      </c>
      <c r="AL33" s="65" t="s">
        <v>72</v>
      </c>
      <c r="AM33" s="65" t="s">
        <v>61</v>
      </c>
      <c r="AN33" s="62"/>
      <c r="AO33" s="62"/>
      <c r="AP33" s="62"/>
      <c r="AQ33" s="62"/>
      <c r="AR33" s="62"/>
      <c r="AS33" s="62"/>
      <c r="AT33" s="62"/>
      <c r="AU33" s="63"/>
    </row>
    <row r="34" spans="1:47" ht="284.25">
      <c r="A34" s="65" t="s">
        <v>3267</v>
      </c>
      <c r="B34" s="65" t="s">
        <v>3192</v>
      </c>
      <c r="C34" s="65" t="s">
        <v>1191</v>
      </c>
      <c r="D34" s="65" t="s">
        <v>1198</v>
      </c>
      <c r="E34" s="65" t="s">
        <v>1112</v>
      </c>
      <c r="F34" s="65" t="s">
        <v>114</v>
      </c>
      <c r="G34" s="65" t="s">
        <v>3983</v>
      </c>
      <c r="H34" s="65" t="s">
        <v>1186</v>
      </c>
      <c r="I34" s="65" t="s">
        <v>1199</v>
      </c>
      <c r="J34" s="65" t="s">
        <v>3984</v>
      </c>
      <c r="K34" s="65" t="s">
        <v>20</v>
      </c>
      <c r="L34" s="65" t="s">
        <v>62</v>
      </c>
      <c r="M34" s="65" t="s">
        <v>62</v>
      </c>
      <c r="N34" s="65" t="s">
        <v>62</v>
      </c>
      <c r="O34" s="65" t="s">
        <v>61</v>
      </c>
      <c r="P34" s="65" t="s">
        <v>61</v>
      </c>
      <c r="Q34" s="65" t="s">
        <v>61</v>
      </c>
      <c r="R34" s="65" t="s">
        <v>61</v>
      </c>
      <c r="S34" s="65" t="s">
        <v>61</v>
      </c>
      <c r="T34" s="65" t="s">
        <v>62</v>
      </c>
      <c r="U34" s="65" t="s">
        <v>62</v>
      </c>
      <c r="V34" s="65" t="s">
        <v>62</v>
      </c>
      <c r="W34" s="65" t="s">
        <v>61</v>
      </c>
      <c r="X34" s="65" t="s">
        <v>76</v>
      </c>
      <c r="Y34" s="65" t="s">
        <v>76</v>
      </c>
      <c r="Z34" s="65" t="s">
        <v>76</v>
      </c>
      <c r="AA34" s="65" t="s">
        <v>61</v>
      </c>
      <c r="AB34" s="65" t="s">
        <v>77</v>
      </c>
      <c r="AC34" s="65" t="s">
        <v>77</v>
      </c>
      <c r="AD34" s="65" t="s">
        <v>77</v>
      </c>
      <c r="AE34" s="65" t="s">
        <v>61</v>
      </c>
      <c r="AF34" s="65" t="s">
        <v>61</v>
      </c>
      <c r="AG34" s="65" t="s">
        <v>2681</v>
      </c>
      <c r="AH34" s="65" t="s">
        <v>3343</v>
      </c>
      <c r="AI34" s="65" t="s">
        <v>62</v>
      </c>
      <c r="AJ34" s="65" t="s">
        <v>72</v>
      </c>
      <c r="AK34" s="65" t="s">
        <v>72</v>
      </c>
      <c r="AL34" s="65" t="s">
        <v>72</v>
      </c>
      <c r="AM34" s="65" t="s">
        <v>61</v>
      </c>
      <c r="AN34" s="59"/>
      <c r="AO34" s="59"/>
      <c r="AP34" s="59"/>
      <c r="AQ34" s="59"/>
      <c r="AR34" s="59"/>
      <c r="AS34" s="59"/>
      <c r="AT34" s="59"/>
      <c r="AU34" s="60"/>
    </row>
    <row r="35" spans="1:47" ht="284.25">
      <c r="A35" s="65" t="s">
        <v>3253</v>
      </c>
      <c r="B35" s="65" t="s">
        <v>3187</v>
      </c>
      <c r="C35" s="65" t="s">
        <v>1191</v>
      </c>
      <c r="D35" s="65" t="s">
        <v>1194</v>
      </c>
      <c r="E35" s="65" t="s">
        <v>1112</v>
      </c>
      <c r="F35" s="65" t="s">
        <v>114</v>
      </c>
      <c r="G35" s="65" t="s">
        <v>3983</v>
      </c>
      <c r="H35" s="65" t="s">
        <v>1186</v>
      </c>
      <c r="I35" s="65" t="s">
        <v>1195</v>
      </c>
      <c r="J35" s="65" t="s">
        <v>3984</v>
      </c>
      <c r="K35" s="65" t="s">
        <v>3985</v>
      </c>
      <c r="L35" s="65" t="s">
        <v>61</v>
      </c>
      <c r="M35" s="65" t="s">
        <v>62</v>
      </c>
      <c r="N35" s="68" t="s">
        <v>3343</v>
      </c>
      <c r="O35" s="65" t="s">
        <v>62</v>
      </c>
      <c r="P35" s="65" t="s">
        <v>61</v>
      </c>
      <c r="Q35" s="65" t="s">
        <v>61</v>
      </c>
      <c r="R35" s="65" t="s">
        <v>61</v>
      </c>
      <c r="S35" s="65" t="s">
        <v>61</v>
      </c>
      <c r="T35" s="65" t="s">
        <v>62</v>
      </c>
      <c r="U35" s="65" t="s">
        <v>62</v>
      </c>
      <c r="V35" s="65" t="s">
        <v>62</v>
      </c>
      <c r="W35" s="65" t="s">
        <v>61</v>
      </c>
      <c r="X35" s="65" t="s">
        <v>3381</v>
      </c>
      <c r="Y35" s="65" t="s">
        <v>1295</v>
      </c>
      <c r="Z35" s="68" t="s">
        <v>3343</v>
      </c>
      <c r="AA35" s="65" t="s">
        <v>62</v>
      </c>
      <c r="AB35" s="65" t="s">
        <v>64</v>
      </c>
      <c r="AC35" s="65" t="s">
        <v>77</v>
      </c>
      <c r="AD35" s="65" t="s">
        <v>3343</v>
      </c>
      <c r="AE35" s="65" t="s">
        <v>62</v>
      </c>
      <c r="AF35" s="65" t="s">
        <v>62</v>
      </c>
      <c r="AG35" s="65" t="s">
        <v>2849</v>
      </c>
      <c r="AH35" s="65" t="s">
        <v>3343</v>
      </c>
      <c r="AI35" s="65" t="s">
        <v>62</v>
      </c>
      <c r="AJ35" s="65" t="s">
        <v>66</v>
      </c>
      <c r="AK35" s="65" t="s">
        <v>72</v>
      </c>
      <c r="AL35" s="65" t="s">
        <v>3343</v>
      </c>
      <c r="AM35" s="65" t="s">
        <v>62</v>
      </c>
      <c r="AN35" s="62"/>
      <c r="AO35" s="62"/>
      <c r="AP35" s="62"/>
      <c r="AQ35" s="62"/>
      <c r="AR35" s="62"/>
      <c r="AS35" s="62"/>
      <c r="AT35" s="62"/>
      <c r="AU35" s="63"/>
    </row>
    <row r="36" spans="1:47" ht="284.25">
      <c r="A36" s="65" t="s">
        <v>3382</v>
      </c>
      <c r="B36" s="65" t="s">
        <v>3187</v>
      </c>
      <c r="C36" s="65" t="s">
        <v>1191</v>
      </c>
      <c r="D36" s="65" t="s">
        <v>1202</v>
      </c>
      <c r="E36" s="65" t="s">
        <v>1112</v>
      </c>
      <c r="F36" s="65" t="s">
        <v>114</v>
      </c>
      <c r="G36" s="65" t="s">
        <v>3983</v>
      </c>
      <c r="H36" s="65" t="s">
        <v>1186</v>
      </c>
      <c r="I36" s="65" t="s">
        <v>1203</v>
      </c>
      <c r="J36" s="65" t="s">
        <v>3984</v>
      </c>
      <c r="K36" s="65" t="s">
        <v>3985</v>
      </c>
      <c r="L36" s="65" t="s">
        <v>61</v>
      </c>
      <c r="M36" s="65" t="s">
        <v>62</v>
      </c>
      <c r="N36" s="68" t="s">
        <v>3343</v>
      </c>
      <c r="O36" s="65" t="s">
        <v>62</v>
      </c>
      <c r="P36" s="65" t="s">
        <v>61</v>
      </c>
      <c r="Q36" s="65" t="s">
        <v>61</v>
      </c>
      <c r="R36" s="65" t="s">
        <v>61</v>
      </c>
      <c r="S36" s="65" t="s">
        <v>61</v>
      </c>
      <c r="T36" s="65" t="s">
        <v>62</v>
      </c>
      <c r="U36" s="65" t="s">
        <v>62</v>
      </c>
      <c r="V36" s="65" t="s">
        <v>62</v>
      </c>
      <c r="W36" s="65" t="s">
        <v>61</v>
      </c>
      <c r="X36" s="65" t="s">
        <v>3999</v>
      </c>
      <c r="Y36" s="65" t="s">
        <v>76</v>
      </c>
      <c r="Z36" s="68" t="s">
        <v>3343</v>
      </c>
      <c r="AA36" s="65" t="s">
        <v>62</v>
      </c>
      <c r="AB36" s="65" t="s">
        <v>64</v>
      </c>
      <c r="AC36" s="65" t="s">
        <v>77</v>
      </c>
      <c r="AD36" s="65" t="s">
        <v>3343</v>
      </c>
      <c r="AE36" s="65" t="s">
        <v>62</v>
      </c>
      <c r="AF36" s="65" t="s">
        <v>62</v>
      </c>
      <c r="AG36" s="65" t="s">
        <v>61</v>
      </c>
      <c r="AH36" s="65" t="s">
        <v>3343</v>
      </c>
      <c r="AI36" s="65" t="s">
        <v>62</v>
      </c>
      <c r="AJ36" s="65" t="s">
        <v>66</v>
      </c>
      <c r="AK36" s="65" t="s">
        <v>72</v>
      </c>
      <c r="AL36" s="65" t="s">
        <v>3343</v>
      </c>
      <c r="AM36" s="65" t="s">
        <v>62</v>
      </c>
      <c r="AN36" s="59"/>
      <c r="AO36" s="59"/>
      <c r="AP36" s="59"/>
      <c r="AQ36" s="59"/>
      <c r="AR36" s="59"/>
      <c r="AS36" s="59"/>
      <c r="AT36" s="59"/>
      <c r="AU36" s="60"/>
    </row>
    <row r="37" spans="1:47" ht="168">
      <c r="A37" s="65" t="s">
        <v>3247</v>
      </c>
      <c r="B37" s="65" t="s">
        <v>3187</v>
      </c>
      <c r="C37" s="65" t="s">
        <v>798</v>
      </c>
      <c r="D37" s="65" t="s">
        <v>682</v>
      </c>
      <c r="E37" s="65" t="s">
        <v>743</v>
      </c>
      <c r="F37" s="65" t="s">
        <v>114</v>
      </c>
      <c r="G37" s="65" t="s">
        <v>3983</v>
      </c>
      <c r="H37" s="65" t="s">
        <v>793</v>
      </c>
      <c r="I37" s="65" t="s">
        <v>801</v>
      </c>
      <c r="J37" s="65" t="s">
        <v>3984</v>
      </c>
      <c r="K37" s="65" t="s">
        <v>4000</v>
      </c>
      <c r="L37" s="65" t="s">
        <v>62</v>
      </c>
      <c r="M37" s="65" t="s">
        <v>62</v>
      </c>
      <c r="N37" s="65" t="s">
        <v>62</v>
      </c>
      <c r="O37" s="65" t="s">
        <v>61</v>
      </c>
      <c r="P37" s="65" t="s">
        <v>61</v>
      </c>
      <c r="Q37" s="65">
        <v>1</v>
      </c>
      <c r="R37" s="68" t="s">
        <v>3343</v>
      </c>
      <c r="S37" s="65" t="s">
        <v>62</v>
      </c>
      <c r="T37" s="65" t="s">
        <v>62</v>
      </c>
      <c r="U37" s="65">
        <v>2</v>
      </c>
      <c r="V37" s="68" t="s">
        <v>3343</v>
      </c>
      <c r="W37" s="65" t="s">
        <v>62</v>
      </c>
      <c r="X37" s="65" t="s">
        <v>76</v>
      </c>
      <c r="Y37" s="65" t="s">
        <v>76</v>
      </c>
      <c r="Z37" s="65" t="s">
        <v>76</v>
      </c>
      <c r="AA37" s="65" t="s">
        <v>61</v>
      </c>
      <c r="AB37" s="65" t="s">
        <v>77</v>
      </c>
      <c r="AC37" s="65" t="s">
        <v>77</v>
      </c>
      <c r="AD37" s="65" t="s">
        <v>77</v>
      </c>
      <c r="AE37" s="65" t="s">
        <v>61</v>
      </c>
      <c r="AF37" s="65" t="s">
        <v>61</v>
      </c>
      <c r="AG37" s="65" t="s">
        <v>61</v>
      </c>
      <c r="AH37" s="65" t="s">
        <v>61</v>
      </c>
      <c r="AI37" s="65" t="s">
        <v>61</v>
      </c>
      <c r="AJ37" s="65" t="s">
        <v>72</v>
      </c>
      <c r="AK37" s="65" t="s">
        <v>72</v>
      </c>
      <c r="AL37" s="65" t="s">
        <v>72</v>
      </c>
      <c r="AM37" s="65" t="s">
        <v>61</v>
      </c>
      <c r="AN37" s="62"/>
      <c r="AO37" s="62"/>
      <c r="AP37" s="62"/>
      <c r="AQ37" s="62"/>
      <c r="AR37" s="62"/>
      <c r="AS37" s="62"/>
      <c r="AT37" s="62"/>
      <c r="AU37" s="63"/>
    </row>
    <row r="38" spans="1:47" ht="284.25">
      <c r="A38" s="65" t="s">
        <v>3388</v>
      </c>
      <c r="B38" s="65" t="s">
        <v>3192</v>
      </c>
      <c r="C38" s="65" t="s">
        <v>1087</v>
      </c>
      <c r="D38" s="65" t="s">
        <v>1092</v>
      </c>
      <c r="E38" s="65" t="s">
        <v>1070</v>
      </c>
      <c r="F38" s="65" t="s">
        <v>51</v>
      </c>
      <c r="G38" s="65" t="s">
        <v>3983</v>
      </c>
      <c r="H38" s="65" t="s">
        <v>1082</v>
      </c>
      <c r="I38" s="65" t="s">
        <v>1093</v>
      </c>
      <c r="J38" s="65" t="s">
        <v>3984</v>
      </c>
      <c r="K38" s="65" t="s">
        <v>3988</v>
      </c>
      <c r="L38" s="65" t="s">
        <v>62</v>
      </c>
      <c r="M38" s="65" t="s">
        <v>62</v>
      </c>
      <c r="N38" s="65" t="s">
        <v>62</v>
      </c>
      <c r="O38" s="65" t="s">
        <v>61</v>
      </c>
      <c r="P38" s="65" t="s">
        <v>61</v>
      </c>
      <c r="Q38" s="65" t="s">
        <v>61</v>
      </c>
      <c r="R38" s="65" t="s">
        <v>61</v>
      </c>
      <c r="S38" s="65" t="s">
        <v>61</v>
      </c>
      <c r="T38" s="65" t="s">
        <v>62</v>
      </c>
      <c r="U38" s="65" t="s">
        <v>62</v>
      </c>
      <c r="V38" s="65" t="s">
        <v>62</v>
      </c>
      <c r="W38" s="65" t="s">
        <v>61</v>
      </c>
      <c r="X38" s="65" t="s">
        <v>536</v>
      </c>
      <c r="Y38" s="65" t="s">
        <v>222</v>
      </c>
      <c r="Z38" s="68" t="s">
        <v>3343</v>
      </c>
      <c r="AA38" s="65" t="s">
        <v>62</v>
      </c>
      <c r="AB38" s="65" t="s">
        <v>77</v>
      </c>
      <c r="AC38" s="65" t="s">
        <v>64</v>
      </c>
      <c r="AD38" s="65" t="s">
        <v>3343</v>
      </c>
      <c r="AE38" s="65" t="s">
        <v>62</v>
      </c>
      <c r="AF38" s="65" t="s">
        <v>61</v>
      </c>
      <c r="AG38" s="65" t="s">
        <v>61</v>
      </c>
      <c r="AH38" s="65" t="s">
        <v>61</v>
      </c>
      <c r="AI38" s="65" t="s">
        <v>61</v>
      </c>
      <c r="AJ38" s="65" t="s">
        <v>72</v>
      </c>
      <c r="AK38" s="65" t="s">
        <v>66</v>
      </c>
      <c r="AL38" s="65" t="s">
        <v>3343</v>
      </c>
      <c r="AM38" s="65" t="s">
        <v>62</v>
      </c>
      <c r="AN38" s="59"/>
      <c r="AO38" s="59"/>
      <c r="AP38" s="59"/>
      <c r="AQ38" s="59"/>
      <c r="AR38" s="59"/>
      <c r="AS38" s="59"/>
      <c r="AT38" s="59"/>
      <c r="AU38" s="60"/>
    </row>
    <row r="39" spans="1:47" ht="250.5">
      <c r="A39" s="65" t="s">
        <v>3401</v>
      </c>
      <c r="B39" s="65" t="s">
        <v>3192</v>
      </c>
      <c r="C39" s="65" t="s">
        <v>244</v>
      </c>
      <c r="D39" s="65" t="s">
        <v>266</v>
      </c>
      <c r="E39" s="65" t="s">
        <v>195</v>
      </c>
      <c r="F39" s="65" t="s">
        <v>149</v>
      </c>
      <c r="G39" s="65" t="s">
        <v>3983</v>
      </c>
      <c r="H39" s="65" t="s">
        <v>238</v>
      </c>
      <c r="I39" s="65" t="s">
        <v>267</v>
      </c>
      <c r="J39" s="65" t="s">
        <v>3984</v>
      </c>
      <c r="K39" s="65" t="s">
        <v>18</v>
      </c>
      <c r="L39" s="65" t="s">
        <v>61</v>
      </c>
      <c r="M39" s="65" t="s">
        <v>61</v>
      </c>
      <c r="N39" s="65" t="s">
        <v>61</v>
      </c>
      <c r="O39" s="65" t="s">
        <v>61</v>
      </c>
      <c r="P39" s="65" t="s">
        <v>61</v>
      </c>
      <c r="Q39" s="65" t="s">
        <v>61</v>
      </c>
      <c r="R39" s="65" t="s">
        <v>61</v>
      </c>
      <c r="S39" s="65" t="s">
        <v>61</v>
      </c>
      <c r="T39" s="65" t="s">
        <v>62</v>
      </c>
      <c r="U39" s="65" t="s">
        <v>62</v>
      </c>
      <c r="V39" s="65" t="s">
        <v>62</v>
      </c>
      <c r="W39" s="65" t="s">
        <v>61</v>
      </c>
      <c r="X39" s="65" t="s">
        <v>3402</v>
      </c>
      <c r="Y39" s="65" t="s">
        <v>4001</v>
      </c>
      <c r="Z39" s="68" t="s">
        <v>3343</v>
      </c>
      <c r="AA39" s="65" t="s">
        <v>62</v>
      </c>
      <c r="AB39" s="65" t="s">
        <v>64</v>
      </c>
      <c r="AC39" s="65" t="s">
        <v>64</v>
      </c>
      <c r="AD39" s="65" t="s">
        <v>64</v>
      </c>
      <c r="AE39" s="65" t="s">
        <v>61</v>
      </c>
      <c r="AF39" s="65" t="s">
        <v>62</v>
      </c>
      <c r="AG39" s="65" t="s">
        <v>62</v>
      </c>
      <c r="AH39" s="65" t="s">
        <v>62</v>
      </c>
      <c r="AI39" s="65" t="s">
        <v>61</v>
      </c>
      <c r="AJ39" s="65" t="s">
        <v>66</v>
      </c>
      <c r="AK39" s="65" t="s">
        <v>66</v>
      </c>
      <c r="AL39" s="65" t="s">
        <v>66</v>
      </c>
      <c r="AM39" s="65" t="s">
        <v>61</v>
      </c>
      <c r="AN39" s="62"/>
      <c r="AO39" s="62"/>
      <c r="AP39" s="62"/>
      <c r="AQ39" s="62"/>
      <c r="AR39" s="62"/>
      <c r="AS39" s="62"/>
      <c r="AT39" s="62"/>
      <c r="AU39" s="63"/>
    </row>
    <row r="40" spans="1:47" ht="216.75">
      <c r="A40" s="65" t="s">
        <v>3408</v>
      </c>
      <c r="B40" s="65" t="s">
        <v>3186</v>
      </c>
      <c r="C40" s="65" t="s">
        <v>244</v>
      </c>
      <c r="D40" s="65" t="s">
        <v>260</v>
      </c>
      <c r="E40" s="65" t="s">
        <v>195</v>
      </c>
      <c r="F40" s="65" t="s">
        <v>149</v>
      </c>
      <c r="G40" s="65" t="s">
        <v>2704</v>
      </c>
      <c r="H40" s="65" t="s">
        <v>238</v>
      </c>
      <c r="I40" s="65" t="s">
        <v>261</v>
      </c>
      <c r="J40" s="65" t="s">
        <v>3984</v>
      </c>
      <c r="K40" s="65" t="s">
        <v>3985</v>
      </c>
      <c r="L40" s="65" t="s">
        <v>62</v>
      </c>
      <c r="M40" s="65" t="s">
        <v>61</v>
      </c>
      <c r="N40" s="68" t="s">
        <v>3343</v>
      </c>
      <c r="O40" s="65" t="s">
        <v>62</v>
      </c>
      <c r="P40" s="65" t="s">
        <v>61</v>
      </c>
      <c r="Q40" s="65" t="s">
        <v>61</v>
      </c>
      <c r="R40" s="65" t="s">
        <v>61</v>
      </c>
      <c r="S40" s="65" t="s">
        <v>61</v>
      </c>
      <c r="T40" s="65" t="s">
        <v>62</v>
      </c>
      <c r="U40" s="65" t="s">
        <v>62</v>
      </c>
      <c r="V40" s="65" t="s">
        <v>62</v>
      </c>
      <c r="W40" s="65" t="s">
        <v>61</v>
      </c>
      <c r="X40" s="65" t="s">
        <v>76</v>
      </c>
      <c r="Y40" s="65" t="s">
        <v>3409</v>
      </c>
      <c r="Z40" s="68" t="s">
        <v>3343</v>
      </c>
      <c r="AA40" s="65" t="s">
        <v>62</v>
      </c>
      <c r="AB40" s="65" t="s">
        <v>77</v>
      </c>
      <c r="AC40" s="65" t="s">
        <v>64</v>
      </c>
      <c r="AD40" s="65" t="s">
        <v>3343</v>
      </c>
      <c r="AE40" s="65" t="s">
        <v>62</v>
      </c>
      <c r="AF40" s="65" t="s">
        <v>61</v>
      </c>
      <c r="AG40" s="65" t="s">
        <v>62</v>
      </c>
      <c r="AH40" s="65" t="s">
        <v>3343</v>
      </c>
      <c r="AI40" s="65" t="s">
        <v>62</v>
      </c>
      <c r="AJ40" s="65" t="s">
        <v>72</v>
      </c>
      <c r="AK40" s="65" t="s">
        <v>66</v>
      </c>
      <c r="AL40" s="65" t="s">
        <v>3343</v>
      </c>
      <c r="AM40" s="65" t="s">
        <v>62</v>
      </c>
      <c r="AN40" s="59"/>
      <c r="AO40" s="59"/>
      <c r="AP40" s="59"/>
      <c r="AQ40" s="59"/>
      <c r="AR40" s="59"/>
      <c r="AS40" s="59"/>
      <c r="AT40" s="59"/>
      <c r="AU40" s="60"/>
    </row>
    <row r="41" spans="1:47" ht="300.75">
      <c r="A41" s="65" t="s">
        <v>3411</v>
      </c>
      <c r="B41" s="65" t="s">
        <v>3187</v>
      </c>
      <c r="C41" s="65" t="s">
        <v>244</v>
      </c>
      <c r="D41" s="65" t="s">
        <v>262</v>
      </c>
      <c r="E41" s="65" t="s">
        <v>195</v>
      </c>
      <c r="F41" s="65" t="s">
        <v>149</v>
      </c>
      <c r="G41" s="65" t="s">
        <v>3983</v>
      </c>
      <c r="H41" s="65" t="s">
        <v>238</v>
      </c>
      <c r="I41" s="65" t="s">
        <v>263</v>
      </c>
      <c r="J41" s="65" t="s">
        <v>3984</v>
      </c>
      <c r="K41" s="65" t="s">
        <v>18</v>
      </c>
      <c r="L41" s="65" t="s">
        <v>61</v>
      </c>
      <c r="M41" s="65" t="s">
        <v>61</v>
      </c>
      <c r="N41" s="65" t="s">
        <v>61</v>
      </c>
      <c r="O41" s="65" t="s">
        <v>61</v>
      </c>
      <c r="P41" s="65" t="s">
        <v>61</v>
      </c>
      <c r="Q41" s="65" t="s">
        <v>61</v>
      </c>
      <c r="R41" s="65" t="s">
        <v>61</v>
      </c>
      <c r="S41" s="65" t="s">
        <v>61</v>
      </c>
      <c r="T41" s="65" t="s">
        <v>62</v>
      </c>
      <c r="U41" s="65" t="s">
        <v>62</v>
      </c>
      <c r="V41" s="65" t="s">
        <v>62</v>
      </c>
      <c r="W41" s="65" t="s">
        <v>61</v>
      </c>
      <c r="X41" s="65" t="s">
        <v>3412</v>
      </c>
      <c r="Y41" s="65" t="s">
        <v>3994</v>
      </c>
      <c r="Z41" s="68" t="s">
        <v>3343</v>
      </c>
      <c r="AA41" s="65" t="s">
        <v>62</v>
      </c>
      <c r="AB41" s="65" t="s">
        <v>64</v>
      </c>
      <c r="AC41" s="65" t="s">
        <v>64</v>
      </c>
      <c r="AD41" s="65" t="s">
        <v>64</v>
      </c>
      <c r="AE41" s="65" t="s">
        <v>61</v>
      </c>
      <c r="AF41" s="65" t="s">
        <v>62</v>
      </c>
      <c r="AG41" s="65" t="s">
        <v>62</v>
      </c>
      <c r="AH41" s="65" t="s">
        <v>62</v>
      </c>
      <c r="AI41" s="65" t="s">
        <v>61</v>
      </c>
      <c r="AJ41" s="65" t="s">
        <v>66</v>
      </c>
      <c r="AK41" s="65" t="s">
        <v>66</v>
      </c>
      <c r="AL41" s="65" t="s">
        <v>66</v>
      </c>
      <c r="AM41" s="65" t="s">
        <v>61</v>
      </c>
      <c r="AN41" s="62"/>
      <c r="AO41" s="62"/>
      <c r="AP41" s="62"/>
      <c r="AQ41" s="62"/>
      <c r="AR41" s="62"/>
      <c r="AS41" s="62"/>
      <c r="AT41" s="62"/>
      <c r="AU41" s="63"/>
    </row>
    <row r="42" spans="1:47" ht="168">
      <c r="A42" s="65" t="s">
        <v>3259</v>
      </c>
      <c r="B42" s="65" t="s">
        <v>3187</v>
      </c>
      <c r="C42" s="65" t="s">
        <v>1792</v>
      </c>
      <c r="D42" s="65" t="s">
        <v>1796</v>
      </c>
      <c r="E42" s="65" t="s">
        <v>1785</v>
      </c>
      <c r="F42" s="65" t="s">
        <v>149</v>
      </c>
      <c r="G42" s="65" t="s">
        <v>3983</v>
      </c>
      <c r="H42" s="65" t="s">
        <v>1787</v>
      </c>
      <c r="I42" s="65" t="s">
        <v>1797</v>
      </c>
      <c r="J42" s="65" t="s">
        <v>3984</v>
      </c>
      <c r="K42" s="65" t="s">
        <v>20</v>
      </c>
      <c r="L42" s="65" t="s">
        <v>62</v>
      </c>
      <c r="M42" s="65" t="s">
        <v>62</v>
      </c>
      <c r="N42" s="65" t="s">
        <v>62</v>
      </c>
      <c r="O42" s="65" t="s">
        <v>61</v>
      </c>
      <c r="P42" s="65" t="s">
        <v>61</v>
      </c>
      <c r="Q42" s="65" t="s">
        <v>61</v>
      </c>
      <c r="R42" s="65" t="s">
        <v>61</v>
      </c>
      <c r="S42" s="65" t="s">
        <v>61</v>
      </c>
      <c r="T42" s="65" t="s">
        <v>62</v>
      </c>
      <c r="U42" s="65" t="s">
        <v>62</v>
      </c>
      <c r="V42" s="65" t="s">
        <v>62</v>
      </c>
      <c r="W42" s="65" t="s">
        <v>61</v>
      </c>
      <c r="X42" s="65" t="s">
        <v>76</v>
      </c>
      <c r="Y42" s="65" t="s">
        <v>76</v>
      </c>
      <c r="Z42" s="65" t="s">
        <v>76</v>
      </c>
      <c r="AA42" s="65" t="s">
        <v>61</v>
      </c>
      <c r="AB42" s="65" t="s">
        <v>77</v>
      </c>
      <c r="AC42" s="65" t="s">
        <v>77</v>
      </c>
      <c r="AD42" s="65" t="s">
        <v>77</v>
      </c>
      <c r="AE42" s="65" t="s">
        <v>61</v>
      </c>
      <c r="AF42" s="65" t="s">
        <v>61</v>
      </c>
      <c r="AG42" s="65" t="s">
        <v>2681</v>
      </c>
      <c r="AH42" s="65" t="s">
        <v>3343</v>
      </c>
      <c r="AI42" s="65" t="s">
        <v>62</v>
      </c>
      <c r="AJ42" s="65" t="s">
        <v>72</v>
      </c>
      <c r="AK42" s="65" t="s">
        <v>72</v>
      </c>
      <c r="AL42" s="65" t="s">
        <v>72</v>
      </c>
      <c r="AM42" s="65" t="s">
        <v>61</v>
      </c>
      <c r="AN42" s="59"/>
      <c r="AO42" s="59"/>
      <c r="AP42" s="59"/>
      <c r="AQ42" s="59"/>
      <c r="AR42" s="59"/>
      <c r="AS42" s="59"/>
      <c r="AT42" s="59"/>
      <c r="AU42" s="60"/>
    </row>
    <row r="43" spans="1:47" ht="168">
      <c r="A43" s="65" t="s">
        <v>3423</v>
      </c>
      <c r="B43" s="65" t="s">
        <v>3192</v>
      </c>
      <c r="C43" s="65" t="s">
        <v>1032</v>
      </c>
      <c r="D43" s="65" t="s">
        <v>1040</v>
      </c>
      <c r="E43" s="65" t="s">
        <v>1014</v>
      </c>
      <c r="F43" s="65" t="s">
        <v>80</v>
      </c>
      <c r="G43" s="65" t="s">
        <v>3983</v>
      </c>
      <c r="H43" s="65" t="s">
        <v>1028</v>
      </c>
      <c r="I43" s="65" t="s">
        <v>1041</v>
      </c>
      <c r="J43" s="65" t="s">
        <v>3984</v>
      </c>
      <c r="K43" s="65" t="s">
        <v>3992</v>
      </c>
      <c r="L43" s="65" t="s">
        <v>62</v>
      </c>
      <c r="M43" s="65" t="s">
        <v>62</v>
      </c>
      <c r="N43" s="65" t="s">
        <v>62</v>
      </c>
      <c r="O43" s="65" t="s">
        <v>61</v>
      </c>
      <c r="P43" s="65" t="s">
        <v>61</v>
      </c>
      <c r="Q43" s="65" t="s">
        <v>61</v>
      </c>
      <c r="R43" s="65" t="s">
        <v>61</v>
      </c>
      <c r="S43" s="65" t="s">
        <v>61</v>
      </c>
      <c r="T43" s="65" t="s">
        <v>62</v>
      </c>
      <c r="U43" s="65" t="s">
        <v>62</v>
      </c>
      <c r="V43" s="65" t="s">
        <v>62</v>
      </c>
      <c r="W43" s="65" t="s">
        <v>61</v>
      </c>
      <c r="X43" s="65" t="s">
        <v>1295</v>
      </c>
      <c r="Y43" s="65" t="s">
        <v>3424</v>
      </c>
      <c r="Z43" s="68" t="s">
        <v>3343</v>
      </c>
      <c r="AA43" s="65" t="s">
        <v>62</v>
      </c>
      <c r="AB43" s="65" t="s">
        <v>77</v>
      </c>
      <c r="AC43" s="65" t="s">
        <v>125</v>
      </c>
      <c r="AD43" s="65" t="s">
        <v>3343</v>
      </c>
      <c r="AE43" s="65" t="s">
        <v>62</v>
      </c>
      <c r="AF43" s="65" t="s">
        <v>61</v>
      </c>
      <c r="AG43" s="65" t="s">
        <v>61</v>
      </c>
      <c r="AH43" s="65" t="s">
        <v>61</v>
      </c>
      <c r="AI43" s="65" t="s">
        <v>61</v>
      </c>
      <c r="AJ43" s="65" t="s">
        <v>72</v>
      </c>
      <c r="AK43" s="65" t="s">
        <v>72</v>
      </c>
      <c r="AL43" s="65" t="s">
        <v>72</v>
      </c>
      <c r="AM43" s="65" t="s">
        <v>61</v>
      </c>
      <c r="AN43" s="62"/>
      <c r="AO43" s="62"/>
      <c r="AP43" s="62"/>
      <c r="AQ43" s="62"/>
      <c r="AR43" s="62"/>
      <c r="AS43" s="62"/>
      <c r="AT43" s="62"/>
      <c r="AU43" s="63"/>
    </row>
    <row r="44" spans="1:47" ht="150.75">
      <c r="A44" s="65" t="s">
        <v>3425</v>
      </c>
      <c r="B44" s="65" t="s">
        <v>3186</v>
      </c>
      <c r="C44" s="65" t="s">
        <v>1032</v>
      </c>
      <c r="D44" s="65" t="s">
        <v>1033</v>
      </c>
      <c r="E44" s="65" t="s">
        <v>1014</v>
      </c>
      <c r="F44" s="65" t="s">
        <v>80</v>
      </c>
      <c r="G44" s="65" t="s">
        <v>80</v>
      </c>
      <c r="H44" s="65" t="s">
        <v>1028</v>
      </c>
      <c r="I44" s="65" t="s">
        <v>1034</v>
      </c>
      <c r="J44" s="65" t="s">
        <v>3984</v>
      </c>
      <c r="K44" s="65" t="s">
        <v>3992</v>
      </c>
      <c r="L44" s="65" t="s">
        <v>62</v>
      </c>
      <c r="M44" s="65" t="s">
        <v>62</v>
      </c>
      <c r="N44" s="65" t="s">
        <v>62</v>
      </c>
      <c r="O44" s="65" t="s">
        <v>61</v>
      </c>
      <c r="P44" s="65" t="s">
        <v>61</v>
      </c>
      <c r="Q44" s="65" t="s">
        <v>61</v>
      </c>
      <c r="R44" s="65" t="s">
        <v>61</v>
      </c>
      <c r="S44" s="65" t="s">
        <v>61</v>
      </c>
      <c r="T44" s="65" t="s">
        <v>62</v>
      </c>
      <c r="U44" s="65" t="s">
        <v>62</v>
      </c>
      <c r="V44" s="65" t="s">
        <v>62</v>
      </c>
      <c r="W44" s="65" t="s">
        <v>61</v>
      </c>
      <c r="X44" s="65" t="s">
        <v>3426</v>
      </c>
      <c r="Y44" s="65" t="s">
        <v>1295</v>
      </c>
      <c r="Z44" s="68" t="s">
        <v>3343</v>
      </c>
      <c r="AA44" s="65" t="s">
        <v>62</v>
      </c>
      <c r="AB44" s="65" t="s">
        <v>64</v>
      </c>
      <c r="AC44" s="65" t="s">
        <v>77</v>
      </c>
      <c r="AD44" s="65" t="s">
        <v>3343</v>
      </c>
      <c r="AE44" s="65" t="s">
        <v>62</v>
      </c>
      <c r="AF44" s="65" t="s">
        <v>61</v>
      </c>
      <c r="AG44" s="65" t="s">
        <v>61</v>
      </c>
      <c r="AH44" s="65" t="s">
        <v>61</v>
      </c>
      <c r="AI44" s="65" t="s">
        <v>61</v>
      </c>
      <c r="AJ44" s="65" t="s">
        <v>72</v>
      </c>
      <c r="AK44" s="65" t="s">
        <v>72</v>
      </c>
      <c r="AL44" s="65" t="s">
        <v>72</v>
      </c>
      <c r="AM44" s="65" t="s">
        <v>61</v>
      </c>
      <c r="AN44" s="59"/>
      <c r="AO44" s="59"/>
      <c r="AP44" s="59"/>
      <c r="AQ44" s="59"/>
      <c r="AR44" s="59"/>
      <c r="AS44" s="59"/>
      <c r="AT44" s="59"/>
      <c r="AU44" s="60"/>
    </row>
    <row r="45" spans="1:47" ht="200.25">
      <c r="A45" s="65" t="s">
        <v>3427</v>
      </c>
      <c r="B45" s="65" t="s">
        <v>3187</v>
      </c>
      <c r="C45" s="65" t="s">
        <v>1032</v>
      </c>
      <c r="D45" s="65" t="s">
        <v>1037</v>
      </c>
      <c r="E45" s="65" t="s">
        <v>1014</v>
      </c>
      <c r="F45" s="65" t="s">
        <v>80</v>
      </c>
      <c r="G45" s="65" t="s">
        <v>3983</v>
      </c>
      <c r="H45" s="65" t="s">
        <v>1028</v>
      </c>
      <c r="I45" s="65" t="s">
        <v>1038</v>
      </c>
      <c r="J45" s="65" t="s">
        <v>3984</v>
      </c>
      <c r="K45" s="65" t="s">
        <v>3985</v>
      </c>
      <c r="L45" s="65" t="s">
        <v>102</v>
      </c>
      <c r="M45" s="65" t="s">
        <v>62</v>
      </c>
      <c r="N45" s="68" t="s">
        <v>3343</v>
      </c>
      <c r="O45" s="65" t="s">
        <v>62</v>
      </c>
      <c r="P45" s="65" t="s">
        <v>61</v>
      </c>
      <c r="Q45" s="65" t="s">
        <v>61</v>
      </c>
      <c r="R45" s="65" t="s">
        <v>61</v>
      </c>
      <c r="S45" s="65" t="s">
        <v>61</v>
      </c>
      <c r="T45" s="65" t="s">
        <v>62</v>
      </c>
      <c r="U45" s="65" t="s">
        <v>62</v>
      </c>
      <c r="V45" s="65" t="s">
        <v>62</v>
      </c>
      <c r="W45" s="65" t="s">
        <v>61</v>
      </c>
      <c r="X45" s="65" t="s">
        <v>63</v>
      </c>
      <c r="Y45" s="65" t="s">
        <v>536</v>
      </c>
      <c r="Z45" s="68" t="s">
        <v>3343</v>
      </c>
      <c r="AA45" s="65" t="s">
        <v>62</v>
      </c>
      <c r="AB45" s="65" t="s">
        <v>64</v>
      </c>
      <c r="AC45" s="65" t="s">
        <v>77</v>
      </c>
      <c r="AD45" s="65" t="s">
        <v>3343</v>
      </c>
      <c r="AE45" s="65" t="s">
        <v>62</v>
      </c>
      <c r="AF45" s="65" t="s">
        <v>62</v>
      </c>
      <c r="AG45" s="65" t="s">
        <v>61</v>
      </c>
      <c r="AH45" s="65" t="s">
        <v>3343</v>
      </c>
      <c r="AI45" s="65" t="s">
        <v>62</v>
      </c>
      <c r="AJ45" s="65" t="s">
        <v>162</v>
      </c>
      <c r="AK45" s="65" t="s">
        <v>72</v>
      </c>
      <c r="AL45" s="65" t="s">
        <v>3343</v>
      </c>
      <c r="AM45" s="65" t="s">
        <v>62</v>
      </c>
      <c r="AN45" s="62"/>
      <c r="AO45" s="62"/>
      <c r="AP45" s="62"/>
      <c r="AQ45" s="62"/>
      <c r="AR45" s="62"/>
      <c r="AS45" s="62"/>
      <c r="AT45" s="62"/>
      <c r="AU45" s="63"/>
    </row>
    <row r="46" spans="1:47" ht="250.5">
      <c r="A46" s="65" t="s">
        <v>3430</v>
      </c>
      <c r="B46" s="65" t="s">
        <v>3186</v>
      </c>
      <c r="C46" s="65" t="s">
        <v>2528</v>
      </c>
      <c r="D46" s="65" t="s">
        <v>2529</v>
      </c>
      <c r="E46" s="65" t="s">
        <v>2495</v>
      </c>
      <c r="F46" s="65" t="s">
        <v>114</v>
      </c>
      <c r="G46" s="65" t="s">
        <v>2694</v>
      </c>
      <c r="H46" s="65" t="s">
        <v>2523</v>
      </c>
      <c r="I46" s="65" t="s">
        <v>3127</v>
      </c>
      <c r="J46" s="65" t="s">
        <v>3984</v>
      </c>
      <c r="K46" s="65" t="s">
        <v>4000</v>
      </c>
      <c r="L46" s="65" t="s">
        <v>62</v>
      </c>
      <c r="M46" s="65" t="s">
        <v>62</v>
      </c>
      <c r="N46" s="65" t="s">
        <v>62</v>
      </c>
      <c r="O46" s="65" t="s">
        <v>61</v>
      </c>
      <c r="P46" s="65" t="s">
        <v>62</v>
      </c>
      <c r="Q46" s="65" t="s">
        <v>61</v>
      </c>
      <c r="R46" s="68" t="s">
        <v>3343</v>
      </c>
      <c r="S46" s="65" t="s">
        <v>62</v>
      </c>
      <c r="T46" s="65" t="s">
        <v>61</v>
      </c>
      <c r="U46" s="65" t="s">
        <v>62</v>
      </c>
      <c r="V46" s="68" t="s">
        <v>3343</v>
      </c>
      <c r="W46" s="65" t="s">
        <v>62</v>
      </c>
      <c r="X46" s="65" t="s">
        <v>73</v>
      </c>
      <c r="Y46" s="65"/>
      <c r="Z46" s="68" t="s">
        <v>3343</v>
      </c>
      <c r="AA46" s="65" t="s">
        <v>62</v>
      </c>
      <c r="AB46" s="65" t="s">
        <v>73</v>
      </c>
      <c r="AC46" s="65" t="s">
        <v>73</v>
      </c>
      <c r="AD46" s="65" t="s">
        <v>73</v>
      </c>
      <c r="AE46" s="65" t="s">
        <v>61</v>
      </c>
      <c r="AF46" s="65" t="s">
        <v>61</v>
      </c>
      <c r="AG46" s="65" t="s">
        <v>61</v>
      </c>
      <c r="AH46" s="65" t="s">
        <v>61</v>
      </c>
      <c r="AI46" s="65" t="s">
        <v>61</v>
      </c>
      <c r="AJ46" s="65" t="s">
        <v>850</v>
      </c>
      <c r="AK46" s="65" t="s">
        <v>850</v>
      </c>
      <c r="AL46" s="65" t="s">
        <v>850</v>
      </c>
      <c r="AM46" s="65" t="s">
        <v>61</v>
      </c>
      <c r="AN46" s="59"/>
      <c r="AO46" s="59"/>
      <c r="AP46" s="59"/>
      <c r="AQ46" s="59"/>
      <c r="AR46" s="59"/>
      <c r="AS46" s="59"/>
      <c r="AT46" s="59"/>
      <c r="AU46" s="60"/>
    </row>
    <row r="47" spans="1:47" ht="168">
      <c r="A47" s="65" t="s">
        <v>3431</v>
      </c>
      <c r="B47" s="65" t="s">
        <v>3192</v>
      </c>
      <c r="C47" s="65" t="s">
        <v>2276</v>
      </c>
      <c r="D47" s="65" t="s">
        <v>597</v>
      </c>
      <c r="E47" s="65" t="s">
        <v>2178</v>
      </c>
      <c r="F47" s="65" t="s">
        <v>149</v>
      </c>
      <c r="G47" s="65" t="s">
        <v>3983</v>
      </c>
      <c r="H47" s="65" t="s">
        <v>2272</v>
      </c>
      <c r="I47" s="65" t="s">
        <v>3032</v>
      </c>
      <c r="J47" s="65" t="s">
        <v>3984</v>
      </c>
      <c r="K47" s="65" t="s">
        <v>3987</v>
      </c>
      <c r="L47" s="65" t="s">
        <v>62</v>
      </c>
      <c r="M47" s="65" t="s">
        <v>102</v>
      </c>
      <c r="N47" s="68" t="s">
        <v>3343</v>
      </c>
      <c r="O47" s="65" t="s">
        <v>62</v>
      </c>
      <c r="P47" s="65" t="s">
        <v>61</v>
      </c>
      <c r="Q47" s="65" t="s">
        <v>61</v>
      </c>
      <c r="R47" s="65" t="s">
        <v>61</v>
      </c>
      <c r="S47" s="65" t="s">
        <v>61</v>
      </c>
      <c r="T47" s="65" t="s">
        <v>62</v>
      </c>
      <c r="U47" s="65" t="s">
        <v>62</v>
      </c>
      <c r="V47" s="65" t="s">
        <v>62</v>
      </c>
      <c r="W47" s="65" t="s">
        <v>61</v>
      </c>
      <c r="X47" s="65" t="s">
        <v>76</v>
      </c>
      <c r="Y47" s="65" t="s">
        <v>138</v>
      </c>
      <c r="Z47" s="68" t="s">
        <v>3343</v>
      </c>
      <c r="AA47" s="65" t="s">
        <v>62</v>
      </c>
      <c r="AB47" s="65" t="s">
        <v>77</v>
      </c>
      <c r="AC47" s="65" t="s">
        <v>125</v>
      </c>
      <c r="AD47" s="65" t="s">
        <v>3343</v>
      </c>
      <c r="AE47" s="65" t="s">
        <v>62</v>
      </c>
      <c r="AF47" s="65" t="s">
        <v>61</v>
      </c>
      <c r="AG47" s="65" t="s">
        <v>62</v>
      </c>
      <c r="AH47" s="65" t="s">
        <v>3343</v>
      </c>
      <c r="AI47" s="65" t="s">
        <v>62</v>
      </c>
      <c r="AJ47" s="65" t="s">
        <v>72</v>
      </c>
      <c r="AK47" s="65" t="s">
        <v>72</v>
      </c>
      <c r="AL47" s="65" t="s">
        <v>72</v>
      </c>
      <c r="AM47" s="65" t="s">
        <v>61</v>
      </c>
      <c r="AN47" s="62"/>
      <c r="AO47" s="62"/>
      <c r="AP47" s="62"/>
      <c r="AQ47" s="62"/>
      <c r="AR47" s="62"/>
      <c r="AS47" s="62"/>
      <c r="AT47" s="62"/>
      <c r="AU47" s="63"/>
    </row>
    <row r="48" spans="1:47" ht="200.25">
      <c r="A48" s="65" t="s">
        <v>3433</v>
      </c>
      <c r="B48" s="65" t="s">
        <v>3186</v>
      </c>
      <c r="C48" s="65" t="s">
        <v>2276</v>
      </c>
      <c r="D48" s="65" t="s">
        <v>591</v>
      </c>
      <c r="E48" s="65" t="s">
        <v>2178</v>
      </c>
      <c r="F48" s="65" t="s">
        <v>149</v>
      </c>
      <c r="G48" s="65" t="s">
        <v>2704</v>
      </c>
      <c r="H48" s="65" t="s">
        <v>2272</v>
      </c>
      <c r="I48" s="65" t="s">
        <v>3030</v>
      </c>
      <c r="J48" s="65" t="s">
        <v>3984</v>
      </c>
      <c r="K48" s="65" t="s">
        <v>3985</v>
      </c>
      <c r="L48" s="65" t="s">
        <v>61</v>
      </c>
      <c r="M48" s="65" t="s">
        <v>62</v>
      </c>
      <c r="N48" s="68" t="s">
        <v>3343</v>
      </c>
      <c r="O48" s="65" t="s">
        <v>62</v>
      </c>
      <c r="P48" s="65" t="s">
        <v>61</v>
      </c>
      <c r="Q48" s="65" t="s">
        <v>61</v>
      </c>
      <c r="R48" s="65" t="s">
        <v>61</v>
      </c>
      <c r="S48" s="65" t="s">
        <v>61</v>
      </c>
      <c r="T48" s="65" t="s">
        <v>62</v>
      </c>
      <c r="U48" s="65" t="s">
        <v>62</v>
      </c>
      <c r="V48" s="65" t="s">
        <v>62</v>
      </c>
      <c r="W48" s="65" t="s">
        <v>61</v>
      </c>
      <c r="X48" s="65" t="s">
        <v>3434</v>
      </c>
      <c r="Y48" s="65" t="s">
        <v>76</v>
      </c>
      <c r="Z48" s="68" t="s">
        <v>3343</v>
      </c>
      <c r="AA48" s="65" t="s">
        <v>62</v>
      </c>
      <c r="AB48" s="65" t="s">
        <v>64</v>
      </c>
      <c r="AC48" s="65" t="s">
        <v>73</v>
      </c>
      <c r="AD48" s="65" t="s">
        <v>3343</v>
      </c>
      <c r="AE48" s="65" t="s">
        <v>62</v>
      </c>
      <c r="AF48" s="65" t="s">
        <v>62</v>
      </c>
      <c r="AG48" s="65" t="s">
        <v>61</v>
      </c>
      <c r="AH48" s="65" t="s">
        <v>3343</v>
      </c>
      <c r="AI48" s="65" t="s">
        <v>62</v>
      </c>
      <c r="AJ48" s="65" t="s">
        <v>66</v>
      </c>
      <c r="AK48" s="65" t="s">
        <v>72</v>
      </c>
      <c r="AL48" s="65" t="s">
        <v>3343</v>
      </c>
      <c r="AM48" s="65" t="s">
        <v>62</v>
      </c>
      <c r="AN48" s="59"/>
      <c r="AO48" s="59"/>
      <c r="AP48" s="59"/>
      <c r="AQ48" s="59"/>
      <c r="AR48" s="59"/>
      <c r="AS48" s="59"/>
      <c r="AT48" s="59"/>
      <c r="AU48" s="60"/>
    </row>
    <row r="49" spans="1:47" ht="216.75">
      <c r="A49" s="65" t="s">
        <v>3442</v>
      </c>
      <c r="B49" s="65" t="s">
        <v>3192</v>
      </c>
      <c r="C49" s="65" t="s">
        <v>655</v>
      </c>
      <c r="D49" s="65" t="s">
        <v>661</v>
      </c>
      <c r="E49" s="65" t="s">
        <v>600</v>
      </c>
      <c r="F49" s="65" t="s">
        <v>114</v>
      </c>
      <c r="G49" s="65" t="s">
        <v>3983</v>
      </c>
      <c r="H49" s="65" t="s">
        <v>650</v>
      </c>
      <c r="I49" s="65" t="s">
        <v>662</v>
      </c>
      <c r="J49" s="65" t="s">
        <v>3984</v>
      </c>
      <c r="K49" s="65" t="s">
        <v>4002</v>
      </c>
      <c r="L49" s="65" t="s">
        <v>62</v>
      </c>
      <c r="M49" s="65" t="s">
        <v>62</v>
      </c>
      <c r="N49" s="65" t="s">
        <v>62</v>
      </c>
      <c r="O49" s="65" t="s">
        <v>61</v>
      </c>
      <c r="P49" s="65" t="s">
        <v>61</v>
      </c>
      <c r="Q49" s="65" t="s">
        <v>62</v>
      </c>
      <c r="R49" s="68" t="s">
        <v>3343</v>
      </c>
      <c r="S49" s="65" t="s">
        <v>62</v>
      </c>
      <c r="T49" s="65" t="s">
        <v>62</v>
      </c>
      <c r="U49" s="65" t="s">
        <v>61</v>
      </c>
      <c r="V49" s="68" t="s">
        <v>3343</v>
      </c>
      <c r="W49" s="65" t="s">
        <v>62</v>
      </c>
      <c r="X49" s="65" t="s">
        <v>76</v>
      </c>
      <c r="Y49" s="65"/>
      <c r="Z49" s="68" t="s">
        <v>3343</v>
      </c>
      <c r="AA49" s="65" t="s">
        <v>62</v>
      </c>
      <c r="AB49" s="65" t="s">
        <v>77</v>
      </c>
      <c r="AC49" s="65" t="s">
        <v>73</v>
      </c>
      <c r="AD49" s="65" t="s">
        <v>3343</v>
      </c>
      <c r="AE49" s="65" t="s">
        <v>62</v>
      </c>
      <c r="AF49" s="65" t="s">
        <v>61</v>
      </c>
      <c r="AG49" s="65" t="s">
        <v>61</v>
      </c>
      <c r="AH49" s="65" t="s">
        <v>61</v>
      </c>
      <c r="AI49" s="65" t="s">
        <v>61</v>
      </c>
      <c r="AJ49" s="65" t="s">
        <v>72</v>
      </c>
      <c r="AK49" s="65" t="s">
        <v>850</v>
      </c>
      <c r="AL49" s="65" t="s">
        <v>3343</v>
      </c>
      <c r="AM49" s="65" t="s">
        <v>62</v>
      </c>
      <c r="AN49" s="62"/>
      <c r="AO49" s="62"/>
      <c r="AP49" s="62"/>
      <c r="AQ49" s="62"/>
      <c r="AR49" s="62"/>
      <c r="AS49" s="62"/>
      <c r="AT49" s="62"/>
      <c r="AU49" s="63"/>
    </row>
    <row r="50" spans="1:47" ht="168">
      <c r="A50" s="65" t="s">
        <v>3446</v>
      </c>
      <c r="B50" s="65" t="s">
        <v>3187</v>
      </c>
      <c r="C50" s="65" t="s">
        <v>1995</v>
      </c>
      <c r="D50" s="65" t="s">
        <v>1999</v>
      </c>
      <c r="E50" s="65" t="s">
        <v>1962</v>
      </c>
      <c r="F50" s="65" t="s">
        <v>149</v>
      </c>
      <c r="G50" s="65" t="s">
        <v>3983</v>
      </c>
      <c r="H50" s="65" t="s">
        <v>1990</v>
      </c>
      <c r="I50" s="65" t="s">
        <v>2000</v>
      </c>
      <c r="J50" s="65" t="s">
        <v>3984</v>
      </c>
      <c r="K50" s="65" t="s">
        <v>4003</v>
      </c>
      <c r="L50" s="65" t="s">
        <v>62</v>
      </c>
      <c r="M50" s="65" t="s">
        <v>61</v>
      </c>
      <c r="N50" s="68" t="s">
        <v>3343</v>
      </c>
      <c r="O50" s="65" t="s">
        <v>62</v>
      </c>
      <c r="P50" s="65" t="s">
        <v>61</v>
      </c>
      <c r="Q50" s="65" t="s">
        <v>61</v>
      </c>
      <c r="R50" s="65" t="s">
        <v>61</v>
      </c>
      <c r="S50" s="65" t="s">
        <v>61</v>
      </c>
      <c r="T50" s="65" t="s">
        <v>62</v>
      </c>
      <c r="U50" s="65" t="s">
        <v>62</v>
      </c>
      <c r="V50" s="65" t="s">
        <v>62</v>
      </c>
      <c r="W50" s="65" t="s">
        <v>61</v>
      </c>
      <c r="X50" s="65" t="s">
        <v>222</v>
      </c>
      <c r="Y50" s="65" t="s">
        <v>222</v>
      </c>
      <c r="Z50" s="65" t="s">
        <v>222</v>
      </c>
      <c r="AA50" s="65" t="s">
        <v>61</v>
      </c>
      <c r="AB50" s="65" t="s">
        <v>77</v>
      </c>
      <c r="AC50" s="65" t="s">
        <v>77</v>
      </c>
      <c r="AD50" s="65" t="s">
        <v>77</v>
      </c>
      <c r="AE50" s="65" t="s">
        <v>61</v>
      </c>
      <c r="AF50" s="65" t="s">
        <v>61</v>
      </c>
      <c r="AG50" s="65" t="s">
        <v>62</v>
      </c>
      <c r="AH50" s="65" t="s">
        <v>3343</v>
      </c>
      <c r="AI50" s="65" t="s">
        <v>62</v>
      </c>
      <c r="AJ50" s="65" t="s">
        <v>72</v>
      </c>
      <c r="AK50" s="65" t="s">
        <v>72</v>
      </c>
      <c r="AL50" s="65" t="s">
        <v>72</v>
      </c>
      <c r="AM50" s="65" t="s">
        <v>61</v>
      </c>
      <c r="AN50" s="59"/>
      <c r="AO50" s="59"/>
      <c r="AP50" s="59"/>
      <c r="AQ50" s="59"/>
      <c r="AR50" s="59"/>
      <c r="AS50" s="59"/>
      <c r="AT50" s="59"/>
      <c r="AU50" s="60"/>
    </row>
    <row r="51" spans="1:47" ht="250.5">
      <c r="A51" s="65" t="s">
        <v>3447</v>
      </c>
      <c r="B51" s="65" t="s">
        <v>3192</v>
      </c>
      <c r="C51" s="65" t="s">
        <v>2502</v>
      </c>
      <c r="D51" s="65" t="s">
        <v>2508</v>
      </c>
      <c r="E51" s="65" t="s">
        <v>2495</v>
      </c>
      <c r="F51" s="65" t="s">
        <v>51</v>
      </c>
      <c r="G51" s="65" t="s">
        <v>3983</v>
      </c>
      <c r="H51" s="65" t="s">
        <v>2497</v>
      </c>
      <c r="I51" s="65" t="s">
        <v>3122</v>
      </c>
      <c r="J51" s="65" t="s">
        <v>3984</v>
      </c>
      <c r="K51" s="65" t="s">
        <v>3992</v>
      </c>
      <c r="L51" s="65" t="s">
        <v>62</v>
      </c>
      <c r="M51" s="65" t="s">
        <v>62</v>
      </c>
      <c r="N51" s="65" t="s">
        <v>62</v>
      </c>
      <c r="O51" s="65" t="s">
        <v>61</v>
      </c>
      <c r="P51" s="65" t="s">
        <v>61</v>
      </c>
      <c r="Q51" s="65" t="s">
        <v>61</v>
      </c>
      <c r="R51" s="65" t="s">
        <v>61</v>
      </c>
      <c r="S51" s="65" t="s">
        <v>61</v>
      </c>
      <c r="T51" s="65" t="s">
        <v>62</v>
      </c>
      <c r="U51" s="65" t="s">
        <v>62</v>
      </c>
      <c r="V51" s="65" t="s">
        <v>62</v>
      </c>
      <c r="W51" s="65" t="s">
        <v>61</v>
      </c>
      <c r="X51" s="65" t="s">
        <v>3474</v>
      </c>
      <c r="Y51" s="65" t="s">
        <v>76</v>
      </c>
      <c r="Z51" s="68" t="s">
        <v>3343</v>
      </c>
      <c r="AA51" s="65" t="s">
        <v>62</v>
      </c>
      <c r="AB51" s="65" t="s">
        <v>125</v>
      </c>
      <c r="AC51" s="65" t="s">
        <v>77</v>
      </c>
      <c r="AD51" s="65" t="s">
        <v>3343</v>
      </c>
      <c r="AE51" s="65" t="s">
        <v>62</v>
      </c>
      <c r="AF51" s="65" t="s">
        <v>61</v>
      </c>
      <c r="AG51" s="65" t="s">
        <v>61</v>
      </c>
      <c r="AH51" s="65" t="s">
        <v>61</v>
      </c>
      <c r="AI51" s="65" t="s">
        <v>61</v>
      </c>
      <c r="AJ51" s="65" t="s">
        <v>72</v>
      </c>
      <c r="AK51" s="65" t="s">
        <v>72</v>
      </c>
      <c r="AL51" s="65" t="s">
        <v>72</v>
      </c>
      <c r="AM51" s="65" t="s">
        <v>61</v>
      </c>
      <c r="AN51" s="62"/>
      <c r="AO51" s="62"/>
      <c r="AP51" s="62"/>
      <c r="AQ51" s="62"/>
      <c r="AR51" s="62"/>
      <c r="AS51" s="62"/>
      <c r="AT51" s="62"/>
      <c r="AU51" s="63"/>
    </row>
    <row r="52" spans="1:47" ht="250.5">
      <c r="A52" s="65" t="s">
        <v>3448</v>
      </c>
      <c r="B52" s="65" t="s">
        <v>3187</v>
      </c>
      <c r="C52" s="65" t="s">
        <v>2502</v>
      </c>
      <c r="D52" s="65" t="s">
        <v>2505</v>
      </c>
      <c r="E52" s="65" t="s">
        <v>2495</v>
      </c>
      <c r="F52" s="65" t="s">
        <v>51</v>
      </c>
      <c r="G52" s="65" t="s">
        <v>3983</v>
      </c>
      <c r="H52" s="65" t="s">
        <v>2497</v>
      </c>
      <c r="I52" s="65" t="s">
        <v>3121</v>
      </c>
      <c r="J52" s="65" t="s">
        <v>3984</v>
      </c>
      <c r="K52" s="65" t="s">
        <v>3992</v>
      </c>
      <c r="L52" s="65" t="s">
        <v>62</v>
      </c>
      <c r="M52" s="65" t="s">
        <v>62</v>
      </c>
      <c r="N52" s="65" t="s">
        <v>62</v>
      </c>
      <c r="O52" s="65" t="s">
        <v>61</v>
      </c>
      <c r="P52" s="65" t="s">
        <v>61</v>
      </c>
      <c r="Q52" s="65" t="s">
        <v>61</v>
      </c>
      <c r="R52" s="65" t="s">
        <v>61</v>
      </c>
      <c r="S52" s="65" t="s">
        <v>61</v>
      </c>
      <c r="T52" s="65" t="s">
        <v>62</v>
      </c>
      <c r="U52" s="65" t="s">
        <v>62</v>
      </c>
      <c r="V52" s="65" t="s">
        <v>62</v>
      </c>
      <c r="W52" s="65" t="s">
        <v>61</v>
      </c>
      <c r="X52" s="65" t="s">
        <v>3449</v>
      </c>
      <c r="Y52" s="65" t="s">
        <v>76</v>
      </c>
      <c r="Z52" s="68" t="s">
        <v>3343</v>
      </c>
      <c r="AA52" s="65" t="s">
        <v>62</v>
      </c>
      <c r="AB52" s="65" t="s">
        <v>125</v>
      </c>
      <c r="AC52" s="65" t="s">
        <v>77</v>
      </c>
      <c r="AD52" s="65" t="s">
        <v>3343</v>
      </c>
      <c r="AE52" s="65" t="s">
        <v>62</v>
      </c>
      <c r="AF52" s="65" t="s">
        <v>61</v>
      </c>
      <c r="AG52" s="65" t="s">
        <v>61</v>
      </c>
      <c r="AH52" s="65" t="s">
        <v>61</v>
      </c>
      <c r="AI52" s="65" t="s">
        <v>61</v>
      </c>
      <c r="AJ52" s="65" t="s">
        <v>72</v>
      </c>
      <c r="AK52" s="65" t="s">
        <v>72</v>
      </c>
      <c r="AL52" s="65" t="s">
        <v>72</v>
      </c>
      <c r="AM52" s="65" t="s">
        <v>61</v>
      </c>
      <c r="AN52" s="59"/>
      <c r="AO52" s="59"/>
      <c r="AP52" s="59"/>
      <c r="AQ52" s="59"/>
      <c r="AR52" s="59"/>
      <c r="AS52" s="59"/>
      <c r="AT52" s="59"/>
      <c r="AU52" s="60"/>
    </row>
    <row r="53" spans="1:47" ht="200.25">
      <c r="A53" s="65" t="s">
        <v>3452</v>
      </c>
      <c r="B53" s="65" t="s">
        <v>3192</v>
      </c>
      <c r="C53" s="65" t="s">
        <v>578</v>
      </c>
      <c r="D53" s="65" t="s">
        <v>256</v>
      </c>
      <c r="E53" s="65" t="s">
        <v>556</v>
      </c>
      <c r="F53" s="65" t="s">
        <v>51</v>
      </c>
      <c r="G53" s="65" t="s">
        <v>3983</v>
      </c>
      <c r="H53" s="65" t="s">
        <v>573</v>
      </c>
      <c r="I53" s="65" t="s">
        <v>583</v>
      </c>
      <c r="J53" s="65" t="s">
        <v>3984</v>
      </c>
      <c r="K53" s="65" t="s">
        <v>3985</v>
      </c>
      <c r="L53" s="65" t="s">
        <v>102</v>
      </c>
      <c r="M53" s="65" t="s">
        <v>62</v>
      </c>
      <c r="N53" s="68" t="s">
        <v>3343</v>
      </c>
      <c r="O53" s="65" t="s">
        <v>62</v>
      </c>
      <c r="P53" s="65" t="s">
        <v>61</v>
      </c>
      <c r="Q53" s="65" t="s">
        <v>61</v>
      </c>
      <c r="R53" s="65" t="s">
        <v>61</v>
      </c>
      <c r="S53" s="65" t="s">
        <v>61</v>
      </c>
      <c r="T53" s="65" t="s">
        <v>62</v>
      </c>
      <c r="U53" s="65" t="s">
        <v>62</v>
      </c>
      <c r="V53" s="65" t="s">
        <v>62</v>
      </c>
      <c r="W53" s="65" t="s">
        <v>61</v>
      </c>
      <c r="X53" s="65" t="s">
        <v>63</v>
      </c>
      <c r="Y53" s="65" t="s">
        <v>76</v>
      </c>
      <c r="Z53" s="68" t="s">
        <v>3343</v>
      </c>
      <c r="AA53" s="65" t="s">
        <v>62</v>
      </c>
      <c r="AB53" s="65" t="s">
        <v>64</v>
      </c>
      <c r="AC53" s="65" t="s">
        <v>77</v>
      </c>
      <c r="AD53" s="65" t="s">
        <v>3343</v>
      </c>
      <c r="AE53" s="65" t="s">
        <v>62</v>
      </c>
      <c r="AF53" s="65" t="s">
        <v>62</v>
      </c>
      <c r="AG53" s="65" t="s">
        <v>61</v>
      </c>
      <c r="AH53" s="65" t="s">
        <v>3343</v>
      </c>
      <c r="AI53" s="65" t="s">
        <v>62</v>
      </c>
      <c r="AJ53" s="65" t="s">
        <v>162</v>
      </c>
      <c r="AK53" s="65" t="s">
        <v>72</v>
      </c>
      <c r="AL53" s="65" t="s">
        <v>3343</v>
      </c>
      <c r="AM53" s="65" t="s">
        <v>62</v>
      </c>
      <c r="AN53" s="62"/>
      <c r="AO53" s="62"/>
      <c r="AP53" s="62"/>
      <c r="AQ53" s="62"/>
      <c r="AR53" s="62"/>
      <c r="AS53" s="62"/>
      <c r="AT53" s="62"/>
      <c r="AU53" s="63"/>
    </row>
    <row r="54" spans="1:47" ht="334.5">
      <c r="A54" s="65" t="s">
        <v>3455</v>
      </c>
      <c r="B54" s="65" t="s">
        <v>3186</v>
      </c>
      <c r="C54" s="65" t="s">
        <v>2515</v>
      </c>
      <c r="D54" s="65" t="s">
        <v>2516</v>
      </c>
      <c r="E54" s="65" t="s">
        <v>2495</v>
      </c>
      <c r="F54" s="65" t="s">
        <v>51</v>
      </c>
      <c r="G54" s="65" t="s">
        <v>51</v>
      </c>
      <c r="H54" s="65" t="s">
        <v>2510</v>
      </c>
      <c r="I54" s="65" t="s">
        <v>3123</v>
      </c>
      <c r="J54" s="65" t="s">
        <v>3984</v>
      </c>
      <c r="K54" s="65" t="s">
        <v>18</v>
      </c>
      <c r="L54" s="65" t="s">
        <v>62</v>
      </c>
      <c r="M54" s="65" t="s">
        <v>62</v>
      </c>
      <c r="N54" s="65" t="s">
        <v>62</v>
      </c>
      <c r="O54" s="65" t="s">
        <v>61</v>
      </c>
      <c r="P54" s="65" t="s">
        <v>61</v>
      </c>
      <c r="Q54" s="65" t="s">
        <v>61</v>
      </c>
      <c r="R54" s="65" t="s">
        <v>61</v>
      </c>
      <c r="S54" s="65" t="s">
        <v>61</v>
      </c>
      <c r="T54" s="65" t="s">
        <v>62</v>
      </c>
      <c r="U54" s="65" t="s">
        <v>62</v>
      </c>
      <c r="V54" s="65" t="s">
        <v>62</v>
      </c>
      <c r="W54" s="65" t="s">
        <v>61</v>
      </c>
      <c r="X54" s="65" t="s">
        <v>222</v>
      </c>
      <c r="Y54" s="65" t="s">
        <v>76</v>
      </c>
      <c r="Z54" s="68" t="s">
        <v>3343</v>
      </c>
      <c r="AA54" s="65" t="s">
        <v>62</v>
      </c>
      <c r="AB54" s="65" t="s">
        <v>77</v>
      </c>
      <c r="AC54" s="65" t="s">
        <v>77</v>
      </c>
      <c r="AD54" s="65" t="s">
        <v>77</v>
      </c>
      <c r="AE54" s="65" t="s">
        <v>61</v>
      </c>
      <c r="AF54" s="65" t="s">
        <v>61</v>
      </c>
      <c r="AG54" s="65" t="s">
        <v>61</v>
      </c>
      <c r="AH54" s="65" t="s">
        <v>61</v>
      </c>
      <c r="AI54" s="65" t="s">
        <v>61</v>
      </c>
      <c r="AJ54" s="65" t="s">
        <v>72</v>
      </c>
      <c r="AK54" s="65" t="s">
        <v>72</v>
      </c>
      <c r="AL54" s="65" t="s">
        <v>72</v>
      </c>
      <c r="AM54" s="65" t="s">
        <v>61</v>
      </c>
      <c r="AN54" s="59"/>
      <c r="AO54" s="59"/>
      <c r="AP54" s="59"/>
      <c r="AQ54" s="59"/>
      <c r="AR54" s="59"/>
      <c r="AS54" s="59"/>
      <c r="AT54" s="59"/>
      <c r="AU54" s="60"/>
    </row>
    <row r="55" spans="1:47" ht="216.75">
      <c r="A55" s="65" t="s">
        <v>3457</v>
      </c>
      <c r="B55" s="65" t="s">
        <v>3192</v>
      </c>
      <c r="C55" s="65" t="s">
        <v>864</v>
      </c>
      <c r="D55" s="65" t="s">
        <v>235</v>
      </c>
      <c r="E55" s="65" t="s">
        <v>743</v>
      </c>
      <c r="F55" s="65" t="s">
        <v>305</v>
      </c>
      <c r="G55" s="65" t="s">
        <v>3983</v>
      </c>
      <c r="H55" s="65" t="s">
        <v>859</v>
      </c>
      <c r="I55" s="65" t="s">
        <v>867</v>
      </c>
      <c r="J55" s="65" t="s">
        <v>3984</v>
      </c>
      <c r="K55" s="65" t="s">
        <v>3992</v>
      </c>
      <c r="L55" s="65" t="s">
        <v>62</v>
      </c>
      <c r="M55" s="65" t="s">
        <v>62</v>
      </c>
      <c r="N55" s="65" t="s">
        <v>62</v>
      </c>
      <c r="O55" s="65" t="s">
        <v>61</v>
      </c>
      <c r="P55" s="65" t="s">
        <v>61</v>
      </c>
      <c r="Q55" s="65" t="s">
        <v>61</v>
      </c>
      <c r="R55" s="65" t="s">
        <v>61</v>
      </c>
      <c r="S55" s="65" t="s">
        <v>61</v>
      </c>
      <c r="T55" s="65" t="s">
        <v>62</v>
      </c>
      <c r="U55" s="65" t="s">
        <v>62</v>
      </c>
      <c r="V55" s="65" t="s">
        <v>62</v>
      </c>
      <c r="W55" s="65" t="s">
        <v>61</v>
      </c>
      <c r="X55" s="65" t="s">
        <v>4004</v>
      </c>
      <c r="Y55" s="65" t="s">
        <v>76</v>
      </c>
      <c r="Z55" s="68" t="s">
        <v>3343</v>
      </c>
      <c r="AA55" s="65" t="s">
        <v>62</v>
      </c>
      <c r="AB55" s="65" t="s">
        <v>64</v>
      </c>
      <c r="AC55" s="65" t="s">
        <v>77</v>
      </c>
      <c r="AD55" s="65" t="s">
        <v>3343</v>
      </c>
      <c r="AE55" s="65" t="s">
        <v>62</v>
      </c>
      <c r="AF55" s="65" t="s">
        <v>61</v>
      </c>
      <c r="AG55" s="65" t="s">
        <v>61</v>
      </c>
      <c r="AH55" s="65" t="s">
        <v>61</v>
      </c>
      <c r="AI55" s="65" t="s">
        <v>61</v>
      </c>
      <c r="AJ55" s="65" t="s">
        <v>72</v>
      </c>
      <c r="AK55" s="65" t="s">
        <v>72</v>
      </c>
      <c r="AL55" s="65" t="s">
        <v>72</v>
      </c>
      <c r="AM55" s="65" t="s">
        <v>61</v>
      </c>
      <c r="AN55" s="62"/>
      <c r="AO55" s="62"/>
      <c r="AP55" s="62"/>
      <c r="AQ55" s="62"/>
      <c r="AR55" s="62"/>
      <c r="AS55" s="62"/>
      <c r="AT55" s="62"/>
      <c r="AU55" s="63"/>
    </row>
    <row r="56" spans="1:47" ht="168">
      <c r="A56" s="65" t="s">
        <v>3460</v>
      </c>
      <c r="B56" s="65" t="s">
        <v>3192</v>
      </c>
      <c r="C56" s="65" t="s">
        <v>1528</v>
      </c>
      <c r="D56" s="65" t="s">
        <v>1533</v>
      </c>
      <c r="E56" s="65" t="s">
        <v>1454</v>
      </c>
      <c r="F56" s="65" t="s">
        <v>80</v>
      </c>
      <c r="G56" s="65" t="s">
        <v>3983</v>
      </c>
      <c r="H56" s="65" t="s">
        <v>1522</v>
      </c>
      <c r="I56" s="65" t="s">
        <v>1534</v>
      </c>
      <c r="J56" s="65" t="s">
        <v>3984</v>
      </c>
      <c r="K56" s="65" t="s">
        <v>3995</v>
      </c>
      <c r="L56" s="65" t="s">
        <v>61</v>
      </c>
      <c r="M56" s="65" t="s">
        <v>62</v>
      </c>
      <c r="N56" s="68" t="s">
        <v>3343</v>
      </c>
      <c r="O56" s="65" t="s">
        <v>62</v>
      </c>
      <c r="P56" s="65" t="s">
        <v>61</v>
      </c>
      <c r="Q56" s="65" t="s">
        <v>61</v>
      </c>
      <c r="R56" s="65" t="s">
        <v>61</v>
      </c>
      <c r="S56" s="65" t="s">
        <v>61</v>
      </c>
      <c r="T56" s="65" t="s">
        <v>62</v>
      </c>
      <c r="U56" s="65" t="s">
        <v>62</v>
      </c>
      <c r="V56" s="65" t="s">
        <v>62</v>
      </c>
      <c r="W56" s="65" t="s">
        <v>61</v>
      </c>
      <c r="X56" s="65" t="s">
        <v>76</v>
      </c>
      <c r="Y56" s="65" t="s">
        <v>76</v>
      </c>
      <c r="Z56" s="65" t="s">
        <v>76</v>
      </c>
      <c r="AA56" s="65" t="s">
        <v>61</v>
      </c>
      <c r="AB56" s="65" t="s">
        <v>77</v>
      </c>
      <c r="AC56" s="65" t="s">
        <v>77</v>
      </c>
      <c r="AD56" s="65" t="s">
        <v>77</v>
      </c>
      <c r="AE56" s="65" t="s">
        <v>61</v>
      </c>
      <c r="AF56" s="65" t="s">
        <v>62</v>
      </c>
      <c r="AG56" s="65" t="s">
        <v>61</v>
      </c>
      <c r="AH56" s="65" t="s">
        <v>3343</v>
      </c>
      <c r="AI56" s="65" t="s">
        <v>62</v>
      </c>
      <c r="AJ56" s="65" t="s">
        <v>66</v>
      </c>
      <c r="AK56" s="65" t="s">
        <v>72</v>
      </c>
      <c r="AL56" s="65" t="s">
        <v>3343</v>
      </c>
      <c r="AM56" s="65" t="s">
        <v>62</v>
      </c>
      <c r="AN56" s="59"/>
      <c r="AO56" s="59"/>
      <c r="AP56" s="59"/>
      <c r="AQ56" s="59"/>
      <c r="AR56" s="59"/>
      <c r="AS56" s="59"/>
      <c r="AT56" s="59"/>
      <c r="AU56" s="60"/>
    </row>
    <row r="57" spans="1:47" ht="168">
      <c r="A57" s="65" t="s">
        <v>3461</v>
      </c>
      <c r="B57" s="65" t="s">
        <v>3192</v>
      </c>
      <c r="C57" s="65" t="s">
        <v>1528</v>
      </c>
      <c r="D57" s="65" t="s">
        <v>1543</v>
      </c>
      <c r="E57" s="65" t="s">
        <v>1454</v>
      </c>
      <c r="F57" s="65" t="s">
        <v>80</v>
      </c>
      <c r="G57" s="65" t="s">
        <v>3983</v>
      </c>
      <c r="H57" s="65" t="s">
        <v>1522</v>
      </c>
      <c r="I57" s="65" t="s">
        <v>1544</v>
      </c>
      <c r="J57" s="65" t="s">
        <v>3984</v>
      </c>
      <c r="K57" s="65" t="s">
        <v>19</v>
      </c>
      <c r="L57" s="65" t="s">
        <v>62</v>
      </c>
      <c r="M57" s="65" t="s">
        <v>62</v>
      </c>
      <c r="N57" s="65" t="s">
        <v>62</v>
      </c>
      <c r="O57" s="65" t="s">
        <v>61</v>
      </c>
      <c r="P57" s="65" t="s">
        <v>61</v>
      </c>
      <c r="Q57" s="65" t="s">
        <v>61</v>
      </c>
      <c r="R57" s="65" t="s">
        <v>61</v>
      </c>
      <c r="S57" s="65" t="s">
        <v>61</v>
      </c>
      <c r="T57" s="65" t="s">
        <v>62</v>
      </c>
      <c r="U57" s="65" t="s">
        <v>62</v>
      </c>
      <c r="V57" s="65" t="s">
        <v>62</v>
      </c>
      <c r="W57" s="65" t="s">
        <v>61</v>
      </c>
      <c r="X57" s="65" t="s">
        <v>3462</v>
      </c>
      <c r="Y57" s="65" t="s">
        <v>3462</v>
      </c>
      <c r="Z57" s="65" t="s">
        <v>3462</v>
      </c>
      <c r="AA57" s="65" t="s">
        <v>61</v>
      </c>
      <c r="AB57" s="65" t="s">
        <v>77</v>
      </c>
      <c r="AC57" s="65" t="s">
        <v>125</v>
      </c>
      <c r="AD57" s="65" t="s">
        <v>3343</v>
      </c>
      <c r="AE57" s="65" t="s">
        <v>62</v>
      </c>
      <c r="AF57" s="65" t="s">
        <v>61</v>
      </c>
      <c r="AG57" s="65" t="s">
        <v>61</v>
      </c>
      <c r="AH57" s="65" t="s">
        <v>61</v>
      </c>
      <c r="AI57" s="65" t="s">
        <v>61</v>
      </c>
      <c r="AJ57" s="65" t="s">
        <v>72</v>
      </c>
      <c r="AK57" s="65" t="s">
        <v>72</v>
      </c>
      <c r="AL57" s="65" t="s">
        <v>72</v>
      </c>
      <c r="AM57" s="65" t="s">
        <v>61</v>
      </c>
      <c r="AN57" s="62"/>
      <c r="AO57" s="62"/>
      <c r="AP57" s="62"/>
      <c r="AQ57" s="62"/>
      <c r="AR57" s="62"/>
      <c r="AS57" s="62"/>
      <c r="AT57" s="62"/>
      <c r="AU57" s="63"/>
    </row>
    <row r="58" spans="1:47" ht="200.25">
      <c r="A58" s="65" t="s">
        <v>3467</v>
      </c>
      <c r="B58" s="65" t="s">
        <v>3187</v>
      </c>
      <c r="C58" s="65" t="s">
        <v>1528</v>
      </c>
      <c r="D58" s="65" t="s">
        <v>1548</v>
      </c>
      <c r="E58" s="65" t="s">
        <v>1454</v>
      </c>
      <c r="F58" s="65" t="s">
        <v>80</v>
      </c>
      <c r="G58" s="65" t="s">
        <v>3983</v>
      </c>
      <c r="H58" s="65" t="s">
        <v>1522</v>
      </c>
      <c r="I58" s="65" t="s">
        <v>1549</v>
      </c>
      <c r="J58" s="65" t="s">
        <v>3984</v>
      </c>
      <c r="K58" s="65" t="s">
        <v>3985</v>
      </c>
      <c r="L58" s="65" t="s">
        <v>61</v>
      </c>
      <c r="M58" s="65" t="s">
        <v>62</v>
      </c>
      <c r="N58" s="68" t="s">
        <v>3343</v>
      </c>
      <c r="O58" s="65" t="s">
        <v>62</v>
      </c>
      <c r="P58" s="65" t="s">
        <v>61</v>
      </c>
      <c r="Q58" s="65" t="s">
        <v>61</v>
      </c>
      <c r="R58" s="65" t="s">
        <v>61</v>
      </c>
      <c r="S58" s="65" t="s">
        <v>61</v>
      </c>
      <c r="T58" s="65" t="s">
        <v>62</v>
      </c>
      <c r="U58" s="65" t="s">
        <v>62</v>
      </c>
      <c r="V58" s="65" t="s">
        <v>62</v>
      </c>
      <c r="W58" s="65" t="s">
        <v>61</v>
      </c>
      <c r="X58" s="65" t="s">
        <v>3434</v>
      </c>
      <c r="Y58" s="65" t="s">
        <v>3449</v>
      </c>
      <c r="Z58" s="68" t="s">
        <v>3343</v>
      </c>
      <c r="AA58" s="65" t="s">
        <v>62</v>
      </c>
      <c r="AB58" s="65" t="s">
        <v>64</v>
      </c>
      <c r="AC58" s="65" t="s">
        <v>77</v>
      </c>
      <c r="AD58" s="65" t="s">
        <v>3343</v>
      </c>
      <c r="AE58" s="65" t="s">
        <v>62</v>
      </c>
      <c r="AF58" s="65" t="s">
        <v>62</v>
      </c>
      <c r="AG58" s="65" t="s">
        <v>61</v>
      </c>
      <c r="AH58" s="65" t="s">
        <v>3343</v>
      </c>
      <c r="AI58" s="65" t="s">
        <v>62</v>
      </c>
      <c r="AJ58" s="65" t="s">
        <v>66</v>
      </c>
      <c r="AK58" s="65" t="s">
        <v>72</v>
      </c>
      <c r="AL58" s="65" t="s">
        <v>3343</v>
      </c>
      <c r="AM58" s="65" t="s">
        <v>62</v>
      </c>
      <c r="AN58" s="59"/>
      <c r="AO58" s="59"/>
      <c r="AP58" s="59"/>
      <c r="AQ58" s="59"/>
      <c r="AR58" s="59"/>
      <c r="AS58" s="59"/>
      <c r="AT58" s="59"/>
      <c r="AU58" s="60"/>
    </row>
    <row r="59" spans="1:47" ht="150.75">
      <c r="A59" s="65" t="s">
        <v>3469</v>
      </c>
      <c r="B59" s="65" t="s">
        <v>3186</v>
      </c>
      <c r="C59" s="65" t="s">
        <v>1528</v>
      </c>
      <c r="D59" s="65" t="s">
        <v>1538</v>
      </c>
      <c r="E59" s="65" t="s">
        <v>1454</v>
      </c>
      <c r="F59" s="65" t="s">
        <v>80</v>
      </c>
      <c r="G59" s="65" t="s">
        <v>80</v>
      </c>
      <c r="H59" s="65" t="s">
        <v>1522</v>
      </c>
      <c r="I59" s="65" t="s">
        <v>1539</v>
      </c>
      <c r="J59" s="65" t="s">
        <v>3984</v>
      </c>
      <c r="K59" s="65" t="s">
        <v>19</v>
      </c>
      <c r="L59" s="65" t="s">
        <v>62</v>
      </c>
      <c r="M59" s="65" t="s">
        <v>62</v>
      </c>
      <c r="N59" s="65" t="s">
        <v>62</v>
      </c>
      <c r="O59" s="65" t="s">
        <v>61</v>
      </c>
      <c r="P59" s="65" t="s">
        <v>61</v>
      </c>
      <c r="Q59" s="65" t="s">
        <v>61</v>
      </c>
      <c r="R59" s="65" t="s">
        <v>61</v>
      </c>
      <c r="S59" s="65" t="s">
        <v>61</v>
      </c>
      <c r="T59" s="65" t="s">
        <v>62</v>
      </c>
      <c r="U59" s="65" t="s">
        <v>62</v>
      </c>
      <c r="V59" s="65" t="s">
        <v>62</v>
      </c>
      <c r="W59" s="65" t="s">
        <v>61</v>
      </c>
      <c r="X59" s="65" t="s">
        <v>3462</v>
      </c>
      <c r="Y59" s="65" t="s">
        <v>3462</v>
      </c>
      <c r="Z59" s="65" t="s">
        <v>3462</v>
      </c>
      <c r="AA59" s="65" t="s">
        <v>61</v>
      </c>
      <c r="AB59" s="65" t="s">
        <v>77</v>
      </c>
      <c r="AC59" s="65" t="s">
        <v>125</v>
      </c>
      <c r="AD59" s="65" t="s">
        <v>3343</v>
      </c>
      <c r="AE59" s="65" t="s">
        <v>62</v>
      </c>
      <c r="AF59" s="65" t="s">
        <v>61</v>
      </c>
      <c r="AG59" s="65" t="s">
        <v>61</v>
      </c>
      <c r="AH59" s="65" t="s">
        <v>61</v>
      </c>
      <c r="AI59" s="65" t="s">
        <v>61</v>
      </c>
      <c r="AJ59" s="65" t="s">
        <v>72</v>
      </c>
      <c r="AK59" s="65" t="s">
        <v>72</v>
      </c>
      <c r="AL59" s="65" t="s">
        <v>72</v>
      </c>
      <c r="AM59" s="65" t="s">
        <v>61</v>
      </c>
      <c r="AN59" s="62"/>
      <c r="AO59" s="62"/>
      <c r="AP59" s="62"/>
      <c r="AQ59" s="62"/>
      <c r="AR59" s="62"/>
      <c r="AS59" s="62"/>
      <c r="AT59" s="62"/>
      <c r="AU59" s="63"/>
    </row>
    <row r="60" spans="1:47" ht="150.75">
      <c r="A60" s="65" t="s">
        <v>3470</v>
      </c>
      <c r="B60" s="65" t="s">
        <v>3187</v>
      </c>
      <c r="C60" s="65" t="s">
        <v>1528</v>
      </c>
      <c r="D60" s="65" t="s">
        <v>1538</v>
      </c>
      <c r="E60" s="65" t="s">
        <v>1454</v>
      </c>
      <c r="F60" s="65" t="s">
        <v>80</v>
      </c>
      <c r="G60" s="65" t="s">
        <v>3983</v>
      </c>
      <c r="H60" s="65" t="s">
        <v>1522</v>
      </c>
      <c r="I60" s="65" t="s">
        <v>1539</v>
      </c>
      <c r="J60" s="65" t="s">
        <v>3984</v>
      </c>
      <c r="K60" s="65" t="s">
        <v>3992</v>
      </c>
      <c r="L60" s="65" t="s">
        <v>62</v>
      </c>
      <c r="M60" s="65" t="s">
        <v>62</v>
      </c>
      <c r="N60" s="65" t="s">
        <v>62</v>
      </c>
      <c r="O60" s="65" t="s">
        <v>61</v>
      </c>
      <c r="P60" s="65" t="s">
        <v>61</v>
      </c>
      <c r="Q60" s="65" t="s">
        <v>61</v>
      </c>
      <c r="R60" s="65" t="s">
        <v>61</v>
      </c>
      <c r="S60" s="65" t="s">
        <v>61</v>
      </c>
      <c r="T60" s="65" t="s">
        <v>62</v>
      </c>
      <c r="U60" s="65" t="s">
        <v>62</v>
      </c>
      <c r="V60" s="65" t="s">
        <v>62</v>
      </c>
      <c r="W60" s="65" t="s">
        <v>61</v>
      </c>
      <c r="X60" s="65" t="s">
        <v>76</v>
      </c>
      <c r="Y60" s="65" t="s">
        <v>3462</v>
      </c>
      <c r="Z60" s="68" t="s">
        <v>3343</v>
      </c>
      <c r="AA60" s="65" t="s">
        <v>62</v>
      </c>
      <c r="AB60" s="65" t="s">
        <v>77</v>
      </c>
      <c r="AC60" s="65" t="s">
        <v>125</v>
      </c>
      <c r="AD60" s="65" t="s">
        <v>3343</v>
      </c>
      <c r="AE60" s="65" t="s">
        <v>62</v>
      </c>
      <c r="AF60" s="65" t="s">
        <v>61</v>
      </c>
      <c r="AG60" s="65" t="s">
        <v>61</v>
      </c>
      <c r="AH60" s="65" t="s">
        <v>61</v>
      </c>
      <c r="AI60" s="65" t="s">
        <v>61</v>
      </c>
      <c r="AJ60" s="65" t="s">
        <v>72</v>
      </c>
      <c r="AK60" s="65" t="s">
        <v>72</v>
      </c>
      <c r="AL60" s="65" t="s">
        <v>72</v>
      </c>
      <c r="AM60" s="65" t="s">
        <v>61</v>
      </c>
      <c r="AN60" s="59"/>
      <c r="AO60" s="59"/>
      <c r="AP60" s="59"/>
      <c r="AQ60" s="59"/>
      <c r="AR60" s="59"/>
      <c r="AS60" s="59"/>
      <c r="AT60" s="59"/>
      <c r="AU60" s="60"/>
    </row>
    <row r="61" spans="1:47" ht="216.75">
      <c r="A61" s="65" t="s">
        <v>3473</v>
      </c>
      <c r="B61" s="65" t="s">
        <v>3186</v>
      </c>
      <c r="C61" s="65" t="s">
        <v>2486</v>
      </c>
      <c r="D61" s="65" t="s">
        <v>2487</v>
      </c>
      <c r="E61" s="65" t="s">
        <v>2479</v>
      </c>
      <c r="F61" s="65" t="s">
        <v>149</v>
      </c>
      <c r="G61" s="65" t="s">
        <v>2704</v>
      </c>
      <c r="H61" s="65" t="s">
        <v>2481</v>
      </c>
      <c r="I61" s="65" t="s">
        <v>3114</v>
      </c>
      <c r="J61" s="65" t="s">
        <v>3984</v>
      </c>
      <c r="K61" s="65" t="s">
        <v>4002</v>
      </c>
      <c r="L61" s="65" t="s">
        <v>62</v>
      </c>
      <c r="M61" s="65" t="s">
        <v>62</v>
      </c>
      <c r="N61" s="65" t="s">
        <v>62</v>
      </c>
      <c r="O61" s="65" t="s">
        <v>61</v>
      </c>
      <c r="P61" s="65" t="s">
        <v>61</v>
      </c>
      <c r="Q61" s="65" t="s">
        <v>62</v>
      </c>
      <c r="R61" s="68" t="s">
        <v>3343</v>
      </c>
      <c r="S61" s="65" t="s">
        <v>62</v>
      </c>
      <c r="T61" s="65" t="s">
        <v>62</v>
      </c>
      <c r="U61" s="65" t="s">
        <v>61</v>
      </c>
      <c r="V61" s="68" t="s">
        <v>3343</v>
      </c>
      <c r="W61" s="65" t="s">
        <v>62</v>
      </c>
      <c r="X61" s="65" t="s">
        <v>3474</v>
      </c>
      <c r="Y61" s="65"/>
      <c r="Z61" s="68" t="s">
        <v>3343</v>
      </c>
      <c r="AA61" s="65" t="s">
        <v>62</v>
      </c>
      <c r="AB61" s="65" t="s">
        <v>125</v>
      </c>
      <c r="AC61" s="65" t="s">
        <v>73</v>
      </c>
      <c r="AD61" s="65" t="s">
        <v>3343</v>
      </c>
      <c r="AE61" s="65" t="s">
        <v>62</v>
      </c>
      <c r="AF61" s="65" t="s">
        <v>61</v>
      </c>
      <c r="AG61" s="65" t="s">
        <v>61</v>
      </c>
      <c r="AH61" s="65" t="s">
        <v>61</v>
      </c>
      <c r="AI61" s="65" t="s">
        <v>61</v>
      </c>
      <c r="AJ61" s="65" t="s">
        <v>72</v>
      </c>
      <c r="AK61" s="65" t="s">
        <v>850</v>
      </c>
      <c r="AL61" s="65" t="s">
        <v>3343</v>
      </c>
      <c r="AM61" s="65" t="s">
        <v>62</v>
      </c>
      <c r="AN61" s="62"/>
      <c r="AO61" s="62"/>
      <c r="AP61" s="62"/>
      <c r="AQ61" s="62"/>
      <c r="AR61" s="62"/>
      <c r="AS61" s="62"/>
      <c r="AT61" s="62"/>
      <c r="AU61" s="63"/>
    </row>
    <row r="62" spans="1:47" ht="250.5">
      <c r="A62" s="65" t="s">
        <v>3275</v>
      </c>
      <c r="B62" s="65" t="s">
        <v>3192</v>
      </c>
      <c r="C62" s="65" t="s">
        <v>2486</v>
      </c>
      <c r="D62" s="65" t="s">
        <v>2493</v>
      </c>
      <c r="E62" s="65" t="s">
        <v>2479</v>
      </c>
      <c r="F62" s="65" t="s">
        <v>149</v>
      </c>
      <c r="G62" s="65" t="s">
        <v>3983</v>
      </c>
      <c r="H62" s="65" t="s">
        <v>2481</v>
      </c>
      <c r="I62" s="65" t="s">
        <v>3117</v>
      </c>
      <c r="J62" s="65" t="s">
        <v>3984</v>
      </c>
      <c r="K62" s="65" t="s">
        <v>3993</v>
      </c>
      <c r="L62" s="65" t="s">
        <v>62</v>
      </c>
      <c r="M62" s="65" t="s">
        <v>62</v>
      </c>
      <c r="N62" s="65" t="s">
        <v>62</v>
      </c>
      <c r="O62" s="65" t="s">
        <v>61</v>
      </c>
      <c r="P62" s="65" t="s">
        <v>61</v>
      </c>
      <c r="Q62" s="65" t="s">
        <v>61</v>
      </c>
      <c r="R62" s="65" t="s">
        <v>61</v>
      </c>
      <c r="S62" s="65" t="s">
        <v>61</v>
      </c>
      <c r="T62" s="65" t="s">
        <v>62</v>
      </c>
      <c r="U62" s="65" t="s">
        <v>62</v>
      </c>
      <c r="V62" s="65" t="s">
        <v>62</v>
      </c>
      <c r="W62" s="65" t="s">
        <v>61</v>
      </c>
      <c r="X62" s="65" t="s">
        <v>3474</v>
      </c>
      <c r="Y62" s="65" t="s">
        <v>1295</v>
      </c>
      <c r="Z62" s="68" t="s">
        <v>3343</v>
      </c>
      <c r="AA62" s="65" t="s">
        <v>62</v>
      </c>
      <c r="AB62" s="65" t="s">
        <v>125</v>
      </c>
      <c r="AC62" s="65" t="s">
        <v>125</v>
      </c>
      <c r="AD62" s="65" t="s">
        <v>125</v>
      </c>
      <c r="AE62" s="65" t="s">
        <v>61</v>
      </c>
      <c r="AF62" s="65" t="s">
        <v>61</v>
      </c>
      <c r="AG62" s="65" t="s">
        <v>3119</v>
      </c>
      <c r="AH62" s="65" t="s">
        <v>3343</v>
      </c>
      <c r="AI62" s="65" t="s">
        <v>62</v>
      </c>
      <c r="AJ62" s="65" t="s">
        <v>72</v>
      </c>
      <c r="AK62" s="65" t="s">
        <v>72</v>
      </c>
      <c r="AL62" s="65" t="s">
        <v>72</v>
      </c>
      <c r="AM62" s="65" t="s">
        <v>61</v>
      </c>
      <c r="AN62" s="59"/>
      <c r="AO62" s="59"/>
      <c r="AP62" s="59"/>
      <c r="AQ62" s="59"/>
      <c r="AR62" s="59"/>
      <c r="AS62" s="59"/>
      <c r="AT62" s="59"/>
      <c r="AU62" s="60"/>
    </row>
    <row r="63" spans="1:47" ht="168">
      <c r="A63" s="65" t="s">
        <v>3265</v>
      </c>
      <c r="B63" s="65" t="s">
        <v>3187</v>
      </c>
      <c r="C63" s="65" t="s">
        <v>2486</v>
      </c>
      <c r="D63" s="65" t="s">
        <v>2491</v>
      </c>
      <c r="E63" s="65" t="s">
        <v>2479</v>
      </c>
      <c r="F63" s="65" t="s">
        <v>149</v>
      </c>
      <c r="G63" s="65" t="s">
        <v>3983</v>
      </c>
      <c r="H63" s="65" t="s">
        <v>2481</v>
      </c>
      <c r="I63" s="65" t="s">
        <v>3115</v>
      </c>
      <c r="J63" s="65" t="s">
        <v>3984</v>
      </c>
      <c r="K63" s="65" t="s">
        <v>3986</v>
      </c>
      <c r="L63" s="65" t="s">
        <v>62</v>
      </c>
      <c r="M63" s="65" t="s">
        <v>62</v>
      </c>
      <c r="N63" s="65" t="s">
        <v>62</v>
      </c>
      <c r="O63" s="65" t="s">
        <v>61</v>
      </c>
      <c r="P63" s="65" t="s">
        <v>61</v>
      </c>
      <c r="Q63" s="65" t="s">
        <v>61</v>
      </c>
      <c r="R63" s="65" t="s">
        <v>61</v>
      </c>
      <c r="S63" s="65" t="s">
        <v>61</v>
      </c>
      <c r="T63" s="65" t="s">
        <v>62</v>
      </c>
      <c r="U63" s="65" t="s">
        <v>62</v>
      </c>
      <c r="V63" s="65" t="s">
        <v>62</v>
      </c>
      <c r="W63" s="65" t="s">
        <v>61</v>
      </c>
      <c r="X63" s="65" t="s">
        <v>3474</v>
      </c>
      <c r="Y63" s="65" t="s">
        <v>3462</v>
      </c>
      <c r="Z63" s="68" t="s">
        <v>3343</v>
      </c>
      <c r="AA63" s="65" t="s">
        <v>62</v>
      </c>
      <c r="AB63" s="65" t="s">
        <v>125</v>
      </c>
      <c r="AC63" s="65" t="s">
        <v>77</v>
      </c>
      <c r="AD63" s="65" t="s">
        <v>3343</v>
      </c>
      <c r="AE63" s="65" t="s">
        <v>62</v>
      </c>
      <c r="AF63" s="65" t="s">
        <v>61</v>
      </c>
      <c r="AG63" s="65" t="s">
        <v>3116</v>
      </c>
      <c r="AH63" s="65" t="s">
        <v>3343</v>
      </c>
      <c r="AI63" s="65" t="s">
        <v>62</v>
      </c>
      <c r="AJ63" s="65" t="s">
        <v>72</v>
      </c>
      <c r="AK63" s="65" t="s">
        <v>72</v>
      </c>
      <c r="AL63" s="65" t="s">
        <v>72</v>
      </c>
      <c r="AM63" s="65" t="s">
        <v>61</v>
      </c>
      <c r="AN63" s="62"/>
      <c r="AO63" s="62"/>
      <c r="AP63" s="62"/>
      <c r="AQ63" s="62"/>
      <c r="AR63" s="62"/>
      <c r="AS63" s="62"/>
      <c r="AT63" s="62"/>
      <c r="AU63" s="63"/>
    </row>
    <row r="64" spans="1:47" ht="300.75">
      <c r="A64" s="65" t="s">
        <v>3475</v>
      </c>
      <c r="B64" s="65" t="s">
        <v>3192</v>
      </c>
      <c r="C64" s="65" t="s">
        <v>808</v>
      </c>
      <c r="D64" s="65" t="s">
        <v>817</v>
      </c>
      <c r="E64" s="65" t="s">
        <v>743</v>
      </c>
      <c r="F64" s="65" t="s">
        <v>149</v>
      </c>
      <c r="G64" s="65" t="s">
        <v>3983</v>
      </c>
      <c r="H64" s="65" t="s">
        <v>803</v>
      </c>
      <c r="I64" s="65" t="s">
        <v>818</v>
      </c>
      <c r="J64" s="65" t="s">
        <v>3984</v>
      </c>
      <c r="K64" s="65" t="s">
        <v>3988</v>
      </c>
      <c r="L64" s="65" t="s">
        <v>61</v>
      </c>
      <c r="M64" s="65" t="s">
        <v>61</v>
      </c>
      <c r="N64" s="65" t="s">
        <v>61</v>
      </c>
      <c r="O64" s="65" t="s">
        <v>61</v>
      </c>
      <c r="P64" s="65" t="s">
        <v>61</v>
      </c>
      <c r="Q64" s="65" t="s">
        <v>61</v>
      </c>
      <c r="R64" s="65" t="s">
        <v>61</v>
      </c>
      <c r="S64" s="65" t="s">
        <v>61</v>
      </c>
      <c r="T64" s="65" t="s">
        <v>62</v>
      </c>
      <c r="U64" s="65" t="s">
        <v>62</v>
      </c>
      <c r="V64" s="65" t="s">
        <v>62</v>
      </c>
      <c r="W64" s="65" t="s">
        <v>61</v>
      </c>
      <c r="X64" s="65" t="s">
        <v>3476</v>
      </c>
      <c r="Y64" s="65" t="s">
        <v>138</v>
      </c>
      <c r="Z64" s="68" t="s">
        <v>3343</v>
      </c>
      <c r="AA64" s="65" t="s">
        <v>62</v>
      </c>
      <c r="AB64" s="65" t="s">
        <v>64</v>
      </c>
      <c r="AC64" s="65" t="s">
        <v>125</v>
      </c>
      <c r="AD64" s="65" t="s">
        <v>3343</v>
      </c>
      <c r="AE64" s="65" t="s">
        <v>62</v>
      </c>
      <c r="AF64" s="65" t="s">
        <v>62</v>
      </c>
      <c r="AG64" s="65" t="s">
        <v>62</v>
      </c>
      <c r="AH64" s="65" t="s">
        <v>62</v>
      </c>
      <c r="AI64" s="65" t="s">
        <v>61</v>
      </c>
      <c r="AJ64" s="65" t="s">
        <v>66</v>
      </c>
      <c r="AK64" s="65" t="s">
        <v>72</v>
      </c>
      <c r="AL64" s="65" t="s">
        <v>3343</v>
      </c>
      <c r="AM64" s="65" t="s">
        <v>62</v>
      </c>
      <c r="AN64" s="59"/>
      <c r="AO64" s="59"/>
      <c r="AP64" s="59"/>
      <c r="AQ64" s="59"/>
      <c r="AR64" s="59"/>
      <c r="AS64" s="59"/>
      <c r="AT64" s="59"/>
      <c r="AU64" s="60"/>
    </row>
    <row r="65" spans="1:47" ht="168">
      <c r="A65" s="65" t="s">
        <v>3477</v>
      </c>
      <c r="B65" s="65" t="s">
        <v>3192</v>
      </c>
      <c r="C65" s="65" t="s">
        <v>808</v>
      </c>
      <c r="D65" s="65" t="s">
        <v>831</v>
      </c>
      <c r="E65" s="65" t="s">
        <v>743</v>
      </c>
      <c r="F65" s="65" t="s">
        <v>149</v>
      </c>
      <c r="G65" s="65" t="s">
        <v>3983</v>
      </c>
      <c r="H65" s="65" t="s">
        <v>803</v>
      </c>
      <c r="I65" s="65" t="s">
        <v>832</v>
      </c>
      <c r="J65" s="65" t="s">
        <v>3984</v>
      </c>
      <c r="K65" s="65" t="s">
        <v>3992</v>
      </c>
      <c r="L65" s="65" t="s">
        <v>61</v>
      </c>
      <c r="M65" s="65" t="s">
        <v>61</v>
      </c>
      <c r="N65" s="65" t="s">
        <v>61</v>
      </c>
      <c r="O65" s="65" t="s">
        <v>61</v>
      </c>
      <c r="P65" s="65" t="s">
        <v>61</v>
      </c>
      <c r="Q65" s="65" t="s">
        <v>61</v>
      </c>
      <c r="R65" s="65" t="s">
        <v>61</v>
      </c>
      <c r="S65" s="65" t="s">
        <v>61</v>
      </c>
      <c r="T65" s="65" t="s">
        <v>62</v>
      </c>
      <c r="U65" s="65" t="s">
        <v>62</v>
      </c>
      <c r="V65" s="65" t="s">
        <v>62</v>
      </c>
      <c r="W65" s="65" t="s">
        <v>61</v>
      </c>
      <c r="X65" s="65" t="s">
        <v>3359</v>
      </c>
      <c r="Y65" s="65" t="s">
        <v>138</v>
      </c>
      <c r="Z65" s="68" t="s">
        <v>3343</v>
      </c>
      <c r="AA65" s="65" t="s">
        <v>62</v>
      </c>
      <c r="AB65" s="65" t="s">
        <v>77</v>
      </c>
      <c r="AC65" s="65" t="s">
        <v>125</v>
      </c>
      <c r="AD65" s="65" t="s">
        <v>3343</v>
      </c>
      <c r="AE65" s="65" t="s">
        <v>62</v>
      </c>
      <c r="AF65" s="65" t="s">
        <v>62</v>
      </c>
      <c r="AG65" s="65" t="s">
        <v>62</v>
      </c>
      <c r="AH65" s="65" t="s">
        <v>62</v>
      </c>
      <c r="AI65" s="65" t="s">
        <v>61</v>
      </c>
      <c r="AJ65" s="65" t="s">
        <v>66</v>
      </c>
      <c r="AK65" s="65" t="s">
        <v>66</v>
      </c>
      <c r="AL65" s="65" t="s">
        <v>66</v>
      </c>
      <c r="AM65" s="65" t="s">
        <v>61</v>
      </c>
      <c r="AN65" s="62"/>
      <c r="AO65" s="62"/>
      <c r="AP65" s="62"/>
      <c r="AQ65" s="62"/>
      <c r="AR65" s="62"/>
      <c r="AS65" s="62"/>
      <c r="AT65" s="62"/>
      <c r="AU65" s="63"/>
    </row>
    <row r="66" spans="1:47" ht="234">
      <c r="A66" s="65" t="s">
        <v>3248</v>
      </c>
      <c r="B66" s="65" t="s">
        <v>3187</v>
      </c>
      <c r="C66" s="65" t="s">
        <v>808</v>
      </c>
      <c r="D66" s="65" t="s">
        <v>813</v>
      </c>
      <c r="E66" s="65" t="s">
        <v>743</v>
      </c>
      <c r="F66" s="65" t="s">
        <v>149</v>
      </c>
      <c r="G66" s="65" t="s">
        <v>3983</v>
      </c>
      <c r="H66" s="65" t="s">
        <v>803</v>
      </c>
      <c r="I66" s="65" t="s">
        <v>814</v>
      </c>
      <c r="J66" s="65" t="s">
        <v>3984</v>
      </c>
      <c r="K66" s="65" t="s">
        <v>3985</v>
      </c>
      <c r="L66" s="65" t="s">
        <v>102</v>
      </c>
      <c r="M66" s="65" t="s">
        <v>62</v>
      </c>
      <c r="N66" s="68" t="s">
        <v>3343</v>
      </c>
      <c r="O66" s="65" t="s">
        <v>62</v>
      </c>
      <c r="P66" s="65" t="s">
        <v>61</v>
      </c>
      <c r="Q66" s="65" t="s">
        <v>61</v>
      </c>
      <c r="R66" s="65" t="s">
        <v>61</v>
      </c>
      <c r="S66" s="65" t="s">
        <v>61</v>
      </c>
      <c r="T66" s="65" t="s">
        <v>62</v>
      </c>
      <c r="U66" s="65" t="s">
        <v>62</v>
      </c>
      <c r="V66" s="65" t="s">
        <v>62</v>
      </c>
      <c r="W66" s="65" t="s">
        <v>61</v>
      </c>
      <c r="X66" s="65" t="s">
        <v>4005</v>
      </c>
      <c r="Y66" s="65" t="s">
        <v>222</v>
      </c>
      <c r="Z66" s="68" t="s">
        <v>3343</v>
      </c>
      <c r="AA66" s="65" t="s">
        <v>62</v>
      </c>
      <c r="AB66" s="65" t="s">
        <v>64</v>
      </c>
      <c r="AC66" s="65" t="s">
        <v>77</v>
      </c>
      <c r="AD66" s="65" t="s">
        <v>3343</v>
      </c>
      <c r="AE66" s="65" t="s">
        <v>62</v>
      </c>
      <c r="AF66" s="65" t="s">
        <v>62</v>
      </c>
      <c r="AG66" s="65" t="s">
        <v>2800</v>
      </c>
      <c r="AH66" s="65" t="s">
        <v>3343</v>
      </c>
      <c r="AI66" s="65" t="s">
        <v>62</v>
      </c>
      <c r="AJ66" s="65" t="s">
        <v>162</v>
      </c>
      <c r="AK66" s="65" t="s">
        <v>72</v>
      </c>
      <c r="AL66" s="65" t="s">
        <v>3343</v>
      </c>
      <c r="AM66" s="65" t="s">
        <v>62</v>
      </c>
      <c r="AN66" s="59"/>
      <c r="AO66" s="59"/>
      <c r="AP66" s="59"/>
      <c r="AQ66" s="59"/>
      <c r="AR66" s="59"/>
      <c r="AS66" s="59"/>
      <c r="AT66" s="59"/>
      <c r="AU66" s="60"/>
    </row>
    <row r="67" spans="1:47" ht="250.5">
      <c r="A67" s="65" t="s">
        <v>3478</v>
      </c>
      <c r="B67" s="65" t="s">
        <v>3187</v>
      </c>
      <c r="C67" s="65" t="s">
        <v>808</v>
      </c>
      <c r="D67" s="65" t="s">
        <v>827</v>
      </c>
      <c r="E67" s="65" t="s">
        <v>743</v>
      </c>
      <c r="F67" s="65" t="s">
        <v>149</v>
      </c>
      <c r="G67" s="65" t="s">
        <v>3983</v>
      </c>
      <c r="H67" s="65" t="s">
        <v>803</v>
      </c>
      <c r="I67" s="65" t="s">
        <v>828</v>
      </c>
      <c r="J67" s="65" t="s">
        <v>3984</v>
      </c>
      <c r="K67" s="65" t="s">
        <v>3985</v>
      </c>
      <c r="L67" s="65" t="s">
        <v>61</v>
      </c>
      <c r="M67" s="65" t="s">
        <v>62</v>
      </c>
      <c r="N67" s="68" t="s">
        <v>3343</v>
      </c>
      <c r="O67" s="65" t="s">
        <v>62</v>
      </c>
      <c r="P67" s="65" t="s">
        <v>61</v>
      </c>
      <c r="Q67" s="65" t="s">
        <v>61</v>
      </c>
      <c r="R67" s="65" t="s">
        <v>61</v>
      </c>
      <c r="S67" s="65" t="s">
        <v>61</v>
      </c>
      <c r="T67" s="65" t="s">
        <v>62</v>
      </c>
      <c r="U67" s="65" t="s">
        <v>62</v>
      </c>
      <c r="V67" s="65" t="s">
        <v>62</v>
      </c>
      <c r="W67" s="65" t="s">
        <v>61</v>
      </c>
      <c r="X67" s="65" t="s">
        <v>3479</v>
      </c>
      <c r="Y67" s="65" t="s">
        <v>76</v>
      </c>
      <c r="Z67" s="68" t="s">
        <v>3343</v>
      </c>
      <c r="AA67" s="65" t="s">
        <v>62</v>
      </c>
      <c r="AB67" s="65" t="s">
        <v>125</v>
      </c>
      <c r="AC67" s="65" t="s">
        <v>77</v>
      </c>
      <c r="AD67" s="65" t="s">
        <v>3343</v>
      </c>
      <c r="AE67" s="65" t="s">
        <v>62</v>
      </c>
      <c r="AF67" s="65" t="s">
        <v>62</v>
      </c>
      <c r="AG67" s="65" t="s">
        <v>61</v>
      </c>
      <c r="AH67" s="65" t="s">
        <v>3343</v>
      </c>
      <c r="AI67" s="65" t="s">
        <v>62</v>
      </c>
      <c r="AJ67" s="65" t="s">
        <v>66</v>
      </c>
      <c r="AK67" s="65" t="s">
        <v>72</v>
      </c>
      <c r="AL67" s="65" t="s">
        <v>3343</v>
      </c>
      <c r="AM67" s="65" t="s">
        <v>62</v>
      </c>
      <c r="AN67" s="62"/>
      <c r="AO67" s="62"/>
      <c r="AP67" s="62"/>
      <c r="AQ67" s="62"/>
      <c r="AR67" s="62"/>
      <c r="AS67" s="62"/>
      <c r="AT67" s="62"/>
      <c r="AU67" s="63"/>
    </row>
    <row r="68" spans="1:47" ht="168">
      <c r="A68" s="65" t="s">
        <v>3480</v>
      </c>
      <c r="B68" s="65" t="s">
        <v>3186</v>
      </c>
      <c r="C68" s="65" t="s">
        <v>808</v>
      </c>
      <c r="D68" s="65" t="s">
        <v>809</v>
      </c>
      <c r="E68" s="65" t="s">
        <v>743</v>
      </c>
      <c r="F68" s="65" t="s">
        <v>149</v>
      </c>
      <c r="G68" s="65" t="s">
        <v>2704</v>
      </c>
      <c r="H68" s="65" t="s">
        <v>803</v>
      </c>
      <c r="I68" s="65" t="s">
        <v>810</v>
      </c>
      <c r="J68" s="65" t="s">
        <v>3984</v>
      </c>
      <c r="K68" s="65" t="s">
        <v>18</v>
      </c>
      <c r="L68" s="65" t="s">
        <v>62</v>
      </c>
      <c r="M68" s="65" t="s">
        <v>62</v>
      </c>
      <c r="N68" s="65" t="s">
        <v>62</v>
      </c>
      <c r="O68" s="65" t="s">
        <v>61</v>
      </c>
      <c r="P68" s="65" t="s">
        <v>61</v>
      </c>
      <c r="Q68" s="65" t="s">
        <v>61</v>
      </c>
      <c r="R68" s="65" t="s">
        <v>61</v>
      </c>
      <c r="S68" s="65" t="s">
        <v>61</v>
      </c>
      <c r="T68" s="65" t="s">
        <v>62</v>
      </c>
      <c r="U68" s="65" t="s">
        <v>62</v>
      </c>
      <c r="V68" s="65" t="s">
        <v>62</v>
      </c>
      <c r="W68" s="65" t="s">
        <v>61</v>
      </c>
      <c r="X68" s="65" t="s">
        <v>811</v>
      </c>
      <c r="Y68" s="65" t="s">
        <v>222</v>
      </c>
      <c r="Z68" s="68" t="s">
        <v>3343</v>
      </c>
      <c r="AA68" s="65" t="s">
        <v>62</v>
      </c>
      <c r="AB68" s="65" t="s">
        <v>77</v>
      </c>
      <c r="AC68" s="65" t="s">
        <v>77</v>
      </c>
      <c r="AD68" s="65" t="s">
        <v>77</v>
      </c>
      <c r="AE68" s="65" t="s">
        <v>61</v>
      </c>
      <c r="AF68" s="65" t="s">
        <v>61</v>
      </c>
      <c r="AG68" s="65" t="s">
        <v>61</v>
      </c>
      <c r="AH68" s="65" t="s">
        <v>61</v>
      </c>
      <c r="AI68" s="65" t="s">
        <v>61</v>
      </c>
      <c r="AJ68" s="65" t="s">
        <v>72</v>
      </c>
      <c r="AK68" s="65" t="s">
        <v>72</v>
      </c>
      <c r="AL68" s="65" t="s">
        <v>72</v>
      </c>
      <c r="AM68" s="65" t="s">
        <v>61</v>
      </c>
      <c r="AN68" s="59"/>
      <c r="AO68" s="59"/>
      <c r="AP68" s="59"/>
      <c r="AQ68" s="59"/>
      <c r="AR68" s="59"/>
      <c r="AS68" s="59"/>
      <c r="AT68" s="59"/>
      <c r="AU68" s="60"/>
    </row>
    <row r="69" spans="1:47" ht="200.25">
      <c r="A69" s="65" t="s">
        <v>3481</v>
      </c>
      <c r="B69" s="65" t="s">
        <v>3186</v>
      </c>
      <c r="C69" s="65" t="s">
        <v>808</v>
      </c>
      <c r="D69" s="65" t="s">
        <v>823</v>
      </c>
      <c r="E69" s="65" t="s">
        <v>743</v>
      </c>
      <c r="F69" s="65" t="s">
        <v>149</v>
      </c>
      <c r="G69" s="65" t="s">
        <v>2704</v>
      </c>
      <c r="H69" s="65" t="s">
        <v>803</v>
      </c>
      <c r="I69" s="65" t="s">
        <v>824</v>
      </c>
      <c r="J69" s="65" t="s">
        <v>3984</v>
      </c>
      <c r="K69" s="65" t="s">
        <v>3985</v>
      </c>
      <c r="L69" s="65" t="s">
        <v>61</v>
      </c>
      <c r="M69" s="65" t="s">
        <v>62</v>
      </c>
      <c r="N69" s="68" t="s">
        <v>3343</v>
      </c>
      <c r="O69" s="65" t="s">
        <v>62</v>
      </c>
      <c r="P69" s="65" t="s">
        <v>61</v>
      </c>
      <c r="Q69" s="65" t="s">
        <v>61</v>
      </c>
      <c r="R69" s="65" t="s">
        <v>61</v>
      </c>
      <c r="S69" s="65" t="s">
        <v>61</v>
      </c>
      <c r="T69" s="65" t="s">
        <v>62</v>
      </c>
      <c r="U69" s="65" t="s">
        <v>62</v>
      </c>
      <c r="V69" s="65" t="s">
        <v>62</v>
      </c>
      <c r="W69" s="65" t="s">
        <v>61</v>
      </c>
      <c r="X69" s="65" t="s">
        <v>4006</v>
      </c>
      <c r="Y69" s="65" t="s">
        <v>76</v>
      </c>
      <c r="Z69" s="68" t="s">
        <v>3343</v>
      </c>
      <c r="AA69" s="65" t="s">
        <v>62</v>
      </c>
      <c r="AB69" s="65" t="s">
        <v>64</v>
      </c>
      <c r="AC69" s="65" t="s">
        <v>77</v>
      </c>
      <c r="AD69" s="65" t="s">
        <v>3343</v>
      </c>
      <c r="AE69" s="65" t="s">
        <v>62</v>
      </c>
      <c r="AF69" s="65" t="s">
        <v>62</v>
      </c>
      <c r="AG69" s="65" t="s">
        <v>61</v>
      </c>
      <c r="AH69" s="65" t="s">
        <v>3343</v>
      </c>
      <c r="AI69" s="65" t="s">
        <v>62</v>
      </c>
      <c r="AJ69" s="65" t="s">
        <v>66</v>
      </c>
      <c r="AK69" s="65" t="s">
        <v>72</v>
      </c>
      <c r="AL69" s="65" t="s">
        <v>3343</v>
      </c>
      <c r="AM69" s="65" t="s">
        <v>62</v>
      </c>
      <c r="AN69" s="62"/>
      <c r="AO69" s="62"/>
      <c r="AP69" s="62"/>
      <c r="AQ69" s="62"/>
      <c r="AR69" s="62"/>
      <c r="AS69" s="62"/>
      <c r="AT69" s="62"/>
      <c r="AU69" s="63"/>
    </row>
    <row r="70" spans="1:47" ht="200.25">
      <c r="A70" s="65" t="s">
        <v>3482</v>
      </c>
      <c r="B70" s="65" t="s">
        <v>3192</v>
      </c>
      <c r="C70" s="65" t="s">
        <v>1969</v>
      </c>
      <c r="D70" s="65" t="s">
        <v>1976</v>
      </c>
      <c r="E70" s="65" t="s">
        <v>1962</v>
      </c>
      <c r="F70" s="65" t="s">
        <v>51</v>
      </c>
      <c r="G70" s="65" t="s">
        <v>3983</v>
      </c>
      <c r="H70" s="65" t="s">
        <v>1964</v>
      </c>
      <c r="I70" s="65" t="s">
        <v>1977</v>
      </c>
      <c r="J70" s="65" t="s">
        <v>3984</v>
      </c>
      <c r="K70" s="65" t="s">
        <v>3985</v>
      </c>
      <c r="L70" s="65" t="s">
        <v>62</v>
      </c>
      <c r="M70" s="65" t="s">
        <v>102</v>
      </c>
      <c r="N70" s="68" t="s">
        <v>3343</v>
      </c>
      <c r="O70" s="65" t="s">
        <v>62</v>
      </c>
      <c r="P70" s="65" t="s">
        <v>61</v>
      </c>
      <c r="Q70" s="65" t="s">
        <v>61</v>
      </c>
      <c r="R70" s="65" t="s">
        <v>61</v>
      </c>
      <c r="S70" s="65" t="s">
        <v>61</v>
      </c>
      <c r="T70" s="65" t="s">
        <v>62</v>
      </c>
      <c r="U70" s="65" t="s">
        <v>62</v>
      </c>
      <c r="V70" s="65" t="s">
        <v>62</v>
      </c>
      <c r="W70" s="65" t="s">
        <v>61</v>
      </c>
      <c r="X70" s="65" t="s">
        <v>3434</v>
      </c>
      <c r="Y70" s="65" t="s">
        <v>138</v>
      </c>
      <c r="Z70" s="68" t="s">
        <v>3343</v>
      </c>
      <c r="AA70" s="65" t="s">
        <v>62</v>
      </c>
      <c r="AB70" s="65" t="s">
        <v>64</v>
      </c>
      <c r="AC70" s="65" t="s">
        <v>125</v>
      </c>
      <c r="AD70" s="65" t="s">
        <v>3343</v>
      </c>
      <c r="AE70" s="65" t="s">
        <v>62</v>
      </c>
      <c r="AF70" s="65" t="s">
        <v>61</v>
      </c>
      <c r="AG70" s="65" t="s">
        <v>62</v>
      </c>
      <c r="AH70" s="65" t="s">
        <v>3343</v>
      </c>
      <c r="AI70" s="65" t="s">
        <v>62</v>
      </c>
      <c r="AJ70" s="65" t="s">
        <v>72</v>
      </c>
      <c r="AK70" s="65" t="s">
        <v>162</v>
      </c>
      <c r="AL70" s="65" t="s">
        <v>3343</v>
      </c>
      <c r="AM70" s="65" t="s">
        <v>62</v>
      </c>
      <c r="AN70" s="59"/>
      <c r="AO70" s="59"/>
      <c r="AP70" s="59"/>
      <c r="AQ70" s="59"/>
      <c r="AR70" s="59"/>
      <c r="AS70" s="59"/>
      <c r="AT70" s="59"/>
      <c r="AU70" s="60"/>
    </row>
    <row r="71" spans="1:47" ht="150.75">
      <c r="A71" s="65" t="s">
        <v>3483</v>
      </c>
      <c r="B71" s="65" t="s">
        <v>3187</v>
      </c>
      <c r="C71" s="65" t="s">
        <v>1969</v>
      </c>
      <c r="D71" s="65" t="s">
        <v>1974</v>
      </c>
      <c r="E71" s="65" t="s">
        <v>1962</v>
      </c>
      <c r="F71" s="65" t="s">
        <v>51</v>
      </c>
      <c r="G71" s="65" t="s">
        <v>3983</v>
      </c>
      <c r="H71" s="65" t="s">
        <v>1964</v>
      </c>
      <c r="I71" s="65" t="s">
        <v>1975</v>
      </c>
      <c r="J71" s="65" t="s">
        <v>3984</v>
      </c>
      <c r="K71" s="65" t="s">
        <v>18</v>
      </c>
      <c r="L71" s="65" t="s">
        <v>62</v>
      </c>
      <c r="M71" s="65" t="s">
        <v>62</v>
      </c>
      <c r="N71" s="65" t="s">
        <v>62</v>
      </c>
      <c r="O71" s="65" t="s">
        <v>61</v>
      </c>
      <c r="P71" s="65" t="s">
        <v>61</v>
      </c>
      <c r="Q71" s="65" t="s">
        <v>61</v>
      </c>
      <c r="R71" s="65" t="s">
        <v>61</v>
      </c>
      <c r="S71" s="65" t="s">
        <v>61</v>
      </c>
      <c r="T71" s="65" t="s">
        <v>62</v>
      </c>
      <c r="U71" s="65" t="s">
        <v>62</v>
      </c>
      <c r="V71" s="65" t="s">
        <v>62</v>
      </c>
      <c r="W71" s="65" t="s">
        <v>61</v>
      </c>
      <c r="X71" s="65" t="s">
        <v>76</v>
      </c>
      <c r="Y71" s="65" t="s">
        <v>2688</v>
      </c>
      <c r="Z71" s="68" t="s">
        <v>3343</v>
      </c>
      <c r="AA71" s="65" t="s">
        <v>62</v>
      </c>
      <c r="AB71" s="65" t="s">
        <v>77</v>
      </c>
      <c r="AC71" s="65" t="s">
        <v>77</v>
      </c>
      <c r="AD71" s="65" t="s">
        <v>77</v>
      </c>
      <c r="AE71" s="65" t="s">
        <v>61</v>
      </c>
      <c r="AF71" s="65" t="s">
        <v>61</v>
      </c>
      <c r="AG71" s="65" t="s">
        <v>61</v>
      </c>
      <c r="AH71" s="65" t="s">
        <v>61</v>
      </c>
      <c r="AI71" s="65" t="s">
        <v>61</v>
      </c>
      <c r="AJ71" s="65" t="s">
        <v>72</v>
      </c>
      <c r="AK71" s="65" t="s">
        <v>72</v>
      </c>
      <c r="AL71" s="65" t="s">
        <v>72</v>
      </c>
      <c r="AM71" s="65" t="s">
        <v>61</v>
      </c>
      <c r="AN71" s="62"/>
      <c r="AO71" s="62"/>
      <c r="AP71" s="62"/>
      <c r="AQ71" s="62"/>
      <c r="AR71" s="62"/>
      <c r="AS71" s="62"/>
      <c r="AT71" s="62"/>
      <c r="AU71" s="63"/>
    </row>
    <row r="72" spans="1:47" ht="150.75">
      <c r="A72" s="65" t="s">
        <v>3238</v>
      </c>
      <c r="B72" s="65" t="s">
        <v>3186</v>
      </c>
      <c r="C72" s="65" t="s">
        <v>1969</v>
      </c>
      <c r="D72" s="65" t="s">
        <v>1970</v>
      </c>
      <c r="E72" s="65" t="s">
        <v>1962</v>
      </c>
      <c r="F72" s="65" t="s">
        <v>51</v>
      </c>
      <c r="G72" s="65" t="s">
        <v>51</v>
      </c>
      <c r="H72" s="65" t="s">
        <v>1964</v>
      </c>
      <c r="I72" s="65" t="s">
        <v>1971</v>
      </c>
      <c r="J72" s="65" t="s">
        <v>3984</v>
      </c>
      <c r="K72" s="65" t="s">
        <v>3986</v>
      </c>
      <c r="L72" s="65" t="s">
        <v>62</v>
      </c>
      <c r="M72" s="65" t="s">
        <v>62</v>
      </c>
      <c r="N72" s="65" t="s">
        <v>62</v>
      </c>
      <c r="O72" s="65" t="s">
        <v>61</v>
      </c>
      <c r="P72" s="65" t="s">
        <v>61</v>
      </c>
      <c r="Q72" s="65" t="s">
        <v>61</v>
      </c>
      <c r="R72" s="65" t="s">
        <v>61</v>
      </c>
      <c r="S72" s="65" t="s">
        <v>61</v>
      </c>
      <c r="T72" s="65" t="s">
        <v>62</v>
      </c>
      <c r="U72" s="65" t="s">
        <v>62</v>
      </c>
      <c r="V72" s="65" t="s">
        <v>62</v>
      </c>
      <c r="W72" s="65" t="s">
        <v>61</v>
      </c>
      <c r="X72" s="65" t="s">
        <v>3434</v>
      </c>
      <c r="Y72" s="65" t="s">
        <v>3449</v>
      </c>
      <c r="Z72" s="68" t="s">
        <v>3343</v>
      </c>
      <c r="AA72" s="65" t="s">
        <v>62</v>
      </c>
      <c r="AB72" s="65" t="s">
        <v>64</v>
      </c>
      <c r="AC72" s="65" t="s">
        <v>77</v>
      </c>
      <c r="AD72" s="65" t="s">
        <v>3343</v>
      </c>
      <c r="AE72" s="65" t="s">
        <v>62</v>
      </c>
      <c r="AF72" s="65" t="s">
        <v>61</v>
      </c>
      <c r="AG72" s="65" t="s">
        <v>2962</v>
      </c>
      <c r="AH72" s="65" t="s">
        <v>3343</v>
      </c>
      <c r="AI72" s="65" t="s">
        <v>62</v>
      </c>
      <c r="AJ72" s="65" t="s">
        <v>72</v>
      </c>
      <c r="AK72" s="65" t="s">
        <v>72</v>
      </c>
      <c r="AL72" s="65" t="s">
        <v>72</v>
      </c>
      <c r="AM72" s="65" t="s">
        <v>61</v>
      </c>
      <c r="AN72" s="59"/>
      <c r="AO72" s="59"/>
      <c r="AP72" s="59"/>
      <c r="AQ72" s="59"/>
      <c r="AR72" s="59"/>
      <c r="AS72" s="59"/>
      <c r="AT72" s="59"/>
      <c r="AU72" s="60"/>
    </row>
    <row r="73" spans="1:47" ht="300.75">
      <c r="A73" s="65" t="s">
        <v>3484</v>
      </c>
      <c r="B73" s="65" t="s">
        <v>3192</v>
      </c>
      <c r="C73" s="65" t="s">
        <v>2383</v>
      </c>
      <c r="D73" s="65" t="s">
        <v>2388</v>
      </c>
      <c r="E73" s="65" t="s">
        <v>2375</v>
      </c>
      <c r="F73" s="65" t="s">
        <v>51</v>
      </c>
      <c r="G73" s="65" t="s">
        <v>3983</v>
      </c>
      <c r="H73" s="65" t="s">
        <v>2377</v>
      </c>
      <c r="I73" s="65" t="s">
        <v>3078</v>
      </c>
      <c r="J73" s="65" t="s">
        <v>3984</v>
      </c>
      <c r="K73" s="65" t="s">
        <v>3985</v>
      </c>
      <c r="L73" s="65" t="s">
        <v>62</v>
      </c>
      <c r="M73" s="65" t="s">
        <v>61</v>
      </c>
      <c r="N73" s="68" t="s">
        <v>3343</v>
      </c>
      <c r="O73" s="65" t="s">
        <v>62</v>
      </c>
      <c r="P73" s="65" t="s">
        <v>61</v>
      </c>
      <c r="Q73" s="65" t="s">
        <v>61</v>
      </c>
      <c r="R73" s="65" t="s">
        <v>61</v>
      </c>
      <c r="S73" s="65" t="s">
        <v>61</v>
      </c>
      <c r="T73" s="65" t="s">
        <v>62</v>
      </c>
      <c r="U73" s="65" t="s">
        <v>62</v>
      </c>
      <c r="V73" s="65" t="s">
        <v>62</v>
      </c>
      <c r="W73" s="65" t="s">
        <v>61</v>
      </c>
      <c r="X73" s="65" t="s">
        <v>2431</v>
      </c>
      <c r="Y73" s="65" t="s">
        <v>1295</v>
      </c>
      <c r="Z73" s="68" t="s">
        <v>3343</v>
      </c>
      <c r="AA73" s="65" t="s">
        <v>62</v>
      </c>
      <c r="AB73" s="65" t="s">
        <v>64</v>
      </c>
      <c r="AC73" s="65" t="s">
        <v>125</v>
      </c>
      <c r="AD73" s="65" t="s">
        <v>3343</v>
      </c>
      <c r="AE73" s="65" t="s">
        <v>62</v>
      </c>
      <c r="AF73" s="65" t="s">
        <v>61</v>
      </c>
      <c r="AG73" s="65" t="s">
        <v>62</v>
      </c>
      <c r="AH73" s="65" t="s">
        <v>3343</v>
      </c>
      <c r="AI73" s="65" t="s">
        <v>62</v>
      </c>
      <c r="AJ73" s="65" t="s">
        <v>72</v>
      </c>
      <c r="AK73" s="65" t="s">
        <v>66</v>
      </c>
      <c r="AL73" s="65" t="s">
        <v>3343</v>
      </c>
      <c r="AM73" s="65" t="s">
        <v>62</v>
      </c>
      <c r="AN73" s="62"/>
      <c r="AO73" s="62"/>
      <c r="AP73" s="62"/>
      <c r="AQ73" s="62"/>
      <c r="AR73" s="62"/>
      <c r="AS73" s="62"/>
      <c r="AT73" s="62"/>
      <c r="AU73" s="63"/>
    </row>
    <row r="74" spans="1:47" ht="200.25">
      <c r="A74" s="65" t="s">
        <v>3491</v>
      </c>
      <c r="B74" s="65" t="s">
        <v>3187</v>
      </c>
      <c r="C74" s="65" t="s">
        <v>932</v>
      </c>
      <c r="D74" s="65" t="s">
        <v>935</v>
      </c>
      <c r="E74" s="65" t="s">
        <v>912</v>
      </c>
      <c r="F74" s="65" t="s">
        <v>149</v>
      </c>
      <c r="G74" s="65" t="s">
        <v>3983</v>
      </c>
      <c r="H74" s="65" t="s">
        <v>927</v>
      </c>
      <c r="I74" s="65" t="s">
        <v>936</v>
      </c>
      <c r="J74" s="65" t="s">
        <v>3984</v>
      </c>
      <c r="K74" s="65" t="s">
        <v>3985</v>
      </c>
      <c r="L74" s="65" t="s">
        <v>61</v>
      </c>
      <c r="M74" s="65" t="s">
        <v>62</v>
      </c>
      <c r="N74" s="68" t="s">
        <v>3343</v>
      </c>
      <c r="O74" s="65" t="s">
        <v>62</v>
      </c>
      <c r="P74" s="65" t="s">
        <v>61</v>
      </c>
      <c r="Q74" s="65" t="s">
        <v>61</v>
      </c>
      <c r="R74" s="65" t="s">
        <v>61</v>
      </c>
      <c r="S74" s="65" t="s">
        <v>61</v>
      </c>
      <c r="T74" s="65" t="s">
        <v>62</v>
      </c>
      <c r="U74" s="65" t="s">
        <v>62</v>
      </c>
      <c r="V74" s="65" t="s">
        <v>62</v>
      </c>
      <c r="W74" s="65" t="s">
        <v>61</v>
      </c>
      <c r="X74" s="65" t="s">
        <v>3994</v>
      </c>
      <c r="Y74" s="65" t="s">
        <v>76</v>
      </c>
      <c r="Z74" s="68" t="s">
        <v>3343</v>
      </c>
      <c r="AA74" s="65" t="s">
        <v>62</v>
      </c>
      <c r="AB74" s="65" t="s">
        <v>125</v>
      </c>
      <c r="AC74" s="65" t="s">
        <v>77</v>
      </c>
      <c r="AD74" s="65" t="s">
        <v>3343</v>
      </c>
      <c r="AE74" s="65" t="s">
        <v>62</v>
      </c>
      <c r="AF74" s="65" t="s">
        <v>62</v>
      </c>
      <c r="AG74" s="65" t="s">
        <v>61</v>
      </c>
      <c r="AH74" s="65" t="s">
        <v>3343</v>
      </c>
      <c r="AI74" s="65" t="s">
        <v>62</v>
      </c>
      <c r="AJ74" s="65" t="s">
        <v>66</v>
      </c>
      <c r="AK74" s="65" t="s">
        <v>72</v>
      </c>
      <c r="AL74" s="65" t="s">
        <v>3343</v>
      </c>
      <c r="AM74" s="65" t="s">
        <v>62</v>
      </c>
      <c r="AN74" s="59"/>
      <c r="AO74" s="59"/>
      <c r="AP74" s="59"/>
      <c r="AQ74" s="59"/>
      <c r="AR74" s="59"/>
      <c r="AS74" s="59"/>
      <c r="AT74" s="59"/>
      <c r="AU74" s="60"/>
    </row>
    <row r="75" spans="1:47" ht="200.25">
      <c r="A75" s="65" t="s">
        <v>3493</v>
      </c>
      <c r="B75" s="65" t="s">
        <v>3192</v>
      </c>
      <c r="C75" s="65" t="s">
        <v>2540</v>
      </c>
      <c r="D75" s="65" t="s">
        <v>2547</v>
      </c>
      <c r="E75" s="65" t="s">
        <v>2495</v>
      </c>
      <c r="F75" s="65" t="s">
        <v>114</v>
      </c>
      <c r="G75" s="65" t="s">
        <v>3983</v>
      </c>
      <c r="H75" s="65" t="s">
        <v>2535</v>
      </c>
      <c r="I75" s="65" t="s">
        <v>3133</v>
      </c>
      <c r="J75" s="65" t="s">
        <v>3984</v>
      </c>
      <c r="K75" s="65" t="s">
        <v>3985</v>
      </c>
      <c r="L75" s="65" t="s">
        <v>61</v>
      </c>
      <c r="M75" s="65" t="s">
        <v>62</v>
      </c>
      <c r="N75" s="68" t="s">
        <v>3343</v>
      </c>
      <c r="O75" s="65" t="s">
        <v>62</v>
      </c>
      <c r="P75" s="65" t="s">
        <v>61</v>
      </c>
      <c r="Q75" s="65" t="s">
        <v>61</v>
      </c>
      <c r="R75" s="65" t="s">
        <v>61</v>
      </c>
      <c r="S75" s="65" t="s">
        <v>61</v>
      </c>
      <c r="T75" s="65" t="s">
        <v>62</v>
      </c>
      <c r="U75" s="65" t="s">
        <v>62</v>
      </c>
      <c r="V75" s="65" t="s">
        <v>62</v>
      </c>
      <c r="W75" s="65" t="s">
        <v>61</v>
      </c>
      <c r="X75" s="65" t="s">
        <v>138</v>
      </c>
      <c r="Y75" s="65" t="s">
        <v>76</v>
      </c>
      <c r="Z75" s="68" t="s">
        <v>3343</v>
      </c>
      <c r="AA75" s="65" t="s">
        <v>62</v>
      </c>
      <c r="AB75" s="65" t="s">
        <v>64</v>
      </c>
      <c r="AC75" s="65" t="s">
        <v>77</v>
      </c>
      <c r="AD75" s="65" t="s">
        <v>3343</v>
      </c>
      <c r="AE75" s="65" t="s">
        <v>62</v>
      </c>
      <c r="AF75" s="65" t="s">
        <v>62</v>
      </c>
      <c r="AG75" s="65" t="s">
        <v>61</v>
      </c>
      <c r="AH75" s="65" t="s">
        <v>3343</v>
      </c>
      <c r="AI75" s="65" t="s">
        <v>62</v>
      </c>
      <c r="AJ75" s="65" t="s">
        <v>66</v>
      </c>
      <c r="AK75" s="65" t="s">
        <v>72</v>
      </c>
      <c r="AL75" s="65" t="s">
        <v>3343</v>
      </c>
      <c r="AM75" s="65" t="s">
        <v>62</v>
      </c>
      <c r="AN75" s="62"/>
      <c r="AO75" s="62"/>
      <c r="AP75" s="62"/>
      <c r="AQ75" s="62"/>
      <c r="AR75" s="62"/>
      <c r="AS75" s="62"/>
      <c r="AT75" s="62"/>
      <c r="AU75" s="63"/>
    </row>
    <row r="76" spans="1:47" ht="200.25">
      <c r="A76" s="65" t="s">
        <v>3494</v>
      </c>
      <c r="B76" s="65" t="s">
        <v>3187</v>
      </c>
      <c r="C76" s="65" t="s">
        <v>2540</v>
      </c>
      <c r="D76" s="65" t="s">
        <v>2544</v>
      </c>
      <c r="E76" s="65" t="s">
        <v>2495</v>
      </c>
      <c r="F76" s="65" t="s">
        <v>114</v>
      </c>
      <c r="G76" s="65" t="s">
        <v>3983</v>
      </c>
      <c r="H76" s="65" t="s">
        <v>2535</v>
      </c>
      <c r="I76" s="65" t="s">
        <v>3132</v>
      </c>
      <c r="J76" s="65" t="s">
        <v>3984</v>
      </c>
      <c r="K76" s="65" t="s">
        <v>3985</v>
      </c>
      <c r="L76" s="65" t="s">
        <v>61</v>
      </c>
      <c r="M76" s="65" t="s">
        <v>62</v>
      </c>
      <c r="N76" s="68" t="s">
        <v>3343</v>
      </c>
      <c r="O76" s="65" t="s">
        <v>62</v>
      </c>
      <c r="P76" s="65" t="s">
        <v>61</v>
      </c>
      <c r="Q76" s="65" t="s">
        <v>61</v>
      </c>
      <c r="R76" s="65" t="s">
        <v>61</v>
      </c>
      <c r="S76" s="65" t="s">
        <v>61</v>
      </c>
      <c r="T76" s="65" t="s">
        <v>62</v>
      </c>
      <c r="U76" s="65" t="s">
        <v>62</v>
      </c>
      <c r="V76" s="65" t="s">
        <v>62</v>
      </c>
      <c r="W76" s="65" t="s">
        <v>61</v>
      </c>
      <c r="X76" s="65" t="s">
        <v>138</v>
      </c>
      <c r="Y76" s="65" t="s">
        <v>76</v>
      </c>
      <c r="Z76" s="68" t="s">
        <v>3343</v>
      </c>
      <c r="AA76" s="65" t="s">
        <v>62</v>
      </c>
      <c r="AB76" s="65" t="s">
        <v>64</v>
      </c>
      <c r="AC76" s="65" t="s">
        <v>77</v>
      </c>
      <c r="AD76" s="65" t="s">
        <v>3343</v>
      </c>
      <c r="AE76" s="65" t="s">
        <v>62</v>
      </c>
      <c r="AF76" s="65" t="s">
        <v>62</v>
      </c>
      <c r="AG76" s="65" t="s">
        <v>61</v>
      </c>
      <c r="AH76" s="65" t="s">
        <v>3343</v>
      </c>
      <c r="AI76" s="65" t="s">
        <v>62</v>
      </c>
      <c r="AJ76" s="65" t="s">
        <v>66</v>
      </c>
      <c r="AK76" s="65" t="s">
        <v>72</v>
      </c>
      <c r="AL76" s="65" t="s">
        <v>3343</v>
      </c>
      <c r="AM76" s="65" t="s">
        <v>62</v>
      </c>
      <c r="AN76" s="59"/>
      <c r="AO76" s="59"/>
      <c r="AP76" s="59"/>
      <c r="AQ76" s="59"/>
      <c r="AR76" s="59"/>
      <c r="AS76" s="59"/>
      <c r="AT76" s="59"/>
      <c r="AU76" s="60"/>
    </row>
    <row r="77" spans="1:47" ht="168">
      <c r="A77" s="65" t="s">
        <v>3496</v>
      </c>
      <c r="B77" s="65" t="s">
        <v>3186</v>
      </c>
      <c r="C77" s="65" t="s">
        <v>1442</v>
      </c>
      <c r="D77" s="65" t="s">
        <v>1443</v>
      </c>
      <c r="E77" s="65" t="s">
        <v>1351</v>
      </c>
      <c r="F77" s="65" t="s">
        <v>149</v>
      </c>
      <c r="G77" s="65" t="s">
        <v>2704</v>
      </c>
      <c r="H77" s="65" t="s">
        <v>1437</v>
      </c>
      <c r="I77" s="65" t="s">
        <v>1444</v>
      </c>
      <c r="J77" s="65" t="s">
        <v>3984</v>
      </c>
      <c r="K77" s="65" t="s">
        <v>3986</v>
      </c>
      <c r="L77" s="65" t="s">
        <v>62</v>
      </c>
      <c r="M77" s="65" t="s">
        <v>62</v>
      </c>
      <c r="N77" s="65" t="s">
        <v>62</v>
      </c>
      <c r="O77" s="65" t="s">
        <v>61</v>
      </c>
      <c r="P77" s="65" t="s">
        <v>61</v>
      </c>
      <c r="Q77" s="65" t="s">
        <v>61</v>
      </c>
      <c r="R77" s="65" t="s">
        <v>61</v>
      </c>
      <c r="S77" s="65" t="s">
        <v>61</v>
      </c>
      <c r="T77" s="65" t="s">
        <v>62</v>
      </c>
      <c r="U77" s="65" t="s">
        <v>62</v>
      </c>
      <c r="V77" s="65" t="s">
        <v>62</v>
      </c>
      <c r="W77" s="65" t="s">
        <v>61</v>
      </c>
      <c r="X77" s="65" t="s">
        <v>536</v>
      </c>
      <c r="Y77" s="65" t="s">
        <v>76</v>
      </c>
      <c r="Z77" s="68" t="s">
        <v>3343</v>
      </c>
      <c r="AA77" s="65" t="s">
        <v>62</v>
      </c>
      <c r="AB77" s="65" t="s">
        <v>125</v>
      </c>
      <c r="AC77" s="65" t="s">
        <v>77</v>
      </c>
      <c r="AD77" s="65" t="s">
        <v>3343</v>
      </c>
      <c r="AE77" s="65" t="s">
        <v>62</v>
      </c>
      <c r="AF77" s="65" t="s">
        <v>62</v>
      </c>
      <c r="AG77" s="65" t="s">
        <v>61</v>
      </c>
      <c r="AH77" s="65" t="s">
        <v>3343</v>
      </c>
      <c r="AI77" s="65" t="s">
        <v>62</v>
      </c>
      <c r="AJ77" s="65" t="s">
        <v>72</v>
      </c>
      <c r="AK77" s="65" t="s">
        <v>72</v>
      </c>
      <c r="AL77" s="65" t="s">
        <v>72</v>
      </c>
      <c r="AM77" s="65" t="s">
        <v>61</v>
      </c>
      <c r="AN77" s="62"/>
      <c r="AO77" s="62"/>
      <c r="AP77" s="62"/>
      <c r="AQ77" s="62"/>
      <c r="AR77" s="62"/>
      <c r="AS77" s="62"/>
      <c r="AT77" s="62"/>
      <c r="AU77" s="63"/>
    </row>
    <row r="78" spans="1:47" ht="183.75">
      <c r="A78" s="65" t="s">
        <v>3497</v>
      </c>
      <c r="B78" s="65" t="s">
        <v>3192</v>
      </c>
      <c r="C78" s="65" t="s">
        <v>1442</v>
      </c>
      <c r="D78" s="65" t="s">
        <v>1449</v>
      </c>
      <c r="E78" s="65" t="s">
        <v>1351</v>
      </c>
      <c r="F78" s="65" t="s">
        <v>149</v>
      </c>
      <c r="G78" s="65" t="s">
        <v>3983</v>
      </c>
      <c r="H78" s="65" t="s">
        <v>1437</v>
      </c>
      <c r="I78" s="65" t="s">
        <v>1450</v>
      </c>
      <c r="J78" s="65" t="s">
        <v>3984</v>
      </c>
      <c r="K78" s="65" t="s">
        <v>3998</v>
      </c>
      <c r="L78" s="65" t="s">
        <v>62</v>
      </c>
      <c r="M78" s="65" t="s">
        <v>61</v>
      </c>
      <c r="N78" s="68" t="s">
        <v>3343</v>
      </c>
      <c r="O78" s="65" t="s">
        <v>62</v>
      </c>
      <c r="P78" s="65" t="s">
        <v>61</v>
      </c>
      <c r="Q78" s="65" t="s">
        <v>61</v>
      </c>
      <c r="R78" s="65" t="s">
        <v>61</v>
      </c>
      <c r="S78" s="65" t="s">
        <v>61</v>
      </c>
      <c r="T78" s="65" t="s">
        <v>62</v>
      </c>
      <c r="U78" s="65" t="s">
        <v>62</v>
      </c>
      <c r="V78" s="65" t="s">
        <v>62</v>
      </c>
      <c r="W78" s="65" t="s">
        <v>61</v>
      </c>
      <c r="X78" s="65" t="s">
        <v>3498</v>
      </c>
      <c r="Y78" s="65" t="s">
        <v>3994</v>
      </c>
      <c r="Z78" s="68" t="s">
        <v>3343</v>
      </c>
      <c r="AA78" s="65" t="s">
        <v>62</v>
      </c>
      <c r="AB78" s="65" t="s">
        <v>64</v>
      </c>
      <c r="AC78" s="65" t="s">
        <v>64</v>
      </c>
      <c r="AD78" s="65" t="s">
        <v>64</v>
      </c>
      <c r="AE78" s="65" t="s">
        <v>61</v>
      </c>
      <c r="AF78" s="65" t="s">
        <v>61</v>
      </c>
      <c r="AG78" s="65" t="s">
        <v>62</v>
      </c>
      <c r="AH78" s="65" t="s">
        <v>3343</v>
      </c>
      <c r="AI78" s="65" t="s">
        <v>62</v>
      </c>
      <c r="AJ78" s="65" t="s">
        <v>72</v>
      </c>
      <c r="AK78" s="65" t="s">
        <v>66</v>
      </c>
      <c r="AL78" s="65" t="s">
        <v>3343</v>
      </c>
      <c r="AM78" s="65" t="s">
        <v>62</v>
      </c>
      <c r="AN78" s="59"/>
      <c r="AO78" s="59"/>
      <c r="AP78" s="59"/>
      <c r="AQ78" s="59"/>
      <c r="AR78" s="59"/>
      <c r="AS78" s="59"/>
      <c r="AT78" s="59"/>
      <c r="AU78" s="60"/>
    </row>
    <row r="79" spans="1:47" ht="200.25">
      <c r="A79" s="65" t="s">
        <v>3499</v>
      </c>
      <c r="B79" s="65" t="s">
        <v>3187</v>
      </c>
      <c r="C79" s="65" t="s">
        <v>1442</v>
      </c>
      <c r="D79" s="65" t="s">
        <v>1446</v>
      </c>
      <c r="E79" s="65" t="s">
        <v>1351</v>
      </c>
      <c r="F79" s="65" t="s">
        <v>149</v>
      </c>
      <c r="G79" s="65" t="s">
        <v>3983</v>
      </c>
      <c r="H79" s="65" t="s">
        <v>1437</v>
      </c>
      <c r="I79" s="65" t="s">
        <v>1447</v>
      </c>
      <c r="J79" s="65" t="s">
        <v>3984</v>
      </c>
      <c r="K79" s="65" t="s">
        <v>3985</v>
      </c>
      <c r="L79" s="65" t="s">
        <v>61</v>
      </c>
      <c r="M79" s="65" t="s">
        <v>62</v>
      </c>
      <c r="N79" s="68" t="s">
        <v>3343</v>
      </c>
      <c r="O79" s="65" t="s">
        <v>62</v>
      </c>
      <c r="P79" s="65" t="s">
        <v>61</v>
      </c>
      <c r="Q79" s="65" t="s">
        <v>61</v>
      </c>
      <c r="R79" s="65" t="s">
        <v>61</v>
      </c>
      <c r="S79" s="65" t="s">
        <v>61</v>
      </c>
      <c r="T79" s="65" t="s">
        <v>62</v>
      </c>
      <c r="U79" s="65" t="s">
        <v>62</v>
      </c>
      <c r="V79" s="65" t="s">
        <v>62</v>
      </c>
      <c r="W79" s="65" t="s">
        <v>61</v>
      </c>
      <c r="X79" s="65" t="s">
        <v>3359</v>
      </c>
      <c r="Y79" s="65" t="s">
        <v>76</v>
      </c>
      <c r="Z79" s="68" t="s">
        <v>3343</v>
      </c>
      <c r="AA79" s="65" t="s">
        <v>62</v>
      </c>
      <c r="AB79" s="65" t="s">
        <v>64</v>
      </c>
      <c r="AC79" s="65" t="s">
        <v>77</v>
      </c>
      <c r="AD79" s="65" t="s">
        <v>3343</v>
      </c>
      <c r="AE79" s="65" t="s">
        <v>62</v>
      </c>
      <c r="AF79" s="65" t="s">
        <v>62</v>
      </c>
      <c r="AG79" s="65" t="s">
        <v>61</v>
      </c>
      <c r="AH79" s="65" t="s">
        <v>3343</v>
      </c>
      <c r="AI79" s="65" t="s">
        <v>62</v>
      </c>
      <c r="AJ79" s="65" t="s">
        <v>66</v>
      </c>
      <c r="AK79" s="65" t="s">
        <v>72</v>
      </c>
      <c r="AL79" s="65" t="s">
        <v>3343</v>
      </c>
      <c r="AM79" s="65" t="s">
        <v>62</v>
      </c>
      <c r="AN79" s="62"/>
      <c r="AO79" s="62"/>
      <c r="AP79" s="62"/>
      <c r="AQ79" s="62"/>
      <c r="AR79" s="62"/>
      <c r="AS79" s="62"/>
      <c r="AT79" s="62"/>
      <c r="AU79" s="63"/>
    </row>
    <row r="80" spans="1:47" ht="200.25">
      <c r="A80" s="65" t="s">
        <v>3501</v>
      </c>
      <c r="B80" s="65" t="s">
        <v>3187</v>
      </c>
      <c r="C80" s="65" t="s">
        <v>2573</v>
      </c>
      <c r="D80" s="65" t="s">
        <v>1651</v>
      </c>
      <c r="E80" s="65" t="s">
        <v>2495</v>
      </c>
      <c r="F80" s="65" t="s">
        <v>149</v>
      </c>
      <c r="G80" s="65" t="s">
        <v>3983</v>
      </c>
      <c r="H80" s="65" t="s">
        <v>2568</v>
      </c>
      <c r="I80" s="65" t="s">
        <v>3144</v>
      </c>
      <c r="J80" s="65" t="s">
        <v>3984</v>
      </c>
      <c r="K80" s="65" t="s">
        <v>3985</v>
      </c>
      <c r="L80" s="65" t="s">
        <v>61</v>
      </c>
      <c r="M80" s="65" t="s">
        <v>62</v>
      </c>
      <c r="N80" s="68" t="s">
        <v>3343</v>
      </c>
      <c r="O80" s="65" t="s">
        <v>62</v>
      </c>
      <c r="P80" s="65" t="s">
        <v>61</v>
      </c>
      <c r="Q80" s="65" t="s">
        <v>61</v>
      </c>
      <c r="R80" s="65" t="s">
        <v>61</v>
      </c>
      <c r="S80" s="65" t="s">
        <v>61</v>
      </c>
      <c r="T80" s="65" t="s">
        <v>62</v>
      </c>
      <c r="U80" s="65" t="s">
        <v>62</v>
      </c>
      <c r="V80" s="65" t="s">
        <v>62</v>
      </c>
      <c r="W80" s="65" t="s">
        <v>61</v>
      </c>
      <c r="X80" s="65" t="s">
        <v>138</v>
      </c>
      <c r="Y80" s="65" t="s">
        <v>76</v>
      </c>
      <c r="Z80" s="68" t="s">
        <v>3343</v>
      </c>
      <c r="AA80" s="65" t="s">
        <v>62</v>
      </c>
      <c r="AB80" s="65" t="s">
        <v>64</v>
      </c>
      <c r="AC80" s="65" t="s">
        <v>77</v>
      </c>
      <c r="AD80" s="65" t="s">
        <v>3343</v>
      </c>
      <c r="AE80" s="65" t="s">
        <v>62</v>
      </c>
      <c r="AF80" s="65" t="s">
        <v>62</v>
      </c>
      <c r="AG80" s="65" t="s">
        <v>61</v>
      </c>
      <c r="AH80" s="65" t="s">
        <v>3343</v>
      </c>
      <c r="AI80" s="65" t="s">
        <v>62</v>
      </c>
      <c r="AJ80" s="65" t="s">
        <v>66</v>
      </c>
      <c r="AK80" s="65" t="s">
        <v>72</v>
      </c>
      <c r="AL80" s="65" t="s">
        <v>3343</v>
      </c>
      <c r="AM80" s="65" t="s">
        <v>62</v>
      </c>
      <c r="AN80" s="59"/>
      <c r="AO80" s="59"/>
      <c r="AP80" s="59"/>
      <c r="AQ80" s="59"/>
      <c r="AR80" s="59"/>
      <c r="AS80" s="59"/>
      <c r="AT80" s="59"/>
      <c r="AU80" s="60"/>
    </row>
    <row r="81" spans="1:47" ht="200.25">
      <c r="A81" s="65" t="s">
        <v>3502</v>
      </c>
      <c r="B81" s="65" t="s">
        <v>3186</v>
      </c>
      <c r="C81" s="65" t="s">
        <v>2573</v>
      </c>
      <c r="D81" s="65" t="s">
        <v>1649</v>
      </c>
      <c r="E81" s="65" t="s">
        <v>2495</v>
      </c>
      <c r="F81" s="65" t="s">
        <v>149</v>
      </c>
      <c r="G81" s="65" t="s">
        <v>2704</v>
      </c>
      <c r="H81" s="65" t="s">
        <v>2568</v>
      </c>
      <c r="I81" s="65" t="s">
        <v>3143</v>
      </c>
      <c r="J81" s="65" t="s">
        <v>3984</v>
      </c>
      <c r="K81" s="65" t="s">
        <v>3985</v>
      </c>
      <c r="L81" s="65" t="s">
        <v>61</v>
      </c>
      <c r="M81" s="65" t="s">
        <v>62</v>
      </c>
      <c r="N81" s="68" t="s">
        <v>3343</v>
      </c>
      <c r="O81" s="65" t="s">
        <v>62</v>
      </c>
      <c r="P81" s="65" t="s">
        <v>61</v>
      </c>
      <c r="Q81" s="65" t="s">
        <v>61</v>
      </c>
      <c r="R81" s="65" t="s">
        <v>61</v>
      </c>
      <c r="S81" s="65" t="s">
        <v>61</v>
      </c>
      <c r="T81" s="65" t="s">
        <v>62</v>
      </c>
      <c r="U81" s="65" t="s">
        <v>62</v>
      </c>
      <c r="V81" s="65" t="s">
        <v>62</v>
      </c>
      <c r="W81" s="65" t="s">
        <v>61</v>
      </c>
      <c r="X81" s="65" t="s">
        <v>3449</v>
      </c>
      <c r="Y81" s="65" t="s">
        <v>76</v>
      </c>
      <c r="Z81" s="68" t="s">
        <v>3343</v>
      </c>
      <c r="AA81" s="65" t="s">
        <v>62</v>
      </c>
      <c r="AB81" s="65" t="s">
        <v>64</v>
      </c>
      <c r="AC81" s="65" t="s">
        <v>77</v>
      </c>
      <c r="AD81" s="65" t="s">
        <v>3343</v>
      </c>
      <c r="AE81" s="65" t="s">
        <v>62</v>
      </c>
      <c r="AF81" s="65" t="s">
        <v>62</v>
      </c>
      <c r="AG81" s="65" t="s">
        <v>61</v>
      </c>
      <c r="AH81" s="65" t="s">
        <v>3343</v>
      </c>
      <c r="AI81" s="65" t="s">
        <v>62</v>
      </c>
      <c r="AJ81" s="65" t="s">
        <v>66</v>
      </c>
      <c r="AK81" s="65" t="s">
        <v>72</v>
      </c>
      <c r="AL81" s="65" t="s">
        <v>3343</v>
      </c>
      <c r="AM81" s="65" t="s">
        <v>62</v>
      </c>
      <c r="AN81" s="62"/>
      <c r="AO81" s="62"/>
      <c r="AP81" s="62"/>
      <c r="AQ81" s="62"/>
      <c r="AR81" s="62"/>
      <c r="AS81" s="62"/>
      <c r="AT81" s="62"/>
      <c r="AU81" s="63"/>
    </row>
    <row r="82" spans="1:47" ht="216.75">
      <c r="A82" s="65" t="s">
        <v>3504</v>
      </c>
      <c r="B82" s="65" t="s">
        <v>3187</v>
      </c>
      <c r="C82" s="65" t="s">
        <v>171</v>
      </c>
      <c r="D82" s="65" t="s">
        <v>174</v>
      </c>
      <c r="E82" s="65" t="s">
        <v>49</v>
      </c>
      <c r="F82" s="65" t="s">
        <v>149</v>
      </c>
      <c r="G82" s="65" t="s">
        <v>3983</v>
      </c>
      <c r="H82" s="65" t="s">
        <v>167</v>
      </c>
      <c r="I82" s="65" t="s">
        <v>175</v>
      </c>
      <c r="J82" s="65" t="s">
        <v>3984</v>
      </c>
      <c r="K82" s="65" t="s">
        <v>3985</v>
      </c>
      <c r="L82" s="65" t="s">
        <v>102</v>
      </c>
      <c r="M82" s="65" t="s">
        <v>62</v>
      </c>
      <c r="N82" s="68" t="s">
        <v>3343</v>
      </c>
      <c r="O82" s="65" t="s">
        <v>62</v>
      </c>
      <c r="P82" s="65" t="s">
        <v>61</v>
      </c>
      <c r="Q82" s="65" t="s">
        <v>61</v>
      </c>
      <c r="R82" s="65" t="s">
        <v>61</v>
      </c>
      <c r="S82" s="65" t="s">
        <v>61</v>
      </c>
      <c r="T82" s="65" t="s">
        <v>62</v>
      </c>
      <c r="U82" s="65" t="s">
        <v>62</v>
      </c>
      <c r="V82" s="65" t="s">
        <v>62</v>
      </c>
      <c r="W82" s="65" t="s">
        <v>61</v>
      </c>
      <c r="X82" s="65" t="s">
        <v>3505</v>
      </c>
      <c r="Y82" s="65" t="s">
        <v>1295</v>
      </c>
      <c r="Z82" s="68" t="s">
        <v>3343</v>
      </c>
      <c r="AA82" s="65" t="s">
        <v>62</v>
      </c>
      <c r="AB82" s="65" t="s">
        <v>64</v>
      </c>
      <c r="AC82" s="65" t="s">
        <v>77</v>
      </c>
      <c r="AD82" s="65" t="s">
        <v>3343</v>
      </c>
      <c r="AE82" s="65" t="s">
        <v>62</v>
      </c>
      <c r="AF82" s="65" t="s">
        <v>62</v>
      </c>
      <c r="AG82" s="65" t="s">
        <v>61</v>
      </c>
      <c r="AH82" s="65" t="s">
        <v>3343</v>
      </c>
      <c r="AI82" s="65" t="s">
        <v>62</v>
      </c>
      <c r="AJ82" s="65" t="s">
        <v>162</v>
      </c>
      <c r="AK82" s="65" t="s">
        <v>72</v>
      </c>
      <c r="AL82" s="65" t="s">
        <v>3343</v>
      </c>
      <c r="AM82" s="65" t="s">
        <v>62</v>
      </c>
      <c r="AN82" s="59"/>
      <c r="AO82" s="59"/>
      <c r="AP82" s="59"/>
      <c r="AQ82" s="59"/>
      <c r="AR82" s="59"/>
      <c r="AS82" s="59"/>
      <c r="AT82" s="59"/>
      <c r="AU82" s="60"/>
    </row>
    <row r="83" spans="1:47" ht="168">
      <c r="A83" s="65" t="s">
        <v>3510</v>
      </c>
      <c r="B83" s="65" t="s">
        <v>3192</v>
      </c>
      <c r="C83" s="65" t="s">
        <v>1322</v>
      </c>
      <c r="D83" s="65" t="s">
        <v>1329</v>
      </c>
      <c r="E83" s="65" t="s">
        <v>1316</v>
      </c>
      <c r="F83" s="65" t="s">
        <v>51</v>
      </c>
      <c r="G83" s="65" t="s">
        <v>3983</v>
      </c>
      <c r="H83" s="65" t="s">
        <v>1318</v>
      </c>
      <c r="I83" s="65" t="s">
        <v>1330</v>
      </c>
      <c r="J83" s="65" t="s">
        <v>3984</v>
      </c>
      <c r="K83" s="65" t="s">
        <v>4007</v>
      </c>
      <c r="L83" s="65" t="s">
        <v>102</v>
      </c>
      <c r="M83" s="65" t="s">
        <v>61</v>
      </c>
      <c r="N83" s="68" t="s">
        <v>3343</v>
      </c>
      <c r="O83" s="65" t="s">
        <v>62</v>
      </c>
      <c r="P83" s="65" t="s">
        <v>61</v>
      </c>
      <c r="Q83" s="65" t="s">
        <v>61</v>
      </c>
      <c r="R83" s="65" t="s">
        <v>61</v>
      </c>
      <c r="S83" s="65" t="s">
        <v>61</v>
      </c>
      <c r="T83" s="65" t="s">
        <v>62</v>
      </c>
      <c r="U83" s="65" t="s">
        <v>62</v>
      </c>
      <c r="V83" s="65" t="s">
        <v>62</v>
      </c>
      <c r="W83" s="65" t="s">
        <v>61</v>
      </c>
      <c r="X83" s="65" t="s">
        <v>3511</v>
      </c>
      <c r="Y83" s="65" t="s">
        <v>138</v>
      </c>
      <c r="Z83" s="68" t="s">
        <v>3343</v>
      </c>
      <c r="AA83" s="65" t="s">
        <v>62</v>
      </c>
      <c r="AB83" s="65" t="s">
        <v>125</v>
      </c>
      <c r="AC83" s="65" t="s">
        <v>64</v>
      </c>
      <c r="AD83" s="65" t="s">
        <v>3343</v>
      </c>
      <c r="AE83" s="65" t="s">
        <v>62</v>
      </c>
      <c r="AF83" s="65" t="s">
        <v>62</v>
      </c>
      <c r="AG83" s="65" t="s">
        <v>62</v>
      </c>
      <c r="AH83" s="65" t="s">
        <v>62</v>
      </c>
      <c r="AI83" s="65" t="s">
        <v>61</v>
      </c>
      <c r="AJ83" s="65" t="s">
        <v>162</v>
      </c>
      <c r="AK83" s="65" t="s">
        <v>72</v>
      </c>
      <c r="AL83" s="65" t="s">
        <v>3343</v>
      </c>
      <c r="AM83" s="65" t="s">
        <v>62</v>
      </c>
      <c r="AN83" s="62"/>
      <c r="AO83" s="62"/>
      <c r="AP83" s="62"/>
      <c r="AQ83" s="62"/>
      <c r="AR83" s="62"/>
      <c r="AS83" s="62"/>
      <c r="AT83" s="62"/>
      <c r="AU83" s="63"/>
    </row>
    <row r="84" spans="1:47" ht="150.75">
      <c r="A84" s="65" t="s">
        <v>3512</v>
      </c>
      <c r="B84" s="65" t="s">
        <v>3186</v>
      </c>
      <c r="C84" s="65" t="s">
        <v>1322</v>
      </c>
      <c r="D84" s="65" t="s">
        <v>1323</v>
      </c>
      <c r="E84" s="65" t="s">
        <v>1316</v>
      </c>
      <c r="F84" s="65" t="s">
        <v>51</v>
      </c>
      <c r="G84" s="65" t="s">
        <v>51</v>
      </c>
      <c r="H84" s="65" t="s">
        <v>1318</v>
      </c>
      <c r="I84" s="65" t="s">
        <v>1324</v>
      </c>
      <c r="J84" s="65" t="s">
        <v>3984</v>
      </c>
      <c r="K84" s="65" t="s">
        <v>3992</v>
      </c>
      <c r="L84" s="65" t="s">
        <v>62</v>
      </c>
      <c r="M84" s="65" t="s">
        <v>62</v>
      </c>
      <c r="N84" s="65" t="s">
        <v>62</v>
      </c>
      <c r="O84" s="65" t="s">
        <v>61</v>
      </c>
      <c r="P84" s="65" t="s">
        <v>61</v>
      </c>
      <c r="Q84" s="65" t="s">
        <v>61</v>
      </c>
      <c r="R84" s="65" t="s">
        <v>61</v>
      </c>
      <c r="S84" s="65" t="s">
        <v>61</v>
      </c>
      <c r="T84" s="65" t="s">
        <v>62</v>
      </c>
      <c r="U84" s="65" t="s">
        <v>62</v>
      </c>
      <c r="V84" s="65" t="s">
        <v>62</v>
      </c>
      <c r="W84" s="65" t="s">
        <v>61</v>
      </c>
      <c r="X84" s="65" t="s">
        <v>536</v>
      </c>
      <c r="Y84" s="65" t="s">
        <v>76</v>
      </c>
      <c r="Z84" s="68" t="s">
        <v>3343</v>
      </c>
      <c r="AA84" s="65" t="s">
        <v>62</v>
      </c>
      <c r="AB84" s="65" t="s">
        <v>64</v>
      </c>
      <c r="AC84" s="65" t="s">
        <v>77</v>
      </c>
      <c r="AD84" s="65" t="s">
        <v>3343</v>
      </c>
      <c r="AE84" s="65" t="s">
        <v>62</v>
      </c>
      <c r="AF84" s="65" t="s">
        <v>61</v>
      </c>
      <c r="AG84" s="65" t="s">
        <v>61</v>
      </c>
      <c r="AH84" s="65" t="s">
        <v>61</v>
      </c>
      <c r="AI84" s="65" t="s">
        <v>61</v>
      </c>
      <c r="AJ84" s="65" t="s">
        <v>72</v>
      </c>
      <c r="AK84" s="65" t="s">
        <v>72</v>
      </c>
      <c r="AL84" s="65" t="s">
        <v>72</v>
      </c>
      <c r="AM84" s="65" t="s">
        <v>61</v>
      </c>
      <c r="AN84" s="59"/>
      <c r="AO84" s="59"/>
      <c r="AP84" s="59"/>
      <c r="AQ84" s="59"/>
      <c r="AR84" s="59"/>
      <c r="AS84" s="59"/>
      <c r="AT84" s="59"/>
      <c r="AU84" s="60"/>
    </row>
    <row r="85" spans="1:47" ht="200.25">
      <c r="A85" s="65" t="s">
        <v>3255</v>
      </c>
      <c r="B85" s="65" t="s">
        <v>3187</v>
      </c>
      <c r="C85" s="65" t="s">
        <v>1322</v>
      </c>
      <c r="D85" s="65" t="s">
        <v>1326</v>
      </c>
      <c r="E85" s="65" t="s">
        <v>1316</v>
      </c>
      <c r="F85" s="65" t="s">
        <v>51</v>
      </c>
      <c r="G85" s="65" t="s">
        <v>3983</v>
      </c>
      <c r="H85" s="65" t="s">
        <v>1318</v>
      </c>
      <c r="I85" s="65" t="s">
        <v>1327</v>
      </c>
      <c r="J85" s="65" t="s">
        <v>3984</v>
      </c>
      <c r="K85" s="65" t="s">
        <v>3985</v>
      </c>
      <c r="L85" s="65" t="s">
        <v>61</v>
      </c>
      <c r="M85" s="65" t="s">
        <v>62</v>
      </c>
      <c r="N85" s="68" t="s">
        <v>3343</v>
      </c>
      <c r="O85" s="65" t="s">
        <v>62</v>
      </c>
      <c r="P85" s="65" t="s">
        <v>61</v>
      </c>
      <c r="Q85" s="65" t="s">
        <v>61</v>
      </c>
      <c r="R85" s="65" t="s">
        <v>61</v>
      </c>
      <c r="S85" s="65" t="s">
        <v>61</v>
      </c>
      <c r="T85" s="65" t="s">
        <v>62</v>
      </c>
      <c r="U85" s="65" t="s">
        <v>62</v>
      </c>
      <c r="V85" s="65" t="s">
        <v>62</v>
      </c>
      <c r="W85" s="65" t="s">
        <v>61</v>
      </c>
      <c r="X85" s="65" t="s">
        <v>138</v>
      </c>
      <c r="Y85" s="65" t="s">
        <v>76</v>
      </c>
      <c r="Z85" s="68" t="s">
        <v>3343</v>
      </c>
      <c r="AA85" s="65" t="s">
        <v>62</v>
      </c>
      <c r="AB85" s="65" t="s">
        <v>64</v>
      </c>
      <c r="AC85" s="65" t="s">
        <v>77</v>
      </c>
      <c r="AD85" s="65" t="s">
        <v>3343</v>
      </c>
      <c r="AE85" s="65" t="s">
        <v>62</v>
      </c>
      <c r="AF85" s="65" t="s">
        <v>62</v>
      </c>
      <c r="AG85" s="65" t="s">
        <v>2681</v>
      </c>
      <c r="AH85" s="65" t="s">
        <v>3343</v>
      </c>
      <c r="AI85" s="65" t="s">
        <v>62</v>
      </c>
      <c r="AJ85" s="65" t="s">
        <v>66</v>
      </c>
      <c r="AK85" s="65" t="s">
        <v>72</v>
      </c>
      <c r="AL85" s="65" t="s">
        <v>3343</v>
      </c>
      <c r="AM85" s="65" t="s">
        <v>62</v>
      </c>
      <c r="AN85" s="62"/>
      <c r="AO85" s="62"/>
      <c r="AP85" s="62"/>
      <c r="AQ85" s="62"/>
      <c r="AR85" s="62"/>
      <c r="AS85" s="62"/>
      <c r="AT85" s="62"/>
      <c r="AU85" s="63"/>
    </row>
    <row r="86" spans="1:47" ht="168">
      <c r="A86" s="65" t="s">
        <v>3513</v>
      </c>
      <c r="B86" s="65" t="s">
        <v>3192</v>
      </c>
      <c r="C86" s="65" t="s">
        <v>590</v>
      </c>
      <c r="D86" s="65" t="s">
        <v>597</v>
      </c>
      <c r="E86" s="65" t="s">
        <v>556</v>
      </c>
      <c r="F86" s="65" t="s">
        <v>80</v>
      </c>
      <c r="G86" s="65" t="s">
        <v>3983</v>
      </c>
      <c r="H86" s="65" t="s">
        <v>585</v>
      </c>
      <c r="I86" s="65" t="s">
        <v>598</v>
      </c>
      <c r="J86" s="65" t="s">
        <v>3984</v>
      </c>
      <c r="K86" s="65" t="s">
        <v>4007</v>
      </c>
      <c r="L86" s="65" t="s">
        <v>61</v>
      </c>
      <c r="M86" s="65" t="s">
        <v>102</v>
      </c>
      <c r="N86" s="68" t="s">
        <v>3343</v>
      </c>
      <c r="O86" s="65" t="s">
        <v>62</v>
      </c>
      <c r="P86" s="65" t="s">
        <v>61</v>
      </c>
      <c r="Q86" s="65" t="s">
        <v>61</v>
      </c>
      <c r="R86" s="65" t="s">
        <v>61</v>
      </c>
      <c r="S86" s="65" t="s">
        <v>61</v>
      </c>
      <c r="T86" s="65" t="s">
        <v>62</v>
      </c>
      <c r="U86" s="65" t="s">
        <v>62</v>
      </c>
      <c r="V86" s="65" t="s">
        <v>62</v>
      </c>
      <c r="W86" s="65" t="s">
        <v>61</v>
      </c>
      <c r="X86" s="65" t="s">
        <v>63</v>
      </c>
      <c r="Y86" s="65" t="s">
        <v>138</v>
      </c>
      <c r="Z86" s="68" t="s">
        <v>3343</v>
      </c>
      <c r="AA86" s="65" t="s">
        <v>62</v>
      </c>
      <c r="AB86" s="65" t="s">
        <v>64</v>
      </c>
      <c r="AC86" s="65" t="s">
        <v>125</v>
      </c>
      <c r="AD86" s="65" t="s">
        <v>3343</v>
      </c>
      <c r="AE86" s="65" t="s">
        <v>62</v>
      </c>
      <c r="AF86" s="65" t="s">
        <v>62</v>
      </c>
      <c r="AG86" s="65" t="s">
        <v>62</v>
      </c>
      <c r="AH86" s="65" t="s">
        <v>62</v>
      </c>
      <c r="AI86" s="65" t="s">
        <v>61</v>
      </c>
      <c r="AJ86" s="65" t="s">
        <v>66</v>
      </c>
      <c r="AK86" s="65" t="s">
        <v>72</v>
      </c>
      <c r="AL86" s="65" t="s">
        <v>3343</v>
      </c>
      <c r="AM86" s="65" t="s">
        <v>62</v>
      </c>
      <c r="AN86" s="59"/>
      <c r="AO86" s="59"/>
      <c r="AP86" s="59"/>
      <c r="AQ86" s="59"/>
      <c r="AR86" s="59"/>
      <c r="AS86" s="59"/>
      <c r="AT86" s="59"/>
      <c r="AU86" s="60"/>
    </row>
    <row r="87" spans="1:47" ht="200.25">
      <c r="A87" s="65" t="s">
        <v>3514</v>
      </c>
      <c r="B87" s="65" t="s">
        <v>3187</v>
      </c>
      <c r="C87" s="65" t="s">
        <v>590</v>
      </c>
      <c r="D87" s="65" t="s">
        <v>594</v>
      </c>
      <c r="E87" s="65" t="s">
        <v>556</v>
      </c>
      <c r="F87" s="65" t="s">
        <v>80</v>
      </c>
      <c r="G87" s="65" t="s">
        <v>3983</v>
      </c>
      <c r="H87" s="65" t="s">
        <v>585</v>
      </c>
      <c r="I87" s="65" t="s">
        <v>595</v>
      </c>
      <c r="J87" s="65" t="s">
        <v>3984</v>
      </c>
      <c r="K87" s="65" t="s">
        <v>3985</v>
      </c>
      <c r="L87" s="65" t="s">
        <v>61</v>
      </c>
      <c r="M87" s="65">
        <v>1</v>
      </c>
      <c r="N87" s="68" t="s">
        <v>3343</v>
      </c>
      <c r="O87" s="65" t="s">
        <v>62</v>
      </c>
      <c r="P87" s="65" t="s">
        <v>61</v>
      </c>
      <c r="Q87" s="65" t="s">
        <v>61</v>
      </c>
      <c r="R87" s="65" t="s">
        <v>61</v>
      </c>
      <c r="S87" s="65" t="s">
        <v>61</v>
      </c>
      <c r="T87" s="65" t="s">
        <v>62</v>
      </c>
      <c r="U87" s="65" t="s">
        <v>62</v>
      </c>
      <c r="V87" s="65" t="s">
        <v>62</v>
      </c>
      <c r="W87" s="65" t="s">
        <v>61</v>
      </c>
      <c r="X87" s="65" t="s">
        <v>63</v>
      </c>
      <c r="Y87" s="65" t="s">
        <v>76</v>
      </c>
      <c r="Z87" s="68" t="s">
        <v>3343</v>
      </c>
      <c r="AA87" s="65" t="s">
        <v>62</v>
      </c>
      <c r="AB87" s="65" t="s">
        <v>64</v>
      </c>
      <c r="AC87" s="65" t="s">
        <v>77</v>
      </c>
      <c r="AD87" s="65" t="s">
        <v>3343</v>
      </c>
      <c r="AE87" s="65" t="s">
        <v>62</v>
      </c>
      <c r="AF87" s="65" t="s">
        <v>62</v>
      </c>
      <c r="AG87" s="65" t="s">
        <v>61</v>
      </c>
      <c r="AH87" s="65" t="s">
        <v>3343</v>
      </c>
      <c r="AI87" s="65" t="s">
        <v>62</v>
      </c>
      <c r="AJ87" s="65" t="s">
        <v>66</v>
      </c>
      <c r="AK87" s="65" t="s">
        <v>72</v>
      </c>
      <c r="AL87" s="65" t="s">
        <v>3343</v>
      </c>
      <c r="AM87" s="65" t="s">
        <v>62</v>
      </c>
      <c r="AN87" s="62"/>
      <c r="AO87" s="62"/>
      <c r="AP87" s="62"/>
      <c r="AQ87" s="62"/>
      <c r="AR87" s="62"/>
      <c r="AS87" s="62"/>
      <c r="AT87" s="62"/>
      <c r="AU87" s="63"/>
    </row>
    <row r="88" spans="1:47" ht="150.75">
      <c r="A88" s="65" t="s">
        <v>3515</v>
      </c>
      <c r="B88" s="65" t="s">
        <v>3186</v>
      </c>
      <c r="C88" s="65" t="s">
        <v>590</v>
      </c>
      <c r="D88" s="65" t="s">
        <v>591</v>
      </c>
      <c r="E88" s="65" t="s">
        <v>556</v>
      </c>
      <c r="F88" s="65" t="s">
        <v>80</v>
      </c>
      <c r="G88" s="65" t="s">
        <v>80</v>
      </c>
      <c r="H88" s="65" t="s">
        <v>585</v>
      </c>
      <c r="I88" s="65" t="s">
        <v>592</v>
      </c>
      <c r="J88" s="65" t="s">
        <v>3984</v>
      </c>
      <c r="K88" s="65" t="s">
        <v>19</v>
      </c>
      <c r="L88" s="65" t="s">
        <v>62</v>
      </c>
      <c r="M88" s="65" t="s">
        <v>62</v>
      </c>
      <c r="N88" s="65" t="s">
        <v>62</v>
      </c>
      <c r="O88" s="65" t="s">
        <v>61</v>
      </c>
      <c r="P88" s="65" t="s">
        <v>61</v>
      </c>
      <c r="Q88" s="65" t="s">
        <v>61</v>
      </c>
      <c r="R88" s="65" t="s">
        <v>61</v>
      </c>
      <c r="S88" s="65" t="s">
        <v>61</v>
      </c>
      <c r="T88" s="65" t="s">
        <v>62</v>
      </c>
      <c r="U88" s="65" t="s">
        <v>62</v>
      </c>
      <c r="V88" s="65" t="s">
        <v>62</v>
      </c>
      <c r="W88" s="65" t="s">
        <v>61</v>
      </c>
      <c r="X88" s="65" t="s">
        <v>76</v>
      </c>
      <c r="Y88" s="65" t="s">
        <v>76</v>
      </c>
      <c r="Z88" s="65" t="s">
        <v>76</v>
      </c>
      <c r="AA88" s="65" t="s">
        <v>61</v>
      </c>
      <c r="AB88" s="65" t="s">
        <v>77</v>
      </c>
      <c r="AC88" s="65" t="s">
        <v>73</v>
      </c>
      <c r="AD88" s="65" t="s">
        <v>3343</v>
      </c>
      <c r="AE88" s="65" t="s">
        <v>62</v>
      </c>
      <c r="AF88" s="65" t="s">
        <v>61</v>
      </c>
      <c r="AG88" s="65" t="s">
        <v>61</v>
      </c>
      <c r="AH88" s="65" t="s">
        <v>61</v>
      </c>
      <c r="AI88" s="65" t="s">
        <v>61</v>
      </c>
      <c r="AJ88" s="65" t="s">
        <v>72</v>
      </c>
      <c r="AK88" s="65" t="s">
        <v>72</v>
      </c>
      <c r="AL88" s="65" t="s">
        <v>72</v>
      </c>
      <c r="AM88" s="65" t="s">
        <v>61</v>
      </c>
      <c r="AN88" s="59"/>
      <c r="AO88" s="59"/>
      <c r="AP88" s="59"/>
      <c r="AQ88" s="59"/>
      <c r="AR88" s="59"/>
      <c r="AS88" s="59"/>
      <c r="AT88" s="59"/>
      <c r="AU88" s="60"/>
    </row>
    <row r="89" spans="1:47" ht="200.25">
      <c r="A89" s="65" t="s">
        <v>3516</v>
      </c>
      <c r="B89" s="65" t="s">
        <v>3192</v>
      </c>
      <c r="C89" s="65" t="s">
        <v>389</v>
      </c>
      <c r="D89" s="65" t="s">
        <v>235</v>
      </c>
      <c r="E89" s="65" t="s">
        <v>329</v>
      </c>
      <c r="F89" s="65" t="s">
        <v>114</v>
      </c>
      <c r="G89" s="65" t="s">
        <v>3983</v>
      </c>
      <c r="H89" s="65" t="s">
        <v>384</v>
      </c>
      <c r="I89" s="65" t="s">
        <v>396</v>
      </c>
      <c r="J89" s="65" t="s">
        <v>3984</v>
      </c>
      <c r="K89" s="65" t="s">
        <v>3985</v>
      </c>
      <c r="L89" s="65" t="s">
        <v>61</v>
      </c>
      <c r="M89" s="65" t="s">
        <v>62</v>
      </c>
      <c r="N89" s="68" t="s">
        <v>3343</v>
      </c>
      <c r="O89" s="65" t="s">
        <v>62</v>
      </c>
      <c r="P89" s="65" t="s">
        <v>61</v>
      </c>
      <c r="Q89" s="65" t="s">
        <v>61</v>
      </c>
      <c r="R89" s="65" t="s">
        <v>61</v>
      </c>
      <c r="S89" s="65" t="s">
        <v>61</v>
      </c>
      <c r="T89" s="65" t="s">
        <v>62</v>
      </c>
      <c r="U89" s="65" t="s">
        <v>62</v>
      </c>
      <c r="V89" s="65" t="s">
        <v>62</v>
      </c>
      <c r="W89" s="65" t="s">
        <v>61</v>
      </c>
      <c r="X89" s="65" t="s">
        <v>397</v>
      </c>
      <c r="Y89" s="65" t="s">
        <v>76</v>
      </c>
      <c r="Z89" s="68" t="s">
        <v>3343</v>
      </c>
      <c r="AA89" s="65" t="s">
        <v>62</v>
      </c>
      <c r="AB89" s="65" t="s">
        <v>64</v>
      </c>
      <c r="AC89" s="65" t="s">
        <v>77</v>
      </c>
      <c r="AD89" s="65" t="s">
        <v>3343</v>
      </c>
      <c r="AE89" s="65" t="s">
        <v>62</v>
      </c>
      <c r="AF89" s="65" t="s">
        <v>62</v>
      </c>
      <c r="AG89" s="65" t="s">
        <v>61</v>
      </c>
      <c r="AH89" s="65" t="s">
        <v>3343</v>
      </c>
      <c r="AI89" s="65" t="s">
        <v>62</v>
      </c>
      <c r="AJ89" s="65" t="s">
        <v>66</v>
      </c>
      <c r="AK89" s="65" t="s">
        <v>72</v>
      </c>
      <c r="AL89" s="65" t="s">
        <v>3343</v>
      </c>
      <c r="AM89" s="65" t="s">
        <v>62</v>
      </c>
      <c r="AN89" s="62"/>
      <c r="AO89" s="62"/>
      <c r="AP89" s="62"/>
      <c r="AQ89" s="62"/>
      <c r="AR89" s="62"/>
      <c r="AS89" s="62"/>
      <c r="AT89" s="62"/>
      <c r="AU89" s="63"/>
    </row>
    <row r="90" spans="1:47" ht="250.5">
      <c r="A90" s="65" t="s">
        <v>3517</v>
      </c>
      <c r="B90" s="65" t="s">
        <v>3187</v>
      </c>
      <c r="C90" s="65" t="s">
        <v>389</v>
      </c>
      <c r="D90" s="65" t="s">
        <v>233</v>
      </c>
      <c r="E90" s="65" t="s">
        <v>329</v>
      </c>
      <c r="F90" s="65" t="s">
        <v>114</v>
      </c>
      <c r="G90" s="65" t="s">
        <v>3983</v>
      </c>
      <c r="H90" s="65" t="s">
        <v>384</v>
      </c>
      <c r="I90" s="65" t="s">
        <v>393</v>
      </c>
      <c r="J90" s="65" t="s">
        <v>3984</v>
      </c>
      <c r="K90" s="65" t="s">
        <v>3985</v>
      </c>
      <c r="L90" s="65" t="s">
        <v>61</v>
      </c>
      <c r="M90" s="65" t="s">
        <v>62</v>
      </c>
      <c r="N90" s="68" t="s">
        <v>3343</v>
      </c>
      <c r="O90" s="65" t="s">
        <v>62</v>
      </c>
      <c r="P90" s="65" t="s">
        <v>61</v>
      </c>
      <c r="Q90" s="65" t="s">
        <v>61</v>
      </c>
      <c r="R90" s="65" t="s">
        <v>61</v>
      </c>
      <c r="S90" s="65" t="s">
        <v>61</v>
      </c>
      <c r="T90" s="65" t="s">
        <v>62</v>
      </c>
      <c r="U90" s="65" t="s">
        <v>62</v>
      </c>
      <c r="V90" s="65" t="s">
        <v>62</v>
      </c>
      <c r="W90" s="65" t="s">
        <v>61</v>
      </c>
      <c r="X90" s="65" t="s">
        <v>3518</v>
      </c>
      <c r="Y90" s="65" t="s">
        <v>76</v>
      </c>
      <c r="Z90" s="68" t="s">
        <v>3343</v>
      </c>
      <c r="AA90" s="65" t="s">
        <v>62</v>
      </c>
      <c r="AB90" s="65" t="s">
        <v>64</v>
      </c>
      <c r="AC90" s="65" t="s">
        <v>77</v>
      </c>
      <c r="AD90" s="65" t="s">
        <v>3343</v>
      </c>
      <c r="AE90" s="65" t="s">
        <v>62</v>
      </c>
      <c r="AF90" s="65" t="s">
        <v>62</v>
      </c>
      <c r="AG90" s="65" t="s">
        <v>61</v>
      </c>
      <c r="AH90" s="65" t="s">
        <v>3343</v>
      </c>
      <c r="AI90" s="65" t="s">
        <v>62</v>
      </c>
      <c r="AJ90" s="65" t="s">
        <v>66</v>
      </c>
      <c r="AK90" s="65" t="s">
        <v>72</v>
      </c>
      <c r="AL90" s="65" t="s">
        <v>3343</v>
      </c>
      <c r="AM90" s="65" t="s">
        <v>62</v>
      </c>
      <c r="AN90" s="59"/>
      <c r="AO90" s="59"/>
      <c r="AP90" s="59"/>
      <c r="AQ90" s="59"/>
      <c r="AR90" s="59"/>
      <c r="AS90" s="59"/>
      <c r="AT90" s="59"/>
      <c r="AU90" s="60"/>
    </row>
    <row r="91" spans="1:47" ht="150.75">
      <c r="A91" s="65" t="s">
        <v>3519</v>
      </c>
      <c r="B91" s="65" t="s">
        <v>3186</v>
      </c>
      <c r="C91" s="65" t="s">
        <v>389</v>
      </c>
      <c r="D91" s="65" t="s">
        <v>230</v>
      </c>
      <c r="E91" s="65" t="s">
        <v>329</v>
      </c>
      <c r="F91" s="65" t="s">
        <v>114</v>
      </c>
      <c r="G91" s="65" t="s">
        <v>2694</v>
      </c>
      <c r="H91" s="65" t="s">
        <v>384</v>
      </c>
      <c r="I91" s="65" t="s">
        <v>390</v>
      </c>
      <c r="J91" s="65" t="s">
        <v>3984</v>
      </c>
      <c r="K91" s="65" t="s">
        <v>18</v>
      </c>
      <c r="L91" s="65" t="s">
        <v>62</v>
      </c>
      <c r="M91" s="65" t="s">
        <v>62</v>
      </c>
      <c r="N91" s="65" t="s">
        <v>62</v>
      </c>
      <c r="O91" s="65" t="s">
        <v>61</v>
      </c>
      <c r="P91" s="65" t="s">
        <v>61</v>
      </c>
      <c r="Q91" s="65" t="s">
        <v>61</v>
      </c>
      <c r="R91" s="65" t="s">
        <v>61</v>
      </c>
      <c r="S91" s="65" t="s">
        <v>61</v>
      </c>
      <c r="T91" s="65" t="s">
        <v>62</v>
      </c>
      <c r="U91" s="65" t="s">
        <v>62</v>
      </c>
      <c r="V91" s="65" t="s">
        <v>62</v>
      </c>
      <c r="W91" s="65" t="s">
        <v>61</v>
      </c>
      <c r="X91" s="65" t="s">
        <v>3520</v>
      </c>
      <c r="Y91" s="65" t="s">
        <v>76</v>
      </c>
      <c r="Z91" s="68" t="s">
        <v>3343</v>
      </c>
      <c r="AA91" s="65" t="s">
        <v>62</v>
      </c>
      <c r="AB91" s="65" t="s">
        <v>77</v>
      </c>
      <c r="AC91" s="65" t="s">
        <v>77</v>
      </c>
      <c r="AD91" s="65" t="s">
        <v>77</v>
      </c>
      <c r="AE91" s="65" t="s">
        <v>61</v>
      </c>
      <c r="AF91" s="65" t="s">
        <v>61</v>
      </c>
      <c r="AG91" s="65" t="s">
        <v>61</v>
      </c>
      <c r="AH91" s="65" t="s">
        <v>61</v>
      </c>
      <c r="AI91" s="65" t="s">
        <v>61</v>
      </c>
      <c r="AJ91" s="65" t="s">
        <v>72</v>
      </c>
      <c r="AK91" s="65" t="s">
        <v>72</v>
      </c>
      <c r="AL91" s="65" t="s">
        <v>72</v>
      </c>
      <c r="AM91" s="65" t="s">
        <v>61</v>
      </c>
      <c r="AN91" s="62"/>
      <c r="AO91" s="62"/>
      <c r="AP91" s="62"/>
      <c r="AQ91" s="62"/>
      <c r="AR91" s="62"/>
      <c r="AS91" s="62"/>
      <c r="AT91" s="62"/>
      <c r="AU91" s="63"/>
    </row>
    <row r="92" spans="1:47" ht="168">
      <c r="A92" s="65" t="s">
        <v>3521</v>
      </c>
      <c r="B92" s="65" t="s">
        <v>3192</v>
      </c>
      <c r="C92" s="65" t="s">
        <v>202</v>
      </c>
      <c r="D92" s="65" t="s">
        <v>210</v>
      </c>
      <c r="E92" s="65" t="s">
        <v>195</v>
      </c>
      <c r="F92" s="65" t="s">
        <v>80</v>
      </c>
      <c r="G92" s="65" t="s">
        <v>3983</v>
      </c>
      <c r="H92" s="65" t="s">
        <v>197</v>
      </c>
      <c r="I92" s="65" t="s">
        <v>211</v>
      </c>
      <c r="J92" s="65" t="s">
        <v>3984</v>
      </c>
      <c r="K92" s="65" t="s">
        <v>18</v>
      </c>
      <c r="L92" s="65" t="s">
        <v>62</v>
      </c>
      <c r="M92" s="65" t="s">
        <v>62</v>
      </c>
      <c r="N92" s="65" t="s">
        <v>62</v>
      </c>
      <c r="O92" s="65" t="s">
        <v>61</v>
      </c>
      <c r="P92" s="65" t="s">
        <v>61</v>
      </c>
      <c r="Q92" s="65" t="s">
        <v>61</v>
      </c>
      <c r="R92" s="65" t="s">
        <v>61</v>
      </c>
      <c r="S92" s="65" t="s">
        <v>61</v>
      </c>
      <c r="T92" s="65" t="s">
        <v>62</v>
      </c>
      <c r="U92" s="65" t="s">
        <v>62</v>
      </c>
      <c r="V92" s="65" t="s">
        <v>62</v>
      </c>
      <c r="W92" s="65" t="s">
        <v>61</v>
      </c>
      <c r="X92" s="65" t="s">
        <v>3354</v>
      </c>
      <c r="Y92" s="65" t="s">
        <v>3280</v>
      </c>
      <c r="Z92" s="68" t="s">
        <v>3343</v>
      </c>
      <c r="AA92" s="65" t="s">
        <v>62</v>
      </c>
      <c r="AB92" s="65" t="s">
        <v>125</v>
      </c>
      <c r="AC92" s="65" t="s">
        <v>125</v>
      </c>
      <c r="AD92" s="65" t="s">
        <v>125</v>
      </c>
      <c r="AE92" s="65" t="s">
        <v>61</v>
      </c>
      <c r="AF92" s="65" t="s">
        <v>61</v>
      </c>
      <c r="AG92" s="65" t="s">
        <v>61</v>
      </c>
      <c r="AH92" s="65" t="s">
        <v>61</v>
      </c>
      <c r="AI92" s="65" t="s">
        <v>61</v>
      </c>
      <c r="AJ92" s="65" t="s">
        <v>72</v>
      </c>
      <c r="AK92" s="65" t="s">
        <v>72</v>
      </c>
      <c r="AL92" s="65" t="s">
        <v>72</v>
      </c>
      <c r="AM92" s="65" t="s">
        <v>61</v>
      </c>
      <c r="AN92" s="59"/>
      <c r="AO92" s="59"/>
      <c r="AP92" s="59"/>
      <c r="AQ92" s="59"/>
      <c r="AR92" s="59"/>
      <c r="AS92" s="59"/>
      <c r="AT92" s="59"/>
      <c r="AU92" s="60"/>
    </row>
    <row r="93" spans="1:47" ht="183.75">
      <c r="A93" s="65" t="s">
        <v>3523</v>
      </c>
      <c r="B93" s="65" t="s">
        <v>3187</v>
      </c>
      <c r="C93" s="65" t="s">
        <v>202</v>
      </c>
      <c r="D93" s="65" t="s">
        <v>207</v>
      </c>
      <c r="E93" s="65" t="s">
        <v>195</v>
      </c>
      <c r="F93" s="65" t="s">
        <v>80</v>
      </c>
      <c r="G93" s="65" t="s">
        <v>3983</v>
      </c>
      <c r="H93" s="65" t="s">
        <v>197</v>
      </c>
      <c r="I93" s="65" t="s">
        <v>208</v>
      </c>
      <c r="J93" s="65" t="s">
        <v>3984</v>
      </c>
      <c r="K93" s="65" t="s">
        <v>3998</v>
      </c>
      <c r="L93" s="65" t="s">
        <v>62</v>
      </c>
      <c r="M93" s="65" t="s">
        <v>61</v>
      </c>
      <c r="N93" s="68" t="s">
        <v>3343</v>
      </c>
      <c r="O93" s="65" t="s">
        <v>62</v>
      </c>
      <c r="P93" s="65" t="s">
        <v>61</v>
      </c>
      <c r="Q93" s="65" t="s">
        <v>61</v>
      </c>
      <c r="R93" s="65" t="s">
        <v>61</v>
      </c>
      <c r="S93" s="65" t="s">
        <v>61</v>
      </c>
      <c r="T93" s="65" t="s">
        <v>62</v>
      </c>
      <c r="U93" s="65" t="s">
        <v>62</v>
      </c>
      <c r="V93" s="65" t="s">
        <v>62</v>
      </c>
      <c r="W93" s="65" t="s">
        <v>61</v>
      </c>
      <c r="X93" s="65" t="s">
        <v>3354</v>
      </c>
      <c r="Y93" s="65" t="s">
        <v>3359</v>
      </c>
      <c r="Z93" s="68" t="s">
        <v>3343</v>
      </c>
      <c r="AA93" s="65" t="s">
        <v>62</v>
      </c>
      <c r="AB93" s="65" t="s">
        <v>125</v>
      </c>
      <c r="AC93" s="65" t="s">
        <v>125</v>
      </c>
      <c r="AD93" s="65" t="s">
        <v>125</v>
      </c>
      <c r="AE93" s="65" t="s">
        <v>61</v>
      </c>
      <c r="AF93" s="65" t="s">
        <v>61</v>
      </c>
      <c r="AG93" s="65" t="s">
        <v>62</v>
      </c>
      <c r="AH93" s="65" t="s">
        <v>3343</v>
      </c>
      <c r="AI93" s="65" t="s">
        <v>62</v>
      </c>
      <c r="AJ93" s="65" t="s">
        <v>72</v>
      </c>
      <c r="AK93" s="65" t="s">
        <v>66</v>
      </c>
      <c r="AL93" s="65" t="s">
        <v>3343</v>
      </c>
      <c r="AM93" s="65" t="s">
        <v>62</v>
      </c>
      <c r="AN93" s="62"/>
      <c r="AO93" s="62"/>
      <c r="AP93" s="62"/>
      <c r="AQ93" s="62"/>
      <c r="AR93" s="62"/>
      <c r="AS93" s="62"/>
      <c r="AT93" s="62"/>
      <c r="AU93" s="63"/>
    </row>
    <row r="94" spans="1:47" ht="216.75">
      <c r="A94" s="65" t="s">
        <v>3525</v>
      </c>
      <c r="B94" s="65" t="s">
        <v>3186</v>
      </c>
      <c r="C94" s="65" t="s">
        <v>202</v>
      </c>
      <c r="D94" s="65" t="s">
        <v>203</v>
      </c>
      <c r="E94" s="65" t="s">
        <v>195</v>
      </c>
      <c r="F94" s="65" t="s">
        <v>80</v>
      </c>
      <c r="G94" s="65" t="s">
        <v>80</v>
      </c>
      <c r="H94" s="65" t="s">
        <v>197</v>
      </c>
      <c r="I94" s="65" t="s">
        <v>204</v>
      </c>
      <c r="J94" s="65" t="s">
        <v>3984</v>
      </c>
      <c r="K94" s="65" t="s">
        <v>3998</v>
      </c>
      <c r="L94" s="65" t="s">
        <v>62</v>
      </c>
      <c r="M94" s="65" t="s">
        <v>102</v>
      </c>
      <c r="N94" s="68" t="s">
        <v>3343</v>
      </c>
      <c r="O94" s="65" t="s">
        <v>62</v>
      </c>
      <c r="P94" s="65" t="s">
        <v>61</v>
      </c>
      <c r="Q94" s="65" t="s">
        <v>61</v>
      </c>
      <c r="R94" s="65" t="s">
        <v>61</v>
      </c>
      <c r="S94" s="65" t="s">
        <v>61</v>
      </c>
      <c r="T94" s="65" t="s">
        <v>62</v>
      </c>
      <c r="U94" s="65" t="s">
        <v>62</v>
      </c>
      <c r="V94" s="65" t="s">
        <v>62</v>
      </c>
      <c r="W94" s="65" t="s">
        <v>61</v>
      </c>
      <c r="X94" s="65" t="s">
        <v>3354</v>
      </c>
      <c r="Y94" s="65" t="s">
        <v>3526</v>
      </c>
      <c r="Z94" s="68" t="s">
        <v>3343</v>
      </c>
      <c r="AA94" s="65" t="s">
        <v>62</v>
      </c>
      <c r="AB94" s="65" t="s">
        <v>125</v>
      </c>
      <c r="AC94" s="65" t="s">
        <v>125</v>
      </c>
      <c r="AD94" s="65" t="s">
        <v>125</v>
      </c>
      <c r="AE94" s="65" t="s">
        <v>61</v>
      </c>
      <c r="AF94" s="65" t="s">
        <v>61</v>
      </c>
      <c r="AG94" s="65" t="s">
        <v>62</v>
      </c>
      <c r="AH94" s="65" t="s">
        <v>3343</v>
      </c>
      <c r="AI94" s="65" t="s">
        <v>62</v>
      </c>
      <c r="AJ94" s="65" t="s">
        <v>72</v>
      </c>
      <c r="AK94" s="65" t="s">
        <v>162</v>
      </c>
      <c r="AL94" s="65" t="s">
        <v>3343</v>
      </c>
      <c r="AM94" s="65" t="s">
        <v>62</v>
      </c>
      <c r="AN94" s="59"/>
      <c r="AO94" s="59"/>
      <c r="AP94" s="59"/>
      <c r="AQ94" s="59"/>
      <c r="AR94" s="59"/>
      <c r="AS94" s="59"/>
      <c r="AT94" s="59"/>
      <c r="AU94" s="60"/>
    </row>
    <row r="95" spans="1:47" ht="150.75">
      <c r="A95" s="65" t="s">
        <v>3527</v>
      </c>
      <c r="B95" s="65" t="s">
        <v>3186</v>
      </c>
      <c r="C95" s="65" t="s">
        <v>202</v>
      </c>
      <c r="D95" s="65" t="s">
        <v>213</v>
      </c>
      <c r="E95" s="65" t="s">
        <v>195</v>
      </c>
      <c r="F95" s="65" t="s">
        <v>80</v>
      </c>
      <c r="G95" s="65" t="s">
        <v>80</v>
      </c>
      <c r="H95" s="65" t="s">
        <v>197</v>
      </c>
      <c r="I95" s="65" t="s">
        <v>214</v>
      </c>
      <c r="J95" s="65" t="s">
        <v>3984</v>
      </c>
      <c r="K95" s="65" t="s">
        <v>4008</v>
      </c>
      <c r="L95" s="65" t="s">
        <v>62</v>
      </c>
      <c r="M95" s="65" t="s">
        <v>62</v>
      </c>
      <c r="N95" s="65" t="s">
        <v>62</v>
      </c>
      <c r="O95" s="65" t="s">
        <v>61</v>
      </c>
      <c r="P95" s="65" t="s">
        <v>61</v>
      </c>
      <c r="Q95" s="65" t="s">
        <v>61</v>
      </c>
      <c r="R95" s="65" t="s">
        <v>61</v>
      </c>
      <c r="S95" s="65" t="s">
        <v>61</v>
      </c>
      <c r="T95" s="65" t="s">
        <v>62</v>
      </c>
      <c r="U95" s="65" t="s">
        <v>62</v>
      </c>
      <c r="V95" s="65" t="s">
        <v>62</v>
      </c>
      <c r="W95" s="65" t="s">
        <v>61</v>
      </c>
      <c r="X95" s="65" t="s">
        <v>222</v>
      </c>
      <c r="Y95" s="65" t="s">
        <v>222</v>
      </c>
      <c r="Z95" s="65" t="s">
        <v>222</v>
      </c>
      <c r="AA95" s="65" t="s">
        <v>61</v>
      </c>
      <c r="AB95" s="65" t="s">
        <v>77</v>
      </c>
      <c r="AC95" s="65" t="s">
        <v>125</v>
      </c>
      <c r="AD95" s="65" t="s">
        <v>3343</v>
      </c>
      <c r="AE95" s="65" t="s">
        <v>62</v>
      </c>
      <c r="AF95" s="65" t="s">
        <v>61</v>
      </c>
      <c r="AG95" s="65" t="s">
        <v>2720</v>
      </c>
      <c r="AH95" s="65" t="s">
        <v>3343</v>
      </c>
      <c r="AI95" s="65" t="s">
        <v>62</v>
      </c>
      <c r="AJ95" s="65" t="s">
        <v>72</v>
      </c>
      <c r="AK95" s="65" t="s">
        <v>72</v>
      </c>
      <c r="AL95" s="65" t="s">
        <v>72</v>
      </c>
      <c r="AM95" s="65" t="s">
        <v>61</v>
      </c>
      <c r="AN95" s="62"/>
      <c r="AO95" s="62"/>
      <c r="AP95" s="62"/>
      <c r="AQ95" s="62"/>
      <c r="AR95" s="62"/>
      <c r="AS95" s="62"/>
      <c r="AT95" s="62"/>
      <c r="AU95" s="63"/>
    </row>
    <row r="96" spans="1:47" ht="200.25">
      <c r="A96" s="65" t="s">
        <v>3529</v>
      </c>
      <c r="B96" s="65" t="s">
        <v>3187</v>
      </c>
      <c r="C96" s="65" t="s">
        <v>1901</v>
      </c>
      <c r="D96" s="65" t="s">
        <v>1904</v>
      </c>
      <c r="E96" s="65" t="s">
        <v>1884</v>
      </c>
      <c r="F96" s="65" t="s">
        <v>114</v>
      </c>
      <c r="G96" s="65" t="s">
        <v>3983</v>
      </c>
      <c r="H96" s="65" t="s">
        <v>1896</v>
      </c>
      <c r="I96" s="65" t="s">
        <v>1905</v>
      </c>
      <c r="J96" s="65" t="s">
        <v>3984</v>
      </c>
      <c r="K96" s="65" t="s">
        <v>3985</v>
      </c>
      <c r="L96" s="65" t="s">
        <v>61</v>
      </c>
      <c r="M96" s="65" t="s">
        <v>62</v>
      </c>
      <c r="N96" s="68" t="s">
        <v>3343</v>
      </c>
      <c r="O96" s="65" t="s">
        <v>62</v>
      </c>
      <c r="P96" s="65" t="s">
        <v>61</v>
      </c>
      <c r="Q96" s="65" t="s">
        <v>61</v>
      </c>
      <c r="R96" s="65" t="s">
        <v>61</v>
      </c>
      <c r="S96" s="65" t="s">
        <v>61</v>
      </c>
      <c r="T96" s="65" t="s">
        <v>62</v>
      </c>
      <c r="U96" s="65" t="s">
        <v>62</v>
      </c>
      <c r="V96" s="65" t="s">
        <v>62</v>
      </c>
      <c r="W96" s="65" t="s">
        <v>61</v>
      </c>
      <c r="X96" s="65" t="s">
        <v>3688</v>
      </c>
      <c r="Y96" s="65" t="s">
        <v>76</v>
      </c>
      <c r="Z96" s="68" t="s">
        <v>3343</v>
      </c>
      <c r="AA96" s="65" t="s">
        <v>62</v>
      </c>
      <c r="AB96" s="65" t="s">
        <v>64</v>
      </c>
      <c r="AC96" s="65" t="s">
        <v>77</v>
      </c>
      <c r="AD96" s="65" t="s">
        <v>3343</v>
      </c>
      <c r="AE96" s="65" t="s">
        <v>62</v>
      </c>
      <c r="AF96" s="65" t="s">
        <v>62</v>
      </c>
      <c r="AG96" s="65" t="s">
        <v>61</v>
      </c>
      <c r="AH96" s="65" t="s">
        <v>3343</v>
      </c>
      <c r="AI96" s="65" t="s">
        <v>62</v>
      </c>
      <c r="AJ96" s="65" t="s">
        <v>66</v>
      </c>
      <c r="AK96" s="65" t="s">
        <v>72</v>
      </c>
      <c r="AL96" s="65" t="s">
        <v>3343</v>
      </c>
      <c r="AM96" s="65" t="s">
        <v>62</v>
      </c>
      <c r="AN96" s="59"/>
      <c r="AO96" s="59"/>
      <c r="AP96" s="59"/>
      <c r="AQ96" s="59"/>
      <c r="AR96" s="59"/>
      <c r="AS96" s="59"/>
      <c r="AT96" s="59"/>
      <c r="AU96" s="60"/>
    </row>
    <row r="97" spans="1:47" ht="150.75">
      <c r="A97" s="65" t="s">
        <v>3536</v>
      </c>
      <c r="B97" s="65" t="s">
        <v>3187</v>
      </c>
      <c r="C97" s="65" t="s">
        <v>86</v>
      </c>
      <c r="D97" s="65" t="s">
        <v>90</v>
      </c>
      <c r="E97" s="65" t="s">
        <v>49</v>
      </c>
      <c r="F97" s="65" t="s">
        <v>80</v>
      </c>
      <c r="G97" s="65" t="s">
        <v>3983</v>
      </c>
      <c r="H97" s="65" t="s">
        <v>81</v>
      </c>
      <c r="I97" s="65" t="s">
        <v>91</v>
      </c>
      <c r="J97" s="65" t="s">
        <v>3984</v>
      </c>
      <c r="K97" s="65" t="s">
        <v>18</v>
      </c>
      <c r="L97" s="65" t="s">
        <v>62</v>
      </c>
      <c r="M97" s="65" t="s">
        <v>62</v>
      </c>
      <c r="N97" s="65" t="s">
        <v>62</v>
      </c>
      <c r="O97" s="65" t="s">
        <v>61</v>
      </c>
      <c r="P97" s="65" t="s">
        <v>61</v>
      </c>
      <c r="Q97" s="65" t="s">
        <v>61</v>
      </c>
      <c r="R97" s="65" t="s">
        <v>61</v>
      </c>
      <c r="S97" s="65" t="s">
        <v>61</v>
      </c>
      <c r="T97" s="65" t="s">
        <v>62</v>
      </c>
      <c r="U97" s="65" t="s">
        <v>62</v>
      </c>
      <c r="V97" s="65" t="s">
        <v>62</v>
      </c>
      <c r="W97" s="65" t="s">
        <v>61</v>
      </c>
      <c r="X97" s="65" t="s">
        <v>76</v>
      </c>
      <c r="Y97" s="65" t="s">
        <v>536</v>
      </c>
      <c r="Z97" s="68" t="s">
        <v>3343</v>
      </c>
      <c r="AA97" s="65" t="s">
        <v>62</v>
      </c>
      <c r="AB97" s="65" t="s">
        <v>77</v>
      </c>
      <c r="AC97" s="65" t="s">
        <v>77</v>
      </c>
      <c r="AD97" s="65" t="s">
        <v>77</v>
      </c>
      <c r="AE97" s="65" t="s">
        <v>61</v>
      </c>
      <c r="AF97" s="65" t="s">
        <v>61</v>
      </c>
      <c r="AG97" s="65" t="s">
        <v>61</v>
      </c>
      <c r="AH97" s="65" t="s">
        <v>61</v>
      </c>
      <c r="AI97" s="65" t="s">
        <v>61</v>
      </c>
      <c r="AJ97" s="65" t="s">
        <v>72</v>
      </c>
      <c r="AK97" s="65" t="s">
        <v>72</v>
      </c>
      <c r="AL97" s="65" t="s">
        <v>72</v>
      </c>
      <c r="AM97" s="65" t="s">
        <v>61</v>
      </c>
      <c r="AN97" s="62"/>
      <c r="AO97" s="62"/>
      <c r="AP97" s="62"/>
      <c r="AQ97" s="62"/>
      <c r="AR97" s="62"/>
      <c r="AS97" s="62"/>
      <c r="AT97" s="62"/>
      <c r="AU97" s="63"/>
    </row>
    <row r="98" spans="1:47" ht="150.75">
      <c r="A98" s="65" t="s">
        <v>3540</v>
      </c>
      <c r="B98" s="65" t="s">
        <v>3192</v>
      </c>
      <c r="C98" s="65" t="s">
        <v>337</v>
      </c>
      <c r="D98" s="65" t="s">
        <v>357</v>
      </c>
      <c r="E98" s="65" t="s">
        <v>329</v>
      </c>
      <c r="F98" s="65" t="s">
        <v>51</v>
      </c>
      <c r="G98" s="65" t="s">
        <v>3983</v>
      </c>
      <c r="H98" s="65" t="s">
        <v>331</v>
      </c>
      <c r="I98" s="65" t="s">
        <v>358</v>
      </c>
      <c r="J98" s="65" t="s">
        <v>3984</v>
      </c>
      <c r="K98" s="65" t="s">
        <v>3992</v>
      </c>
      <c r="L98" s="65" t="s">
        <v>62</v>
      </c>
      <c r="M98" s="65" t="s">
        <v>62</v>
      </c>
      <c r="N98" s="65" t="s">
        <v>62</v>
      </c>
      <c r="O98" s="65" t="s">
        <v>61</v>
      </c>
      <c r="P98" s="65" t="s">
        <v>61</v>
      </c>
      <c r="Q98" s="65" t="s">
        <v>61</v>
      </c>
      <c r="R98" s="65" t="s">
        <v>61</v>
      </c>
      <c r="S98" s="65" t="s">
        <v>61</v>
      </c>
      <c r="T98" s="65" t="s">
        <v>62</v>
      </c>
      <c r="U98" s="65" t="s">
        <v>62</v>
      </c>
      <c r="V98" s="65" t="s">
        <v>62</v>
      </c>
      <c r="W98" s="65" t="s">
        <v>61</v>
      </c>
      <c r="X98" s="65" t="s">
        <v>3424</v>
      </c>
      <c r="Y98" s="65" t="s">
        <v>76</v>
      </c>
      <c r="Z98" s="68" t="s">
        <v>3343</v>
      </c>
      <c r="AA98" s="65" t="s">
        <v>62</v>
      </c>
      <c r="AB98" s="65" t="s">
        <v>125</v>
      </c>
      <c r="AC98" s="65" t="s">
        <v>77</v>
      </c>
      <c r="AD98" s="65" t="s">
        <v>3343</v>
      </c>
      <c r="AE98" s="65" t="s">
        <v>62</v>
      </c>
      <c r="AF98" s="65" t="s">
        <v>61</v>
      </c>
      <c r="AG98" s="65" t="s">
        <v>61</v>
      </c>
      <c r="AH98" s="65" t="s">
        <v>61</v>
      </c>
      <c r="AI98" s="65" t="s">
        <v>61</v>
      </c>
      <c r="AJ98" s="65" t="s">
        <v>72</v>
      </c>
      <c r="AK98" s="65" t="s">
        <v>72</v>
      </c>
      <c r="AL98" s="65" t="s">
        <v>72</v>
      </c>
      <c r="AM98" s="65" t="s">
        <v>61</v>
      </c>
      <c r="AN98" s="59"/>
      <c r="AO98" s="59"/>
      <c r="AP98" s="59"/>
      <c r="AQ98" s="59"/>
      <c r="AR98" s="59"/>
      <c r="AS98" s="59"/>
      <c r="AT98" s="59"/>
      <c r="AU98" s="60"/>
    </row>
    <row r="99" spans="1:47" ht="150.75">
      <c r="A99" s="65" t="s">
        <v>3240</v>
      </c>
      <c r="B99" s="65" t="s">
        <v>3187</v>
      </c>
      <c r="C99" s="65" t="s">
        <v>337</v>
      </c>
      <c r="D99" s="65" t="s">
        <v>355</v>
      </c>
      <c r="E99" s="65" t="s">
        <v>329</v>
      </c>
      <c r="F99" s="65" t="s">
        <v>51</v>
      </c>
      <c r="G99" s="65" t="s">
        <v>3983</v>
      </c>
      <c r="H99" s="65" t="s">
        <v>331</v>
      </c>
      <c r="I99" s="65" t="s">
        <v>356</v>
      </c>
      <c r="J99" s="65" t="s">
        <v>3984</v>
      </c>
      <c r="K99" s="65" t="s">
        <v>3986</v>
      </c>
      <c r="L99" s="65" t="s">
        <v>62</v>
      </c>
      <c r="M99" s="65" t="s">
        <v>62</v>
      </c>
      <c r="N99" s="65" t="s">
        <v>62</v>
      </c>
      <c r="O99" s="65" t="s">
        <v>61</v>
      </c>
      <c r="P99" s="65" t="s">
        <v>61</v>
      </c>
      <c r="Q99" s="65" t="s">
        <v>61</v>
      </c>
      <c r="R99" s="65" t="s">
        <v>61</v>
      </c>
      <c r="S99" s="65" t="s">
        <v>61</v>
      </c>
      <c r="T99" s="65" t="s">
        <v>62</v>
      </c>
      <c r="U99" s="65" t="s">
        <v>62</v>
      </c>
      <c r="V99" s="65" t="s">
        <v>62</v>
      </c>
      <c r="W99" s="65" t="s">
        <v>61</v>
      </c>
      <c r="X99" s="65" t="s">
        <v>3424</v>
      </c>
      <c r="Y99" s="65" t="s">
        <v>2729</v>
      </c>
      <c r="Z99" s="68" t="s">
        <v>3343</v>
      </c>
      <c r="AA99" s="65" t="s">
        <v>62</v>
      </c>
      <c r="AB99" s="65" t="s">
        <v>125</v>
      </c>
      <c r="AC99" s="65" t="s">
        <v>77</v>
      </c>
      <c r="AD99" s="65" t="s">
        <v>3343</v>
      </c>
      <c r="AE99" s="65" t="s">
        <v>62</v>
      </c>
      <c r="AF99" s="65" t="s">
        <v>61</v>
      </c>
      <c r="AG99" s="65" t="s">
        <v>2730</v>
      </c>
      <c r="AH99" s="65" t="s">
        <v>3343</v>
      </c>
      <c r="AI99" s="65" t="s">
        <v>62</v>
      </c>
      <c r="AJ99" s="65" t="s">
        <v>72</v>
      </c>
      <c r="AK99" s="65" t="s">
        <v>72</v>
      </c>
      <c r="AL99" s="65" t="s">
        <v>72</v>
      </c>
      <c r="AM99" s="65" t="s">
        <v>61</v>
      </c>
      <c r="AN99" s="62"/>
      <c r="AO99" s="62"/>
      <c r="AP99" s="62"/>
      <c r="AQ99" s="62"/>
      <c r="AR99" s="62"/>
      <c r="AS99" s="62"/>
      <c r="AT99" s="62"/>
      <c r="AU99" s="63"/>
    </row>
    <row r="100" spans="1:47" ht="134.25">
      <c r="A100" s="65" t="s">
        <v>3547</v>
      </c>
      <c r="B100" s="65" t="s">
        <v>3186</v>
      </c>
      <c r="C100" s="65" t="s">
        <v>337</v>
      </c>
      <c r="D100" s="65" t="s">
        <v>352</v>
      </c>
      <c r="E100" s="65" t="s">
        <v>329</v>
      </c>
      <c r="F100" s="65" t="s">
        <v>51</v>
      </c>
      <c r="G100" s="65" t="s">
        <v>51</v>
      </c>
      <c r="H100" s="65" t="s">
        <v>331</v>
      </c>
      <c r="I100" s="65" t="s">
        <v>353</v>
      </c>
      <c r="J100" s="65" t="s">
        <v>3984</v>
      </c>
      <c r="K100" s="65" t="s">
        <v>3992</v>
      </c>
      <c r="L100" s="65" t="s">
        <v>62</v>
      </c>
      <c r="M100" s="65" t="s">
        <v>62</v>
      </c>
      <c r="N100" s="65" t="s">
        <v>62</v>
      </c>
      <c r="O100" s="65" t="s">
        <v>61</v>
      </c>
      <c r="P100" s="65" t="s">
        <v>61</v>
      </c>
      <c r="Q100" s="65" t="s">
        <v>61</v>
      </c>
      <c r="R100" s="65" t="s">
        <v>61</v>
      </c>
      <c r="S100" s="65" t="s">
        <v>61</v>
      </c>
      <c r="T100" s="65" t="s">
        <v>62</v>
      </c>
      <c r="U100" s="65" t="s">
        <v>62</v>
      </c>
      <c r="V100" s="65" t="s">
        <v>62</v>
      </c>
      <c r="W100" s="65" t="s">
        <v>61</v>
      </c>
      <c r="X100" s="65" t="s">
        <v>3424</v>
      </c>
      <c r="Y100" s="65" t="s">
        <v>76</v>
      </c>
      <c r="Z100" s="68" t="s">
        <v>3343</v>
      </c>
      <c r="AA100" s="65" t="s">
        <v>62</v>
      </c>
      <c r="AB100" s="65" t="s">
        <v>125</v>
      </c>
      <c r="AC100" s="65" t="s">
        <v>77</v>
      </c>
      <c r="AD100" s="65" t="s">
        <v>3343</v>
      </c>
      <c r="AE100" s="65" t="s">
        <v>62</v>
      </c>
      <c r="AF100" s="65" t="s">
        <v>61</v>
      </c>
      <c r="AG100" s="65" t="s">
        <v>61</v>
      </c>
      <c r="AH100" s="65" t="s">
        <v>61</v>
      </c>
      <c r="AI100" s="65" t="s">
        <v>61</v>
      </c>
      <c r="AJ100" s="65" t="s">
        <v>72</v>
      </c>
      <c r="AK100" s="65" t="s">
        <v>72</v>
      </c>
      <c r="AL100" s="65" t="s">
        <v>72</v>
      </c>
      <c r="AM100" s="65" t="s">
        <v>61</v>
      </c>
      <c r="AN100" s="59"/>
      <c r="AO100" s="59"/>
      <c r="AP100" s="59"/>
      <c r="AQ100" s="59"/>
      <c r="AR100" s="59"/>
      <c r="AS100" s="59"/>
      <c r="AT100" s="59"/>
      <c r="AU100" s="60"/>
    </row>
    <row r="101" spans="1:47" ht="234">
      <c r="A101" s="65" t="s">
        <v>3263</v>
      </c>
      <c r="B101" s="65" t="s">
        <v>3187</v>
      </c>
      <c r="C101" s="65" t="s">
        <v>2449</v>
      </c>
      <c r="D101" s="65" t="s">
        <v>355</v>
      </c>
      <c r="E101" s="65" t="s">
        <v>2408</v>
      </c>
      <c r="F101" s="65" t="s">
        <v>114</v>
      </c>
      <c r="G101" s="65" t="s">
        <v>3983</v>
      </c>
      <c r="H101" s="65" t="s">
        <v>2444</v>
      </c>
      <c r="I101" s="65" t="s">
        <v>3104</v>
      </c>
      <c r="J101" s="65" t="s">
        <v>3984</v>
      </c>
      <c r="K101" s="65" t="s">
        <v>3993</v>
      </c>
      <c r="L101" s="65" t="s">
        <v>62</v>
      </c>
      <c r="M101" s="65" t="s">
        <v>62</v>
      </c>
      <c r="N101" s="65" t="s">
        <v>62</v>
      </c>
      <c r="O101" s="65" t="s">
        <v>61</v>
      </c>
      <c r="P101" s="65" t="s">
        <v>61</v>
      </c>
      <c r="Q101" s="65" t="s">
        <v>61</v>
      </c>
      <c r="R101" s="65" t="s">
        <v>61</v>
      </c>
      <c r="S101" s="65" t="s">
        <v>61</v>
      </c>
      <c r="T101" s="65" t="s">
        <v>62</v>
      </c>
      <c r="U101" s="65" t="s">
        <v>62</v>
      </c>
      <c r="V101" s="65" t="s">
        <v>62</v>
      </c>
      <c r="W101" s="65" t="s">
        <v>61</v>
      </c>
      <c r="X101" s="65" t="s">
        <v>76</v>
      </c>
      <c r="Y101" s="65" t="s">
        <v>2729</v>
      </c>
      <c r="Z101" s="68" t="s">
        <v>3343</v>
      </c>
      <c r="AA101" s="65" t="s">
        <v>62</v>
      </c>
      <c r="AB101" s="65" t="s">
        <v>77</v>
      </c>
      <c r="AC101" s="65" t="s">
        <v>77</v>
      </c>
      <c r="AD101" s="65" t="s">
        <v>77</v>
      </c>
      <c r="AE101" s="65" t="s">
        <v>61</v>
      </c>
      <c r="AF101" s="65" t="s">
        <v>61</v>
      </c>
      <c r="AG101" s="65" t="s">
        <v>2730</v>
      </c>
      <c r="AH101" s="65" t="s">
        <v>3343</v>
      </c>
      <c r="AI101" s="65" t="s">
        <v>62</v>
      </c>
      <c r="AJ101" s="65" t="s">
        <v>72</v>
      </c>
      <c r="AK101" s="65" t="s">
        <v>72</v>
      </c>
      <c r="AL101" s="65" t="s">
        <v>72</v>
      </c>
      <c r="AM101" s="65" t="s">
        <v>61</v>
      </c>
      <c r="AN101" s="62"/>
      <c r="AO101" s="62"/>
      <c r="AP101" s="62"/>
      <c r="AQ101" s="62"/>
      <c r="AR101" s="62"/>
      <c r="AS101" s="62"/>
      <c r="AT101" s="62"/>
      <c r="AU101" s="63"/>
    </row>
    <row r="102" spans="1:47" ht="234">
      <c r="A102" s="65" t="s">
        <v>3553</v>
      </c>
      <c r="B102" s="65" t="s">
        <v>3186</v>
      </c>
      <c r="C102" s="65" t="s">
        <v>2449</v>
      </c>
      <c r="D102" s="65" t="s">
        <v>352</v>
      </c>
      <c r="E102" s="65" t="s">
        <v>2408</v>
      </c>
      <c r="F102" s="65" t="s">
        <v>114</v>
      </c>
      <c r="G102" s="65" t="s">
        <v>2694</v>
      </c>
      <c r="H102" s="65" t="s">
        <v>2444</v>
      </c>
      <c r="I102" s="65" t="s">
        <v>3103</v>
      </c>
      <c r="J102" s="65" t="s">
        <v>3984</v>
      </c>
      <c r="K102" s="65" t="s">
        <v>4002</v>
      </c>
      <c r="L102" s="65" t="s">
        <v>62</v>
      </c>
      <c r="M102" s="65" t="s">
        <v>62</v>
      </c>
      <c r="N102" s="65" t="s">
        <v>62</v>
      </c>
      <c r="O102" s="65" t="s">
        <v>61</v>
      </c>
      <c r="P102" s="65" t="s">
        <v>62</v>
      </c>
      <c r="Q102" s="65" t="s">
        <v>61</v>
      </c>
      <c r="R102" s="68" t="s">
        <v>3343</v>
      </c>
      <c r="S102" s="65" t="s">
        <v>62</v>
      </c>
      <c r="T102" s="65" t="s">
        <v>61</v>
      </c>
      <c r="U102" s="65" t="s">
        <v>62</v>
      </c>
      <c r="V102" s="68" t="s">
        <v>3343</v>
      </c>
      <c r="W102" s="65" t="s">
        <v>62</v>
      </c>
      <c r="X102" s="65" t="s">
        <v>73</v>
      </c>
      <c r="Y102" s="65" t="s">
        <v>76</v>
      </c>
      <c r="Z102" s="68" t="s">
        <v>3343</v>
      </c>
      <c r="AA102" s="65" t="s">
        <v>62</v>
      </c>
      <c r="AB102" s="65" t="s">
        <v>73</v>
      </c>
      <c r="AC102" s="65" t="s">
        <v>77</v>
      </c>
      <c r="AD102" s="65" t="s">
        <v>3343</v>
      </c>
      <c r="AE102" s="65" t="s">
        <v>62</v>
      </c>
      <c r="AF102" s="65" t="s">
        <v>61</v>
      </c>
      <c r="AG102" s="65" t="s">
        <v>61</v>
      </c>
      <c r="AH102" s="65" t="s">
        <v>61</v>
      </c>
      <c r="AI102" s="65" t="s">
        <v>61</v>
      </c>
      <c r="AJ102" s="65" t="s">
        <v>850</v>
      </c>
      <c r="AK102" s="65" t="s">
        <v>72</v>
      </c>
      <c r="AL102" s="65" t="s">
        <v>3343</v>
      </c>
      <c r="AM102" s="65" t="s">
        <v>62</v>
      </c>
      <c r="AN102" s="59"/>
      <c r="AO102" s="59"/>
      <c r="AP102" s="59"/>
      <c r="AQ102" s="59"/>
      <c r="AR102" s="59"/>
      <c r="AS102" s="59"/>
      <c r="AT102" s="59"/>
      <c r="AU102" s="60"/>
    </row>
    <row r="103" spans="1:47" ht="200.25">
      <c r="A103" s="65" t="s">
        <v>3554</v>
      </c>
      <c r="B103" s="65" t="s">
        <v>3192</v>
      </c>
      <c r="C103" s="65" t="s">
        <v>919</v>
      </c>
      <c r="D103" s="65" t="s">
        <v>925</v>
      </c>
      <c r="E103" s="65" t="s">
        <v>912</v>
      </c>
      <c r="F103" s="65" t="s">
        <v>51</v>
      </c>
      <c r="G103" s="65" t="s">
        <v>3983</v>
      </c>
      <c r="H103" s="65" t="s">
        <v>914</v>
      </c>
      <c r="I103" s="65" t="s">
        <v>926</v>
      </c>
      <c r="J103" s="65" t="s">
        <v>3984</v>
      </c>
      <c r="K103" s="65" t="s">
        <v>3985</v>
      </c>
      <c r="L103" s="65" t="s">
        <v>102</v>
      </c>
      <c r="M103" s="65" t="s">
        <v>62</v>
      </c>
      <c r="N103" s="68" t="s">
        <v>3343</v>
      </c>
      <c r="O103" s="65" t="s">
        <v>62</v>
      </c>
      <c r="P103" s="65" t="s">
        <v>61</v>
      </c>
      <c r="Q103" s="65" t="s">
        <v>61</v>
      </c>
      <c r="R103" s="65" t="s">
        <v>61</v>
      </c>
      <c r="S103" s="65" t="s">
        <v>61</v>
      </c>
      <c r="T103" s="65" t="s">
        <v>62</v>
      </c>
      <c r="U103" s="65" t="s">
        <v>62</v>
      </c>
      <c r="V103" s="65" t="s">
        <v>62</v>
      </c>
      <c r="W103" s="65" t="s">
        <v>61</v>
      </c>
      <c r="X103" s="65" t="s">
        <v>63</v>
      </c>
      <c r="Y103" s="65" t="s">
        <v>76</v>
      </c>
      <c r="Z103" s="68" t="s">
        <v>3343</v>
      </c>
      <c r="AA103" s="65" t="s">
        <v>62</v>
      </c>
      <c r="AB103" s="65" t="s">
        <v>64</v>
      </c>
      <c r="AC103" s="65" t="s">
        <v>77</v>
      </c>
      <c r="AD103" s="65" t="s">
        <v>3343</v>
      </c>
      <c r="AE103" s="65" t="s">
        <v>62</v>
      </c>
      <c r="AF103" s="65" t="s">
        <v>62</v>
      </c>
      <c r="AG103" s="65" t="s">
        <v>61</v>
      </c>
      <c r="AH103" s="65" t="s">
        <v>3343</v>
      </c>
      <c r="AI103" s="65" t="s">
        <v>62</v>
      </c>
      <c r="AJ103" s="65" t="s">
        <v>162</v>
      </c>
      <c r="AK103" s="65" t="s">
        <v>72</v>
      </c>
      <c r="AL103" s="65" t="s">
        <v>3343</v>
      </c>
      <c r="AM103" s="65" t="s">
        <v>62</v>
      </c>
      <c r="AN103" s="62"/>
      <c r="AO103" s="62"/>
      <c r="AP103" s="62"/>
      <c r="AQ103" s="62"/>
      <c r="AR103" s="62"/>
      <c r="AS103" s="62"/>
      <c r="AT103" s="62"/>
      <c r="AU103" s="63"/>
    </row>
    <row r="104" spans="1:47" ht="200.25">
      <c r="A104" s="65" t="s">
        <v>3249</v>
      </c>
      <c r="B104" s="65" t="s">
        <v>3187</v>
      </c>
      <c r="C104" s="65" t="s">
        <v>919</v>
      </c>
      <c r="D104" s="65" t="s">
        <v>922</v>
      </c>
      <c r="E104" s="65" t="s">
        <v>912</v>
      </c>
      <c r="F104" s="65" t="s">
        <v>51</v>
      </c>
      <c r="G104" s="65" t="s">
        <v>3983</v>
      </c>
      <c r="H104" s="65" t="s">
        <v>914</v>
      </c>
      <c r="I104" s="65" t="s">
        <v>923</v>
      </c>
      <c r="J104" s="65" t="s">
        <v>3984</v>
      </c>
      <c r="K104" s="65" t="s">
        <v>3985</v>
      </c>
      <c r="L104" s="65" t="s">
        <v>102</v>
      </c>
      <c r="M104" s="65" t="s">
        <v>62</v>
      </c>
      <c r="N104" s="68" t="s">
        <v>3343</v>
      </c>
      <c r="O104" s="65" t="s">
        <v>62</v>
      </c>
      <c r="P104" s="65" t="s">
        <v>61</v>
      </c>
      <c r="Q104" s="65" t="s">
        <v>61</v>
      </c>
      <c r="R104" s="65" t="s">
        <v>61</v>
      </c>
      <c r="S104" s="65" t="s">
        <v>61</v>
      </c>
      <c r="T104" s="65" t="s">
        <v>62</v>
      </c>
      <c r="U104" s="65" t="s">
        <v>62</v>
      </c>
      <c r="V104" s="65" t="s">
        <v>62</v>
      </c>
      <c r="W104" s="65" t="s">
        <v>61</v>
      </c>
      <c r="X104" s="65" t="s">
        <v>63</v>
      </c>
      <c r="Y104" s="65" t="s">
        <v>76</v>
      </c>
      <c r="Z104" s="68" t="s">
        <v>3343</v>
      </c>
      <c r="AA104" s="65" t="s">
        <v>62</v>
      </c>
      <c r="AB104" s="65" t="s">
        <v>64</v>
      </c>
      <c r="AC104" s="65" t="s">
        <v>77</v>
      </c>
      <c r="AD104" s="65" t="s">
        <v>3343</v>
      </c>
      <c r="AE104" s="65" t="s">
        <v>62</v>
      </c>
      <c r="AF104" s="65" t="s">
        <v>62</v>
      </c>
      <c r="AG104" s="65" t="s">
        <v>2681</v>
      </c>
      <c r="AH104" s="65" t="s">
        <v>3343</v>
      </c>
      <c r="AI104" s="65" t="s">
        <v>62</v>
      </c>
      <c r="AJ104" s="65" t="s">
        <v>162</v>
      </c>
      <c r="AK104" s="65" t="s">
        <v>72</v>
      </c>
      <c r="AL104" s="65" t="s">
        <v>3343</v>
      </c>
      <c r="AM104" s="65" t="s">
        <v>62</v>
      </c>
      <c r="AN104" s="59"/>
      <c r="AO104" s="59"/>
      <c r="AP104" s="59"/>
      <c r="AQ104" s="59"/>
      <c r="AR104" s="59"/>
      <c r="AS104" s="59"/>
      <c r="AT104" s="59"/>
      <c r="AU104" s="60"/>
    </row>
    <row r="105" spans="1:47" ht="168">
      <c r="A105" s="65" t="s">
        <v>3557</v>
      </c>
      <c r="B105" s="65" t="s">
        <v>3187</v>
      </c>
      <c r="C105" s="65" t="s">
        <v>1820</v>
      </c>
      <c r="D105" s="65" t="s">
        <v>1824</v>
      </c>
      <c r="E105" s="65" t="s">
        <v>1813</v>
      </c>
      <c r="F105" s="65" t="s">
        <v>180</v>
      </c>
      <c r="G105" s="65" t="s">
        <v>3983</v>
      </c>
      <c r="H105" s="65" t="s">
        <v>1815</v>
      </c>
      <c r="I105" s="65" t="s">
        <v>1825</v>
      </c>
      <c r="J105" s="65" t="s">
        <v>3984</v>
      </c>
      <c r="K105" s="65" t="s">
        <v>3992</v>
      </c>
      <c r="L105" s="65" t="s">
        <v>62</v>
      </c>
      <c r="M105" s="65" t="s">
        <v>62</v>
      </c>
      <c r="N105" s="65" t="s">
        <v>62</v>
      </c>
      <c r="O105" s="65" t="s">
        <v>61</v>
      </c>
      <c r="P105" s="65" t="s">
        <v>61</v>
      </c>
      <c r="Q105" s="65" t="s">
        <v>61</v>
      </c>
      <c r="R105" s="65" t="s">
        <v>61</v>
      </c>
      <c r="S105" s="65" t="s">
        <v>61</v>
      </c>
      <c r="T105" s="65" t="s">
        <v>62</v>
      </c>
      <c r="U105" s="65" t="s">
        <v>62</v>
      </c>
      <c r="V105" s="65" t="s">
        <v>62</v>
      </c>
      <c r="W105" s="65" t="s">
        <v>61</v>
      </c>
      <c r="X105" s="65" t="s">
        <v>3558</v>
      </c>
      <c r="Y105" s="65" t="s">
        <v>1295</v>
      </c>
      <c r="Z105" s="68" t="s">
        <v>3343</v>
      </c>
      <c r="AA105" s="65" t="s">
        <v>62</v>
      </c>
      <c r="AB105" s="65" t="s">
        <v>64</v>
      </c>
      <c r="AC105" s="65" t="s">
        <v>77</v>
      </c>
      <c r="AD105" s="65" t="s">
        <v>3343</v>
      </c>
      <c r="AE105" s="65" t="s">
        <v>62</v>
      </c>
      <c r="AF105" s="65" t="s">
        <v>61</v>
      </c>
      <c r="AG105" s="65" t="s">
        <v>61</v>
      </c>
      <c r="AH105" s="65" t="s">
        <v>61</v>
      </c>
      <c r="AI105" s="65" t="s">
        <v>61</v>
      </c>
      <c r="AJ105" s="65" t="s">
        <v>72</v>
      </c>
      <c r="AK105" s="65" t="s">
        <v>72</v>
      </c>
      <c r="AL105" s="65" t="s">
        <v>72</v>
      </c>
      <c r="AM105" s="65" t="s">
        <v>61</v>
      </c>
      <c r="AN105" s="62"/>
      <c r="AO105" s="62"/>
      <c r="AP105" s="62"/>
      <c r="AQ105" s="62"/>
      <c r="AR105" s="62"/>
      <c r="AS105" s="62"/>
      <c r="AT105" s="62"/>
      <c r="AU105" s="63"/>
    </row>
    <row r="106" spans="1:47" ht="168">
      <c r="A106" s="65" t="s">
        <v>3565</v>
      </c>
      <c r="B106" s="65" t="s">
        <v>3186</v>
      </c>
      <c r="C106" s="65" t="s">
        <v>2584</v>
      </c>
      <c r="D106" s="65" t="s">
        <v>2585</v>
      </c>
      <c r="E106" s="65" t="s">
        <v>2495</v>
      </c>
      <c r="F106" s="65" t="s">
        <v>305</v>
      </c>
      <c r="G106" s="65" t="s">
        <v>2709</v>
      </c>
      <c r="H106" s="65" t="s">
        <v>2579</v>
      </c>
      <c r="I106" s="65" t="s">
        <v>3146</v>
      </c>
      <c r="J106" s="65" t="s">
        <v>3984</v>
      </c>
      <c r="K106" s="65" t="s">
        <v>15</v>
      </c>
      <c r="L106" s="65" t="s">
        <v>62</v>
      </c>
      <c r="M106" s="65" t="s">
        <v>61</v>
      </c>
      <c r="N106" s="68" t="s">
        <v>3343</v>
      </c>
      <c r="O106" s="65" t="s">
        <v>62</v>
      </c>
      <c r="P106" s="65" t="s">
        <v>61</v>
      </c>
      <c r="Q106" s="65" t="s">
        <v>61</v>
      </c>
      <c r="R106" s="65" t="s">
        <v>61</v>
      </c>
      <c r="S106" s="65" t="s">
        <v>61</v>
      </c>
      <c r="T106" s="65" t="s">
        <v>62</v>
      </c>
      <c r="U106" s="65" t="s">
        <v>62</v>
      </c>
      <c r="V106" s="65" t="s">
        <v>62</v>
      </c>
      <c r="W106" s="65" t="s">
        <v>61</v>
      </c>
      <c r="X106" s="65" t="s">
        <v>76</v>
      </c>
      <c r="Y106" s="65" t="s">
        <v>76</v>
      </c>
      <c r="Z106" s="65" t="s">
        <v>76</v>
      </c>
      <c r="AA106" s="65" t="s">
        <v>61</v>
      </c>
      <c r="AB106" s="65" t="s">
        <v>77</v>
      </c>
      <c r="AC106" s="65" t="s">
        <v>77</v>
      </c>
      <c r="AD106" s="65" t="s">
        <v>77</v>
      </c>
      <c r="AE106" s="65" t="s">
        <v>61</v>
      </c>
      <c r="AF106" s="65" t="s">
        <v>61</v>
      </c>
      <c r="AG106" s="65" t="s">
        <v>61</v>
      </c>
      <c r="AH106" s="65" t="s">
        <v>61</v>
      </c>
      <c r="AI106" s="65" t="s">
        <v>61</v>
      </c>
      <c r="AJ106" s="65" t="s">
        <v>72</v>
      </c>
      <c r="AK106" s="65" t="s">
        <v>72</v>
      </c>
      <c r="AL106" s="65" t="s">
        <v>72</v>
      </c>
      <c r="AM106" s="65" t="s">
        <v>61</v>
      </c>
      <c r="AN106" s="59"/>
      <c r="AO106" s="59"/>
      <c r="AP106" s="59"/>
      <c r="AQ106" s="59"/>
      <c r="AR106" s="59"/>
      <c r="AS106" s="59"/>
      <c r="AT106" s="59"/>
      <c r="AU106" s="60"/>
    </row>
    <row r="107" spans="1:47" ht="150.75">
      <c r="A107" s="65" t="s">
        <v>3566</v>
      </c>
      <c r="B107" s="65" t="s">
        <v>3192</v>
      </c>
      <c r="C107" s="65" t="s">
        <v>618</v>
      </c>
      <c r="D107" s="65" t="s">
        <v>625</v>
      </c>
      <c r="E107" s="65" t="s">
        <v>600</v>
      </c>
      <c r="F107" s="65" t="s">
        <v>51</v>
      </c>
      <c r="G107" s="65" t="s">
        <v>3983</v>
      </c>
      <c r="H107" s="65" t="s">
        <v>613</v>
      </c>
      <c r="I107" s="65" t="s">
        <v>626</v>
      </c>
      <c r="J107" s="65" t="s">
        <v>3984</v>
      </c>
      <c r="K107" s="65" t="s">
        <v>3988</v>
      </c>
      <c r="L107" s="65" t="s">
        <v>62</v>
      </c>
      <c r="M107" s="65" t="s">
        <v>62</v>
      </c>
      <c r="N107" s="65" t="s">
        <v>62</v>
      </c>
      <c r="O107" s="65" t="s">
        <v>61</v>
      </c>
      <c r="P107" s="65" t="s">
        <v>61</v>
      </c>
      <c r="Q107" s="65" t="s">
        <v>61</v>
      </c>
      <c r="R107" s="65" t="s">
        <v>61</v>
      </c>
      <c r="S107" s="65" t="s">
        <v>61</v>
      </c>
      <c r="T107" s="65" t="s">
        <v>62</v>
      </c>
      <c r="U107" s="65" t="s">
        <v>62</v>
      </c>
      <c r="V107" s="65" t="s">
        <v>62</v>
      </c>
      <c r="W107" s="65" t="s">
        <v>61</v>
      </c>
      <c r="X107" s="65" t="s">
        <v>76</v>
      </c>
      <c r="Y107" s="65" t="s">
        <v>1295</v>
      </c>
      <c r="Z107" s="68" t="s">
        <v>3343</v>
      </c>
      <c r="AA107" s="65" t="s">
        <v>62</v>
      </c>
      <c r="AB107" s="65" t="s">
        <v>77</v>
      </c>
      <c r="AC107" s="65" t="s">
        <v>64</v>
      </c>
      <c r="AD107" s="65" t="s">
        <v>3343</v>
      </c>
      <c r="AE107" s="65" t="s">
        <v>62</v>
      </c>
      <c r="AF107" s="65" t="s">
        <v>61</v>
      </c>
      <c r="AG107" s="65" t="s">
        <v>61</v>
      </c>
      <c r="AH107" s="65" t="s">
        <v>61</v>
      </c>
      <c r="AI107" s="65" t="s">
        <v>61</v>
      </c>
      <c r="AJ107" s="65" t="s">
        <v>72</v>
      </c>
      <c r="AK107" s="65" t="s">
        <v>162</v>
      </c>
      <c r="AL107" s="65" t="s">
        <v>3343</v>
      </c>
      <c r="AM107" s="65" t="s">
        <v>62</v>
      </c>
      <c r="AN107" s="62"/>
      <c r="AO107" s="62"/>
      <c r="AP107" s="62"/>
      <c r="AQ107" s="62"/>
      <c r="AR107" s="62"/>
      <c r="AS107" s="62"/>
      <c r="AT107" s="62"/>
      <c r="AU107" s="63"/>
    </row>
    <row r="108" spans="1:47" ht="150.75">
      <c r="A108" s="65" t="s">
        <v>3567</v>
      </c>
      <c r="B108" s="65" t="s">
        <v>3187</v>
      </c>
      <c r="C108" s="65" t="s">
        <v>618</v>
      </c>
      <c r="D108" s="65" t="s">
        <v>622</v>
      </c>
      <c r="E108" s="65" t="s">
        <v>600</v>
      </c>
      <c r="F108" s="65" t="s">
        <v>51</v>
      </c>
      <c r="G108" s="65" t="s">
        <v>3983</v>
      </c>
      <c r="H108" s="65" t="s">
        <v>613</v>
      </c>
      <c r="I108" s="65" t="s">
        <v>623</v>
      </c>
      <c r="J108" s="65" t="s">
        <v>3984</v>
      </c>
      <c r="K108" s="65" t="s">
        <v>3992</v>
      </c>
      <c r="L108" s="65" t="s">
        <v>62</v>
      </c>
      <c r="M108" s="65" t="s">
        <v>62</v>
      </c>
      <c r="N108" s="65" t="s">
        <v>62</v>
      </c>
      <c r="O108" s="65" t="s">
        <v>61</v>
      </c>
      <c r="P108" s="65" t="s">
        <v>61</v>
      </c>
      <c r="Q108" s="65" t="s">
        <v>61</v>
      </c>
      <c r="R108" s="65" t="s">
        <v>61</v>
      </c>
      <c r="S108" s="65" t="s">
        <v>61</v>
      </c>
      <c r="T108" s="65" t="s">
        <v>62</v>
      </c>
      <c r="U108" s="65" t="s">
        <v>62</v>
      </c>
      <c r="V108" s="65" t="s">
        <v>62</v>
      </c>
      <c r="W108" s="65" t="s">
        <v>61</v>
      </c>
      <c r="X108" s="65" t="s">
        <v>536</v>
      </c>
      <c r="Y108" s="65" t="s">
        <v>76</v>
      </c>
      <c r="Z108" s="68" t="s">
        <v>3343</v>
      </c>
      <c r="AA108" s="65" t="s">
        <v>62</v>
      </c>
      <c r="AB108" s="65" t="s">
        <v>64</v>
      </c>
      <c r="AC108" s="65" t="s">
        <v>77</v>
      </c>
      <c r="AD108" s="65" t="s">
        <v>3343</v>
      </c>
      <c r="AE108" s="65" t="s">
        <v>62</v>
      </c>
      <c r="AF108" s="65" t="s">
        <v>61</v>
      </c>
      <c r="AG108" s="65" t="s">
        <v>61</v>
      </c>
      <c r="AH108" s="65" t="s">
        <v>61</v>
      </c>
      <c r="AI108" s="65" t="s">
        <v>61</v>
      </c>
      <c r="AJ108" s="65" t="s">
        <v>72</v>
      </c>
      <c r="AK108" s="65" t="s">
        <v>72</v>
      </c>
      <c r="AL108" s="65" t="s">
        <v>72</v>
      </c>
      <c r="AM108" s="65" t="s">
        <v>61</v>
      </c>
      <c r="AN108" s="59"/>
      <c r="AO108" s="59"/>
      <c r="AP108" s="59"/>
      <c r="AQ108" s="59"/>
      <c r="AR108" s="59"/>
      <c r="AS108" s="59"/>
      <c r="AT108" s="59"/>
      <c r="AU108" s="60"/>
    </row>
    <row r="109" spans="1:47" ht="168">
      <c r="A109" s="65" t="s">
        <v>3569</v>
      </c>
      <c r="B109" s="65" t="s">
        <v>3192</v>
      </c>
      <c r="C109" s="65" t="s">
        <v>2094</v>
      </c>
      <c r="D109" s="65" t="s">
        <v>2103</v>
      </c>
      <c r="E109" s="65" t="s">
        <v>2088</v>
      </c>
      <c r="F109" s="65" t="s">
        <v>149</v>
      </c>
      <c r="G109" s="65" t="s">
        <v>3983</v>
      </c>
      <c r="H109" s="65" t="s">
        <v>2090</v>
      </c>
      <c r="I109" s="65" t="s">
        <v>2104</v>
      </c>
      <c r="J109" s="65" t="s">
        <v>3984</v>
      </c>
      <c r="K109" s="65" t="s">
        <v>18</v>
      </c>
      <c r="L109" s="65" t="s">
        <v>62</v>
      </c>
      <c r="M109" s="65" t="s">
        <v>62</v>
      </c>
      <c r="N109" s="65" t="s">
        <v>62</v>
      </c>
      <c r="O109" s="65" t="s">
        <v>61</v>
      </c>
      <c r="P109" s="65" t="s">
        <v>61</v>
      </c>
      <c r="Q109" s="65" t="s">
        <v>61</v>
      </c>
      <c r="R109" s="65" t="s">
        <v>61</v>
      </c>
      <c r="S109" s="65" t="s">
        <v>61</v>
      </c>
      <c r="T109" s="65" t="s">
        <v>62</v>
      </c>
      <c r="U109" s="65" t="s">
        <v>62</v>
      </c>
      <c r="V109" s="65" t="s">
        <v>62</v>
      </c>
      <c r="W109" s="65" t="s">
        <v>61</v>
      </c>
      <c r="X109" s="65" t="s">
        <v>3570</v>
      </c>
      <c r="Y109" s="65" t="s">
        <v>3280</v>
      </c>
      <c r="Z109" s="68" t="s">
        <v>3343</v>
      </c>
      <c r="AA109" s="65" t="s">
        <v>62</v>
      </c>
      <c r="AB109" s="65" t="s">
        <v>77</v>
      </c>
      <c r="AC109" s="65" t="s">
        <v>77</v>
      </c>
      <c r="AD109" s="65" t="s">
        <v>77</v>
      </c>
      <c r="AE109" s="65" t="s">
        <v>61</v>
      </c>
      <c r="AF109" s="65" t="s">
        <v>61</v>
      </c>
      <c r="AG109" s="65" t="s">
        <v>61</v>
      </c>
      <c r="AH109" s="65" t="s">
        <v>61</v>
      </c>
      <c r="AI109" s="65" t="s">
        <v>61</v>
      </c>
      <c r="AJ109" s="65" t="s">
        <v>72</v>
      </c>
      <c r="AK109" s="65" t="s">
        <v>72</v>
      </c>
      <c r="AL109" s="65" t="s">
        <v>72</v>
      </c>
      <c r="AM109" s="65" t="s">
        <v>61</v>
      </c>
      <c r="AN109" s="62"/>
      <c r="AO109" s="62"/>
      <c r="AP109" s="62"/>
      <c r="AQ109" s="62"/>
      <c r="AR109" s="62"/>
      <c r="AS109" s="62"/>
      <c r="AT109" s="62"/>
      <c r="AU109" s="63"/>
    </row>
    <row r="110" spans="1:47" ht="168">
      <c r="A110" s="65" t="s">
        <v>3571</v>
      </c>
      <c r="B110" s="65" t="s">
        <v>3187</v>
      </c>
      <c r="C110" s="65" t="s">
        <v>2094</v>
      </c>
      <c r="D110" s="65" t="s">
        <v>2099</v>
      </c>
      <c r="E110" s="65" t="s">
        <v>2088</v>
      </c>
      <c r="F110" s="65" t="s">
        <v>149</v>
      </c>
      <c r="G110" s="65" t="s">
        <v>3983</v>
      </c>
      <c r="H110" s="65" t="s">
        <v>2090</v>
      </c>
      <c r="I110" s="65" t="s">
        <v>2100</v>
      </c>
      <c r="J110" s="65" t="s">
        <v>3984</v>
      </c>
      <c r="K110" s="65" t="s">
        <v>3992</v>
      </c>
      <c r="L110" s="65" t="s">
        <v>62</v>
      </c>
      <c r="M110" s="65" t="s">
        <v>62</v>
      </c>
      <c r="N110" s="65" t="s">
        <v>62</v>
      </c>
      <c r="O110" s="65" t="s">
        <v>61</v>
      </c>
      <c r="P110" s="65" t="s">
        <v>61</v>
      </c>
      <c r="Q110" s="65" t="s">
        <v>61</v>
      </c>
      <c r="R110" s="65" t="s">
        <v>61</v>
      </c>
      <c r="S110" s="65" t="s">
        <v>61</v>
      </c>
      <c r="T110" s="65" t="s">
        <v>62</v>
      </c>
      <c r="U110" s="65" t="s">
        <v>62</v>
      </c>
      <c r="V110" s="65" t="s">
        <v>62</v>
      </c>
      <c r="W110" s="65" t="s">
        <v>61</v>
      </c>
      <c r="X110" s="65" t="s">
        <v>3570</v>
      </c>
      <c r="Y110" s="65" t="s">
        <v>1295</v>
      </c>
      <c r="Z110" s="68" t="s">
        <v>3343</v>
      </c>
      <c r="AA110" s="65" t="s">
        <v>62</v>
      </c>
      <c r="AB110" s="65" t="s">
        <v>125</v>
      </c>
      <c r="AC110" s="65" t="s">
        <v>77</v>
      </c>
      <c r="AD110" s="65" t="s">
        <v>3343</v>
      </c>
      <c r="AE110" s="65" t="s">
        <v>62</v>
      </c>
      <c r="AF110" s="65" t="s">
        <v>61</v>
      </c>
      <c r="AG110" s="65" t="s">
        <v>61</v>
      </c>
      <c r="AH110" s="65" t="s">
        <v>61</v>
      </c>
      <c r="AI110" s="65" t="s">
        <v>61</v>
      </c>
      <c r="AJ110" s="65" t="s">
        <v>72</v>
      </c>
      <c r="AK110" s="65" t="s">
        <v>72</v>
      </c>
      <c r="AL110" s="65" t="s">
        <v>72</v>
      </c>
      <c r="AM110" s="65" t="s">
        <v>61</v>
      </c>
      <c r="AN110" s="59"/>
      <c r="AO110" s="59"/>
      <c r="AP110" s="59"/>
      <c r="AQ110" s="59"/>
      <c r="AR110" s="59"/>
      <c r="AS110" s="59"/>
      <c r="AT110" s="59"/>
      <c r="AU110" s="60"/>
    </row>
    <row r="111" spans="1:47" ht="168">
      <c r="A111" s="65" t="s">
        <v>3572</v>
      </c>
      <c r="B111" s="65" t="s">
        <v>3186</v>
      </c>
      <c r="C111" s="65" t="s">
        <v>2094</v>
      </c>
      <c r="D111" s="65" t="s">
        <v>2095</v>
      </c>
      <c r="E111" s="65" t="s">
        <v>2088</v>
      </c>
      <c r="F111" s="65" t="s">
        <v>149</v>
      </c>
      <c r="G111" s="65" t="s">
        <v>2704</v>
      </c>
      <c r="H111" s="65" t="s">
        <v>2090</v>
      </c>
      <c r="I111" s="65" t="s">
        <v>2096</v>
      </c>
      <c r="J111" s="65" t="s">
        <v>3984</v>
      </c>
      <c r="K111" s="65" t="s">
        <v>3992</v>
      </c>
      <c r="L111" s="65" t="s">
        <v>62</v>
      </c>
      <c r="M111" s="65" t="s">
        <v>62</v>
      </c>
      <c r="N111" s="65" t="s">
        <v>62</v>
      </c>
      <c r="O111" s="65" t="s">
        <v>61</v>
      </c>
      <c r="P111" s="65" t="s">
        <v>61</v>
      </c>
      <c r="Q111" s="65" t="s">
        <v>61</v>
      </c>
      <c r="R111" s="65" t="s">
        <v>61</v>
      </c>
      <c r="S111" s="65" t="s">
        <v>61</v>
      </c>
      <c r="T111" s="65" t="s">
        <v>62</v>
      </c>
      <c r="U111" s="65" t="s">
        <v>62</v>
      </c>
      <c r="V111" s="65" t="s">
        <v>62</v>
      </c>
      <c r="W111" s="65" t="s">
        <v>61</v>
      </c>
      <c r="X111" s="65" t="s">
        <v>4009</v>
      </c>
      <c r="Y111" s="65" t="s">
        <v>1295</v>
      </c>
      <c r="Z111" s="68" t="s">
        <v>3343</v>
      </c>
      <c r="AA111" s="65" t="s">
        <v>62</v>
      </c>
      <c r="AB111" s="65" t="s">
        <v>125</v>
      </c>
      <c r="AC111" s="65" t="s">
        <v>77</v>
      </c>
      <c r="AD111" s="65" t="s">
        <v>3343</v>
      </c>
      <c r="AE111" s="65" t="s">
        <v>62</v>
      </c>
      <c r="AF111" s="65" t="s">
        <v>61</v>
      </c>
      <c r="AG111" s="65" t="s">
        <v>61</v>
      </c>
      <c r="AH111" s="65" t="s">
        <v>61</v>
      </c>
      <c r="AI111" s="65" t="s">
        <v>61</v>
      </c>
      <c r="AJ111" s="65" t="s">
        <v>72</v>
      </c>
      <c r="AK111" s="65" t="s">
        <v>72</v>
      </c>
      <c r="AL111" s="65" t="s">
        <v>72</v>
      </c>
      <c r="AM111" s="65" t="s">
        <v>61</v>
      </c>
      <c r="AN111" s="62"/>
      <c r="AO111" s="62"/>
      <c r="AP111" s="62"/>
      <c r="AQ111" s="62"/>
      <c r="AR111" s="62"/>
      <c r="AS111" s="62"/>
      <c r="AT111" s="62"/>
      <c r="AU111" s="63"/>
    </row>
    <row r="112" spans="1:47" ht="168">
      <c r="A112" s="65" t="s">
        <v>3573</v>
      </c>
      <c r="B112" s="65" t="s">
        <v>3192</v>
      </c>
      <c r="C112" s="65" t="s">
        <v>2649</v>
      </c>
      <c r="D112" s="65" t="s">
        <v>2642</v>
      </c>
      <c r="E112" s="65" t="s">
        <v>2617</v>
      </c>
      <c r="F112" s="65" t="s">
        <v>149</v>
      </c>
      <c r="G112" s="65" t="s">
        <v>3983</v>
      </c>
      <c r="H112" s="65" t="s">
        <v>2644</v>
      </c>
      <c r="I112" s="65" t="s">
        <v>3169</v>
      </c>
      <c r="J112" s="65" t="s">
        <v>3984</v>
      </c>
      <c r="K112" s="65" t="s">
        <v>17</v>
      </c>
      <c r="L112" s="65" t="s">
        <v>62</v>
      </c>
      <c r="M112" s="65" t="s">
        <v>62</v>
      </c>
      <c r="N112" s="65" t="s">
        <v>62</v>
      </c>
      <c r="O112" s="65" t="s">
        <v>61</v>
      </c>
      <c r="P112" s="65" t="s">
        <v>61</v>
      </c>
      <c r="Q112" s="65" t="s">
        <v>61</v>
      </c>
      <c r="R112" s="65" t="s">
        <v>61</v>
      </c>
      <c r="S112" s="65" t="s">
        <v>61</v>
      </c>
      <c r="T112" s="65" t="s">
        <v>62</v>
      </c>
      <c r="U112" s="65" t="s">
        <v>61</v>
      </c>
      <c r="V112" s="68" t="s">
        <v>3343</v>
      </c>
      <c r="W112" s="65" t="s">
        <v>62</v>
      </c>
      <c r="X112" s="65" t="s">
        <v>76</v>
      </c>
      <c r="Y112" s="65" t="s">
        <v>76</v>
      </c>
      <c r="Z112" s="65" t="s">
        <v>76</v>
      </c>
      <c r="AA112" s="65" t="s">
        <v>61</v>
      </c>
      <c r="AB112" s="65" t="s">
        <v>77</v>
      </c>
      <c r="AC112" s="65" t="s">
        <v>77</v>
      </c>
      <c r="AD112" s="65" t="s">
        <v>77</v>
      </c>
      <c r="AE112" s="65" t="s">
        <v>61</v>
      </c>
      <c r="AF112" s="65" t="s">
        <v>61</v>
      </c>
      <c r="AG112" s="65" t="s">
        <v>61</v>
      </c>
      <c r="AH112" s="65" t="s">
        <v>61</v>
      </c>
      <c r="AI112" s="65" t="s">
        <v>61</v>
      </c>
      <c r="AJ112" s="65" t="s">
        <v>72</v>
      </c>
      <c r="AK112" s="65" t="s">
        <v>72</v>
      </c>
      <c r="AL112" s="65" t="s">
        <v>72</v>
      </c>
      <c r="AM112" s="65" t="s">
        <v>61</v>
      </c>
      <c r="AN112" s="59"/>
      <c r="AO112" s="59"/>
      <c r="AP112" s="59"/>
      <c r="AQ112" s="59"/>
      <c r="AR112" s="59"/>
      <c r="AS112" s="59"/>
      <c r="AT112" s="59"/>
      <c r="AU112" s="60"/>
    </row>
    <row r="113" spans="1:47" ht="183.75">
      <c r="A113" s="65" t="s">
        <v>3576</v>
      </c>
      <c r="B113" s="65" t="s">
        <v>3192</v>
      </c>
      <c r="C113" s="65" t="s">
        <v>607</v>
      </c>
      <c r="D113" s="65" t="s">
        <v>357</v>
      </c>
      <c r="E113" s="65" t="s">
        <v>600</v>
      </c>
      <c r="F113" s="65" t="s">
        <v>51</v>
      </c>
      <c r="G113" s="65" t="s">
        <v>3983</v>
      </c>
      <c r="H113" s="65" t="s">
        <v>602</v>
      </c>
      <c r="I113" s="65" t="s">
        <v>610</v>
      </c>
      <c r="J113" s="65" t="s">
        <v>3984</v>
      </c>
      <c r="K113" s="65" t="s">
        <v>3998</v>
      </c>
      <c r="L113" s="65" t="s">
        <v>61</v>
      </c>
      <c r="M113" s="65" t="s">
        <v>62</v>
      </c>
      <c r="N113" s="68" t="s">
        <v>3343</v>
      </c>
      <c r="O113" s="65" t="s">
        <v>62</v>
      </c>
      <c r="P113" s="65" t="s">
        <v>61</v>
      </c>
      <c r="Q113" s="65" t="s">
        <v>61</v>
      </c>
      <c r="R113" s="65" t="s">
        <v>61</v>
      </c>
      <c r="S113" s="65" t="s">
        <v>61</v>
      </c>
      <c r="T113" s="65" t="s">
        <v>62</v>
      </c>
      <c r="U113" s="65" t="s">
        <v>62</v>
      </c>
      <c r="V113" s="65" t="s">
        <v>62</v>
      </c>
      <c r="W113" s="65" t="s">
        <v>61</v>
      </c>
      <c r="X113" s="65" t="s">
        <v>138</v>
      </c>
      <c r="Y113" s="65" t="s">
        <v>76</v>
      </c>
      <c r="Z113" s="68" t="s">
        <v>3343</v>
      </c>
      <c r="AA113" s="65" t="s">
        <v>62</v>
      </c>
      <c r="AB113" s="65" t="s">
        <v>77</v>
      </c>
      <c r="AC113" s="65" t="s">
        <v>77</v>
      </c>
      <c r="AD113" s="65" t="s">
        <v>77</v>
      </c>
      <c r="AE113" s="65" t="s">
        <v>61</v>
      </c>
      <c r="AF113" s="65" t="s">
        <v>62</v>
      </c>
      <c r="AG113" s="65" t="s">
        <v>61</v>
      </c>
      <c r="AH113" s="65" t="s">
        <v>3343</v>
      </c>
      <c r="AI113" s="65" t="s">
        <v>62</v>
      </c>
      <c r="AJ113" s="65" t="s">
        <v>66</v>
      </c>
      <c r="AK113" s="65" t="s">
        <v>72</v>
      </c>
      <c r="AL113" s="65" t="s">
        <v>3343</v>
      </c>
      <c r="AM113" s="65" t="s">
        <v>62</v>
      </c>
      <c r="AN113" s="62"/>
      <c r="AO113" s="62"/>
      <c r="AP113" s="62"/>
      <c r="AQ113" s="62"/>
      <c r="AR113" s="62"/>
      <c r="AS113" s="62"/>
      <c r="AT113" s="62"/>
      <c r="AU113" s="63"/>
    </row>
    <row r="114" spans="1:47" ht="150.75">
      <c r="A114" s="65" t="s">
        <v>3242</v>
      </c>
      <c r="B114" s="65" t="s">
        <v>3187</v>
      </c>
      <c r="C114" s="65" t="s">
        <v>607</v>
      </c>
      <c r="D114" s="65" t="s">
        <v>355</v>
      </c>
      <c r="E114" s="65" t="s">
        <v>600</v>
      </c>
      <c r="F114" s="65" t="s">
        <v>51</v>
      </c>
      <c r="G114" s="65" t="s">
        <v>3983</v>
      </c>
      <c r="H114" s="65" t="s">
        <v>602</v>
      </c>
      <c r="I114" s="65" t="s">
        <v>609</v>
      </c>
      <c r="J114" s="65" t="s">
        <v>3984</v>
      </c>
      <c r="K114" s="65" t="s">
        <v>3993</v>
      </c>
      <c r="L114" s="65" t="s">
        <v>62</v>
      </c>
      <c r="M114" s="65" t="s">
        <v>62</v>
      </c>
      <c r="N114" s="65" t="s">
        <v>62</v>
      </c>
      <c r="O114" s="65" t="s">
        <v>61</v>
      </c>
      <c r="P114" s="65" t="s">
        <v>61</v>
      </c>
      <c r="Q114" s="65" t="s">
        <v>61</v>
      </c>
      <c r="R114" s="65" t="s">
        <v>61</v>
      </c>
      <c r="S114" s="65" t="s">
        <v>61</v>
      </c>
      <c r="T114" s="65" t="s">
        <v>62</v>
      </c>
      <c r="U114" s="65" t="s">
        <v>62</v>
      </c>
      <c r="V114" s="65" t="s">
        <v>62</v>
      </c>
      <c r="W114" s="65" t="s">
        <v>61</v>
      </c>
      <c r="X114" s="65" t="s">
        <v>76</v>
      </c>
      <c r="Y114" s="65" t="s">
        <v>2729</v>
      </c>
      <c r="Z114" s="68" t="s">
        <v>3343</v>
      </c>
      <c r="AA114" s="65" t="s">
        <v>62</v>
      </c>
      <c r="AB114" s="65" t="s">
        <v>77</v>
      </c>
      <c r="AC114" s="65" t="s">
        <v>77</v>
      </c>
      <c r="AD114" s="65" t="s">
        <v>77</v>
      </c>
      <c r="AE114" s="65" t="s">
        <v>61</v>
      </c>
      <c r="AF114" s="65" t="s">
        <v>61</v>
      </c>
      <c r="AG114" s="65" t="s">
        <v>2730</v>
      </c>
      <c r="AH114" s="65" t="s">
        <v>3343</v>
      </c>
      <c r="AI114" s="65" t="s">
        <v>62</v>
      </c>
      <c r="AJ114" s="65" t="s">
        <v>72</v>
      </c>
      <c r="AK114" s="65" t="s">
        <v>72</v>
      </c>
      <c r="AL114" s="65" t="s">
        <v>72</v>
      </c>
      <c r="AM114" s="65" t="s">
        <v>61</v>
      </c>
      <c r="AN114" s="59"/>
      <c r="AO114" s="59"/>
      <c r="AP114" s="59"/>
      <c r="AQ114" s="59"/>
      <c r="AR114" s="59"/>
      <c r="AS114" s="59"/>
      <c r="AT114" s="59"/>
      <c r="AU114" s="60"/>
    </row>
    <row r="115" spans="1:47" ht="168">
      <c r="A115" s="65" t="s">
        <v>3578</v>
      </c>
      <c r="B115" s="65" t="s">
        <v>3192</v>
      </c>
      <c r="C115" s="65" t="s">
        <v>2084</v>
      </c>
      <c r="D115" s="65" t="s">
        <v>1270</v>
      </c>
      <c r="E115" s="65" t="s">
        <v>2046</v>
      </c>
      <c r="F115" s="65" t="s">
        <v>180</v>
      </c>
      <c r="G115" s="65" t="s">
        <v>3983</v>
      </c>
      <c r="H115" s="65" t="s">
        <v>2080</v>
      </c>
      <c r="I115" s="65" t="s">
        <v>2087</v>
      </c>
      <c r="J115" s="65" t="s">
        <v>3984</v>
      </c>
      <c r="K115" s="65" t="s">
        <v>19</v>
      </c>
      <c r="L115" s="65" t="s">
        <v>62</v>
      </c>
      <c r="M115" s="65" t="s">
        <v>62</v>
      </c>
      <c r="N115" s="65" t="s">
        <v>62</v>
      </c>
      <c r="O115" s="65" t="s">
        <v>61</v>
      </c>
      <c r="P115" s="65" t="s">
        <v>61</v>
      </c>
      <c r="Q115" s="65" t="s">
        <v>61</v>
      </c>
      <c r="R115" s="65" t="s">
        <v>61</v>
      </c>
      <c r="S115" s="65" t="s">
        <v>61</v>
      </c>
      <c r="T115" s="65" t="s">
        <v>62</v>
      </c>
      <c r="U115" s="65" t="s">
        <v>62</v>
      </c>
      <c r="V115" s="65" t="s">
        <v>62</v>
      </c>
      <c r="W115" s="65" t="s">
        <v>61</v>
      </c>
      <c r="X115" s="65" t="s">
        <v>76</v>
      </c>
      <c r="Y115" s="65" t="s">
        <v>76</v>
      </c>
      <c r="Z115" s="65" t="s">
        <v>76</v>
      </c>
      <c r="AA115" s="65" t="s">
        <v>61</v>
      </c>
      <c r="AB115" s="65" t="s">
        <v>77</v>
      </c>
      <c r="AC115" s="65" t="s">
        <v>64</v>
      </c>
      <c r="AD115" s="65" t="s">
        <v>3343</v>
      </c>
      <c r="AE115" s="65" t="s">
        <v>62</v>
      </c>
      <c r="AF115" s="65" t="s">
        <v>61</v>
      </c>
      <c r="AG115" s="65" t="s">
        <v>61</v>
      </c>
      <c r="AH115" s="65" t="s">
        <v>61</v>
      </c>
      <c r="AI115" s="65" t="s">
        <v>61</v>
      </c>
      <c r="AJ115" s="65" t="s">
        <v>72</v>
      </c>
      <c r="AK115" s="65" t="s">
        <v>72</v>
      </c>
      <c r="AL115" s="65" t="s">
        <v>72</v>
      </c>
      <c r="AM115" s="65" t="s">
        <v>61</v>
      </c>
      <c r="AN115" s="62"/>
      <c r="AO115" s="62"/>
      <c r="AP115" s="62"/>
      <c r="AQ115" s="62"/>
      <c r="AR115" s="62"/>
      <c r="AS115" s="62"/>
      <c r="AT115" s="62"/>
      <c r="AU115" s="63"/>
    </row>
    <row r="116" spans="1:47" ht="168">
      <c r="A116" s="65" t="s">
        <v>3579</v>
      </c>
      <c r="B116" s="65" t="s">
        <v>3187</v>
      </c>
      <c r="C116" s="65" t="s">
        <v>2084</v>
      </c>
      <c r="D116" s="65" t="s">
        <v>1268</v>
      </c>
      <c r="E116" s="65" t="s">
        <v>2046</v>
      </c>
      <c r="F116" s="65" t="s">
        <v>180</v>
      </c>
      <c r="G116" s="65" t="s">
        <v>3983</v>
      </c>
      <c r="H116" s="65" t="s">
        <v>2080</v>
      </c>
      <c r="I116" s="65" t="s">
        <v>2086</v>
      </c>
      <c r="J116" s="65" t="s">
        <v>3984</v>
      </c>
      <c r="K116" s="65" t="s">
        <v>18</v>
      </c>
      <c r="L116" s="65" t="s">
        <v>62</v>
      </c>
      <c r="M116" s="65" t="s">
        <v>62</v>
      </c>
      <c r="N116" s="65" t="s">
        <v>62</v>
      </c>
      <c r="O116" s="65" t="s">
        <v>61</v>
      </c>
      <c r="P116" s="65" t="s">
        <v>61</v>
      </c>
      <c r="Q116" s="65" t="s">
        <v>61</v>
      </c>
      <c r="R116" s="65" t="s">
        <v>61</v>
      </c>
      <c r="S116" s="65" t="s">
        <v>61</v>
      </c>
      <c r="T116" s="65" t="s">
        <v>62</v>
      </c>
      <c r="U116" s="65" t="s">
        <v>62</v>
      </c>
      <c r="V116" s="65" t="s">
        <v>62</v>
      </c>
      <c r="W116" s="65" t="s">
        <v>61</v>
      </c>
      <c r="X116" s="65" t="s">
        <v>76</v>
      </c>
      <c r="Y116" s="65" t="s">
        <v>2417</v>
      </c>
      <c r="Z116" s="68" t="s">
        <v>3343</v>
      </c>
      <c r="AA116" s="65" t="s">
        <v>62</v>
      </c>
      <c r="AB116" s="65" t="s">
        <v>77</v>
      </c>
      <c r="AC116" s="65" t="s">
        <v>77</v>
      </c>
      <c r="AD116" s="65" t="s">
        <v>77</v>
      </c>
      <c r="AE116" s="65" t="s">
        <v>61</v>
      </c>
      <c r="AF116" s="65" t="s">
        <v>61</v>
      </c>
      <c r="AG116" s="65" t="s">
        <v>61</v>
      </c>
      <c r="AH116" s="65" t="s">
        <v>61</v>
      </c>
      <c r="AI116" s="65" t="s">
        <v>61</v>
      </c>
      <c r="AJ116" s="65" t="s">
        <v>72</v>
      </c>
      <c r="AK116" s="65" t="s">
        <v>72</v>
      </c>
      <c r="AL116" s="65" t="s">
        <v>72</v>
      </c>
      <c r="AM116" s="65" t="s">
        <v>61</v>
      </c>
      <c r="AN116" s="59"/>
      <c r="AO116" s="59"/>
      <c r="AP116" s="59"/>
      <c r="AQ116" s="59"/>
      <c r="AR116" s="59"/>
      <c r="AS116" s="59"/>
      <c r="AT116" s="59"/>
      <c r="AU116" s="60"/>
    </row>
    <row r="117" spans="1:47" ht="150.75">
      <c r="A117" s="65" t="s">
        <v>3580</v>
      </c>
      <c r="B117" s="65" t="s">
        <v>3186</v>
      </c>
      <c r="C117" s="65" t="s">
        <v>2084</v>
      </c>
      <c r="D117" s="65" t="s">
        <v>1266</v>
      </c>
      <c r="E117" s="65" t="s">
        <v>2046</v>
      </c>
      <c r="F117" s="65" t="s">
        <v>180</v>
      </c>
      <c r="G117" s="65" t="s">
        <v>2709</v>
      </c>
      <c r="H117" s="65" t="s">
        <v>2080</v>
      </c>
      <c r="I117" s="65" t="s">
        <v>2085</v>
      </c>
      <c r="J117" s="65" t="s">
        <v>3984</v>
      </c>
      <c r="K117" s="65" t="s">
        <v>18</v>
      </c>
      <c r="L117" s="65" t="s">
        <v>62</v>
      </c>
      <c r="M117" s="65" t="s">
        <v>62</v>
      </c>
      <c r="N117" s="65" t="s">
        <v>62</v>
      </c>
      <c r="O117" s="65" t="s">
        <v>61</v>
      </c>
      <c r="P117" s="65" t="s">
        <v>61</v>
      </c>
      <c r="Q117" s="65" t="s">
        <v>61</v>
      </c>
      <c r="R117" s="65" t="s">
        <v>61</v>
      </c>
      <c r="S117" s="65" t="s">
        <v>61</v>
      </c>
      <c r="T117" s="65" t="s">
        <v>62</v>
      </c>
      <c r="U117" s="65" t="s">
        <v>62</v>
      </c>
      <c r="V117" s="65" t="s">
        <v>62</v>
      </c>
      <c r="W117" s="65" t="s">
        <v>61</v>
      </c>
      <c r="X117" s="65" t="s">
        <v>76</v>
      </c>
      <c r="Y117" s="65" t="s">
        <v>2417</v>
      </c>
      <c r="Z117" s="68" t="s">
        <v>3343</v>
      </c>
      <c r="AA117" s="65" t="s">
        <v>62</v>
      </c>
      <c r="AB117" s="65" t="s">
        <v>77</v>
      </c>
      <c r="AC117" s="65" t="s">
        <v>77</v>
      </c>
      <c r="AD117" s="65" t="s">
        <v>77</v>
      </c>
      <c r="AE117" s="65" t="s">
        <v>61</v>
      </c>
      <c r="AF117" s="65" t="s">
        <v>61</v>
      </c>
      <c r="AG117" s="65" t="s">
        <v>61</v>
      </c>
      <c r="AH117" s="65" t="s">
        <v>61</v>
      </c>
      <c r="AI117" s="65" t="s">
        <v>61</v>
      </c>
      <c r="AJ117" s="65" t="s">
        <v>72</v>
      </c>
      <c r="AK117" s="65" t="s">
        <v>72</v>
      </c>
      <c r="AL117" s="65" t="s">
        <v>72</v>
      </c>
      <c r="AM117" s="65" t="s">
        <v>61</v>
      </c>
      <c r="AN117" s="62"/>
      <c r="AO117" s="62"/>
      <c r="AP117" s="62"/>
      <c r="AQ117" s="62"/>
      <c r="AR117" s="62"/>
      <c r="AS117" s="62"/>
      <c r="AT117" s="62"/>
      <c r="AU117" s="63"/>
    </row>
    <row r="118" spans="1:47" ht="200.25">
      <c r="A118" s="65" t="s">
        <v>3585</v>
      </c>
      <c r="B118" s="65" t="s">
        <v>3186</v>
      </c>
      <c r="C118" s="65" t="s">
        <v>691</v>
      </c>
      <c r="D118" s="65" t="s">
        <v>692</v>
      </c>
      <c r="E118" s="65" t="s">
        <v>600</v>
      </c>
      <c r="F118" s="65" t="s">
        <v>149</v>
      </c>
      <c r="G118" s="65" t="s">
        <v>2704</v>
      </c>
      <c r="H118" s="65" t="s">
        <v>686</v>
      </c>
      <c r="I118" s="65" t="s">
        <v>693</v>
      </c>
      <c r="J118" s="65" t="s">
        <v>3984</v>
      </c>
      <c r="K118" s="65" t="s">
        <v>3985</v>
      </c>
      <c r="L118" s="65" t="s">
        <v>61</v>
      </c>
      <c r="M118" s="65" t="s">
        <v>62</v>
      </c>
      <c r="N118" s="68" t="s">
        <v>3343</v>
      </c>
      <c r="O118" s="65" t="s">
        <v>62</v>
      </c>
      <c r="P118" s="65" t="s">
        <v>61</v>
      </c>
      <c r="Q118" s="65" t="s">
        <v>61</v>
      </c>
      <c r="R118" s="65" t="s">
        <v>61</v>
      </c>
      <c r="S118" s="65" t="s">
        <v>61</v>
      </c>
      <c r="T118" s="65" t="s">
        <v>62</v>
      </c>
      <c r="U118" s="65" t="s">
        <v>62</v>
      </c>
      <c r="V118" s="65" t="s">
        <v>62</v>
      </c>
      <c r="W118" s="65" t="s">
        <v>61</v>
      </c>
      <c r="X118" s="65" t="s">
        <v>3770</v>
      </c>
      <c r="Y118" s="65" t="s">
        <v>1295</v>
      </c>
      <c r="Z118" s="68" t="s">
        <v>3343</v>
      </c>
      <c r="AA118" s="65" t="s">
        <v>62</v>
      </c>
      <c r="AB118" s="65" t="s">
        <v>64</v>
      </c>
      <c r="AC118" s="65" t="s">
        <v>77</v>
      </c>
      <c r="AD118" s="65" t="s">
        <v>3343</v>
      </c>
      <c r="AE118" s="65" t="s">
        <v>62</v>
      </c>
      <c r="AF118" s="65" t="s">
        <v>62</v>
      </c>
      <c r="AG118" s="65" t="s">
        <v>61</v>
      </c>
      <c r="AH118" s="65" t="s">
        <v>3343</v>
      </c>
      <c r="AI118" s="65" t="s">
        <v>62</v>
      </c>
      <c r="AJ118" s="65" t="s">
        <v>66</v>
      </c>
      <c r="AK118" s="65" t="s">
        <v>72</v>
      </c>
      <c r="AL118" s="65" t="s">
        <v>3343</v>
      </c>
      <c r="AM118" s="65" t="s">
        <v>62</v>
      </c>
      <c r="AN118" s="59"/>
      <c r="AO118" s="59"/>
      <c r="AP118" s="59"/>
      <c r="AQ118" s="59"/>
      <c r="AR118" s="59"/>
      <c r="AS118" s="59"/>
      <c r="AT118" s="59"/>
      <c r="AU118" s="60"/>
    </row>
    <row r="119" spans="1:47" ht="150.75">
      <c r="A119" s="65" t="s">
        <v>3274</v>
      </c>
      <c r="B119" s="65" t="s">
        <v>3192</v>
      </c>
      <c r="C119" s="65" t="s">
        <v>2265</v>
      </c>
      <c r="D119" s="65" t="s">
        <v>2270</v>
      </c>
      <c r="E119" s="65" t="s">
        <v>2178</v>
      </c>
      <c r="F119" s="65" t="s">
        <v>114</v>
      </c>
      <c r="G119" s="65" t="s">
        <v>3983</v>
      </c>
      <c r="H119" s="65" t="s">
        <v>2260</v>
      </c>
      <c r="I119" s="65" t="s">
        <v>3029</v>
      </c>
      <c r="J119" s="65" t="s">
        <v>3984</v>
      </c>
      <c r="K119" s="65" t="s">
        <v>16</v>
      </c>
      <c r="L119" s="65" t="s">
        <v>62</v>
      </c>
      <c r="M119" s="65" t="s">
        <v>62</v>
      </c>
      <c r="N119" s="65" t="s">
        <v>62</v>
      </c>
      <c r="O119" s="65" t="s">
        <v>61</v>
      </c>
      <c r="P119" s="65" t="s">
        <v>61</v>
      </c>
      <c r="Q119" s="65"/>
      <c r="R119" s="68" t="s">
        <v>3343</v>
      </c>
      <c r="S119" s="65" t="s">
        <v>62</v>
      </c>
      <c r="T119" s="65" t="s">
        <v>62</v>
      </c>
      <c r="U119" s="65" t="s">
        <v>62</v>
      </c>
      <c r="V119" s="65" t="s">
        <v>62</v>
      </c>
      <c r="W119" s="65" t="s">
        <v>61</v>
      </c>
      <c r="X119" s="65" t="s">
        <v>76</v>
      </c>
      <c r="Y119" s="65" t="s">
        <v>76</v>
      </c>
      <c r="Z119" s="65" t="s">
        <v>76</v>
      </c>
      <c r="AA119" s="65" t="s">
        <v>61</v>
      </c>
      <c r="AB119" s="65" t="s">
        <v>77</v>
      </c>
      <c r="AC119" s="65" t="s">
        <v>77</v>
      </c>
      <c r="AD119" s="65" t="s">
        <v>77</v>
      </c>
      <c r="AE119" s="65" t="s">
        <v>61</v>
      </c>
      <c r="AF119" s="65" t="s">
        <v>61</v>
      </c>
      <c r="AG119" s="65" t="s">
        <v>61</v>
      </c>
      <c r="AH119" s="65" t="s">
        <v>61</v>
      </c>
      <c r="AI119" s="65" t="s">
        <v>61</v>
      </c>
      <c r="AJ119" s="65" t="s">
        <v>72</v>
      </c>
      <c r="AK119" s="65" t="s">
        <v>72</v>
      </c>
      <c r="AL119" s="65" t="s">
        <v>72</v>
      </c>
      <c r="AM119" s="65" t="s">
        <v>61</v>
      </c>
      <c r="AN119" s="62"/>
      <c r="AO119" s="62"/>
      <c r="AP119" s="62"/>
      <c r="AQ119" s="62"/>
      <c r="AR119" s="62"/>
      <c r="AS119" s="62"/>
      <c r="AT119" s="62"/>
      <c r="AU119" s="63"/>
    </row>
    <row r="120" spans="1:47" ht="168">
      <c r="A120" s="65" t="s">
        <v>3596</v>
      </c>
      <c r="B120" s="65" t="s">
        <v>3187</v>
      </c>
      <c r="C120" s="65" t="s">
        <v>1768</v>
      </c>
      <c r="D120" s="65" t="s">
        <v>1758</v>
      </c>
      <c r="E120" s="65" t="s">
        <v>1721</v>
      </c>
      <c r="F120" s="65" t="s">
        <v>149</v>
      </c>
      <c r="G120" s="65" t="s">
        <v>3983</v>
      </c>
      <c r="H120" s="65" t="s">
        <v>1764</v>
      </c>
      <c r="I120" s="65" t="s">
        <v>1771</v>
      </c>
      <c r="J120" s="65" t="s">
        <v>3984</v>
      </c>
      <c r="K120" s="65" t="s">
        <v>18</v>
      </c>
      <c r="L120" s="65" t="s">
        <v>62</v>
      </c>
      <c r="M120" s="65" t="s">
        <v>62</v>
      </c>
      <c r="N120" s="65" t="s">
        <v>62</v>
      </c>
      <c r="O120" s="65" t="s">
        <v>61</v>
      </c>
      <c r="P120" s="65" t="s">
        <v>61</v>
      </c>
      <c r="Q120" s="65" t="s">
        <v>61</v>
      </c>
      <c r="R120" s="65" t="s">
        <v>61</v>
      </c>
      <c r="S120" s="65" t="s">
        <v>61</v>
      </c>
      <c r="T120" s="65" t="s">
        <v>62</v>
      </c>
      <c r="U120" s="65" t="s">
        <v>62</v>
      </c>
      <c r="V120" s="65" t="s">
        <v>62</v>
      </c>
      <c r="W120" s="65" t="s">
        <v>61</v>
      </c>
      <c r="X120" s="65" t="s">
        <v>76</v>
      </c>
      <c r="Y120" s="65" t="s">
        <v>222</v>
      </c>
      <c r="Z120" s="68" t="s">
        <v>3343</v>
      </c>
      <c r="AA120" s="65" t="s">
        <v>62</v>
      </c>
      <c r="AB120" s="65" t="s">
        <v>77</v>
      </c>
      <c r="AC120" s="65" t="s">
        <v>77</v>
      </c>
      <c r="AD120" s="65" t="s">
        <v>77</v>
      </c>
      <c r="AE120" s="65" t="s">
        <v>61</v>
      </c>
      <c r="AF120" s="65" t="s">
        <v>61</v>
      </c>
      <c r="AG120" s="65" t="s">
        <v>61</v>
      </c>
      <c r="AH120" s="65" t="s">
        <v>61</v>
      </c>
      <c r="AI120" s="65" t="s">
        <v>61</v>
      </c>
      <c r="AJ120" s="65" t="s">
        <v>72</v>
      </c>
      <c r="AK120" s="65" t="s">
        <v>72</v>
      </c>
      <c r="AL120" s="65" t="s">
        <v>72</v>
      </c>
      <c r="AM120" s="65" t="s">
        <v>61</v>
      </c>
      <c r="AN120" s="59"/>
      <c r="AO120" s="59"/>
      <c r="AP120" s="59"/>
      <c r="AQ120" s="59"/>
      <c r="AR120" s="59"/>
      <c r="AS120" s="59"/>
      <c r="AT120" s="59"/>
      <c r="AU120" s="60"/>
    </row>
    <row r="121" spans="1:47" ht="200.25">
      <c r="A121" s="65" t="s">
        <v>3599</v>
      </c>
      <c r="B121" s="65" t="s">
        <v>3187</v>
      </c>
      <c r="C121" s="65" t="s">
        <v>2609</v>
      </c>
      <c r="D121" s="65" t="s">
        <v>2612</v>
      </c>
      <c r="E121" s="65" t="s">
        <v>2591</v>
      </c>
      <c r="F121" s="65" t="s">
        <v>305</v>
      </c>
      <c r="G121" s="65" t="s">
        <v>3983</v>
      </c>
      <c r="H121" s="65" t="s">
        <v>2604</v>
      </c>
      <c r="I121" s="65" t="s">
        <v>3154</v>
      </c>
      <c r="J121" s="65" t="s">
        <v>3984</v>
      </c>
      <c r="K121" s="65" t="s">
        <v>3985</v>
      </c>
      <c r="L121" s="65" t="s">
        <v>61</v>
      </c>
      <c r="M121" s="65" t="s">
        <v>62</v>
      </c>
      <c r="N121" s="68" t="s">
        <v>3343</v>
      </c>
      <c r="O121" s="65" t="s">
        <v>62</v>
      </c>
      <c r="P121" s="65" t="s">
        <v>61</v>
      </c>
      <c r="Q121" s="65" t="s">
        <v>61</v>
      </c>
      <c r="R121" s="65" t="s">
        <v>61</v>
      </c>
      <c r="S121" s="65" t="s">
        <v>61</v>
      </c>
      <c r="T121" s="65" t="s">
        <v>62</v>
      </c>
      <c r="U121" s="65" t="s">
        <v>62</v>
      </c>
      <c r="V121" s="65" t="s">
        <v>62</v>
      </c>
      <c r="W121" s="65" t="s">
        <v>61</v>
      </c>
      <c r="X121" s="65" t="s">
        <v>3688</v>
      </c>
      <c r="Y121" s="65" t="s">
        <v>76</v>
      </c>
      <c r="Z121" s="68" t="s">
        <v>3343</v>
      </c>
      <c r="AA121" s="65" t="s">
        <v>62</v>
      </c>
      <c r="AB121" s="65" t="s">
        <v>64</v>
      </c>
      <c r="AC121" s="65" t="s">
        <v>73</v>
      </c>
      <c r="AD121" s="65" t="s">
        <v>3343</v>
      </c>
      <c r="AE121" s="65" t="s">
        <v>62</v>
      </c>
      <c r="AF121" s="65" t="s">
        <v>62</v>
      </c>
      <c r="AG121" s="65" t="s">
        <v>61</v>
      </c>
      <c r="AH121" s="65" t="s">
        <v>3343</v>
      </c>
      <c r="AI121" s="65" t="s">
        <v>62</v>
      </c>
      <c r="AJ121" s="65" t="s">
        <v>66</v>
      </c>
      <c r="AK121" s="65" t="s">
        <v>72</v>
      </c>
      <c r="AL121" s="65" t="s">
        <v>3343</v>
      </c>
      <c r="AM121" s="65" t="s">
        <v>62</v>
      </c>
      <c r="AN121" s="62"/>
      <c r="AO121" s="62"/>
      <c r="AP121" s="62"/>
      <c r="AQ121" s="62"/>
      <c r="AR121" s="62"/>
      <c r="AS121" s="62"/>
      <c r="AT121" s="62"/>
      <c r="AU121" s="63"/>
    </row>
    <row r="122" spans="1:47" ht="168">
      <c r="A122" s="65" t="s">
        <v>3244</v>
      </c>
      <c r="B122" s="65" t="s">
        <v>3187</v>
      </c>
      <c r="C122" s="65" t="s">
        <v>719</v>
      </c>
      <c r="D122" s="65" t="s">
        <v>724</v>
      </c>
      <c r="E122" s="65" t="s">
        <v>712</v>
      </c>
      <c r="F122" s="65" t="s">
        <v>80</v>
      </c>
      <c r="G122" s="65" t="s">
        <v>3983</v>
      </c>
      <c r="H122" s="65" t="s">
        <v>714</v>
      </c>
      <c r="I122" s="65" t="s">
        <v>725</v>
      </c>
      <c r="J122" s="65" t="s">
        <v>3984</v>
      </c>
      <c r="K122" s="65" t="s">
        <v>3986</v>
      </c>
      <c r="L122" s="65" t="s">
        <v>62</v>
      </c>
      <c r="M122" s="65" t="s">
        <v>62</v>
      </c>
      <c r="N122" s="65" t="s">
        <v>62</v>
      </c>
      <c r="O122" s="65" t="s">
        <v>61</v>
      </c>
      <c r="P122" s="65" t="s">
        <v>61</v>
      </c>
      <c r="Q122" s="65" t="s">
        <v>61</v>
      </c>
      <c r="R122" s="65" t="s">
        <v>61</v>
      </c>
      <c r="S122" s="65" t="s">
        <v>61</v>
      </c>
      <c r="T122" s="65" t="s">
        <v>62</v>
      </c>
      <c r="U122" s="65" t="s">
        <v>62</v>
      </c>
      <c r="V122" s="65" t="s">
        <v>62</v>
      </c>
      <c r="W122" s="65" t="s">
        <v>61</v>
      </c>
      <c r="X122" s="65" t="s">
        <v>3449</v>
      </c>
      <c r="Y122" s="65" t="s">
        <v>3424</v>
      </c>
      <c r="Z122" s="68" t="s">
        <v>3343</v>
      </c>
      <c r="AA122" s="65" t="s">
        <v>62</v>
      </c>
      <c r="AB122" s="65" t="s">
        <v>125</v>
      </c>
      <c r="AC122" s="65" t="s">
        <v>77</v>
      </c>
      <c r="AD122" s="65" t="s">
        <v>3343</v>
      </c>
      <c r="AE122" s="65" t="s">
        <v>62</v>
      </c>
      <c r="AF122" s="65" t="s">
        <v>61</v>
      </c>
      <c r="AG122" s="65" t="s">
        <v>2788</v>
      </c>
      <c r="AH122" s="65" t="s">
        <v>3343</v>
      </c>
      <c r="AI122" s="65" t="s">
        <v>62</v>
      </c>
      <c r="AJ122" s="65" t="s">
        <v>72</v>
      </c>
      <c r="AK122" s="65" t="s">
        <v>72</v>
      </c>
      <c r="AL122" s="65" t="s">
        <v>72</v>
      </c>
      <c r="AM122" s="65" t="s">
        <v>61</v>
      </c>
      <c r="AN122" s="59"/>
      <c r="AO122" s="59"/>
      <c r="AP122" s="59"/>
      <c r="AQ122" s="59"/>
      <c r="AR122" s="59"/>
      <c r="AS122" s="59"/>
      <c r="AT122" s="59"/>
      <c r="AU122" s="60"/>
    </row>
    <row r="123" spans="1:47" ht="200.25">
      <c r="A123" s="65" t="s">
        <v>3606</v>
      </c>
      <c r="B123" s="65" t="s">
        <v>3186</v>
      </c>
      <c r="C123" s="65" t="s">
        <v>719</v>
      </c>
      <c r="D123" s="65" t="s">
        <v>720</v>
      </c>
      <c r="E123" s="65" t="s">
        <v>712</v>
      </c>
      <c r="F123" s="65" t="s">
        <v>80</v>
      </c>
      <c r="G123" s="65" t="s">
        <v>80</v>
      </c>
      <c r="H123" s="65" t="s">
        <v>714</v>
      </c>
      <c r="I123" s="65" t="s">
        <v>721</v>
      </c>
      <c r="J123" s="65" t="s">
        <v>3984</v>
      </c>
      <c r="K123" s="65" t="s">
        <v>3985</v>
      </c>
      <c r="L123" s="65" t="s">
        <v>102</v>
      </c>
      <c r="M123" s="65" t="s">
        <v>61</v>
      </c>
      <c r="N123" s="68" t="s">
        <v>3343</v>
      </c>
      <c r="O123" s="65" t="s">
        <v>62</v>
      </c>
      <c r="P123" s="65" t="s">
        <v>61</v>
      </c>
      <c r="Q123" s="65" t="s">
        <v>61</v>
      </c>
      <c r="R123" s="65" t="s">
        <v>61</v>
      </c>
      <c r="S123" s="65" t="s">
        <v>61</v>
      </c>
      <c r="T123" s="65" t="s">
        <v>62</v>
      </c>
      <c r="U123" s="65" t="s">
        <v>62</v>
      </c>
      <c r="V123" s="65" t="s">
        <v>62</v>
      </c>
      <c r="W123" s="65" t="s">
        <v>61</v>
      </c>
      <c r="X123" s="65" t="s">
        <v>3607</v>
      </c>
      <c r="Y123" s="65" t="s">
        <v>4010</v>
      </c>
      <c r="Z123" s="68" t="s">
        <v>3343</v>
      </c>
      <c r="AA123" s="65" t="s">
        <v>62</v>
      </c>
      <c r="AB123" s="65" t="s">
        <v>64</v>
      </c>
      <c r="AC123" s="65" t="s">
        <v>125</v>
      </c>
      <c r="AD123" s="65" t="s">
        <v>3343</v>
      </c>
      <c r="AE123" s="65" t="s">
        <v>62</v>
      </c>
      <c r="AF123" s="65" t="s">
        <v>61</v>
      </c>
      <c r="AG123" s="65" t="s">
        <v>62</v>
      </c>
      <c r="AH123" s="65" t="s">
        <v>3343</v>
      </c>
      <c r="AI123" s="65" t="s">
        <v>62</v>
      </c>
      <c r="AJ123" s="65" t="s">
        <v>162</v>
      </c>
      <c r="AK123" s="65" t="s">
        <v>66</v>
      </c>
      <c r="AL123" s="65" t="s">
        <v>3343</v>
      </c>
      <c r="AM123" s="65" t="s">
        <v>62</v>
      </c>
      <c r="AN123" s="62"/>
      <c r="AO123" s="62"/>
      <c r="AP123" s="62"/>
      <c r="AQ123" s="62"/>
      <c r="AR123" s="62"/>
      <c r="AS123" s="62"/>
      <c r="AT123" s="62"/>
      <c r="AU123" s="63"/>
    </row>
    <row r="124" spans="1:47" ht="200.25">
      <c r="A124" s="65" t="s">
        <v>3609</v>
      </c>
      <c r="B124" s="65" t="s">
        <v>3192</v>
      </c>
      <c r="C124" s="65" t="s">
        <v>121</v>
      </c>
      <c r="D124" s="65" t="s">
        <v>136</v>
      </c>
      <c r="E124" s="65" t="s">
        <v>49</v>
      </c>
      <c r="F124" s="65" t="s">
        <v>114</v>
      </c>
      <c r="G124" s="65" t="s">
        <v>3983</v>
      </c>
      <c r="H124" s="65" t="s">
        <v>115</v>
      </c>
      <c r="I124" s="65" t="s">
        <v>137</v>
      </c>
      <c r="J124" s="65" t="s">
        <v>3984</v>
      </c>
      <c r="K124" s="65" t="s">
        <v>3985</v>
      </c>
      <c r="L124" s="65" t="s">
        <v>61</v>
      </c>
      <c r="M124" s="65" t="s">
        <v>62</v>
      </c>
      <c r="N124" s="68" t="s">
        <v>3343</v>
      </c>
      <c r="O124" s="65" t="s">
        <v>62</v>
      </c>
      <c r="P124" s="65" t="s">
        <v>61</v>
      </c>
      <c r="Q124" s="65" t="s">
        <v>61</v>
      </c>
      <c r="R124" s="65" t="s">
        <v>61</v>
      </c>
      <c r="S124" s="65" t="s">
        <v>61</v>
      </c>
      <c r="T124" s="65" t="s">
        <v>62</v>
      </c>
      <c r="U124" s="65" t="s">
        <v>62</v>
      </c>
      <c r="V124" s="65" t="s">
        <v>62</v>
      </c>
      <c r="W124" s="65" t="s">
        <v>61</v>
      </c>
      <c r="X124" s="65" t="s">
        <v>138</v>
      </c>
      <c r="Y124" s="65" t="s">
        <v>76</v>
      </c>
      <c r="Z124" s="68" t="s">
        <v>3343</v>
      </c>
      <c r="AA124" s="65" t="s">
        <v>62</v>
      </c>
      <c r="AB124" s="65" t="s">
        <v>64</v>
      </c>
      <c r="AC124" s="65" t="s">
        <v>77</v>
      </c>
      <c r="AD124" s="65" t="s">
        <v>3343</v>
      </c>
      <c r="AE124" s="65" t="s">
        <v>62</v>
      </c>
      <c r="AF124" s="65" t="s">
        <v>62</v>
      </c>
      <c r="AG124" s="65" t="s">
        <v>61</v>
      </c>
      <c r="AH124" s="65" t="s">
        <v>3343</v>
      </c>
      <c r="AI124" s="65" t="s">
        <v>62</v>
      </c>
      <c r="AJ124" s="65" t="s">
        <v>66</v>
      </c>
      <c r="AK124" s="65" t="s">
        <v>72</v>
      </c>
      <c r="AL124" s="65" t="s">
        <v>3343</v>
      </c>
      <c r="AM124" s="65" t="s">
        <v>62</v>
      </c>
      <c r="AN124" s="59"/>
      <c r="AO124" s="59"/>
      <c r="AP124" s="59"/>
      <c r="AQ124" s="59"/>
      <c r="AR124" s="59"/>
      <c r="AS124" s="59"/>
      <c r="AT124" s="59"/>
      <c r="AU124" s="60"/>
    </row>
    <row r="125" spans="1:47" ht="134.25">
      <c r="A125" s="65" t="s">
        <v>3611</v>
      </c>
      <c r="B125" s="65" t="s">
        <v>3186</v>
      </c>
      <c r="C125" s="65" t="s">
        <v>121</v>
      </c>
      <c r="D125" s="65" t="s">
        <v>122</v>
      </c>
      <c r="E125" s="65" t="s">
        <v>49</v>
      </c>
      <c r="F125" s="65" t="s">
        <v>114</v>
      </c>
      <c r="G125" s="65" t="s">
        <v>2694</v>
      </c>
      <c r="H125" s="65" t="s">
        <v>115</v>
      </c>
      <c r="I125" s="65" t="s">
        <v>123</v>
      </c>
      <c r="J125" s="65" t="s">
        <v>3984</v>
      </c>
      <c r="K125" s="65" t="s">
        <v>19</v>
      </c>
      <c r="L125" s="65" t="s">
        <v>62</v>
      </c>
      <c r="M125" s="65" t="s">
        <v>62</v>
      </c>
      <c r="N125" s="65" t="s">
        <v>62</v>
      </c>
      <c r="O125" s="65" t="s">
        <v>61</v>
      </c>
      <c r="P125" s="65" t="s">
        <v>61</v>
      </c>
      <c r="Q125" s="65" t="s">
        <v>61</v>
      </c>
      <c r="R125" s="65" t="s">
        <v>61</v>
      </c>
      <c r="S125" s="65" t="s">
        <v>61</v>
      </c>
      <c r="T125" s="65" t="s">
        <v>62</v>
      </c>
      <c r="U125" s="65" t="s">
        <v>62</v>
      </c>
      <c r="V125" s="65" t="s">
        <v>62</v>
      </c>
      <c r="W125" s="65" t="s">
        <v>61</v>
      </c>
      <c r="X125" s="65" t="s">
        <v>3424</v>
      </c>
      <c r="Y125" s="65" t="s">
        <v>3424</v>
      </c>
      <c r="Z125" s="65" t="s">
        <v>3424</v>
      </c>
      <c r="AA125" s="65" t="s">
        <v>61</v>
      </c>
      <c r="AB125" s="65" t="s">
        <v>125</v>
      </c>
      <c r="AC125" s="65" t="s">
        <v>77</v>
      </c>
      <c r="AD125" s="65" t="s">
        <v>3343</v>
      </c>
      <c r="AE125" s="65" t="s">
        <v>62</v>
      </c>
      <c r="AF125" s="65" t="s">
        <v>61</v>
      </c>
      <c r="AG125" s="65" t="s">
        <v>61</v>
      </c>
      <c r="AH125" s="65" t="s">
        <v>61</v>
      </c>
      <c r="AI125" s="65" t="s">
        <v>61</v>
      </c>
      <c r="AJ125" s="65" t="s">
        <v>72</v>
      </c>
      <c r="AK125" s="65" t="s">
        <v>72</v>
      </c>
      <c r="AL125" s="65" t="s">
        <v>72</v>
      </c>
      <c r="AM125" s="65" t="s">
        <v>61</v>
      </c>
      <c r="AN125" s="62"/>
      <c r="AO125" s="62"/>
      <c r="AP125" s="62"/>
      <c r="AQ125" s="62"/>
      <c r="AR125" s="62"/>
      <c r="AS125" s="62"/>
      <c r="AT125" s="62"/>
      <c r="AU125" s="63"/>
    </row>
    <row r="126" spans="1:47" ht="200.25">
      <c r="A126" s="65" t="s">
        <v>3614</v>
      </c>
      <c r="B126" s="65" t="s">
        <v>3187</v>
      </c>
      <c r="C126" s="65" t="s">
        <v>121</v>
      </c>
      <c r="D126" s="65" t="s">
        <v>143</v>
      </c>
      <c r="E126" s="65" t="s">
        <v>49</v>
      </c>
      <c r="F126" s="65" t="s">
        <v>114</v>
      </c>
      <c r="G126" s="65" t="s">
        <v>3983</v>
      </c>
      <c r="H126" s="65" t="s">
        <v>115</v>
      </c>
      <c r="I126" s="65" t="s">
        <v>144</v>
      </c>
      <c r="J126" s="65" t="s">
        <v>3984</v>
      </c>
      <c r="K126" s="65" t="s">
        <v>3985</v>
      </c>
      <c r="L126" s="65" t="s">
        <v>61</v>
      </c>
      <c r="M126" s="65" t="s">
        <v>62</v>
      </c>
      <c r="N126" s="68" t="s">
        <v>3343</v>
      </c>
      <c r="O126" s="65" t="s">
        <v>62</v>
      </c>
      <c r="P126" s="65" t="s">
        <v>61</v>
      </c>
      <c r="Q126" s="65" t="s">
        <v>61</v>
      </c>
      <c r="R126" s="65" t="s">
        <v>61</v>
      </c>
      <c r="S126" s="65" t="s">
        <v>61</v>
      </c>
      <c r="T126" s="65" t="s">
        <v>62</v>
      </c>
      <c r="U126" s="65" t="s">
        <v>62</v>
      </c>
      <c r="V126" s="65" t="s">
        <v>62</v>
      </c>
      <c r="W126" s="65" t="s">
        <v>61</v>
      </c>
      <c r="X126" s="65" t="s">
        <v>3511</v>
      </c>
      <c r="Y126" s="65" t="s">
        <v>3449</v>
      </c>
      <c r="Z126" s="68" t="s">
        <v>3343</v>
      </c>
      <c r="AA126" s="65" t="s">
        <v>62</v>
      </c>
      <c r="AB126" s="65" t="s">
        <v>64</v>
      </c>
      <c r="AC126" s="65" t="s">
        <v>77</v>
      </c>
      <c r="AD126" s="65" t="s">
        <v>3343</v>
      </c>
      <c r="AE126" s="65" t="s">
        <v>62</v>
      </c>
      <c r="AF126" s="65" t="s">
        <v>62</v>
      </c>
      <c r="AG126" s="65" t="s">
        <v>61</v>
      </c>
      <c r="AH126" s="65" t="s">
        <v>3343</v>
      </c>
      <c r="AI126" s="65" t="s">
        <v>62</v>
      </c>
      <c r="AJ126" s="65" t="s">
        <v>66</v>
      </c>
      <c r="AK126" s="65" t="s">
        <v>72</v>
      </c>
      <c r="AL126" s="65" t="s">
        <v>3343</v>
      </c>
      <c r="AM126" s="65" t="s">
        <v>62</v>
      </c>
      <c r="AN126" s="59"/>
      <c r="AO126" s="59"/>
      <c r="AP126" s="59"/>
      <c r="AQ126" s="59"/>
      <c r="AR126" s="59"/>
      <c r="AS126" s="59"/>
      <c r="AT126" s="59"/>
      <c r="AU126" s="60"/>
    </row>
    <row r="127" spans="1:47" ht="150.75">
      <c r="A127" s="65" t="s">
        <v>3615</v>
      </c>
      <c r="B127" s="65" t="s">
        <v>3186</v>
      </c>
      <c r="C127" s="65" t="s">
        <v>121</v>
      </c>
      <c r="D127" s="65" t="s">
        <v>132</v>
      </c>
      <c r="E127" s="65" t="s">
        <v>49</v>
      </c>
      <c r="F127" s="65" t="s">
        <v>114</v>
      </c>
      <c r="G127" s="65" t="s">
        <v>2694</v>
      </c>
      <c r="H127" s="65" t="s">
        <v>115</v>
      </c>
      <c r="I127" s="65" t="s">
        <v>133</v>
      </c>
      <c r="J127" s="65" t="s">
        <v>3984</v>
      </c>
      <c r="K127" s="65" t="s">
        <v>19</v>
      </c>
      <c r="L127" s="65" t="s">
        <v>62</v>
      </c>
      <c r="M127" s="65" t="s">
        <v>62</v>
      </c>
      <c r="N127" s="65" t="s">
        <v>62</v>
      </c>
      <c r="O127" s="65" t="s">
        <v>61</v>
      </c>
      <c r="P127" s="65" t="s">
        <v>61</v>
      </c>
      <c r="Q127" s="65" t="s">
        <v>61</v>
      </c>
      <c r="R127" s="65" t="s">
        <v>61</v>
      </c>
      <c r="S127" s="65" t="s">
        <v>61</v>
      </c>
      <c r="T127" s="65" t="s">
        <v>62</v>
      </c>
      <c r="U127" s="65" t="s">
        <v>62</v>
      </c>
      <c r="V127" s="65" t="s">
        <v>62</v>
      </c>
      <c r="W127" s="65" t="s">
        <v>61</v>
      </c>
      <c r="X127" s="65" t="s">
        <v>3424</v>
      </c>
      <c r="Y127" s="65" t="s">
        <v>3424</v>
      </c>
      <c r="Z127" s="65" t="s">
        <v>3424</v>
      </c>
      <c r="AA127" s="65" t="s">
        <v>61</v>
      </c>
      <c r="AB127" s="65" t="s">
        <v>125</v>
      </c>
      <c r="AC127" s="65" t="s">
        <v>77</v>
      </c>
      <c r="AD127" s="65" t="s">
        <v>3343</v>
      </c>
      <c r="AE127" s="65" t="s">
        <v>62</v>
      </c>
      <c r="AF127" s="65" t="s">
        <v>61</v>
      </c>
      <c r="AG127" s="65" t="s">
        <v>61</v>
      </c>
      <c r="AH127" s="65" t="s">
        <v>61</v>
      </c>
      <c r="AI127" s="65" t="s">
        <v>61</v>
      </c>
      <c r="AJ127" s="65" t="s">
        <v>72</v>
      </c>
      <c r="AK127" s="65" t="s">
        <v>72</v>
      </c>
      <c r="AL127" s="65" t="s">
        <v>72</v>
      </c>
      <c r="AM127" s="65" t="s">
        <v>61</v>
      </c>
      <c r="AN127" s="62"/>
      <c r="AO127" s="62"/>
      <c r="AP127" s="62"/>
      <c r="AQ127" s="62"/>
      <c r="AR127" s="62"/>
      <c r="AS127" s="62"/>
      <c r="AT127" s="62"/>
      <c r="AU127" s="63"/>
    </row>
    <row r="128" spans="1:47" ht="134.25">
      <c r="A128" s="65" t="s">
        <v>3616</v>
      </c>
      <c r="B128" s="65" t="s">
        <v>3186</v>
      </c>
      <c r="C128" s="65" t="s">
        <v>121</v>
      </c>
      <c r="D128" s="65" t="s">
        <v>141</v>
      </c>
      <c r="E128" s="65" t="s">
        <v>49</v>
      </c>
      <c r="F128" s="65" t="s">
        <v>114</v>
      </c>
      <c r="G128" s="65" t="s">
        <v>2694</v>
      </c>
      <c r="H128" s="65" t="s">
        <v>115</v>
      </c>
      <c r="I128" s="65" t="s">
        <v>142</v>
      </c>
      <c r="J128" s="65" t="s">
        <v>3984</v>
      </c>
      <c r="K128" s="65" t="s">
        <v>19</v>
      </c>
      <c r="L128" s="65" t="s">
        <v>62</v>
      </c>
      <c r="M128" s="65" t="s">
        <v>62</v>
      </c>
      <c r="N128" s="65" t="s">
        <v>62</v>
      </c>
      <c r="O128" s="65" t="s">
        <v>61</v>
      </c>
      <c r="P128" s="65" t="s">
        <v>61</v>
      </c>
      <c r="Q128" s="65" t="s">
        <v>61</v>
      </c>
      <c r="R128" s="65" t="s">
        <v>61</v>
      </c>
      <c r="S128" s="65" t="s">
        <v>61</v>
      </c>
      <c r="T128" s="65" t="s">
        <v>62</v>
      </c>
      <c r="U128" s="65" t="s">
        <v>62</v>
      </c>
      <c r="V128" s="65" t="s">
        <v>62</v>
      </c>
      <c r="W128" s="65" t="s">
        <v>61</v>
      </c>
      <c r="X128" s="65" t="s">
        <v>3424</v>
      </c>
      <c r="Y128" s="65" t="s">
        <v>3424</v>
      </c>
      <c r="Z128" s="65" t="s">
        <v>3424</v>
      </c>
      <c r="AA128" s="65" t="s">
        <v>61</v>
      </c>
      <c r="AB128" s="65" t="s">
        <v>125</v>
      </c>
      <c r="AC128" s="65" t="s">
        <v>77</v>
      </c>
      <c r="AD128" s="65" t="s">
        <v>3343</v>
      </c>
      <c r="AE128" s="65" t="s">
        <v>62</v>
      </c>
      <c r="AF128" s="65" t="s">
        <v>61</v>
      </c>
      <c r="AG128" s="65" t="s">
        <v>61</v>
      </c>
      <c r="AH128" s="65" t="s">
        <v>61</v>
      </c>
      <c r="AI128" s="65" t="s">
        <v>61</v>
      </c>
      <c r="AJ128" s="65" t="s">
        <v>72</v>
      </c>
      <c r="AK128" s="65" t="s">
        <v>72</v>
      </c>
      <c r="AL128" s="65" t="s">
        <v>72</v>
      </c>
      <c r="AM128" s="65" t="s">
        <v>61</v>
      </c>
      <c r="AN128" s="59"/>
      <c r="AO128" s="59"/>
      <c r="AP128" s="59"/>
      <c r="AQ128" s="59"/>
      <c r="AR128" s="59"/>
      <c r="AS128" s="59"/>
      <c r="AT128" s="59"/>
      <c r="AU128" s="60"/>
    </row>
    <row r="129" spans="1:47" ht="200.25">
      <c r="A129" s="65" t="s">
        <v>3625</v>
      </c>
      <c r="B129" s="65" t="s">
        <v>3192</v>
      </c>
      <c r="C129" s="65" t="s">
        <v>1379</v>
      </c>
      <c r="D129" s="65" t="s">
        <v>1385</v>
      </c>
      <c r="E129" s="65" t="s">
        <v>1351</v>
      </c>
      <c r="F129" s="65" t="s">
        <v>51</v>
      </c>
      <c r="G129" s="65" t="s">
        <v>3983</v>
      </c>
      <c r="H129" s="65" t="s">
        <v>1373</v>
      </c>
      <c r="I129" s="65" t="s">
        <v>1386</v>
      </c>
      <c r="J129" s="65" t="s">
        <v>3984</v>
      </c>
      <c r="K129" s="65" t="s">
        <v>3985</v>
      </c>
      <c r="L129" s="65" t="s">
        <v>61</v>
      </c>
      <c r="M129" s="65" t="s">
        <v>62</v>
      </c>
      <c r="N129" s="68" t="s">
        <v>3343</v>
      </c>
      <c r="O129" s="65" t="s">
        <v>62</v>
      </c>
      <c r="P129" s="65" t="s">
        <v>61</v>
      </c>
      <c r="Q129" s="65" t="s">
        <v>61</v>
      </c>
      <c r="R129" s="65" t="s">
        <v>61</v>
      </c>
      <c r="S129" s="65" t="s">
        <v>61</v>
      </c>
      <c r="T129" s="65" t="s">
        <v>62</v>
      </c>
      <c r="U129" s="65" t="s">
        <v>62</v>
      </c>
      <c r="V129" s="65" t="s">
        <v>62</v>
      </c>
      <c r="W129" s="65" t="s">
        <v>61</v>
      </c>
      <c r="X129" s="65" t="s">
        <v>63</v>
      </c>
      <c r="Y129" s="65" t="s">
        <v>76</v>
      </c>
      <c r="Z129" s="68" t="s">
        <v>3343</v>
      </c>
      <c r="AA129" s="65" t="s">
        <v>62</v>
      </c>
      <c r="AB129" s="65" t="s">
        <v>64</v>
      </c>
      <c r="AC129" s="65" t="s">
        <v>77</v>
      </c>
      <c r="AD129" s="65" t="s">
        <v>3343</v>
      </c>
      <c r="AE129" s="65" t="s">
        <v>62</v>
      </c>
      <c r="AF129" s="65" t="s">
        <v>62</v>
      </c>
      <c r="AG129" s="65" t="s">
        <v>61</v>
      </c>
      <c r="AH129" s="65" t="s">
        <v>3343</v>
      </c>
      <c r="AI129" s="65" t="s">
        <v>62</v>
      </c>
      <c r="AJ129" s="65" t="s">
        <v>66</v>
      </c>
      <c r="AK129" s="65" t="s">
        <v>72</v>
      </c>
      <c r="AL129" s="65" t="s">
        <v>3343</v>
      </c>
      <c r="AM129" s="65" t="s">
        <v>62</v>
      </c>
      <c r="AN129" s="62"/>
      <c r="AO129" s="62"/>
      <c r="AP129" s="62"/>
      <c r="AQ129" s="62"/>
      <c r="AR129" s="62"/>
      <c r="AS129" s="62"/>
      <c r="AT129" s="62"/>
      <c r="AU129" s="63"/>
    </row>
    <row r="130" spans="1:47" ht="168">
      <c r="A130" s="65" t="s">
        <v>3627</v>
      </c>
      <c r="B130" s="65" t="s">
        <v>3187</v>
      </c>
      <c r="C130" s="65" t="s">
        <v>1379</v>
      </c>
      <c r="D130" s="65" t="s">
        <v>1390</v>
      </c>
      <c r="E130" s="65" t="s">
        <v>1351</v>
      </c>
      <c r="F130" s="65" t="s">
        <v>51</v>
      </c>
      <c r="G130" s="65" t="s">
        <v>3983</v>
      </c>
      <c r="H130" s="65" t="s">
        <v>1373</v>
      </c>
      <c r="I130" s="65" t="s">
        <v>1391</v>
      </c>
      <c r="J130" s="65" t="s">
        <v>3984</v>
      </c>
      <c r="K130" s="65" t="s">
        <v>3992</v>
      </c>
      <c r="L130" s="65" t="s">
        <v>102</v>
      </c>
      <c r="M130" s="65" t="s">
        <v>102</v>
      </c>
      <c r="N130" s="65" t="s">
        <v>102</v>
      </c>
      <c r="O130" s="65" t="s">
        <v>61</v>
      </c>
      <c r="P130" s="65" t="s">
        <v>61</v>
      </c>
      <c r="Q130" s="65" t="s">
        <v>61</v>
      </c>
      <c r="R130" s="65" t="s">
        <v>61</v>
      </c>
      <c r="S130" s="65" t="s">
        <v>61</v>
      </c>
      <c r="T130" s="65" t="s">
        <v>62</v>
      </c>
      <c r="U130" s="65" t="s">
        <v>62</v>
      </c>
      <c r="V130" s="65" t="s">
        <v>62</v>
      </c>
      <c r="W130" s="65" t="s">
        <v>61</v>
      </c>
      <c r="X130" s="65" t="s">
        <v>3607</v>
      </c>
      <c r="Y130" s="65" t="s">
        <v>138</v>
      </c>
      <c r="Z130" s="68" t="s">
        <v>3343</v>
      </c>
      <c r="AA130" s="65" t="s">
        <v>62</v>
      </c>
      <c r="AB130" s="65" t="s">
        <v>64</v>
      </c>
      <c r="AC130" s="65" t="s">
        <v>125</v>
      </c>
      <c r="AD130" s="65" t="s">
        <v>3343</v>
      </c>
      <c r="AE130" s="65" t="s">
        <v>62</v>
      </c>
      <c r="AF130" s="65" t="s">
        <v>62</v>
      </c>
      <c r="AG130" s="65" t="s">
        <v>62</v>
      </c>
      <c r="AH130" s="65" t="s">
        <v>62</v>
      </c>
      <c r="AI130" s="65" t="s">
        <v>61</v>
      </c>
      <c r="AJ130" s="65" t="s">
        <v>162</v>
      </c>
      <c r="AK130" s="65" t="s">
        <v>162</v>
      </c>
      <c r="AL130" s="65" t="s">
        <v>162</v>
      </c>
      <c r="AM130" s="65" t="s">
        <v>61</v>
      </c>
      <c r="AN130" s="59"/>
      <c r="AO130" s="59"/>
      <c r="AP130" s="59"/>
      <c r="AQ130" s="59"/>
      <c r="AR130" s="59"/>
      <c r="AS130" s="59"/>
      <c r="AT130" s="59"/>
      <c r="AU130" s="60"/>
    </row>
    <row r="131" spans="1:47" ht="168">
      <c r="A131" s="65" t="s">
        <v>3628</v>
      </c>
      <c r="B131" s="65" t="s">
        <v>3187</v>
      </c>
      <c r="C131" s="65" t="s">
        <v>1379</v>
      </c>
      <c r="D131" s="65" t="s">
        <v>1382</v>
      </c>
      <c r="E131" s="65" t="s">
        <v>1351</v>
      </c>
      <c r="F131" s="65" t="s">
        <v>51</v>
      </c>
      <c r="G131" s="65" t="s">
        <v>3983</v>
      </c>
      <c r="H131" s="65" t="s">
        <v>1373</v>
      </c>
      <c r="I131" s="65" t="s">
        <v>1383</v>
      </c>
      <c r="J131" s="65" t="s">
        <v>3984</v>
      </c>
      <c r="K131" s="65" t="s">
        <v>4007</v>
      </c>
      <c r="L131" s="65" t="s">
        <v>61</v>
      </c>
      <c r="M131" s="65" t="s">
        <v>62</v>
      </c>
      <c r="N131" s="68" t="s">
        <v>3343</v>
      </c>
      <c r="O131" s="65" t="s">
        <v>62</v>
      </c>
      <c r="P131" s="65" t="s">
        <v>61</v>
      </c>
      <c r="Q131" s="65" t="s">
        <v>61</v>
      </c>
      <c r="R131" s="65" t="s">
        <v>61</v>
      </c>
      <c r="S131" s="65" t="s">
        <v>61</v>
      </c>
      <c r="T131" s="65" t="s">
        <v>62</v>
      </c>
      <c r="U131" s="65" t="s">
        <v>62</v>
      </c>
      <c r="V131" s="65" t="s">
        <v>62</v>
      </c>
      <c r="W131" s="65" t="s">
        <v>61</v>
      </c>
      <c r="X131" s="65" t="s">
        <v>63</v>
      </c>
      <c r="Y131" s="65" t="s">
        <v>138</v>
      </c>
      <c r="Z131" s="68" t="s">
        <v>3343</v>
      </c>
      <c r="AA131" s="65" t="s">
        <v>62</v>
      </c>
      <c r="AB131" s="65" t="s">
        <v>64</v>
      </c>
      <c r="AC131" s="65" t="s">
        <v>125</v>
      </c>
      <c r="AD131" s="65" t="s">
        <v>3343</v>
      </c>
      <c r="AE131" s="65" t="s">
        <v>62</v>
      </c>
      <c r="AF131" s="65" t="s">
        <v>62</v>
      </c>
      <c r="AG131" s="65" t="s">
        <v>62</v>
      </c>
      <c r="AH131" s="65" t="s">
        <v>62</v>
      </c>
      <c r="AI131" s="65" t="s">
        <v>61</v>
      </c>
      <c r="AJ131" s="65" t="s">
        <v>66</v>
      </c>
      <c r="AK131" s="65" t="s">
        <v>72</v>
      </c>
      <c r="AL131" s="65" t="s">
        <v>3343</v>
      </c>
      <c r="AM131" s="65" t="s">
        <v>62</v>
      </c>
      <c r="AN131" s="62"/>
      <c r="AO131" s="62"/>
      <c r="AP131" s="62"/>
      <c r="AQ131" s="62"/>
      <c r="AR131" s="62"/>
      <c r="AS131" s="62"/>
      <c r="AT131" s="62"/>
      <c r="AU131" s="63"/>
    </row>
    <row r="132" spans="1:47" ht="200.25">
      <c r="A132" s="65" t="s">
        <v>3630</v>
      </c>
      <c r="B132" s="65" t="s">
        <v>3186</v>
      </c>
      <c r="C132" s="65" t="s">
        <v>1379</v>
      </c>
      <c r="D132" s="65" t="s">
        <v>1388</v>
      </c>
      <c r="E132" s="65" t="s">
        <v>1351</v>
      </c>
      <c r="F132" s="65" t="s">
        <v>51</v>
      </c>
      <c r="G132" s="65" t="s">
        <v>51</v>
      </c>
      <c r="H132" s="65" t="s">
        <v>1373</v>
      </c>
      <c r="I132" s="65" t="s">
        <v>1389</v>
      </c>
      <c r="J132" s="65" t="s">
        <v>3984</v>
      </c>
      <c r="K132" s="65" t="s">
        <v>3985</v>
      </c>
      <c r="L132" s="65" t="s">
        <v>62</v>
      </c>
      <c r="M132" s="65" t="s">
        <v>61</v>
      </c>
      <c r="N132" s="68" t="s">
        <v>3343</v>
      </c>
      <c r="O132" s="65" t="s">
        <v>62</v>
      </c>
      <c r="P132" s="65" t="s">
        <v>61</v>
      </c>
      <c r="Q132" s="65" t="s">
        <v>61</v>
      </c>
      <c r="R132" s="65" t="s">
        <v>61</v>
      </c>
      <c r="S132" s="65" t="s">
        <v>61</v>
      </c>
      <c r="T132" s="65" t="s">
        <v>62</v>
      </c>
      <c r="U132" s="65" t="s">
        <v>62</v>
      </c>
      <c r="V132" s="65" t="s">
        <v>62</v>
      </c>
      <c r="W132" s="65" t="s">
        <v>61</v>
      </c>
      <c r="X132" s="65" t="s">
        <v>76</v>
      </c>
      <c r="Y132" s="65" t="s">
        <v>138</v>
      </c>
      <c r="Z132" s="68" t="s">
        <v>3343</v>
      </c>
      <c r="AA132" s="65" t="s">
        <v>62</v>
      </c>
      <c r="AB132" s="65" t="s">
        <v>77</v>
      </c>
      <c r="AC132" s="65" t="s">
        <v>125</v>
      </c>
      <c r="AD132" s="65" t="s">
        <v>3343</v>
      </c>
      <c r="AE132" s="65" t="s">
        <v>62</v>
      </c>
      <c r="AF132" s="65" t="s">
        <v>61</v>
      </c>
      <c r="AG132" s="65" t="s">
        <v>62</v>
      </c>
      <c r="AH132" s="65" t="s">
        <v>3343</v>
      </c>
      <c r="AI132" s="65" t="s">
        <v>62</v>
      </c>
      <c r="AJ132" s="65" t="s">
        <v>72</v>
      </c>
      <c r="AK132" s="65" t="s">
        <v>66</v>
      </c>
      <c r="AL132" s="65" t="s">
        <v>3343</v>
      </c>
      <c r="AM132" s="65" t="s">
        <v>62</v>
      </c>
      <c r="AN132" s="59"/>
      <c r="AO132" s="59"/>
      <c r="AP132" s="59"/>
      <c r="AQ132" s="59"/>
      <c r="AR132" s="59"/>
      <c r="AS132" s="59"/>
      <c r="AT132" s="59"/>
      <c r="AU132" s="60"/>
    </row>
    <row r="133" spans="1:47" ht="168">
      <c r="A133" s="65" t="s">
        <v>3632</v>
      </c>
      <c r="B133" s="65" t="s">
        <v>3192</v>
      </c>
      <c r="C133" s="65" t="s">
        <v>2659</v>
      </c>
      <c r="D133" s="65" t="s">
        <v>2667</v>
      </c>
      <c r="E133" s="65" t="s">
        <v>2617</v>
      </c>
      <c r="F133" s="65" t="s">
        <v>149</v>
      </c>
      <c r="G133" s="65" t="s">
        <v>3983</v>
      </c>
      <c r="H133" s="65" t="s">
        <v>2654</v>
      </c>
      <c r="I133" s="65" t="s">
        <v>3175</v>
      </c>
      <c r="J133" s="65" t="s">
        <v>3984</v>
      </c>
      <c r="K133" s="65" t="s">
        <v>3992</v>
      </c>
      <c r="L133" s="65" t="s">
        <v>62</v>
      </c>
      <c r="M133" s="65" t="s">
        <v>62</v>
      </c>
      <c r="N133" s="65" t="s">
        <v>62</v>
      </c>
      <c r="O133" s="65" t="s">
        <v>61</v>
      </c>
      <c r="P133" s="65" t="s">
        <v>61</v>
      </c>
      <c r="Q133" s="65" t="s">
        <v>61</v>
      </c>
      <c r="R133" s="65" t="s">
        <v>61</v>
      </c>
      <c r="S133" s="65" t="s">
        <v>61</v>
      </c>
      <c r="T133" s="65" t="s">
        <v>62</v>
      </c>
      <c r="U133" s="65" t="s">
        <v>62</v>
      </c>
      <c r="V133" s="65" t="s">
        <v>62</v>
      </c>
      <c r="W133" s="65" t="s">
        <v>61</v>
      </c>
      <c r="X133" s="65" t="s">
        <v>3770</v>
      </c>
      <c r="Y133" s="65" t="s">
        <v>76</v>
      </c>
      <c r="Z133" s="68" t="s">
        <v>3343</v>
      </c>
      <c r="AA133" s="65" t="s">
        <v>62</v>
      </c>
      <c r="AB133" s="65" t="s">
        <v>125</v>
      </c>
      <c r="AC133" s="65" t="s">
        <v>77</v>
      </c>
      <c r="AD133" s="65" t="s">
        <v>3343</v>
      </c>
      <c r="AE133" s="65" t="s">
        <v>62</v>
      </c>
      <c r="AF133" s="65" t="s">
        <v>61</v>
      </c>
      <c r="AG133" s="65" t="s">
        <v>61</v>
      </c>
      <c r="AH133" s="65" t="s">
        <v>61</v>
      </c>
      <c r="AI133" s="65" t="s">
        <v>61</v>
      </c>
      <c r="AJ133" s="65" t="s">
        <v>72</v>
      </c>
      <c r="AK133" s="65" t="s">
        <v>72</v>
      </c>
      <c r="AL133" s="65" t="s">
        <v>72</v>
      </c>
      <c r="AM133" s="65" t="s">
        <v>61</v>
      </c>
      <c r="AN133" s="62"/>
      <c r="AO133" s="62"/>
      <c r="AP133" s="62"/>
      <c r="AQ133" s="62"/>
      <c r="AR133" s="62"/>
      <c r="AS133" s="62"/>
      <c r="AT133" s="62"/>
      <c r="AU133" s="63"/>
    </row>
    <row r="134" spans="1:47" ht="168">
      <c r="A134" s="65" t="s">
        <v>3633</v>
      </c>
      <c r="B134" s="65" t="s">
        <v>3187</v>
      </c>
      <c r="C134" s="65" t="s">
        <v>2659</v>
      </c>
      <c r="D134" s="65" t="s">
        <v>2663</v>
      </c>
      <c r="E134" s="65" t="s">
        <v>2617</v>
      </c>
      <c r="F134" s="65" t="s">
        <v>149</v>
      </c>
      <c r="G134" s="65" t="s">
        <v>3983</v>
      </c>
      <c r="H134" s="65" t="s">
        <v>2654</v>
      </c>
      <c r="I134" s="65" t="s">
        <v>3173</v>
      </c>
      <c r="J134" s="65" t="s">
        <v>3984</v>
      </c>
      <c r="K134" s="65" t="s">
        <v>3992</v>
      </c>
      <c r="L134" s="65" t="s">
        <v>62</v>
      </c>
      <c r="M134" s="65" t="s">
        <v>62</v>
      </c>
      <c r="N134" s="65" t="s">
        <v>62</v>
      </c>
      <c r="O134" s="65" t="s">
        <v>61</v>
      </c>
      <c r="P134" s="65" t="s">
        <v>61</v>
      </c>
      <c r="Q134" s="65" t="s">
        <v>61</v>
      </c>
      <c r="R134" s="65" t="s">
        <v>61</v>
      </c>
      <c r="S134" s="65" t="s">
        <v>61</v>
      </c>
      <c r="T134" s="65" t="s">
        <v>62</v>
      </c>
      <c r="U134" s="65" t="s">
        <v>62</v>
      </c>
      <c r="V134" s="65" t="s">
        <v>62</v>
      </c>
      <c r="W134" s="65" t="s">
        <v>61</v>
      </c>
      <c r="X134" s="65" t="s">
        <v>4011</v>
      </c>
      <c r="Y134" s="65" t="s">
        <v>76</v>
      </c>
      <c r="Z134" s="68" t="s">
        <v>3343</v>
      </c>
      <c r="AA134" s="65" t="s">
        <v>62</v>
      </c>
      <c r="AB134" s="65" t="s">
        <v>125</v>
      </c>
      <c r="AC134" s="65" t="s">
        <v>77</v>
      </c>
      <c r="AD134" s="65" t="s">
        <v>3343</v>
      </c>
      <c r="AE134" s="65" t="s">
        <v>62</v>
      </c>
      <c r="AF134" s="65" t="s">
        <v>61</v>
      </c>
      <c r="AG134" s="65" t="s">
        <v>61</v>
      </c>
      <c r="AH134" s="65" t="s">
        <v>61</v>
      </c>
      <c r="AI134" s="65" t="s">
        <v>61</v>
      </c>
      <c r="AJ134" s="65" t="s">
        <v>72</v>
      </c>
      <c r="AK134" s="65" t="s">
        <v>72</v>
      </c>
      <c r="AL134" s="65" t="s">
        <v>72</v>
      </c>
      <c r="AM134" s="65" t="s">
        <v>61</v>
      </c>
      <c r="AN134" s="59"/>
      <c r="AO134" s="59"/>
      <c r="AP134" s="59"/>
      <c r="AQ134" s="59"/>
      <c r="AR134" s="59"/>
      <c r="AS134" s="59"/>
      <c r="AT134" s="59"/>
      <c r="AU134" s="60"/>
    </row>
    <row r="135" spans="1:47" ht="168">
      <c r="A135" s="65" t="s">
        <v>3634</v>
      </c>
      <c r="B135" s="65" t="s">
        <v>3186</v>
      </c>
      <c r="C135" s="65" t="s">
        <v>2659</v>
      </c>
      <c r="D135" s="65" t="s">
        <v>2660</v>
      </c>
      <c r="E135" s="65" t="s">
        <v>2617</v>
      </c>
      <c r="F135" s="65" t="s">
        <v>149</v>
      </c>
      <c r="G135" s="65" t="s">
        <v>2704</v>
      </c>
      <c r="H135" s="65" t="s">
        <v>2654</v>
      </c>
      <c r="I135" s="65" t="s">
        <v>3171</v>
      </c>
      <c r="J135" s="65" t="s">
        <v>3984</v>
      </c>
      <c r="K135" s="65" t="s">
        <v>3992</v>
      </c>
      <c r="L135" s="65" t="s">
        <v>62</v>
      </c>
      <c r="M135" s="65" t="s">
        <v>62</v>
      </c>
      <c r="N135" s="65" t="s">
        <v>62</v>
      </c>
      <c r="O135" s="65" t="s">
        <v>61</v>
      </c>
      <c r="P135" s="65" t="s">
        <v>61</v>
      </c>
      <c r="Q135" s="65" t="s">
        <v>61</v>
      </c>
      <c r="R135" s="65" t="s">
        <v>61</v>
      </c>
      <c r="S135" s="65" t="s">
        <v>61</v>
      </c>
      <c r="T135" s="65" t="s">
        <v>62</v>
      </c>
      <c r="U135" s="65" t="s">
        <v>62</v>
      </c>
      <c r="V135" s="65" t="s">
        <v>62</v>
      </c>
      <c r="W135" s="65" t="s">
        <v>61</v>
      </c>
      <c r="X135" s="65" t="s">
        <v>3770</v>
      </c>
      <c r="Y135" s="65" t="s">
        <v>76</v>
      </c>
      <c r="Z135" s="68" t="s">
        <v>3343</v>
      </c>
      <c r="AA135" s="65" t="s">
        <v>62</v>
      </c>
      <c r="AB135" s="65" t="s">
        <v>125</v>
      </c>
      <c r="AC135" s="65" t="s">
        <v>77</v>
      </c>
      <c r="AD135" s="65" t="s">
        <v>3343</v>
      </c>
      <c r="AE135" s="65" t="s">
        <v>62</v>
      </c>
      <c r="AF135" s="65" t="s">
        <v>61</v>
      </c>
      <c r="AG135" s="65" t="s">
        <v>61</v>
      </c>
      <c r="AH135" s="65" t="s">
        <v>61</v>
      </c>
      <c r="AI135" s="65" t="s">
        <v>61</v>
      </c>
      <c r="AJ135" s="65" t="s">
        <v>72</v>
      </c>
      <c r="AK135" s="65" t="s">
        <v>72</v>
      </c>
      <c r="AL135" s="65" t="s">
        <v>72</v>
      </c>
      <c r="AM135" s="65" t="s">
        <v>61</v>
      </c>
      <c r="AN135" s="62"/>
      <c r="AO135" s="62"/>
      <c r="AP135" s="62"/>
      <c r="AQ135" s="62"/>
      <c r="AR135" s="62"/>
      <c r="AS135" s="62"/>
      <c r="AT135" s="62"/>
      <c r="AU135" s="63"/>
    </row>
    <row r="136" spans="1:47" ht="168">
      <c r="A136" s="65" t="s">
        <v>3636</v>
      </c>
      <c r="B136" s="65" t="s">
        <v>3187</v>
      </c>
      <c r="C136" s="65" t="s">
        <v>502</v>
      </c>
      <c r="D136" s="65" t="s">
        <v>507</v>
      </c>
      <c r="E136" s="65" t="s">
        <v>436</v>
      </c>
      <c r="F136" s="65" t="s">
        <v>114</v>
      </c>
      <c r="G136" s="65" t="s">
        <v>3983</v>
      </c>
      <c r="H136" s="65" t="s">
        <v>497</v>
      </c>
      <c r="I136" s="65" t="s">
        <v>508</v>
      </c>
      <c r="J136" s="65" t="s">
        <v>3984</v>
      </c>
      <c r="K136" s="65" t="s">
        <v>3991</v>
      </c>
      <c r="L136" s="65" t="s">
        <v>62</v>
      </c>
      <c r="M136" s="65" t="s">
        <v>62</v>
      </c>
      <c r="N136" s="65" t="s">
        <v>62</v>
      </c>
      <c r="O136" s="65" t="s">
        <v>61</v>
      </c>
      <c r="P136" s="65" t="s">
        <v>61</v>
      </c>
      <c r="Q136" s="65" t="s">
        <v>61</v>
      </c>
      <c r="R136" s="65" t="s">
        <v>61</v>
      </c>
      <c r="S136" s="65" t="s">
        <v>61</v>
      </c>
      <c r="T136" s="65" t="s">
        <v>62</v>
      </c>
      <c r="U136" s="65" t="s">
        <v>62</v>
      </c>
      <c r="V136" s="65" t="s">
        <v>62</v>
      </c>
      <c r="W136" s="65" t="s">
        <v>61</v>
      </c>
      <c r="X136" s="65" t="s">
        <v>3424</v>
      </c>
      <c r="Y136" s="65" t="s">
        <v>76</v>
      </c>
      <c r="Z136" s="68" t="s">
        <v>3343</v>
      </c>
      <c r="AA136" s="65" t="s">
        <v>62</v>
      </c>
      <c r="AB136" s="65" t="s">
        <v>77</v>
      </c>
      <c r="AC136" s="65" t="s">
        <v>77</v>
      </c>
      <c r="AD136" s="65" t="s">
        <v>77</v>
      </c>
      <c r="AE136" s="65" t="s">
        <v>61</v>
      </c>
      <c r="AF136" s="65" t="s">
        <v>61</v>
      </c>
      <c r="AG136" s="65" t="s">
        <v>62</v>
      </c>
      <c r="AH136" s="65" t="s">
        <v>3343</v>
      </c>
      <c r="AI136" s="65" t="s">
        <v>62</v>
      </c>
      <c r="AJ136" s="65" t="s">
        <v>72</v>
      </c>
      <c r="AK136" s="65" t="s">
        <v>66</v>
      </c>
      <c r="AL136" s="65" t="s">
        <v>3343</v>
      </c>
      <c r="AM136" s="65" t="s">
        <v>62</v>
      </c>
      <c r="AN136" s="59"/>
      <c r="AO136" s="59"/>
      <c r="AP136" s="59"/>
      <c r="AQ136" s="59"/>
      <c r="AR136" s="59"/>
      <c r="AS136" s="59"/>
      <c r="AT136" s="59"/>
      <c r="AU136" s="60"/>
    </row>
    <row r="137" spans="1:47" ht="183.75">
      <c r="A137" s="65" t="s">
        <v>3637</v>
      </c>
      <c r="B137" s="65" t="s">
        <v>3186</v>
      </c>
      <c r="C137" s="65" t="s">
        <v>502</v>
      </c>
      <c r="D137" s="65" t="s">
        <v>503</v>
      </c>
      <c r="E137" s="65" t="s">
        <v>436</v>
      </c>
      <c r="F137" s="65" t="s">
        <v>114</v>
      </c>
      <c r="G137" s="65" t="s">
        <v>2694</v>
      </c>
      <c r="H137" s="65" t="s">
        <v>497</v>
      </c>
      <c r="I137" s="65" t="s">
        <v>504</v>
      </c>
      <c r="J137" s="65" t="s">
        <v>3984</v>
      </c>
      <c r="K137" s="65" t="s">
        <v>3998</v>
      </c>
      <c r="L137" s="65" t="s">
        <v>62</v>
      </c>
      <c r="M137" s="65" t="s">
        <v>61</v>
      </c>
      <c r="N137" s="68" t="s">
        <v>3343</v>
      </c>
      <c r="O137" s="65" t="s">
        <v>62</v>
      </c>
      <c r="P137" s="65" t="s">
        <v>61</v>
      </c>
      <c r="Q137" s="65" t="s">
        <v>61</v>
      </c>
      <c r="R137" s="65" t="s">
        <v>61</v>
      </c>
      <c r="S137" s="65" t="s">
        <v>61</v>
      </c>
      <c r="T137" s="65" t="s">
        <v>62</v>
      </c>
      <c r="U137" s="65" t="s">
        <v>62</v>
      </c>
      <c r="V137" s="65" t="s">
        <v>62</v>
      </c>
      <c r="W137" s="65" t="s">
        <v>61</v>
      </c>
      <c r="X137" s="65" t="s">
        <v>3424</v>
      </c>
      <c r="Y137" s="65" t="s">
        <v>76</v>
      </c>
      <c r="Z137" s="68" t="s">
        <v>3343</v>
      </c>
      <c r="AA137" s="65" t="s">
        <v>62</v>
      </c>
      <c r="AB137" s="65" t="s">
        <v>77</v>
      </c>
      <c r="AC137" s="65" t="s">
        <v>77</v>
      </c>
      <c r="AD137" s="65" t="s">
        <v>77</v>
      </c>
      <c r="AE137" s="65" t="s">
        <v>61</v>
      </c>
      <c r="AF137" s="65" t="s">
        <v>61</v>
      </c>
      <c r="AG137" s="65" t="s">
        <v>62</v>
      </c>
      <c r="AH137" s="65" t="s">
        <v>3343</v>
      </c>
      <c r="AI137" s="65" t="s">
        <v>62</v>
      </c>
      <c r="AJ137" s="65" t="s">
        <v>72</v>
      </c>
      <c r="AK137" s="65" t="s">
        <v>66</v>
      </c>
      <c r="AL137" s="65" t="s">
        <v>3343</v>
      </c>
      <c r="AM137" s="65" t="s">
        <v>62</v>
      </c>
      <c r="AN137" s="62"/>
      <c r="AO137" s="62"/>
      <c r="AP137" s="62"/>
      <c r="AQ137" s="62"/>
      <c r="AR137" s="62"/>
      <c r="AS137" s="62"/>
      <c r="AT137" s="62"/>
      <c r="AU137" s="63"/>
    </row>
    <row r="138" spans="1:47" ht="334.5">
      <c r="A138" s="65" t="s">
        <v>3234</v>
      </c>
      <c r="B138" s="65" t="s">
        <v>3186</v>
      </c>
      <c r="C138" s="65" t="s">
        <v>1064</v>
      </c>
      <c r="D138" s="65" t="s">
        <v>1050</v>
      </c>
      <c r="E138" s="65" t="s">
        <v>1014</v>
      </c>
      <c r="F138" s="65" t="s">
        <v>149</v>
      </c>
      <c r="G138" s="65" t="s">
        <v>2704</v>
      </c>
      <c r="H138" s="65" t="s">
        <v>1060</v>
      </c>
      <c r="I138" s="65" t="s">
        <v>1065</v>
      </c>
      <c r="J138" s="65" t="s">
        <v>3984</v>
      </c>
      <c r="K138" s="65" t="s">
        <v>3985</v>
      </c>
      <c r="L138" s="65" t="s">
        <v>61</v>
      </c>
      <c r="M138" s="65" t="s">
        <v>62</v>
      </c>
      <c r="N138" s="68" t="s">
        <v>3343</v>
      </c>
      <c r="O138" s="65" t="s">
        <v>62</v>
      </c>
      <c r="P138" s="65" t="s">
        <v>61</v>
      </c>
      <c r="Q138" s="65" t="s">
        <v>61</v>
      </c>
      <c r="R138" s="65" t="s">
        <v>61</v>
      </c>
      <c r="S138" s="65" t="s">
        <v>61</v>
      </c>
      <c r="T138" s="65" t="s">
        <v>62</v>
      </c>
      <c r="U138" s="65" t="s">
        <v>62</v>
      </c>
      <c r="V138" s="65" t="s">
        <v>62</v>
      </c>
      <c r="W138" s="65" t="s">
        <v>61</v>
      </c>
      <c r="X138" s="65" t="s">
        <v>3638</v>
      </c>
      <c r="Y138" s="65" t="s">
        <v>76</v>
      </c>
      <c r="Z138" s="68" t="s">
        <v>3343</v>
      </c>
      <c r="AA138" s="65" t="s">
        <v>62</v>
      </c>
      <c r="AB138" s="65" t="s">
        <v>64</v>
      </c>
      <c r="AC138" s="65" t="s">
        <v>77</v>
      </c>
      <c r="AD138" s="65" t="s">
        <v>3343</v>
      </c>
      <c r="AE138" s="65" t="s">
        <v>62</v>
      </c>
      <c r="AF138" s="65" t="s">
        <v>62</v>
      </c>
      <c r="AG138" s="65" t="s">
        <v>2828</v>
      </c>
      <c r="AH138" s="65" t="s">
        <v>3343</v>
      </c>
      <c r="AI138" s="65" t="s">
        <v>62</v>
      </c>
      <c r="AJ138" s="65" t="s">
        <v>66</v>
      </c>
      <c r="AK138" s="65" t="s">
        <v>72</v>
      </c>
      <c r="AL138" s="65" t="s">
        <v>3343</v>
      </c>
      <c r="AM138" s="65" t="s">
        <v>62</v>
      </c>
      <c r="AN138" s="59"/>
      <c r="AO138" s="59"/>
      <c r="AP138" s="59"/>
      <c r="AQ138" s="59"/>
      <c r="AR138" s="59"/>
      <c r="AS138" s="59"/>
      <c r="AT138" s="59"/>
      <c r="AU138" s="60"/>
    </row>
    <row r="139" spans="1:47" ht="168">
      <c r="A139" s="65" t="s">
        <v>3251</v>
      </c>
      <c r="B139" s="65" t="s">
        <v>3187</v>
      </c>
      <c r="C139" s="65" t="s">
        <v>1064</v>
      </c>
      <c r="D139" s="65" t="s">
        <v>1053</v>
      </c>
      <c r="E139" s="65" t="s">
        <v>1014</v>
      </c>
      <c r="F139" s="65" t="s">
        <v>149</v>
      </c>
      <c r="G139" s="65" t="s">
        <v>3983</v>
      </c>
      <c r="H139" s="65" t="s">
        <v>1060</v>
      </c>
      <c r="I139" s="65" t="s">
        <v>1068</v>
      </c>
      <c r="J139" s="65" t="s">
        <v>3984</v>
      </c>
      <c r="K139" s="65" t="s">
        <v>3993</v>
      </c>
      <c r="L139" s="65" t="s">
        <v>62</v>
      </c>
      <c r="M139" s="65" t="s">
        <v>62</v>
      </c>
      <c r="N139" s="65" t="s">
        <v>62</v>
      </c>
      <c r="O139" s="65" t="s">
        <v>61</v>
      </c>
      <c r="P139" s="65" t="s">
        <v>61</v>
      </c>
      <c r="Q139" s="65" t="s">
        <v>61</v>
      </c>
      <c r="R139" s="65" t="s">
        <v>61</v>
      </c>
      <c r="S139" s="65" t="s">
        <v>61</v>
      </c>
      <c r="T139" s="65" t="s">
        <v>62</v>
      </c>
      <c r="U139" s="65" t="s">
        <v>62</v>
      </c>
      <c r="V139" s="65" t="s">
        <v>62</v>
      </c>
      <c r="W139" s="65" t="s">
        <v>61</v>
      </c>
      <c r="X139" s="65" t="s">
        <v>76</v>
      </c>
      <c r="Y139" s="65" t="s">
        <v>3280</v>
      </c>
      <c r="Z139" s="68" t="s">
        <v>3343</v>
      </c>
      <c r="AA139" s="65" t="s">
        <v>62</v>
      </c>
      <c r="AB139" s="65" t="s">
        <v>77</v>
      </c>
      <c r="AC139" s="65" t="s">
        <v>77</v>
      </c>
      <c r="AD139" s="65" t="s">
        <v>77</v>
      </c>
      <c r="AE139" s="65" t="s">
        <v>61</v>
      </c>
      <c r="AF139" s="65" t="s">
        <v>61</v>
      </c>
      <c r="AG139" s="65" t="s">
        <v>2829</v>
      </c>
      <c r="AH139" s="65" t="s">
        <v>3343</v>
      </c>
      <c r="AI139" s="65" t="s">
        <v>62</v>
      </c>
      <c r="AJ139" s="65" t="s">
        <v>72</v>
      </c>
      <c r="AK139" s="65" t="s">
        <v>72</v>
      </c>
      <c r="AL139" s="65" t="s">
        <v>72</v>
      </c>
      <c r="AM139" s="65" t="s">
        <v>61</v>
      </c>
      <c r="AN139" s="62"/>
      <c r="AO139" s="62"/>
      <c r="AP139" s="62"/>
      <c r="AQ139" s="62"/>
      <c r="AR139" s="62"/>
      <c r="AS139" s="62"/>
      <c r="AT139" s="62"/>
      <c r="AU139" s="63"/>
    </row>
    <row r="140" spans="1:47" ht="200.25">
      <c r="A140" s="65" t="s">
        <v>3644</v>
      </c>
      <c r="B140" s="65" t="s">
        <v>3187</v>
      </c>
      <c r="C140" s="65" t="s">
        <v>186</v>
      </c>
      <c r="D140" s="65" t="s">
        <v>189</v>
      </c>
      <c r="E140" s="65" t="s">
        <v>49</v>
      </c>
      <c r="F140" s="65" t="s">
        <v>180</v>
      </c>
      <c r="G140" s="65" t="s">
        <v>3983</v>
      </c>
      <c r="H140" s="65" t="s">
        <v>181</v>
      </c>
      <c r="I140" s="65" t="s">
        <v>190</v>
      </c>
      <c r="J140" s="65" t="s">
        <v>3984</v>
      </c>
      <c r="K140" s="65" t="s">
        <v>3985</v>
      </c>
      <c r="L140" s="65" t="s">
        <v>61</v>
      </c>
      <c r="M140" s="65" t="s">
        <v>62</v>
      </c>
      <c r="N140" s="68" t="s">
        <v>3343</v>
      </c>
      <c r="O140" s="65" t="s">
        <v>62</v>
      </c>
      <c r="P140" s="65" t="s">
        <v>61</v>
      </c>
      <c r="Q140" s="65" t="s">
        <v>61</v>
      </c>
      <c r="R140" s="65" t="s">
        <v>61</v>
      </c>
      <c r="S140" s="65" t="s">
        <v>61</v>
      </c>
      <c r="T140" s="65" t="s">
        <v>62</v>
      </c>
      <c r="U140" s="65" t="s">
        <v>62</v>
      </c>
      <c r="V140" s="65" t="s">
        <v>62</v>
      </c>
      <c r="W140" s="65" t="s">
        <v>61</v>
      </c>
      <c r="X140" s="65" t="s">
        <v>4012</v>
      </c>
      <c r="Y140" s="65" t="s">
        <v>76</v>
      </c>
      <c r="Z140" s="68" t="s">
        <v>3343</v>
      </c>
      <c r="AA140" s="65" t="s">
        <v>62</v>
      </c>
      <c r="AB140" s="65" t="s">
        <v>64</v>
      </c>
      <c r="AC140" s="65" t="s">
        <v>77</v>
      </c>
      <c r="AD140" s="65" t="s">
        <v>3343</v>
      </c>
      <c r="AE140" s="65" t="s">
        <v>62</v>
      </c>
      <c r="AF140" s="65" t="s">
        <v>62</v>
      </c>
      <c r="AG140" s="65" t="s">
        <v>61</v>
      </c>
      <c r="AH140" s="65" t="s">
        <v>3343</v>
      </c>
      <c r="AI140" s="65" t="s">
        <v>62</v>
      </c>
      <c r="AJ140" s="65" t="s">
        <v>66</v>
      </c>
      <c r="AK140" s="65" t="s">
        <v>72</v>
      </c>
      <c r="AL140" s="65" t="s">
        <v>3343</v>
      </c>
      <c r="AM140" s="65" t="s">
        <v>62</v>
      </c>
      <c r="AN140" s="59"/>
      <c r="AO140" s="59"/>
      <c r="AP140" s="59"/>
      <c r="AQ140" s="59"/>
      <c r="AR140" s="59"/>
      <c r="AS140" s="59"/>
      <c r="AT140" s="59"/>
      <c r="AU140" s="60"/>
    </row>
    <row r="141" spans="1:47" ht="183.75">
      <c r="A141" s="65" t="s">
        <v>3650</v>
      </c>
      <c r="B141" s="65" t="s">
        <v>3192</v>
      </c>
      <c r="C141" s="65" t="s">
        <v>734</v>
      </c>
      <c r="D141" s="65" t="s">
        <v>727</v>
      </c>
      <c r="E141" s="65" t="s">
        <v>712</v>
      </c>
      <c r="F141" s="65" t="s">
        <v>149</v>
      </c>
      <c r="G141" s="65" t="s">
        <v>3983</v>
      </c>
      <c r="H141" s="65" t="s">
        <v>730</v>
      </c>
      <c r="I141" s="65" t="s">
        <v>740</v>
      </c>
      <c r="J141" s="65" t="s">
        <v>3984</v>
      </c>
      <c r="K141" s="65" t="s">
        <v>3998</v>
      </c>
      <c r="L141" s="65" t="s">
        <v>61</v>
      </c>
      <c r="M141" s="65" t="s">
        <v>62</v>
      </c>
      <c r="N141" s="68" t="s">
        <v>3343</v>
      </c>
      <c r="O141" s="65" t="s">
        <v>62</v>
      </c>
      <c r="P141" s="65" t="s">
        <v>61</v>
      </c>
      <c r="Q141" s="65" t="s">
        <v>61</v>
      </c>
      <c r="R141" s="65" t="s">
        <v>61</v>
      </c>
      <c r="S141" s="65" t="s">
        <v>61</v>
      </c>
      <c r="T141" s="65" t="s">
        <v>62</v>
      </c>
      <c r="U141" s="65" t="s">
        <v>62</v>
      </c>
      <c r="V141" s="65" t="s">
        <v>62</v>
      </c>
      <c r="W141" s="65" t="s">
        <v>61</v>
      </c>
      <c r="X141" s="65" t="s">
        <v>3359</v>
      </c>
      <c r="Y141" s="65" t="s">
        <v>76</v>
      </c>
      <c r="Z141" s="68" t="s">
        <v>3343</v>
      </c>
      <c r="AA141" s="65" t="s">
        <v>62</v>
      </c>
      <c r="AB141" s="65" t="s">
        <v>77</v>
      </c>
      <c r="AC141" s="65" t="s">
        <v>77</v>
      </c>
      <c r="AD141" s="65" t="s">
        <v>77</v>
      </c>
      <c r="AE141" s="65" t="s">
        <v>61</v>
      </c>
      <c r="AF141" s="65" t="s">
        <v>62</v>
      </c>
      <c r="AG141" s="65" t="s">
        <v>61</v>
      </c>
      <c r="AH141" s="65" t="s">
        <v>3343</v>
      </c>
      <c r="AI141" s="65" t="s">
        <v>62</v>
      </c>
      <c r="AJ141" s="65" t="s">
        <v>66</v>
      </c>
      <c r="AK141" s="65" t="s">
        <v>72</v>
      </c>
      <c r="AL141" s="65" t="s">
        <v>3343</v>
      </c>
      <c r="AM141" s="65" t="s">
        <v>62</v>
      </c>
      <c r="AN141" s="62"/>
      <c r="AO141" s="62"/>
      <c r="AP141" s="62"/>
      <c r="AQ141" s="62"/>
      <c r="AR141" s="62"/>
      <c r="AS141" s="62"/>
      <c r="AT141" s="62"/>
      <c r="AU141" s="63"/>
    </row>
    <row r="142" spans="1:47" ht="168">
      <c r="A142" s="65" t="s">
        <v>3245</v>
      </c>
      <c r="B142" s="65" t="s">
        <v>3187</v>
      </c>
      <c r="C142" s="65" t="s">
        <v>734</v>
      </c>
      <c r="D142" s="65" t="s">
        <v>724</v>
      </c>
      <c r="E142" s="65" t="s">
        <v>712</v>
      </c>
      <c r="F142" s="65" t="s">
        <v>149</v>
      </c>
      <c r="G142" s="65" t="s">
        <v>3983</v>
      </c>
      <c r="H142" s="65" t="s">
        <v>730</v>
      </c>
      <c r="I142" s="65" t="s">
        <v>738</v>
      </c>
      <c r="J142" s="65" t="s">
        <v>3984</v>
      </c>
      <c r="K142" s="65" t="s">
        <v>3993</v>
      </c>
      <c r="L142" s="65" t="s">
        <v>62</v>
      </c>
      <c r="M142" s="65" t="s">
        <v>62</v>
      </c>
      <c r="N142" s="65" t="s">
        <v>62</v>
      </c>
      <c r="O142" s="65" t="s">
        <v>61</v>
      </c>
      <c r="P142" s="65" t="s">
        <v>61</v>
      </c>
      <c r="Q142" s="65" t="s">
        <v>61</v>
      </c>
      <c r="R142" s="65" t="s">
        <v>61</v>
      </c>
      <c r="S142" s="65" t="s">
        <v>61</v>
      </c>
      <c r="T142" s="65" t="s">
        <v>62</v>
      </c>
      <c r="U142" s="65" t="s">
        <v>62</v>
      </c>
      <c r="V142" s="65" t="s">
        <v>62</v>
      </c>
      <c r="W142" s="65" t="s">
        <v>61</v>
      </c>
      <c r="X142" s="65" t="s">
        <v>222</v>
      </c>
      <c r="Y142" s="65" t="s">
        <v>3424</v>
      </c>
      <c r="Z142" s="68" t="s">
        <v>3343</v>
      </c>
      <c r="AA142" s="65" t="s">
        <v>62</v>
      </c>
      <c r="AB142" s="65" t="s">
        <v>77</v>
      </c>
      <c r="AC142" s="65" t="s">
        <v>77</v>
      </c>
      <c r="AD142" s="65" t="s">
        <v>77</v>
      </c>
      <c r="AE142" s="65" t="s">
        <v>61</v>
      </c>
      <c r="AF142" s="65" t="s">
        <v>61</v>
      </c>
      <c r="AG142" s="65" t="s">
        <v>2788</v>
      </c>
      <c r="AH142" s="65" t="s">
        <v>3343</v>
      </c>
      <c r="AI142" s="65" t="s">
        <v>62</v>
      </c>
      <c r="AJ142" s="65" t="s">
        <v>72</v>
      </c>
      <c r="AK142" s="65" t="s">
        <v>72</v>
      </c>
      <c r="AL142" s="65" t="s">
        <v>72</v>
      </c>
      <c r="AM142" s="65" t="s">
        <v>61</v>
      </c>
      <c r="AN142" s="59"/>
      <c r="AO142" s="59"/>
      <c r="AP142" s="59"/>
      <c r="AQ142" s="59"/>
      <c r="AR142" s="59"/>
      <c r="AS142" s="59"/>
      <c r="AT142" s="59"/>
      <c r="AU142" s="60"/>
    </row>
    <row r="143" spans="1:47" ht="168">
      <c r="A143" s="65" t="s">
        <v>3651</v>
      </c>
      <c r="B143" s="65" t="s">
        <v>3186</v>
      </c>
      <c r="C143" s="65" t="s">
        <v>734</v>
      </c>
      <c r="D143" s="65" t="s">
        <v>720</v>
      </c>
      <c r="E143" s="65" t="s">
        <v>712</v>
      </c>
      <c r="F143" s="65" t="s">
        <v>149</v>
      </c>
      <c r="G143" s="65" t="s">
        <v>2704</v>
      </c>
      <c r="H143" s="65" t="s">
        <v>730</v>
      </c>
      <c r="I143" s="65" t="s">
        <v>735</v>
      </c>
      <c r="J143" s="65" t="s">
        <v>3984</v>
      </c>
      <c r="K143" s="65" t="s">
        <v>4007</v>
      </c>
      <c r="L143" s="65" t="s">
        <v>102</v>
      </c>
      <c r="M143" s="65" t="s">
        <v>61</v>
      </c>
      <c r="N143" s="68" t="s">
        <v>3343</v>
      </c>
      <c r="O143" s="65" t="s">
        <v>62</v>
      </c>
      <c r="P143" s="65" t="s">
        <v>61</v>
      </c>
      <c r="Q143" s="65" t="s">
        <v>61</v>
      </c>
      <c r="R143" s="65" t="s">
        <v>61</v>
      </c>
      <c r="S143" s="65" t="s">
        <v>61</v>
      </c>
      <c r="T143" s="65" t="s">
        <v>62</v>
      </c>
      <c r="U143" s="65" t="s">
        <v>62</v>
      </c>
      <c r="V143" s="65" t="s">
        <v>62</v>
      </c>
      <c r="W143" s="65" t="s">
        <v>61</v>
      </c>
      <c r="X143" s="65" t="s">
        <v>3652</v>
      </c>
      <c r="Y143" s="65" t="s">
        <v>4010</v>
      </c>
      <c r="Z143" s="68" t="s">
        <v>3343</v>
      </c>
      <c r="AA143" s="65" t="s">
        <v>62</v>
      </c>
      <c r="AB143" s="65" t="s">
        <v>64</v>
      </c>
      <c r="AC143" s="65" t="s">
        <v>125</v>
      </c>
      <c r="AD143" s="65" t="s">
        <v>3343</v>
      </c>
      <c r="AE143" s="65" t="s">
        <v>62</v>
      </c>
      <c r="AF143" s="65" t="s">
        <v>62</v>
      </c>
      <c r="AG143" s="65" t="s">
        <v>62</v>
      </c>
      <c r="AH143" s="65" t="s">
        <v>62</v>
      </c>
      <c r="AI143" s="65" t="s">
        <v>61</v>
      </c>
      <c r="AJ143" s="65" t="s">
        <v>162</v>
      </c>
      <c r="AK143" s="65" t="s">
        <v>66</v>
      </c>
      <c r="AL143" s="65" t="s">
        <v>3343</v>
      </c>
      <c r="AM143" s="65" t="s">
        <v>62</v>
      </c>
      <c r="AN143" s="62"/>
      <c r="AO143" s="62"/>
      <c r="AP143" s="62"/>
      <c r="AQ143" s="62"/>
      <c r="AR143" s="62"/>
      <c r="AS143" s="62"/>
      <c r="AT143" s="62"/>
      <c r="AU143" s="63"/>
    </row>
    <row r="144" spans="1:47" ht="200.25">
      <c r="A144" s="65" t="s">
        <v>3269</v>
      </c>
      <c r="B144" s="65" t="s">
        <v>3192</v>
      </c>
      <c r="C144" s="65" t="s">
        <v>1359</v>
      </c>
      <c r="D144" s="65" t="s">
        <v>1198</v>
      </c>
      <c r="E144" s="65" t="s">
        <v>1351</v>
      </c>
      <c r="F144" s="65" t="s">
        <v>51</v>
      </c>
      <c r="G144" s="65" t="s">
        <v>3983</v>
      </c>
      <c r="H144" s="65" t="s">
        <v>1353</v>
      </c>
      <c r="I144" s="65" t="s">
        <v>1364</v>
      </c>
      <c r="J144" s="65" t="s">
        <v>3984</v>
      </c>
      <c r="K144" s="65" t="s">
        <v>3985</v>
      </c>
      <c r="L144" s="65" t="s">
        <v>61</v>
      </c>
      <c r="M144" s="65" t="s">
        <v>62</v>
      </c>
      <c r="N144" s="68" t="s">
        <v>3343</v>
      </c>
      <c r="O144" s="65" t="s">
        <v>62</v>
      </c>
      <c r="P144" s="65" t="s">
        <v>61</v>
      </c>
      <c r="Q144" s="65" t="s">
        <v>61</v>
      </c>
      <c r="R144" s="65" t="s">
        <v>61</v>
      </c>
      <c r="S144" s="65" t="s">
        <v>61</v>
      </c>
      <c r="T144" s="65" t="s">
        <v>62</v>
      </c>
      <c r="U144" s="65" t="s">
        <v>62</v>
      </c>
      <c r="V144" s="65" t="s">
        <v>62</v>
      </c>
      <c r="W144" s="65" t="s">
        <v>61</v>
      </c>
      <c r="X144" s="65" t="s">
        <v>3434</v>
      </c>
      <c r="Y144" s="65" t="s">
        <v>76</v>
      </c>
      <c r="Z144" s="68" t="s">
        <v>3343</v>
      </c>
      <c r="AA144" s="65" t="s">
        <v>62</v>
      </c>
      <c r="AB144" s="65" t="s">
        <v>64</v>
      </c>
      <c r="AC144" s="65" t="s">
        <v>77</v>
      </c>
      <c r="AD144" s="65" t="s">
        <v>3343</v>
      </c>
      <c r="AE144" s="65" t="s">
        <v>62</v>
      </c>
      <c r="AF144" s="65" t="s">
        <v>62</v>
      </c>
      <c r="AG144" s="65" t="s">
        <v>2681</v>
      </c>
      <c r="AH144" s="65" t="s">
        <v>3343</v>
      </c>
      <c r="AI144" s="65" t="s">
        <v>62</v>
      </c>
      <c r="AJ144" s="65" t="s">
        <v>66</v>
      </c>
      <c r="AK144" s="65" t="s">
        <v>72</v>
      </c>
      <c r="AL144" s="65" t="s">
        <v>3343</v>
      </c>
      <c r="AM144" s="65" t="s">
        <v>62</v>
      </c>
      <c r="AN144" s="59"/>
      <c r="AO144" s="59"/>
      <c r="AP144" s="59"/>
      <c r="AQ144" s="59"/>
      <c r="AR144" s="59"/>
      <c r="AS144" s="59"/>
      <c r="AT144" s="59"/>
      <c r="AU144" s="60"/>
    </row>
    <row r="145" spans="1:47" ht="200.25">
      <c r="A145" s="65" t="s">
        <v>3256</v>
      </c>
      <c r="B145" s="65" t="s">
        <v>3187</v>
      </c>
      <c r="C145" s="65" t="s">
        <v>1359</v>
      </c>
      <c r="D145" s="65" t="s">
        <v>1194</v>
      </c>
      <c r="E145" s="65" t="s">
        <v>1351</v>
      </c>
      <c r="F145" s="65" t="s">
        <v>51</v>
      </c>
      <c r="G145" s="65" t="s">
        <v>3983</v>
      </c>
      <c r="H145" s="65" t="s">
        <v>1353</v>
      </c>
      <c r="I145" s="65" t="s">
        <v>1363</v>
      </c>
      <c r="J145" s="65" t="s">
        <v>3984</v>
      </c>
      <c r="K145" s="65" t="s">
        <v>3985</v>
      </c>
      <c r="L145" s="65" t="s">
        <v>61</v>
      </c>
      <c r="M145" s="65" t="s">
        <v>62</v>
      </c>
      <c r="N145" s="68" t="s">
        <v>3343</v>
      </c>
      <c r="O145" s="65" t="s">
        <v>62</v>
      </c>
      <c r="P145" s="65" t="s">
        <v>61</v>
      </c>
      <c r="Q145" s="65" t="s">
        <v>61</v>
      </c>
      <c r="R145" s="65" t="s">
        <v>61</v>
      </c>
      <c r="S145" s="65" t="s">
        <v>61</v>
      </c>
      <c r="T145" s="65" t="s">
        <v>62</v>
      </c>
      <c r="U145" s="65" t="s">
        <v>62</v>
      </c>
      <c r="V145" s="65" t="s">
        <v>62</v>
      </c>
      <c r="W145" s="65" t="s">
        <v>61</v>
      </c>
      <c r="X145" s="65" t="s">
        <v>3434</v>
      </c>
      <c r="Y145" s="65" t="s">
        <v>1295</v>
      </c>
      <c r="Z145" s="68" t="s">
        <v>3343</v>
      </c>
      <c r="AA145" s="65" t="s">
        <v>62</v>
      </c>
      <c r="AB145" s="65" t="s">
        <v>64</v>
      </c>
      <c r="AC145" s="65" t="s">
        <v>77</v>
      </c>
      <c r="AD145" s="65" t="s">
        <v>3343</v>
      </c>
      <c r="AE145" s="65" t="s">
        <v>62</v>
      </c>
      <c r="AF145" s="65" t="s">
        <v>62</v>
      </c>
      <c r="AG145" s="65" t="s">
        <v>2849</v>
      </c>
      <c r="AH145" s="65" t="s">
        <v>3343</v>
      </c>
      <c r="AI145" s="65" t="s">
        <v>62</v>
      </c>
      <c r="AJ145" s="65" t="s">
        <v>66</v>
      </c>
      <c r="AK145" s="65" t="s">
        <v>72</v>
      </c>
      <c r="AL145" s="65" t="s">
        <v>3343</v>
      </c>
      <c r="AM145" s="65" t="s">
        <v>62</v>
      </c>
      <c r="AN145" s="62"/>
      <c r="AO145" s="62"/>
      <c r="AP145" s="62"/>
      <c r="AQ145" s="62"/>
      <c r="AR145" s="62"/>
      <c r="AS145" s="62"/>
      <c r="AT145" s="62"/>
      <c r="AU145" s="63"/>
    </row>
    <row r="146" spans="1:47" ht="200.25">
      <c r="A146" s="65" t="s">
        <v>3655</v>
      </c>
      <c r="B146" s="65" t="s">
        <v>3186</v>
      </c>
      <c r="C146" s="65" t="s">
        <v>1359</v>
      </c>
      <c r="D146" s="65" t="s">
        <v>1192</v>
      </c>
      <c r="E146" s="65" t="s">
        <v>1351</v>
      </c>
      <c r="F146" s="65" t="s">
        <v>51</v>
      </c>
      <c r="G146" s="65" t="s">
        <v>51</v>
      </c>
      <c r="H146" s="65" t="s">
        <v>1353</v>
      </c>
      <c r="I146" s="65" t="s">
        <v>1360</v>
      </c>
      <c r="J146" s="65" t="s">
        <v>3984</v>
      </c>
      <c r="K146" s="65" t="s">
        <v>3985</v>
      </c>
      <c r="L146" s="65" t="s">
        <v>61</v>
      </c>
      <c r="M146" s="65" t="s">
        <v>62</v>
      </c>
      <c r="N146" s="68" t="s">
        <v>3343</v>
      </c>
      <c r="O146" s="65" t="s">
        <v>62</v>
      </c>
      <c r="P146" s="65" t="s">
        <v>61</v>
      </c>
      <c r="Q146" s="65" t="s">
        <v>61</v>
      </c>
      <c r="R146" s="65" t="s">
        <v>61</v>
      </c>
      <c r="S146" s="65" t="s">
        <v>61</v>
      </c>
      <c r="T146" s="65" t="s">
        <v>62</v>
      </c>
      <c r="U146" s="65" t="s">
        <v>62</v>
      </c>
      <c r="V146" s="65" t="s">
        <v>62</v>
      </c>
      <c r="W146" s="65" t="s">
        <v>61</v>
      </c>
      <c r="X146" s="65" t="s">
        <v>3434</v>
      </c>
      <c r="Y146" s="65" t="s">
        <v>76</v>
      </c>
      <c r="Z146" s="68" t="s">
        <v>3343</v>
      </c>
      <c r="AA146" s="65" t="s">
        <v>62</v>
      </c>
      <c r="AB146" s="65" t="s">
        <v>64</v>
      </c>
      <c r="AC146" s="65" t="s">
        <v>77</v>
      </c>
      <c r="AD146" s="65" t="s">
        <v>3343</v>
      </c>
      <c r="AE146" s="65" t="s">
        <v>62</v>
      </c>
      <c r="AF146" s="65" t="s">
        <v>62</v>
      </c>
      <c r="AG146" s="65" t="s">
        <v>61</v>
      </c>
      <c r="AH146" s="65" t="s">
        <v>3343</v>
      </c>
      <c r="AI146" s="65" t="s">
        <v>62</v>
      </c>
      <c r="AJ146" s="65" t="s">
        <v>66</v>
      </c>
      <c r="AK146" s="65" t="s">
        <v>72</v>
      </c>
      <c r="AL146" s="65" t="s">
        <v>3343</v>
      </c>
      <c r="AM146" s="65" t="s">
        <v>62</v>
      </c>
      <c r="AN146" s="59"/>
      <c r="AO146" s="59"/>
      <c r="AP146" s="59"/>
      <c r="AQ146" s="59"/>
      <c r="AR146" s="59"/>
      <c r="AS146" s="59"/>
      <c r="AT146" s="59"/>
      <c r="AU146" s="60"/>
    </row>
    <row r="147" spans="1:47" ht="351">
      <c r="A147" s="65" t="s">
        <v>3266</v>
      </c>
      <c r="B147" s="65" t="s">
        <v>3192</v>
      </c>
      <c r="C147" s="65" t="s">
        <v>1155</v>
      </c>
      <c r="D147" s="65" t="s">
        <v>1176</v>
      </c>
      <c r="E147" s="65" t="s">
        <v>1112</v>
      </c>
      <c r="F147" s="65" t="s">
        <v>80</v>
      </c>
      <c r="G147" s="65" t="s">
        <v>3983</v>
      </c>
      <c r="H147" s="65" t="s">
        <v>1149</v>
      </c>
      <c r="I147" s="65" t="s">
        <v>1177</v>
      </c>
      <c r="J147" s="65" t="s">
        <v>3984</v>
      </c>
      <c r="K147" s="65" t="s">
        <v>20</v>
      </c>
      <c r="L147" s="65" t="s">
        <v>62</v>
      </c>
      <c r="M147" s="65" t="s">
        <v>62</v>
      </c>
      <c r="N147" s="65" t="s">
        <v>62</v>
      </c>
      <c r="O147" s="65" t="s">
        <v>61</v>
      </c>
      <c r="P147" s="65" t="s">
        <v>61</v>
      </c>
      <c r="Q147" s="65" t="s">
        <v>61</v>
      </c>
      <c r="R147" s="65" t="s">
        <v>61</v>
      </c>
      <c r="S147" s="65" t="s">
        <v>61</v>
      </c>
      <c r="T147" s="65" t="s">
        <v>62</v>
      </c>
      <c r="U147" s="65" t="s">
        <v>62</v>
      </c>
      <c r="V147" s="65" t="s">
        <v>62</v>
      </c>
      <c r="W147" s="65" t="s">
        <v>61</v>
      </c>
      <c r="X147" s="65" t="s">
        <v>76</v>
      </c>
      <c r="Y147" s="65" t="s">
        <v>76</v>
      </c>
      <c r="Z147" s="65" t="s">
        <v>76</v>
      </c>
      <c r="AA147" s="65" t="s">
        <v>61</v>
      </c>
      <c r="AB147" s="65" t="s">
        <v>77</v>
      </c>
      <c r="AC147" s="65" t="s">
        <v>77</v>
      </c>
      <c r="AD147" s="65" t="s">
        <v>77</v>
      </c>
      <c r="AE147" s="65" t="s">
        <v>61</v>
      </c>
      <c r="AF147" s="65" t="s">
        <v>61</v>
      </c>
      <c r="AG147" s="65"/>
      <c r="AH147" s="65" t="s">
        <v>3343</v>
      </c>
      <c r="AI147" s="65" t="s">
        <v>62</v>
      </c>
      <c r="AJ147" s="65" t="s">
        <v>72</v>
      </c>
      <c r="AK147" s="65" t="s">
        <v>72</v>
      </c>
      <c r="AL147" s="65" t="s">
        <v>72</v>
      </c>
      <c r="AM147" s="65" t="s">
        <v>61</v>
      </c>
      <c r="AN147" s="62"/>
      <c r="AO147" s="62"/>
      <c r="AP147" s="62"/>
      <c r="AQ147" s="62"/>
      <c r="AR147" s="62"/>
      <c r="AS147" s="62"/>
      <c r="AT147" s="62"/>
      <c r="AU147" s="63"/>
    </row>
    <row r="148" spans="1:47" ht="351">
      <c r="A148" s="65" t="s">
        <v>3663</v>
      </c>
      <c r="B148" s="65" t="s">
        <v>3186</v>
      </c>
      <c r="C148" s="65" t="s">
        <v>1155</v>
      </c>
      <c r="D148" s="65" t="s">
        <v>1156</v>
      </c>
      <c r="E148" s="65" t="s">
        <v>1112</v>
      </c>
      <c r="F148" s="65" t="s">
        <v>80</v>
      </c>
      <c r="G148" s="65" t="s">
        <v>80</v>
      </c>
      <c r="H148" s="65" t="s">
        <v>1149</v>
      </c>
      <c r="I148" s="65" t="s">
        <v>1157</v>
      </c>
      <c r="J148" s="65" t="s">
        <v>3984</v>
      </c>
      <c r="K148" s="65" t="s">
        <v>4013</v>
      </c>
      <c r="L148" s="65" t="s">
        <v>62</v>
      </c>
      <c r="M148" s="65" t="s">
        <v>62</v>
      </c>
      <c r="N148" s="65" t="s">
        <v>62</v>
      </c>
      <c r="O148" s="65" t="s">
        <v>61</v>
      </c>
      <c r="P148" s="65" t="s">
        <v>62</v>
      </c>
      <c r="Q148" s="65" t="s">
        <v>61</v>
      </c>
      <c r="R148" s="68" t="s">
        <v>3343</v>
      </c>
      <c r="S148" s="65" t="s">
        <v>62</v>
      </c>
      <c r="T148" s="65" t="s">
        <v>61</v>
      </c>
      <c r="U148" s="65" t="s">
        <v>61</v>
      </c>
      <c r="V148" s="65" t="s">
        <v>61</v>
      </c>
      <c r="W148" s="65" t="s">
        <v>61</v>
      </c>
      <c r="X148" s="65" t="s">
        <v>73</v>
      </c>
      <c r="Y148" s="65"/>
      <c r="Z148" s="68" t="s">
        <v>3343</v>
      </c>
      <c r="AA148" s="65" t="s">
        <v>62</v>
      </c>
      <c r="AB148" s="65" t="s">
        <v>73</v>
      </c>
      <c r="AC148" s="65" t="s">
        <v>73</v>
      </c>
      <c r="AD148" s="65" t="s">
        <v>73</v>
      </c>
      <c r="AE148" s="65" t="s">
        <v>61</v>
      </c>
      <c r="AF148" s="65" t="s">
        <v>62</v>
      </c>
      <c r="AG148" s="65" t="s">
        <v>61</v>
      </c>
      <c r="AH148" s="65" t="s">
        <v>3343</v>
      </c>
      <c r="AI148" s="65" t="s">
        <v>62</v>
      </c>
      <c r="AJ148" s="65" t="s">
        <v>850</v>
      </c>
      <c r="AK148" s="65" t="s">
        <v>850</v>
      </c>
      <c r="AL148" s="65" t="s">
        <v>850</v>
      </c>
      <c r="AM148" s="65" t="s">
        <v>61</v>
      </c>
      <c r="AN148" s="59"/>
      <c r="AO148" s="59"/>
      <c r="AP148" s="59"/>
      <c r="AQ148" s="59"/>
      <c r="AR148" s="59"/>
      <c r="AS148" s="59"/>
      <c r="AT148" s="59"/>
      <c r="AU148" s="60"/>
    </row>
    <row r="149" spans="1:47" ht="351">
      <c r="A149" s="65" t="s">
        <v>3665</v>
      </c>
      <c r="B149" s="65" t="s">
        <v>3187</v>
      </c>
      <c r="C149" s="65" t="s">
        <v>1155</v>
      </c>
      <c r="D149" s="65" t="s">
        <v>1165</v>
      </c>
      <c r="E149" s="65" t="s">
        <v>1112</v>
      </c>
      <c r="F149" s="65" t="s">
        <v>80</v>
      </c>
      <c r="G149" s="65" t="s">
        <v>3983</v>
      </c>
      <c r="H149" s="65" t="s">
        <v>1149</v>
      </c>
      <c r="I149" s="65" t="s">
        <v>1166</v>
      </c>
      <c r="J149" s="65" t="s">
        <v>3984</v>
      </c>
      <c r="K149" s="65" t="s">
        <v>3985</v>
      </c>
      <c r="L149" s="65" t="s">
        <v>61</v>
      </c>
      <c r="M149" s="65" t="s">
        <v>62</v>
      </c>
      <c r="N149" s="68" t="s">
        <v>3343</v>
      </c>
      <c r="O149" s="65" t="s">
        <v>62</v>
      </c>
      <c r="P149" s="65" t="s">
        <v>61</v>
      </c>
      <c r="Q149" s="65" t="s">
        <v>61</v>
      </c>
      <c r="R149" s="65" t="s">
        <v>61</v>
      </c>
      <c r="S149" s="65" t="s">
        <v>61</v>
      </c>
      <c r="T149" s="65" t="s">
        <v>62</v>
      </c>
      <c r="U149" s="65" t="s">
        <v>62</v>
      </c>
      <c r="V149" s="65" t="s">
        <v>62</v>
      </c>
      <c r="W149" s="65" t="s">
        <v>61</v>
      </c>
      <c r="X149" s="65" t="s">
        <v>4014</v>
      </c>
      <c r="Y149" s="65" t="s">
        <v>1295</v>
      </c>
      <c r="Z149" s="68" t="s">
        <v>3343</v>
      </c>
      <c r="AA149" s="65" t="s">
        <v>62</v>
      </c>
      <c r="AB149" s="65" t="s">
        <v>64</v>
      </c>
      <c r="AC149" s="65" t="s">
        <v>77</v>
      </c>
      <c r="AD149" s="65" t="s">
        <v>3343</v>
      </c>
      <c r="AE149" s="65" t="s">
        <v>62</v>
      </c>
      <c r="AF149" s="65" t="s">
        <v>62</v>
      </c>
      <c r="AG149" s="65" t="s">
        <v>61</v>
      </c>
      <c r="AH149" s="65" t="s">
        <v>3343</v>
      </c>
      <c r="AI149" s="65" t="s">
        <v>62</v>
      </c>
      <c r="AJ149" s="65" t="s">
        <v>66</v>
      </c>
      <c r="AK149" s="65" t="s">
        <v>72</v>
      </c>
      <c r="AL149" s="65" t="s">
        <v>3343</v>
      </c>
      <c r="AM149" s="65" t="s">
        <v>62</v>
      </c>
      <c r="AN149" s="62"/>
      <c r="AO149" s="62"/>
      <c r="AP149" s="62"/>
      <c r="AQ149" s="62"/>
      <c r="AR149" s="62"/>
      <c r="AS149" s="62"/>
      <c r="AT149" s="62"/>
      <c r="AU149" s="63"/>
    </row>
    <row r="150" spans="1:47" ht="351">
      <c r="A150" s="65" t="s">
        <v>3667</v>
      </c>
      <c r="B150" s="65" t="s">
        <v>3187</v>
      </c>
      <c r="C150" s="65" t="s">
        <v>1155</v>
      </c>
      <c r="D150" s="65" t="s">
        <v>1181</v>
      </c>
      <c r="E150" s="65" t="s">
        <v>1112</v>
      </c>
      <c r="F150" s="65" t="s">
        <v>80</v>
      </c>
      <c r="G150" s="65" t="s">
        <v>3983</v>
      </c>
      <c r="H150" s="65" t="s">
        <v>1149</v>
      </c>
      <c r="I150" s="65" t="s">
        <v>1182</v>
      </c>
      <c r="J150" s="65" t="s">
        <v>3984</v>
      </c>
      <c r="K150" s="65" t="s">
        <v>3985</v>
      </c>
      <c r="L150" s="65" t="s">
        <v>61</v>
      </c>
      <c r="M150" s="65" t="s">
        <v>62</v>
      </c>
      <c r="N150" s="68" t="s">
        <v>3343</v>
      </c>
      <c r="O150" s="65" t="s">
        <v>62</v>
      </c>
      <c r="P150" s="65" t="s">
        <v>61</v>
      </c>
      <c r="Q150" s="65" t="s">
        <v>61</v>
      </c>
      <c r="R150" s="65" t="s">
        <v>61</v>
      </c>
      <c r="S150" s="65" t="s">
        <v>61</v>
      </c>
      <c r="T150" s="65" t="s">
        <v>62</v>
      </c>
      <c r="U150" s="65" t="s">
        <v>62</v>
      </c>
      <c r="V150" s="65" t="s">
        <v>62</v>
      </c>
      <c r="W150" s="65" t="s">
        <v>61</v>
      </c>
      <c r="X150" s="65" t="s">
        <v>63</v>
      </c>
      <c r="Y150" s="65" t="s">
        <v>3449</v>
      </c>
      <c r="Z150" s="68" t="s">
        <v>3343</v>
      </c>
      <c r="AA150" s="65" t="s">
        <v>62</v>
      </c>
      <c r="AB150" s="65" t="s">
        <v>64</v>
      </c>
      <c r="AC150" s="65" t="s">
        <v>77</v>
      </c>
      <c r="AD150" s="65" t="s">
        <v>3343</v>
      </c>
      <c r="AE150" s="65" t="s">
        <v>62</v>
      </c>
      <c r="AF150" s="65" t="s">
        <v>62</v>
      </c>
      <c r="AG150" s="65" t="s">
        <v>61</v>
      </c>
      <c r="AH150" s="65" t="s">
        <v>3343</v>
      </c>
      <c r="AI150" s="65" t="s">
        <v>62</v>
      </c>
      <c r="AJ150" s="65" t="s">
        <v>66</v>
      </c>
      <c r="AK150" s="65" t="s">
        <v>72</v>
      </c>
      <c r="AL150" s="65" t="s">
        <v>3343</v>
      </c>
      <c r="AM150" s="65" t="s">
        <v>62</v>
      </c>
      <c r="AN150" s="59"/>
      <c r="AO150" s="59"/>
      <c r="AP150" s="59"/>
      <c r="AQ150" s="59"/>
      <c r="AR150" s="59"/>
      <c r="AS150" s="59"/>
      <c r="AT150" s="59"/>
      <c r="AU150" s="60"/>
    </row>
    <row r="151" spans="1:47" ht="216.75">
      <c r="A151" s="65" t="s">
        <v>3671</v>
      </c>
      <c r="B151" s="65" t="s">
        <v>3192</v>
      </c>
      <c r="C151" s="65" t="s">
        <v>1847</v>
      </c>
      <c r="D151" s="65" t="s">
        <v>1734</v>
      </c>
      <c r="E151" s="65" t="s">
        <v>1830</v>
      </c>
      <c r="F151" s="65" t="s">
        <v>149</v>
      </c>
      <c r="G151" s="65" t="s">
        <v>3983</v>
      </c>
      <c r="H151" s="65" t="s">
        <v>1843</v>
      </c>
      <c r="I151" s="65" t="s">
        <v>1853</v>
      </c>
      <c r="J151" s="65" t="s">
        <v>3984</v>
      </c>
      <c r="K151" s="65" t="s">
        <v>4007</v>
      </c>
      <c r="L151" s="65" t="s">
        <v>102</v>
      </c>
      <c r="M151" s="65" t="s">
        <v>61</v>
      </c>
      <c r="N151" s="68" t="s">
        <v>3343</v>
      </c>
      <c r="O151" s="65" t="s">
        <v>62</v>
      </c>
      <c r="P151" s="65" t="s">
        <v>61</v>
      </c>
      <c r="Q151" s="65" t="s">
        <v>61</v>
      </c>
      <c r="R151" s="65" t="s">
        <v>61</v>
      </c>
      <c r="S151" s="65" t="s">
        <v>61</v>
      </c>
      <c r="T151" s="65" t="s">
        <v>62</v>
      </c>
      <c r="U151" s="65" t="s">
        <v>62</v>
      </c>
      <c r="V151" s="65" t="s">
        <v>62</v>
      </c>
      <c r="W151" s="65" t="s">
        <v>61</v>
      </c>
      <c r="X151" s="65" t="s">
        <v>3505</v>
      </c>
      <c r="Y151" s="65" t="s">
        <v>138</v>
      </c>
      <c r="Z151" s="68" t="s">
        <v>3343</v>
      </c>
      <c r="AA151" s="65" t="s">
        <v>62</v>
      </c>
      <c r="AB151" s="65" t="s">
        <v>64</v>
      </c>
      <c r="AC151" s="65" t="s">
        <v>125</v>
      </c>
      <c r="AD151" s="65" t="s">
        <v>3343</v>
      </c>
      <c r="AE151" s="65" t="s">
        <v>62</v>
      </c>
      <c r="AF151" s="65" t="s">
        <v>62</v>
      </c>
      <c r="AG151" s="65" t="s">
        <v>62</v>
      </c>
      <c r="AH151" s="65" t="s">
        <v>62</v>
      </c>
      <c r="AI151" s="65" t="s">
        <v>61</v>
      </c>
      <c r="AJ151" s="65" t="s">
        <v>162</v>
      </c>
      <c r="AK151" s="65" t="s">
        <v>72</v>
      </c>
      <c r="AL151" s="65" t="s">
        <v>3343</v>
      </c>
      <c r="AM151" s="65" t="s">
        <v>62</v>
      </c>
      <c r="AN151" s="62"/>
      <c r="AO151" s="62"/>
      <c r="AP151" s="62"/>
      <c r="AQ151" s="62"/>
      <c r="AR151" s="62"/>
      <c r="AS151" s="62"/>
      <c r="AT151" s="62"/>
      <c r="AU151" s="63"/>
    </row>
    <row r="152" spans="1:47" ht="168">
      <c r="A152" s="65" t="s">
        <v>3672</v>
      </c>
      <c r="B152" s="65" t="s">
        <v>3187</v>
      </c>
      <c r="C152" s="65" t="s">
        <v>1847</v>
      </c>
      <c r="D152" s="65" t="s">
        <v>1732</v>
      </c>
      <c r="E152" s="65" t="s">
        <v>1830</v>
      </c>
      <c r="F152" s="65" t="s">
        <v>149</v>
      </c>
      <c r="G152" s="65" t="s">
        <v>3983</v>
      </c>
      <c r="H152" s="65" t="s">
        <v>1843</v>
      </c>
      <c r="I152" s="65" t="s">
        <v>1851</v>
      </c>
      <c r="J152" s="65" t="s">
        <v>3984</v>
      </c>
      <c r="K152" s="65" t="s">
        <v>18</v>
      </c>
      <c r="L152" s="65" t="s">
        <v>62</v>
      </c>
      <c r="M152" s="65" t="s">
        <v>62</v>
      </c>
      <c r="N152" s="65" t="s">
        <v>62</v>
      </c>
      <c r="O152" s="65" t="s">
        <v>61</v>
      </c>
      <c r="P152" s="65" t="s">
        <v>61</v>
      </c>
      <c r="Q152" s="65" t="s">
        <v>61</v>
      </c>
      <c r="R152" s="65" t="s">
        <v>61</v>
      </c>
      <c r="S152" s="65" t="s">
        <v>61</v>
      </c>
      <c r="T152" s="65" t="s">
        <v>62</v>
      </c>
      <c r="U152" s="65" t="s">
        <v>62</v>
      </c>
      <c r="V152" s="65" t="s">
        <v>62</v>
      </c>
      <c r="W152" s="65" t="s">
        <v>61</v>
      </c>
      <c r="X152" s="65" t="s">
        <v>222</v>
      </c>
      <c r="Y152" s="65" t="s">
        <v>76</v>
      </c>
      <c r="Z152" s="68" t="s">
        <v>3343</v>
      </c>
      <c r="AA152" s="65" t="s">
        <v>62</v>
      </c>
      <c r="AB152" s="65" t="s">
        <v>77</v>
      </c>
      <c r="AC152" s="65" t="s">
        <v>77</v>
      </c>
      <c r="AD152" s="65" t="s">
        <v>77</v>
      </c>
      <c r="AE152" s="65" t="s">
        <v>61</v>
      </c>
      <c r="AF152" s="65" t="s">
        <v>61</v>
      </c>
      <c r="AG152" s="65" t="s">
        <v>61</v>
      </c>
      <c r="AH152" s="65" t="s">
        <v>61</v>
      </c>
      <c r="AI152" s="65" t="s">
        <v>61</v>
      </c>
      <c r="AJ152" s="65" t="s">
        <v>72</v>
      </c>
      <c r="AK152" s="65" t="s">
        <v>72</v>
      </c>
      <c r="AL152" s="65" t="s">
        <v>72</v>
      </c>
      <c r="AM152" s="65" t="s">
        <v>61</v>
      </c>
      <c r="AN152" s="59"/>
      <c r="AO152" s="59"/>
      <c r="AP152" s="59"/>
      <c r="AQ152" s="59"/>
      <c r="AR152" s="59"/>
      <c r="AS152" s="59"/>
      <c r="AT152" s="59"/>
      <c r="AU152" s="60"/>
    </row>
    <row r="153" spans="1:47" ht="168">
      <c r="A153" s="65" t="s">
        <v>3673</v>
      </c>
      <c r="B153" s="65" t="s">
        <v>3186</v>
      </c>
      <c r="C153" s="65" t="s">
        <v>1847</v>
      </c>
      <c r="D153" s="65" t="s">
        <v>1730</v>
      </c>
      <c r="E153" s="65" t="s">
        <v>1830</v>
      </c>
      <c r="F153" s="65" t="s">
        <v>149</v>
      </c>
      <c r="G153" s="65" t="s">
        <v>2704</v>
      </c>
      <c r="H153" s="65" t="s">
        <v>1843</v>
      </c>
      <c r="I153" s="65" t="s">
        <v>1848</v>
      </c>
      <c r="J153" s="65" t="s">
        <v>3984</v>
      </c>
      <c r="K153" s="65" t="s">
        <v>3992</v>
      </c>
      <c r="L153" s="65" t="s">
        <v>62</v>
      </c>
      <c r="M153" s="65" t="s">
        <v>62</v>
      </c>
      <c r="N153" s="65" t="s">
        <v>62</v>
      </c>
      <c r="O153" s="65" t="s">
        <v>61</v>
      </c>
      <c r="P153" s="65" t="s">
        <v>61</v>
      </c>
      <c r="Q153" s="65" t="s">
        <v>61</v>
      </c>
      <c r="R153" s="65" t="s">
        <v>61</v>
      </c>
      <c r="S153" s="65" t="s">
        <v>61</v>
      </c>
      <c r="T153" s="65" t="s">
        <v>62</v>
      </c>
      <c r="U153" s="65" t="s">
        <v>62</v>
      </c>
      <c r="V153" s="65" t="s">
        <v>62</v>
      </c>
      <c r="W153" s="65" t="s">
        <v>61</v>
      </c>
      <c r="X153" s="65" t="s">
        <v>3674</v>
      </c>
      <c r="Y153" s="65" t="s">
        <v>76</v>
      </c>
      <c r="Z153" s="68" t="s">
        <v>3343</v>
      </c>
      <c r="AA153" s="65" t="s">
        <v>62</v>
      </c>
      <c r="AB153" s="65" t="s">
        <v>125</v>
      </c>
      <c r="AC153" s="65" t="s">
        <v>77</v>
      </c>
      <c r="AD153" s="65" t="s">
        <v>3343</v>
      </c>
      <c r="AE153" s="65" t="s">
        <v>62</v>
      </c>
      <c r="AF153" s="65" t="s">
        <v>61</v>
      </c>
      <c r="AG153" s="65" t="s">
        <v>61</v>
      </c>
      <c r="AH153" s="65" t="s">
        <v>61</v>
      </c>
      <c r="AI153" s="65" t="s">
        <v>61</v>
      </c>
      <c r="AJ153" s="65" t="s">
        <v>72</v>
      </c>
      <c r="AK153" s="65" t="s">
        <v>72</v>
      </c>
      <c r="AL153" s="65" t="s">
        <v>72</v>
      </c>
      <c r="AM153" s="65" t="s">
        <v>61</v>
      </c>
      <c r="AN153" s="62"/>
      <c r="AO153" s="62"/>
      <c r="AP153" s="62"/>
      <c r="AQ153" s="62"/>
      <c r="AR153" s="62"/>
      <c r="AS153" s="62"/>
      <c r="AT153" s="62"/>
      <c r="AU153" s="63"/>
    </row>
    <row r="154" spans="1:47" ht="150.75">
      <c r="A154" s="65" t="s">
        <v>3675</v>
      </c>
      <c r="B154" s="65" t="s">
        <v>3192</v>
      </c>
      <c r="C154" s="65" t="s">
        <v>372</v>
      </c>
      <c r="D154" s="65" t="s">
        <v>381</v>
      </c>
      <c r="E154" s="65" t="s">
        <v>329</v>
      </c>
      <c r="F154" s="65" t="s">
        <v>80</v>
      </c>
      <c r="G154" s="65" t="s">
        <v>3983</v>
      </c>
      <c r="H154" s="65" t="s">
        <v>367</v>
      </c>
      <c r="I154" s="65" t="s">
        <v>382</v>
      </c>
      <c r="J154" s="65" t="s">
        <v>3984</v>
      </c>
      <c r="K154" s="65" t="s">
        <v>3992</v>
      </c>
      <c r="L154" s="65" t="s">
        <v>62</v>
      </c>
      <c r="M154" s="65" t="s">
        <v>62</v>
      </c>
      <c r="N154" s="65" t="s">
        <v>62</v>
      </c>
      <c r="O154" s="65" t="s">
        <v>61</v>
      </c>
      <c r="P154" s="65" t="s">
        <v>61</v>
      </c>
      <c r="Q154" s="65" t="s">
        <v>61</v>
      </c>
      <c r="R154" s="65" t="s">
        <v>61</v>
      </c>
      <c r="S154" s="65" t="s">
        <v>61</v>
      </c>
      <c r="T154" s="65" t="s">
        <v>62</v>
      </c>
      <c r="U154" s="65" t="s">
        <v>62</v>
      </c>
      <c r="V154" s="65" t="s">
        <v>62</v>
      </c>
      <c r="W154" s="65" t="s">
        <v>61</v>
      </c>
      <c r="X154" s="65" t="s">
        <v>3676</v>
      </c>
      <c r="Y154" s="65" t="s">
        <v>3424</v>
      </c>
      <c r="Z154" s="68" t="s">
        <v>3343</v>
      </c>
      <c r="AA154" s="65" t="s">
        <v>62</v>
      </c>
      <c r="AB154" s="65" t="s">
        <v>64</v>
      </c>
      <c r="AC154" s="65" t="s">
        <v>125</v>
      </c>
      <c r="AD154" s="65" t="s">
        <v>3343</v>
      </c>
      <c r="AE154" s="65" t="s">
        <v>62</v>
      </c>
      <c r="AF154" s="65" t="s">
        <v>61</v>
      </c>
      <c r="AG154" s="65" t="s">
        <v>61</v>
      </c>
      <c r="AH154" s="65" t="s">
        <v>61</v>
      </c>
      <c r="AI154" s="65" t="s">
        <v>61</v>
      </c>
      <c r="AJ154" s="65" t="s">
        <v>72</v>
      </c>
      <c r="AK154" s="65" t="s">
        <v>72</v>
      </c>
      <c r="AL154" s="65" t="s">
        <v>72</v>
      </c>
      <c r="AM154" s="65" t="s">
        <v>61</v>
      </c>
      <c r="AN154" s="59"/>
      <c r="AO154" s="59"/>
      <c r="AP154" s="59"/>
      <c r="AQ154" s="59"/>
      <c r="AR154" s="59"/>
      <c r="AS154" s="59"/>
      <c r="AT154" s="59"/>
      <c r="AU154" s="60"/>
    </row>
    <row r="155" spans="1:47" ht="200.25">
      <c r="A155" s="65" t="s">
        <v>3229</v>
      </c>
      <c r="B155" s="65" t="s">
        <v>3186</v>
      </c>
      <c r="C155" s="65" t="s">
        <v>372</v>
      </c>
      <c r="D155" s="65" t="s">
        <v>373</v>
      </c>
      <c r="E155" s="65" t="s">
        <v>329</v>
      </c>
      <c r="F155" s="65" t="s">
        <v>80</v>
      </c>
      <c r="G155" s="65" t="s">
        <v>80</v>
      </c>
      <c r="H155" s="65" t="s">
        <v>367</v>
      </c>
      <c r="I155" s="65" t="s">
        <v>374</v>
      </c>
      <c r="J155" s="65" t="s">
        <v>3984</v>
      </c>
      <c r="K155" s="65" t="s">
        <v>3985</v>
      </c>
      <c r="L155" s="65" t="s">
        <v>102</v>
      </c>
      <c r="M155" s="65" t="s">
        <v>62</v>
      </c>
      <c r="N155" s="68" t="s">
        <v>3343</v>
      </c>
      <c r="O155" s="65" t="s">
        <v>62</v>
      </c>
      <c r="P155" s="65" t="s">
        <v>61</v>
      </c>
      <c r="Q155" s="65" t="s">
        <v>61</v>
      </c>
      <c r="R155" s="65" t="s">
        <v>61</v>
      </c>
      <c r="S155" s="65" t="s">
        <v>61</v>
      </c>
      <c r="T155" s="65" t="s">
        <v>62</v>
      </c>
      <c r="U155" s="65" t="s">
        <v>62</v>
      </c>
      <c r="V155" s="65" t="s">
        <v>62</v>
      </c>
      <c r="W155" s="65" t="s">
        <v>61</v>
      </c>
      <c r="X155" s="65" t="s">
        <v>3677</v>
      </c>
      <c r="Y155" s="65" t="s">
        <v>536</v>
      </c>
      <c r="Z155" s="68" t="s">
        <v>3343</v>
      </c>
      <c r="AA155" s="65" t="s">
        <v>62</v>
      </c>
      <c r="AB155" s="65" t="s">
        <v>64</v>
      </c>
      <c r="AC155" s="65" t="s">
        <v>77</v>
      </c>
      <c r="AD155" s="65" t="s">
        <v>3343</v>
      </c>
      <c r="AE155" s="65" t="s">
        <v>62</v>
      </c>
      <c r="AF155" s="65" t="s">
        <v>62</v>
      </c>
      <c r="AG155" s="65" t="s">
        <v>2733</v>
      </c>
      <c r="AH155" s="65" t="s">
        <v>3343</v>
      </c>
      <c r="AI155" s="65" t="s">
        <v>62</v>
      </c>
      <c r="AJ155" s="65" t="s">
        <v>162</v>
      </c>
      <c r="AK155" s="65" t="s">
        <v>72</v>
      </c>
      <c r="AL155" s="65" t="s">
        <v>3343</v>
      </c>
      <c r="AM155" s="65" t="s">
        <v>62</v>
      </c>
      <c r="AN155" s="62"/>
      <c r="AO155" s="62"/>
      <c r="AP155" s="62"/>
      <c r="AQ155" s="62"/>
      <c r="AR155" s="62"/>
      <c r="AS155" s="62"/>
      <c r="AT155" s="62"/>
      <c r="AU155" s="63"/>
    </row>
    <row r="156" spans="1:47" ht="150.75">
      <c r="A156" s="65" t="s">
        <v>3678</v>
      </c>
      <c r="B156" s="65" t="s">
        <v>3187</v>
      </c>
      <c r="C156" s="65" t="s">
        <v>372</v>
      </c>
      <c r="D156" s="65" t="s">
        <v>377</v>
      </c>
      <c r="E156" s="65" t="s">
        <v>329</v>
      </c>
      <c r="F156" s="65" t="s">
        <v>80</v>
      </c>
      <c r="G156" s="65" t="s">
        <v>3983</v>
      </c>
      <c r="H156" s="65" t="s">
        <v>367</v>
      </c>
      <c r="I156" s="65" t="s">
        <v>378</v>
      </c>
      <c r="J156" s="65" t="s">
        <v>3984</v>
      </c>
      <c r="K156" s="65" t="s">
        <v>3992</v>
      </c>
      <c r="L156" s="65" t="s">
        <v>62</v>
      </c>
      <c r="M156" s="65" t="s">
        <v>62</v>
      </c>
      <c r="N156" s="65" t="s">
        <v>62</v>
      </c>
      <c r="O156" s="65" t="s">
        <v>61</v>
      </c>
      <c r="P156" s="65" t="s">
        <v>61</v>
      </c>
      <c r="Q156" s="65" t="s">
        <v>61</v>
      </c>
      <c r="R156" s="65" t="s">
        <v>61</v>
      </c>
      <c r="S156" s="65" t="s">
        <v>61</v>
      </c>
      <c r="T156" s="65" t="s">
        <v>62</v>
      </c>
      <c r="U156" s="65" t="s">
        <v>62</v>
      </c>
      <c r="V156" s="65" t="s">
        <v>62</v>
      </c>
      <c r="W156" s="65" t="s">
        <v>61</v>
      </c>
      <c r="X156" s="65" t="s">
        <v>3676</v>
      </c>
      <c r="Y156" s="65" t="s">
        <v>3424</v>
      </c>
      <c r="Z156" s="68" t="s">
        <v>3343</v>
      </c>
      <c r="AA156" s="65" t="s">
        <v>62</v>
      </c>
      <c r="AB156" s="65" t="s">
        <v>64</v>
      </c>
      <c r="AC156" s="65" t="s">
        <v>77</v>
      </c>
      <c r="AD156" s="65" t="s">
        <v>3343</v>
      </c>
      <c r="AE156" s="65" t="s">
        <v>62</v>
      </c>
      <c r="AF156" s="65" t="s">
        <v>61</v>
      </c>
      <c r="AG156" s="65" t="s">
        <v>61</v>
      </c>
      <c r="AH156" s="65" t="s">
        <v>61</v>
      </c>
      <c r="AI156" s="65" t="s">
        <v>61</v>
      </c>
      <c r="AJ156" s="65" t="s">
        <v>72</v>
      </c>
      <c r="AK156" s="65" t="s">
        <v>72</v>
      </c>
      <c r="AL156" s="65" t="s">
        <v>72</v>
      </c>
      <c r="AM156" s="65" t="s">
        <v>61</v>
      </c>
      <c r="AN156" s="59"/>
      <c r="AO156" s="59"/>
      <c r="AP156" s="59"/>
      <c r="AQ156" s="59"/>
      <c r="AR156" s="59"/>
      <c r="AS156" s="59"/>
      <c r="AT156" s="59"/>
      <c r="AU156" s="60"/>
    </row>
    <row r="157" spans="1:47" ht="168">
      <c r="A157" s="65" t="s">
        <v>3682</v>
      </c>
      <c r="B157" s="65" t="s">
        <v>3192</v>
      </c>
      <c r="C157" s="65" t="s">
        <v>58</v>
      </c>
      <c r="D157" s="65" t="s">
        <v>74</v>
      </c>
      <c r="E157" s="65" t="s">
        <v>49</v>
      </c>
      <c r="F157" s="65" t="s">
        <v>51</v>
      </c>
      <c r="G157" s="65" t="s">
        <v>3983</v>
      </c>
      <c r="H157" s="65" t="s">
        <v>52</v>
      </c>
      <c r="I157" s="65" t="s">
        <v>75</v>
      </c>
      <c r="J157" s="65" t="s">
        <v>3984</v>
      </c>
      <c r="K157" s="65" t="s">
        <v>3992</v>
      </c>
      <c r="L157" s="65" t="s">
        <v>62</v>
      </c>
      <c r="M157" s="65" t="s">
        <v>62</v>
      </c>
      <c r="N157" s="65" t="s">
        <v>62</v>
      </c>
      <c r="O157" s="65" t="s">
        <v>61</v>
      </c>
      <c r="P157" s="65" t="s">
        <v>61</v>
      </c>
      <c r="Q157" s="65" t="s">
        <v>61</v>
      </c>
      <c r="R157" s="65" t="s">
        <v>61</v>
      </c>
      <c r="S157" s="65" t="s">
        <v>61</v>
      </c>
      <c r="T157" s="65" t="s">
        <v>62</v>
      </c>
      <c r="U157" s="65" t="s">
        <v>62</v>
      </c>
      <c r="V157" s="65" t="s">
        <v>62</v>
      </c>
      <c r="W157" s="65" t="s">
        <v>61</v>
      </c>
      <c r="X157" s="65" t="s">
        <v>76</v>
      </c>
      <c r="Y157" s="65" t="s">
        <v>1295</v>
      </c>
      <c r="Z157" s="68" t="s">
        <v>3343</v>
      </c>
      <c r="AA157" s="65" t="s">
        <v>62</v>
      </c>
      <c r="AB157" s="65" t="s">
        <v>77</v>
      </c>
      <c r="AC157" s="65" t="s">
        <v>125</v>
      </c>
      <c r="AD157" s="65" t="s">
        <v>3343</v>
      </c>
      <c r="AE157" s="65" t="s">
        <v>62</v>
      </c>
      <c r="AF157" s="65" t="s">
        <v>61</v>
      </c>
      <c r="AG157" s="65" t="s">
        <v>61</v>
      </c>
      <c r="AH157" s="65" t="s">
        <v>61</v>
      </c>
      <c r="AI157" s="65" t="s">
        <v>61</v>
      </c>
      <c r="AJ157" s="65" t="s">
        <v>72</v>
      </c>
      <c r="AK157" s="65" t="s">
        <v>72</v>
      </c>
      <c r="AL157" s="65" t="s">
        <v>72</v>
      </c>
      <c r="AM157" s="65" t="s">
        <v>61</v>
      </c>
      <c r="AN157" s="62"/>
      <c r="AO157" s="62"/>
      <c r="AP157" s="62"/>
      <c r="AQ157" s="62"/>
      <c r="AR157" s="62"/>
      <c r="AS157" s="62"/>
      <c r="AT157" s="62"/>
      <c r="AU157" s="63"/>
    </row>
    <row r="158" spans="1:47" ht="150.75">
      <c r="A158" s="65" t="s">
        <v>3226</v>
      </c>
      <c r="B158" s="65" t="s">
        <v>3186</v>
      </c>
      <c r="C158" s="65" t="s">
        <v>58</v>
      </c>
      <c r="D158" s="65" t="s">
        <v>59</v>
      </c>
      <c r="E158" s="65" t="s">
        <v>49</v>
      </c>
      <c r="F158" s="65" t="s">
        <v>51</v>
      </c>
      <c r="G158" s="65" t="s">
        <v>51</v>
      </c>
      <c r="H158" s="65" t="s">
        <v>52</v>
      </c>
      <c r="I158" s="65" t="s">
        <v>60</v>
      </c>
      <c r="J158" s="65" t="s">
        <v>3984</v>
      </c>
      <c r="K158" s="65" t="s">
        <v>3986</v>
      </c>
      <c r="L158" s="65" t="s">
        <v>61</v>
      </c>
      <c r="M158" s="65" t="s">
        <v>61</v>
      </c>
      <c r="N158" s="65" t="s">
        <v>61</v>
      </c>
      <c r="O158" s="65" t="s">
        <v>61</v>
      </c>
      <c r="P158" s="65" t="s">
        <v>61</v>
      </c>
      <c r="Q158" s="65" t="s">
        <v>61</v>
      </c>
      <c r="R158" s="65" t="s">
        <v>61</v>
      </c>
      <c r="S158" s="65" t="s">
        <v>61</v>
      </c>
      <c r="T158" s="65" t="s">
        <v>62</v>
      </c>
      <c r="U158" s="65" t="s">
        <v>62</v>
      </c>
      <c r="V158" s="65" t="s">
        <v>62</v>
      </c>
      <c r="W158" s="65" t="s">
        <v>61</v>
      </c>
      <c r="X158" s="65" t="s">
        <v>63</v>
      </c>
      <c r="Y158" s="65" t="s">
        <v>3280</v>
      </c>
      <c r="Z158" s="68" t="s">
        <v>3343</v>
      </c>
      <c r="AA158" s="65" t="s">
        <v>62</v>
      </c>
      <c r="AB158" s="65" t="s">
        <v>64</v>
      </c>
      <c r="AC158" s="65" t="s">
        <v>77</v>
      </c>
      <c r="AD158" s="65" t="s">
        <v>3343</v>
      </c>
      <c r="AE158" s="65" t="s">
        <v>62</v>
      </c>
      <c r="AF158" s="65" t="s">
        <v>62</v>
      </c>
      <c r="AG158" s="65" t="s">
        <v>2675</v>
      </c>
      <c r="AH158" s="65" t="s">
        <v>3343</v>
      </c>
      <c r="AI158" s="65" t="s">
        <v>62</v>
      </c>
      <c r="AJ158" s="65" t="s">
        <v>66</v>
      </c>
      <c r="AK158" s="65" t="s">
        <v>66</v>
      </c>
      <c r="AL158" s="65" t="s">
        <v>66</v>
      </c>
      <c r="AM158" s="65" t="s">
        <v>61</v>
      </c>
      <c r="AN158" s="59"/>
      <c r="AO158" s="59"/>
      <c r="AP158" s="59"/>
      <c r="AQ158" s="59"/>
      <c r="AR158" s="59"/>
      <c r="AS158" s="59"/>
      <c r="AT158" s="59"/>
      <c r="AU158" s="60"/>
    </row>
    <row r="159" spans="1:47" ht="168">
      <c r="A159" s="65" t="s">
        <v>3683</v>
      </c>
      <c r="B159" s="65" t="s">
        <v>3187</v>
      </c>
      <c r="C159" s="65" t="s">
        <v>58</v>
      </c>
      <c r="D159" s="65" t="s">
        <v>68</v>
      </c>
      <c r="E159" s="65" t="s">
        <v>49</v>
      </c>
      <c r="F159" s="65" t="s">
        <v>51</v>
      </c>
      <c r="G159" s="65" t="s">
        <v>3983</v>
      </c>
      <c r="H159" s="65" t="s">
        <v>52</v>
      </c>
      <c r="I159" s="65" t="s">
        <v>69</v>
      </c>
      <c r="J159" s="65" t="s">
        <v>3984</v>
      </c>
      <c r="K159" s="65" t="s">
        <v>3992</v>
      </c>
      <c r="L159" s="65" t="s">
        <v>62</v>
      </c>
      <c r="M159" s="65" t="s">
        <v>62</v>
      </c>
      <c r="N159" s="65" t="s">
        <v>62</v>
      </c>
      <c r="O159" s="65" t="s">
        <v>61</v>
      </c>
      <c r="P159" s="65" t="s">
        <v>61</v>
      </c>
      <c r="Q159" s="65" t="s">
        <v>61</v>
      </c>
      <c r="R159" s="65" t="s">
        <v>61</v>
      </c>
      <c r="S159" s="65" t="s">
        <v>61</v>
      </c>
      <c r="T159" s="65" t="s">
        <v>62</v>
      </c>
      <c r="U159" s="65" t="s">
        <v>62</v>
      </c>
      <c r="V159" s="65" t="s">
        <v>62</v>
      </c>
      <c r="W159" s="65" t="s">
        <v>61</v>
      </c>
      <c r="X159" s="65" t="s">
        <v>536</v>
      </c>
      <c r="Y159" s="65" t="s">
        <v>76</v>
      </c>
      <c r="Z159" s="68" t="s">
        <v>3343</v>
      </c>
      <c r="AA159" s="65" t="s">
        <v>62</v>
      </c>
      <c r="AB159" s="65" t="s">
        <v>64</v>
      </c>
      <c r="AC159" s="65" t="s">
        <v>77</v>
      </c>
      <c r="AD159" s="65" t="s">
        <v>3343</v>
      </c>
      <c r="AE159" s="65" t="s">
        <v>62</v>
      </c>
      <c r="AF159" s="65" t="s">
        <v>61</v>
      </c>
      <c r="AG159" s="65" t="s">
        <v>61</v>
      </c>
      <c r="AH159" s="65" t="s">
        <v>61</v>
      </c>
      <c r="AI159" s="65" t="s">
        <v>61</v>
      </c>
      <c r="AJ159" s="65" t="s">
        <v>72</v>
      </c>
      <c r="AK159" s="65" t="s">
        <v>72</v>
      </c>
      <c r="AL159" s="65" t="s">
        <v>72</v>
      </c>
      <c r="AM159" s="65" t="s">
        <v>61</v>
      </c>
      <c r="AN159" s="62"/>
      <c r="AO159" s="62"/>
      <c r="AP159" s="62"/>
      <c r="AQ159" s="62"/>
      <c r="AR159" s="62"/>
      <c r="AS159" s="62"/>
      <c r="AT159" s="62"/>
      <c r="AU159" s="63"/>
    </row>
    <row r="160" spans="1:47" ht="200.25">
      <c r="A160" s="65" t="s">
        <v>3685</v>
      </c>
      <c r="B160" s="65" t="s">
        <v>3187</v>
      </c>
      <c r="C160" s="65" t="s">
        <v>1755</v>
      </c>
      <c r="D160" s="65" t="s">
        <v>1758</v>
      </c>
      <c r="E160" s="65" t="s">
        <v>1721</v>
      </c>
      <c r="F160" s="65" t="s">
        <v>149</v>
      </c>
      <c r="G160" s="65" t="s">
        <v>3983</v>
      </c>
      <c r="H160" s="65" t="s">
        <v>1750</v>
      </c>
      <c r="I160" s="65" t="s">
        <v>1759</v>
      </c>
      <c r="J160" s="65" t="s">
        <v>3984</v>
      </c>
      <c r="K160" s="65" t="s">
        <v>3985</v>
      </c>
      <c r="L160" s="65" t="s">
        <v>61</v>
      </c>
      <c r="M160" s="65" t="s">
        <v>62</v>
      </c>
      <c r="N160" s="68" t="s">
        <v>3343</v>
      </c>
      <c r="O160" s="65" t="s">
        <v>62</v>
      </c>
      <c r="P160" s="65" t="s">
        <v>61</v>
      </c>
      <c r="Q160" s="65" t="s">
        <v>61</v>
      </c>
      <c r="R160" s="65" t="s">
        <v>61</v>
      </c>
      <c r="S160" s="65" t="s">
        <v>61</v>
      </c>
      <c r="T160" s="65" t="s">
        <v>62</v>
      </c>
      <c r="U160" s="65" t="s">
        <v>62</v>
      </c>
      <c r="V160" s="65" t="s">
        <v>62</v>
      </c>
      <c r="W160" s="65" t="s">
        <v>61</v>
      </c>
      <c r="X160" s="65" t="s">
        <v>4012</v>
      </c>
      <c r="Y160" s="65" t="s">
        <v>222</v>
      </c>
      <c r="Z160" s="68" t="s">
        <v>3343</v>
      </c>
      <c r="AA160" s="65" t="s">
        <v>62</v>
      </c>
      <c r="AB160" s="65" t="s">
        <v>64</v>
      </c>
      <c r="AC160" s="65" t="s">
        <v>77</v>
      </c>
      <c r="AD160" s="65" t="s">
        <v>3343</v>
      </c>
      <c r="AE160" s="65" t="s">
        <v>62</v>
      </c>
      <c r="AF160" s="65" t="s">
        <v>62</v>
      </c>
      <c r="AG160" s="65" t="s">
        <v>61</v>
      </c>
      <c r="AH160" s="65" t="s">
        <v>3343</v>
      </c>
      <c r="AI160" s="65" t="s">
        <v>62</v>
      </c>
      <c r="AJ160" s="65" t="s">
        <v>66</v>
      </c>
      <c r="AK160" s="65" t="s">
        <v>72</v>
      </c>
      <c r="AL160" s="65" t="s">
        <v>3343</v>
      </c>
      <c r="AM160" s="65" t="s">
        <v>62</v>
      </c>
      <c r="AN160" s="59"/>
      <c r="AO160" s="59"/>
      <c r="AP160" s="59"/>
      <c r="AQ160" s="59"/>
      <c r="AR160" s="59"/>
      <c r="AS160" s="59"/>
      <c r="AT160" s="59"/>
      <c r="AU160" s="60"/>
    </row>
    <row r="161" spans="1:47" ht="183.75">
      <c r="A161" s="65" t="s">
        <v>3687</v>
      </c>
      <c r="B161" s="65" t="s">
        <v>3192</v>
      </c>
      <c r="C161" s="65" t="s">
        <v>563</v>
      </c>
      <c r="D161" s="65" t="s">
        <v>569</v>
      </c>
      <c r="E161" s="65" t="s">
        <v>556</v>
      </c>
      <c r="F161" s="65" t="s">
        <v>51</v>
      </c>
      <c r="G161" s="65" t="s">
        <v>3983</v>
      </c>
      <c r="H161" s="65" t="s">
        <v>558</v>
      </c>
      <c r="I161" s="65" t="s">
        <v>570</v>
      </c>
      <c r="J161" s="65" t="s">
        <v>3984</v>
      </c>
      <c r="K161" s="65" t="s">
        <v>4007</v>
      </c>
      <c r="L161" s="65" t="s">
        <v>102</v>
      </c>
      <c r="M161" s="65" t="s">
        <v>61</v>
      </c>
      <c r="N161" s="68" t="s">
        <v>3343</v>
      </c>
      <c r="O161" s="65" t="s">
        <v>62</v>
      </c>
      <c r="P161" s="65" t="s">
        <v>61</v>
      </c>
      <c r="Q161" s="65" t="s">
        <v>61</v>
      </c>
      <c r="R161" s="65" t="s">
        <v>61</v>
      </c>
      <c r="S161" s="65" t="s">
        <v>61</v>
      </c>
      <c r="T161" s="65" t="s">
        <v>62</v>
      </c>
      <c r="U161" s="65" t="s">
        <v>62</v>
      </c>
      <c r="V161" s="65" t="s">
        <v>62</v>
      </c>
      <c r="W161" s="65" t="s">
        <v>61</v>
      </c>
      <c r="X161" s="65" t="s">
        <v>3688</v>
      </c>
      <c r="Y161" s="65" t="s">
        <v>138</v>
      </c>
      <c r="Z161" s="68" t="s">
        <v>3343</v>
      </c>
      <c r="AA161" s="65" t="s">
        <v>62</v>
      </c>
      <c r="AB161" s="65" t="s">
        <v>64</v>
      </c>
      <c r="AC161" s="65" t="s">
        <v>125</v>
      </c>
      <c r="AD161" s="65" t="s">
        <v>3343</v>
      </c>
      <c r="AE161" s="65" t="s">
        <v>62</v>
      </c>
      <c r="AF161" s="65" t="s">
        <v>62</v>
      </c>
      <c r="AG161" s="65" t="s">
        <v>62</v>
      </c>
      <c r="AH161" s="65" t="s">
        <v>62</v>
      </c>
      <c r="AI161" s="65" t="s">
        <v>61</v>
      </c>
      <c r="AJ161" s="65" t="s">
        <v>66</v>
      </c>
      <c r="AK161" s="65" t="s">
        <v>162</v>
      </c>
      <c r="AL161" s="65" t="s">
        <v>3343</v>
      </c>
      <c r="AM161" s="65" t="s">
        <v>62</v>
      </c>
      <c r="AN161" s="62"/>
      <c r="AO161" s="62"/>
      <c r="AP161" s="62"/>
      <c r="AQ161" s="62"/>
      <c r="AR161" s="62"/>
      <c r="AS161" s="62"/>
      <c r="AT161" s="62"/>
      <c r="AU161" s="63"/>
    </row>
    <row r="162" spans="1:47" ht="200.25">
      <c r="A162" s="65" t="s">
        <v>3690</v>
      </c>
      <c r="B162" s="65" t="s">
        <v>3186</v>
      </c>
      <c r="C162" s="65" t="s">
        <v>563</v>
      </c>
      <c r="D162" s="65" t="s">
        <v>564</v>
      </c>
      <c r="E162" s="65" t="s">
        <v>556</v>
      </c>
      <c r="F162" s="65" t="s">
        <v>51</v>
      </c>
      <c r="G162" s="65" t="s">
        <v>51</v>
      </c>
      <c r="H162" s="65" t="s">
        <v>558</v>
      </c>
      <c r="I162" s="65" t="s">
        <v>565</v>
      </c>
      <c r="J162" s="65" t="s">
        <v>3984</v>
      </c>
      <c r="K162" s="65" t="s">
        <v>3985</v>
      </c>
      <c r="L162" s="65" t="s">
        <v>62</v>
      </c>
      <c r="M162" s="65" t="s">
        <v>61</v>
      </c>
      <c r="N162" s="68" t="s">
        <v>3343</v>
      </c>
      <c r="O162" s="65" t="s">
        <v>62</v>
      </c>
      <c r="P162" s="65" t="s">
        <v>61</v>
      </c>
      <c r="Q162" s="65" t="s">
        <v>61</v>
      </c>
      <c r="R162" s="65" t="s">
        <v>61</v>
      </c>
      <c r="S162" s="65" t="s">
        <v>61</v>
      </c>
      <c r="T162" s="65" t="s">
        <v>62</v>
      </c>
      <c r="U162" s="65" t="s">
        <v>62</v>
      </c>
      <c r="V162" s="65" t="s">
        <v>62</v>
      </c>
      <c r="W162" s="65" t="s">
        <v>61</v>
      </c>
      <c r="X162" s="65" t="s">
        <v>76</v>
      </c>
      <c r="Y162" s="65" t="s">
        <v>138</v>
      </c>
      <c r="Z162" s="68" t="s">
        <v>3343</v>
      </c>
      <c r="AA162" s="65" t="s">
        <v>62</v>
      </c>
      <c r="AB162" s="65" t="s">
        <v>77</v>
      </c>
      <c r="AC162" s="65" t="s">
        <v>125</v>
      </c>
      <c r="AD162" s="65" t="s">
        <v>3343</v>
      </c>
      <c r="AE162" s="65" t="s">
        <v>62</v>
      </c>
      <c r="AF162" s="65" t="s">
        <v>61</v>
      </c>
      <c r="AG162" s="65" t="s">
        <v>62</v>
      </c>
      <c r="AH162" s="65" t="s">
        <v>3343</v>
      </c>
      <c r="AI162" s="65" t="s">
        <v>62</v>
      </c>
      <c r="AJ162" s="65" t="s">
        <v>72</v>
      </c>
      <c r="AK162" s="65" t="s">
        <v>66</v>
      </c>
      <c r="AL162" s="65" t="s">
        <v>3343</v>
      </c>
      <c r="AM162" s="65" t="s">
        <v>62</v>
      </c>
      <c r="AN162" s="59"/>
      <c r="AO162" s="59"/>
      <c r="AP162" s="59"/>
      <c r="AQ162" s="59"/>
      <c r="AR162" s="59"/>
      <c r="AS162" s="59"/>
      <c r="AT162" s="59"/>
      <c r="AU162" s="60"/>
    </row>
    <row r="163" spans="1:47" ht="300.75">
      <c r="A163" s="65" t="s">
        <v>3695</v>
      </c>
      <c r="B163" s="65" t="s">
        <v>3187</v>
      </c>
      <c r="C163" s="65" t="s">
        <v>1214</v>
      </c>
      <c r="D163" s="65" t="s">
        <v>1217</v>
      </c>
      <c r="E163" s="65" t="s">
        <v>1112</v>
      </c>
      <c r="F163" s="65" t="s">
        <v>114</v>
      </c>
      <c r="G163" s="65" t="s">
        <v>3983</v>
      </c>
      <c r="H163" s="65" t="s">
        <v>1209</v>
      </c>
      <c r="I163" s="65" t="s">
        <v>1218</v>
      </c>
      <c r="J163" s="65" t="s">
        <v>3984</v>
      </c>
      <c r="K163" s="65" t="s">
        <v>3985</v>
      </c>
      <c r="L163" s="65" t="s">
        <v>61</v>
      </c>
      <c r="M163" s="65" t="s">
        <v>62</v>
      </c>
      <c r="N163" s="68" t="s">
        <v>3343</v>
      </c>
      <c r="O163" s="65" t="s">
        <v>62</v>
      </c>
      <c r="P163" s="65" t="s">
        <v>61</v>
      </c>
      <c r="Q163" s="65" t="s">
        <v>61</v>
      </c>
      <c r="R163" s="65" t="s">
        <v>61</v>
      </c>
      <c r="S163" s="65" t="s">
        <v>61</v>
      </c>
      <c r="T163" s="65" t="s">
        <v>62</v>
      </c>
      <c r="U163" s="65" t="s">
        <v>62</v>
      </c>
      <c r="V163" s="65" t="s">
        <v>62</v>
      </c>
      <c r="W163" s="65" t="s">
        <v>61</v>
      </c>
      <c r="X163" s="65" t="s">
        <v>3688</v>
      </c>
      <c r="Y163" s="65" t="s">
        <v>1295</v>
      </c>
      <c r="Z163" s="68" t="s">
        <v>3343</v>
      </c>
      <c r="AA163" s="65" t="s">
        <v>62</v>
      </c>
      <c r="AB163" s="65" t="s">
        <v>64</v>
      </c>
      <c r="AC163" s="65" t="s">
        <v>77</v>
      </c>
      <c r="AD163" s="65" t="s">
        <v>3343</v>
      </c>
      <c r="AE163" s="65" t="s">
        <v>62</v>
      </c>
      <c r="AF163" s="65" t="s">
        <v>62</v>
      </c>
      <c r="AG163" s="65" t="s">
        <v>61</v>
      </c>
      <c r="AH163" s="65" t="s">
        <v>3343</v>
      </c>
      <c r="AI163" s="65" t="s">
        <v>62</v>
      </c>
      <c r="AJ163" s="65" t="s">
        <v>66</v>
      </c>
      <c r="AK163" s="65" t="s">
        <v>72</v>
      </c>
      <c r="AL163" s="65" t="s">
        <v>3343</v>
      </c>
      <c r="AM163" s="65" t="s">
        <v>62</v>
      </c>
      <c r="AN163" s="62"/>
      <c r="AO163" s="62"/>
      <c r="AP163" s="62"/>
      <c r="AQ163" s="62"/>
      <c r="AR163" s="62"/>
      <c r="AS163" s="62"/>
      <c r="AT163" s="62"/>
      <c r="AU163" s="63"/>
    </row>
    <row r="164" spans="1:47" ht="168">
      <c r="A164" s="65" t="s">
        <v>3703</v>
      </c>
      <c r="B164" s="65" t="s">
        <v>3192</v>
      </c>
      <c r="C164" s="65" t="s">
        <v>1837</v>
      </c>
      <c r="D164" s="65" t="s">
        <v>1734</v>
      </c>
      <c r="E164" s="65" t="s">
        <v>1830</v>
      </c>
      <c r="F164" s="65" t="s">
        <v>149</v>
      </c>
      <c r="G164" s="65" t="s">
        <v>3983</v>
      </c>
      <c r="H164" s="65" t="s">
        <v>1832</v>
      </c>
      <c r="I164" s="65" t="s">
        <v>1842</v>
      </c>
      <c r="J164" s="65" t="s">
        <v>3984</v>
      </c>
      <c r="K164" s="65" t="s">
        <v>3987</v>
      </c>
      <c r="L164" s="65" t="s">
        <v>62</v>
      </c>
      <c r="M164" s="65" t="s">
        <v>61</v>
      </c>
      <c r="N164" s="68" t="s">
        <v>3343</v>
      </c>
      <c r="O164" s="65" t="s">
        <v>62</v>
      </c>
      <c r="P164" s="65" t="s">
        <v>61</v>
      </c>
      <c r="Q164" s="65" t="s">
        <v>61</v>
      </c>
      <c r="R164" s="65" t="s">
        <v>61</v>
      </c>
      <c r="S164" s="65" t="s">
        <v>61</v>
      </c>
      <c r="T164" s="65" t="s">
        <v>62</v>
      </c>
      <c r="U164" s="65" t="s">
        <v>62</v>
      </c>
      <c r="V164" s="65" t="s">
        <v>62</v>
      </c>
      <c r="W164" s="65" t="s">
        <v>61</v>
      </c>
      <c r="X164" s="65" t="s">
        <v>76</v>
      </c>
      <c r="Y164" s="65" t="s">
        <v>138</v>
      </c>
      <c r="Z164" s="68" t="s">
        <v>3343</v>
      </c>
      <c r="AA164" s="65" t="s">
        <v>62</v>
      </c>
      <c r="AB164" s="65" t="s">
        <v>77</v>
      </c>
      <c r="AC164" s="65" t="s">
        <v>125</v>
      </c>
      <c r="AD164" s="65" t="s">
        <v>3343</v>
      </c>
      <c r="AE164" s="65" t="s">
        <v>62</v>
      </c>
      <c r="AF164" s="65" t="s">
        <v>61</v>
      </c>
      <c r="AG164" s="65" t="s">
        <v>62</v>
      </c>
      <c r="AH164" s="65" t="s">
        <v>3343</v>
      </c>
      <c r="AI164" s="65" t="s">
        <v>62</v>
      </c>
      <c r="AJ164" s="65" t="s">
        <v>72</v>
      </c>
      <c r="AK164" s="65" t="s">
        <v>72</v>
      </c>
      <c r="AL164" s="65" t="s">
        <v>72</v>
      </c>
      <c r="AM164" s="65" t="s">
        <v>61</v>
      </c>
      <c r="AN164" s="59"/>
      <c r="AO164" s="59"/>
      <c r="AP164" s="59"/>
      <c r="AQ164" s="59"/>
      <c r="AR164" s="59"/>
      <c r="AS164" s="59"/>
      <c r="AT164" s="59"/>
      <c r="AU164" s="60"/>
    </row>
    <row r="165" spans="1:47" ht="168">
      <c r="A165" s="65" t="s">
        <v>3704</v>
      </c>
      <c r="B165" s="65" t="s">
        <v>3187</v>
      </c>
      <c r="C165" s="65" t="s">
        <v>1837</v>
      </c>
      <c r="D165" s="65" t="s">
        <v>1732</v>
      </c>
      <c r="E165" s="65" t="s">
        <v>1830</v>
      </c>
      <c r="F165" s="65" t="s">
        <v>149</v>
      </c>
      <c r="G165" s="65" t="s">
        <v>3983</v>
      </c>
      <c r="H165" s="65" t="s">
        <v>1832</v>
      </c>
      <c r="I165" s="65" t="s">
        <v>1840</v>
      </c>
      <c r="J165" s="65" t="s">
        <v>3984</v>
      </c>
      <c r="K165" s="65" t="s">
        <v>3992</v>
      </c>
      <c r="L165" s="65" t="s">
        <v>62</v>
      </c>
      <c r="M165" s="65" t="s">
        <v>62</v>
      </c>
      <c r="N165" s="65" t="s">
        <v>62</v>
      </c>
      <c r="O165" s="65" t="s">
        <v>61</v>
      </c>
      <c r="P165" s="65" t="s">
        <v>61</v>
      </c>
      <c r="Q165" s="65" t="s">
        <v>61</v>
      </c>
      <c r="R165" s="65" t="s">
        <v>61</v>
      </c>
      <c r="S165" s="65" t="s">
        <v>61</v>
      </c>
      <c r="T165" s="65" t="s">
        <v>62</v>
      </c>
      <c r="U165" s="65" t="s">
        <v>62</v>
      </c>
      <c r="V165" s="65" t="s">
        <v>62</v>
      </c>
      <c r="W165" s="65" t="s">
        <v>61</v>
      </c>
      <c r="X165" s="65" t="s">
        <v>536</v>
      </c>
      <c r="Y165" s="65" t="s">
        <v>76</v>
      </c>
      <c r="Z165" s="68" t="s">
        <v>3343</v>
      </c>
      <c r="AA165" s="65" t="s">
        <v>62</v>
      </c>
      <c r="AB165" s="65" t="s">
        <v>125</v>
      </c>
      <c r="AC165" s="65" t="s">
        <v>77</v>
      </c>
      <c r="AD165" s="65" t="s">
        <v>3343</v>
      </c>
      <c r="AE165" s="65" t="s">
        <v>62</v>
      </c>
      <c r="AF165" s="65" t="s">
        <v>61</v>
      </c>
      <c r="AG165" s="65" t="s">
        <v>61</v>
      </c>
      <c r="AH165" s="65" t="s">
        <v>61</v>
      </c>
      <c r="AI165" s="65" t="s">
        <v>61</v>
      </c>
      <c r="AJ165" s="65" t="s">
        <v>72</v>
      </c>
      <c r="AK165" s="65" t="s">
        <v>72</v>
      </c>
      <c r="AL165" s="65" t="s">
        <v>72</v>
      </c>
      <c r="AM165" s="65" t="s">
        <v>61</v>
      </c>
      <c r="AN165" s="62"/>
      <c r="AO165" s="62"/>
      <c r="AP165" s="62"/>
      <c r="AQ165" s="62"/>
      <c r="AR165" s="62"/>
      <c r="AS165" s="62"/>
      <c r="AT165" s="62"/>
      <c r="AU165" s="63"/>
    </row>
    <row r="166" spans="1:47" ht="200.25">
      <c r="A166" s="65" t="s">
        <v>3705</v>
      </c>
      <c r="B166" s="65" t="s">
        <v>3186</v>
      </c>
      <c r="C166" s="65" t="s">
        <v>1837</v>
      </c>
      <c r="D166" s="65" t="s">
        <v>1730</v>
      </c>
      <c r="E166" s="65" t="s">
        <v>1830</v>
      </c>
      <c r="F166" s="65" t="s">
        <v>149</v>
      </c>
      <c r="G166" s="65" t="s">
        <v>2704</v>
      </c>
      <c r="H166" s="65" t="s">
        <v>1832</v>
      </c>
      <c r="I166" s="65" t="s">
        <v>1838</v>
      </c>
      <c r="J166" s="65" t="s">
        <v>3984</v>
      </c>
      <c r="K166" s="65" t="s">
        <v>3985</v>
      </c>
      <c r="L166" s="65" t="s">
        <v>102</v>
      </c>
      <c r="M166" s="65" t="s">
        <v>62</v>
      </c>
      <c r="N166" s="68" t="s">
        <v>3343</v>
      </c>
      <c r="O166" s="65" t="s">
        <v>62</v>
      </c>
      <c r="P166" s="65" t="s">
        <v>61</v>
      </c>
      <c r="Q166" s="65" t="s">
        <v>61</v>
      </c>
      <c r="R166" s="65" t="s">
        <v>61</v>
      </c>
      <c r="S166" s="65" t="s">
        <v>61</v>
      </c>
      <c r="T166" s="65" t="s">
        <v>62</v>
      </c>
      <c r="U166" s="65" t="s">
        <v>62</v>
      </c>
      <c r="V166" s="65" t="s">
        <v>62</v>
      </c>
      <c r="W166" s="65" t="s">
        <v>61</v>
      </c>
      <c r="X166" s="65" t="s">
        <v>536</v>
      </c>
      <c r="Y166" s="65" t="s">
        <v>76</v>
      </c>
      <c r="Z166" s="68" t="s">
        <v>3343</v>
      </c>
      <c r="AA166" s="65" t="s">
        <v>62</v>
      </c>
      <c r="AB166" s="65" t="s">
        <v>64</v>
      </c>
      <c r="AC166" s="65" t="s">
        <v>77</v>
      </c>
      <c r="AD166" s="65" t="s">
        <v>3343</v>
      </c>
      <c r="AE166" s="65" t="s">
        <v>62</v>
      </c>
      <c r="AF166" s="65" t="s">
        <v>62</v>
      </c>
      <c r="AG166" s="65" t="s">
        <v>61</v>
      </c>
      <c r="AH166" s="65" t="s">
        <v>3343</v>
      </c>
      <c r="AI166" s="65" t="s">
        <v>62</v>
      </c>
      <c r="AJ166" s="65" t="s">
        <v>162</v>
      </c>
      <c r="AK166" s="65" t="s">
        <v>72</v>
      </c>
      <c r="AL166" s="65" t="s">
        <v>3343</v>
      </c>
      <c r="AM166" s="65" t="s">
        <v>62</v>
      </c>
      <c r="AN166" s="59"/>
      <c r="AO166" s="59"/>
      <c r="AP166" s="59"/>
      <c r="AQ166" s="59"/>
      <c r="AR166" s="59"/>
      <c r="AS166" s="59"/>
      <c r="AT166" s="59"/>
      <c r="AU166" s="60"/>
    </row>
    <row r="167" spans="1:47" ht="200.25">
      <c r="A167" s="65" t="s">
        <v>3706</v>
      </c>
      <c r="B167" s="65" t="s">
        <v>3192</v>
      </c>
      <c r="C167" s="65" t="s">
        <v>1715</v>
      </c>
      <c r="D167" s="65" t="s">
        <v>1696</v>
      </c>
      <c r="E167" s="65" t="s">
        <v>1684</v>
      </c>
      <c r="F167" s="65" t="s">
        <v>149</v>
      </c>
      <c r="G167" s="65" t="s">
        <v>3983</v>
      </c>
      <c r="H167" s="65" t="s">
        <v>1710</v>
      </c>
      <c r="I167" s="65" t="s">
        <v>1720</v>
      </c>
      <c r="J167" s="65" t="s">
        <v>3984</v>
      </c>
      <c r="K167" s="65" t="s">
        <v>3985</v>
      </c>
      <c r="L167" s="65" t="s">
        <v>61</v>
      </c>
      <c r="M167" s="65" t="s">
        <v>62</v>
      </c>
      <c r="N167" s="68" t="s">
        <v>3343</v>
      </c>
      <c r="O167" s="65" t="s">
        <v>62</v>
      </c>
      <c r="P167" s="65" t="s">
        <v>61</v>
      </c>
      <c r="Q167" s="65" t="s">
        <v>61</v>
      </c>
      <c r="R167" s="65" t="s">
        <v>61</v>
      </c>
      <c r="S167" s="65" t="s">
        <v>61</v>
      </c>
      <c r="T167" s="65" t="s">
        <v>62</v>
      </c>
      <c r="U167" s="65" t="s">
        <v>62</v>
      </c>
      <c r="V167" s="65" t="s">
        <v>62</v>
      </c>
      <c r="W167" s="65" t="s">
        <v>61</v>
      </c>
      <c r="X167" s="65" t="s">
        <v>3709</v>
      </c>
      <c r="Y167" s="65" t="s">
        <v>3280</v>
      </c>
      <c r="Z167" s="68" t="s">
        <v>3343</v>
      </c>
      <c r="AA167" s="65" t="s">
        <v>62</v>
      </c>
      <c r="AB167" s="65" t="s">
        <v>64</v>
      </c>
      <c r="AC167" s="65" t="s">
        <v>125</v>
      </c>
      <c r="AD167" s="65" t="s">
        <v>3343</v>
      </c>
      <c r="AE167" s="65" t="s">
        <v>62</v>
      </c>
      <c r="AF167" s="65" t="s">
        <v>62</v>
      </c>
      <c r="AG167" s="65" t="s">
        <v>61</v>
      </c>
      <c r="AH167" s="65" t="s">
        <v>3343</v>
      </c>
      <c r="AI167" s="65" t="s">
        <v>62</v>
      </c>
      <c r="AJ167" s="65" t="s">
        <v>66</v>
      </c>
      <c r="AK167" s="65" t="s">
        <v>72</v>
      </c>
      <c r="AL167" s="65" t="s">
        <v>3343</v>
      </c>
      <c r="AM167" s="65" t="s">
        <v>62</v>
      </c>
      <c r="AN167" s="62"/>
      <c r="AO167" s="62"/>
      <c r="AP167" s="62"/>
      <c r="AQ167" s="62"/>
      <c r="AR167" s="62"/>
      <c r="AS167" s="62"/>
      <c r="AT167" s="62"/>
      <c r="AU167" s="63"/>
    </row>
    <row r="168" spans="1:47" ht="200.25">
      <c r="A168" s="65" t="s">
        <v>3707</v>
      </c>
      <c r="B168" s="65" t="s">
        <v>3187</v>
      </c>
      <c r="C168" s="65" t="s">
        <v>1715</v>
      </c>
      <c r="D168" s="65" t="s">
        <v>1694</v>
      </c>
      <c r="E168" s="65" t="s">
        <v>1684</v>
      </c>
      <c r="F168" s="65" t="s">
        <v>149</v>
      </c>
      <c r="G168" s="65" t="s">
        <v>3983</v>
      </c>
      <c r="H168" s="65" t="s">
        <v>1710</v>
      </c>
      <c r="I168" s="65" t="s">
        <v>1719</v>
      </c>
      <c r="J168" s="65" t="s">
        <v>3984</v>
      </c>
      <c r="K168" s="65" t="s">
        <v>3985</v>
      </c>
      <c r="L168" s="65" t="s">
        <v>61</v>
      </c>
      <c r="M168" s="65" t="s">
        <v>62</v>
      </c>
      <c r="N168" s="68" t="s">
        <v>3343</v>
      </c>
      <c r="O168" s="65" t="s">
        <v>62</v>
      </c>
      <c r="P168" s="65" t="s">
        <v>61</v>
      </c>
      <c r="Q168" s="65" t="s">
        <v>61</v>
      </c>
      <c r="R168" s="65" t="s">
        <v>61</v>
      </c>
      <c r="S168" s="65" t="s">
        <v>61</v>
      </c>
      <c r="T168" s="65" t="s">
        <v>62</v>
      </c>
      <c r="U168" s="65" t="s">
        <v>62</v>
      </c>
      <c r="V168" s="65" t="s">
        <v>62</v>
      </c>
      <c r="W168" s="65" t="s">
        <v>61</v>
      </c>
      <c r="X168" s="65" t="s">
        <v>3709</v>
      </c>
      <c r="Y168" s="65" t="s">
        <v>76</v>
      </c>
      <c r="Z168" s="68" t="s">
        <v>3343</v>
      </c>
      <c r="AA168" s="65" t="s">
        <v>62</v>
      </c>
      <c r="AB168" s="65" t="s">
        <v>64</v>
      </c>
      <c r="AC168" s="65" t="s">
        <v>77</v>
      </c>
      <c r="AD168" s="65" t="s">
        <v>3343</v>
      </c>
      <c r="AE168" s="65" t="s">
        <v>62</v>
      </c>
      <c r="AF168" s="65" t="s">
        <v>62</v>
      </c>
      <c r="AG168" s="65" t="s">
        <v>61</v>
      </c>
      <c r="AH168" s="65" t="s">
        <v>3343</v>
      </c>
      <c r="AI168" s="65" t="s">
        <v>62</v>
      </c>
      <c r="AJ168" s="65" t="s">
        <v>66</v>
      </c>
      <c r="AK168" s="65" t="s">
        <v>72</v>
      </c>
      <c r="AL168" s="65" t="s">
        <v>3343</v>
      </c>
      <c r="AM168" s="65" t="s">
        <v>62</v>
      </c>
      <c r="AN168" s="59"/>
      <c r="AO168" s="59"/>
      <c r="AP168" s="59"/>
      <c r="AQ168" s="59"/>
      <c r="AR168" s="59"/>
      <c r="AS168" s="59"/>
      <c r="AT168" s="59"/>
      <c r="AU168" s="60"/>
    </row>
    <row r="169" spans="1:47" ht="200.25">
      <c r="A169" s="65" t="s">
        <v>3708</v>
      </c>
      <c r="B169" s="65" t="s">
        <v>3186</v>
      </c>
      <c r="C169" s="65" t="s">
        <v>1715</v>
      </c>
      <c r="D169" s="65" t="s">
        <v>1692</v>
      </c>
      <c r="E169" s="65" t="s">
        <v>1684</v>
      </c>
      <c r="F169" s="65" t="s">
        <v>149</v>
      </c>
      <c r="G169" s="65" t="s">
        <v>2704</v>
      </c>
      <c r="H169" s="65" t="s">
        <v>1710</v>
      </c>
      <c r="I169" s="65" t="s">
        <v>1716</v>
      </c>
      <c r="J169" s="65" t="s">
        <v>3984</v>
      </c>
      <c r="K169" s="65" t="s">
        <v>3985</v>
      </c>
      <c r="L169" s="65" t="s">
        <v>61</v>
      </c>
      <c r="M169" s="65" t="s">
        <v>62</v>
      </c>
      <c r="N169" s="68" t="s">
        <v>3343</v>
      </c>
      <c r="O169" s="65" t="s">
        <v>62</v>
      </c>
      <c r="P169" s="65" t="s">
        <v>61</v>
      </c>
      <c r="Q169" s="65" t="s">
        <v>61</v>
      </c>
      <c r="R169" s="65" t="s">
        <v>61</v>
      </c>
      <c r="S169" s="65" t="s">
        <v>61</v>
      </c>
      <c r="T169" s="65" t="s">
        <v>62</v>
      </c>
      <c r="U169" s="65" t="s">
        <v>62</v>
      </c>
      <c r="V169" s="65" t="s">
        <v>62</v>
      </c>
      <c r="W169" s="65" t="s">
        <v>61</v>
      </c>
      <c r="X169" s="65" t="s">
        <v>3709</v>
      </c>
      <c r="Y169" s="65" t="s">
        <v>76</v>
      </c>
      <c r="Z169" s="68" t="s">
        <v>3343</v>
      </c>
      <c r="AA169" s="65" t="s">
        <v>62</v>
      </c>
      <c r="AB169" s="65" t="s">
        <v>64</v>
      </c>
      <c r="AC169" s="65" t="s">
        <v>77</v>
      </c>
      <c r="AD169" s="65" t="s">
        <v>3343</v>
      </c>
      <c r="AE169" s="65" t="s">
        <v>62</v>
      </c>
      <c r="AF169" s="65" t="s">
        <v>62</v>
      </c>
      <c r="AG169" s="65" t="s">
        <v>61</v>
      </c>
      <c r="AH169" s="65" t="s">
        <v>3343</v>
      </c>
      <c r="AI169" s="65" t="s">
        <v>62</v>
      </c>
      <c r="AJ169" s="65" t="s">
        <v>66</v>
      </c>
      <c r="AK169" s="65" t="s">
        <v>72</v>
      </c>
      <c r="AL169" s="65" t="s">
        <v>3343</v>
      </c>
      <c r="AM169" s="65" t="s">
        <v>62</v>
      </c>
      <c r="AN169" s="62"/>
      <c r="AO169" s="62"/>
      <c r="AP169" s="62"/>
      <c r="AQ169" s="62"/>
      <c r="AR169" s="62"/>
      <c r="AS169" s="62"/>
      <c r="AT169" s="62"/>
      <c r="AU169" s="63"/>
    </row>
    <row r="170" spans="1:47" ht="234">
      <c r="A170" s="65" t="s">
        <v>3712</v>
      </c>
      <c r="B170" s="65" t="s">
        <v>3192</v>
      </c>
      <c r="C170" s="65" t="s">
        <v>2555</v>
      </c>
      <c r="D170" s="65" t="s">
        <v>767</v>
      </c>
      <c r="E170" s="65" t="s">
        <v>2495</v>
      </c>
      <c r="F170" s="65" t="s">
        <v>149</v>
      </c>
      <c r="G170" s="65" t="s">
        <v>3983</v>
      </c>
      <c r="H170" s="65" t="s">
        <v>2549</v>
      </c>
      <c r="I170" s="65" t="s">
        <v>3141</v>
      </c>
      <c r="J170" s="65" t="s">
        <v>3984</v>
      </c>
      <c r="K170" s="65" t="s">
        <v>3992</v>
      </c>
      <c r="L170" s="65" t="s">
        <v>62</v>
      </c>
      <c r="M170" s="65" t="s">
        <v>62</v>
      </c>
      <c r="N170" s="65" t="s">
        <v>62</v>
      </c>
      <c r="O170" s="65" t="s">
        <v>61</v>
      </c>
      <c r="P170" s="65" t="s">
        <v>61</v>
      </c>
      <c r="Q170" s="65" t="s">
        <v>61</v>
      </c>
      <c r="R170" s="65" t="s">
        <v>61</v>
      </c>
      <c r="S170" s="65" t="s">
        <v>61</v>
      </c>
      <c r="T170" s="65" t="s">
        <v>62</v>
      </c>
      <c r="U170" s="65" t="s">
        <v>62</v>
      </c>
      <c r="V170" s="65" t="s">
        <v>62</v>
      </c>
      <c r="W170" s="65" t="s">
        <v>61</v>
      </c>
      <c r="X170" s="65" t="s">
        <v>3713</v>
      </c>
      <c r="Y170" s="65" t="s">
        <v>76</v>
      </c>
      <c r="Z170" s="68" t="s">
        <v>3343</v>
      </c>
      <c r="AA170" s="65" t="s">
        <v>62</v>
      </c>
      <c r="AB170" s="65" t="s">
        <v>64</v>
      </c>
      <c r="AC170" s="65" t="s">
        <v>77</v>
      </c>
      <c r="AD170" s="65" t="s">
        <v>3343</v>
      </c>
      <c r="AE170" s="65" t="s">
        <v>62</v>
      </c>
      <c r="AF170" s="65" t="s">
        <v>61</v>
      </c>
      <c r="AG170" s="65" t="s">
        <v>61</v>
      </c>
      <c r="AH170" s="65" t="s">
        <v>61</v>
      </c>
      <c r="AI170" s="65" t="s">
        <v>61</v>
      </c>
      <c r="AJ170" s="65" t="s">
        <v>72</v>
      </c>
      <c r="AK170" s="65" t="s">
        <v>72</v>
      </c>
      <c r="AL170" s="65" t="s">
        <v>72</v>
      </c>
      <c r="AM170" s="65" t="s">
        <v>61</v>
      </c>
      <c r="AN170" s="59"/>
      <c r="AO170" s="59"/>
      <c r="AP170" s="59"/>
      <c r="AQ170" s="59"/>
      <c r="AR170" s="59"/>
      <c r="AS170" s="59"/>
      <c r="AT170" s="59"/>
      <c r="AU170" s="60"/>
    </row>
    <row r="171" spans="1:47" ht="150.75">
      <c r="A171" s="65" t="s">
        <v>3717</v>
      </c>
      <c r="B171" s="65" t="s">
        <v>3192</v>
      </c>
      <c r="C171" s="65" t="s">
        <v>1691</v>
      </c>
      <c r="D171" s="65" t="s">
        <v>1696</v>
      </c>
      <c r="E171" s="65" t="s">
        <v>1684</v>
      </c>
      <c r="F171" s="65" t="s">
        <v>51</v>
      </c>
      <c r="G171" s="65" t="s">
        <v>3983</v>
      </c>
      <c r="H171" s="65" t="s">
        <v>1686</v>
      </c>
      <c r="I171" s="65" t="s">
        <v>1697</v>
      </c>
      <c r="J171" s="65" t="s">
        <v>3984</v>
      </c>
      <c r="K171" s="65" t="s">
        <v>3992</v>
      </c>
      <c r="L171" s="65" t="s">
        <v>62</v>
      </c>
      <c r="M171" s="65" t="s">
        <v>62</v>
      </c>
      <c r="N171" s="65" t="s">
        <v>62</v>
      </c>
      <c r="O171" s="65" t="s">
        <v>61</v>
      </c>
      <c r="P171" s="65" t="s">
        <v>61</v>
      </c>
      <c r="Q171" s="65" t="s">
        <v>61</v>
      </c>
      <c r="R171" s="65" t="s">
        <v>61</v>
      </c>
      <c r="S171" s="65" t="s">
        <v>61</v>
      </c>
      <c r="T171" s="65" t="s">
        <v>62</v>
      </c>
      <c r="U171" s="65" t="s">
        <v>62</v>
      </c>
      <c r="V171" s="65" t="s">
        <v>62</v>
      </c>
      <c r="W171" s="65" t="s">
        <v>61</v>
      </c>
      <c r="X171" s="65" t="s">
        <v>76</v>
      </c>
      <c r="Y171" s="65" t="s">
        <v>3280</v>
      </c>
      <c r="Z171" s="68" t="s">
        <v>3343</v>
      </c>
      <c r="AA171" s="65" t="s">
        <v>62</v>
      </c>
      <c r="AB171" s="65" t="s">
        <v>77</v>
      </c>
      <c r="AC171" s="65" t="s">
        <v>125</v>
      </c>
      <c r="AD171" s="65" t="s">
        <v>3343</v>
      </c>
      <c r="AE171" s="65" t="s">
        <v>62</v>
      </c>
      <c r="AF171" s="65" t="s">
        <v>61</v>
      </c>
      <c r="AG171" s="65" t="s">
        <v>61</v>
      </c>
      <c r="AH171" s="65" t="s">
        <v>61</v>
      </c>
      <c r="AI171" s="65" t="s">
        <v>61</v>
      </c>
      <c r="AJ171" s="65" t="s">
        <v>72</v>
      </c>
      <c r="AK171" s="65" t="s">
        <v>72</v>
      </c>
      <c r="AL171" s="65" t="s">
        <v>72</v>
      </c>
      <c r="AM171" s="65" t="s">
        <v>61</v>
      </c>
      <c r="AN171" s="62"/>
      <c r="AO171" s="62"/>
      <c r="AP171" s="62"/>
      <c r="AQ171" s="62"/>
      <c r="AR171" s="62"/>
      <c r="AS171" s="62"/>
      <c r="AT171" s="62"/>
      <c r="AU171" s="63"/>
    </row>
    <row r="172" spans="1:47" ht="234">
      <c r="A172" s="65" t="s">
        <v>3720</v>
      </c>
      <c r="B172" s="65" t="s">
        <v>3192</v>
      </c>
      <c r="C172" s="65" t="s">
        <v>99</v>
      </c>
      <c r="D172" s="65" t="s">
        <v>111</v>
      </c>
      <c r="E172" s="65" t="s">
        <v>49</v>
      </c>
      <c r="F172" s="65" t="s">
        <v>80</v>
      </c>
      <c r="G172" s="65" t="s">
        <v>3983</v>
      </c>
      <c r="H172" s="65" t="s">
        <v>94</v>
      </c>
      <c r="I172" s="65" t="s">
        <v>112</v>
      </c>
      <c r="J172" s="65" t="s">
        <v>3984</v>
      </c>
      <c r="K172" s="65" t="s">
        <v>3985</v>
      </c>
      <c r="L172" s="65" t="s">
        <v>61</v>
      </c>
      <c r="M172" s="65" t="s">
        <v>62</v>
      </c>
      <c r="N172" s="68" t="s">
        <v>3343</v>
      </c>
      <c r="O172" s="65" t="s">
        <v>62</v>
      </c>
      <c r="P172" s="65" t="s">
        <v>61</v>
      </c>
      <c r="Q172" s="65" t="s">
        <v>61</v>
      </c>
      <c r="R172" s="65" t="s">
        <v>61</v>
      </c>
      <c r="S172" s="65" t="s">
        <v>61</v>
      </c>
      <c r="T172" s="65" t="s">
        <v>62</v>
      </c>
      <c r="U172" s="65" t="s">
        <v>62</v>
      </c>
      <c r="V172" s="65" t="s">
        <v>62</v>
      </c>
      <c r="W172" s="65" t="s">
        <v>61</v>
      </c>
      <c r="X172" s="65" t="s">
        <v>3723</v>
      </c>
      <c r="Y172" s="65" t="s">
        <v>76</v>
      </c>
      <c r="Z172" s="68" t="s">
        <v>3343</v>
      </c>
      <c r="AA172" s="65" t="s">
        <v>62</v>
      </c>
      <c r="AB172" s="65" t="s">
        <v>64</v>
      </c>
      <c r="AC172" s="65" t="s">
        <v>77</v>
      </c>
      <c r="AD172" s="65" t="s">
        <v>3343</v>
      </c>
      <c r="AE172" s="65" t="s">
        <v>62</v>
      </c>
      <c r="AF172" s="65" t="s">
        <v>62</v>
      </c>
      <c r="AG172" s="65" t="s">
        <v>61</v>
      </c>
      <c r="AH172" s="65" t="s">
        <v>3343</v>
      </c>
      <c r="AI172" s="65" t="s">
        <v>62</v>
      </c>
      <c r="AJ172" s="65" t="s">
        <v>66</v>
      </c>
      <c r="AK172" s="65" t="s">
        <v>72</v>
      </c>
      <c r="AL172" s="65" t="s">
        <v>3343</v>
      </c>
      <c r="AM172" s="65" t="s">
        <v>62</v>
      </c>
      <c r="AN172" s="59"/>
      <c r="AO172" s="59"/>
      <c r="AP172" s="59"/>
      <c r="AQ172" s="59"/>
      <c r="AR172" s="59"/>
      <c r="AS172" s="59"/>
      <c r="AT172" s="59"/>
      <c r="AU172" s="60"/>
    </row>
    <row r="173" spans="1:47" ht="200.25">
      <c r="A173" s="65" t="s">
        <v>3721</v>
      </c>
      <c r="B173" s="65" t="s">
        <v>3186</v>
      </c>
      <c r="C173" s="65" t="s">
        <v>99</v>
      </c>
      <c r="D173" s="65" t="s">
        <v>100</v>
      </c>
      <c r="E173" s="65" t="s">
        <v>49</v>
      </c>
      <c r="F173" s="65" t="s">
        <v>80</v>
      </c>
      <c r="G173" s="65" t="s">
        <v>80</v>
      </c>
      <c r="H173" s="65" t="s">
        <v>94</v>
      </c>
      <c r="I173" s="65" t="s">
        <v>101</v>
      </c>
      <c r="J173" s="65" t="s">
        <v>3984</v>
      </c>
      <c r="K173" s="65" t="s">
        <v>3985</v>
      </c>
      <c r="L173" s="65" t="s">
        <v>102</v>
      </c>
      <c r="M173" s="65" t="s">
        <v>62</v>
      </c>
      <c r="N173" s="68" t="s">
        <v>3343</v>
      </c>
      <c r="O173" s="65" t="s">
        <v>62</v>
      </c>
      <c r="P173" s="65" t="s">
        <v>61</v>
      </c>
      <c r="Q173" s="65" t="s">
        <v>61</v>
      </c>
      <c r="R173" s="65" t="s">
        <v>61</v>
      </c>
      <c r="S173" s="65" t="s">
        <v>61</v>
      </c>
      <c r="T173" s="65" t="s">
        <v>62</v>
      </c>
      <c r="U173" s="65" t="s">
        <v>62</v>
      </c>
      <c r="V173" s="65" t="s">
        <v>62</v>
      </c>
      <c r="W173" s="65" t="s">
        <v>61</v>
      </c>
      <c r="X173" s="65" t="s">
        <v>138</v>
      </c>
      <c r="Y173" s="65" t="s">
        <v>2688</v>
      </c>
      <c r="Z173" s="68" t="s">
        <v>3343</v>
      </c>
      <c r="AA173" s="65" t="s">
        <v>62</v>
      </c>
      <c r="AB173" s="65" t="s">
        <v>64</v>
      </c>
      <c r="AC173" s="65" t="s">
        <v>77</v>
      </c>
      <c r="AD173" s="65" t="s">
        <v>3343</v>
      </c>
      <c r="AE173" s="65" t="s">
        <v>62</v>
      </c>
      <c r="AF173" s="65" t="s">
        <v>62</v>
      </c>
      <c r="AG173" s="65" t="s">
        <v>61</v>
      </c>
      <c r="AH173" s="65" t="s">
        <v>3343</v>
      </c>
      <c r="AI173" s="65" t="s">
        <v>62</v>
      </c>
      <c r="AJ173" s="65" t="s">
        <v>66</v>
      </c>
      <c r="AK173" s="65" t="s">
        <v>72</v>
      </c>
      <c r="AL173" s="65" t="s">
        <v>3343</v>
      </c>
      <c r="AM173" s="65" t="s">
        <v>62</v>
      </c>
      <c r="AN173" s="62"/>
      <c r="AO173" s="62"/>
      <c r="AP173" s="62"/>
      <c r="AQ173" s="62"/>
      <c r="AR173" s="62"/>
      <c r="AS173" s="62"/>
      <c r="AT173" s="62"/>
      <c r="AU173" s="63"/>
    </row>
    <row r="174" spans="1:47" ht="234">
      <c r="A174" s="65" t="s">
        <v>3722</v>
      </c>
      <c r="B174" s="65" t="s">
        <v>3187</v>
      </c>
      <c r="C174" s="65" t="s">
        <v>99</v>
      </c>
      <c r="D174" s="65" t="s">
        <v>106</v>
      </c>
      <c r="E174" s="65" t="s">
        <v>49</v>
      </c>
      <c r="F174" s="65" t="s">
        <v>80</v>
      </c>
      <c r="G174" s="65" t="s">
        <v>3983</v>
      </c>
      <c r="H174" s="65" t="s">
        <v>94</v>
      </c>
      <c r="I174" s="65" t="s">
        <v>107</v>
      </c>
      <c r="J174" s="65" t="s">
        <v>3984</v>
      </c>
      <c r="K174" s="65" t="s">
        <v>18</v>
      </c>
      <c r="L174" s="65" t="s">
        <v>61</v>
      </c>
      <c r="M174" s="65" t="s">
        <v>61</v>
      </c>
      <c r="N174" s="65" t="s">
        <v>61</v>
      </c>
      <c r="O174" s="65" t="s">
        <v>61</v>
      </c>
      <c r="P174" s="65" t="s">
        <v>61</v>
      </c>
      <c r="Q174" s="65" t="s">
        <v>61</v>
      </c>
      <c r="R174" s="65" t="s">
        <v>61</v>
      </c>
      <c r="S174" s="65" t="s">
        <v>61</v>
      </c>
      <c r="T174" s="65" t="s">
        <v>62</v>
      </c>
      <c r="U174" s="65" t="s">
        <v>62</v>
      </c>
      <c r="V174" s="65" t="s">
        <v>62</v>
      </c>
      <c r="W174" s="65" t="s">
        <v>61</v>
      </c>
      <c r="X174" s="65" t="s">
        <v>3723</v>
      </c>
      <c r="Y174" s="65" t="s">
        <v>4015</v>
      </c>
      <c r="Z174" s="68" t="s">
        <v>3343</v>
      </c>
      <c r="AA174" s="65" t="s">
        <v>62</v>
      </c>
      <c r="AB174" s="65" t="s">
        <v>64</v>
      </c>
      <c r="AC174" s="65" t="s">
        <v>64</v>
      </c>
      <c r="AD174" s="65" t="s">
        <v>64</v>
      </c>
      <c r="AE174" s="65" t="s">
        <v>61</v>
      </c>
      <c r="AF174" s="65" t="s">
        <v>62</v>
      </c>
      <c r="AG174" s="65" t="s">
        <v>62</v>
      </c>
      <c r="AH174" s="65" t="s">
        <v>62</v>
      </c>
      <c r="AI174" s="65" t="s">
        <v>61</v>
      </c>
      <c r="AJ174" s="65" t="s">
        <v>66</v>
      </c>
      <c r="AK174" s="65" t="s">
        <v>66</v>
      </c>
      <c r="AL174" s="65" t="s">
        <v>66</v>
      </c>
      <c r="AM174" s="65" t="s">
        <v>61</v>
      </c>
      <c r="AN174" s="59"/>
      <c r="AO174" s="59"/>
      <c r="AP174" s="59"/>
      <c r="AQ174" s="59"/>
      <c r="AR174" s="59"/>
      <c r="AS174" s="59"/>
      <c r="AT174" s="59"/>
      <c r="AU174" s="60"/>
    </row>
    <row r="175" spans="1:47" ht="150.75">
      <c r="A175" s="65" t="s">
        <v>3260</v>
      </c>
      <c r="B175" s="65" t="s">
        <v>3187</v>
      </c>
      <c r="C175" s="65" t="s">
        <v>1891</v>
      </c>
      <c r="D175" s="65" t="s">
        <v>1892</v>
      </c>
      <c r="E175" s="65" t="s">
        <v>1884</v>
      </c>
      <c r="F175" s="65" t="s">
        <v>51</v>
      </c>
      <c r="G175" s="65" t="s">
        <v>3983</v>
      </c>
      <c r="H175" s="65" t="s">
        <v>1886</v>
      </c>
      <c r="I175" s="65" t="s">
        <v>1893</v>
      </c>
      <c r="J175" s="65" t="s">
        <v>3984</v>
      </c>
      <c r="K175" s="65" t="s">
        <v>3210</v>
      </c>
      <c r="L175" s="65" t="s">
        <v>62</v>
      </c>
      <c r="M175" s="65" t="s">
        <v>62</v>
      </c>
      <c r="N175" s="65" t="s">
        <v>62</v>
      </c>
      <c r="O175" s="65" t="s">
        <v>61</v>
      </c>
      <c r="P175" s="65" t="s">
        <v>61</v>
      </c>
      <c r="Q175" s="65" t="s">
        <v>61</v>
      </c>
      <c r="R175" s="65" t="s">
        <v>61</v>
      </c>
      <c r="S175" s="65" t="s">
        <v>61</v>
      </c>
      <c r="T175" s="65" t="s">
        <v>62</v>
      </c>
      <c r="U175" s="65" t="s">
        <v>62</v>
      </c>
      <c r="V175" s="65" t="s">
        <v>62</v>
      </c>
      <c r="W175" s="65" t="s">
        <v>61</v>
      </c>
      <c r="X175" s="65" t="s">
        <v>76</v>
      </c>
      <c r="Y175" s="65" t="s">
        <v>76</v>
      </c>
      <c r="Z175" s="65" t="s">
        <v>76</v>
      </c>
      <c r="AA175" s="65" t="s">
        <v>61</v>
      </c>
      <c r="AB175" s="65" t="s">
        <v>77</v>
      </c>
      <c r="AC175" s="65" t="s">
        <v>77</v>
      </c>
      <c r="AD175" s="65" t="s">
        <v>77</v>
      </c>
      <c r="AE175" s="65" t="s">
        <v>61</v>
      </c>
      <c r="AF175" s="65" t="s">
        <v>61</v>
      </c>
      <c r="AG175" s="65" t="s">
        <v>61</v>
      </c>
      <c r="AH175" s="65" t="s">
        <v>61</v>
      </c>
      <c r="AI175" s="65" t="s">
        <v>61</v>
      </c>
      <c r="AJ175" s="65" t="s">
        <v>72</v>
      </c>
      <c r="AK175" s="65"/>
      <c r="AL175" s="65" t="s">
        <v>3343</v>
      </c>
      <c r="AM175" s="65" t="s">
        <v>62</v>
      </c>
      <c r="AN175" s="62"/>
      <c r="AO175" s="62"/>
      <c r="AP175" s="62"/>
      <c r="AQ175" s="62"/>
      <c r="AR175" s="62"/>
      <c r="AS175" s="62"/>
      <c r="AT175" s="62"/>
      <c r="AU175" s="63"/>
    </row>
    <row r="176" spans="1:47" ht="200.25">
      <c r="A176" s="65" t="s">
        <v>3731</v>
      </c>
      <c r="B176" s="65" t="s">
        <v>3186</v>
      </c>
      <c r="C176" s="65" t="s">
        <v>323</v>
      </c>
      <c r="D176" s="65" t="s">
        <v>245</v>
      </c>
      <c r="E176" s="65" t="s">
        <v>195</v>
      </c>
      <c r="F176" s="65" t="s">
        <v>305</v>
      </c>
      <c r="G176" s="65" t="s">
        <v>2709</v>
      </c>
      <c r="H176" s="65" t="s">
        <v>318</v>
      </c>
      <c r="I176" s="65" t="s">
        <v>324</v>
      </c>
      <c r="J176" s="65" t="s">
        <v>3984</v>
      </c>
      <c r="K176" s="65" t="s">
        <v>3985</v>
      </c>
      <c r="L176" s="65" t="s">
        <v>61</v>
      </c>
      <c r="M176" s="65" t="s">
        <v>62</v>
      </c>
      <c r="N176" s="68" t="s">
        <v>3343</v>
      </c>
      <c r="O176" s="65" t="s">
        <v>62</v>
      </c>
      <c r="P176" s="65" t="s">
        <v>61</v>
      </c>
      <c r="Q176" s="65" t="s">
        <v>61</v>
      </c>
      <c r="R176" s="65" t="s">
        <v>61</v>
      </c>
      <c r="S176" s="65" t="s">
        <v>61</v>
      </c>
      <c r="T176" s="65" t="s">
        <v>62</v>
      </c>
      <c r="U176" s="65" t="s">
        <v>62</v>
      </c>
      <c r="V176" s="65" t="s">
        <v>62</v>
      </c>
      <c r="W176" s="65" t="s">
        <v>61</v>
      </c>
      <c r="X176" s="65" t="s">
        <v>3498</v>
      </c>
      <c r="Y176" s="65" t="s">
        <v>76</v>
      </c>
      <c r="Z176" s="68" t="s">
        <v>3343</v>
      </c>
      <c r="AA176" s="65" t="s">
        <v>62</v>
      </c>
      <c r="AB176" s="65" t="s">
        <v>64</v>
      </c>
      <c r="AC176" s="65" t="s">
        <v>77</v>
      </c>
      <c r="AD176" s="65" t="s">
        <v>3343</v>
      </c>
      <c r="AE176" s="65" t="s">
        <v>62</v>
      </c>
      <c r="AF176" s="65" t="s">
        <v>62</v>
      </c>
      <c r="AG176" s="65" t="s">
        <v>61</v>
      </c>
      <c r="AH176" s="65" t="s">
        <v>3343</v>
      </c>
      <c r="AI176" s="65" t="s">
        <v>62</v>
      </c>
      <c r="AJ176" s="65" t="s">
        <v>66</v>
      </c>
      <c r="AK176" s="65" t="s">
        <v>72</v>
      </c>
      <c r="AL176" s="65" t="s">
        <v>3343</v>
      </c>
      <c r="AM176" s="65" t="s">
        <v>62</v>
      </c>
      <c r="AN176" s="59"/>
      <c r="AO176" s="59"/>
      <c r="AP176" s="59"/>
      <c r="AQ176" s="59"/>
      <c r="AR176" s="59"/>
      <c r="AS176" s="59"/>
      <c r="AT176" s="59"/>
      <c r="AU176" s="60"/>
    </row>
    <row r="177" spans="1:47" ht="267.75">
      <c r="A177" s="65" t="s">
        <v>3732</v>
      </c>
      <c r="B177" s="65" t="s">
        <v>3192</v>
      </c>
      <c r="C177" s="65" t="s">
        <v>1265</v>
      </c>
      <c r="D177" s="65" t="s">
        <v>1270</v>
      </c>
      <c r="E177" s="65" t="s">
        <v>1258</v>
      </c>
      <c r="F177" s="65" t="s">
        <v>149</v>
      </c>
      <c r="G177" s="65" t="s">
        <v>3983</v>
      </c>
      <c r="H177" s="65" t="s">
        <v>1260</v>
      </c>
      <c r="I177" s="65" t="s">
        <v>1271</v>
      </c>
      <c r="J177" s="65" t="s">
        <v>3984</v>
      </c>
      <c r="K177" s="65" t="s">
        <v>18</v>
      </c>
      <c r="L177" s="65" t="s">
        <v>62</v>
      </c>
      <c r="M177" s="65" t="s">
        <v>62</v>
      </c>
      <c r="N177" s="65" t="s">
        <v>62</v>
      </c>
      <c r="O177" s="65" t="s">
        <v>61</v>
      </c>
      <c r="P177" s="65" t="s">
        <v>61</v>
      </c>
      <c r="Q177" s="65" t="s">
        <v>61</v>
      </c>
      <c r="R177" s="65" t="s">
        <v>61</v>
      </c>
      <c r="S177" s="65" t="s">
        <v>61</v>
      </c>
      <c r="T177" s="65" t="s">
        <v>62</v>
      </c>
      <c r="U177" s="65" t="s">
        <v>62</v>
      </c>
      <c r="V177" s="65" t="s">
        <v>62</v>
      </c>
      <c r="W177" s="65" t="s">
        <v>61</v>
      </c>
      <c r="X177" s="65" t="s">
        <v>536</v>
      </c>
      <c r="Y177" s="65" t="s">
        <v>76</v>
      </c>
      <c r="Z177" s="68" t="s">
        <v>3343</v>
      </c>
      <c r="AA177" s="65" t="s">
        <v>62</v>
      </c>
      <c r="AB177" s="65" t="s">
        <v>64</v>
      </c>
      <c r="AC177" s="65" t="s">
        <v>64</v>
      </c>
      <c r="AD177" s="65" t="s">
        <v>64</v>
      </c>
      <c r="AE177" s="65" t="s">
        <v>61</v>
      </c>
      <c r="AF177" s="65" t="s">
        <v>61</v>
      </c>
      <c r="AG177" s="65" t="s">
        <v>61</v>
      </c>
      <c r="AH177" s="65" t="s">
        <v>61</v>
      </c>
      <c r="AI177" s="65" t="s">
        <v>61</v>
      </c>
      <c r="AJ177" s="65" t="s">
        <v>72</v>
      </c>
      <c r="AK177" s="65" t="s">
        <v>72</v>
      </c>
      <c r="AL177" s="65" t="s">
        <v>72</v>
      </c>
      <c r="AM177" s="65" t="s">
        <v>61</v>
      </c>
      <c r="AN177" s="62"/>
      <c r="AO177" s="62"/>
      <c r="AP177" s="62"/>
      <c r="AQ177" s="62"/>
      <c r="AR177" s="62"/>
      <c r="AS177" s="62"/>
      <c r="AT177" s="62"/>
      <c r="AU177" s="63"/>
    </row>
    <row r="178" spans="1:47" ht="267.75">
      <c r="A178" s="65" t="s">
        <v>3733</v>
      </c>
      <c r="B178" s="65" t="s">
        <v>3187</v>
      </c>
      <c r="C178" s="65" t="s">
        <v>1265</v>
      </c>
      <c r="D178" s="65" t="s">
        <v>1268</v>
      </c>
      <c r="E178" s="65" t="s">
        <v>1258</v>
      </c>
      <c r="F178" s="65" t="s">
        <v>149</v>
      </c>
      <c r="G178" s="65" t="s">
        <v>3983</v>
      </c>
      <c r="H178" s="65" t="s">
        <v>1260</v>
      </c>
      <c r="I178" s="65" t="s">
        <v>1269</v>
      </c>
      <c r="J178" s="65" t="s">
        <v>3984</v>
      </c>
      <c r="K178" s="65" t="s">
        <v>18</v>
      </c>
      <c r="L178" s="65" t="s">
        <v>62</v>
      </c>
      <c r="M178" s="65" t="s">
        <v>62</v>
      </c>
      <c r="N178" s="65" t="s">
        <v>62</v>
      </c>
      <c r="O178" s="65" t="s">
        <v>61</v>
      </c>
      <c r="P178" s="65" t="s">
        <v>61</v>
      </c>
      <c r="Q178" s="65" t="s">
        <v>61</v>
      </c>
      <c r="R178" s="65" t="s">
        <v>61</v>
      </c>
      <c r="S178" s="65" t="s">
        <v>61</v>
      </c>
      <c r="T178" s="65" t="s">
        <v>62</v>
      </c>
      <c r="U178" s="65" t="s">
        <v>62</v>
      </c>
      <c r="V178" s="65" t="s">
        <v>62</v>
      </c>
      <c r="W178" s="65" t="s">
        <v>61</v>
      </c>
      <c r="X178" s="65" t="s">
        <v>76</v>
      </c>
      <c r="Y178" s="65" t="s">
        <v>2417</v>
      </c>
      <c r="Z178" s="68" t="s">
        <v>3343</v>
      </c>
      <c r="AA178" s="65" t="s">
        <v>62</v>
      </c>
      <c r="AB178" s="65" t="s">
        <v>77</v>
      </c>
      <c r="AC178" s="65" t="s">
        <v>77</v>
      </c>
      <c r="AD178" s="65" t="s">
        <v>77</v>
      </c>
      <c r="AE178" s="65" t="s">
        <v>61</v>
      </c>
      <c r="AF178" s="65" t="s">
        <v>61</v>
      </c>
      <c r="AG178" s="65" t="s">
        <v>61</v>
      </c>
      <c r="AH178" s="65" t="s">
        <v>61</v>
      </c>
      <c r="AI178" s="65" t="s">
        <v>61</v>
      </c>
      <c r="AJ178" s="65" t="s">
        <v>72</v>
      </c>
      <c r="AK178" s="65" t="s">
        <v>72</v>
      </c>
      <c r="AL178" s="65" t="s">
        <v>72</v>
      </c>
      <c r="AM178" s="65" t="s">
        <v>61</v>
      </c>
      <c r="AN178" s="59"/>
      <c r="AO178" s="59"/>
      <c r="AP178" s="59"/>
      <c r="AQ178" s="59"/>
      <c r="AR178" s="59"/>
      <c r="AS178" s="59"/>
      <c r="AT178" s="59"/>
      <c r="AU178" s="60"/>
    </row>
    <row r="179" spans="1:47" ht="267.75">
      <c r="A179" s="65" t="s">
        <v>3734</v>
      </c>
      <c r="B179" s="65" t="s">
        <v>3186</v>
      </c>
      <c r="C179" s="65" t="s">
        <v>1265</v>
      </c>
      <c r="D179" s="65" t="s">
        <v>1266</v>
      </c>
      <c r="E179" s="65" t="s">
        <v>1258</v>
      </c>
      <c r="F179" s="65" t="s">
        <v>149</v>
      </c>
      <c r="G179" s="65" t="s">
        <v>2704</v>
      </c>
      <c r="H179" s="65" t="s">
        <v>1260</v>
      </c>
      <c r="I179" s="65" t="s">
        <v>1267</v>
      </c>
      <c r="J179" s="65" t="s">
        <v>3984</v>
      </c>
      <c r="K179" s="65" t="s">
        <v>18</v>
      </c>
      <c r="L179" s="65" t="s">
        <v>62</v>
      </c>
      <c r="M179" s="65" t="s">
        <v>62</v>
      </c>
      <c r="N179" s="65" t="s">
        <v>62</v>
      </c>
      <c r="O179" s="65" t="s">
        <v>61</v>
      </c>
      <c r="P179" s="65" t="s">
        <v>61</v>
      </c>
      <c r="Q179" s="65" t="s">
        <v>61</v>
      </c>
      <c r="R179" s="65" t="s">
        <v>61</v>
      </c>
      <c r="S179" s="65" t="s">
        <v>61</v>
      </c>
      <c r="T179" s="65" t="s">
        <v>62</v>
      </c>
      <c r="U179" s="65" t="s">
        <v>62</v>
      </c>
      <c r="V179" s="65" t="s">
        <v>62</v>
      </c>
      <c r="W179" s="65" t="s">
        <v>61</v>
      </c>
      <c r="X179" s="65" t="s">
        <v>76</v>
      </c>
      <c r="Y179" s="65" t="s">
        <v>2417</v>
      </c>
      <c r="Z179" s="68" t="s">
        <v>3343</v>
      </c>
      <c r="AA179" s="65" t="s">
        <v>62</v>
      </c>
      <c r="AB179" s="65" t="s">
        <v>77</v>
      </c>
      <c r="AC179" s="65" t="s">
        <v>77</v>
      </c>
      <c r="AD179" s="65" t="s">
        <v>77</v>
      </c>
      <c r="AE179" s="65" t="s">
        <v>61</v>
      </c>
      <c r="AF179" s="65" t="s">
        <v>61</v>
      </c>
      <c r="AG179" s="65" t="s">
        <v>61</v>
      </c>
      <c r="AH179" s="65" t="s">
        <v>61</v>
      </c>
      <c r="AI179" s="65" t="s">
        <v>61</v>
      </c>
      <c r="AJ179" s="65" t="s">
        <v>72</v>
      </c>
      <c r="AK179" s="65" t="s">
        <v>72</v>
      </c>
      <c r="AL179" s="65" t="s">
        <v>72</v>
      </c>
      <c r="AM179" s="65" t="s">
        <v>61</v>
      </c>
      <c r="AN179" s="62"/>
      <c r="AO179" s="62"/>
      <c r="AP179" s="62"/>
      <c r="AQ179" s="62"/>
      <c r="AR179" s="62"/>
      <c r="AS179" s="62"/>
      <c r="AT179" s="62"/>
      <c r="AU179" s="63"/>
    </row>
    <row r="180" spans="1:47" ht="150.75">
      <c r="A180" s="65" t="s">
        <v>3737</v>
      </c>
      <c r="B180" s="65" t="s">
        <v>3192</v>
      </c>
      <c r="C180" s="65" t="s">
        <v>444</v>
      </c>
      <c r="D180" s="65" t="s">
        <v>459</v>
      </c>
      <c r="E180" s="65" t="s">
        <v>436</v>
      </c>
      <c r="F180" s="65" t="s">
        <v>51</v>
      </c>
      <c r="G180" s="65" t="s">
        <v>3983</v>
      </c>
      <c r="H180" s="65" t="s">
        <v>438</v>
      </c>
      <c r="I180" s="65" t="s">
        <v>460</v>
      </c>
      <c r="J180" s="65" t="s">
        <v>3984</v>
      </c>
      <c r="K180" s="65" t="s">
        <v>18</v>
      </c>
      <c r="L180" s="65" t="s">
        <v>62</v>
      </c>
      <c r="M180" s="65" t="s">
        <v>62</v>
      </c>
      <c r="N180" s="65" t="s">
        <v>62</v>
      </c>
      <c r="O180" s="65" t="s">
        <v>61</v>
      </c>
      <c r="P180" s="65" t="s">
        <v>61</v>
      </c>
      <c r="Q180" s="65" t="s">
        <v>61</v>
      </c>
      <c r="R180" s="65" t="s">
        <v>61</v>
      </c>
      <c r="S180" s="65" t="s">
        <v>61</v>
      </c>
      <c r="T180" s="65" t="s">
        <v>62</v>
      </c>
      <c r="U180" s="65" t="s">
        <v>62</v>
      </c>
      <c r="V180" s="65" t="s">
        <v>62</v>
      </c>
      <c r="W180" s="65" t="s">
        <v>61</v>
      </c>
      <c r="X180" s="65" t="s">
        <v>222</v>
      </c>
      <c r="Y180" s="65" t="s">
        <v>76</v>
      </c>
      <c r="Z180" s="68" t="s">
        <v>3343</v>
      </c>
      <c r="AA180" s="65" t="s">
        <v>62</v>
      </c>
      <c r="AB180" s="65" t="s">
        <v>77</v>
      </c>
      <c r="AC180" s="65" t="s">
        <v>77</v>
      </c>
      <c r="AD180" s="65" t="s">
        <v>77</v>
      </c>
      <c r="AE180" s="65" t="s">
        <v>61</v>
      </c>
      <c r="AF180" s="65" t="s">
        <v>61</v>
      </c>
      <c r="AG180" s="65" t="s">
        <v>61</v>
      </c>
      <c r="AH180" s="65" t="s">
        <v>61</v>
      </c>
      <c r="AI180" s="65" t="s">
        <v>61</v>
      </c>
      <c r="AJ180" s="65" t="s">
        <v>72</v>
      </c>
      <c r="AK180" s="65" t="s">
        <v>72</v>
      </c>
      <c r="AL180" s="65" t="s">
        <v>72</v>
      </c>
      <c r="AM180" s="65" t="s">
        <v>61</v>
      </c>
      <c r="AN180" s="59"/>
      <c r="AO180" s="59"/>
      <c r="AP180" s="59"/>
      <c r="AQ180" s="59"/>
      <c r="AR180" s="59"/>
      <c r="AS180" s="59"/>
      <c r="AT180" s="59"/>
      <c r="AU180" s="60"/>
    </row>
    <row r="181" spans="1:47" ht="200.25">
      <c r="A181" s="65" t="s">
        <v>3739</v>
      </c>
      <c r="B181" s="65" t="s">
        <v>3187</v>
      </c>
      <c r="C181" s="65" t="s">
        <v>444</v>
      </c>
      <c r="D181" s="65" t="s">
        <v>447</v>
      </c>
      <c r="E181" s="65" t="s">
        <v>436</v>
      </c>
      <c r="F181" s="65" t="s">
        <v>51</v>
      </c>
      <c r="G181" s="65" t="s">
        <v>3983</v>
      </c>
      <c r="H181" s="65" t="s">
        <v>438</v>
      </c>
      <c r="I181" s="65" t="s">
        <v>448</v>
      </c>
      <c r="J181" s="65" t="s">
        <v>3984</v>
      </c>
      <c r="K181" s="65" t="s">
        <v>3985</v>
      </c>
      <c r="L181" s="65" t="s">
        <v>61</v>
      </c>
      <c r="M181" s="65" t="s">
        <v>62</v>
      </c>
      <c r="N181" s="68" t="s">
        <v>3343</v>
      </c>
      <c r="O181" s="65" t="s">
        <v>62</v>
      </c>
      <c r="P181" s="65" t="s">
        <v>61</v>
      </c>
      <c r="Q181" s="65" t="s">
        <v>61</v>
      </c>
      <c r="R181" s="65" t="s">
        <v>61</v>
      </c>
      <c r="S181" s="65" t="s">
        <v>61</v>
      </c>
      <c r="T181" s="65" t="s">
        <v>62</v>
      </c>
      <c r="U181" s="65" t="s">
        <v>62</v>
      </c>
      <c r="V181" s="65" t="s">
        <v>62</v>
      </c>
      <c r="W181" s="65" t="s">
        <v>61</v>
      </c>
      <c r="X181" s="65" t="s">
        <v>4016</v>
      </c>
      <c r="Y181" s="65" t="s">
        <v>76</v>
      </c>
      <c r="Z181" s="68" t="s">
        <v>3343</v>
      </c>
      <c r="AA181" s="65" t="s">
        <v>62</v>
      </c>
      <c r="AB181" s="65" t="s">
        <v>64</v>
      </c>
      <c r="AC181" s="65" t="s">
        <v>77</v>
      </c>
      <c r="AD181" s="65" t="s">
        <v>3343</v>
      </c>
      <c r="AE181" s="65" t="s">
        <v>62</v>
      </c>
      <c r="AF181" s="65" t="s">
        <v>62</v>
      </c>
      <c r="AG181" s="65" t="s">
        <v>61</v>
      </c>
      <c r="AH181" s="65" t="s">
        <v>3343</v>
      </c>
      <c r="AI181" s="65" t="s">
        <v>62</v>
      </c>
      <c r="AJ181" s="65" t="s">
        <v>66</v>
      </c>
      <c r="AK181" s="65" t="s">
        <v>72</v>
      </c>
      <c r="AL181" s="65" t="s">
        <v>3343</v>
      </c>
      <c r="AM181" s="65" t="s">
        <v>62</v>
      </c>
      <c r="AN181" s="62"/>
      <c r="AO181" s="62"/>
      <c r="AP181" s="62"/>
      <c r="AQ181" s="62"/>
      <c r="AR181" s="62"/>
      <c r="AS181" s="62"/>
      <c r="AT181" s="62"/>
      <c r="AU181" s="63"/>
    </row>
    <row r="182" spans="1:47" ht="200.25">
      <c r="A182" s="65" t="s">
        <v>3745</v>
      </c>
      <c r="B182" s="65" t="s">
        <v>3192</v>
      </c>
      <c r="C182" s="65" t="s">
        <v>878</v>
      </c>
      <c r="D182" s="65" t="s">
        <v>887</v>
      </c>
      <c r="E182" s="65" t="s">
        <v>870</v>
      </c>
      <c r="F182" s="65" t="s">
        <v>114</v>
      </c>
      <c r="G182" s="65" t="s">
        <v>3983</v>
      </c>
      <c r="H182" s="65" t="s">
        <v>872</v>
      </c>
      <c r="I182" s="65" t="s">
        <v>888</v>
      </c>
      <c r="J182" s="65" t="s">
        <v>3984</v>
      </c>
      <c r="K182" s="65" t="s">
        <v>3985</v>
      </c>
      <c r="L182" s="65" t="s">
        <v>61</v>
      </c>
      <c r="M182" s="65" t="s">
        <v>62</v>
      </c>
      <c r="N182" s="68" t="s">
        <v>3343</v>
      </c>
      <c r="O182" s="65" t="s">
        <v>62</v>
      </c>
      <c r="P182" s="65" t="s">
        <v>61</v>
      </c>
      <c r="Q182" s="65" t="s">
        <v>61</v>
      </c>
      <c r="R182" s="65" t="s">
        <v>61</v>
      </c>
      <c r="S182" s="65" t="s">
        <v>61</v>
      </c>
      <c r="T182" s="65" t="s">
        <v>62</v>
      </c>
      <c r="U182" s="65" t="s">
        <v>62</v>
      </c>
      <c r="V182" s="65" t="s">
        <v>62</v>
      </c>
      <c r="W182" s="65" t="s">
        <v>61</v>
      </c>
      <c r="X182" s="65" t="s">
        <v>3570</v>
      </c>
      <c r="Y182" s="65" t="s">
        <v>76</v>
      </c>
      <c r="Z182" s="68" t="s">
        <v>3343</v>
      </c>
      <c r="AA182" s="65" t="s">
        <v>62</v>
      </c>
      <c r="AB182" s="65" t="s">
        <v>64</v>
      </c>
      <c r="AC182" s="65" t="s">
        <v>77</v>
      </c>
      <c r="AD182" s="65" t="s">
        <v>3343</v>
      </c>
      <c r="AE182" s="65" t="s">
        <v>62</v>
      </c>
      <c r="AF182" s="65" t="s">
        <v>62</v>
      </c>
      <c r="AG182" s="65" t="s">
        <v>61</v>
      </c>
      <c r="AH182" s="65" t="s">
        <v>3343</v>
      </c>
      <c r="AI182" s="65" t="s">
        <v>62</v>
      </c>
      <c r="AJ182" s="65" t="s">
        <v>66</v>
      </c>
      <c r="AK182" s="65" t="s">
        <v>72</v>
      </c>
      <c r="AL182" s="65" t="s">
        <v>3343</v>
      </c>
      <c r="AM182" s="65" t="s">
        <v>62</v>
      </c>
      <c r="AN182" s="59"/>
      <c r="AO182" s="59"/>
      <c r="AP182" s="59"/>
      <c r="AQ182" s="59"/>
      <c r="AR182" s="59"/>
      <c r="AS182" s="59"/>
      <c r="AT182" s="59"/>
      <c r="AU182" s="60"/>
    </row>
    <row r="183" spans="1:47" ht="168">
      <c r="A183" s="65" t="s">
        <v>3746</v>
      </c>
      <c r="B183" s="65" t="s">
        <v>3192</v>
      </c>
      <c r="C183" s="65" t="s">
        <v>878</v>
      </c>
      <c r="D183" s="65" t="s">
        <v>899</v>
      </c>
      <c r="E183" s="65" t="s">
        <v>870</v>
      </c>
      <c r="F183" s="65" t="s">
        <v>114</v>
      </c>
      <c r="G183" s="65" t="s">
        <v>3983</v>
      </c>
      <c r="H183" s="65" t="s">
        <v>872</v>
      </c>
      <c r="I183" s="65" t="s">
        <v>900</v>
      </c>
      <c r="J183" s="65" t="s">
        <v>3984</v>
      </c>
      <c r="K183" s="65" t="s">
        <v>3995</v>
      </c>
      <c r="L183" s="65" t="s">
        <v>61</v>
      </c>
      <c r="M183" s="65" t="s">
        <v>62</v>
      </c>
      <c r="N183" s="68" t="s">
        <v>3343</v>
      </c>
      <c r="O183" s="65" t="s">
        <v>62</v>
      </c>
      <c r="P183" s="65" t="s">
        <v>61</v>
      </c>
      <c r="Q183" s="65" t="s">
        <v>61</v>
      </c>
      <c r="R183" s="65" t="s">
        <v>61</v>
      </c>
      <c r="S183" s="65" t="s">
        <v>61</v>
      </c>
      <c r="T183" s="65" t="s">
        <v>62</v>
      </c>
      <c r="U183" s="65" t="s">
        <v>62</v>
      </c>
      <c r="V183" s="65" t="s">
        <v>62</v>
      </c>
      <c r="W183" s="65" t="s">
        <v>61</v>
      </c>
      <c r="X183" s="65" t="s">
        <v>3462</v>
      </c>
      <c r="Y183" s="65" t="s">
        <v>3462</v>
      </c>
      <c r="Z183" s="65" t="s">
        <v>3462</v>
      </c>
      <c r="AA183" s="65" t="s">
        <v>61</v>
      </c>
      <c r="AB183" s="65" t="s">
        <v>77</v>
      </c>
      <c r="AC183" s="65" t="s">
        <v>77</v>
      </c>
      <c r="AD183" s="65" t="s">
        <v>77</v>
      </c>
      <c r="AE183" s="65" t="s">
        <v>61</v>
      </c>
      <c r="AF183" s="65" t="s">
        <v>62</v>
      </c>
      <c r="AG183" s="65" t="s">
        <v>61</v>
      </c>
      <c r="AH183" s="65" t="s">
        <v>3343</v>
      </c>
      <c r="AI183" s="65" t="s">
        <v>62</v>
      </c>
      <c r="AJ183" s="65" t="s">
        <v>66</v>
      </c>
      <c r="AK183" s="65" t="s">
        <v>72</v>
      </c>
      <c r="AL183" s="65" t="s">
        <v>3343</v>
      </c>
      <c r="AM183" s="65" t="s">
        <v>62</v>
      </c>
      <c r="AN183" s="62"/>
      <c r="AO183" s="62"/>
      <c r="AP183" s="62"/>
      <c r="AQ183" s="62"/>
      <c r="AR183" s="62"/>
      <c r="AS183" s="62"/>
      <c r="AT183" s="62"/>
      <c r="AU183" s="63"/>
    </row>
    <row r="184" spans="1:47" ht="200.25">
      <c r="A184" s="65" t="s">
        <v>3747</v>
      </c>
      <c r="B184" s="65" t="s">
        <v>3187</v>
      </c>
      <c r="C184" s="65" t="s">
        <v>878</v>
      </c>
      <c r="D184" s="65" t="s">
        <v>883</v>
      </c>
      <c r="E184" s="65" t="s">
        <v>870</v>
      </c>
      <c r="F184" s="65" t="s">
        <v>114</v>
      </c>
      <c r="G184" s="65" t="s">
        <v>3983</v>
      </c>
      <c r="H184" s="65" t="s">
        <v>872</v>
      </c>
      <c r="I184" s="65" t="s">
        <v>884</v>
      </c>
      <c r="J184" s="65" t="s">
        <v>3984</v>
      </c>
      <c r="K184" s="65" t="s">
        <v>3985</v>
      </c>
      <c r="L184" s="65" t="s">
        <v>61</v>
      </c>
      <c r="M184" s="65" t="s">
        <v>62</v>
      </c>
      <c r="N184" s="68" t="s">
        <v>3343</v>
      </c>
      <c r="O184" s="65" t="s">
        <v>62</v>
      </c>
      <c r="P184" s="65" t="s">
        <v>61</v>
      </c>
      <c r="Q184" s="65" t="s">
        <v>61</v>
      </c>
      <c r="R184" s="65" t="s">
        <v>61</v>
      </c>
      <c r="S184" s="65" t="s">
        <v>61</v>
      </c>
      <c r="T184" s="65" t="s">
        <v>62</v>
      </c>
      <c r="U184" s="65" t="s">
        <v>62</v>
      </c>
      <c r="V184" s="65" t="s">
        <v>62</v>
      </c>
      <c r="W184" s="65" t="s">
        <v>61</v>
      </c>
      <c r="X184" s="65" t="s">
        <v>4017</v>
      </c>
      <c r="Y184" s="65" t="s">
        <v>3462</v>
      </c>
      <c r="Z184" s="68" t="s">
        <v>3343</v>
      </c>
      <c r="AA184" s="65" t="s">
        <v>62</v>
      </c>
      <c r="AB184" s="65" t="s">
        <v>125</v>
      </c>
      <c r="AC184" s="65" t="s">
        <v>77</v>
      </c>
      <c r="AD184" s="65" t="s">
        <v>3343</v>
      </c>
      <c r="AE184" s="65" t="s">
        <v>62</v>
      </c>
      <c r="AF184" s="65" t="s">
        <v>62</v>
      </c>
      <c r="AG184" s="65" t="s">
        <v>61</v>
      </c>
      <c r="AH184" s="65" t="s">
        <v>3343</v>
      </c>
      <c r="AI184" s="65" t="s">
        <v>62</v>
      </c>
      <c r="AJ184" s="65" t="s">
        <v>66</v>
      </c>
      <c r="AK184" s="65" t="s">
        <v>72</v>
      </c>
      <c r="AL184" s="65" t="s">
        <v>3343</v>
      </c>
      <c r="AM184" s="65" t="s">
        <v>62</v>
      </c>
      <c r="AN184" s="59"/>
      <c r="AO184" s="59"/>
      <c r="AP184" s="59"/>
      <c r="AQ184" s="59"/>
      <c r="AR184" s="59"/>
      <c r="AS184" s="59"/>
      <c r="AT184" s="59"/>
      <c r="AU184" s="60"/>
    </row>
    <row r="185" spans="1:47" ht="200.25">
      <c r="A185" s="65" t="s">
        <v>3748</v>
      </c>
      <c r="B185" s="65" t="s">
        <v>3187</v>
      </c>
      <c r="C185" s="65" t="s">
        <v>878</v>
      </c>
      <c r="D185" s="65" t="s">
        <v>896</v>
      </c>
      <c r="E185" s="65" t="s">
        <v>870</v>
      </c>
      <c r="F185" s="65" t="s">
        <v>114</v>
      </c>
      <c r="G185" s="65" t="s">
        <v>3983</v>
      </c>
      <c r="H185" s="65" t="s">
        <v>872</v>
      </c>
      <c r="I185" s="65" t="s">
        <v>897</v>
      </c>
      <c r="J185" s="65" t="s">
        <v>3984</v>
      </c>
      <c r="K185" s="65" t="s">
        <v>3985</v>
      </c>
      <c r="L185" s="65" t="s">
        <v>61</v>
      </c>
      <c r="M185" s="65" t="s">
        <v>62</v>
      </c>
      <c r="N185" s="68" t="s">
        <v>3343</v>
      </c>
      <c r="O185" s="65" t="s">
        <v>62</v>
      </c>
      <c r="P185" s="65" t="s">
        <v>61</v>
      </c>
      <c r="Q185" s="65" t="s">
        <v>61</v>
      </c>
      <c r="R185" s="65" t="s">
        <v>61</v>
      </c>
      <c r="S185" s="65" t="s">
        <v>61</v>
      </c>
      <c r="T185" s="65" t="s">
        <v>62</v>
      </c>
      <c r="U185" s="65" t="s">
        <v>62</v>
      </c>
      <c r="V185" s="65" t="s">
        <v>62</v>
      </c>
      <c r="W185" s="65" t="s">
        <v>61</v>
      </c>
      <c r="X185" s="65" t="s">
        <v>4017</v>
      </c>
      <c r="Y185" s="65" t="s">
        <v>3462</v>
      </c>
      <c r="Z185" s="68" t="s">
        <v>3343</v>
      </c>
      <c r="AA185" s="65" t="s">
        <v>62</v>
      </c>
      <c r="AB185" s="65" t="s">
        <v>125</v>
      </c>
      <c r="AC185" s="65" t="s">
        <v>77</v>
      </c>
      <c r="AD185" s="65" t="s">
        <v>3343</v>
      </c>
      <c r="AE185" s="65" t="s">
        <v>62</v>
      </c>
      <c r="AF185" s="65" t="s">
        <v>62</v>
      </c>
      <c r="AG185" s="65" t="s">
        <v>61</v>
      </c>
      <c r="AH185" s="65" t="s">
        <v>3343</v>
      </c>
      <c r="AI185" s="65" t="s">
        <v>62</v>
      </c>
      <c r="AJ185" s="65" t="s">
        <v>66</v>
      </c>
      <c r="AK185" s="65" t="s">
        <v>72</v>
      </c>
      <c r="AL185" s="65" t="s">
        <v>3343</v>
      </c>
      <c r="AM185" s="65" t="s">
        <v>62</v>
      </c>
      <c r="AN185" s="62"/>
      <c r="AO185" s="62"/>
      <c r="AP185" s="62"/>
      <c r="AQ185" s="62"/>
      <c r="AR185" s="62"/>
      <c r="AS185" s="62"/>
      <c r="AT185" s="62"/>
      <c r="AU185" s="63"/>
    </row>
    <row r="186" spans="1:47" ht="150.75">
      <c r="A186" s="65" t="s">
        <v>3749</v>
      </c>
      <c r="B186" s="65" t="s">
        <v>3186</v>
      </c>
      <c r="C186" s="65" t="s">
        <v>878</v>
      </c>
      <c r="D186" s="65" t="s">
        <v>879</v>
      </c>
      <c r="E186" s="65" t="s">
        <v>870</v>
      </c>
      <c r="F186" s="65" t="s">
        <v>114</v>
      </c>
      <c r="G186" s="65" t="s">
        <v>2694</v>
      </c>
      <c r="H186" s="65" t="s">
        <v>872</v>
      </c>
      <c r="I186" s="65" t="s">
        <v>880</v>
      </c>
      <c r="J186" s="65" t="s">
        <v>3984</v>
      </c>
      <c r="K186" s="65" t="s">
        <v>4007</v>
      </c>
      <c r="L186" s="65" t="s">
        <v>61</v>
      </c>
      <c r="M186" s="65" t="s">
        <v>62</v>
      </c>
      <c r="N186" s="68" t="s">
        <v>3343</v>
      </c>
      <c r="O186" s="65" t="s">
        <v>62</v>
      </c>
      <c r="P186" s="65" t="s">
        <v>61</v>
      </c>
      <c r="Q186" s="65" t="s">
        <v>61</v>
      </c>
      <c r="R186" s="65" t="s">
        <v>61</v>
      </c>
      <c r="S186" s="65" t="s">
        <v>61</v>
      </c>
      <c r="T186" s="65" t="s">
        <v>62</v>
      </c>
      <c r="U186" s="65" t="s">
        <v>62</v>
      </c>
      <c r="V186" s="65" t="s">
        <v>62</v>
      </c>
      <c r="W186" s="65" t="s">
        <v>61</v>
      </c>
      <c r="X186" s="65" t="s">
        <v>3750</v>
      </c>
      <c r="Y186" s="65" t="s">
        <v>63</v>
      </c>
      <c r="Z186" s="68" t="s">
        <v>3343</v>
      </c>
      <c r="AA186" s="65" t="s">
        <v>62</v>
      </c>
      <c r="AB186" s="65" t="s">
        <v>64</v>
      </c>
      <c r="AC186" s="65" t="s">
        <v>125</v>
      </c>
      <c r="AD186" s="65" t="s">
        <v>3343</v>
      </c>
      <c r="AE186" s="65" t="s">
        <v>62</v>
      </c>
      <c r="AF186" s="65" t="s">
        <v>62</v>
      </c>
      <c r="AG186" s="65" t="s">
        <v>62</v>
      </c>
      <c r="AH186" s="65" t="s">
        <v>62</v>
      </c>
      <c r="AI186" s="65" t="s">
        <v>61</v>
      </c>
      <c r="AJ186" s="65" t="s">
        <v>66</v>
      </c>
      <c r="AK186" s="65" t="s">
        <v>162</v>
      </c>
      <c r="AL186" s="65" t="s">
        <v>3343</v>
      </c>
      <c r="AM186" s="65" t="s">
        <v>62</v>
      </c>
      <c r="AN186" s="59"/>
      <c r="AO186" s="59"/>
      <c r="AP186" s="59"/>
      <c r="AQ186" s="59"/>
      <c r="AR186" s="59"/>
      <c r="AS186" s="59"/>
      <c r="AT186" s="59"/>
      <c r="AU186" s="60"/>
    </row>
    <row r="187" spans="1:47" ht="267.75">
      <c r="A187" s="65" t="s">
        <v>3231</v>
      </c>
      <c r="B187" s="65" t="s">
        <v>3186</v>
      </c>
      <c r="C187" s="65" t="s">
        <v>878</v>
      </c>
      <c r="D187" s="65" t="s">
        <v>893</v>
      </c>
      <c r="E187" s="65" t="s">
        <v>870</v>
      </c>
      <c r="F187" s="65" t="s">
        <v>114</v>
      </c>
      <c r="G187" s="65" t="s">
        <v>2694</v>
      </c>
      <c r="H187" s="65" t="s">
        <v>872</v>
      </c>
      <c r="I187" s="65" t="s">
        <v>894</v>
      </c>
      <c r="J187" s="65" t="s">
        <v>3984</v>
      </c>
      <c r="K187" s="65" t="s">
        <v>4018</v>
      </c>
      <c r="L187" s="65" t="s">
        <v>61</v>
      </c>
      <c r="M187" s="65"/>
      <c r="N187" s="68" t="s">
        <v>3343</v>
      </c>
      <c r="O187" s="65" t="s">
        <v>62</v>
      </c>
      <c r="P187" s="65" t="s">
        <v>61</v>
      </c>
      <c r="Q187" s="65"/>
      <c r="R187" s="68" t="s">
        <v>3343</v>
      </c>
      <c r="S187" s="65" t="s">
        <v>62</v>
      </c>
      <c r="T187" s="65" t="s">
        <v>62</v>
      </c>
      <c r="U187" s="65"/>
      <c r="V187" s="68" t="s">
        <v>3343</v>
      </c>
      <c r="W187" s="65" t="s">
        <v>62</v>
      </c>
      <c r="X187" s="65" t="s">
        <v>3750</v>
      </c>
      <c r="Y187" s="65"/>
      <c r="Z187" s="68" t="s">
        <v>3343</v>
      </c>
      <c r="AA187" s="65" t="s">
        <v>62</v>
      </c>
      <c r="AB187" s="65" t="s">
        <v>64</v>
      </c>
      <c r="AC187" s="65" t="s">
        <v>73</v>
      </c>
      <c r="AD187" s="65" t="s">
        <v>3343</v>
      </c>
      <c r="AE187" s="65" t="s">
        <v>62</v>
      </c>
      <c r="AF187" s="65" t="s">
        <v>62</v>
      </c>
      <c r="AG187" s="65"/>
      <c r="AH187" s="65" t="s">
        <v>3343</v>
      </c>
      <c r="AI187" s="65" t="s">
        <v>62</v>
      </c>
      <c r="AJ187" s="65" t="s">
        <v>66</v>
      </c>
      <c r="AK187" s="65" t="s">
        <v>66</v>
      </c>
      <c r="AL187" s="65" t="s">
        <v>66</v>
      </c>
      <c r="AM187" s="65" t="s">
        <v>61</v>
      </c>
      <c r="AN187" s="62"/>
      <c r="AO187" s="62"/>
      <c r="AP187" s="62"/>
      <c r="AQ187" s="62"/>
      <c r="AR187" s="62"/>
      <c r="AS187" s="62"/>
      <c r="AT187" s="62"/>
      <c r="AU187" s="63"/>
    </row>
    <row r="188" spans="1:47" ht="168">
      <c r="A188" s="65" t="s">
        <v>3752</v>
      </c>
      <c r="B188" s="65" t="s">
        <v>3192</v>
      </c>
      <c r="C188" s="65" t="s">
        <v>969</v>
      </c>
      <c r="D188" s="65" t="s">
        <v>963</v>
      </c>
      <c r="E188" s="65" t="s">
        <v>950</v>
      </c>
      <c r="F188" s="65" t="s">
        <v>149</v>
      </c>
      <c r="G188" s="65" t="s">
        <v>3983</v>
      </c>
      <c r="H188" s="65" t="s">
        <v>965</v>
      </c>
      <c r="I188" s="65" t="s">
        <v>973</v>
      </c>
      <c r="J188" s="65" t="s">
        <v>3984</v>
      </c>
      <c r="K188" s="65" t="s">
        <v>3992</v>
      </c>
      <c r="L188" s="65" t="s">
        <v>62</v>
      </c>
      <c r="M188" s="65" t="s">
        <v>62</v>
      </c>
      <c r="N188" s="65" t="s">
        <v>62</v>
      </c>
      <c r="O188" s="65" t="s">
        <v>61</v>
      </c>
      <c r="P188" s="65" t="s">
        <v>61</v>
      </c>
      <c r="Q188" s="65" t="s">
        <v>61</v>
      </c>
      <c r="R188" s="65" t="s">
        <v>61</v>
      </c>
      <c r="S188" s="65" t="s">
        <v>61</v>
      </c>
      <c r="T188" s="65" t="s">
        <v>62</v>
      </c>
      <c r="U188" s="65" t="s">
        <v>62</v>
      </c>
      <c r="V188" s="65" t="s">
        <v>62</v>
      </c>
      <c r="W188" s="65" t="s">
        <v>61</v>
      </c>
      <c r="X188" s="65" t="s">
        <v>536</v>
      </c>
      <c r="Y188" s="65" t="s">
        <v>76</v>
      </c>
      <c r="Z188" s="68" t="s">
        <v>3343</v>
      </c>
      <c r="AA188" s="65" t="s">
        <v>62</v>
      </c>
      <c r="AB188" s="65" t="s">
        <v>64</v>
      </c>
      <c r="AC188" s="65" t="s">
        <v>77</v>
      </c>
      <c r="AD188" s="65" t="s">
        <v>3343</v>
      </c>
      <c r="AE188" s="65" t="s">
        <v>62</v>
      </c>
      <c r="AF188" s="65" t="s">
        <v>61</v>
      </c>
      <c r="AG188" s="65" t="s">
        <v>61</v>
      </c>
      <c r="AH188" s="65" t="s">
        <v>61</v>
      </c>
      <c r="AI188" s="65" t="s">
        <v>61</v>
      </c>
      <c r="AJ188" s="65" t="s">
        <v>72</v>
      </c>
      <c r="AK188" s="65" t="s">
        <v>72</v>
      </c>
      <c r="AL188" s="65" t="s">
        <v>72</v>
      </c>
      <c r="AM188" s="65" t="s">
        <v>61</v>
      </c>
      <c r="AN188" s="59"/>
      <c r="AO188" s="59"/>
      <c r="AP188" s="59"/>
      <c r="AQ188" s="59"/>
      <c r="AR188" s="59"/>
      <c r="AS188" s="59"/>
      <c r="AT188" s="59"/>
      <c r="AU188" s="60"/>
    </row>
    <row r="189" spans="1:47" ht="168">
      <c r="A189" s="65" t="s">
        <v>3754</v>
      </c>
      <c r="B189" s="65" t="s">
        <v>3192</v>
      </c>
      <c r="C189" s="65" t="s">
        <v>1239</v>
      </c>
      <c r="D189" s="65" t="s">
        <v>1245</v>
      </c>
      <c r="E189" s="65" t="s">
        <v>1112</v>
      </c>
      <c r="F189" s="65" t="s">
        <v>305</v>
      </c>
      <c r="G189" s="65" t="s">
        <v>3983</v>
      </c>
      <c r="H189" s="65" t="s">
        <v>1233</v>
      </c>
      <c r="I189" s="65" t="s">
        <v>1246</v>
      </c>
      <c r="J189" s="65" t="s">
        <v>3984</v>
      </c>
      <c r="K189" s="65" t="s">
        <v>18</v>
      </c>
      <c r="L189" s="65" t="s">
        <v>62</v>
      </c>
      <c r="M189" s="65" t="s">
        <v>62</v>
      </c>
      <c r="N189" s="65" t="s">
        <v>62</v>
      </c>
      <c r="O189" s="65" t="s">
        <v>61</v>
      </c>
      <c r="P189" s="65" t="s">
        <v>61</v>
      </c>
      <c r="Q189" s="65" t="s">
        <v>61</v>
      </c>
      <c r="R189" s="65" t="s">
        <v>61</v>
      </c>
      <c r="S189" s="65" t="s">
        <v>61</v>
      </c>
      <c r="T189" s="65" t="s">
        <v>62</v>
      </c>
      <c r="U189" s="65" t="s">
        <v>62</v>
      </c>
      <c r="V189" s="65" t="s">
        <v>62</v>
      </c>
      <c r="W189" s="65" t="s">
        <v>61</v>
      </c>
      <c r="X189" s="65" t="s">
        <v>536</v>
      </c>
      <c r="Y189" s="65" t="s">
        <v>222</v>
      </c>
      <c r="Z189" s="68" t="s">
        <v>3343</v>
      </c>
      <c r="AA189" s="65" t="s">
        <v>62</v>
      </c>
      <c r="AB189" s="65" t="s">
        <v>64</v>
      </c>
      <c r="AC189" s="65" t="s">
        <v>64</v>
      </c>
      <c r="AD189" s="65" t="s">
        <v>64</v>
      </c>
      <c r="AE189" s="65" t="s">
        <v>61</v>
      </c>
      <c r="AF189" s="65" t="s">
        <v>61</v>
      </c>
      <c r="AG189" s="65" t="s">
        <v>61</v>
      </c>
      <c r="AH189" s="65" t="s">
        <v>61</v>
      </c>
      <c r="AI189" s="65" t="s">
        <v>61</v>
      </c>
      <c r="AJ189" s="65" t="s">
        <v>72</v>
      </c>
      <c r="AK189" s="65" t="s">
        <v>72</v>
      </c>
      <c r="AL189" s="65" t="s">
        <v>72</v>
      </c>
      <c r="AM189" s="65" t="s">
        <v>61</v>
      </c>
      <c r="AN189" s="62"/>
      <c r="AO189" s="62"/>
      <c r="AP189" s="62"/>
      <c r="AQ189" s="62"/>
      <c r="AR189" s="62"/>
      <c r="AS189" s="62"/>
      <c r="AT189" s="62"/>
      <c r="AU189" s="63"/>
    </row>
    <row r="190" spans="1:47" ht="150.75">
      <c r="A190" s="65" t="s">
        <v>3755</v>
      </c>
      <c r="B190" s="65" t="s">
        <v>3192</v>
      </c>
      <c r="C190" s="65" t="s">
        <v>1239</v>
      </c>
      <c r="D190" s="65" t="s">
        <v>1254</v>
      </c>
      <c r="E190" s="65" t="s">
        <v>1112</v>
      </c>
      <c r="F190" s="65" t="s">
        <v>305</v>
      </c>
      <c r="G190" s="65" t="s">
        <v>3983</v>
      </c>
      <c r="H190" s="65" t="s">
        <v>1233</v>
      </c>
      <c r="I190" s="65" t="s">
        <v>1255</v>
      </c>
      <c r="J190" s="65" t="s">
        <v>3984</v>
      </c>
      <c r="K190" s="65" t="s">
        <v>18</v>
      </c>
      <c r="L190" s="65" t="s">
        <v>62</v>
      </c>
      <c r="M190" s="65" t="s">
        <v>62</v>
      </c>
      <c r="N190" s="65" t="s">
        <v>62</v>
      </c>
      <c r="O190" s="65" t="s">
        <v>61</v>
      </c>
      <c r="P190" s="65" t="s">
        <v>61</v>
      </c>
      <c r="Q190" s="65" t="s">
        <v>61</v>
      </c>
      <c r="R190" s="65" t="s">
        <v>61</v>
      </c>
      <c r="S190" s="65" t="s">
        <v>61</v>
      </c>
      <c r="T190" s="65" t="s">
        <v>62</v>
      </c>
      <c r="U190" s="65" t="s">
        <v>62</v>
      </c>
      <c r="V190" s="65" t="s">
        <v>62</v>
      </c>
      <c r="W190" s="65" t="s">
        <v>61</v>
      </c>
      <c r="X190" s="65" t="s">
        <v>536</v>
      </c>
      <c r="Y190" s="65" t="s">
        <v>222</v>
      </c>
      <c r="Z190" s="68" t="s">
        <v>3343</v>
      </c>
      <c r="AA190" s="65" t="s">
        <v>62</v>
      </c>
      <c r="AB190" s="65" t="s">
        <v>64</v>
      </c>
      <c r="AC190" s="65" t="s">
        <v>64</v>
      </c>
      <c r="AD190" s="65" t="s">
        <v>64</v>
      </c>
      <c r="AE190" s="65" t="s">
        <v>61</v>
      </c>
      <c r="AF190" s="65" t="s">
        <v>61</v>
      </c>
      <c r="AG190" s="65" t="s">
        <v>61</v>
      </c>
      <c r="AH190" s="65" t="s">
        <v>61</v>
      </c>
      <c r="AI190" s="65" t="s">
        <v>61</v>
      </c>
      <c r="AJ190" s="65" t="s">
        <v>72</v>
      </c>
      <c r="AK190" s="65" t="s">
        <v>72</v>
      </c>
      <c r="AL190" s="65" t="s">
        <v>72</v>
      </c>
      <c r="AM190" s="65" t="s">
        <v>61</v>
      </c>
      <c r="AN190" s="59"/>
      <c r="AO190" s="59"/>
      <c r="AP190" s="59"/>
      <c r="AQ190" s="59"/>
      <c r="AR190" s="59"/>
      <c r="AS190" s="59"/>
      <c r="AT190" s="59"/>
      <c r="AU190" s="60"/>
    </row>
    <row r="191" spans="1:47" ht="234">
      <c r="A191" s="65" t="s">
        <v>3761</v>
      </c>
      <c r="B191" s="65" t="s">
        <v>3186</v>
      </c>
      <c r="C191" s="65" t="s">
        <v>1102</v>
      </c>
      <c r="D191" s="65" t="s">
        <v>1103</v>
      </c>
      <c r="E191" s="65" t="s">
        <v>1070</v>
      </c>
      <c r="F191" s="65" t="s">
        <v>114</v>
      </c>
      <c r="G191" s="65" t="s">
        <v>2694</v>
      </c>
      <c r="H191" s="65" t="s">
        <v>1097</v>
      </c>
      <c r="I191" s="65" t="s">
        <v>1104</v>
      </c>
      <c r="J191" s="65" t="s">
        <v>3984</v>
      </c>
      <c r="K191" s="65" t="s">
        <v>3992</v>
      </c>
      <c r="L191" s="65" t="s">
        <v>62</v>
      </c>
      <c r="M191" s="65" t="s">
        <v>62</v>
      </c>
      <c r="N191" s="65" t="s">
        <v>62</v>
      </c>
      <c r="O191" s="65" t="s">
        <v>61</v>
      </c>
      <c r="P191" s="65" t="s">
        <v>61</v>
      </c>
      <c r="Q191" s="65" t="s">
        <v>61</v>
      </c>
      <c r="R191" s="65" t="s">
        <v>61</v>
      </c>
      <c r="S191" s="65" t="s">
        <v>61</v>
      </c>
      <c r="T191" s="65" t="s">
        <v>62</v>
      </c>
      <c r="U191" s="65" t="s">
        <v>62</v>
      </c>
      <c r="V191" s="65" t="s">
        <v>62</v>
      </c>
      <c r="W191" s="65" t="s">
        <v>61</v>
      </c>
      <c r="X191" s="65" t="s">
        <v>4019</v>
      </c>
      <c r="Y191" s="65" t="s">
        <v>76</v>
      </c>
      <c r="Z191" s="68" t="s">
        <v>3343</v>
      </c>
      <c r="AA191" s="65" t="s">
        <v>62</v>
      </c>
      <c r="AB191" s="65" t="s">
        <v>64</v>
      </c>
      <c r="AC191" s="65" t="s">
        <v>77</v>
      </c>
      <c r="AD191" s="65" t="s">
        <v>3343</v>
      </c>
      <c r="AE191" s="65" t="s">
        <v>62</v>
      </c>
      <c r="AF191" s="65" t="s">
        <v>61</v>
      </c>
      <c r="AG191" s="65" t="s">
        <v>61</v>
      </c>
      <c r="AH191" s="65" t="s">
        <v>61</v>
      </c>
      <c r="AI191" s="65" t="s">
        <v>61</v>
      </c>
      <c r="AJ191" s="65" t="s">
        <v>72</v>
      </c>
      <c r="AK191" s="65" t="s">
        <v>72</v>
      </c>
      <c r="AL191" s="65" t="s">
        <v>72</v>
      </c>
      <c r="AM191" s="65" t="s">
        <v>61</v>
      </c>
      <c r="AN191" s="62"/>
      <c r="AO191" s="62"/>
      <c r="AP191" s="62"/>
      <c r="AQ191" s="62"/>
      <c r="AR191" s="62"/>
      <c r="AS191" s="62"/>
      <c r="AT191" s="62"/>
      <c r="AU191" s="63"/>
    </row>
    <row r="192" spans="1:47" ht="234">
      <c r="A192" s="65" t="s">
        <v>3762</v>
      </c>
      <c r="B192" s="65" t="s">
        <v>3187</v>
      </c>
      <c r="C192" s="65" t="s">
        <v>1102</v>
      </c>
      <c r="D192" s="65" t="s">
        <v>1107</v>
      </c>
      <c r="E192" s="65" t="s">
        <v>1070</v>
      </c>
      <c r="F192" s="65" t="s">
        <v>114</v>
      </c>
      <c r="G192" s="65" t="s">
        <v>3983</v>
      </c>
      <c r="H192" s="65" t="s">
        <v>1097</v>
      </c>
      <c r="I192" s="65" t="s">
        <v>1108</v>
      </c>
      <c r="J192" s="65" t="s">
        <v>3984</v>
      </c>
      <c r="K192" s="65" t="s">
        <v>3985</v>
      </c>
      <c r="L192" s="65" t="s">
        <v>61</v>
      </c>
      <c r="M192" s="65" t="s">
        <v>62</v>
      </c>
      <c r="N192" s="68" t="s">
        <v>3343</v>
      </c>
      <c r="O192" s="65" t="s">
        <v>62</v>
      </c>
      <c r="P192" s="65" t="s">
        <v>61</v>
      </c>
      <c r="Q192" s="65" t="s">
        <v>61</v>
      </c>
      <c r="R192" s="65" t="s">
        <v>61</v>
      </c>
      <c r="S192" s="65" t="s">
        <v>61</v>
      </c>
      <c r="T192" s="65" t="s">
        <v>62</v>
      </c>
      <c r="U192" s="65" t="s">
        <v>62</v>
      </c>
      <c r="V192" s="65" t="s">
        <v>62</v>
      </c>
      <c r="W192" s="65" t="s">
        <v>61</v>
      </c>
      <c r="X192" s="65" t="s">
        <v>63</v>
      </c>
      <c r="Y192" s="65" t="s">
        <v>76</v>
      </c>
      <c r="Z192" s="68" t="s">
        <v>3343</v>
      </c>
      <c r="AA192" s="65" t="s">
        <v>62</v>
      </c>
      <c r="AB192" s="65" t="s">
        <v>125</v>
      </c>
      <c r="AC192" s="65" t="s">
        <v>77</v>
      </c>
      <c r="AD192" s="65" t="s">
        <v>3343</v>
      </c>
      <c r="AE192" s="65" t="s">
        <v>62</v>
      </c>
      <c r="AF192" s="65" t="s">
        <v>62</v>
      </c>
      <c r="AG192" s="65" t="s">
        <v>61</v>
      </c>
      <c r="AH192" s="65" t="s">
        <v>3343</v>
      </c>
      <c r="AI192" s="65" t="s">
        <v>62</v>
      </c>
      <c r="AJ192" s="65" t="s">
        <v>66</v>
      </c>
      <c r="AK192" s="65" t="s">
        <v>72</v>
      </c>
      <c r="AL192" s="65" t="s">
        <v>3343</v>
      </c>
      <c r="AM192" s="65" t="s">
        <v>62</v>
      </c>
      <c r="AN192" s="59"/>
      <c r="AO192" s="59"/>
      <c r="AP192" s="59"/>
      <c r="AQ192" s="59"/>
      <c r="AR192" s="59"/>
      <c r="AS192" s="59"/>
      <c r="AT192" s="59"/>
      <c r="AU192" s="60"/>
    </row>
    <row r="193" spans="1:47" ht="168">
      <c r="A193" s="65" t="s">
        <v>3767</v>
      </c>
      <c r="B193" s="65" t="s">
        <v>3187</v>
      </c>
      <c r="C193" s="65" t="s">
        <v>2155</v>
      </c>
      <c r="D193" s="65" t="s">
        <v>2133</v>
      </c>
      <c r="E193" s="65" t="s">
        <v>2120</v>
      </c>
      <c r="F193" s="65" t="s">
        <v>80</v>
      </c>
      <c r="G193" s="65" t="s">
        <v>3983</v>
      </c>
      <c r="H193" s="65" t="s">
        <v>2150</v>
      </c>
      <c r="I193" s="65" t="s">
        <v>2158</v>
      </c>
      <c r="J193" s="65" t="s">
        <v>3984</v>
      </c>
      <c r="K193" s="65" t="s">
        <v>3995</v>
      </c>
      <c r="L193" s="65" t="s">
        <v>62</v>
      </c>
      <c r="M193" s="65" t="s">
        <v>61</v>
      </c>
      <c r="N193" s="68" t="s">
        <v>3343</v>
      </c>
      <c r="O193" s="65" t="s">
        <v>62</v>
      </c>
      <c r="P193" s="65" t="s">
        <v>61</v>
      </c>
      <c r="Q193" s="65" t="s">
        <v>61</v>
      </c>
      <c r="R193" s="65" t="s">
        <v>61</v>
      </c>
      <c r="S193" s="65" t="s">
        <v>61</v>
      </c>
      <c r="T193" s="65" t="s">
        <v>62</v>
      </c>
      <c r="U193" s="65" t="s">
        <v>62</v>
      </c>
      <c r="V193" s="65" t="s">
        <v>62</v>
      </c>
      <c r="W193" s="65" t="s">
        <v>61</v>
      </c>
      <c r="X193" s="65" t="s">
        <v>76</v>
      </c>
      <c r="Y193" s="65" t="s">
        <v>76</v>
      </c>
      <c r="Z193" s="65" t="s">
        <v>76</v>
      </c>
      <c r="AA193" s="65" t="s">
        <v>61</v>
      </c>
      <c r="AB193" s="65" t="s">
        <v>77</v>
      </c>
      <c r="AC193" s="65" t="s">
        <v>77</v>
      </c>
      <c r="AD193" s="65" t="s">
        <v>77</v>
      </c>
      <c r="AE193" s="65" t="s">
        <v>61</v>
      </c>
      <c r="AF193" s="65" t="s">
        <v>61</v>
      </c>
      <c r="AG193" s="65" t="s">
        <v>62</v>
      </c>
      <c r="AH193" s="65" t="s">
        <v>3343</v>
      </c>
      <c r="AI193" s="65" t="s">
        <v>62</v>
      </c>
      <c r="AJ193" s="65" t="s">
        <v>72</v>
      </c>
      <c r="AK193" s="65" t="s">
        <v>66</v>
      </c>
      <c r="AL193" s="65" t="s">
        <v>3343</v>
      </c>
      <c r="AM193" s="65" t="s">
        <v>62</v>
      </c>
      <c r="AN193" s="62"/>
      <c r="AO193" s="62"/>
      <c r="AP193" s="62"/>
      <c r="AQ193" s="62"/>
      <c r="AR193" s="62"/>
      <c r="AS193" s="62"/>
      <c r="AT193" s="62"/>
      <c r="AU193" s="63"/>
    </row>
    <row r="194" spans="1:47" ht="150.75">
      <c r="A194" s="65" t="s">
        <v>3768</v>
      </c>
      <c r="B194" s="65" t="s">
        <v>3186</v>
      </c>
      <c r="C194" s="65" t="s">
        <v>2155</v>
      </c>
      <c r="D194" s="65" t="s">
        <v>2129</v>
      </c>
      <c r="E194" s="65" t="s">
        <v>2120</v>
      </c>
      <c r="F194" s="65" t="s">
        <v>80</v>
      </c>
      <c r="G194" s="65" t="s">
        <v>80</v>
      </c>
      <c r="H194" s="65" t="s">
        <v>2150</v>
      </c>
      <c r="I194" s="65" t="s">
        <v>2156</v>
      </c>
      <c r="J194" s="65" t="s">
        <v>3984</v>
      </c>
      <c r="K194" s="65" t="s">
        <v>3995</v>
      </c>
      <c r="L194" s="65" t="s">
        <v>62</v>
      </c>
      <c r="M194" s="65" t="s">
        <v>61</v>
      </c>
      <c r="N194" s="68" t="s">
        <v>3343</v>
      </c>
      <c r="O194" s="65" t="s">
        <v>62</v>
      </c>
      <c r="P194" s="65" t="s">
        <v>61</v>
      </c>
      <c r="Q194" s="65" t="s">
        <v>61</v>
      </c>
      <c r="R194" s="65" t="s">
        <v>61</v>
      </c>
      <c r="S194" s="65" t="s">
        <v>61</v>
      </c>
      <c r="T194" s="65" t="s">
        <v>62</v>
      </c>
      <c r="U194" s="65" t="s">
        <v>62</v>
      </c>
      <c r="V194" s="65" t="s">
        <v>62</v>
      </c>
      <c r="W194" s="65" t="s">
        <v>61</v>
      </c>
      <c r="X194" s="65" t="s">
        <v>76</v>
      </c>
      <c r="Y194" s="65" t="s">
        <v>76</v>
      </c>
      <c r="Z194" s="65" t="s">
        <v>76</v>
      </c>
      <c r="AA194" s="65" t="s">
        <v>61</v>
      </c>
      <c r="AB194" s="65" t="s">
        <v>77</v>
      </c>
      <c r="AC194" s="65" t="s">
        <v>77</v>
      </c>
      <c r="AD194" s="65" t="s">
        <v>77</v>
      </c>
      <c r="AE194" s="65" t="s">
        <v>61</v>
      </c>
      <c r="AF194" s="65" t="s">
        <v>61</v>
      </c>
      <c r="AG194" s="65" t="s">
        <v>62</v>
      </c>
      <c r="AH194" s="65" t="s">
        <v>3343</v>
      </c>
      <c r="AI194" s="65" t="s">
        <v>62</v>
      </c>
      <c r="AJ194" s="65" t="s">
        <v>72</v>
      </c>
      <c r="AK194" s="65" t="s">
        <v>66</v>
      </c>
      <c r="AL194" s="65" t="s">
        <v>3343</v>
      </c>
      <c r="AM194" s="65" t="s">
        <v>62</v>
      </c>
      <c r="AN194" s="59"/>
      <c r="AO194" s="59"/>
      <c r="AP194" s="59"/>
      <c r="AQ194" s="59"/>
      <c r="AR194" s="59"/>
      <c r="AS194" s="59"/>
      <c r="AT194" s="59"/>
      <c r="AU194" s="60"/>
    </row>
    <row r="195" spans="1:47" ht="250.5">
      <c r="A195" s="65" t="s">
        <v>3769</v>
      </c>
      <c r="B195" s="65" t="s">
        <v>3192</v>
      </c>
      <c r="C195" s="65" t="s">
        <v>1308</v>
      </c>
      <c r="D195" s="65" t="s">
        <v>1300</v>
      </c>
      <c r="E195" s="65" t="s">
        <v>1274</v>
      </c>
      <c r="F195" s="65" t="s">
        <v>305</v>
      </c>
      <c r="G195" s="65" t="s">
        <v>3983</v>
      </c>
      <c r="H195" s="65" t="s">
        <v>1303</v>
      </c>
      <c r="I195" s="65" t="s">
        <v>1313</v>
      </c>
      <c r="J195" s="65" t="s">
        <v>3984</v>
      </c>
      <c r="K195" s="65" t="s">
        <v>3985</v>
      </c>
      <c r="L195" s="65" t="s">
        <v>102</v>
      </c>
      <c r="M195" s="65" t="s">
        <v>62</v>
      </c>
      <c r="N195" s="68" t="s">
        <v>3343</v>
      </c>
      <c r="O195" s="65" t="s">
        <v>62</v>
      </c>
      <c r="P195" s="65" t="s">
        <v>61</v>
      </c>
      <c r="Q195" s="65" t="s">
        <v>61</v>
      </c>
      <c r="R195" s="65" t="s">
        <v>61</v>
      </c>
      <c r="S195" s="65" t="s">
        <v>61</v>
      </c>
      <c r="T195" s="65" t="s">
        <v>62</v>
      </c>
      <c r="U195" s="65" t="s">
        <v>62</v>
      </c>
      <c r="V195" s="65" t="s">
        <v>62</v>
      </c>
      <c r="W195" s="65" t="s">
        <v>61</v>
      </c>
      <c r="X195" s="65" t="s">
        <v>3770</v>
      </c>
      <c r="Y195" s="65" t="s">
        <v>3424</v>
      </c>
      <c r="Z195" s="68" t="s">
        <v>3343</v>
      </c>
      <c r="AA195" s="65" t="s">
        <v>62</v>
      </c>
      <c r="AB195" s="65" t="s">
        <v>64</v>
      </c>
      <c r="AC195" s="65" t="s">
        <v>125</v>
      </c>
      <c r="AD195" s="65" t="s">
        <v>3343</v>
      </c>
      <c r="AE195" s="65" t="s">
        <v>62</v>
      </c>
      <c r="AF195" s="65" t="s">
        <v>62</v>
      </c>
      <c r="AG195" s="65" t="s">
        <v>61</v>
      </c>
      <c r="AH195" s="65" t="s">
        <v>3343</v>
      </c>
      <c r="AI195" s="65" t="s">
        <v>62</v>
      </c>
      <c r="AJ195" s="65" t="s">
        <v>162</v>
      </c>
      <c r="AK195" s="65" t="s">
        <v>72</v>
      </c>
      <c r="AL195" s="65" t="s">
        <v>3343</v>
      </c>
      <c r="AM195" s="65" t="s">
        <v>62</v>
      </c>
      <c r="AN195" s="62"/>
      <c r="AO195" s="62"/>
      <c r="AP195" s="62"/>
      <c r="AQ195" s="62"/>
      <c r="AR195" s="62"/>
      <c r="AS195" s="62"/>
      <c r="AT195" s="62"/>
      <c r="AU195" s="63"/>
    </row>
    <row r="196" spans="1:47" ht="250.5">
      <c r="A196" s="65" t="s">
        <v>3771</v>
      </c>
      <c r="B196" s="65" t="s">
        <v>3187</v>
      </c>
      <c r="C196" s="65" t="s">
        <v>1308</v>
      </c>
      <c r="D196" s="65" t="s">
        <v>1297</v>
      </c>
      <c r="E196" s="65" t="s">
        <v>1274</v>
      </c>
      <c r="F196" s="65" t="s">
        <v>305</v>
      </c>
      <c r="G196" s="65" t="s">
        <v>3983</v>
      </c>
      <c r="H196" s="65" t="s">
        <v>1303</v>
      </c>
      <c r="I196" s="65" t="s">
        <v>1311</v>
      </c>
      <c r="J196" s="65" t="s">
        <v>3984</v>
      </c>
      <c r="K196" s="65" t="s">
        <v>3985</v>
      </c>
      <c r="L196" s="65" t="s">
        <v>61</v>
      </c>
      <c r="M196" s="65" t="s">
        <v>62</v>
      </c>
      <c r="N196" s="68" t="s">
        <v>3343</v>
      </c>
      <c r="O196" s="65" t="s">
        <v>62</v>
      </c>
      <c r="P196" s="65" t="s">
        <v>61</v>
      </c>
      <c r="Q196" s="65" t="s">
        <v>61</v>
      </c>
      <c r="R196" s="65" t="s">
        <v>61</v>
      </c>
      <c r="S196" s="65" t="s">
        <v>61</v>
      </c>
      <c r="T196" s="65" t="s">
        <v>62</v>
      </c>
      <c r="U196" s="65" t="s">
        <v>62</v>
      </c>
      <c r="V196" s="65" t="s">
        <v>62</v>
      </c>
      <c r="W196" s="65" t="s">
        <v>61</v>
      </c>
      <c r="X196" s="65" t="s">
        <v>138</v>
      </c>
      <c r="Y196" s="65" t="s">
        <v>536</v>
      </c>
      <c r="Z196" s="68" t="s">
        <v>3343</v>
      </c>
      <c r="AA196" s="65" t="s">
        <v>62</v>
      </c>
      <c r="AB196" s="65" t="s">
        <v>64</v>
      </c>
      <c r="AC196" s="65" t="s">
        <v>77</v>
      </c>
      <c r="AD196" s="65" t="s">
        <v>3343</v>
      </c>
      <c r="AE196" s="65" t="s">
        <v>62</v>
      </c>
      <c r="AF196" s="65" t="s">
        <v>62</v>
      </c>
      <c r="AG196" s="65" t="s">
        <v>61</v>
      </c>
      <c r="AH196" s="65" t="s">
        <v>3343</v>
      </c>
      <c r="AI196" s="65" t="s">
        <v>62</v>
      </c>
      <c r="AJ196" s="65" t="s">
        <v>66</v>
      </c>
      <c r="AK196" s="65" t="s">
        <v>72</v>
      </c>
      <c r="AL196" s="65" t="s">
        <v>3343</v>
      </c>
      <c r="AM196" s="65" t="s">
        <v>62</v>
      </c>
      <c r="AN196" s="59"/>
      <c r="AO196" s="59"/>
      <c r="AP196" s="59"/>
      <c r="AQ196" s="59"/>
      <c r="AR196" s="59"/>
      <c r="AS196" s="59"/>
      <c r="AT196" s="59"/>
      <c r="AU196" s="60"/>
    </row>
    <row r="197" spans="1:47" ht="200.25">
      <c r="A197" s="65" t="s">
        <v>3773</v>
      </c>
      <c r="B197" s="65" t="s">
        <v>3186</v>
      </c>
      <c r="C197" s="65" t="s">
        <v>1049</v>
      </c>
      <c r="D197" s="65" t="s">
        <v>1050</v>
      </c>
      <c r="E197" s="65" t="s">
        <v>1014</v>
      </c>
      <c r="F197" s="65" t="s">
        <v>149</v>
      </c>
      <c r="G197" s="65" t="s">
        <v>2704</v>
      </c>
      <c r="H197" s="65" t="s">
        <v>1044</v>
      </c>
      <c r="I197" s="65" t="s">
        <v>1051</v>
      </c>
      <c r="J197" s="65" t="s">
        <v>3984</v>
      </c>
      <c r="K197" s="65" t="s">
        <v>3985</v>
      </c>
      <c r="L197" s="65" t="s">
        <v>102</v>
      </c>
      <c r="M197" s="65" t="s">
        <v>62</v>
      </c>
      <c r="N197" s="68" t="s">
        <v>3343</v>
      </c>
      <c r="O197" s="65" t="s">
        <v>62</v>
      </c>
      <c r="P197" s="65" t="s">
        <v>61</v>
      </c>
      <c r="Q197" s="65" t="s">
        <v>61</v>
      </c>
      <c r="R197" s="65" t="s">
        <v>61</v>
      </c>
      <c r="S197" s="65" t="s">
        <v>61</v>
      </c>
      <c r="T197" s="65" t="s">
        <v>62</v>
      </c>
      <c r="U197" s="65" t="s">
        <v>62</v>
      </c>
      <c r="V197" s="65" t="s">
        <v>62</v>
      </c>
      <c r="W197" s="65" t="s">
        <v>61</v>
      </c>
      <c r="X197" s="65" t="s">
        <v>3674</v>
      </c>
      <c r="Y197" s="65" t="s">
        <v>76</v>
      </c>
      <c r="Z197" s="68" t="s">
        <v>3343</v>
      </c>
      <c r="AA197" s="65" t="s">
        <v>62</v>
      </c>
      <c r="AB197" s="65" t="s">
        <v>64</v>
      </c>
      <c r="AC197" s="65" t="s">
        <v>77</v>
      </c>
      <c r="AD197" s="65" t="s">
        <v>3343</v>
      </c>
      <c r="AE197" s="65" t="s">
        <v>62</v>
      </c>
      <c r="AF197" s="65" t="s">
        <v>62</v>
      </c>
      <c r="AG197" s="65" t="s">
        <v>2828</v>
      </c>
      <c r="AH197" s="65" t="s">
        <v>3343</v>
      </c>
      <c r="AI197" s="65" t="s">
        <v>62</v>
      </c>
      <c r="AJ197" s="65" t="s">
        <v>162</v>
      </c>
      <c r="AK197" s="65" t="s">
        <v>72</v>
      </c>
      <c r="AL197" s="65" t="s">
        <v>3343</v>
      </c>
      <c r="AM197" s="65" t="s">
        <v>62</v>
      </c>
      <c r="AN197" s="62"/>
      <c r="AO197" s="62"/>
      <c r="AP197" s="62"/>
      <c r="AQ197" s="62"/>
      <c r="AR197" s="62"/>
      <c r="AS197" s="62"/>
      <c r="AT197" s="62"/>
      <c r="AU197" s="63"/>
    </row>
    <row r="198" spans="1:47" ht="168">
      <c r="A198" s="65" t="s">
        <v>3774</v>
      </c>
      <c r="B198" s="65" t="s">
        <v>3192</v>
      </c>
      <c r="C198" s="65" t="s">
        <v>1049</v>
      </c>
      <c r="D198" s="65" t="s">
        <v>1057</v>
      </c>
      <c r="E198" s="65" t="s">
        <v>1014</v>
      </c>
      <c r="F198" s="65" t="s">
        <v>149</v>
      </c>
      <c r="G198" s="65" t="s">
        <v>3983</v>
      </c>
      <c r="H198" s="65" t="s">
        <v>1044</v>
      </c>
      <c r="I198" s="65" t="s">
        <v>1058</v>
      </c>
      <c r="J198" s="65" t="s">
        <v>3984</v>
      </c>
      <c r="K198" s="65" t="s">
        <v>3992</v>
      </c>
      <c r="L198" s="65" t="s">
        <v>62</v>
      </c>
      <c r="M198" s="65" t="s">
        <v>62</v>
      </c>
      <c r="N198" s="65" t="s">
        <v>62</v>
      </c>
      <c r="O198" s="65" t="s">
        <v>61</v>
      </c>
      <c r="P198" s="65" t="s">
        <v>61</v>
      </c>
      <c r="Q198" s="65" t="s">
        <v>61</v>
      </c>
      <c r="R198" s="65" t="s">
        <v>61</v>
      </c>
      <c r="S198" s="65" t="s">
        <v>61</v>
      </c>
      <c r="T198" s="65" t="s">
        <v>62</v>
      </c>
      <c r="U198" s="65" t="s">
        <v>62</v>
      </c>
      <c r="V198" s="65" t="s">
        <v>62</v>
      </c>
      <c r="W198" s="65" t="s">
        <v>61</v>
      </c>
      <c r="X198" s="65" t="s">
        <v>3770</v>
      </c>
      <c r="Y198" s="65" t="s">
        <v>76</v>
      </c>
      <c r="Z198" s="68" t="s">
        <v>3343</v>
      </c>
      <c r="AA198" s="65" t="s">
        <v>62</v>
      </c>
      <c r="AB198" s="65" t="s">
        <v>64</v>
      </c>
      <c r="AC198" s="65" t="s">
        <v>77</v>
      </c>
      <c r="AD198" s="65" t="s">
        <v>3343</v>
      </c>
      <c r="AE198" s="65" t="s">
        <v>62</v>
      </c>
      <c r="AF198" s="65" t="s">
        <v>61</v>
      </c>
      <c r="AG198" s="65" t="s">
        <v>61</v>
      </c>
      <c r="AH198" s="65" t="s">
        <v>61</v>
      </c>
      <c r="AI198" s="65" t="s">
        <v>61</v>
      </c>
      <c r="AJ198" s="65" t="s">
        <v>72</v>
      </c>
      <c r="AK198" s="65" t="s">
        <v>72</v>
      </c>
      <c r="AL198" s="65" t="s">
        <v>72</v>
      </c>
      <c r="AM198" s="65" t="s">
        <v>61</v>
      </c>
      <c r="AN198" s="59"/>
      <c r="AO198" s="59"/>
      <c r="AP198" s="59"/>
      <c r="AQ198" s="59"/>
      <c r="AR198" s="59"/>
      <c r="AS198" s="59"/>
      <c r="AT198" s="59"/>
      <c r="AU198" s="60"/>
    </row>
    <row r="199" spans="1:47" ht="250.5">
      <c r="A199" s="65" t="s">
        <v>3250</v>
      </c>
      <c r="B199" s="65" t="s">
        <v>3187</v>
      </c>
      <c r="C199" s="65" t="s">
        <v>1049</v>
      </c>
      <c r="D199" s="65" t="s">
        <v>1053</v>
      </c>
      <c r="E199" s="65" t="s">
        <v>1014</v>
      </c>
      <c r="F199" s="65" t="s">
        <v>149</v>
      </c>
      <c r="G199" s="65" t="s">
        <v>3983</v>
      </c>
      <c r="H199" s="65" t="s">
        <v>1044</v>
      </c>
      <c r="I199" s="65" t="s">
        <v>1054</v>
      </c>
      <c r="J199" s="65" t="s">
        <v>3984</v>
      </c>
      <c r="K199" s="65" t="s">
        <v>3985</v>
      </c>
      <c r="L199" s="65" t="s">
        <v>61</v>
      </c>
      <c r="M199" s="65" t="s">
        <v>62</v>
      </c>
      <c r="N199" s="68" t="s">
        <v>3343</v>
      </c>
      <c r="O199" s="65" t="s">
        <v>62</v>
      </c>
      <c r="P199" s="65" t="s">
        <v>61</v>
      </c>
      <c r="Q199" s="65" t="s">
        <v>61</v>
      </c>
      <c r="R199" s="65" t="s">
        <v>61</v>
      </c>
      <c r="S199" s="65" t="s">
        <v>61</v>
      </c>
      <c r="T199" s="65" t="s">
        <v>62</v>
      </c>
      <c r="U199" s="65" t="s">
        <v>62</v>
      </c>
      <c r="V199" s="65" t="s">
        <v>62</v>
      </c>
      <c r="W199" s="65" t="s">
        <v>61</v>
      </c>
      <c r="X199" s="65" t="s">
        <v>3775</v>
      </c>
      <c r="Y199" s="65" t="s">
        <v>3280</v>
      </c>
      <c r="Z199" s="68" t="s">
        <v>3343</v>
      </c>
      <c r="AA199" s="65" t="s">
        <v>62</v>
      </c>
      <c r="AB199" s="65" t="s">
        <v>64</v>
      </c>
      <c r="AC199" s="65" t="s">
        <v>77</v>
      </c>
      <c r="AD199" s="65" t="s">
        <v>3343</v>
      </c>
      <c r="AE199" s="65" t="s">
        <v>62</v>
      </c>
      <c r="AF199" s="65" t="s">
        <v>62</v>
      </c>
      <c r="AG199" s="65" t="s">
        <v>2829</v>
      </c>
      <c r="AH199" s="65" t="s">
        <v>3343</v>
      </c>
      <c r="AI199" s="65" t="s">
        <v>62</v>
      </c>
      <c r="AJ199" s="65" t="s">
        <v>66</v>
      </c>
      <c r="AK199" s="65" t="s">
        <v>72</v>
      </c>
      <c r="AL199" s="65" t="s">
        <v>3343</v>
      </c>
      <c r="AM199" s="65" t="s">
        <v>62</v>
      </c>
      <c r="AN199" s="62"/>
      <c r="AO199" s="62"/>
      <c r="AP199" s="62"/>
      <c r="AQ199" s="62"/>
      <c r="AR199" s="62"/>
      <c r="AS199" s="62"/>
      <c r="AT199" s="62"/>
      <c r="AU199" s="63"/>
    </row>
    <row r="200" spans="1:47" ht="200.25">
      <c r="A200" s="65" t="s">
        <v>3777</v>
      </c>
      <c r="B200" s="65" t="s">
        <v>3192</v>
      </c>
      <c r="C200" s="65" t="s">
        <v>2625</v>
      </c>
      <c r="D200" s="65" t="s">
        <v>2634</v>
      </c>
      <c r="E200" s="65" t="s">
        <v>2617</v>
      </c>
      <c r="F200" s="65" t="s">
        <v>51</v>
      </c>
      <c r="G200" s="65" t="s">
        <v>3983</v>
      </c>
      <c r="H200" s="65" t="s">
        <v>2619</v>
      </c>
      <c r="I200" s="65" t="s">
        <v>3162</v>
      </c>
      <c r="J200" s="65" t="s">
        <v>3984</v>
      </c>
      <c r="K200" s="65" t="s">
        <v>3985</v>
      </c>
      <c r="L200" s="65" t="s">
        <v>61</v>
      </c>
      <c r="M200" s="65" t="s">
        <v>62</v>
      </c>
      <c r="N200" s="68" t="s">
        <v>3343</v>
      </c>
      <c r="O200" s="65" t="s">
        <v>62</v>
      </c>
      <c r="P200" s="65" t="s">
        <v>61</v>
      </c>
      <c r="Q200" s="65" t="s">
        <v>61</v>
      </c>
      <c r="R200" s="65" t="s">
        <v>61</v>
      </c>
      <c r="S200" s="65" t="s">
        <v>61</v>
      </c>
      <c r="T200" s="65" t="s">
        <v>62</v>
      </c>
      <c r="U200" s="65" t="s">
        <v>62</v>
      </c>
      <c r="V200" s="65" t="s">
        <v>62</v>
      </c>
      <c r="W200" s="65" t="s">
        <v>61</v>
      </c>
      <c r="X200" s="65" t="s">
        <v>3778</v>
      </c>
      <c r="Y200" s="65" t="s">
        <v>76</v>
      </c>
      <c r="Z200" s="68" t="s">
        <v>3343</v>
      </c>
      <c r="AA200" s="65" t="s">
        <v>62</v>
      </c>
      <c r="AB200" s="65" t="s">
        <v>64</v>
      </c>
      <c r="AC200" s="65" t="s">
        <v>125</v>
      </c>
      <c r="AD200" s="65" t="s">
        <v>3343</v>
      </c>
      <c r="AE200" s="65" t="s">
        <v>62</v>
      </c>
      <c r="AF200" s="65" t="s">
        <v>62</v>
      </c>
      <c r="AG200" s="65" t="s">
        <v>61</v>
      </c>
      <c r="AH200" s="65" t="s">
        <v>3343</v>
      </c>
      <c r="AI200" s="65" t="s">
        <v>62</v>
      </c>
      <c r="AJ200" s="65" t="s">
        <v>66</v>
      </c>
      <c r="AK200" s="65" t="s">
        <v>72</v>
      </c>
      <c r="AL200" s="65" t="s">
        <v>3343</v>
      </c>
      <c r="AM200" s="65" t="s">
        <v>62</v>
      </c>
      <c r="AN200" s="59"/>
      <c r="AO200" s="59"/>
      <c r="AP200" s="59"/>
      <c r="AQ200" s="59"/>
      <c r="AR200" s="59"/>
      <c r="AS200" s="59"/>
      <c r="AT200" s="59"/>
      <c r="AU200" s="60"/>
    </row>
    <row r="201" spans="1:47" ht="267.75">
      <c r="A201" s="65" t="s">
        <v>3780</v>
      </c>
      <c r="B201" s="65" t="s">
        <v>3187</v>
      </c>
      <c r="C201" s="65" t="s">
        <v>2625</v>
      </c>
      <c r="D201" s="65" t="s">
        <v>2639</v>
      </c>
      <c r="E201" s="65" t="s">
        <v>2617</v>
      </c>
      <c r="F201" s="65" t="s">
        <v>51</v>
      </c>
      <c r="G201" s="65" t="s">
        <v>3983</v>
      </c>
      <c r="H201" s="65" t="s">
        <v>2619</v>
      </c>
      <c r="I201" s="65" t="s">
        <v>3164</v>
      </c>
      <c r="J201" s="65" t="s">
        <v>3984</v>
      </c>
      <c r="K201" s="65" t="s">
        <v>4020</v>
      </c>
      <c r="L201" s="65" t="s">
        <v>102</v>
      </c>
      <c r="M201" s="65" t="s">
        <v>62</v>
      </c>
      <c r="N201" s="68" t="s">
        <v>3343</v>
      </c>
      <c r="O201" s="65" t="s">
        <v>62</v>
      </c>
      <c r="P201" s="65" t="s">
        <v>61</v>
      </c>
      <c r="Q201" s="65" t="s">
        <v>61</v>
      </c>
      <c r="R201" s="65" t="s">
        <v>61</v>
      </c>
      <c r="S201" s="65" t="s">
        <v>61</v>
      </c>
      <c r="T201" s="65" t="s">
        <v>62</v>
      </c>
      <c r="U201" s="65" t="s">
        <v>61</v>
      </c>
      <c r="V201" s="68" t="s">
        <v>3343</v>
      </c>
      <c r="W201" s="65" t="s">
        <v>62</v>
      </c>
      <c r="X201" s="65" t="s">
        <v>138</v>
      </c>
      <c r="Y201" s="65" t="s">
        <v>76</v>
      </c>
      <c r="Z201" s="68" t="s">
        <v>3343</v>
      </c>
      <c r="AA201" s="65" t="s">
        <v>62</v>
      </c>
      <c r="AB201" s="65" t="s">
        <v>125</v>
      </c>
      <c r="AC201" s="65" t="s">
        <v>77</v>
      </c>
      <c r="AD201" s="65" t="s">
        <v>3343</v>
      </c>
      <c r="AE201" s="65" t="s">
        <v>62</v>
      </c>
      <c r="AF201" s="65" t="s">
        <v>62</v>
      </c>
      <c r="AG201" s="65" t="s">
        <v>61</v>
      </c>
      <c r="AH201" s="65" t="s">
        <v>3343</v>
      </c>
      <c r="AI201" s="65" t="s">
        <v>62</v>
      </c>
      <c r="AJ201" s="65" t="s">
        <v>162</v>
      </c>
      <c r="AK201" s="65" t="s">
        <v>72</v>
      </c>
      <c r="AL201" s="65" t="s">
        <v>3343</v>
      </c>
      <c r="AM201" s="65" t="s">
        <v>62</v>
      </c>
      <c r="AN201" s="62"/>
      <c r="AO201" s="62"/>
      <c r="AP201" s="62"/>
      <c r="AQ201" s="62"/>
      <c r="AR201" s="62"/>
      <c r="AS201" s="62"/>
      <c r="AT201" s="62"/>
      <c r="AU201" s="63"/>
    </row>
    <row r="202" spans="1:47" ht="168">
      <c r="A202" s="65" t="s">
        <v>3781</v>
      </c>
      <c r="B202" s="65" t="s">
        <v>3187</v>
      </c>
      <c r="C202" s="65" t="s">
        <v>2625</v>
      </c>
      <c r="D202" s="65" t="s">
        <v>2630</v>
      </c>
      <c r="E202" s="65" t="s">
        <v>2617</v>
      </c>
      <c r="F202" s="65" t="s">
        <v>51</v>
      </c>
      <c r="G202" s="65" t="s">
        <v>3983</v>
      </c>
      <c r="H202" s="65" t="s">
        <v>2619</v>
      </c>
      <c r="I202" s="65" t="s">
        <v>3160</v>
      </c>
      <c r="J202" s="65" t="s">
        <v>3984</v>
      </c>
      <c r="K202" s="65" t="s">
        <v>4007</v>
      </c>
      <c r="L202" s="65" t="s">
        <v>61</v>
      </c>
      <c r="M202" s="65" t="s">
        <v>62</v>
      </c>
      <c r="N202" s="68" t="s">
        <v>3343</v>
      </c>
      <c r="O202" s="65" t="s">
        <v>62</v>
      </c>
      <c r="P202" s="65" t="s">
        <v>61</v>
      </c>
      <c r="Q202" s="65" t="s">
        <v>61</v>
      </c>
      <c r="R202" s="65" t="s">
        <v>61</v>
      </c>
      <c r="S202" s="65" t="s">
        <v>61</v>
      </c>
      <c r="T202" s="65" t="s">
        <v>62</v>
      </c>
      <c r="U202" s="65" t="s">
        <v>62</v>
      </c>
      <c r="V202" s="65" t="s">
        <v>62</v>
      </c>
      <c r="W202" s="65" t="s">
        <v>61</v>
      </c>
      <c r="X202" s="65" t="s">
        <v>4014</v>
      </c>
      <c r="Y202" s="65" t="s">
        <v>3449</v>
      </c>
      <c r="Z202" s="68" t="s">
        <v>3343</v>
      </c>
      <c r="AA202" s="65" t="s">
        <v>62</v>
      </c>
      <c r="AB202" s="65" t="s">
        <v>64</v>
      </c>
      <c r="AC202" s="65" t="s">
        <v>77</v>
      </c>
      <c r="AD202" s="65" t="s">
        <v>3343</v>
      </c>
      <c r="AE202" s="65" t="s">
        <v>62</v>
      </c>
      <c r="AF202" s="65" t="s">
        <v>62</v>
      </c>
      <c r="AG202" s="65" t="s">
        <v>62</v>
      </c>
      <c r="AH202" s="65" t="s">
        <v>62</v>
      </c>
      <c r="AI202" s="65" t="s">
        <v>61</v>
      </c>
      <c r="AJ202" s="65" t="s">
        <v>66</v>
      </c>
      <c r="AK202" s="65" t="s">
        <v>72</v>
      </c>
      <c r="AL202" s="65" t="s">
        <v>3343</v>
      </c>
      <c r="AM202" s="65" t="s">
        <v>62</v>
      </c>
      <c r="AN202" s="59"/>
      <c r="AO202" s="59"/>
      <c r="AP202" s="59"/>
      <c r="AQ202" s="59"/>
      <c r="AR202" s="59"/>
      <c r="AS202" s="59"/>
      <c r="AT202" s="59"/>
      <c r="AU202" s="60"/>
    </row>
    <row r="203" spans="1:47" ht="200.25">
      <c r="A203" s="65" t="s">
        <v>3782</v>
      </c>
      <c r="B203" s="65" t="s">
        <v>3186</v>
      </c>
      <c r="C203" s="65" t="s">
        <v>2625</v>
      </c>
      <c r="D203" s="65" t="s">
        <v>2626</v>
      </c>
      <c r="E203" s="65" t="s">
        <v>2617</v>
      </c>
      <c r="F203" s="65" t="s">
        <v>51</v>
      </c>
      <c r="G203" s="65" t="s">
        <v>51</v>
      </c>
      <c r="H203" s="65" t="s">
        <v>2619</v>
      </c>
      <c r="I203" s="65" t="s">
        <v>3158</v>
      </c>
      <c r="J203" s="65" t="s">
        <v>3984</v>
      </c>
      <c r="K203" s="65" t="s">
        <v>3985</v>
      </c>
      <c r="L203" s="65" t="s">
        <v>61</v>
      </c>
      <c r="M203" s="65" t="s">
        <v>62</v>
      </c>
      <c r="N203" s="68" t="s">
        <v>3343</v>
      </c>
      <c r="O203" s="65" t="s">
        <v>62</v>
      </c>
      <c r="P203" s="65" t="s">
        <v>61</v>
      </c>
      <c r="Q203" s="65" t="s">
        <v>61</v>
      </c>
      <c r="R203" s="65" t="s">
        <v>61</v>
      </c>
      <c r="S203" s="65" t="s">
        <v>61</v>
      </c>
      <c r="T203" s="65" t="s">
        <v>62</v>
      </c>
      <c r="U203" s="65" t="s">
        <v>62</v>
      </c>
      <c r="V203" s="65" t="s">
        <v>62</v>
      </c>
      <c r="W203" s="65" t="s">
        <v>61</v>
      </c>
      <c r="X203" s="65" t="s">
        <v>3778</v>
      </c>
      <c r="Y203" s="65" t="s">
        <v>3449</v>
      </c>
      <c r="Z203" s="68" t="s">
        <v>3343</v>
      </c>
      <c r="AA203" s="65" t="s">
        <v>62</v>
      </c>
      <c r="AB203" s="65" t="s">
        <v>64</v>
      </c>
      <c r="AC203" s="65" t="s">
        <v>77</v>
      </c>
      <c r="AD203" s="65" t="s">
        <v>3343</v>
      </c>
      <c r="AE203" s="65" t="s">
        <v>62</v>
      </c>
      <c r="AF203" s="65" t="s">
        <v>62</v>
      </c>
      <c r="AG203" s="65" t="s">
        <v>61</v>
      </c>
      <c r="AH203" s="65" t="s">
        <v>3343</v>
      </c>
      <c r="AI203" s="65" t="s">
        <v>62</v>
      </c>
      <c r="AJ203" s="65" t="s">
        <v>66</v>
      </c>
      <c r="AK203" s="65" t="s">
        <v>72</v>
      </c>
      <c r="AL203" s="65" t="s">
        <v>3343</v>
      </c>
      <c r="AM203" s="65" t="s">
        <v>62</v>
      </c>
      <c r="AN203" s="62"/>
      <c r="AO203" s="62"/>
      <c r="AP203" s="62"/>
      <c r="AQ203" s="62"/>
      <c r="AR203" s="62"/>
      <c r="AS203" s="62"/>
      <c r="AT203" s="62"/>
      <c r="AU203" s="63"/>
    </row>
    <row r="204" spans="1:47" ht="200.25">
      <c r="A204" s="65" t="s">
        <v>3783</v>
      </c>
      <c r="B204" s="65" t="s">
        <v>3192</v>
      </c>
      <c r="C204" s="65" t="s">
        <v>2128</v>
      </c>
      <c r="D204" s="65" t="s">
        <v>2137</v>
      </c>
      <c r="E204" s="65" t="s">
        <v>2120</v>
      </c>
      <c r="F204" s="65" t="s">
        <v>80</v>
      </c>
      <c r="G204" s="65" t="s">
        <v>3983</v>
      </c>
      <c r="H204" s="65" t="s">
        <v>2122</v>
      </c>
      <c r="I204" s="65" t="s">
        <v>2138</v>
      </c>
      <c r="J204" s="65" t="s">
        <v>3984</v>
      </c>
      <c r="K204" s="65" t="s">
        <v>3985</v>
      </c>
      <c r="L204" s="65" t="s">
        <v>61</v>
      </c>
      <c r="M204" s="65" t="s">
        <v>62</v>
      </c>
      <c r="N204" s="68" t="s">
        <v>3343</v>
      </c>
      <c r="O204" s="65" t="s">
        <v>62</v>
      </c>
      <c r="P204" s="65" t="s">
        <v>61</v>
      </c>
      <c r="Q204" s="65" t="s">
        <v>61</v>
      </c>
      <c r="R204" s="65" t="s">
        <v>61</v>
      </c>
      <c r="S204" s="65" t="s">
        <v>61</v>
      </c>
      <c r="T204" s="65" t="s">
        <v>62</v>
      </c>
      <c r="U204" s="65" t="s">
        <v>62</v>
      </c>
      <c r="V204" s="65" t="s">
        <v>62</v>
      </c>
      <c r="W204" s="65" t="s">
        <v>61</v>
      </c>
      <c r="X204" s="65" t="s">
        <v>3784</v>
      </c>
      <c r="Y204" s="65" t="s">
        <v>76</v>
      </c>
      <c r="Z204" s="68" t="s">
        <v>3343</v>
      </c>
      <c r="AA204" s="65" t="s">
        <v>62</v>
      </c>
      <c r="AB204" s="65" t="s">
        <v>125</v>
      </c>
      <c r="AC204" s="65" t="s">
        <v>77</v>
      </c>
      <c r="AD204" s="65" t="s">
        <v>3343</v>
      </c>
      <c r="AE204" s="65" t="s">
        <v>62</v>
      </c>
      <c r="AF204" s="65" t="s">
        <v>62</v>
      </c>
      <c r="AG204" s="65" t="s">
        <v>61</v>
      </c>
      <c r="AH204" s="65" t="s">
        <v>3343</v>
      </c>
      <c r="AI204" s="65" t="s">
        <v>62</v>
      </c>
      <c r="AJ204" s="65" t="s">
        <v>66</v>
      </c>
      <c r="AK204" s="65" t="s">
        <v>72</v>
      </c>
      <c r="AL204" s="65" t="s">
        <v>3343</v>
      </c>
      <c r="AM204" s="65" t="s">
        <v>62</v>
      </c>
      <c r="AN204" s="59"/>
      <c r="AO204" s="59"/>
      <c r="AP204" s="59"/>
      <c r="AQ204" s="59"/>
      <c r="AR204" s="59"/>
      <c r="AS204" s="59"/>
      <c r="AT204" s="59"/>
      <c r="AU204" s="60"/>
    </row>
    <row r="205" spans="1:47" ht="200.25">
      <c r="A205" s="65" t="s">
        <v>3785</v>
      </c>
      <c r="B205" s="65" t="s">
        <v>3192</v>
      </c>
      <c r="C205" s="65" t="s">
        <v>2128</v>
      </c>
      <c r="D205" s="65" t="s">
        <v>2147</v>
      </c>
      <c r="E205" s="65" t="s">
        <v>2120</v>
      </c>
      <c r="F205" s="65" t="s">
        <v>80</v>
      </c>
      <c r="G205" s="65" t="s">
        <v>3983</v>
      </c>
      <c r="H205" s="65" t="s">
        <v>2122</v>
      </c>
      <c r="I205" s="65" t="s">
        <v>2148</v>
      </c>
      <c r="J205" s="65" t="s">
        <v>3984</v>
      </c>
      <c r="K205" s="65" t="s">
        <v>3995</v>
      </c>
      <c r="L205" s="65" t="s">
        <v>61</v>
      </c>
      <c r="M205" s="65" t="s">
        <v>62</v>
      </c>
      <c r="N205" s="68" t="s">
        <v>3343</v>
      </c>
      <c r="O205" s="65" t="s">
        <v>62</v>
      </c>
      <c r="P205" s="65" t="s">
        <v>61</v>
      </c>
      <c r="Q205" s="65" t="s">
        <v>61</v>
      </c>
      <c r="R205" s="65" t="s">
        <v>61</v>
      </c>
      <c r="S205" s="65" t="s">
        <v>61</v>
      </c>
      <c r="T205" s="65" t="s">
        <v>62</v>
      </c>
      <c r="U205" s="65" t="s">
        <v>62</v>
      </c>
      <c r="V205" s="65" t="s">
        <v>62</v>
      </c>
      <c r="W205" s="65" t="s">
        <v>61</v>
      </c>
      <c r="X205" s="65" t="s">
        <v>3462</v>
      </c>
      <c r="Y205" s="65" t="s">
        <v>3462</v>
      </c>
      <c r="Z205" s="65" t="s">
        <v>3462</v>
      </c>
      <c r="AA205" s="65" t="s">
        <v>61</v>
      </c>
      <c r="AB205" s="65" t="s">
        <v>125</v>
      </c>
      <c r="AC205" s="65" t="s">
        <v>125</v>
      </c>
      <c r="AD205" s="65" t="s">
        <v>125</v>
      </c>
      <c r="AE205" s="65" t="s">
        <v>61</v>
      </c>
      <c r="AF205" s="65" t="s">
        <v>62</v>
      </c>
      <c r="AG205" s="65" t="s">
        <v>61</v>
      </c>
      <c r="AH205" s="65" t="s">
        <v>3343</v>
      </c>
      <c r="AI205" s="65" t="s">
        <v>62</v>
      </c>
      <c r="AJ205" s="65" t="s">
        <v>66</v>
      </c>
      <c r="AK205" s="65" t="s">
        <v>72</v>
      </c>
      <c r="AL205" s="65" t="s">
        <v>3343</v>
      </c>
      <c r="AM205" s="65" t="s">
        <v>62</v>
      </c>
      <c r="AN205" s="62"/>
      <c r="AO205" s="62"/>
      <c r="AP205" s="62"/>
      <c r="AQ205" s="62"/>
      <c r="AR205" s="62"/>
      <c r="AS205" s="62"/>
      <c r="AT205" s="62"/>
      <c r="AU205" s="63"/>
    </row>
    <row r="206" spans="1:47" ht="200.25">
      <c r="A206" s="65" t="s">
        <v>3786</v>
      </c>
      <c r="B206" s="65" t="s">
        <v>3187</v>
      </c>
      <c r="C206" s="65" t="s">
        <v>2128</v>
      </c>
      <c r="D206" s="65" t="s">
        <v>2133</v>
      </c>
      <c r="E206" s="65" t="s">
        <v>2120</v>
      </c>
      <c r="F206" s="65" t="s">
        <v>80</v>
      </c>
      <c r="G206" s="65" t="s">
        <v>3983</v>
      </c>
      <c r="H206" s="65" t="s">
        <v>2122</v>
      </c>
      <c r="I206" s="65" t="s">
        <v>2134</v>
      </c>
      <c r="J206" s="65" t="s">
        <v>3984</v>
      </c>
      <c r="K206" s="65" t="s">
        <v>3992</v>
      </c>
      <c r="L206" s="65" t="s">
        <v>61</v>
      </c>
      <c r="M206" s="65" t="s">
        <v>61</v>
      </c>
      <c r="N206" s="65" t="s">
        <v>61</v>
      </c>
      <c r="O206" s="65" t="s">
        <v>61</v>
      </c>
      <c r="P206" s="65" t="s">
        <v>61</v>
      </c>
      <c r="Q206" s="65" t="s">
        <v>61</v>
      </c>
      <c r="R206" s="65" t="s">
        <v>61</v>
      </c>
      <c r="S206" s="65" t="s">
        <v>61</v>
      </c>
      <c r="T206" s="65" t="s">
        <v>62</v>
      </c>
      <c r="U206" s="65" t="s">
        <v>62</v>
      </c>
      <c r="V206" s="65" t="s">
        <v>62</v>
      </c>
      <c r="W206" s="65" t="s">
        <v>61</v>
      </c>
      <c r="X206" s="65" t="s">
        <v>3787</v>
      </c>
      <c r="Y206" s="65" t="s">
        <v>76</v>
      </c>
      <c r="Z206" s="68" t="s">
        <v>3343</v>
      </c>
      <c r="AA206" s="65" t="s">
        <v>62</v>
      </c>
      <c r="AB206" s="65" t="s">
        <v>64</v>
      </c>
      <c r="AC206" s="65" t="s">
        <v>77</v>
      </c>
      <c r="AD206" s="65" t="s">
        <v>3343</v>
      </c>
      <c r="AE206" s="65" t="s">
        <v>62</v>
      </c>
      <c r="AF206" s="65" t="s">
        <v>62</v>
      </c>
      <c r="AG206" s="65" t="s">
        <v>62</v>
      </c>
      <c r="AH206" s="65" t="s">
        <v>62</v>
      </c>
      <c r="AI206" s="65" t="s">
        <v>61</v>
      </c>
      <c r="AJ206" s="65" t="s">
        <v>66</v>
      </c>
      <c r="AK206" s="65" t="s">
        <v>66</v>
      </c>
      <c r="AL206" s="65" t="s">
        <v>66</v>
      </c>
      <c r="AM206" s="65" t="s">
        <v>61</v>
      </c>
      <c r="AN206" s="59"/>
      <c r="AO206" s="59"/>
      <c r="AP206" s="59"/>
      <c r="AQ206" s="59"/>
      <c r="AR206" s="59"/>
      <c r="AS206" s="59"/>
      <c r="AT206" s="59"/>
      <c r="AU206" s="60"/>
    </row>
    <row r="207" spans="1:47" ht="200.25">
      <c r="A207" s="65" t="s">
        <v>3788</v>
      </c>
      <c r="B207" s="65" t="s">
        <v>3187</v>
      </c>
      <c r="C207" s="65" t="s">
        <v>2128</v>
      </c>
      <c r="D207" s="65" t="s">
        <v>2145</v>
      </c>
      <c r="E207" s="65" t="s">
        <v>2120</v>
      </c>
      <c r="F207" s="65" t="s">
        <v>80</v>
      </c>
      <c r="G207" s="65" t="s">
        <v>3983</v>
      </c>
      <c r="H207" s="65" t="s">
        <v>2122</v>
      </c>
      <c r="I207" s="65" t="s">
        <v>2146</v>
      </c>
      <c r="J207" s="65" t="s">
        <v>3984</v>
      </c>
      <c r="K207" s="65" t="s">
        <v>4021</v>
      </c>
      <c r="L207" s="65" t="s">
        <v>62</v>
      </c>
      <c r="M207" s="65" t="s">
        <v>61</v>
      </c>
      <c r="N207" s="68" t="s">
        <v>3343</v>
      </c>
      <c r="O207" s="65" t="s">
        <v>62</v>
      </c>
      <c r="P207" s="65" t="s">
        <v>61</v>
      </c>
      <c r="Q207" s="65" t="s">
        <v>61</v>
      </c>
      <c r="R207" s="65" t="s">
        <v>61</v>
      </c>
      <c r="S207" s="65" t="s">
        <v>61</v>
      </c>
      <c r="T207" s="65" t="s">
        <v>62</v>
      </c>
      <c r="U207" s="65" t="s">
        <v>62</v>
      </c>
      <c r="V207" s="65" t="s">
        <v>62</v>
      </c>
      <c r="W207" s="65" t="s">
        <v>61</v>
      </c>
      <c r="X207" s="65" t="s">
        <v>3790</v>
      </c>
      <c r="Y207" s="65" t="s">
        <v>76</v>
      </c>
      <c r="Z207" s="68" t="s">
        <v>3343</v>
      </c>
      <c r="AA207" s="65" t="s">
        <v>62</v>
      </c>
      <c r="AB207" s="65" t="s">
        <v>64</v>
      </c>
      <c r="AC207" s="65" t="s">
        <v>77</v>
      </c>
      <c r="AD207" s="65" t="s">
        <v>3343</v>
      </c>
      <c r="AE207" s="65" t="s">
        <v>62</v>
      </c>
      <c r="AF207" s="65" t="s">
        <v>62</v>
      </c>
      <c r="AG207" s="65" t="s">
        <v>62</v>
      </c>
      <c r="AH207" s="65" t="s">
        <v>62</v>
      </c>
      <c r="AI207" s="65" t="s">
        <v>61</v>
      </c>
      <c r="AJ207" s="65" t="s">
        <v>66</v>
      </c>
      <c r="AK207" s="65" t="s">
        <v>66</v>
      </c>
      <c r="AL207" s="65" t="s">
        <v>66</v>
      </c>
      <c r="AM207" s="65" t="s">
        <v>61</v>
      </c>
      <c r="AN207" s="62"/>
      <c r="AO207" s="62"/>
      <c r="AP207" s="62"/>
      <c r="AQ207" s="62"/>
      <c r="AR207" s="62"/>
      <c r="AS207" s="62"/>
      <c r="AT207" s="62"/>
      <c r="AU207" s="63"/>
    </row>
    <row r="208" spans="1:47" ht="200.25">
      <c r="A208" s="65" t="s">
        <v>3789</v>
      </c>
      <c r="B208" s="65" t="s">
        <v>3186</v>
      </c>
      <c r="C208" s="65" t="s">
        <v>2128</v>
      </c>
      <c r="D208" s="65" t="s">
        <v>2129</v>
      </c>
      <c r="E208" s="65" t="s">
        <v>2120</v>
      </c>
      <c r="F208" s="65" t="s">
        <v>80</v>
      </c>
      <c r="G208" s="65" t="s">
        <v>80</v>
      </c>
      <c r="H208" s="65" t="s">
        <v>2122</v>
      </c>
      <c r="I208" s="65" t="s">
        <v>2130</v>
      </c>
      <c r="J208" s="65" t="s">
        <v>3984</v>
      </c>
      <c r="K208" s="65" t="s">
        <v>4021</v>
      </c>
      <c r="L208" s="65" t="s">
        <v>62</v>
      </c>
      <c r="M208" s="65" t="s">
        <v>61</v>
      </c>
      <c r="N208" s="68" t="s">
        <v>3343</v>
      </c>
      <c r="O208" s="65" t="s">
        <v>62</v>
      </c>
      <c r="P208" s="65" t="s">
        <v>61</v>
      </c>
      <c r="Q208" s="65" t="s">
        <v>61</v>
      </c>
      <c r="R208" s="65" t="s">
        <v>61</v>
      </c>
      <c r="S208" s="65" t="s">
        <v>61</v>
      </c>
      <c r="T208" s="65" t="s">
        <v>62</v>
      </c>
      <c r="U208" s="65" t="s">
        <v>62</v>
      </c>
      <c r="V208" s="65" t="s">
        <v>62</v>
      </c>
      <c r="W208" s="65" t="s">
        <v>61</v>
      </c>
      <c r="X208" s="65" t="s">
        <v>3790</v>
      </c>
      <c r="Y208" s="65" t="s">
        <v>76</v>
      </c>
      <c r="Z208" s="68" t="s">
        <v>3343</v>
      </c>
      <c r="AA208" s="65" t="s">
        <v>62</v>
      </c>
      <c r="AB208" s="65" t="s">
        <v>64</v>
      </c>
      <c r="AC208" s="65" t="s">
        <v>77</v>
      </c>
      <c r="AD208" s="65" t="s">
        <v>3343</v>
      </c>
      <c r="AE208" s="65" t="s">
        <v>62</v>
      </c>
      <c r="AF208" s="65" t="s">
        <v>62</v>
      </c>
      <c r="AG208" s="65" t="s">
        <v>62</v>
      </c>
      <c r="AH208" s="65" t="s">
        <v>62</v>
      </c>
      <c r="AI208" s="65" t="s">
        <v>61</v>
      </c>
      <c r="AJ208" s="65" t="s">
        <v>66</v>
      </c>
      <c r="AK208" s="65" t="s">
        <v>66</v>
      </c>
      <c r="AL208" s="65" t="s">
        <v>66</v>
      </c>
      <c r="AM208" s="65" t="s">
        <v>61</v>
      </c>
      <c r="AN208" s="59"/>
      <c r="AO208" s="59"/>
      <c r="AP208" s="59"/>
      <c r="AQ208" s="59"/>
      <c r="AR208" s="59"/>
      <c r="AS208" s="59"/>
      <c r="AT208" s="59"/>
      <c r="AU208" s="60"/>
    </row>
    <row r="209" spans="1:47" ht="200.25">
      <c r="A209" s="65" t="s">
        <v>3791</v>
      </c>
      <c r="B209" s="65" t="s">
        <v>3186</v>
      </c>
      <c r="C209" s="65" t="s">
        <v>2128</v>
      </c>
      <c r="D209" s="65" t="s">
        <v>2142</v>
      </c>
      <c r="E209" s="65" t="s">
        <v>2120</v>
      </c>
      <c r="F209" s="65" t="s">
        <v>80</v>
      </c>
      <c r="G209" s="65" t="s">
        <v>80</v>
      </c>
      <c r="H209" s="65" t="s">
        <v>2122</v>
      </c>
      <c r="I209" s="65" t="s">
        <v>2143</v>
      </c>
      <c r="J209" s="65" t="s">
        <v>3984</v>
      </c>
      <c r="K209" s="65" t="s">
        <v>4021</v>
      </c>
      <c r="L209" s="65" t="s">
        <v>62</v>
      </c>
      <c r="M209" s="65" t="s">
        <v>61</v>
      </c>
      <c r="N209" s="68" t="s">
        <v>3343</v>
      </c>
      <c r="O209" s="65" t="s">
        <v>62</v>
      </c>
      <c r="P209" s="65" t="s">
        <v>61</v>
      </c>
      <c r="Q209" s="65" t="s">
        <v>61</v>
      </c>
      <c r="R209" s="65" t="s">
        <v>61</v>
      </c>
      <c r="S209" s="65" t="s">
        <v>61</v>
      </c>
      <c r="T209" s="65" t="s">
        <v>62</v>
      </c>
      <c r="U209" s="65" t="s">
        <v>62</v>
      </c>
      <c r="V209" s="65" t="s">
        <v>62</v>
      </c>
      <c r="W209" s="65" t="s">
        <v>61</v>
      </c>
      <c r="X209" s="65" t="s">
        <v>3790</v>
      </c>
      <c r="Y209" s="65" t="s">
        <v>76</v>
      </c>
      <c r="Z209" s="68" t="s">
        <v>3343</v>
      </c>
      <c r="AA209" s="65" t="s">
        <v>62</v>
      </c>
      <c r="AB209" s="65" t="s">
        <v>64</v>
      </c>
      <c r="AC209" s="65" t="s">
        <v>77</v>
      </c>
      <c r="AD209" s="65" t="s">
        <v>3343</v>
      </c>
      <c r="AE209" s="65" t="s">
        <v>62</v>
      </c>
      <c r="AF209" s="65" t="s">
        <v>62</v>
      </c>
      <c r="AG209" s="65" t="s">
        <v>62</v>
      </c>
      <c r="AH209" s="65" t="s">
        <v>62</v>
      </c>
      <c r="AI209" s="65" t="s">
        <v>61</v>
      </c>
      <c r="AJ209" s="65" t="s">
        <v>66</v>
      </c>
      <c r="AK209" s="65" t="s">
        <v>66</v>
      </c>
      <c r="AL209" s="65" t="s">
        <v>66</v>
      </c>
      <c r="AM209" s="65" t="s">
        <v>61</v>
      </c>
      <c r="AN209" s="62"/>
      <c r="AO209" s="62"/>
      <c r="AP209" s="62"/>
      <c r="AQ209" s="62"/>
      <c r="AR209" s="62"/>
      <c r="AS209" s="62"/>
      <c r="AT209" s="62"/>
      <c r="AU209" s="63"/>
    </row>
    <row r="210" spans="1:47" ht="318">
      <c r="A210" s="65" t="s">
        <v>3268</v>
      </c>
      <c r="B210" s="65" t="s">
        <v>3192</v>
      </c>
      <c r="C210" s="65" t="s">
        <v>1226</v>
      </c>
      <c r="D210" s="65" t="s">
        <v>1198</v>
      </c>
      <c r="E210" s="65" t="s">
        <v>1112</v>
      </c>
      <c r="F210" s="65" t="s">
        <v>149</v>
      </c>
      <c r="G210" s="65" t="s">
        <v>3983</v>
      </c>
      <c r="H210" s="65" t="s">
        <v>1222</v>
      </c>
      <c r="I210" s="65" t="s">
        <v>1231</v>
      </c>
      <c r="J210" s="65" t="s">
        <v>3984</v>
      </c>
      <c r="K210" s="65" t="s">
        <v>20</v>
      </c>
      <c r="L210" s="65" t="s">
        <v>62</v>
      </c>
      <c r="M210" s="65" t="s">
        <v>62</v>
      </c>
      <c r="N210" s="65" t="s">
        <v>62</v>
      </c>
      <c r="O210" s="65" t="s">
        <v>61</v>
      </c>
      <c r="P210" s="65" t="s">
        <v>61</v>
      </c>
      <c r="Q210" s="65" t="s">
        <v>61</v>
      </c>
      <c r="R210" s="65" t="s">
        <v>61</v>
      </c>
      <c r="S210" s="65" t="s">
        <v>61</v>
      </c>
      <c r="T210" s="65" t="s">
        <v>62</v>
      </c>
      <c r="U210" s="65" t="s">
        <v>62</v>
      </c>
      <c r="V210" s="65" t="s">
        <v>62</v>
      </c>
      <c r="W210" s="65" t="s">
        <v>61</v>
      </c>
      <c r="X210" s="65" t="s">
        <v>76</v>
      </c>
      <c r="Y210" s="65" t="s">
        <v>76</v>
      </c>
      <c r="Z210" s="65" t="s">
        <v>76</v>
      </c>
      <c r="AA210" s="65" t="s">
        <v>61</v>
      </c>
      <c r="AB210" s="65" t="s">
        <v>77</v>
      </c>
      <c r="AC210" s="65" t="s">
        <v>77</v>
      </c>
      <c r="AD210" s="65" t="s">
        <v>77</v>
      </c>
      <c r="AE210" s="65" t="s">
        <v>61</v>
      </c>
      <c r="AF210" s="65" t="s">
        <v>61</v>
      </c>
      <c r="AG210" s="65" t="s">
        <v>2681</v>
      </c>
      <c r="AH210" s="65" t="s">
        <v>3343</v>
      </c>
      <c r="AI210" s="65" t="s">
        <v>62</v>
      </c>
      <c r="AJ210" s="65" t="s">
        <v>72</v>
      </c>
      <c r="AK210" s="65" t="s">
        <v>72</v>
      </c>
      <c r="AL210" s="65" t="s">
        <v>72</v>
      </c>
      <c r="AM210" s="65" t="s">
        <v>61</v>
      </c>
      <c r="AN210" s="59"/>
      <c r="AO210" s="59"/>
      <c r="AP210" s="59"/>
      <c r="AQ210" s="59"/>
      <c r="AR210" s="59"/>
      <c r="AS210" s="59"/>
      <c r="AT210" s="59"/>
      <c r="AU210" s="60"/>
    </row>
    <row r="211" spans="1:47" ht="318">
      <c r="A211" s="65" t="s">
        <v>3254</v>
      </c>
      <c r="B211" s="65" t="s">
        <v>3187</v>
      </c>
      <c r="C211" s="65" t="s">
        <v>1226</v>
      </c>
      <c r="D211" s="65" t="s">
        <v>1194</v>
      </c>
      <c r="E211" s="65" t="s">
        <v>1112</v>
      </c>
      <c r="F211" s="65" t="s">
        <v>149</v>
      </c>
      <c r="G211" s="65" t="s">
        <v>3983</v>
      </c>
      <c r="H211" s="65" t="s">
        <v>1222</v>
      </c>
      <c r="I211" s="65" t="s">
        <v>1229</v>
      </c>
      <c r="J211" s="65" t="s">
        <v>3984</v>
      </c>
      <c r="K211" s="65" t="s">
        <v>3993</v>
      </c>
      <c r="L211" s="65" t="s">
        <v>62</v>
      </c>
      <c r="M211" s="65" t="s">
        <v>62</v>
      </c>
      <c r="N211" s="65" t="s">
        <v>62</v>
      </c>
      <c r="O211" s="65" t="s">
        <v>61</v>
      </c>
      <c r="P211" s="65" t="s">
        <v>61</v>
      </c>
      <c r="Q211" s="65" t="s">
        <v>61</v>
      </c>
      <c r="R211" s="65" t="s">
        <v>61</v>
      </c>
      <c r="S211" s="65" t="s">
        <v>61</v>
      </c>
      <c r="T211" s="65" t="s">
        <v>62</v>
      </c>
      <c r="U211" s="65" t="s">
        <v>62</v>
      </c>
      <c r="V211" s="65" t="s">
        <v>62</v>
      </c>
      <c r="W211" s="65" t="s">
        <v>61</v>
      </c>
      <c r="X211" s="65" t="s">
        <v>76</v>
      </c>
      <c r="Y211" s="65" t="s">
        <v>1295</v>
      </c>
      <c r="Z211" s="68" t="s">
        <v>3343</v>
      </c>
      <c r="AA211" s="65" t="s">
        <v>62</v>
      </c>
      <c r="AB211" s="65" t="s">
        <v>77</v>
      </c>
      <c r="AC211" s="65" t="s">
        <v>77</v>
      </c>
      <c r="AD211" s="65" t="s">
        <v>77</v>
      </c>
      <c r="AE211" s="65" t="s">
        <v>61</v>
      </c>
      <c r="AF211" s="65" t="s">
        <v>61</v>
      </c>
      <c r="AG211" s="65" t="s">
        <v>2849</v>
      </c>
      <c r="AH211" s="65" t="s">
        <v>3343</v>
      </c>
      <c r="AI211" s="65" t="s">
        <v>62</v>
      </c>
      <c r="AJ211" s="65" t="s">
        <v>72</v>
      </c>
      <c r="AK211" s="65" t="s">
        <v>72</v>
      </c>
      <c r="AL211" s="65" t="s">
        <v>72</v>
      </c>
      <c r="AM211" s="65" t="s">
        <v>61</v>
      </c>
      <c r="AN211" s="62"/>
      <c r="AO211" s="62"/>
      <c r="AP211" s="62"/>
      <c r="AQ211" s="62"/>
      <c r="AR211" s="62"/>
      <c r="AS211" s="62"/>
      <c r="AT211" s="62"/>
      <c r="AU211" s="63"/>
    </row>
    <row r="212" spans="1:47" ht="216.75">
      <c r="A212" s="65" t="s">
        <v>3807</v>
      </c>
      <c r="B212" s="65" t="s">
        <v>3187</v>
      </c>
      <c r="C212" s="65" t="s">
        <v>405</v>
      </c>
      <c r="D212" s="65" t="s">
        <v>408</v>
      </c>
      <c r="E212" s="65" t="s">
        <v>329</v>
      </c>
      <c r="F212" s="65" t="s">
        <v>149</v>
      </c>
      <c r="G212" s="65" t="s">
        <v>3983</v>
      </c>
      <c r="H212" s="65" t="s">
        <v>399</v>
      </c>
      <c r="I212" s="65" t="s">
        <v>409</v>
      </c>
      <c r="J212" s="65" t="s">
        <v>3984</v>
      </c>
      <c r="K212" s="65" t="s">
        <v>3985</v>
      </c>
      <c r="L212" s="65" t="s">
        <v>102</v>
      </c>
      <c r="M212" s="65" t="s">
        <v>62</v>
      </c>
      <c r="N212" s="68" t="s">
        <v>3343</v>
      </c>
      <c r="O212" s="65" t="s">
        <v>62</v>
      </c>
      <c r="P212" s="65" t="s">
        <v>61</v>
      </c>
      <c r="Q212" s="65" t="s">
        <v>61</v>
      </c>
      <c r="R212" s="65" t="s">
        <v>61</v>
      </c>
      <c r="S212" s="65" t="s">
        <v>61</v>
      </c>
      <c r="T212" s="65" t="s">
        <v>62</v>
      </c>
      <c r="U212" s="65" t="s">
        <v>62</v>
      </c>
      <c r="V212" s="65" t="s">
        <v>62</v>
      </c>
      <c r="W212" s="65" t="s">
        <v>61</v>
      </c>
      <c r="X212" s="65" t="s">
        <v>3505</v>
      </c>
      <c r="Y212" s="65" t="s">
        <v>76</v>
      </c>
      <c r="Z212" s="68" t="s">
        <v>3343</v>
      </c>
      <c r="AA212" s="65" t="s">
        <v>62</v>
      </c>
      <c r="AB212" s="65" t="s">
        <v>64</v>
      </c>
      <c r="AC212" s="65" t="s">
        <v>77</v>
      </c>
      <c r="AD212" s="65" t="s">
        <v>3343</v>
      </c>
      <c r="AE212" s="65" t="s">
        <v>62</v>
      </c>
      <c r="AF212" s="65" t="s">
        <v>62</v>
      </c>
      <c r="AG212" s="65" t="s">
        <v>61</v>
      </c>
      <c r="AH212" s="65" t="s">
        <v>3343</v>
      </c>
      <c r="AI212" s="65" t="s">
        <v>62</v>
      </c>
      <c r="AJ212" s="65" t="s">
        <v>162</v>
      </c>
      <c r="AK212" s="65" t="s">
        <v>72</v>
      </c>
      <c r="AL212" s="65" t="s">
        <v>3343</v>
      </c>
      <c r="AM212" s="65" t="s">
        <v>62</v>
      </c>
      <c r="AN212" s="59"/>
      <c r="AO212" s="59"/>
      <c r="AP212" s="59"/>
      <c r="AQ212" s="59"/>
      <c r="AR212" s="59"/>
      <c r="AS212" s="59"/>
      <c r="AT212" s="59"/>
      <c r="AU212" s="60"/>
    </row>
    <row r="213" spans="1:47" ht="168">
      <c r="A213" s="65" t="s">
        <v>3810</v>
      </c>
      <c r="B213" s="65" t="s">
        <v>3186</v>
      </c>
      <c r="C213" s="65" t="s">
        <v>405</v>
      </c>
      <c r="D213" s="65" t="s">
        <v>414</v>
      </c>
      <c r="E213" s="65" t="s">
        <v>329</v>
      </c>
      <c r="F213" s="65" t="s">
        <v>149</v>
      </c>
      <c r="G213" s="65" t="s">
        <v>2704</v>
      </c>
      <c r="H213" s="65" t="s">
        <v>399</v>
      </c>
      <c r="I213" s="65" t="s">
        <v>415</v>
      </c>
      <c r="J213" s="65" t="s">
        <v>3984</v>
      </c>
      <c r="K213" s="65" t="s">
        <v>3992</v>
      </c>
      <c r="L213" s="65" t="s">
        <v>62</v>
      </c>
      <c r="M213" s="65" t="s">
        <v>62</v>
      </c>
      <c r="N213" s="65" t="s">
        <v>62</v>
      </c>
      <c r="O213" s="65" t="s">
        <v>61</v>
      </c>
      <c r="P213" s="65" t="s">
        <v>61</v>
      </c>
      <c r="Q213" s="65" t="s">
        <v>61</v>
      </c>
      <c r="R213" s="65" t="s">
        <v>61</v>
      </c>
      <c r="S213" s="65" t="s">
        <v>61</v>
      </c>
      <c r="T213" s="65" t="s">
        <v>62</v>
      </c>
      <c r="U213" s="65" t="s">
        <v>62</v>
      </c>
      <c r="V213" s="65" t="s">
        <v>62</v>
      </c>
      <c r="W213" s="65" t="s">
        <v>61</v>
      </c>
      <c r="X213" s="65" t="s">
        <v>3811</v>
      </c>
      <c r="Y213" s="65" t="s">
        <v>3424</v>
      </c>
      <c r="Z213" s="68" t="s">
        <v>3343</v>
      </c>
      <c r="AA213" s="65" t="s">
        <v>62</v>
      </c>
      <c r="AB213" s="65" t="s">
        <v>125</v>
      </c>
      <c r="AC213" s="65" t="s">
        <v>77</v>
      </c>
      <c r="AD213" s="65" t="s">
        <v>3343</v>
      </c>
      <c r="AE213" s="65" t="s">
        <v>62</v>
      </c>
      <c r="AF213" s="65" t="s">
        <v>61</v>
      </c>
      <c r="AG213" s="65" t="s">
        <v>61</v>
      </c>
      <c r="AH213" s="65" t="s">
        <v>61</v>
      </c>
      <c r="AI213" s="65" t="s">
        <v>61</v>
      </c>
      <c r="AJ213" s="65" t="s">
        <v>72</v>
      </c>
      <c r="AK213" s="65" t="s">
        <v>72</v>
      </c>
      <c r="AL213" s="65" t="s">
        <v>72</v>
      </c>
      <c r="AM213" s="65" t="s">
        <v>61</v>
      </c>
      <c r="AN213" s="62"/>
      <c r="AO213" s="62"/>
      <c r="AP213" s="62"/>
      <c r="AQ213" s="62"/>
      <c r="AR213" s="62"/>
      <c r="AS213" s="62"/>
      <c r="AT213" s="62"/>
      <c r="AU213" s="63"/>
    </row>
    <row r="214" spans="1:47" ht="168">
      <c r="A214" s="65" t="s">
        <v>3813</v>
      </c>
      <c r="B214" s="65" t="s">
        <v>3192</v>
      </c>
      <c r="C214" s="65" t="s">
        <v>1282</v>
      </c>
      <c r="D214" s="65" t="s">
        <v>1300</v>
      </c>
      <c r="E214" s="65" t="s">
        <v>1274</v>
      </c>
      <c r="F214" s="65" t="s">
        <v>149</v>
      </c>
      <c r="G214" s="65" t="s">
        <v>3983</v>
      </c>
      <c r="H214" s="65" t="s">
        <v>1276</v>
      </c>
      <c r="I214" s="65" t="s">
        <v>1301</v>
      </c>
      <c r="J214" s="65" t="s">
        <v>3984</v>
      </c>
      <c r="K214" s="65" t="s">
        <v>3992</v>
      </c>
      <c r="L214" s="65" t="s">
        <v>62</v>
      </c>
      <c r="M214" s="65" t="s">
        <v>62</v>
      </c>
      <c r="N214" s="65" t="s">
        <v>62</v>
      </c>
      <c r="O214" s="65" t="s">
        <v>61</v>
      </c>
      <c r="P214" s="65" t="s">
        <v>61</v>
      </c>
      <c r="Q214" s="65" t="s">
        <v>61</v>
      </c>
      <c r="R214" s="65" t="s">
        <v>61</v>
      </c>
      <c r="S214" s="65" t="s">
        <v>61</v>
      </c>
      <c r="T214" s="65" t="s">
        <v>62</v>
      </c>
      <c r="U214" s="65" t="s">
        <v>62</v>
      </c>
      <c r="V214" s="65" t="s">
        <v>62</v>
      </c>
      <c r="W214" s="65" t="s">
        <v>61</v>
      </c>
      <c r="X214" s="65" t="s">
        <v>76</v>
      </c>
      <c r="Y214" s="65" t="s">
        <v>3424</v>
      </c>
      <c r="Z214" s="68" t="s">
        <v>3343</v>
      </c>
      <c r="AA214" s="65" t="s">
        <v>62</v>
      </c>
      <c r="AB214" s="65" t="s">
        <v>77</v>
      </c>
      <c r="AC214" s="65" t="s">
        <v>125</v>
      </c>
      <c r="AD214" s="65" t="s">
        <v>3343</v>
      </c>
      <c r="AE214" s="65" t="s">
        <v>62</v>
      </c>
      <c r="AF214" s="65" t="s">
        <v>61</v>
      </c>
      <c r="AG214" s="65" t="s">
        <v>61</v>
      </c>
      <c r="AH214" s="65" t="s">
        <v>61</v>
      </c>
      <c r="AI214" s="65" t="s">
        <v>61</v>
      </c>
      <c r="AJ214" s="65" t="s">
        <v>72</v>
      </c>
      <c r="AK214" s="65" t="s">
        <v>72</v>
      </c>
      <c r="AL214" s="65" t="s">
        <v>72</v>
      </c>
      <c r="AM214" s="65" t="s">
        <v>61</v>
      </c>
      <c r="AN214" s="59"/>
      <c r="AO214" s="59"/>
      <c r="AP214" s="59"/>
      <c r="AQ214" s="59"/>
      <c r="AR214" s="59"/>
      <c r="AS214" s="59"/>
      <c r="AT214" s="59"/>
      <c r="AU214" s="60"/>
    </row>
    <row r="215" spans="1:47" ht="200.25">
      <c r="A215" s="65" t="s">
        <v>3814</v>
      </c>
      <c r="B215" s="65" t="s">
        <v>3187</v>
      </c>
      <c r="C215" s="65" t="s">
        <v>1282</v>
      </c>
      <c r="D215" s="65" t="s">
        <v>1286</v>
      </c>
      <c r="E215" s="65" t="s">
        <v>1274</v>
      </c>
      <c r="F215" s="65" t="s">
        <v>149</v>
      </c>
      <c r="G215" s="65" t="s">
        <v>3983</v>
      </c>
      <c r="H215" s="65" t="s">
        <v>1276</v>
      </c>
      <c r="I215" s="65" t="s">
        <v>1287</v>
      </c>
      <c r="J215" s="65" t="s">
        <v>3984</v>
      </c>
      <c r="K215" s="65" t="s">
        <v>3985</v>
      </c>
      <c r="L215" s="65" t="s">
        <v>102</v>
      </c>
      <c r="M215" s="65" t="s">
        <v>62</v>
      </c>
      <c r="N215" s="68" t="s">
        <v>3343</v>
      </c>
      <c r="O215" s="65" t="s">
        <v>62</v>
      </c>
      <c r="P215" s="65" t="s">
        <v>61</v>
      </c>
      <c r="Q215" s="65" t="s">
        <v>61</v>
      </c>
      <c r="R215" s="65" t="s">
        <v>61</v>
      </c>
      <c r="S215" s="65" t="s">
        <v>61</v>
      </c>
      <c r="T215" s="65" t="s">
        <v>62</v>
      </c>
      <c r="U215" s="65" t="s">
        <v>62</v>
      </c>
      <c r="V215" s="65" t="s">
        <v>62</v>
      </c>
      <c r="W215" s="65" t="s">
        <v>61</v>
      </c>
      <c r="X215" s="65" t="s">
        <v>3359</v>
      </c>
      <c r="Y215" s="65" t="s">
        <v>222</v>
      </c>
      <c r="Z215" s="68" t="s">
        <v>3343</v>
      </c>
      <c r="AA215" s="65" t="s">
        <v>62</v>
      </c>
      <c r="AB215" s="65" t="s">
        <v>64</v>
      </c>
      <c r="AC215" s="65" t="s">
        <v>77</v>
      </c>
      <c r="AD215" s="65" t="s">
        <v>3343</v>
      </c>
      <c r="AE215" s="65" t="s">
        <v>62</v>
      </c>
      <c r="AF215" s="65" t="s">
        <v>62</v>
      </c>
      <c r="AG215" s="65" t="s">
        <v>61</v>
      </c>
      <c r="AH215" s="65" t="s">
        <v>3343</v>
      </c>
      <c r="AI215" s="65" t="s">
        <v>62</v>
      </c>
      <c r="AJ215" s="65" t="s">
        <v>162</v>
      </c>
      <c r="AK215" s="65" t="s">
        <v>72</v>
      </c>
      <c r="AL215" s="65" t="s">
        <v>3343</v>
      </c>
      <c r="AM215" s="65" t="s">
        <v>62</v>
      </c>
      <c r="AN215" s="62"/>
      <c r="AO215" s="62"/>
      <c r="AP215" s="62"/>
      <c r="AQ215" s="62"/>
      <c r="AR215" s="62"/>
      <c r="AS215" s="62"/>
      <c r="AT215" s="62"/>
      <c r="AU215" s="63"/>
    </row>
    <row r="216" spans="1:47" ht="168">
      <c r="A216" s="65" t="s">
        <v>3815</v>
      </c>
      <c r="B216" s="65" t="s">
        <v>3187</v>
      </c>
      <c r="C216" s="65" t="s">
        <v>1282</v>
      </c>
      <c r="D216" s="65" t="s">
        <v>1297</v>
      </c>
      <c r="E216" s="65" t="s">
        <v>1274</v>
      </c>
      <c r="F216" s="65" t="s">
        <v>149</v>
      </c>
      <c r="G216" s="65" t="s">
        <v>3983</v>
      </c>
      <c r="H216" s="65" t="s">
        <v>1276</v>
      </c>
      <c r="I216" s="65" t="s">
        <v>1298</v>
      </c>
      <c r="J216" s="65" t="s">
        <v>3984</v>
      </c>
      <c r="K216" s="65" t="s">
        <v>19</v>
      </c>
      <c r="L216" s="65" t="s">
        <v>62</v>
      </c>
      <c r="M216" s="65" t="s">
        <v>62</v>
      </c>
      <c r="N216" s="65" t="s">
        <v>62</v>
      </c>
      <c r="O216" s="65" t="s">
        <v>61</v>
      </c>
      <c r="P216" s="65" t="s">
        <v>61</v>
      </c>
      <c r="Q216" s="65" t="s">
        <v>61</v>
      </c>
      <c r="R216" s="65" t="s">
        <v>61</v>
      </c>
      <c r="S216" s="65" t="s">
        <v>61</v>
      </c>
      <c r="T216" s="65" t="s">
        <v>62</v>
      </c>
      <c r="U216" s="65" t="s">
        <v>62</v>
      </c>
      <c r="V216" s="65" t="s">
        <v>62</v>
      </c>
      <c r="W216" s="65" t="s">
        <v>61</v>
      </c>
      <c r="X216" s="65" t="s">
        <v>536</v>
      </c>
      <c r="Y216" s="65" t="s">
        <v>536</v>
      </c>
      <c r="Z216" s="65" t="s">
        <v>536</v>
      </c>
      <c r="AA216" s="65" t="s">
        <v>61</v>
      </c>
      <c r="AB216" s="65" t="s">
        <v>64</v>
      </c>
      <c r="AC216" s="65" t="s">
        <v>77</v>
      </c>
      <c r="AD216" s="65" t="s">
        <v>3343</v>
      </c>
      <c r="AE216" s="65" t="s">
        <v>62</v>
      </c>
      <c r="AF216" s="65" t="s">
        <v>61</v>
      </c>
      <c r="AG216" s="65" t="s">
        <v>61</v>
      </c>
      <c r="AH216" s="65" t="s">
        <v>61</v>
      </c>
      <c r="AI216" s="65" t="s">
        <v>61</v>
      </c>
      <c r="AJ216" s="65" t="s">
        <v>72</v>
      </c>
      <c r="AK216" s="65" t="s">
        <v>72</v>
      </c>
      <c r="AL216" s="65" t="s">
        <v>72</v>
      </c>
      <c r="AM216" s="65" t="s">
        <v>61</v>
      </c>
      <c r="AN216" s="59"/>
      <c r="AO216" s="59"/>
      <c r="AP216" s="59"/>
      <c r="AQ216" s="59"/>
      <c r="AR216" s="59"/>
      <c r="AS216" s="59"/>
      <c r="AT216" s="59"/>
      <c r="AU216" s="60"/>
    </row>
    <row r="217" spans="1:47" ht="168">
      <c r="A217" s="65" t="s">
        <v>3816</v>
      </c>
      <c r="B217" s="65" t="s">
        <v>3186</v>
      </c>
      <c r="C217" s="65" t="s">
        <v>1282</v>
      </c>
      <c r="D217" s="65" t="s">
        <v>1283</v>
      </c>
      <c r="E217" s="65" t="s">
        <v>1274</v>
      </c>
      <c r="F217" s="65" t="s">
        <v>149</v>
      </c>
      <c r="G217" s="65" t="s">
        <v>2704</v>
      </c>
      <c r="H217" s="65" t="s">
        <v>1276</v>
      </c>
      <c r="I217" s="65" t="s">
        <v>1284</v>
      </c>
      <c r="J217" s="65" t="s">
        <v>3984</v>
      </c>
      <c r="K217" s="65" t="s">
        <v>18</v>
      </c>
      <c r="L217" s="65" t="s">
        <v>62</v>
      </c>
      <c r="M217" s="65" t="s">
        <v>62</v>
      </c>
      <c r="N217" s="65" t="s">
        <v>62</v>
      </c>
      <c r="O217" s="65" t="s">
        <v>61</v>
      </c>
      <c r="P217" s="65" t="s">
        <v>61</v>
      </c>
      <c r="Q217" s="65" t="s">
        <v>61</v>
      </c>
      <c r="R217" s="65" t="s">
        <v>61</v>
      </c>
      <c r="S217" s="65" t="s">
        <v>61</v>
      </c>
      <c r="T217" s="65" t="s">
        <v>62</v>
      </c>
      <c r="U217" s="65" t="s">
        <v>62</v>
      </c>
      <c r="V217" s="65" t="s">
        <v>62</v>
      </c>
      <c r="W217" s="65" t="s">
        <v>61</v>
      </c>
      <c r="X217" s="65" t="s">
        <v>76</v>
      </c>
      <c r="Y217" s="65" t="s">
        <v>536</v>
      </c>
      <c r="Z217" s="68" t="s">
        <v>3343</v>
      </c>
      <c r="AA217" s="65" t="s">
        <v>62</v>
      </c>
      <c r="AB217" s="65" t="s">
        <v>77</v>
      </c>
      <c r="AC217" s="65" t="s">
        <v>77</v>
      </c>
      <c r="AD217" s="65" t="s">
        <v>77</v>
      </c>
      <c r="AE217" s="65" t="s">
        <v>61</v>
      </c>
      <c r="AF217" s="65" t="s">
        <v>61</v>
      </c>
      <c r="AG217" s="65" t="s">
        <v>61</v>
      </c>
      <c r="AH217" s="65" t="s">
        <v>61</v>
      </c>
      <c r="AI217" s="65" t="s">
        <v>61</v>
      </c>
      <c r="AJ217" s="65" t="s">
        <v>72</v>
      </c>
      <c r="AK217" s="65" t="s">
        <v>72</v>
      </c>
      <c r="AL217" s="65" t="s">
        <v>72</v>
      </c>
      <c r="AM217" s="65" t="s">
        <v>61</v>
      </c>
      <c r="AN217" s="62"/>
      <c r="AO217" s="62"/>
      <c r="AP217" s="62"/>
      <c r="AQ217" s="62"/>
      <c r="AR217" s="62"/>
      <c r="AS217" s="62"/>
      <c r="AT217" s="62"/>
      <c r="AU217" s="63"/>
    </row>
    <row r="218" spans="1:47" ht="216.75">
      <c r="A218" s="65" t="s">
        <v>3817</v>
      </c>
      <c r="B218" s="65" t="s">
        <v>3186</v>
      </c>
      <c r="C218" s="65" t="s">
        <v>1282</v>
      </c>
      <c r="D218" s="65" t="s">
        <v>1293</v>
      </c>
      <c r="E218" s="65" t="s">
        <v>1274</v>
      </c>
      <c r="F218" s="65" t="s">
        <v>149</v>
      </c>
      <c r="G218" s="65" t="s">
        <v>2704</v>
      </c>
      <c r="H218" s="65" t="s">
        <v>1276</v>
      </c>
      <c r="I218" s="65" t="s">
        <v>1294</v>
      </c>
      <c r="J218" s="65" t="s">
        <v>3984</v>
      </c>
      <c r="K218" s="65" t="s">
        <v>4002</v>
      </c>
      <c r="L218" s="65" t="s">
        <v>62</v>
      </c>
      <c r="M218" s="65" t="s">
        <v>62</v>
      </c>
      <c r="N218" s="65" t="s">
        <v>62</v>
      </c>
      <c r="O218" s="65" t="s">
        <v>61</v>
      </c>
      <c r="P218" s="65" t="s">
        <v>62</v>
      </c>
      <c r="Q218" s="65" t="s">
        <v>61</v>
      </c>
      <c r="R218" s="68" t="s">
        <v>3343</v>
      </c>
      <c r="S218" s="65" t="s">
        <v>62</v>
      </c>
      <c r="T218" s="65" t="s">
        <v>61</v>
      </c>
      <c r="U218" s="65" t="s">
        <v>62</v>
      </c>
      <c r="V218" s="68" t="s">
        <v>3343</v>
      </c>
      <c r="W218" s="65" t="s">
        <v>62</v>
      </c>
      <c r="X218" s="65" t="s">
        <v>73</v>
      </c>
      <c r="Y218" s="65" t="s">
        <v>76</v>
      </c>
      <c r="Z218" s="68" t="s">
        <v>3343</v>
      </c>
      <c r="AA218" s="65" t="s">
        <v>62</v>
      </c>
      <c r="AB218" s="65" t="s">
        <v>73</v>
      </c>
      <c r="AC218" s="65" t="s">
        <v>77</v>
      </c>
      <c r="AD218" s="65" t="s">
        <v>3343</v>
      </c>
      <c r="AE218" s="65" t="s">
        <v>62</v>
      </c>
      <c r="AF218" s="65" t="s">
        <v>61</v>
      </c>
      <c r="AG218" s="65" t="s">
        <v>61</v>
      </c>
      <c r="AH218" s="65" t="s">
        <v>61</v>
      </c>
      <c r="AI218" s="65" t="s">
        <v>61</v>
      </c>
      <c r="AJ218" s="65" t="s">
        <v>850</v>
      </c>
      <c r="AK218" s="65" t="s">
        <v>72</v>
      </c>
      <c r="AL218" s="65" t="s">
        <v>3343</v>
      </c>
      <c r="AM218" s="65" t="s">
        <v>62</v>
      </c>
      <c r="AN218" s="59"/>
      <c r="AO218" s="59"/>
      <c r="AP218" s="59"/>
      <c r="AQ218" s="59"/>
      <c r="AR218" s="59"/>
      <c r="AS218" s="59"/>
      <c r="AT218" s="59"/>
      <c r="AU218" s="60"/>
    </row>
    <row r="219" spans="1:47" ht="168">
      <c r="A219" s="65" t="s">
        <v>3257</v>
      </c>
      <c r="B219" s="65" t="s">
        <v>3187</v>
      </c>
      <c r="C219" s="65" t="s">
        <v>1408</v>
      </c>
      <c r="D219" s="65" t="s">
        <v>1418</v>
      </c>
      <c r="E219" s="65" t="s">
        <v>1351</v>
      </c>
      <c r="F219" s="65" t="s">
        <v>80</v>
      </c>
      <c r="G219" s="65" t="s">
        <v>3983</v>
      </c>
      <c r="H219" s="65" t="s">
        <v>1403</v>
      </c>
      <c r="I219" s="65" t="s">
        <v>1419</v>
      </c>
      <c r="J219" s="65" t="s">
        <v>3984</v>
      </c>
      <c r="K219" s="65" t="s">
        <v>20</v>
      </c>
      <c r="L219" s="65" t="s">
        <v>62</v>
      </c>
      <c r="M219" s="65" t="s">
        <v>62</v>
      </c>
      <c r="N219" s="65" t="s">
        <v>62</v>
      </c>
      <c r="O219" s="65" t="s">
        <v>61</v>
      </c>
      <c r="P219" s="65" t="s">
        <v>61</v>
      </c>
      <c r="Q219" s="65" t="s">
        <v>61</v>
      </c>
      <c r="R219" s="65" t="s">
        <v>61</v>
      </c>
      <c r="S219" s="65" t="s">
        <v>61</v>
      </c>
      <c r="T219" s="65" t="s">
        <v>62</v>
      </c>
      <c r="U219" s="65" t="s">
        <v>62</v>
      </c>
      <c r="V219" s="65" t="s">
        <v>62</v>
      </c>
      <c r="W219" s="65" t="s">
        <v>61</v>
      </c>
      <c r="X219" s="65" t="s">
        <v>76</v>
      </c>
      <c r="Y219" s="65" t="s">
        <v>76</v>
      </c>
      <c r="Z219" s="65" t="s">
        <v>76</v>
      </c>
      <c r="AA219" s="65" t="s">
        <v>61</v>
      </c>
      <c r="AB219" s="65" t="s">
        <v>77</v>
      </c>
      <c r="AC219" s="65" t="s">
        <v>77</v>
      </c>
      <c r="AD219" s="65" t="s">
        <v>77</v>
      </c>
      <c r="AE219" s="65" t="s">
        <v>61</v>
      </c>
      <c r="AF219" s="65" t="s">
        <v>61</v>
      </c>
      <c r="AG219" s="65" t="s">
        <v>2681</v>
      </c>
      <c r="AH219" s="65" t="s">
        <v>3343</v>
      </c>
      <c r="AI219" s="65" t="s">
        <v>62</v>
      </c>
      <c r="AJ219" s="65" t="s">
        <v>72</v>
      </c>
      <c r="AK219" s="65" t="s">
        <v>72</v>
      </c>
      <c r="AL219" s="65" t="s">
        <v>72</v>
      </c>
      <c r="AM219" s="65" t="s">
        <v>61</v>
      </c>
      <c r="AN219" s="62"/>
      <c r="AO219" s="62"/>
      <c r="AP219" s="62"/>
      <c r="AQ219" s="62"/>
      <c r="AR219" s="62"/>
      <c r="AS219" s="62"/>
      <c r="AT219" s="62"/>
      <c r="AU219" s="63"/>
    </row>
    <row r="220" spans="1:47" ht="200.25">
      <c r="A220" s="65" t="s">
        <v>3271</v>
      </c>
      <c r="B220" s="65" t="s">
        <v>3192</v>
      </c>
      <c r="C220" s="65" t="s">
        <v>1661</v>
      </c>
      <c r="D220" s="65" t="s">
        <v>1675</v>
      </c>
      <c r="E220" s="65" t="s">
        <v>1454</v>
      </c>
      <c r="F220" s="65" t="s">
        <v>180</v>
      </c>
      <c r="G220" s="65" t="s">
        <v>3983</v>
      </c>
      <c r="H220" s="65" t="s">
        <v>1655</v>
      </c>
      <c r="I220" s="65" t="s">
        <v>1676</v>
      </c>
      <c r="J220" s="65" t="s">
        <v>3984</v>
      </c>
      <c r="K220" s="65" t="s">
        <v>3210</v>
      </c>
      <c r="L220" s="65" t="s">
        <v>62</v>
      </c>
      <c r="M220" s="65" t="s">
        <v>62</v>
      </c>
      <c r="N220" s="65" t="s">
        <v>62</v>
      </c>
      <c r="O220" s="65" t="s">
        <v>61</v>
      </c>
      <c r="P220" s="65" t="s">
        <v>61</v>
      </c>
      <c r="Q220" s="65" t="s">
        <v>61</v>
      </c>
      <c r="R220" s="65" t="s">
        <v>61</v>
      </c>
      <c r="S220" s="65" t="s">
        <v>61</v>
      </c>
      <c r="T220" s="65" t="s">
        <v>62</v>
      </c>
      <c r="U220" s="65" t="s">
        <v>62</v>
      </c>
      <c r="V220" s="65" t="s">
        <v>62</v>
      </c>
      <c r="W220" s="65" t="s">
        <v>61</v>
      </c>
      <c r="X220" s="65" t="s">
        <v>222</v>
      </c>
      <c r="Y220" s="65" t="s">
        <v>222</v>
      </c>
      <c r="Z220" s="65" t="s">
        <v>222</v>
      </c>
      <c r="AA220" s="65" t="s">
        <v>61</v>
      </c>
      <c r="AB220" s="65" t="s">
        <v>77</v>
      </c>
      <c r="AC220" s="65" t="s">
        <v>77</v>
      </c>
      <c r="AD220" s="65" t="s">
        <v>77</v>
      </c>
      <c r="AE220" s="65" t="s">
        <v>61</v>
      </c>
      <c r="AF220" s="65" t="s">
        <v>61</v>
      </c>
      <c r="AG220" s="65" t="s">
        <v>61</v>
      </c>
      <c r="AH220" s="65" t="s">
        <v>61</v>
      </c>
      <c r="AI220" s="65" t="s">
        <v>61</v>
      </c>
      <c r="AJ220" s="65" t="s">
        <v>72</v>
      </c>
      <c r="AK220" s="65"/>
      <c r="AL220" s="65" t="s">
        <v>3343</v>
      </c>
      <c r="AM220" s="65" t="s">
        <v>62</v>
      </c>
      <c r="AN220" s="59"/>
      <c r="AO220" s="59"/>
      <c r="AP220" s="59"/>
      <c r="AQ220" s="59"/>
      <c r="AR220" s="59"/>
      <c r="AS220" s="59"/>
      <c r="AT220" s="59"/>
      <c r="AU220" s="60"/>
    </row>
    <row r="221" spans="1:47" ht="168">
      <c r="A221" s="65" t="s">
        <v>3836</v>
      </c>
      <c r="B221" s="65" t="s">
        <v>3186</v>
      </c>
      <c r="C221" s="65" t="s">
        <v>1661</v>
      </c>
      <c r="D221" s="65" t="s">
        <v>1678</v>
      </c>
      <c r="E221" s="65" t="s">
        <v>1454</v>
      </c>
      <c r="F221" s="65" t="s">
        <v>180</v>
      </c>
      <c r="G221" s="65" t="s">
        <v>2709</v>
      </c>
      <c r="H221" s="65" t="s">
        <v>1655</v>
      </c>
      <c r="I221" s="65" t="s">
        <v>1679</v>
      </c>
      <c r="J221" s="65" t="s">
        <v>3984</v>
      </c>
      <c r="K221" s="65" t="s">
        <v>18</v>
      </c>
      <c r="L221" s="65" t="s">
        <v>62</v>
      </c>
      <c r="M221" s="65" t="s">
        <v>62</v>
      </c>
      <c r="N221" s="65" t="s">
        <v>62</v>
      </c>
      <c r="O221" s="65" t="s">
        <v>61</v>
      </c>
      <c r="P221" s="65" t="s">
        <v>61</v>
      </c>
      <c r="Q221" s="65" t="s">
        <v>61</v>
      </c>
      <c r="R221" s="65" t="s">
        <v>61</v>
      </c>
      <c r="S221" s="65" t="s">
        <v>61</v>
      </c>
      <c r="T221" s="65" t="s">
        <v>62</v>
      </c>
      <c r="U221" s="65" t="s">
        <v>62</v>
      </c>
      <c r="V221" s="65" t="s">
        <v>62</v>
      </c>
      <c r="W221" s="65" t="s">
        <v>61</v>
      </c>
      <c r="X221" s="65" t="s">
        <v>222</v>
      </c>
      <c r="Y221" s="65" t="s">
        <v>76</v>
      </c>
      <c r="Z221" s="68" t="s">
        <v>3343</v>
      </c>
      <c r="AA221" s="65" t="s">
        <v>62</v>
      </c>
      <c r="AB221" s="65" t="s">
        <v>77</v>
      </c>
      <c r="AC221" s="65" t="s">
        <v>77</v>
      </c>
      <c r="AD221" s="65" t="s">
        <v>77</v>
      </c>
      <c r="AE221" s="65" t="s">
        <v>61</v>
      </c>
      <c r="AF221" s="65" t="s">
        <v>61</v>
      </c>
      <c r="AG221" s="65" t="s">
        <v>61</v>
      </c>
      <c r="AH221" s="65" t="s">
        <v>61</v>
      </c>
      <c r="AI221" s="65" t="s">
        <v>61</v>
      </c>
      <c r="AJ221" s="65" t="s">
        <v>72</v>
      </c>
      <c r="AK221" s="65" t="s">
        <v>72</v>
      </c>
      <c r="AL221" s="65" t="s">
        <v>72</v>
      </c>
      <c r="AM221" s="65" t="s">
        <v>61</v>
      </c>
      <c r="AN221" s="62"/>
      <c r="AO221" s="62"/>
      <c r="AP221" s="62"/>
      <c r="AQ221" s="62"/>
      <c r="AR221" s="62"/>
      <c r="AS221" s="62"/>
      <c r="AT221" s="62"/>
      <c r="AU221" s="63"/>
    </row>
    <row r="222" spans="1:47" ht="250.5">
      <c r="A222" s="65" t="s">
        <v>3837</v>
      </c>
      <c r="B222" s="65" t="s">
        <v>3192</v>
      </c>
      <c r="C222" s="65" t="s">
        <v>2458</v>
      </c>
      <c r="D222" s="65" t="s">
        <v>2466</v>
      </c>
      <c r="E222" s="65" t="s">
        <v>2408</v>
      </c>
      <c r="F222" s="65" t="s">
        <v>149</v>
      </c>
      <c r="G222" s="65" t="s">
        <v>3983</v>
      </c>
      <c r="H222" s="65" t="s">
        <v>2453</v>
      </c>
      <c r="I222" s="65" t="s">
        <v>3110</v>
      </c>
      <c r="J222" s="65" t="s">
        <v>3984</v>
      </c>
      <c r="K222" s="65" t="s">
        <v>3992</v>
      </c>
      <c r="L222" s="65" t="s">
        <v>62</v>
      </c>
      <c r="M222" s="65" t="s">
        <v>62</v>
      </c>
      <c r="N222" s="65" t="s">
        <v>62</v>
      </c>
      <c r="O222" s="65" t="s">
        <v>61</v>
      </c>
      <c r="P222" s="65" t="s">
        <v>61</v>
      </c>
      <c r="Q222" s="65" t="s">
        <v>61</v>
      </c>
      <c r="R222" s="65" t="s">
        <v>61</v>
      </c>
      <c r="S222" s="65" t="s">
        <v>61</v>
      </c>
      <c r="T222" s="65" t="s">
        <v>62</v>
      </c>
      <c r="U222" s="65" t="s">
        <v>62</v>
      </c>
      <c r="V222" s="65" t="s">
        <v>62</v>
      </c>
      <c r="W222" s="65" t="s">
        <v>61</v>
      </c>
      <c r="X222" s="65" t="s">
        <v>536</v>
      </c>
      <c r="Y222" s="65" t="s">
        <v>76</v>
      </c>
      <c r="Z222" s="68" t="s">
        <v>3343</v>
      </c>
      <c r="AA222" s="65" t="s">
        <v>62</v>
      </c>
      <c r="AB222" s="65" t="s">
        <v>64</v>
      </c>
      <c r="AC222" s="65" t="s">
        <v>77</v>
      </c>
      <c r="AD222" s="65" t="s">
        <v>3343</v>
      </c>
      <c r="AE222" s="65" t="s">
        <v>62</v>
      </c>
      <c r="AF222" s="65" t="s">
        <v>61</v>
      </c>
      <c r="AG222" s="65" t="s">
        <v>61</v>
      </c>
      <c r="AH222" s="65" t="s">
        <v>61</v>
      </c>
      <c r="AI222" s="65" t="s">
        <v>61</v>
      </c>
      <c r="AJ222" s="65" t="s">
        <v>72</v>
      </c>
      <c r="AK222" s="65" t="s">
        <v>72</v>
      </c>
      <c r="AL222" s="65" t="s">
        <v>72</v>
      </c>
      <c r="AM222" s="65" t="s">
        <v>61</v>
      </c>
      <c r="AN222" s="59"/>
      <c r="AO222" s="59"/>
      <c r="AP222" s="59"/>
      <c r="AQ222" s="59"/>
      <c r="AR222" s="59"/>
      <c r="AS222" s="59"/>
      <c r="AT222" s="59"/>
      <c r="AU222" s="60"/>
    </row>
    <row r="223" spans="1:47" ht="250.5">
      <c r="A223" s="65" t="s">
        <v>3838</v>
      </c>
      <c r="B223" s="65" t="s">
        <v>3187</v>
      </c>
      <c r="C223" s="65" t="s">
        <v>2458</v>
      </c>
      <c r="D223" s="65" t="s">
        <v>2463</v>
      </c>
      <c r="E223" s="65" t="s">
        <v>2408</v>
      </c>
      <c r="F223" s="65" t="s">
        <v>149</v>
      </c>
      <c r="G223" s="65" t="s">
        <v>3983</v>
      </c>
      <c r="H223" s="65" t="s">
        <v>2453</v>
      </c>
      <c r="I223" s="65" t="s">
        <v>3108</v>
      </c>
      <c r="J223" s="65" t="s">
        <v>3984</v>
      </c>
      <c r="K223" s="65" t="s">
        <v>3992</v>
      </c>
      <c r="L223" s="65" t="s">
        <v>62</v>
      </c>
      <c r="M223" s="65" t="s">
        <v>62</v>
      </c>
      <c r="N223" s="65" t="s">
        <v>62</v>
      </c>
      <c r="O223" s="65" t="s">
        <v>61</v>
      </c>
      <c r="P223" s="65" t="s">
        <v>61</v>
      </c>
      <c r="Q223" s="65" t="s">
        <v>61</v>
      </c>
      <c r="R223" s="65" t="s">
        <v>61</v>
      </c>
      <c r="S223" s="65" t="s">
        <v>61</v>
      </c>
      <c r="T223" s="65" t="s">
        <v>62</v>
      </c>
      <c r="U223" s="65" t="s">
        <v>62</v>
      </c>
      <c r="V223" s="65" t="s">
        <v>62</v>
      </c>
      <c r="W223" s="65" t="s">
        <v>61</v>
      </c>
      <c r="X223" s="65" t="s">
        <v>536</v>
      </c>
      <c r="Y223" s="65" t="s">
        <v>1295</v>
      </c>
      <c r="Z223" s="68" t="s">
        <v>3343</v>
      </c>
      <c r="AA223" s="65" t="s">
        <v>62</v>
      </c>
      <c r="AB223" s="65" t="s">
        <v>64</v>
      </c>
      <c r="AC223" s="65" t="s">
        <v>77</v>
      </c>
      <c r="AD223" s="65" t="s">
        <v>3343</v>
      </c>
      <c r="AE223" s="65" t="s">
        <v>62</v>
      </c>
      <c r="AF223" s="65" t="s">
        <v>61</v>
      </c>
      <c r="AG223" s="65" t="s">
        <v>61</v>
      </c>
      <c r="AH223" s="65" t="s">
        <v>61</v>
      </c>
      <c r="AI223" s="65" t="s">
        <v>61</v>
      </c>
      <c r="AJ223" s="65" t="s">
        <v>72</v>
      </c>
      <c r="AK223" s="65" t="s">
        <v>72</v>
      </c>
      <c r="AL223" s="65" t="s">
        <v>72</v>
      </c>
      <c r="AM223" s="65" t="s">
        <v>61</v>
      </c>
      <c r="AN223" s="62"/>
      <c r="AO223" s="62"/>
      <c r="AP223" s="62"/>
      <c r="AQ223" s="62"/>
      <c r="AR223" s="62"/>
      <c r="AS223" s="62"/>
      <c r="AT223" s="62"/>
      <c r="AU223" s="63"/>
    </row>
    <row r="224" spans="1:47" ht="250.5">
      <c r="A224" s="65" t="s">
        <v>3839</v>
      </c>
      <c r="B224" s="65" t="s">
        <v>3186</v>
      </c>
      <c r="C224" s="65" t="s">
        <v>2458</v>
      </c>
      <c r="D224" s="65" t="s">
        <v>2459</v>
      </c>
      <c r="E224" s="65" t="s">
        <v>2408</v>
      </c>
      <c r="F224" s="65" t="s">
        <v>149</v>
      </c>
      <c r="G224" s="65" t="s">
        <v>2704</v>
      </c>
      <c r="H224" s="65" t="s">
        <v>2453</v>
      </c>
      <c r="I224" s="65" t="s">
        <v>3106</v>
      </c>
      <c r="J224" s="65" t="s">
        <v>3984</v>
      </c>
      <c r="K224" s="65" t="s">
        <v>3992</v>
      </c>
      <c r="L224" s="65" t="s">
        <v>62</v>
      </c>
      <c r="M224" s="65" t="s">
        <v>62</v>
      </c>
      <c r="N224" s="65" t="s">
        <v>62</v>
      </c>
      <c r="O224" s="65" t="s">
        <v>61</v>
      </c>
      <c r="P224" s="65" t="s">
        <v>61</v>
      </c>
      <c r="Q224" s="65" t="s">
        <v>61</v>
      </c>
      <c r="R224" s="65" t="s">
        <v>61</v>
      </c>
      <c r="S224" s="65" t="s">
        <v>61</v>
      </c>
      <c r="T224" s="65" t="s">
        <v>62</v>
      </c>
      <c r="U224" s="65" t="s">
        <v>62</v>
      </c>
      <c r="V224" s="65" t="s">
        <v>62</v>
      </c>
      <c r="W224" s="65" t="s">
        <v>61</v>
      </c>
      <c r="X224" s="65" t="s">
        <v>2461</v>
      </c>
      <c r="Y224" s="65" t="s">
        <v>1295</v>
      </c>
      <c r="Z224" s="68" t="s">
        <v>3343</v>
      </c>
      <c r="AA224" s="65" t="s">
        <v>62</v>
      </c>
      <c r="AB224" s="65" t="s">
        <v>64</v>
      </c>
      <c r="AC224" s="65" t="s">
        <v>77</v>
      </c>
      <c r="AD224" s="65" t="s">
        <v>3343</v>
      </c>
      <c r="AE224" s="65" t="s">
        <v>62</v>
      </c>
      <c r="AF224" s="65" t="s">
        <v>61</v>
      </c>
      <c r="AG224" s="65" t="s">
        <v>61</v>
      </c>
      <c r="AH224" s="65" t="s">
        <v>61</v>
      </c>
      <c r="AI224" s="65" t="s">
        <v>61</v>
      </c>
      <c r="AJ224" s="65" t="s">
        <v>72</v>
      </c>
      <c r="AK224" s="65" t="s">
        <v>72</v>
      </c>
      <c r="AL224" s="65" t="s">
        <v>72</v>
      </c>
      <c r="AM224" s="65" t="s">
        <v>61</v>
      </c>
      <c r="AN224" s="59"/>
      <c r="AO224" s="59"/>
      <c r="AP224" s="59"/>
      <c r="AQ224" s="59"/>
      <c r="AR224" s="59"/>
      <c r="AS224" s="59"/>
      <c r="AT224" s="59"/>
      <c r="AU224" s="60"/>
    </row>
    <row r="225" spans="1:47" ht="200.25">
      <c r="A225" s="65" t="s">
        <v>3840</v>
      </c>
      <c r="B225" s="65" t="s">
        <v>3192</v>
      </c>
      <c r="C225" s="65" t="s">
        <v>155</v>
      </c>
      <c r="D225" s="65" t="s">
        <v>163</v>
      </c>
      <c r="E225" s="65" t="s">
        <v>49</v>
      </c>
      <c r="F225" s="65" t="s">
        <v>149</v>
      </c>
      <c r="G225" s="65" t="s">
        <v>3983</v>
      </c>
      <c r="H225" s="65" t="s">
        <v>150</v>
      </c>
      <c r="I225" s="65" t="s">
        <v>164</v>
      </c>
      <c r="J225" s="65" t="s">
        <v>3984</v>
      </c>
      <c r="K225" s="65" t="s">
        <v>3985</v>
      </c>
      <c r="L225" s="65" t="s">
        <v>102</v>
      </c>
      <c r="M225" s="65" t="s">
        <v>62</v>
      </c>
      <c r="N225" s="68" t="s">
        <v>3343</v>
      </c>
      <c r="O225" s="65" t="s">
        <v>62</v>
      </c>
      <c r="P225" s="65" t="s">
        <v>61</v>
      </c>
      <c r="Q225" s="65" t="s">
        <v>61</v>
      </c>
      <c r="R225" s="65" t="s">
        <v>61</v>
      </c>
      <c r="S225" s="65" t="s">
        <v>61</v>
      </c>
      <c r="T225" s="65" t="s">
        <v>62</v>
      </c>
      <c r="U225" s="65" t="s">
        <v>62</v>
      </c>
      <c r="V225" s="65" t="s">
        <v>62</v>
      </c>
      <c r="W225" s="65" t="s">
        <v>61</v>
      </c>
      <c r="X225" s="65" t="s">
        <v>3989</v>
      </c>
      <c r="Y225" s="65" t="s">
        <v>76</v>
      </c>
      <c r="Z225" s="68" t="s">
        <v>3343</v>
      </c>
      <c r="AA225" s="65" t="s">
        <v>62</v>
      </c>
      <c r="AB225" s="65" t="s">
        <v>64</v>
      </c>
      <c r="AC225" s="65" t="s">
        <v>77</v>
      </c>
      <c r="AD225" s="65" t="s">
        <v>3343</v>
      </c>
      <c r="AE225" s="65" t="s">
        <v>62</v>
      </c>
      <c r="AF225" s="65" t="s">
        <v>62</v>
      </c>
      <c r="AG225" s="65" t="s">
        <v>61</v>
      </c>
      <c r="AH225" s="65" t="s">
        <v>3343</v>
      </c>
      <c r="AI225" s="65" t="s">
        <v>62</v>
      </c>
      <c r="AJ225" s="65" t="s">
        <v>162</v>
      </c>
      <c r="AK225" s="65" t="s">
        <v>72</v>
      </c>
      <c r="AL225" s="65" t="s">
        <v>3343</v>
      </c>
      <c r="AM225" s="65" t="s">
        <v>62</v>
      </c>
      <c r="AN225" s="62"/>
      <c r="AO225" s="62"/>
      <c r="AP225" s="62"/>
      <c r="AQ225" s="62"/>
      <c r="AR225" s="62"/>
      <c r="AS225" s="62"/>
      <c r="AT225" s="62"/>
      <c r="AU225" s="63"/>
    </row>
    <row r="226" spans="1:47" ht="200.25">
      <c r="A226" s="65" t="s">
        <v>3842</v>
      </c>
      <c r="B226" s="65" t="s">
        <v>3187</v>
      </c>
      <c r="C226" s="65" t="s">
        <v>155</v>
      </c>
      <c r="D226" s="65" t="s">
        <v>158</v>
      </c>
      <c r="E226" s="65" t="s">
        <v>49</v>
      </c>
      <c r="F226" s="65" t="s">
        <v>149</v>
      </c>
      <c r="G226" s="65" t="s">
        <v>3983</v>
      </c>
      <c r="H226" s="65" t="s">
        <v>150</v>
      </c>
      <c r="I226" s="65" t="s">
        <v>159</v>
      </c>
      <c r="J226" s="65" t="s">
        <v>3984</v>
      </c>
      <c r="K226" s="65" t="s">
        <v>3985</v>
      </c>
      <c r="L226" s="65" t="s">
        <v>102</v>
      </c>
      <c r="M226" s="65" t="s">
        <v>62</v>
      </c>
      <c r="N226" s="68" t="s">
        <v>3343</v>
      </c>
      <c r="O226" s="65" t="s">
        <v>62</v>
      </c>
      <c r="P226" s="65" t="s">
        <v>61</v>
      </c>
      <c r="Q226" s="65" t="s">
        <v>61</v>
      </c>
      <c r="R226" s="65" t="s">
        <v>61</v>
      </c>
      <c r="S226" s="65" t="s">
        <v>61</v>
      </c>
      <c r="T226" s="65" t="s">
        <v>62</v>
      </c>
      <c r="U226" s="65" t="s">
        <v>62</v>
      </c>
      <c r="V226" s="65" t="s">
        <v>62</v>
      </c>
      <c r="W226" s="65" t="s">
        <v>61</v>
      </c>
      <c r="X226" s="65" t="s">
        <v>63</v>
      </c>
      <c r="Y226" s="65" t="s">
        <v>536</v>
      </c>
      <c r="Z226" s="68" t="s">
        <v>3343</v>
      </c>
      <c r="AA226" s="65" t="s">
        <v>62</v>
      </c>
      <c r="AB226" s="65" t="s">
        <v>64</v>
      </c>
      <c r="AC226" s="65" t="s">
        <v>125</v>
      </c>
      <c r="AD226" s="65" t="s">
        <v>3343</v>
      </c>
      <c r="AE226" s="65" t="s">
        <v>62</v>
      </c>
      <c r="AF226" s="65" t="s">
        <v>62</v>
      </c>
      <c r="AG226" s="65" t="s">
        <v>61</v>
      </c>
      <c r="AH226" s="65" t="s">
        <v>3343</v>
      </c>
      <c r="AI226" s="65" t="s">
        <v>62</v>
      </c>
      <c r="AJ226" s="65" t="s">
        <v>162</v>
      </c>
      <c r="AK226" s="65" t="s">
        <v>72</v>
      </c>
      <c r="AL226" s="65" t="s">
        <v>3343</v>
      </c>
      <c r="AM226" s="65" t="s">
        <v>62</v>
      </c>
      <c r="AN226" s="59"/>
      <c r="AO226" s="59"/>
      <c r="AP226" s="59"/>
      <c r="AQ226" s="59"/>
      <c r="AR226" s="59"/>
      <c r="AS226" s="59"/>
      <c r="AT226" s="59"/>
      <c r="AU226" s="60"/>
    </row>
    <row r="227" spans="1:47" ht="183.75">
      <c r="A227" s="65" t="s">
        <v>3845</v>
      </c>
      <c r="B227" s="65" t="s">
        <v>3192</v>
      </c>
      <c r="C227" s="65" t="s">
        <v>1338</v>
      </c>
      <c r="D227" s="65" t="s">
        <v>1346</v>
      </c>
      <c r="E227" s="65" t="s">
        <v>1316</v>
      </c>
      <c r="F227" s="65" t="s">
        <v>149</v>
      </c>
      <c r="G227" s="65" t="s">
        <v>3983</v>
      </c>
      <c r="H227" s="65" t="s">
        <v>1332</v>
      </c>
      <c r="I227" s="65" t="s">
        <v>1347</v>
      </c>
      <c r="J227" s="65" t="s">
        <v>3984</v>
      </c>
      <c r="K227" s="65" t="s">
        <v>3998</v>
      </c>
      <c r="L227" s="65" t="s">
        <v>102</v>
      </c>
      <c r="M227" s="65" t="s">
        <v>62</v>
      </c>
      <c r="N227" s="68" t="s">
        <v>3343</v>
      </c>
      <c r="O227" s="65" t="s">
        <v>62</v>
      </c>
      <c r="P227" s="65" t="s">
        <v>61</v>
      </c>
      <c r="Q227" s="65" t="s">
        <v>61</v>
      </c>
      <c r="R227" s="65" t="s">
        <v>61</v>
      </c>
      <c r="S227" s="65" t="s">
        <v>61</v>
      </c>
      <c r="T227" s="65" t="s">
        <v>62</v>
      </c>
      <c r="U227" s="65" t="s">
        <v>62</v>
      </c>
      <c r="V227" s="65" t="s">
        <v>62</v>
      </c>
      <c r="W227" s="65" t="s">
        <v>61</v>
      </c>
      <c r="X227" s="65" t="s">
        <v>536</v>
      </c>
      <c r="Y227" s="65" t="s">
        <v>76</v>
      </c>
      <c r="Z227" s="68" t="s">
        <v>3343</v>
      </c>
      <c r="AA227" s="65" t="s">
        <v>62</v>
      </c>
      <c r="AB227" s="65" t="s">
        <v>64</v>
      </c>
      <c r="AC227" s="65" t="s">
        <v>64</v>
      </c>
      <c r="AD227" s="65" t="s">
        <v>64</v>
      </c>
      <c r="AE227" s="65" t="s">
        <v>61</v>
      </c>
      <c r="AF227" s="65" t="s">
        <v>62</v>
      </c>
      <c r="AG227" s="65" t="s">
        <v>61</v>
      </c>
      <c r="AH227" s="65" t="s">
        <v>3343</v>
      </c>
      <c r="AI227" s="65" t="s">
        <v>62</v>
      </c>
      <c r="AJ227" s="65" t="s">
        <v>162</v>
      </c>
      <c r="AK227" s="65" t="s">
        <v>72</v>
      </c>
      <c r="AL227" s="65" t="s">
        <v>3343</v>
      </c>
      <c r="AM227" s="65" t="s">
        <v>62</v>
      </c>
      <c r="AN227" s="62"/>
      <c r="AO227" s="62"/>
      <c r="AP227" s="62"/>
      <c r="AQ227" s="62"/>
      <c r="AR227" s="62"/>
      <c r="AS227" s="62"/>
      <c r="AT227" s="62"/>
      <c r="AU227" s="63"/>
    </row>
    <row r="228" spans="1:47" ht="200.25">
      <c r="A228" s="65" t="s">
        <v>3846</v>
      </c>
      <c r="B228" s="65" t="s">
        <v>3187</v>
      </c>
      <c r="C228" s="65" t="s">
        <v>1338</v>
      </c>
      <c r="D228" s="65" t="s">
        <v>1342</v>
      </c>
      <c r="E228" s="65" t="s">
        <v>1316</v>
      </c>
      <c r="F228" s="65" t="s">
        <v>149</v>
      </c>
      <c r="G228" s="65" t="s">
        <v>3983</v>
      </c>
      <c r="H228" s="65" t="s">
        <v>1332</v>
      </c>
      <c r="I228" s="65" t="s">
        <v>1343</v>
      </c>
      <c r="J228" s="65" t="s">
        <v>3984</v>
      </c>
      <c r="K228" s="65" t="s">
        <v>3985</v>
      </c>
      <c r="L228" s="65" t="s">
        <v>102</v>
      </c>
      <c r="M228" s="65" t="s">
        <v>62</v>
      </c>
      <c r="N228" s="68" t="s">
        <v>3343</v>
      </c>
      <c r="O228" s="65" t="s">
        <v>62</v>
      </c>
      <c r="P228" s="65" t="s">
        <v>61</v>
      </c>
      <c r="Q228" s="65" t="s">
        <v>61</v>
      </c>
      <c r="R228" s="65" t="s">
        <v>61</v>
      </c>
      <c r="S228" s="65" t="s">
        <v>61</v>
      </c>
      <c r="T228" s="65" t="s">
        <v>62</v>
      </c>
      <c r="U228" s="65" t="s">
        <v>62</v>
      </c>
      <c r="V228" s="65" t="s">
        <v>62</v>
      </c>
      <c r="W228" s="65" t="s">
        <v>61</v>
      </c>
      <c r="X228" s="65" t="s">
        <v>63</v>
      </c>
      <c r="Y228" s="65" t="s">
        <v>76</v>
      </c>
      <c r="Z228" s="68" t="s">
        <v>3343</v>
      </c>
      <c r="AA228" s="65" t="s">
        <v>62</v>
      </c>
      <c r="AB228" s="65" t="s">
        <v>64</v>
      </c>
      <c r="AC228" s="65" t="s">
        <v>77</v>
      </c>
      <c r="AD228" s="65" t="s">
        <v>3343</v>
      </c>
      <c r="AE228" s="65" t="s">
        <v>62</v>
      </c>
      <c r="AF228" s="65" t="s">
        <v>62</v>
      </c>
      <c r="AG228" s="65" t="s">
        <v>61</v>
      </c>
      <c r="AH228" s="65" t="s">
        <v>3343</v>
      </c>
      <c r="AI228" s="65" t="s">
        <v>62</v>
      </c>
      <c r="AJ228" s="65" t="s">
        <v>162</v>
      </c>
      <c r="AK228" s="65" t="s">
        <v>72</v>
      </c>
      <c r="AL228" s="65" t="s">
        <v>3343</v>
      </c>
      <c r="AM228" s="65" t="s">
        <v>62</v>
      </c>
      <c r="AN228" s="59"/>
      <c r="AO228" s="59"/>
      <c r="AP228" s="59"/>
      <c r="AQ228" s="59"/>
      <c r="AR228" s="59"/>
      <c r="AS228" s="59"/>
      <c r="AT228" s="59"/>
      <c r="AU228" s="60"/>
    </row>
    <row r="229" spans="1:47" ht="168">
      <c r="A229" s="65" t="s">
        <v>3847</v>
      </c>
      <c r="B229" s="65" t="s">
        <v>3192</v>
      </c>
      <c r="C229" s="65" t="s">
        <v>2164</v>
      </c>
      <c r="D229" s="65" t="s">
        <v>1270</v>
      </c>
      <c r="E229" s="65" t="s">
        <v>2120</v>
      </c>
      <c r="F229" s="65" t="s">
        <v>149</v>
      </c>
      <c r="G229" s="65" t="s">
        <v>3983</v>
      </c>
      <c r="H229" s="65" t="s">
        <v>2160</v>
      </c>
      <c r="I229" s="65" t="s">
        <v>2167</v>
      </c>
      <c r="J229" s="65" t="s">
        <v>3984</v>
      </c>
      <c r="K229" s="65" t="s">
        <v>19</v>
      </c>
      <c r="L229" s="65" t="s">
        <v>62</v>
      </c>
      <c r="M229" s="65" t="s">
        <v>62</v>
      </c>
      <c r="N229" s="65" t="s">
        <v>62</v>
      </c>
      <c r="O229" s="65" t="s">
        <v>61</v>
      </c>
      <c r="P229" s="65" t="s">
        <v>61</v>
      </c>
      <c r="Q229" s="65" t="s">
        <v>61</v>
      </c>
      <c r="R229" s="65" t="s">
        <v>61</v>
      </c>
      <c r="S229" s="65" t="s">
        <v>61</v>
      </c>
      <c r="T229" s="65" t="s">
        <v>62</v>
      </c>
      <c r="U229" s="65" t="s">
        <v>62</v>
      </c>
      <c r="V229" s="65" t="s">
        <v>62</v>
      </c>
      <c r="W229" s="65" t="s">
        <v>61</v>
      </c>
      <c r="X229" s="65" t="s">
        <v>76</v>
      </c>
      <c r="Y229" s="65" t="s">
        <v>76</v>
      </c>
      <c r="Z229" s="65" t="s">
        <v>76</v>
      </c>
      <c r="AA229" s="65" t="s">
        <v>61</v>
      </c>
      <c r="AB229" s="65" t="s">
        <v>77</v>
      </c>
      <c r="AC229" s="65" t="s">
        <v>64</v>
      </c>
      <c r="AD229" s="65" t="s">
        <v>3343</v>
      </c>
      <c r="AE229" s="65" t="s">
        <v>62</v>
      </c>
      <c r="AF229" s="65" t="s">
        <v>61</v>
      </c>
      <c r="AG229" s="65" t="s">
        <v>61</v>
      </c>
      <c r="AH229" s="65" t="s">
        <v>61</v>
      </c>
      <c r="AI229" s="65" t="s">
        <v>61</v>
      </c>
      <c r="AJ229" s="65" t="s">
        <v>72</v>
      </c>
      <c r="AK229" s="65" t="s">
        <v>72</v>
      </c>
      <c r="AL229" s="65" t="s">
        <v>72</v>
      </c>
      <c r="AM229" s="65" t="s">
        <v>61</v>
      </c>
      <c r="AN229" s="62"/>
      <c r="AO229" s="62"/>
      <c r="AP229" s="62"/>
      <c r="AQ229" s="62"/>
      <c r="AR229" s="62"/>
      <c r="AS229" s="62"/>
      <c r="AT229" s="62"/>
      <c r="AU229" s="63"/>
    </row>
    <row r="230" spans="1:47" ht="168">
      <c r="A230" s="65" t="s">
        <v>3848</v>
      </c>
      <c r="B230" s="65" t="s">
        <v>3187</v>
      </c>
      <c r="C230" s="65" t="s">
        <v>2164</v>
      </c>
      <c r="D230" s="65" t="s">
        <v>1268</v>
      </c>
      <c r="E230" s="65" t="s">
        <v>2120</v>
      </c>
      <c r="F230" s="65" t="s">
        <v>149</v>
      </c>
      <c r="G230" s="65" t="s">
        <v>3983</v>
      </c>
      <c r="H230" s="65" t="s">
        <v>2160</v>
      </c>
      <c r="I230" s="65" t="s">
        <v>2166</v>
      </c>
      <c r="J230" s="65" t="s">
        <v>3984</v>
      </c>
      <c r="K230" s="65" t="s">
        <v>18</v>
      </c>
      <c r="L230" s="65" t="s">
        <v>62</v>
      </c>
      <c r="M230" s="65" t="s">
        <v>62</v>
      </c>
      <c r="N230" s="65" t="s">
        <v>62</v>
      </c>
      <c r="O230" s="65" t="s">
        <v>61</v>
      </c>
      <c r="P230" s="65" t="s">
        <v>61</v>
      </c>
      <c r="Q230" s="65" t="s">
        <v>61</v>
      </c>
      <c r="R230" s="65" t="s">
        <v>61</v>
      </c>
      <c r="S230" s="65" t="s">
        <v>61</v>
      </c>
      <c r="T230" s="65" t="s">
        <v>62</v>
      </c>
      <c r="U230" s="65" t="s">
        <v>62</v>
      </c>
      <c r="V230" s="65" t="s">
        <v>62</v>
      </c>
      <c r="W230" s="65" t="s">
        <v>61</v>
      </c>
      <c r="X230" s="65" t="s">
        <v>76</v>
      </c>
      <c r="Y230" s="65" t="s">
        <v>2417</v>
      </c>
      <c r="Z230" s="68" t="s">
        <v>3343</v>
      </c>
      <c r="AA230" s="65" t="s">
        <v>62</v>
      </c>
      <c r="AB230" s="65" t="s">
        <v>77</v>
      </c>
      <c r="AC230" s="65" t="s">
        <v>77</v>
      </c>
      <c r="AD230" s="65" t="s">
        <v>77</v>
      </c>
      <c r="AE230" s="65" t="s">
        <v>61</v>
      </c>
      <c r="AF230" s="65" t="s">
        <v>61</v>
      </c>
      <c r="AG230" s="65" t="s">
        <v>61</v>
      </c>
      <c r="AH230" s="65" t="s">
        <v>61</v>
      </c>
      <c r="AI230" s="65" t="s">
        <v>61</v>
      </c>
      <c r="AJ230" s="65" t="s">
        <v>72</v>
      </c>
      <c r="AK230" s="65" t="s">
        <v>72</v>
      </c>
      <c r="AL230" s="65" t="s">
        <v>72</v>
      </c>
      <c r="AM230" s="65" t="s">
        <v>61</v>
      </c>
      <c r="AN230" s="59"/>
      <c r="AO230" s="59"/>
      <c r="AP230" s="59"/>
      <c r="AQ230" s="59"/>
      <c r="AR230" s="59"/>
      <c r="AS230" s="59"/>
      <c r="AT230" s="59"/>
      <c r="AU230" s="60"/>
    </row>
    <row r="231" spans="1:47" ht="168">
      <c r="A231" s="65" t="s">
        <v>3849</v>
      </c>
      <c r="B231" s="65" t="s">
        <v>3186</v>
      </c>
      <c r="C231" s="65" t="s">
        <v>2164</v>
      </c>
      <c r="D231" s="65" t="s">
        <v>1266</v>
      </c>
      <c r="E231" s="65" t="s">
        <v>2120</v>
      </c>
      <c r="F231" s="65" t="s">
        <v>149</v>
      </c>
      <c r="G231" s="65" t="s">
        <v>2704</v>
      </c>
      <c r="H231" s="65" t="s">
        <v>2160</v>
      </c>
      <c r="I231" s="65" t="s">
        <v>2165</v>
      </c>
      <c r="J231" s="65" t="s">
        <v>3984</v>
      </c>
      <c r="K231" s="65" t="s">
        <v>18</v>
      </c>
      <c r="L231" s="65" t="s">
        <v>62</v>
      </c>
      <c r="M231" s="65" t="s">
        <v>62</v>
      </c>
      <c r="N231" s="65" t="s">
        <v>62</v>
      </c>
      <c r="O231" s="65" t="s">
        <v>61</v>
      </c>
      <c r="P231" s="65" t="s">
        <v>61</v>
      </c>
      <c r="Q231" s="65" t="s">
        <v>61</v>
      </c>
      <c r="R231" s="65" t="s">
        <v>61</v>
      </c>
      <c r="S231" s="65" t="s">
        <v>61</v>
      </c>
      <c r="T231" s="65" t="s">
        <v>62</v>
      </c>
      <c r="U231" s="65" t="s">
        <v>62</v>
      </c>
      <c r="V231" s="65" t="s">
        <v>62</v>
      </c>
      <c r="W231" s="65" t="s">
        <v>61</v>
      </c>
      <c r="X231" s="65" t="s">
        <v>76</v>
      </c>
      <c r="Y231" s="65" t="s">
        <v>2417</v>
      </c>
      <c r="Z231" s="68" t="s">
        <v>3343</v>
      </c>
      <c r="AA231" s="65" t="s">
        <v>62</v>
      </c>
      <c r="AB231" s="65" t="s">
        <v>77</v>
      </c>
      <c r="AC231" s="65" t="s">
        <v>77</v>
      </c>
      <c r="AD231" s="65" t="s">
        <v>77</v>
      </c>
      <c r="AE231" s="65" t="s">
        <v>61</v>
      </c>
      <c r="AF231" s="65" t="s">
        <v>61</v>
      </c>
      <c r="AG231" s="65" t="s">
        <v>61</v>
      </c>
      <c r="AH231" s="65" t="s">
        <v>61</v>
      </c>
      <c r="AI231" s="65" t="s">
        <v>61</v>
      </c>
      <c r="AJ231" s="65" t="s">
        <v>72</v>
      </c>
      <c r="AK231" s="65" t="s">
        <v>72</v>
      </c>
      <c r="AL231" s="65" t="s">
        <v>72</v>
      </c>
      <c r="AM231" s="65" t="s">
        <v>61</v>
      </c>
      <c r="AN231" s="62"/>
      <c r="AO231" s="62"/>
      <c r="AP231" s="62"/>
      <c r="AQ231" s="62"/>
      <c r="AR231" s="62"/>
      <c r="AS231" s="62"/>
      <c r="AT231" s="62"/>
      <c r="AU231" s="63"/>
    </row>
    <row r="232" spans="1:47" ht="168">
      <c r="A232" s="65" t="s">
        <v>3852</v>
      </c>
      <c r="B232" s="65" t="s">
        <v>3187</v>
      </c>
      <c r="C232" s="65" t="s">
        <v>530</v>
      </c>
      <c r="D232" s="65" t="s">
        <v>534</v>
      </c>
      <c r="E232" s="65" t="s">
        <v>436</v>
      </c>
      <c r="F232" s="65" t="s">
        <v>149</v>
      </c>
      <c r="G232" s="65" t="s">
        <v>3983</v>
      </c>
      <c r="H232" s="65" t="s">
        <v>525</v>
      </c>
      <c r="I232" s="65" t="s">
        <v>535</v>
      </c>
      <c r="J232" s="65" t="s">
        <v>3984</v>
      </c>
      <c r="K232" s="65" t="s">
        <v>3992</v>
      </c>
      <c r="L232" s="65" t="s">
        <v>62</v>
      </c>
      <c r="M232" s="65" t="s">
        <v>62</v>
      </c>
      <c r="N232" s="65" t="s">
        <v>62</v>
      </c>
      <c r="O232" s="65" t="s">
        <v>61</v>
      </c>
      <c r="P232" s="65" t="s">
        <v>61</v>
      </c>
      <c r="Q232" s="65" t="s">
        <v>61</v>
      </c>
      <c r="R232" s="65" t="s">
        <v>61</v>
      </c>
      <c r="S232" s="65" t="s">
        <v>61</v>
      </c>
      <c r="T232" s="65" t="s">
        <v>62</v>
      </c>
      <c r="U232" s="65" t="s">
        <v>62</v>
      </c>
      <c r="V232" s="65" t="s">
        <v>62</v>
      </c>
      <c r="W232" s="65" t="s">
        <v>61</v>
      </c>
      <c r="X232" s="65" t="s">
        <v>536</v>
      </c>
      <c r="Y232" s="65" t="s">
        <v>3424</v>
      </c>
      <c r="Z232" s="68" t="s">
        <v>3343</v>
      </c>
      <c r="AA232" s="65" t="s">
        <v>62</v>
      </c>
      <c r="AB232" s="65" t="s">
        <v>64</v>
      </c>
      <c r="AC232" s="65" t="s">
        <v>77</v>
      </c>
      <c r="AD232" s="65" t="s">
        <v>3343</v>
      </c>
      <c r="AE232" s="65" t="s">
        <v>62</v>
      </c>
      <c r="AF232" s="65" t="s">
        <v>61</v>
      </c>
      <c r="AG232" s="65" t="s">
        <v>61</v>
      </c>
      <c r="AH232" s="65" t="s">
        <v>61</v>
      </c>
      <c r="AI232" s="65" t="s">
        <v>61</v>
      </c>
      <c r="AJ232" s="65" t="s">
        <v>72</v>
      </c>
      <c r="AK232" s="65" t="s">
        <v>72</v>
      </c>
      <c r="AL232" s="65" t="s">
        <v>72</v>
      </c>
      <c r="AM232" s="65" t="s">
        <v>61</v>
      </c>
      <c r="AN232" s="59"/>
      <c r="AO232" s="59"/>
      <c r="AP232" s="59"/>
      <c r="AQ232" s="59"/>
      <c r="AR232" s="59"/>
      <c r="AS232" s="59"/>
      <c r="AT232" s="59"/>
      <c r="AU232" s="60"/>
    </row>
    <row r="233" spans="1:47" ht="168">
      <c r="A233" s="65" t="s">
        <v>3853</v>
      </c>
      <c r="B233" s="65" t="s">
        <v>3192</v>
      </c>
      <c r="C233" s="65" t="s">
        <v>840</v>
      </c>
      <c r="D233" s="65" t="s">
        <v>847</v>
      </c>
      <c r="E233" s="65" t="s">
        <v>743</v>
      </c>
      <c r="F233" s="65" t="s">
        <v>149</v>
      </c>
      <c r="G233" s="65" t="s">
        <v>3983</v>
      </c>
      <c r="H233" s="65" t="s">
        <v>835</v>
      </c>
      <c r="I233" s="65" t="s">
        <v>848</v>
      </c>
      <c r="J233" s="65" t="s">
        <v>3984</v>
      </c>
      <c r="K233" s="65" t="s">
        <v>20</v>
      </c>
      <c r="L233" s="65" t="s">
        <v>62</v>
      </c>
      <c r="M233" s="65" t="s">
        <v>62</v>
      </c>
      <c r="N233" s="65" t="s">
        <v>62</v>
      </c>
      <c r="O233" s="65" t="s">
        <v>61</v>
      </c>
      <c r="P233" s="65" t="s">
        <v>62</v>
      </c>
      <c r="Q233" s="65" t="s">
        <v>62</v>
      </c>
      <c r="R233" s="65" t="s">
        <v>62</v>
      </c>
      <c r="S233" s="65" t="s">
        <v>61</v>
      </c>
      <c r="T233" s="65" t="s">
        <v>61</v>
      </c>
      <c r="U233" s="65" t="s">
        <v>61</v>
      </c>
      <c r="V233" s="65" t="s">
        <v>61</v>
      </c>
      <c r="W233" s="65" t="s">
        <v>61</v>
      </c>
      <c r="X233" s="65" t="s">
        <v>73</v>
      </c>
      <c r="Y233" s="65"/>
      <c r="Z233" s="68" t="s">
        <v>3343</v>
      </c>
      <c r="AA233" s="65" t="s">
        <v>62</v>
      </c>
      <c r="AB233" s="65" t="s">
        <v>73</v>
      </c>
      <c r="AC233" s="65" t="s">
        <v>73</v>
      </c>
      <c r="AD233" s="65" t="s">
        <v>73</v>
      </c>
      <c r="AE233" s="65" t="s">
        <v>61</v>
      </c>
      <c r="AF233" s="65" t="s">
        <v>62</v>
      </c>
      <c r="AG233" s="65" t="s">
        <v>61</v>
      </c>
      <c r="AH233" s="65" t="s">
        <v>3343</v>
      </c>
      <c r="AI233" s="65" t="s">
        <v>62</v>
      </c>
      <c r="AJ233" s="65" t="s">
        <v>850</v>
      </c>
      <c r="AK233" s="65" t="s">
        <v>850</v>
      </c>
      <c r="AL233" s="65" t="s">
        <v>850</v>
      </c>
      <c r="AM233" s="65" t="s">
        <v>61</v>
      </c>
      <c r="AN233" s="62"/>
      <c r="AO233" s="62"/>
      <c r="AP233" s="62"/>
      <c r="AQ233" s="62"/>
      <c r="AR233" s="62"/>
      <c r="AS233" s="62"/>
      <c r="AT233" s="62"/>
      <c r="AU233" s="63"/>
    </row>
    <row r="234" spans="1:47" ht="216.75">
      <c r="A234" s="65" t="s">
        <v>3855</v>
      </c>
      <c r="B234" s="65" t="s">
        <v>3187</v>
      </c>
      <c r="C234" s="65" t="s">
        <v>840</v>
      </c>
      <c r="D234" s="65" t="s">
        <v>843</v>
      </c>
      <c r="E234" s="65" t="s">
        <v>743</v>
      </c>
      <c r="F234" s="65" t="s">
        <v>149</v>
      </c>
      <c r="G234" s="65" t="s">
        <v>3983</v>
      </c>
      <c r="H234" s="65" t="s">
        <v>835</v>
      </c>
      <c r="I234" s="65" t="s">
        <v>844</v>
      </c>
      <c r="J234" s="65" t="s">
        <v>3984</v>
      </c>
      <c r="K234" s="65" t="s">
        <v>3985</v>
      </c>
      <c r="L234" s="65" t="s">
        <v>61</v>
      </c>
      <c r="M234" s="65" t="s">
        <v>62</v>
      </c>
      <c r="N234" s="68" t="s">
        <v>3343</v>
      </c>
      <c r="O234" s="65" t="s">
        <v>62</v>
      </c>
      <c r="P234" s="65" t="s">
        <v>61</v>
      </c>
      <c r="Q234" s="65" t="s">
        <v>61</v>
      </c>
      <c r="R234" s="65" t="s">
        <v>61</v>
      </c>
      <c r="S234" s="65" t="s">
        <v>61</v>
      </c>
      <c r="T234" s="65" t="s">
        <v>62</v>
      </c>
      <c r="U234" s="65" t="s">
        <v>62</v>
      </c>
      <c r="V234" s="65" t="s">
        <v>62</v>
      </c>
      <c r="W234" s="65" t="s">
        <v>61</v>
      </c>
      <c r="X234" s="65" t="s">
        <v>3856</v>
      </c>
      <c r="Y234" s="65" t="s">
        <v>76</v>
      </c>
      <c r="Z234" s="68" t="s">
        <v>3343</v>
      </c>
      <c r="AA234" s="65" t="s">
        <v>62</v>
      </c>
      <c r="AB234" s="65" t="s">
        <v>64</v>
      </c>
      <c r="AC234" s="65" t="s">
        <v>77</v>
      </c>
      <c r="AD234" s="65" t="s">
        <v>3343</v>
      </c>
      <c r="AE234" s="65" t="s">
        <v>62</v>
      </c>
      <c r="AF234" s="65" t="s">
        <v>62</v>
      </c>
      <c r="AG234" s="65" t="s">
        <v>61</v>
      </c>
      <c r="AH234" s="65" t="s">
        <v>3343</v>
      </c>
      <c r="AI234" s="65" t="s">
        <v>62</v>
      </c>
      <c r="AJ234" s="65" t="s">
        <v>66</v>
      </c>
      <c r="AK234" s="65" t="s">
        <v>72</v>
      </c>
      <c r="AL234" s="65" t="s">
        <v>3343</v>
      </c>
      <c r="AM234" s="65" t="s">
        <v>62</v>
      </c>
      <c r="AN234" s="59"/>
      <c r="AO234" s="59"/>
      <c r="AP234" s="59"/>
      <c r="AQ234" s="59"/>
      <c r="AR234" s="59"/>
      <c r="AS234" s="59"/>
      <c r="AT234" s="59"/>
      <c r="AU234" s="60"/>
    </row>
    <row r="235" spans="1:47" ht="150.75">
      <c r="A235" s="65" t="s">
        <v>3859</v>
      </c>
      <c r="B235" s="65" t="s">
        <v>3186</v>
      </c>
      <c r="C235" s="65" t="s">
        <v>1983</v>
      </c>
      <c r="D235" s="65" t="s">
        <v>1984</v>
      </c>
      <c r="E235" s="65" t="s">
        <v>1962</v>
      </c>
      <c r="F235" s="65" t="s">
        <v>114</v>
      </c>
      <c r="G235" s="65" t="s">
        <v>2694</v>
      </c>
      <c r="H235" s="65" t="s">
        <v>1978</v>
      </c>
      <c r="I235" s="65" t="s">
        <v>1985</v>
      </c>
      <c r="J235" s="65" t="s">
        <v>3984</v>
      </c>
      <c r="K235" s="65" t="s">
        <v>18</v>
      </c>
      <c r="L235" s="65" t="s">
        <v>62</v>
      </c>
      <c r="M235" s="65" t="s">
        <v>62</v>
      </c>
      <c r="N235" s="65" t="s">
        <v>62</v>
      </c>
      <c r="O235" s="65" t="s">
        <v>61</v>
      </c>
      <c r="P235" s="65" t="s">
        <v>61</v>
      </c>
      <c r="Q235" s="65" t="s">
        <v>61</v>
      </c>
      <c r="R235" s="65" t="s">
        <v>61</v>
      </c>
      <c r="S235" s="65" t="s">
        <v>61</v>
      </c>
      <c r="T235" s="65" t="s">
        <v>62</v>
      </c>
      <c r="U235" s="65" t="s">
        <v>62</v>
      </c>
      <c r="V235" s="65" t="s">
        <v>62</v>
      </c>
      <c r="W235" s="65" t="s">
        <v>61</v>
      </c>
      <c r="X235" s="65" t="s">
        <v>76</v>
      </c>
      <c r="Y235" s="65" t="s">
        <v>2688</v>
      </c>
      <c r="Z235" s="68" t="s">
        <v>3343</v>
      </c>
      <c r="AA235" s="65" t="s">
        <v>62</v>
      </c>
      <c r="AB235" s="65" t="s">
        <v>77</v>
      </c>
      <c r="AC235" s="65" t="s">
        <v>77</v>
      </c>
      <c r="AD235" s="65" t="s">
        <v>77</v>
      </c>
      <c r="AE235" s="65" t="s">
        <v>61</v>
      </c>
      <c r="AF235" s="65" t="s">
        <v>61</v>
      </c>
      <c r="AG235" s="65" t="s">
        <v>61</v>
      </c>
      <c r="AH235" s="65" t="s">
        <v>61</v>
      </c>
      <c r="AI235" s="65" t="s">
        <v>61</v>
      </c>
      <c r="AJ235" s="65" t="s">
        <v>72</v>
      </c>
      <c r="AK235" s="65" t="s">
        <v>72</v>
      </c>
      <c r="AL235" s="65" t="s">
        <v>72</v>
      </c>
      <c r="AM235" s="65" t="s">
        <v>61</v>
      </c>
      <c r="AN235" s="62"/>
      <c r="AO235" s="62"/>
      <c r="AP235" s="62"/>
      <c r="AQ235" s="62"/>
      <c r="AR235" s="62"/>
      <c r="AS235" s="62"/>
      <c r="AT235" s="62"/>
      <c r="AU235" s="63"/>
    </row>
    <row r="236" spans="1:47" ht="200.25">
      <c r="A236" s="65" t="s">
        <v>3865</v>
      </c>
      <c r="B236" s="65" t="s">
        <v>3186</v>
      </c>
      <c r="C236" s="65" t="s">
        <v>985</v>
      </c>
      <c r="D236" s="65" t="s">
        <v>986</v>
      </c>
      <c r="E236" s="65" t="s">
        <v>977</v>
      </c>
      <c r="F236" s="65" t="s">
        <v>149</v>
      </c>
      <c r="G236" s="65" t="s">
        <v>2704</v>
      </c>
      <c r="H236" s="65" t="s">
        <v>979</v>
      </c>
      <c r="I236" s="65" t="s">
        <v>987</v>
      </c>
      <c r="J236" s="65" t="s">
        <v>3984</v>
      </c>
      <c r="K236" s="65" t="s">
        <v>3985</v>
      </c>
      <c r="L236" s="65" t="s">
        <v>62</v>
      </c>
      <c r="M236" s="65" t="s">
        <v>61</v>
      </c>
      <c r="N236" s="68" t="s">
        <v>3343</v>
      </c>
      <c r="O236" s="65" t="s">
        <v>62</v>
      </c>
      <c r="P236" s="65" t="s">
        <v>61</v>
      </c>
      <c r="Q236" s="65" t="s">
        <v>61</v>
      </c>
      <c r="R236" s="65" t="s">
        <v>61</v>
      </c>
      <c r="S236" s="65" t="s">
        <v>61</v>
      </c>
      <c r="T236" s="65" t="s">
        <v>62</v>
      </c>
      <c r="U236" s="65" t="s">
        <v>62</v>
      </c>
      <c r="V236" s="65" t="s">
        <v>62</v>
      </c>
      <c r="W236" s="65" t="s">
        <v>61</v>
      </c>
      <c r="X236" s="65" t="s">
        <v>76</v>
      </c>
      <c r="Y236" s="65" t="s">
        <v>4022</v>
      </c>
      <c r="Z236" s="68" t="s">
        <v>3343</v>
      </c>
      <c r="AA236" s="65" t="s">
        <v>62</v>
      </c>
      <c r="AB236" s="65" t="s">
        <v>77</v>
      </c>
      <c r="AC236" s="65" t="s">
        <v>64</v>
      </c>
      <c r="AD236" s="65" t="s">
        <v>3343</v>
      </c>
      <c r="AE236" s="65" t="s">
        <v>62</v>
      </c>
      <c r="AF236" s="65" t="s">
        <v>61</v>
      </c>
      <c r="AG236" s="65" t="s">
        <v>62</v>
      </c>
      <c r="AH236" s="65" t="s">
        <v>3343</v>
      </c>
      <c r="AI236" s="65" t="s">
        <v>62</v>
      </c>
      <c r="AJ236" s="65" t="s">
        <v>72</v>
      </c>
      <c r="AK236" s="65" t="s">
        <v>66</v>
      </c>
      <c r="AL236" s="65" t="s">
        <v>3343</v>
      </c>
      <c r="AM236" s="65" t="s">
        <v>62</v>
      </c>
      <c r="AN236" s="59"/>
      <c r="AO236" s="59"/>
      <c r="AP236" s="59"/>
      <c r="AQ236" s="59"/>
      <c r="AR236" s="59"/>
      <c r="AS236" s="59"/>
      <c r="AT236" s="59"/>
      <c r="AU236" s="60"/>
    </row>
    <row r="237" spans="1:47" ht="200.25">
      <c r="A237" s="65" t="s">
        <v>3866</v>
      </c>
      <c r="B237" s="65" t="s">
        <v>3187</v>
      </c>
      <c r="C237" s="65" t="s">
        <v>985</v>
      </c>
      <c r="D237" s="65" t="s">
        <v>961</v>
      </c>
      <c r="E237" s="65" t="s">
        <v>977</v>
      </c>
      <c r="F237" s="65" t="s">
        <v>149</v>
      </c>
      <c r="G237" s="65" t="s">
        <v>3983</v>
      </c>
      <c r="H237" s="65" t="s">
        <v>979</v>
      </c>
      <c r="I237" s="65" t="s">
        <v>1011</v>
      </c>
      <c r="J237" s="65" t="s">
        <v>3984</v>
      </c>
      <c r="K237" s="65" t="s">
        <v>3985</v>
      </c>
      <c r="L237" s="65" t="s">
        <v>102</v>
      </c>
      <c r="M237" s="65" t="s">
        <v>62</v>
      </c>
      <c r="N237" s="68" t="s">
        <v>3343</v>
      </c>
      <c r="O237" s="65" t="s">
        <v>62</v>
      </c>
      <c r="P237" s="65" t="s">
        <v>61</v>
      </c>
      <c r="Q237" s="65" t="s">
        <v>61</v>
      </c>
      <c r="R237" s="65" t="s">
        <v>61</v>
      </c>
      <c r="S237" s="65" t="s">
        <v>61</v>
      </c>
      <c r="T237" s="65" t="s">
        <v>62</v>
      </c>
      <c r="U237" s="65" t="s">
        <v>62</v>
      </c>
      <c r="V237" s="65" t="s">
        <v>62</v>
      </c>
      <c r="W237" s="65" t="s">
        <v>61</v>
      </c>
      <c r="X237" s="65" t="s">
        <v>138</v>
      </c>
      <c r="Y237" s="65" t="s">
        <v>76</v>
      </c>
      <c r="Z237" s="68" t="s">
        <v>3343</v>
      </c>
      <c r="AA237" s="65" t="s">
        <v>62</v>
      </c>
      <c r="AB237" s="65" t="s">
        <v>125</v>
      </c>
      <c r="AC237" s="65" t="s">
        <v>77</v>
      </c>
      <c r="AD237" s="65" t="s">
        <v>3343</v>
      </c>
      <c r="AE237" s="65" t="s">
        <v>62</v>
      </c>
      <c r="AF237" s="65" t="s">
        <v>62</v>
      </c>
      <c r="AG237" s="65" t="s">
        <v>61</v>
      </c>
      <c r="AH237" s="65" t="s">
        <v>3343</v>
      </c>
      <c r="AI237" s="65" t="s">
        <v>62</v>
      </c>
      <c r="AJ237" s="65" t="s">
        <v>162</v>
      </c>
      <c r="AK237" s="65" t="s">
        <v>72</v>
      </c>
      <c r="AL237" s="65" t="s">
        <v>3343</v>
      </c>
      <c r="AM237" s="65" t="s">
        <v>62</v>
      </c>
      <c r="AN237" s="62"/>
      <c r="AO237" s="62"/>
      <c r="AP237" s="62"/>
      <c r="AQ237" s="62"/>
      <c r="AR237" s="62"/>
      <c r="AS237" s="62"/>
      <c r="AT237" s="62"/>
      <c r="AU237" s="63"/>
    </row>
    <row r="238" spans="1:47" ht="200.25">
      <c r="A238" s="65" t="s">
        <v>3867</v>
      </c>
      <c r="B238" s="65" t="s">
        <v>3187</v>
      </c>
      <c r="C238" s="65" t="s">
        <v>985</v>
      </c>
      <c r="D238" s="65" t="s">
        <v>988</v>
      </c>
      <c r="E238" s="65" t="s">
        <v>977</v>
      </c>
      <c r="F238" s="65" t="s">
        <v>149</v>
      </c>
      <c r="G238" s="65" t="s">
        <v>3983</v>
      </c>
      <c r="H238" s="65" t="s">
        <v>979</v>
      </c>
      <c r="I238" s="65" t="s">
        <v>989</v>
      </c>
      <c r="J238" s="65" t="s">
        <v>3984</v>
      </c>
      <c r="K238" s="65" t="s">
        <v>3985</v>
      </c>
      <c r="L238" s="65" t="s">
        <v>102</v>
      </c>
      <c r="M238" s="65" t="s">
        <v>62</v>
      </c>
      <c r="N238" s="68" t="s">
        <v>3343</v>
      </c>
      <c r="O238" s="65" t="s">
        <v>62</v>
      </c>
      <c r="P238" s="65" t="s">
        <v>61</v>
      </c>
      <c r="Q238" s="65" t="s">
        <v>61</v>
      </c>
      <c r="R238" s="65" t="s">
        <v>61</v>
      </c>
      <c r="S238" s="65" t="s">
        <v>61</v>
      </c>
      <c r="T238" s="65" t="s">
        <v>62</v>
      </c>
      <c r="U238" s="65" t="s">
        <v>62</v>
      </c>
      <c r="V238" s="65" t="s">
        <v>62</v>
      </c>
      <c r="W238" s="65" t="s">
        <v>61</v>
      </c>
      <c r="X238" s="65" t="s">
        <v>63</v>
      </c>
      <c r="Y238" s="65" t="s">
        <v>76</v>
      </c>
      <c r="Z238" s="68" t="s">
        <v>3343</v>
      </c>
      <c r="AA238" s="65" t="s">
        <v>62</v>
      </c>
      <c r="AB238" s="65" t="s">
        <v>64</v>
      </c>
      <c r="AC238" s="65" t="s">
        <v>77</v>
      </c>
      <c r="AD238" s="65" t="s">
        <v>3343</v>
      </c>
      <c r="AE238" s="65" t="s">
        <v>62</v>
      </c>
      <c r="AF238" s="65" t="s">
        <v>62</v>
      </c>
      <c r="AG238" s="65" t="s">
        <v>61</v>
      </c>
      <c r="AH238" s="65" t="s">
        <v>3343</v>
      </c>
      <c r="AI238" s="65" t="s">
        <v>62</v>
      </c>
      <c r="AJ238" s="65" t="s">
        <v>162</v>
      </c>
      <c r="AK238" s="65" t="s">
        <v>72</v>
      </c>
      <c r="AL238" s="65" t="s">
        <v>3343</v>
      </c>
      <c r="AM238" s="65" t="s">
        <v>62</v>
      </c>
      <c r="AN238" s="59"/>
      <c r="AO238" s="59"/>
      <c r="AP238" s="59"/>
      <c r="AQ238" s="59"/>
      <c r="AR238" s="59"/>
      <c r="AS238" s="59"/>
      <c r="AT238" s="59"/>
      <c r="AU238" s="60"/>
    </row>
    <row r="239" spans="1:47" ht="200.25">
      <c r="A239" s="65" t="s">
        <v>3869</v>
      </c>
      <c r="B239" s="65" t="s">
        <v>3187</v>
      </c>
      <c r="C239" s="65" t="s">
        <v>985</v>
      </c>
      <c r="D239" s="65" t="s">
        <v>1004</v>
      </c>
      <c r="E239" s="65" t="s">
        <v>977</v>
      </c>
      <c r="F239" s="65" t="s">
        <v>149</v>
      </c>
      <c r="G239" s="65" t="s">
        <v>3983</v>
      </c>
      <c r="H239" s="65" t="s">
        <v>979</v>
      </c>
      <c r="I239" s="65" t="s">
        <v>1005</v>
      </c>
      <c r="J239" s="65" t="s">
        <v>3984</v>
      </c>
      <c r="K239" s="65" t="s">
        <v>3985</v>
      </c>
      <c r="L239" s="65" t="s">
        <v>102</v>
      </c>
      <c r="M239" s="65" t="s">
        <v>62</v>
      </c>
      <c r="N239" s="68" t="s">
        <v>3343</v>
      </c>
      <c r="O239" s="65" t="s">
        <v>62</v>
      </c>
      <c r="P239" s="65" t="s">
        <v>61</v>
      </c>
      <c r="Q239" s="65" t="s">
        <v>61</v>
      </c>
      <c r="R239" s="65" t="s">
        <v>61</v>
      </c>
      <c r="S239" s="65" t="s">
        <v>61</v>
      </c>
      <c r="T239" s="65" t="s">
        <v>62</v>
      </c>
      <c r="U239" s="65" t="s">
        <v>62</v>
      </c>
      <c r="V239" s="65" t="s">
        <v>62</v>
      </c>
      <c r="W239" s="65" t="s">
        <v>61</v>
      </c>
      <c r="X239" s="65" t="s">
        <v>63</v>
      </c>
      <c r="Y239" s="65" t="s">
        <v>222</v>
      </c>
      <c r="Z239" s="68" t="s">
        <v>3343</v>
      </c>
      <c r="AA239" s="65" t="s">
        <v>62</v>
      </c>
      <c r="AB239" s="65" t="s">
        <v>64</v>
      </c>
      <c r="AC239" s="65" t="s">
        <v>77</v>
      </c>
      <c r="AD239" s="65" t="s">
        <v>3343</v>
      </c>
      <c r="AE239" s="65" t="s">
        <v>62</v>
      </c>
      <c r="AF239" s="65" t="s">
        <v>62</v>
      </c>
      <c r="AG239" s="65" t="s">
        <v>61</v>
      </c>
      <c r="AH239" s="65" t="s">
        <v>3343</v>
      </c>
      <c r="AI239" s="65" t="s">
        <v>62</v>
      </c>
      <c r="AJ239" s="65" t="s">
        <v>162</v>
      </c>
      <c r="AK239" s="65" t="s">
        <v>72</v>
      </c>
      <c r="AL239" s="65" t="s">
        <v>3343</v>
      </c>
      <c r="AM239" s="65" t="s">
        <v>62</v>
      </c>
      <c r="AN239" s="62"/>
      <c r="AO239" s="62"/>
      <c r="AP239" s="62"/>
      <c r="AQ239" s="62"/>
      <c r="AR239" s="62"/>
      <c r="AS239" s="62"/>
      <c r="AT239" s="62"/>
      <c r="AU239" s="63"/>
    </row>
    <row r="240" spans="1:47" ht="168">
      <c r="A240" s="65" t="s">
        <v>3233</v>
      </c>
      <c r="B240" s="65" t="s">
        <v>3186</v>
      </c>
      <c r="C240" s="65" t="s">
        <v>985</v>
      </c>
      <c r="D240" s="65" t="s">
        <v>994</v>
      </c>
      <c r="E240" s="65" t="s">
        <v>977</v>
      </c>
      <c r="F240" s="65" t="s">
        <v>149</v>
      </c>
      <c r="G240" s="65" t="s">
        <v>2704</v>
      </c>
      <c r="H240" s="65" t="s">
        <v>979</v>
      </c>
      <c r="I240" s="65" t="s">
        <v>995</v>
      </c>
      <c r="J240" s="65" t="s">
        <v>3984</v>
      </c>
      <c r="K240" s="65" t="s">
        <v>20</v>
      </c>
      <c r="L240" s="65" t="s">
        <v>62</v>
      </c>
      <c r="M240" s="65" t="s">
        <v>62</v>
      </c>
      <c r="N240" s="65" t="s">
        <v>62</v>
      </c>
      <c r="O240" s="65" t="s">
        <v>61</v>
      </c>
      <c r="P240" s="65" t="s">
        <v>61</v>
      </c>
      <c r="Q240" s="65" t="s">
        <v>61</v>
      </c>
      <c r="R240" s="65" t="s">
        <v>61</v>
      </c>
      <c r="S240" s="65" t="s">
        <v>61</v>
      </c>
      <c r="T240" s="65" t="s">
        <v>62</v>
      </c>
      <c r="U240" s="65" t="s">
        <v>62</v>
      </c>
      <c r="V240" s="65" t="s">
        <v>62</v>
      </c>
      <c r="W240" s="65" t="s">
        <v>61</v>
      </c>
      <c r="X240" s="65" t="s">
        <v>76</v>
      </c>
      <c r="Y240" s="65" t="s">
        <v>76</v>
      </c>
      <c r="Z240" s="65" t="s">
        <v>76</v>
      </c>
      <c r="AA240" s="65" t="s">
        <v>61</v>
      </c>
      <c r="AB240" s="65" t="s">
        <v>77</v>
      </c>
      <c r="AC240" s="65" t="s">
        <v>77</v>
      </c>
      <c r="AD240" s="65" t="s">
        <v>77</v>
      </c>
      <c r="AE240" s="65" t="s">
        <v>61</v>
      </c>
      <c r="AF240" s="65" t="s">
        <v>61</v>
      </c>
      <c r="AG240" s="65" t="s">
        <v>2681</v>
      </c>
      <c r="AH240" s="65" t="s">
        <v>3343</v>
      </c>
      <c r="AI240" s="65" t="s">
        <v>62</v>
      </c>
      <c r="AJ240" s="65" t="s">
        <v>72</v>
      </c>
      <c r="AK240" s="65" t="s">
        <v>72</v>
      </c>
      <c r="AL240" s="65" t="s">
        <v>72</v>
      </c>
      <c r="AM240" s="65" t="s">
        <v>61</v>
      </c>
      <c r="AN240" s="59"/>
      <c r="AO240" s="59"/>
      <c r="AP240" s="59"/>
      <c r="AQ240" s="59"/>
      <c r="AR240" s="59"/>
      <c r="AS240" s="59"/>
      <c r="AT240" s="59"/>
      <c r="AU240" s="60"/>
    </row>
    <row r="241" spans="1:47" ht="168">
      <c r="A241" s="65" t="s">
        <v>3243</v>
      </c>
      <c r="B241" s="65" t="s">
        <v>3187</v>
      </c>
      <c r="C241" s="65" t="s">
        <v>677</v>
      </c>
      <c r="D241" s="65" t="s">
        <v>682</v>
      </c>
      <c r="E241" s="65" t="s">
        <v>600</v>
      </c>
      <c r="F241" s="65" t="s">
        <v>149</v>
      </c>
      <c r="G241" s="65" t="s">
        <v>3983</v>
      </c>
      <c r="H241" s="65" t="s">
        <v>672</v>
      </c>
      <c r="I241" s="65" t="s">
        <v>683</v>
      </c>
      <c r="J241" s="65" t="s">
        <v>3984</v>
      </c>
      <c r="K241" s="65" t="s">
        <v>4000</v>
      </c>
      <c r="L241" s="65" t="s">
        <v>62</v>
      </c>
      <c r="M241" s="65" t="s">
        <v>62</v>
      </c>
      <c r="N241" s="65" t="s">
        <v>62</v>
      </c>
      <c r="O241" s="65" t="s">
        <v>61</v>
      </c>
      <c r="P241" s="65" t="s">
        <v>61</v>
      </c>
      <c r="Q241" s="65">
        <v>1</v>
      </c>
      <c r="R241" s="68" t="s">
        <v>3343</v>
      </c>
      <c r="S241" s="65" t="s">
        <v>62</v>
      </c>
      <c r="T241" s="65" t="s">
        <v>62</v>
      </c>
      <c r="U241" s="65">
        <v>2</v>
      </c>
      <c r="V241" s="68" t="s">
        <v>3343</v>
      </c>
      <c r="W241" s="65" t="s">
        <v>62</v>
      </c>
      <c r="X241" s="65" t="s">
        <v>76</v>
      </c>
      <c r="Y241" s="65" t="s">
        <v>76</v>
      </c>
      <c r="Z241" s="65" t="s">
        <v>76</v>
      </c>
      <c r="AA241" s="65" t="s">
        <v>61</v>
      </c>
      <c r="AB241" s="65" t="s">
        <v>77</v>
      </c>
      <c r="AC241" s="65" t="s">
        <v>77</v>
      </c>
      <c r="AD241" s="65" t="s">
        <v>77</v>
      </c>
      <c r="AE241" s="65" t="s">
        <v>61</v>
      </c>
      <c r="AF241" s="65" t="s">
        <v>61</v>
      </c>
      <c r="AG241" s="65" t="s">
        <v>61</v>
      </c>
      <c r="AH241" s="65" t="s">
        <v>61</v>
      </c>
      <c r="AI241" s="65" t="s">
        <v>61</v>
      </c>
      <c r="AJ241" s="65" t="s">
        <v>72</v>
      </c>
      <c r="AK241" s="65" t="s">
        <v>72</v>
      </c>
      <c r="AL241" s="65" t="s">
        <v>72</v>
      </c>
      <c r="AM241" s="65" t="s">
        <v>61</v>
      </c>
      <c r="AN241" s="62"/>
      <c r="AO241" s="62"/>
      <c r="AP241" s="62"/>
      <c r="AQ241" s="62"/>
      <c r="AR241" s="62"/>
      <c r="AS241" s="62"/>
      <c r="AT241" s="62"/>
      <c r="AU241" s="63"/>
    </row>
    <row r="242" spans="1:47" ht="168">
      <c r="A242" s="65" t="s">
        <v>3872</v>
      </c>
      <c r="B242" s="65" t="s">
        <v>3186</v>
      </c>
      <c r="C242" s="65" t="s">
        <v>677</v>
      </c>
      <c r="D242" s="65" t="s">
        <v>678</v>
      </c>
      <c r="E242" s="65" t="s">
        <v>600</v>
      </c>
      <c r="F242" s="65" t="s">
        <v>149</v>
      </c>
      <c r="G242" s="65" t="s">
        <v>2704</v>
      </c>
      <c r="H242" s="65" t="s">
        <v>672</v>
      </c>
      <c r="I242" s="65" t="s">
        <v>679</v>
      </c>
      <c r="J242" s="65" t="s">
        <v>3984</v>
      </c>
      <c r="K242" s="65" t="s">
        <v>3992</v>
      </c>
      <c r="L242" s="65" t="s">
        <v>62</v>
      </c>
      <c r="M242" s="65" t="s">
        <v>62</v>
      </c>
      <c r="N242" s="65" t="s">
        <v>62</v>
      </c>
      <c r="O242" s="65" t="s">
        <v>61</v>
      </c>
      <c r="P242" s="65" t="s">
        <v>61</v>
      </c>
      <c r="Q242" s="65" t="s">
        <v>61</v>
      </c>
      <c r="R242" s="65" t="s">
        <v>61</v>
      </c>
      <c r="S242" s="65" t="s">
        <v>61</v>
      </c>
      <c r="T242" s="65" t="s">
        <v>62</v>
      </c>
      <c r="U242" s="65" t="s">
        <v>62</v>
      </c>
      <c r="V242" s="65" t="s">
        <v>62</v>
      </c>
      <c r="W242" s="65" t="s">
        <v>61</v>
      </c>
      <c r="X242" s="65" t="s">
        <v>3449</v>
      </c>
      <c r="Y242" s="65" t="s">
        <v>76</v>
      </c>
      <c r="Z242" s="68" t="s">
        <v>3343</v>
      </c>
      <c r="AA242" s="65" t="s">
        <v>62</v>
      </c>
      <c r="AB242" s="65" t="s">
        <v>125</v>
      </c>
      <c r="AC242" s="65" t="s">
        <v>77</v>
      </c>
      <c r="AD242" s="65" t="s">
        <v>3343</v>
      </c>
      <c r="AE242" s="65" t="s">
        <v>62</v>
      </c>
      <c r="AF242" s="65" t="s">
        <v>61</v>
      </c>
      <c r="AG242" s="65" t="s">
        <v>61</v>
      </c>
      <c r="AH242" s="65" t="s">
        <v>61</v>
      </c>
      <c r="AI242" s="65" t="s">
        <v>61</v>
      </c>
      <c r="AJ242" s="65" t="s">
        <v>72</v>
      </c>
      <c r="AK242" s="65" t="s">
        <v>72</v>
      </c>
      <c r="AL242" s="65" t="s">
        <v>72</v>
      </c>
      <c r="AM242" s="65" t="s">
        <v>61</v>
      </c>
      <c r="AN242" s="59"/>
      <c r="AO242" s="59"/>
      <c r="AP242" s="59"/>
      <c r="AQ242" s="59"/>
      <c r="AR242" s="59"/>
      <c r="AS242" s="59"/>
      <c r="AT242" s="59"/>
      <c r="AU242" s="60"/>
    </row>
    <row r="243" spans="1:47" ht="168">
      <c r="A243" s="65" t="s">
        <v>3873</v>
      </c>
      <c r="B243" s="65" t="s">
        <v>3192</v>
      </c>
      <c r="C243" s="65" t="s">
        <v>487</v>
      </c>
      <c r="D243" s="65" t="s">
        <v>494</v>
      </c>
      <c r="E243" s="65" t="s">
        <v>436</v>
      </c>
      <c r="F243" s="65" t="s">
        <v>80</v>
      </c>
      <c r="G243" s="65" t="s">
        <v>3983</v>
      </c>
      <c r="H243" s="65" t="s">
        <v>482</v>
      </c>
      <c r="I243" s="65" t="s">
        <v>495</v>
      </c>
      <c r="J243" s="65" t="s">
        <v>3984</v>
      </c>
      <c r="K243" s="65" t="s">
        <v>3990</v>
      </c>
      <c r="L243" s="65" t="s">
        <v>102</v>
      </c>
      <c r="M243" s="65" t="s">
        <v>61</v>
      </c>
      <c r="N243" s="68" t="s">
        <v>3343</v>
      </c>
      <c r="O243" s="65" t="s">
        <v>62</v>
      </c>
      <c r="P243" s="65" t="s">
        <v>61</v>
      </c>
      <c r="Q243" s="65" t="s">
        <v>61</v>
      </c>
      <c r="R243" s="65" t="s">
        <v>61</v>
      </c>
      <c r="S243" s="65" t="s">
        <v>61</v>
      </c>
      <c r="T243" s="65" t="s">
        <v>62</v>
      </c>
      <c r="U243" s="65" t="s">
        <v>62</v>
      </c>
      <c r="V243" s="65" t="s">
        <v>62</v>
      </c>
      <c r="W243" s="65" t="s">
        <v>61</v>
      </c>
      <c r="X243" s="65" t="s">
        <v>138</v>
      </c>
      <c r="Y243" s="65" t="s">
        <v>138</v>
      </c>
      <c r="Z243" s="65" t="s">
        <v>138</v>
      </c>
      <c r="AA243" s="65" t="s">
        <v>61</v>
      </c>
      <c r="AB243" s="65" t="s">
        <v>77</v>
      </c>
      <c r="AC243" s="65" t="s">
        <v>64</v>
      </c>
      <c r="AD243" s="65" t="s">
        <v>3343</v>
      </c>
      <c r="AE243" s="65" t="s">
        <v>62</v>
      </c>
      <c r="AF243" s="65" t="s">
        <v>62</v>
      </c>
      <c r="AG243" s="65" t="s">
        <v>62</v>
      </c>
      <c r="AH243" s="65" t="s">
        <v>62</v>
      </c>
      <c r="AI243" s="65" t="s">
        <v>61</v>
      </c>
      <c r="AJ243" s="65" t="s">
        <v>162</v>
      </c>
      <c r="AK243" s="65" t="s">
        <v>66</v>
      </c>
      <c r="AL243" s="65" t="s">
        <v>3343</v>
      </c>
      <c r="AM243" s="65" t="s">
        <v>62</v>
      </c>
      <c r="AN243" s="62"/>
      <c r="AO243" s="62"/>
      <c r="AP243" s="62"/>
      <c r="AQ243" s="62"/>
      <c r="AR243" s="62"/>
      <c r="AS243" s="62"/>
      <c r="AT243" s="62"/>
      <c r="AU243" s="63"/>
    </row>
    <row r="244" spans="1:47" ht="168">
      <c r="A244" s="65" t="s">
        <v>3874</v>
      </c>
      <c r="B244" s="65" t="s">
        <v>3187</v>
      </c>
      <c r="C244" s="65" t="s">
        <v>487</v>
      </c>
      <c r="D244" s="65" t="s">
        <v>491</v>
      </c>
      <c r="E244" s="65" t="s">
        <v>436</v>
      </c>
      <c r="F244" s="65" t="s">
        <v>80</v>
      </c>
      <c r="G244" s="65" t="s">
        <v>3983</v>
      </c>
      <c r="H244" s="65" t="s">
        <v>482</v>
      </c>
      <c r="I244" s="65" t="s">
        <v>492</v>
      </c>
      <c r="J244" s="65" t="s">
        <v>3984</v>
      </c>
      <c r="K244" s="65" t="s">
        <v>4023</v>
      </c>
      <c r="L244" s="65" t="s">
        <v>102</v>
      </c>
      <c r="M244" s="65" t="s">
        <v>61</v>
      </c>
      <c r="N244" s="68" t="s">
        <v>3343</v>
      </c>
      <c r="O244" s="65" t="s">
        <v>62</v>
      </c>
      <c r="P244" s="65" t="s">
        <v>61</v>
      </c>
      <c r="Q244" s="65" t="s">
        <v>61</v>
      </c>
      <c r="R244" s="65" t="s">
        <v>61</v>
      </c>
      <c r="S244" s="65" t="s">
        <v>61</v>
      </c>
      <c r="T244" s="65" t="s">
        <v>62</v>
      </c>
      <c r="U244" s="65" t="s">
        <v>62</v>
      </c>
      <c r="V244" s="65" t="s">
        <v>62</v>
      </c>
      <c r="W244" s="65" t="s">
        <v>61</v>
      </c>
      <c r="X244" s="65" t="s">
        <v>138</v>
      </c>
      <c r="Y244" s="65" t="s">
        <v>3449</v>
      </c>
      <c r="Z244" s="68" t="s">
        <v>3343</v>
      </c>
      <c r="AA244" s="65" t="s">
        <v>62</v>
      </c>
      <c r="AB244" s="65" t="s">
        <v>77</v>
      </c>
      <c r="AC244" s="65" t="s">
        <v>77</v>
      </c>
      <c r="AD244" s="65" t="s">
        <v>77</v>
      </c>
      <c r="AE244" s="65" t="s">
        <v>61</v>
      </c>
      <c r="AF244" s="65" t="s">
        <v>62</v>
      </c>
      <c r="AG244" s="65" t="s">
        <v>62</v>
      </c>
      <c r="AH244" s="65" t="s">
        <v>62</v>
      </c>
      <c r="AI244" s="65" t="s">
        <v>61</v>
      </c>
      <c r="AJ244" s="65" t="s">
        <v>162</v>
      </c>
      <c r="AK244" s="65" t="s">
        <v>72</v>
      </c>
      <c r="AL244" s="65" t="s">
        <v>3343</v>
      </c>
      <c r="AM244" s="65" t="s">
        <v>62</v>
      </c>
      <c r="AN244" s="59"/>
      <c r="AO244" s="59"/>
      <c r="AP244" s="59"/>
      <c r="AQ244" s="59"/>
      <c r="AR244" s="59"/>
      <c r="AS244" s="59"/>
      <c r="AT244" s="59"/>
      <c r="AU244" s="60"/>
    </row>
    <row r="245" spans="1:47" ht="183.75">
      <c r="A245" s="65" t="s">
        <v>3875</v>
      </c>
      <c r="B245" s="65" t="s">
        <v>3186</v>
      </c>
      <c r="C245" s="65" t="s">
        <v>487</v>
      </c>
      <c r="D245" s="65" t="s">
        <v>488</v>
      </c>
      <c r="E245" s="65" t="s">
        <v>436</v>
      </c>
      <c r="F245" s="65" t="s">
        <v>80</v>
      </c>
      <c r="G245" s="65" t="s">
        <v>80</v>
      </c>
      <c r="H245" s="65" t="s">
        <v>482</v>
      </c>
      <c r="I245" s="65" t="s">
        <v>489</v>
      </c>
      <c r="J245" s="65" t="s">
        <v>3984</v>
      </c>
      <c r="K245" s="65" t="s">
        <v>3998</v>
      </c>
      <c r="L245" s="65" t="s">
        <v>62</v>
      </c>
      <c r="M245" s="65" t="s">
        <v>61</v>
      </c>
      <c r="N245" s="68" t="s">
        <v>3343</v>
      </c>
      <c r="O245" s="65" t="s">
        <v>62</v>
      </c>
      <c r="P245" s="65" t="s">
        <v>61</v>
      </c>
      <c r="Q245" s="65" t="s">
        <v>61</v>
      </c>
      <c r="R245" s="65" t="s">
        <v>61</v>
      </c>
      <c r="S245" s="65" t="s">
        <v>61</v>
      </c>
      <c r="T245" s="65" t="s">
        <v>62</v>
      </c>
      <c r="U245" s="65" t="s">
        <v>62</v>
      </c>
      <c r="V245" s="65" t="s">
        <v>62</v>
      </c>
      <c r="W245" s="65" t="s">
        <v>61</v>
      </c>
      <c r="X245" s="65" t="s">
        <v>222</v>
      </c>
      <c r="Y245" s="65" t="s">
        <v>3449</v>
      </c>
      <c r="Z245" s="68" t="s">
        <v>3343</v>
      </c>
      <c r="AA245" s="65" t="s">
        <v>62</v>
      </c>
      <c r="AB245" s="65" t="s">
        <v>77</v>
      </c>
      <c r="AC245" s="65" t="s">
        <v>77</v>
      </c>
      <c r="AD245" s="65" t="s">
        <v>77</v>
      </c>
      <c r="AE245" s="65" t="s">
        <v>61</v>
      </c>
      <c r="AF245" s="65" t="s">
        <v>61</v>
      </c>
      <c r="AG245" s="65" t="s">
        <v>62</v>
      </c>
      <c r="AH245" s="65" t="s">
        <v>3343</v>
      </c>
      <c r="AI245" s="65" t="s">
        <v>62</v>
      </c>
      <c r="AJ245" s="65" t="s">
        <v>72</v>
      </c>
      <c r="AK245" s="65" t="s">
        <v>66</v>
      </c>
      <c r="AL245" s="65" t="s">
        <v>3343</v>
      </c>
      <c r="AM245" s="65" t="s">
        <v>62</v>
      </c>
      <c r="AN245" s="62"/>
      <c r="AO245" s="62"/>
      <c r="AP245" s="62"/>
      <c r="AQ245" s="62"/>
      <c r="AR245" s="62"/>
      <c r="AS245" s="62"/>
      <c r="AT245" s="62"/>
      <c r="AU245" s="63"/>
    </row>
    <row r="246" spans="1:47" ht="168">
      <c r="A246" s="65" t="s">
        <v>3879</v>
      </c>
      <c r="B246" s="65" t="s">
        <v>3192</v>
      </c>
      <c r="C246" s="65" t="s">
        <v>2598</v>
      </c>
      <c r="D246" s="65" t="s">
        <v>597</v>
      </c>
      <c r="E246" s="65" t="s">
        <v>2591</v>
      </c>
      <c r="F246" s="65" t="s">
        <v>149</v>
      </c>
      <c r="G246" s="65" t="s">
        <v>3983</v>
      </c>
      <c r="H246" s="65" t="s">
        <v>2593</v>
      </c>
      <c r="I246" s="65" t="s">
        <v>3152</v>
      </c>
      <c r="J246" s="65" t="s">
        <v>3984</v>
      </c>
      <c r="K246" s="65" t="s">
        <v>3987</v>
      </c>
      <c r="L246" s="65" t="s">
        <v>62</v>
      </c>
      <c r="M246" s="65" t="s">
        <v>102</v>
      </c>
      <c r="N246" s="68" t="s">
        <v>3343</v>
      </c>
      <c r="O246" s="65" t="s">
        <v>62</v>
      </c>
      <c r="P246" s="65" t="s">
        <v>61</v>
      </c>
      <c r="Q246" s="65" t="s">
        <v>61</v>
      </c>
      <c r="R246" s="65" t="s">
        <v>61</v>
      </c>
      <c r="S246" s="65" t="s">
        <v>61</v>
      </c>
      <c r="T246" s="65" t="s">
        <v>62</v>
      </c>
      <c r="U246" s="65" t="s">
        <v>62</v>
      </c>
      <c r="V246" s="65" t="s">
        <v>62</v>
      </c>
      <c r="W246" s="65" t="s">
        <v>61</v>
      </c>
      <c r="X246" s="65" t="s">
        <v>76</v>
      </c>
      <c r="Y246" s="65" t="s">
        <v>138</v>
      </c>
      <c r="Z246" s="68" t="s">
        <v>3343</v>
      </c>
      <c r="AA246" s="65" t="s">
        <v>62</v>
      </c>
      <c r="AB246" s="65" t="s">
        <v>77</v>
      </c>
      <c r="AC246" s="65" t="s">
        <v>125</v>
      </c>
      <c r="AD246" s="65" t="s">
        <v>3343</v>
      </c>
      <c r="AE246" s="65" t="s">
        <v>62</v>
      </c>
      <c r="AF246" s="65" t="s">
        <v>61</v>
      </c>
      <c r="AG246" s="65" t="s">
        <v>62</v>
      </c>
      <c r="AH246" s="65" t="s">
        <v>3343</v>
      </c>
      <c r="AI246" s="65" t="s">
        <v>62</v>
      </c>
      <c r="AJ246" s="65" t="s">
        <v>72</v>
      </c>
      <c r="AK246" s="65" t="s">
        <v>72</v>
      </c>
      <c r="AL246" s="65" t="s">
        <v>72</v>
      </c>
      <c r="AM246" s="65" t="s">
        <v>61</v>
      </c>
      <c r="AN246" s="59"/>
      <c r="AO246" s="59"/>
      <c r="AP246" s="59"/>
      <c r="AQ246" s="59"/>
      <c r="AR246" s="59"/>
      <c r="AS246" s="59"/>
      <c r="AT246" s="59"/>
      <c r="AU246" s="60"/>
    </row>
    <row r="247" spans="1:47" ht="216.75">
      <c r="A247" s="65" t="s">
        <v>3880</v>
      </c>
      <c r="B247" s="65" t="s">
        <v>3187</v>
      </c>
      <c r="C247" s="65" t="s">
        <v>2598</v>
      </c>
      <c r="D247" s="65" t="s">
        <v>594</v>
      </c>
      <c r="E247" s="65" t="s">
        <v>2591</v>
      </c>
      <c r="F247" s="65" t="s">
        <v>149</v>
      </c>
      <c r="G247" s="65" t="s">
        <v>3983</v>
      </c>
      <c r="H247" s="65" t="s">
        <v>2593</v>
      </c>
      <c r="I247" s="65" t="s">
        <v>3151</v>
      </c>
      <c r="J247" s="65" t="s">
        <v>3984</v>
      </c>
      <c r="K247" s="65" t="s">
        <v>3985</v>
      </c>
      <c r="L247" s="65" t="s">
        <v>61</v>
      </c>
      <c r="M247" s="65" t="s">
        <v>62</v>
      </c>
      <c r="N247" s="68" t="s">
        <v>3343</v>
      </c>
      <c r="O247" s="65" t="s">
        <v>62</v>
      </c>
      <c r="P247" s="65" t="s">
        <v>61</v>
      </c>
      <c r="Q247" s="65" t="s">
        <v>61</v>
      </c>
      <c r="R247" s="65" t="s">
        <v>61</v>
      </c>
      <c r="S247" s="65" t="s">
        <v>61</v>
      </c>
      <c r="T247" s="65" t="s">
        <v>62</v>
      </c>
      <c r="U247" s="65" t="s">
        <v>62</v>
      </c>
      <c r="V247" s="65" t="s">
        <v>62</v>
      </c>
      <c r="W247" s="65" t="s">
        <v>61</v>
      </c>
      <c r="X247" s="65" t="s">
        <v>4024</v>
      </c>
      <c r="Y247" s="65" t="s">
        <v>76</v>
      </c>
      <c r="Z247" s="68" t="s">
        <v>3343</v>
      </c>
      <c r="AA247" s="65" t="s">
        <v>62</v>
      </c>
      <c r="AB247" s="65" t="s">
        <v>64</v>
      </c>
      <c r="AC247" s="65" t="s">
        <v>77</v>
      </c>
      <c r="AD247" s="65" t="s">
        <v>3343</v>
      </c>
      <c r="AE247" s="65" t="s">
        <v>62</v>
      </c>
      <c r="AF247" s="65" t="s">
        <v>62</v>
      </c>
      <c r="AG247" s="65" t="s">
        <v>61</v>
      </c>
      <c r="AH247" s="65" t="s">
        <v>3343</v>
      </c>
      <c r="AI247" s="65" t="s">
        <v>62</v>
      </c>
      <c r="AJ247" s="65" t="s">
        <v>66</v>
      </c>
      <c r="AK247" s="65" t="s">
        <v>72</v>
      </c>
      <c r="AL247" s="65" t="s">
        <v>3343</v>
      </c>
      <c r="AM247" s="65" t="s">
        <v>62</v>
      </c>
      <c r="AN247" s="62"/>
      <c r="AO247" s="62"/>
      <c r="AP247" s="62"/>
      <c r="AQ247" s="62"/>
      <c r="AR247" s="62"/>
      <c r="AS247" s="62"/>
      <c r="AT247" s="62"/>
      <c r="AU247" s="63"/>
    </row>
    <row r="248" spans="1:47" ht="168">
      <c r="A248" s="65" t="s">
        <v>3881</v>
      </c>
      <c r="B248" s="65" t="s">
        <v>3186</v>
      </c>
      <c r="C248" s="65" t="s">
        <v>2598</v>
      </c>
      <c r="D248" s="65" t="s">
        <v>591</v>
      </c>
      <c r="E248" s="65" t="s">
        <v>2591</v>
      </c>
      <c r="F248" s="65" t="s">
        <v>149</v>
      </c>
      <c r="G248" s="65" t="s">
        <v>2704</v>
      </c>
      <c r="H248" s="65" t="s">
        <v>2593</v>
      </c>
      <c r="I248" s="65" t="s">
        <v>3150</v>
      </c>
      <c r="J248" s="65" t="s">
        <v>3984</v>
      </c>
      <c r="K248" s="65" t="s">
        <v>19</v>
      </c>
      <c r="L248" s="65" t="s">
        <v>62</v>
      </c>
      <c r="M248" s="65" t="s">
        <v>62</v>
      </c>
      <c r="N248" s="65" t="s">
        <v>62</v>
      </c>
      <c r="O248" s="65" t="s">
        <v>61</v>
      </c>
      <c r="P248" s="65" t="s">
        <v>61</v>
      </c>
      <c r="Q248" s="65" t="s">
        <v>61</v>
      </c>
      <c r="R248" s="65" t="s">
        <v>61</v>
      </c>
      <c r="S248" s="65" t="s">
        <v>61</v>
      </c>
      <c r="T248" s="65" t="s">
        <v>62</v>
      </c>
      <c r="U248" s="65" t="s">
        <v>62</v>
      </c>
      <c r="V248" s="65" t="s">
        <v>62</v>
      </c>
      <c r="W248" s="65" t="s">
        <v>61</v>
      </c>
      <c r="X248" s="65" t="s">
        <v>76</v>
      </c>
      <c r="Y248" s="65" t="s">
        <v>76</v>
      </c>
      <c r="Z248" s="65" t="s">
        <v>76</v>
      </c>
      <c r="AA248" s="65" t="s">
        <v>61</v>
      </c>
      <c r="AB248" s="65" t="s">
        <v>77</v>
      </c>
      <c r="AC248" s="65" t="s">
        <v>73</v>
      </c>
      <c r="AD248" s="65" t="s">
        <v>3343</v>
      </c>
      <c r="AE248" s="65" t="s">
        <v>62</v>
      </c>
      <c r="AF248" s="65" t="s">
        <v>61</v>
      </c>
      <c r="AG248" s="65" t="s">
        <v>61</v>
      </c>
      <c r="AH248" s="65" t="s">
        <v>61</v>
      </c>
      <c r="AI248" s="65" t="s">
        <v>61</v>
      </c>
      <c r="AJ248" s="65" t="s">
        <v>72</v>
      </c>
      <c r="AK248" s="65" t="s">
        <v>72</v>
      </c>
      <c r="AL248" s="65" t="s">
        <v>72</v>
      </c>
      <c r="AM248" s="65" t="s">
        <v>61</v>
      </c>
      <c r="AN248" s="59"/>
      <c r="AO248" s="59"/>
      <c r="AP248" s="59"/>
      <c r="AQ248" s="59"/>
      <c r="AR248" s="59"/>
      <c r="AS248" s="59"/>
      <c r="AT248" s="59"/>
      <c r="AU248" s="60"/>
    </row>
    <row r="249" spans="1:47" ht="168">
      <c r="A249" s="65" t="s">
        <v>3882</v>
      </c>
      <c r="B249" s="65" t="s">
        <v>3192</v>
      </c>
      <c r="C249" s="65" t="s">
        <v>1729</v>
      </c>
      <c r="D249" s="65" t="s">
        <v>1734</v>
      </c>
      <c r="E249" s="65" t="s">
        <v>1721</v>
      </c>
      <c r="F249" s="65" t="s">
        <v>51</v>
      </c>
      <c r="G249" s="65" t="s">
        <v>3983</v>
      </c>
      <c r="H249" s="65" t="s">
        <v>1723</v>
      </c>
      <c r="I249" s="65" t="s">
        <v>1735</v>
      </c>
      <c r="J249" s="65" t="s">
        <v>3984</v>
      </c>
      <c r="K249" s="65" t="s">
        <v>3987</v>
      </c>
      <c r="L249" s="65" t="s">
        <v>62</v>
      </c>
      <c r="M249" s="65" t="s">
        <v>61</v>
      </c>
      <c r="N249" s="68" t="s">
        <v>3343</v>
      </c>
      <c r="O249" s="65" t="s">
        <v>62</v>
      </c>
      <c r="P249" s="65" t="s">
        <v>61</v>
      </c>
      <c r="Q249" s="65" t="s">
        <v>61</v>
      </c>
      <c r="R249" s="65" t="s">
        <v>61</v>
      </c>
      <c r="S249" s="65" t="s">
        <v>61</v>
      </c>
      <c r="T249" s="65" t="s">
        <v>62</v>
      </c>
      <c r="U249" s="65" t="s">
        <v>62</v>
      </c>
      <c r="V249" s="65" t="s">
        <v>62</v>
      </c>
      <c r="W249" s="65" t="s">
        <v>61</v>
      </c>
      <c r="X249" s="65" t="s">
        <v>76</v>
      </c>
      <c r="Y249" s="65" t="s">
        <v>138</v>
      </c>
      <c r="Z249" s="68" t="s">
        <v>3343</v>
      </c>
      <c r="AA249" s="65" t="s">
        <v>62</v>
      </c>
      <c r="AB249" s="65" t="s">
        <v>77</v>
      </c>
      <c r="AC249" s="65" t="s">
        <v>125</v>
      </c>
      <c r="AD249" s="65" t="s">
        <v>3343</v>
      </c>
      <c r="AE249" s="65" t="s">
        <v>62</v>
      </c>
      <c r="AF249" s="65" t="s">
        <v>61</v>
      </c>
      <c r="AG249" s="65" t="s">
        <v>62</v>
      </c>
      <c r="AH249" s="65" t="s">
        <v>3343</v>
      </c>
      <c r="AI249" s="65" t="s">
        <v>62</v>
      </c>
      <c r="AJ249" s="65" t="s">
        <v>72</v>
      </c>
      <c r="AK249" s="65" t="s">
        <v>72</v>
      </c>
      <c r="AL249" s="65" t="s">
        <v>72</v>
      </c>
      <c r="AM249" s="65" t="s">
        <v>61</v>
      </c>
      <c r="AN249" s="62"/>
      <c r="AO249" s="62"/>
      <c r="AP249" s="62"/>
      <c r="AQ249" s="62"/>
      <c r="AR249" s="62"/>
      <c r="AS249" s="62"/>
      <c r="AT249" s="62"/>
      <c r="AU249" s="63"/>
    </row>
    <row r="250" spans="1:47" ht="150.75">
      <c r="A250" s="65" t="s">
        <v>3883</v>
      </c>
      <c r="B250" s="65" t="s">
        <v>3192</v>
      </c>
      <c r="C250" s="65" t="s">
        <v>1729</v>
      </c>
      <c r="D250" s="65" t="s">
        <v>625</v>
      </c>
      <c r="E250" s="65" t="s">
        <v>1721</v>
      </c>
      <c r="F250" s="65" t="s">
        <v>51</v>
      </c>
      <c r="G250" s="65" t="s">
        <v>3983</v>
      </c>
      <c r="H250" s="65" t="s">
        <v>1723</v>
      </c>
      <c r="I250" s="65" t="s">
        <v>1739</v>
      </c>
      <c r="J250" s="65" t="s">
        <v>3984</v>
      </c>
      <c r="K250" s="65" t="s">
        <v>3988</v>
      </c>
      <c r="L250" s="65" t="s">
        <v>62</v>
      </c>
      <c r="M250" s="65" t="s">
        <v>62</v>
      </c>
      <c r="N250" s="65" t="s">
        <v>62</v>
      </c>
      <c r="O250" s="65" t="s">
        <v>61</v>
      </c>
      <c r="P250" s="65" t="s">
        <v>61</v>
      </c>
      <c r="Q250" s="65" t="s">
        <v>61</v>
      </c>
      <c r="R250" s="65" t="s">
        <v>61</v>
      </c>
      <c r="S250" s="65" t="s">
        <v>61</v>
      </c>
      <c r="T250" s="65" t="s">
        <v>62</v>
      </c>
      <c r="U250" s="65" t="s">
        <v>62</v>
      </c>
      <c r="V250" s="65" t="s">
        <v>62</v>
      </c>
      <c r="W250" s="65" t="s">
        <v>61</v>
      </c>
      <c r="X250" s="65" t="s">
        <v>76</v>
      </c>
      <c r="Y250" s="65" t="s">
        <v>1295</v>
      </c>
      <c r="Z250" s="68" t="s">
        <v>3343</v>
      </c>
      <c r="AA250" s="65" t="s">
        <v>62</v>
      </c>
      <c r="AB250" s="65" t="s">
        <v>77</v>
      </c>
      <c r="AC250" s="65" t="s">
        <v>64</v>
      </c>
      <c r="AD250" s="65" t="s">
        <v>3343</v>
      </c>
      <c r="AE250" s="65" t="s">
        <v>62</v>
      </c>
      <c r="AF250" s="65" t="s">
        <v>61</v>
      </c>
      <c r="AG250" s="65" t="s">
        <v>61</v>
      </c>
      <c r="AH250" s="65" t="s">
        <v>61</v>
      </c>
      <c r="AI250" s="65" t="s">
        <v>61</v>
      </c>
      <c r="AJ250" s="65" t="s">
        <v>72</v>
      </c>
      <c r="AK250" s="65" t="s">
        <v>162</v>
      </c>
      <c r="AL250" s="65" t="s">
        <v>3343</v>
      </c>
      <c r="AM250" s="65" t="s">
        <v>62</v>
      </c>
      <c r="AN250" s="59"/>
      <c r="AO250" s="59"/>
      <c r="AP250" s="59"/>
      <c r="AQ250" s="59"/>
      <c r="AR250" s="59"/>
      <c r="AS250" s="59"/>
      <c r="AT250" s="59"/>
      <c r="AU250" s="60"/>
    </row>
    <row r="251" spans="1:47" ht="200.25">
      <c r="A251" s="65" t="s">
        <v>3889</v>
      </c>
      <c r="B251" s="65" t="s">
        <v>3187</v>
      </c>
      <c r="C251" s="65" t="s">
        <v>2370</v>
      </c>
      <c r="D251" s="65" t="s">
        <v>2361</v>
      </c>
      <c r="E251" s="65" t="s">
        <v>2282</v>
      </c>
      <c r="F251" s="65" t="s">
        <v>180</v>
      </c>
      <c r="G251" s="65" t="s">
        <v>3983</v>
      </c>
      <c r="H251" s="65" t="s">
        <v>2366</v>
      </c>
      <c r="I251" s="65" t="s">
        <v>3073</v>
      </c>
      <c r="J251" s="65" t="s">
        <v>3984</v>
      </c>
      <c r="K251" s="65" t="s">
        <v>3985</v>
      </c>
      <c r="L251" s="65" t="s">
        <v>61</v>
      </c>
      <c r="M251" s="65" t="s">
        <v>62</v>
      </c>
      <c r="N251" s="68" t="s">
        <v>3343</v>
      </c>
      <c r="O251" s="65" t="s">
        <v>62</v>
      </c>
      <c r="P251" s="65" t="s">
        <v>61</v>
      </c>
      <c r="Q251" s="65" t="s">
        <v>61</v>
      </c>
      <c r="R251" s="65" t="s">
        <v>61</v>
      </c>
      <c r="S251" s="65" t="s">
        <v>61</v>
      </c>
      <c r="T251" s="65" t="s">
        <v>62</v>
      </c>
      <c r="U251" s="65" t="s">
        <v>62</v>
      </c>
      <c r="V251" s="65" t="s">
        <v>62</v>
      </c>
      <c r="W251" s="65" t="s">
        <v>61</v>
      </c>
      <c r="X251" s="65" t="s">
        <v>3688</v>
      </c>
      <c r="Y251" s="65" t="s">
        <v>76</v>
      </c>
      <c r="Z251" s="68" t="s">
        <v>3343</v>
      </c>
      <c r="AA251" s="65" t="s">
        <v>62</v>
      </c>
      <c r="AB251" s="65" t="s">
        <v>64</v>
      </c>
      <c r="AC251" s="65" t="s">
        <v>77</v>
      </c>
      <c r="AD251" s="65" t="s">
        <v>3343</v>
      </c>
      <c r="AE251" s="65" t="s">
        <v>62</v>
      </c>
      <c r="AF251" s="65" t="s">
        <v>62</v>
      </c>
      <c r="AG251" s="65" t="s">
        <v>61</v>
      </c>
      <c r="AH251" s="65" t="s">
        <v>3343</v>
      </c>
      <c r="AI251" s="65" t="s">
        <v>62</v>
      </c>
      <c r="AJ251" s="65" t="s">
        <v>66</v>
      </c>
      <c r="AK251" s="65" t="s">
        <v>72</v>
      </c>
      <c r="AL251" s="65" t="s">
        <v>3343</v>
      </c>
      <c r="AM251" s="65" t="s">
        <v>62</v>
      </c>
      <c r="AN251" s="62"/>
      <c r="AO251" s="62"/>
      <c r="AP251" s="62"/>
      <c r="AQ251" s="62"/>
      <c r="AR251" s="62"/>
      <c r="AS251" s="62"/>
      <c r="AT251" s="62"/>
      <c r="AU251" s="63"/>
    </row>
    <row r="252" spans="1:47" ht="168">
      <c r="A252" s="65" t="s">
        <v>3891</v>
      </c>
      <c r="B252" s="65" t="s">
        <v>3192</v>
      </c>
      <c r="C252" s="65" t="s">
        <v>516</v>
      </c>
      <c r="D252" s="65" t="s">
        <v>523</v>
      </c>
      <c r="E252" s="65" t="s">
        <v>436</v>
      </c>
      <c r="F252" s="65" t="s">
        <v>149</v>
      </c>
      <c r="G252" s="65" t="s">
        <v>3983</v>
      </c>
      <c r="H252" s="65" t="s">
        <v>511</v>
      </c>
      <c r="I252" s="65" t="s">
        <v>524</v>
      </c>
      <c r="J252" s="65" t="s">
        <v>3984</v>
      </c>
      <c r="K252" s="65" t="s">
        <v>3992</v>
      </c>
      <c r="L252" s="65" t="s">
        <v>62</v>
      </c>
      <c r="M252" s="65" t="s">
        <v>62</v>
      </c>
      <c r="N252" s="65" t="s">
        <v>62</v>
      </c>
      <c r="O252" s="65" t="s">
        <v>61</v>
      </c>
      <c r="P252" s="65" t="s">
        <v>61</v>
      </c>
      <c r="Q252" s="65" t="s">
        <v>61</v>
      </c>
      <c r="R252" s="65" t="s">
        <v>61</v>
      </c>
      <c r="S252" s="65" t="s">
        <v>61</v>
      </c>
      <c r="T252" s="65" t="s">
        <v>62</v>
      </c>
      <c r="U252" s="65" t="s">
        <v>62</v>
      </c>
      <c r="V252" s="65" t="s">
        <v>62</v>
      </c>
      <c r="W252" s="65" t="s">
        <v>61</v>
      </c>
      <c r="X252" s="65" t="s">
        <v>3674</v>
      </c>
      <c r="Y252" s="65" t="s">
        <v>76</v>
      </c>
      <c r="Z252" s="68" t="s">
        <v>3343</v>
      </c>
      <c r="AA252" s="65" t="s">
        <v>62</v>
      </c>
      <c r="AB252" s="65" t="s">
        <v>64</v>
      </c>
      <c r="AC252" s="65" t="s">
        <v>77</v>
      </c>
      <c r="AD252" s="65" t="s">
        <v>3343</v>
      </c>
      <c r="AE252" s="65" t="s">
        <v>62</v>
      </c>
      <c r="AF252" s="65" t="s">
        <v>61</v>
      </c>
      <c r="AG252" s="65" t="s">
        <v>61</v>
      </c>
      <c r="AH252" s="65" t="s">
        <v>61</v>
      </c>
      <c r="AI252" s="65" t="s">
        <v>61</v>
      </c>
      <c r="AJ252" s="65" t="s">
        <v>72</v>
      </c>
      <c r="AK252" s="65" t="s">
        <v>72</v>
      </c>
      <c r="AL252" s="65" t="s">
        <v>72</v>
      </c>
      <c r="AM252" s="65" t="s">
        <v>61</v>
      </c>
      <c r="AN252" s="59"/>
      <c r="AO252" s="59"/>
      <c r="AP252" s="59"/>
      <c r="AQ252" s="59"/>
      <c r="AR252" s="59"/>
      <c r="AS252" s="59"/>
      <c r="AT252" s="59"/>
      <c r="AU252" s="60"/>
    </row>
    <row r="253" spans="1:47" ht="168">
      <c r="A253" s="65" t="s">
        <v>3892</v>
      </c>
      <c r="B253" s="65" t="s">
        <v>3187</v>
      </c>
      <c r="C253" s="65" t="s">
        <v>516</v>
      </c>
      <c r="D253" s="65" t="s">
        <v>521</v>
      </c>
      <c r="E253" s="65" t="s">
        <v>436</v>
      </c>
      <c r="F253" s="65" t="s">
        <v>149</v>
      </c>
      <c r="G253" s="65" t="s">
        <v>3983</v>
      </c>
      <c r="H253" s="65" t="s">
        <v>511</v>
      </c>
      <c r="I253" s="65" t="s">
        <v>522</v>
      </c>
      <c r="J253" s="65" t="s">
        <v>3984</v>
      </c>
      <c r="K253" s="65" t="s">
        <v>3992</v>
      </c>
      <c r="L253" s="65" t="s">
        <v>62</v>
      </c>
      <c r="M253" s="65" t="s">
        <v>62</v>
      </c>
      <c r="N253" s="65" t="s">
        <v>62</v>
      </c>
      <c r="O253" s="65" t="s">
        <v>61</v>
      </c>
      <c r="P253" s="65" t="s">
        <v>61</v>
      </c>
      <c r="Q253" s="65" t="s">
        <v>61</v>
      </c>
      <c r="R253" s="65" t="s">
        <v>61</v>
      </c>
      <c r="S253" s="65" t="s">
        <v>61</v>
      </c>
      <c r="T253" s="65" t="s">
        <v>62</v>
      </c>
      <c r="U253" s="65" t="s">
        <v>62</v>
      </c>
      <c r="V253" s="65" t="s">
        <v>62</v>
      </c>
      <c r="W253" s="65" t="s">
        <v>61</v>
      </c>
      <c r="X253" s="65" t="s">
        <v>3674</v>
      </c>
      <c r="Y253" s="65" t="s">
        <v>222</v>
      </c>
      <c r="Z253" s="68" t="s">
        <v>3343</v>
      </c>
      <c r="AA253" s="65" t="s">
        <v>62</v>
      </c>
      <c r="AB253" s="65" t="s">
        <v>64</v>
      </c>
      <c r="AC253" s="65" t="s">
        <v>77</v>
      </c>
      <c r="AD253" s="65" t="s">
        <v>3343</v>
      </c>
      <c r="AE253" s="65" t="s">
        <v>62</v>
      </c>
      <c r="AF253" s="65" t="s">
        <v>61</v>
      </c>
      <c r="AG253" s="65" t="s">
        <v>61</v>
      </c>
      <c r="AH253" s="65" t="s">
        <v>61</v>
      </c>
      <c r="AI253" s="65" t="s">
        <v>61</v>
      </c>
      <c r="AJ253" s="65" t="s">
        <v>72</v>
      </c>
      <c r="AK253" s="65" t="s">
        <v>72</v>
      </c>
      <c r="AL253" s="65" t="s">
        <v>72</v>
      </c>
      <c r="AM253" s="65" t="s">
        <v>61</v>
      </c>
      <c r="AN253" s="62"/>
      <c r="AO253" s="62"/>
      <c r="AP253" s="62"/>
      <c r="AQ253" s="62"/>
      <c r="AR253" s="62"/>
      <c r="AS253" s="62"/>
      <c r="AT253" s="62"/>
      <c r="AU253" s="63"/>
    </row>
    <row r="254" spans="1:47" ht="168">
      <c r="A254" s="65" t="s">
        <v>3230</v>
      </c>
      <c r="B254" s="65" t="s">
        <v>3186</v>
      </c>
      <c r="C254" s="65" t="s">
        <v>516</v>
      </c>
      <c r="D254" s="65" t="s">
        <v>517</v>
      </c>
      <c r="E254" s="65" t="s">
        <v>436</v>
      </c>
      <c r="F254" s="65" t="s">
        <v>149</v>
      </c>
      <c r="G254" s="65" t="s">
        <v>2704</v>
      </c>
      <c r="H254" s="65" t="s">
        <v>511</v>
      </c>
      <c r="I254" s="65" t="s">
        <v>518</v>
      </c>
      <c r="J254" s="65" t="s">
        <v>3984</v>
      </c>
      <c r="K254" s="65" t="s">
        <v>4025</v>
      </c>
      <c r="L254" s="65" t="s">
        <v>62</v>
      </c>
      <c r="M254" s="65" t="s">
        <v>62</v>
      </c>
      <c r="N254" s="65" t="s">
        <v>62</v>
      </c>
      <c r="O254" s="65" t="s">
        <v>61</v>
      </c>
      <c r="P254" s="65" t="s">
        <v>61</v>
      </c>
      <c r="Q254" s="65" t="s">
        <v>61</v>
      </c>
      <c r="R254" s="65" t="s">
        <v>61</v>
      </c>
      <c r="S254" s="65" t="s">
        <v>61</v>
      </c>
      <c r="T254" s="65" t="s">
        <v>62</v>
      </c>
      <c r="U254" s="65" t="s">
        <v>62</v>
      </c>
      <c r="V254" s="65" t="s">
        <v>62</v>
      </c>
      <c r="W254" s="65" t="s">
        <v>61</v>
      </c>
      <c r="X254" s="65" t="s">
        <v>3674</v>
      </c>
      <c r="Y254" s="65" t="s">
        <v>76</v>
      </c>
      <c r="Z254" s="68" t="s">
        <v>3343</v>
      </c>
      <c r="AA254" s="65" t="s">
        <v>62</v>
      </c>
      <c r="AB254" s="65" t="s">
        <v>64</v>
      </c>
      <c r="AC254" s="65" t="s">
        <v>77</v>
      </c>
      <c r="AD254" s="65" t="s">
        <v>3343</v>
      </c>
      <c r="AE254" s="65" t="s">
        <v>62</v>
      </c>
      <c r="AF254" s="65" t="s">
        <v>61</v>
      </c>
      <c r="AG254" s="65" t="s">
        <v>61</v>
      </c>
      <c r="AH254" s="65" t="s">
        <v>61</v>
      </c>
      <c r="AI254" s="65" t="s">
        <v>61</v>
      </c>
      <c r="AJ254" s="65" t="s">
        <v>72</v>
      </c>
      <c r="AK254" s="65" t="s">
        <v>72</v>
      </c>
      <c r="AL254" s="65" t="s">
        <v>72</v>
      </c>
      <c r="AM254" s="65" t="s">
        <v>61</v>
      </c>
      <c r="AN254" s="59"/>
      <c r="AO254" s="59"/>
      <c r="AP254" s="59"/>
      <c r="AQ254" s="59"/>
      <c r="AR254" s="59"/>
      <c r="AS254" s="59"/>
      <c r="AT254" s="59"/>
      <c r="AU254" s="60"/>
    </row>
    <row r="255" spans="1:47" ht="300.75">
      <c r="A255" s="65" t="s">
        <v>3264</v>
      </c>
      <c r="B255" s="65" t="s">
        <v>3187</v>
      </c>
      <c r="C255" s="65" t="s">
        <v>2475</v>
      </c>
      <c r="D255" s="65" t="s">
        <v>355</v>
      </c>
      <c r="E255" s="65" t="s">
        <v>2408</v>
      </c>
      <c r="F255" s="65" t="s">
        <v>149</v>
      </c>
      <c r="G255" s="65" t="s">
        <v>3983</v>
      </c>
      <c r="H255" s="65" t="s">
        <v>2470</v>
      </c>
      <c r="I255" s="65" t="s">
        <v>3112</v>
      </c>
      <c r="J255" s="65" t="s">
        <v>3984</v>
      </c>
      <c r="K255" s="65" t="s">
        <v>3993</v>
      </c>
      <c r="L255" s="65" t="s">
        <v>62</v>
      </c>
      <c r="M255" s="65" t="s">
        <v>62</v>
      </c>
      <c r="N255" s="65" t="s">
        <v>62</v>
      </c>
      <c r="O255" s="65" t="s">
        <v>61</v>
      </c>
      <c r="P255" s="65" t="s">
        <v>61</v>
      </c>
      <c r="Q255" s="65" t="s">
        <v>61</v>
      </c>
      <c r="R255" s="65" t="s">
        <v>61</v>
      </c>
      <c r="S255" s="65" t="s">
        <v>61</v>
      </c>
      <c r="T255" s="65" t="s">
        <v>62</v>
      </c>
      <c r="U255" s="65" t="s">
        <v>62</v>
      </c>
      <c r="V255" s="65" t="s">
        <v>62</v>
      </c>
      <c r="W255" s="65" t="s">
        <v>61</v>
      </c>
      <c r="X255" s="65" t="s">
        <v>76</v>
      </c>
      <c r="Y255" s="65" t="s">
        <v>2729</v>
      </c>
      <c r="Z255" s="68" t="s">
        <v>3343</v>
      </c>
      <c r="AA255" s="65" t="s">
        <v>62</v>
      </c>
      <c r="AB255" s="65" t="s">
        <v>77</v>
      </c>
      <c r="AC255" s="65" t="s">
        <v>77</v>
      </c>
      <c r="AD255" s="65" t="s">
        <v>77</v>
      </c>
      <c r="AE255" s="65" t="s">
        <v>61</v>
      </c>
      <c r="AF255" s="65" t="s">
        <v>61</v>
      </c>
      <c r="AG255" s="65" t="s">
        <v>2730</v>
      </c>
      <c r="AH255" s="65" t="s">
        <v>3343</v>
      </c>
      <c r="AI255" s="65" t="s">
        <v>62</v>
      </c>
      <c r="AJ255" s="65" t="s">
        <v>72</v>
      </c>
      <c r="AK255" s="65" t="s">
        <v>72</v>
      </c>
      <c r="AL255" s="65" t="s">
        <v>72</v>
      </c>
      <c r="AM255" s="65" t="s">
        <v>61</v>
      </c>
      <c r="AN255" s="62"/>
      <c r="AO255" s="62"/>
      <c r="AP255" s="62"/>
      <c r="AQ255" s="62"/>
      <c r="AR255" s="62"/>
      <c r="AS255" s="62"/>
      <c r="AT255" s="62"/>
      <c r="AU255" s="63"/>
    </row>
    <row r="256" spans="1:47" ht="300.75">
      <c r="A256" s="65" t="s">
        <v>3897</v>
      </c>
      <c r="B256" s="65" t="s">
        <v>3186</v>
      </c>
      <c r="C256" s="65" t="s">
        <v>2475</v>
      </c>
      <c r="D256" s="65" t="s">
        <v>352</v>
      </c>
      <c r="E256" s="65" t="s">
        <v>2408</v>
      </c>
      <c r="F256" s="65" t="s">
        <v>149</v>
      </c>
      <c r="G256" s="65" t="s">
        <v>2704</v>
      </c>
      <c r="H256" s="65" t="s">
        <v>2470</v>
      </c>
      <c r="I256" s="65" t="s">
        <v>3111</v>
      </c>
      <c r="J256" s="65" t="s">
        <v>3984</v>
      </c>
      <c r="K256" s="65" t="s">
        <v>4002</v>
      </c>
      <c r="L256" s="65" t="s">
        <v>62</v>
      </c>
      <c r="M256" s="65" t="s">
        <v>62</v>
      </c>
      <c r="N256" s="65" t="s">
        <v>62</v>
      </c>
      <c r="O256" s="65" t="s">
        <v>61</v>
      </c>
      <c r="P256" s="65" t="s">
        <v>62</v>
      </c>
      <c r="Q256" s="65" t="s">
        <v>61</v>
      </c>
      <c r="R256" s="68" t="s">
        <v>3343</v>
      </c>
      <c r="S256" s="65" t="s">
        <v>62</v>
      </c>
      <c r="T256" s="65" t="s">
        <v>61</v>
      </c>
      <c r="U256" s="65" t="s">
        <v>62</v>
      </c>
      <c r="V256" s="68" t="s">
        <v>3343</v>
      </c>
      <c r="W256" s="65" t="s">
        <v>62</v>
      </c>
      <c r="X256" s="65" t="s">
        <v>73</v>
      </c>
      <c r="Y256" s="65" t="s">
        <v>76</v>
      </c>
      <c r="Z256" s="68" t="s">
        <v>3343</v>
      </c>
      <c r="AA256" s="65" t="s">
        <v>62</v>
      </c>
      <c r="AB256" s="65" t="s">
        <v>73</v>
      </c>
      <c r="AC256" s="65" t="s">
        <v>77</v>
      </c>
      <c r="AD256" s="65" t="s">
        <v>3343</v>
      </c>
      <c r="AE256" s="65" t="s">
        <v>62</v>
      </c>
      <c r="AF256" s="65" t="s">
        <v>61</v>
      </c>
      <c r="AG256" s="65" t="s">
        <v>61</v>
      </c>
      <c r="AH256" s="65" t="s">
        <v>61</v>
      </c>
      <c r="AI256" s="65" t="s">
        <v>61</v>
      </c>
      <c r="AJ256" s="65" t="s">
        <v>850</v>
      </c>
      <c r="AK256" s="65" t="s">
        <v>72</v>
      </c>
      <c r="AL256" s="65" t="s">
        <v>3343</v>
      </c>
      <c r="AM256" s="65" t="s">
        <v>62</v>
      </c>
      <c r="AN256" s="59"/>
      <c r="AO256" s="59"/>
      <c r="AP256" s="59"/>
      <c r="AQ256" s="59"/>
      <c r="AR256" s="59"/>
      <c r="AS256" s="59"/>
      <c r="AT256" s="59"/>
      <c r="AU256" s="60"/>
    </row>
    <row r="257" spans="1:47" ht="334.5">
      <c r="A257" s="65" t="s">
        <v>3898</v>
      </c>
      <c r="B257" s="65" t="s">
        <v>3192</v>
      </c>
      <c r="C257" s="65" t="s">
        <v>2428</v>
      </c>
      <c r="D257" s="65" t="s">
        <v>2437</v>
      </c>
      <c r="E257" s="65" t="s">
        <v>2408</v>
      </c>
      <c r="F257" s="65" t="s">
        <v>80</v>
      </c>
      <c r="G257" s="65" t="s">
        <v>3983</v>
      </c>
      <c r="H257" s="65" t="s">
        <v>2422</v>
      </c>
      <c r="I257" s="65" t="s">
        <v>3097</v>
      </c>
      <c r="J257" s="65" t="s">
        <v>3984</v>
      </c>
      <c r="K257" s="65" t="s">
        <v>3998</v>
      </c>
      <c r="L257" s="65" t="s">
        <v>62</v>
      </c>
      <c r="M257" s="65" t="s">
        <v>61</v>
      </c>
      <c r="N257" s="68" t="s">
        <v>3343</v>
      </c>
      <c r="O257" s="65" t="s">
        <v>62</v>
      </c>
      <c r="P257" s="65" t="s">
        <v>61</v>
      </c>
      <c r="Q257" s="65" t="s">
        <v>61</v>
      </c>
      <c r="R257" s="65" t="s">
        <v>61</v>
      </c>
      <c r="S257" s="65" t="s">
        <v>61</v>
      </c>
      <c r="T257" s="65" t="s">
        <v>62</v>
      </c>
      <c r="U257" s="65" t="s">
        <v>62</v>
      </c>
      <c r="V257" s="65" t="s">
        <v>62</v>
      </c>
      <c r="W257" s="65" t="s">
        <v>61</v>
      </c>
      <c r="X257" s="65" t="s">
        <v>3899</v>
      </c>
      <c r="Y257" s="65" t="s">
        <v>4026</v>
      </c>
      <c r="Z257" s="68" t="s">
        <v>3343</v>
      </c>
      <c r="AA257" s="65" t="s">
        <v>62</v>
      </c>
      <c r="AB257" s="65" t="s">
        <v>64</v>
      </c>
      <c r="AC257" s="65" t="s">
        <v>64</v>
      </c>
      <c r="AD257" s="65" t="s">
        <v>64</v>
      </c>
      <c r="AE257" s="65" t="s">
        <v>61</v>
      </c>
      <c r="AF257" s="65" t="s">
        <v>61</v>
      </c>
      <c r="AG257" s="65" t="s">
        <v>62</v>
      </c>
      <c r="AH257" s="65" t="s">
        <v>3343</v>
      </c>
      <c r="AI257" s="65" t="s">
        <v>62</v>
      </c>
      <c r="AJ257" s="65" t="s">
        <v>72</v>
      </c>
      <c r="AK257" s="65" t="s">
        <v>66</v>
      </c>
      <c r="AL257" s="65" t="s">
        <v>3343</v>
      </c>
      <c r="AM257" s="65" t="s">
        <v>62</v>
      </c>
      <c r="AN257" s="62"/>
      <c r="AO257" s="62"/>
      <c r="AP257" s="62"/>
      <c r="AQ257" s="62"/>
      <c r="AR257" s="62"/>
      <c r="AS257" s="62"/>
      <c r="AT257" s="62"/>
      <c r="AU257" s="63"/>
    </row>
    <row r="258" spans="1:47" ht="334.5">
      <c r="A258" s="65" t="s">
        <v>3901</v>
      </c>
      <c r="B258" s="65" t="s">
        <v>3187</v>
      </c>
      <c r="C258" s="65" t="s">
        <v>2428</v>
      </c>
      <c r="D258" s="65" t="s">
        <v>2433</v>
      </c>
      <c r="E258" s="65" t="s">
        <v>2408</v>
      </c>
      <c r="F258" s="65" t="s">
        <v>80</v>
      </c>
      <c r="G258" s="65" t="s">
        <v>3983</v>
      </c>
      <c r="H258" s="65" t="s">
        <v>2422</v>
      </c>
      <c r="I258" s="65" t="s">
        <v>3094</v>
      </c>
      <c r="J258" s="65" t="s">
        <v>3984</v>
      </c>
      <c r="K258" s="65" t="s">
        <v>4027</v>
      </c>
      <c r="L258" s="65" t="s">
        <v>62</v>
      </c>
      <c r="M258" s="65" t="s">
        <v>61</v>
      </c>
      <c r="N258" s="68" t="s">
        <v>3343</v>
      </c>
      <c r="O258" s="65" t="s">
        <v>62</v>
      </c>
      <c r="P258" s="65" t="s">
        <v>61</v>
      </c>
      <c r="Q258" s="65" t="s">
        <v>61</v>
      </c>
      <c r="R258" s="65" t="s">
        <v>61</v>
      </c>
      <c r="S258" s="65" t="s">
        <v>61</v>
      </c>
      <c r="T258" s="65" t="s">
        <v>62</v>
      </c>
      <c r="U258" s="65" t="s">
        <v>62</v>
      </c>
      <c r="V258" s="65" t="s">
        <v>62</v>
      </c>
      <c r="W258" s="65" t="s">
        <v>61</v>
      </c>
      <c r="X258" s="65" t="s">
        <v>3899</v>
      </c>
      <c r="Y258" s="65" t="s">
        <v>3750</v>
      </c>
      <c r="Z258" s="68" t="s">
        <v>3343</v>
      </c>
      <c r="AA258" s="65" t="s">
        <v>62</v>
      </c>
      <c r="AB258" s="65" t="s">
        <v>64</v>
      </c>
      <c r="AC258" s="65" t="s">
        <v>64</v>
      </c>
      <c r="AD258" s="65" t="s">
        <v>64</v>
      </c>
      <c r="AE258" s="65" t="s">
        <v>61</v>
      </c>
      <c r="AF258" s="65" t="s">
        <v>61</v>
      </c>
      <c r="AG258" s="65" t="s">
        <v>62</v>
      </c>
      <c r="AH258" s="65" t="s">
        <v>3343</v>
      </c>
      <c r="AI258" s="65" t="s">
        <v>62</v>
      </c>
      <c r="AJ258" s="65" t="s">
        <v>72</v>
      </c>
      <c r="AK258" s="65" t="s">
        <v>72</v>
      </c>
      <c r="AL258" s="65" t="s">
        <v>72</v>
      </c>
      <c r="AM258" s="65" t="s">
        <v>61</v>
      </c>
      <c r="AN258" s="59"/>
      <c r="AO258" s="59"/>
      <c r="AP258" s="59"/>
      <c r="AQ258" s="59"/>
      <c r="AR258" s="59"/>
      <c r="AS258" s="59"/>
      <c r="AT258" s="59"/>
      <c r="AU258" s="60"/>
    </row>
    <row r="259" spans="1:47" ht="267.75">
      <c r="A259" s="65" t="s">
        <v>3262</v>
      </c>
      <c r="B259" s="65" t="s">
        <v>3187</v>
      </c>
      <c r="C259" s="65" t="s">
        <v>2428</v>
      </c>
      <c r="D259" s="65" t="s">
        <v>355</v>
      </c>
      <c r="E259" s="65" t="s">
        <v>2408</v>
      </c>
      <c r="F259" s="65" t="s">
        <v>80</v>
      </c>
      <c r="G259" s="65" t="s">
        <v>3983</v>
      </c>
      <c r="H259" s="65" t="s">
        <v>2422</v>
      </c>
      <c r="I259" s="65" t="s">
        <v>3101</v>
      </c>
      <c r="J259" s="65" t="s">
        <v>3984</v>
      </c>
      <c r="K259" s="65" t="s">
        <v>3993</v>
      </c>
      <c r="L259" s="65" t="s">
        <v>62</v>
      </c>
      <c r="M259" s="65" t="s">
        <v>62</v>
      </c>
      <c r="N259" s="65" t="s">
        <v>62</v>
      </c>
      <c r="O259" s="65" t="s">
        <v>61</v>
      </c>
      <c r="P259" s="65" t="s">
        <v>61</v>
      </c>
      <c r="Q259" s="65" t="s">
        <v>61</v>
      </c>
      <c r="R259" s="65" t="s">
        <v>61</v>
      </c>
      <c r="S259" s="65" t="s">
        <v>61</v>
      </c>
      <c r="T259" s="65" t="s">
        <v>62</v>
      </c>
      <c r="U259" s="65" t="s">
        <v>62</v>
      </c>
      <c r="V259" s="65" t="s">
        <v>62</v>
      </c>
      <c r="W259" s="65" t="s">
        <v>61</v>
      </c>
      <c r="X259" s="65" t="s">
        <v>76</v>
      </c>
      <c r="Y259" s="65" t="s">
        <v>2729</v>
      </c>
      <c r="Z259" s="68" t="s">
        <v>3343</v>
      </c>
      <c r="AA259" s="65" t="s">
        <v>62</v>
      </c>
      <c r="AB259" s="65" t="s">
        <v>77</v>
      </c>
      <c r="AC259" s="65" t="s">
        <v>77</v>
      </c>
      <c r="AD259" s="65" t="s">
        <v>77</v>
      </c>
      <c r="AE259" s="65" t="s">
        <v>61</v>
      </c>
      <c r="AF259" s="65" t="s">
        <v>61</v>
      </c>
      <c r="AG259" s="65" t="s">
        <v>2730</v>
      </c>
      <c r="AH259" s="65" t="s">
        <v>3343</v>
      </c>
      <c r="AI259" s="65" t="s">
        <v>62</v>
      </c>
      <c r="AJ259" s="65" t="s">
        <v>72</v>
      </c>
      <c r="AK259" s="65" t="s">
        <v>72</v>
      </c>
      <c r="AL259" s="65" t="s">
        <v>72</v>
      </c>
      <c r="AM259" s="65" t="s">
        <v>61</v>
      </c>
      <c r="AN259" s="62"/>
      <c r="AO259" s="62"/>
      <c r="AP259" s="62"/>
      <c r="AQ259" s="62"/>
      <c r="AR259" s="62"/>
      <c r="AS259" s="62"/>
      <c r="AT259" s="62"/>
      <c r="AU259" s="63"/>
    </row>
    <row r="260" spans="1:47" ht="300.75">
      <c r="A260" s="65" t="s">
        <v>3902</v>
      </c>
      <c r="B260" s="65" t="s">
        <v>3186</v>
      </c>
      <c r="C260" s="65" t="s">
        <v>2428</v>
      </c>
      <c r="D260" s="65" t="s">
        <v>2429</v>
      </c>
      <c r="E260" s="65" t="s">
        <v>2408</v>
      </c>
      <c r="F260" s="65" t="s">
        <v>80</v>
      </c>
      <c r="G260" s="65" t="s">
        <v>80</v>
      </c>
      <c r="H260" s="65" t="s">
        <v>2422</v>
      </c>
      <c r="I260" s="65" t="s">
        <v>3091</v>
      </c>
      <c r="J260" s="65" t="s">
        <v>3984</v>
      </c>
      <c r="K260" s="65" t="s">
        <v>3998</v>
      </c>
      <c r="L260" s="65" t="s">
        <v>62</v>
      </c>
      <c r="M260" s="65" t="s">
        <v>61</v>
      </c>
      <c r="N260" s="68" t="s">
        <v>3343</v>
      </c>
      <c r="O260" s="65" t="s">
        <v>62</v>
      </c>
      <c r="P260" s="65" t="s">
        <v>61</v>
      </c>
      <c r="Q260" s="65" t="s">
        <v>61</v>
      </c>
      <c r="R260" s="65" t="s">
        <v>61</v>
      </c>
      <c r="S260" s="65" t="s">
        <v>61</v>
      </c>
      <c r="T260" s="65" t="s">
        <v>62</v>
      </c>
      <c r="U260" s="65" t="s">
        <v>62</v>
      </c>
      <c r="V260" s="65" t="s">
        <v>62</v>
      </c>
      <c r="W260" s="65" t="s">
        <v>61</v>
      </c>
      <c r="X260" s="65" t="s">
        <v>2431</v>
      </c>
      <c r="Y260" s="65" t="s">
        <v>3570</v>
      </c>
      <c r="Z260" s="68" t="s">
        <v>3343</v>
      </c>
      <c r="AA260" s="65" t="s">
        <v>62</v>
      </c>
      <c r="AB260" s="65" t="s">
        <v>64</v>
      </c>
      <c r="AC260" s="65" t="s">
        <v>64</v>
      </c>
      <c r="AD260" s="65" t="s">
        <v>64</v>
      </c>
      <c r="AE260" s="65" t="s">
        <v>61</v>
      </c>
      <c r="AF260" s="65" t="s">
        <v>61</v>
      </c>
      <c r="AG260" s="65" t="s">
        <v>62</v>
      </c>
      <c r="AH260" s="65" t="s">
        <v>3343</v>
      </c>
      <c r="AI260" s="65" t="s">
        <v>62</v>
      </c>
      <c r="AJ260" s="65" t="s">
        <v>72</v>
      </c>
      <c r="AK260" s="65" t="s">
        <v>66</v>
      </c>
      <c r="AL260" s="65" t="s">
        <v>3343</v>
      </c>
      <c r="AM260" s="65" t="s">
        <v>62</v>
      </c>
      <c r="AN260" s="59"/>
      <c r="AO260" s="59"/>
      <c r="AP260" s="59"/>
      <c r="AQ260" s="59"/>
      <c r="AR260" s="59"/>
      <c r="AS260" s="59"/>
      <c r="AT260" s="59"/>
      <c r="AU260" s="60"/>
    </row>
    <row r="261" spans="1:47" ht="267.75">
      <c r="A261" s="65" t="s">
        <v>3903</v>
      </c>
      <c r="B261" s="65" t="s">
        <v>3186</v>
      </c>
      <c r="C261" s="65" t="s">
        <v>2428</v>
      </c>
      <c r="D261" s="65" t="s">
        <v>352</v>
      </c>
      <c r="E261" s="65" t="s">
        <v>2408</v>
      </c>
      <c r="F261" s="65" t="s">
        <v>80</v>
      </c>
      <c r="G261" s="65" t="s">
        <v>80</v>
      </c>
      <c r="H261" s="65" t="s">
        <v>2422</v>
      </c>
      <c r="I261" s="65" t="s">
        <v>3100</v>
      </c>
      <c r="J261" s="65" t="s">
        <v>3984</v>
      </c>
      <c r="K261" s="65" t="s">
        <v>4002</v>
      </c>
      <c r="L261" s="65" t="s">
        <v>62</v>
      </c>
      <c r="M261" s="65" t="s">
        <v>62</v>
      </c>
      <c r="N261" s="65" t="s">
        <v>62</v>
      </c>
      <c r="O261" s="65" t="s">
        <v>61</v>
      </c>
      <c r="P261" s="65" t="s">
        <v>62</v>
      </c>
      <c r="Q261" s="65" t="s">
        <v>61</v>
      </c>
      <c r="R261" s="68" t="s">
        <v>3343</v>
      </c>
      <c r="S261" s="65" t="s">
        <v>62</v>
      </c>
      <c r="T261" s="65" t="s">
        <v>61</v>
      </c>
      <c r="U261" s="65" t="s">
        <v>62</v>
      </c>
      <c r="V261" s="68" t="s">
        <v>3343</v>
      </c>
      <c r="W261" s="65" t="s">
        <v>62</v>
      </c>
      <c r="X261" s="65" t="s">
        <v>73</v>
      </c>
      <c r="Y261" s="65" t="s">
        <v>76</v>
      </c>
      <c r="Z261" s="68" t="s">
        <v>3343</v>
      </c>
      <c r="AA261" s="65" t="s">
        <v>62</v>
      </c>
      <c r="AB261" s="65" t="s">
        <v>73</v>
      </c>
      <c r="AC261" s="65" t="s">
        <v>77</v>
      </c>
      <c r="AD261" s="65" t="s">
        <v>3343</v>
      </c>
      <c r="AE261" s="65" t="s">
        <v>62</v>
      </c>
      <c r="AF261" s="65" t="s">
        <v>61</v>
      </c>
      <c r="AG261" s="65" t="s">
        <v>61</v>
      </c>
      <c r="AH261" s="65" t="s">
        <v>61</v>
      </c>
      <c r="AI261" s="65" t="s">
        <v>61</v>
      </c>
      <c r="AJ261" s="65" t="s">
        <v>850</v>
      </c>
      <c r="AK261" s="65" t="s">
        <v>72</v>
      </c>
      <c r="AL261" s="65" t="s">
        <v>3343</v>
      </c>
      <c r="AM261" s="65" t="s">
        <v>62</v>
      </c>
      <c r="AN261" s="62"/>
      <c r="AO261" s="62"/>
      <c r="AP261" s="62"/>
      <c r="AQ261" s="62"/>
      <c r="AR261" s="62"/>
      <c r="AS261" s="62"/>
      <c r="AT261" s="62"/>
      <c r="AU261" s="63"/>
    </row>
    <row r="262" spans="1:47" ht="200.25">
      <c r="A262" s="65" t="s">
        <v>3270</v>
      </c>
      <c r="B262" s="65" t="s">
        <v>3192</v>
      </c>
      <c r="C262" s="65" t="s">
        <v>1501</v>
      </c>
      <c r="D262" s="65" t="s">
        <v>1509</v>
      </c>
      <c r="E262" s="65" t="s">
        <v>1454</v>
      </c>
      <c r="F262" s="65" t="s">
        <v>80</v>
      </c>
      <c r="G262" s="65" t="s">
        <v>3983</v>
      </c>
      <c r="H262" s="65" t="s">
        <v>1496</v>
      </c>
      <c r="I262" s="65" t="s">
        <v>1510</v>
      </c>
      <c r="J262" s="65" t="s">
        <v>3984</v>
      </c>
      <c r="K262" s="65" t="s">
        <v>3985</v>
      </c>
      <c r="L262" s="65" t="s">
        <v>61</v>
      </c>
      <c r="M262" s="65" t="s">
        <v>62</v>
      </c>
      <c r="N262" s="68" t="s">
        <v>3343</v>
      </c>
      <c r="O262" s="65" t="s">
        <v>62</v>
      </c>
      <c r="P262" s="65" t="s">
        <v>61</v>
      </c>
      <c r="Q262" s="65" t="s">
        <v>61</v>
      </c>
      <c r="R262" s="65" t="s">
        <v>61</v>
      </c>
      <c r="S262" s="65" t="s">
        <v>61</v>
      </c>
      <c r="T262" s="65" t="s">
        <v>62</v>
      </c>
      <c r="U262" s="65" t="s">
        <v>62</v>
      </c>
      <c r="V262" s="65" t="s">
        <v>62</v>
      </c>
      <c r="W262" s="65" t="s">
        <v>61</v>
      </c>
      <c r="X262" s="65" t="s">
        <v>138</v>
      </c>
      <c r="Y262" s="65" t="s">
        <v>1295</v>
      </c>
      <c r="Z262" s="68" t="s">
        <v>3343</v>
      </c>
      <c r="AA262" s="65" t="s">
        <v>62</v>
      </c>
      <c r="AB262" s="65" t="s">
        <v>64</v>
      </c>
      <c r="AC262" s="65" t="s">
        <v>125</v>
      </c>
      <c r="AD262" s="65" t="s">
        <v>3343</v>
      </c>
      <c r="AE262" s="65" t="s">
        <v>62</v>
      </c>
      <c r="AF262" s="65" t="s">
        <v>62</v>
      </c>
      <c r="AG262" s="65" t="s">
        <v>2902</v>
      </c>
      <c r="AH262" s="65" t="s">
        <v>3343</v>
      </c>
      <c r="AI262" s="65" t="s">
        <v>62</v>
      </c>
      <c r="AJ262" s="65" t="s">
        <v>66</v>
      </c>
      <c r="AK262" s="65" t="s">
        <v>72</v>
      </c>
      <c r="AL262" s="65" t="s">
        <v>3343</v>
      </c>
      <c r="AM262" s="65" t="s">
        <v>62</v>
      </c>
      <c r="AN262" s="59"/>
      <c r="AO262" s="59"/>
      <c r="AP262" s="59"/>
      <c r="AQ262" s="59"/>
      <c r="AR262" s="59"/>
      <c r="AS262" s="59"/>
      <c r="AT262" s="59"/>
      <c r="AU262" s="60"/>
    </row>
    <row r="263" spans="1:47" ht="150.75">
      <c r="A263" s="65" t="s">
        <v>3904</v>
      </c>
      <c r="B263" s="65" t="s">
        <v>3186</v>
      </c>
      <c r="C263" s="65" t="s">
        <v>1501</v>
      </c>
      <c r="D263" s="65" t="s">
        <v>1502</v>
      </c>
      <c r="E263" s="65" t="s">
        <v>1454</v>
      </c>
      <c r="F263" s="65" t="s">
        <v>80</v>
      </c>
      <c r="G263" s="65" t="s">
        <v>80</v>
      </c>
      <c r="H263" s="65" t="s">
        <v>1496</v>
      </c>
      <c r="I263" s="65" t="s">
        <v>1503</v>
      </c>
      <c r="J263" s="65" t="s">
        <v>3984</v>
      </c>
      <c r="K263" s="65" t="s">
        <v>3988</v>
      </c>
      <c r="L263" s="65" t="s">
        <v>61</v>
      </c>
      <c r="M263" s="65" t="s">
        <v>61</v>
      </c>
      <c r="N263" s="65" t="s">
        <v>61</v>
      </c>
      <c r="O263" s="65" t="s">
        <v>61</v>
      </c>
      <c r="P263" s="65" t="s">
        <v>61</v>
      </c>
      <c r="Q263" s="65" t="s">
        <v>61</v>
      </c>
      <c r="R263" s="65" t="s">
        <v>61</v>
      </c>
      <c r="S263" s="65" t="s">
        <v>61</v>
      </c>
      <c r="T263" s="65" t="s">
        <v>62</v>
      </c>
      <c r="U263" s="65" t="s">
        <v>62</v>
      </c>
      <c r="V263" s="65" t="s">
        <v>62</v>
      </c>
      <c r="W263" s="65" t="s">
        <v>61</v>
      </c>
      <c r="X263" s="65" t="s">
        <v>3449</v>
      </c>
      <c r="Y263" s="65" t="s">
        <v>138</v>
      </c>
      <c r="Z263" s="68" t="s">
        <v>3343</v>
      </c>
      <c r="AA263" s="65" t="s">
        <v>62</v>
      </c>
      <c r="AB263" s="65" t="s">
        <v>64</v>
      </c>
      <c r="AC263" s="65" t="s">
        <v>77</v>
      </c>
      <c r="AD263" s="65" t="s">
        <v>3343</v>
      </c>
      <c r="AE263" s="65" t="s">
        <v>62</v>
      </c>
      <c r="AF263" s="65" t="s">
        <v>62</v>
      </c>
      <c r="AG263" s="65" t="s">
        <v>62</v>
      </c>
      <c r="AH263" s="65" t="s">
        <v>62</v>
      </c>
      <c r="AI263" s="65" t="s">
        <v>61</v>
      </c>
      <c r="AJ263" s="65" t="s">
        <v>66</v>
      </c>
      <c r="AK263" s="65" t="s">
        <v>72</v>
      </c>
      <c r="AL263" s="65" t="s">
        <v>3343</v>
      </c>
      <c r="AM263" s="65" t="s">
        <v>62</v>
      </c>
      <c r="AN263" s="62"/>
      <c r="AO263" s="62"/>
      <c r="AP263" s="62"/>
      <c r="AQ263" s="62"/>
      <c r="AR263" s="62"/>
      <c r="AS263" s="62"/>
      <c r="AT263" s="62"/>
      <c r="AU263" s="63"/>
    </row>
    <row r="264" spans="1:47" ht="300.75">
      <c r="A264" s="65" t="s">
        <v>3905</v>
      </c>
      <c r="B264" s="65" t="s">
        <v>3187</v>
      </c>
      <c r="C264" s="65" t="s">
        <v>1501</v>
      </c>
      <c r="D264" s="65" t="s">
        <v>1505</v>
      </c>
      <c r="E264" s="65" t="s">
        <v>1454</v>
      </c>
      <c r="F264" s="65" t="s">
        <v>80</v>
      </c>
      <c r="G264" s="65" t="s">
        <v>3983</v>
      </c>
      <c r="H264" s="65" t="s">
        <v>1496</v>
      </c>
      <c r="I264" s="65" t="s">
        <v>1506</v>
      </c>
      <c r="J264" s="65" t="s">
        <v>3984</v>
      </c>
      <c r="K264" s="65" t="s">
        <v>3985</v>
      </c>
      <c r="L264" s="65" t="s">
        <v>61</v>
      </c>
      <c r="M264" s="65" t="s">
        <v>62</v>
      </c>
      <c r="N264" s="68" t="s">
        <v>3343</v>
      </c>
      <c r="O264" s="65" t="s">
        <v>62</v>
      </c>
      <c r="P264" s="65" t="s">
        <v>61</v>
      </c>
      <c r="Q264" s="65" t="s">
        <v>61</v>
      </c>
      <c r="R264" s="65" t="s">
        <v>61</v>
      </c>
      <c r="S264" s="65" t="s">
        <v>61</v>
      </c>
      <c r="T264" s="65" t="s">
        <v>62</v>
      </c>
      <c r="U264" s="65" t="s">
        <v>62</v>
      </c>
      <c r="V264" s="65" t="s">
        <v>62</v>
      </c>
      <c r="W264" s="65" t="s">
        <v>61</v>
      </c>
      <c r="X264" s="65" t="s">
        <v>3906</v>
      </c>
      <c r="Y264" s="65" t="s">
        <v>1295</v>
      </c>
      <c r="Z264" s="68" t="s">
        <v>3343</v>
      </c>
      <c r="AA264" s="65" t="s">
        <v>62</v>
      </c>
      <c r="AB264" s="65" t="s">
        <v>64</v>
      </c>
      <c r="AC264" s="65" t="s">
        <v>77</v>
      </c>
      <c r="AD264" s="65" t="s">
        <v>3343</v>
      </c>
      <c r="AE264" s="65" t="s">
        <v>62</v>
      </c>
      <c r="AF264" s="65" t="s">
        <v>62</v>
      </c>
      <c r="AG264" s="65" t="s">
        <v>61</v>
      </c>
      <c r="AH264" s="65" t="s">
        <v>3343</v>
      </c>
      <c r="AI264" s="65" t="s">
        <v>62</v>
      </c>
      <c r="AJ264" s="65" t="s">
        <v>66</v>
      </c>
      <c r="AK264" s="65" t="s">
        <v>72</v>
      </c>
      <c r="AL264" s="65" t="s">
        <v>3343</v>
      </c>
      <c r="AM264" s="65" t="s">
        <v>62</v>
      </c>
      <c r="AN264" s="59"/>
      <c r="AO264" s="59"/>
      <c r="AP264" s="59"/>
      <c r="AQ264" s="59"/>
      <c r="AR264" s="59"/>
      <c r="AS264" s="59"/>
      <c r="AT264" s="59"/>
      <c r="AU264" s="60"/>
    </row>
    <row r="265" spans="1:47" ht="334.5">
      <c r="A265" s="65" t="s">
        <v>3910</v>
      </c>
      <c r="B265" s="65" t="s">
        <v>3192</v>
      </c>
      <c r="C265" s="65" t="s">
        <v>1120</v>
      </c>
      <c r="D265" s="65" t="s">
        <v>1141</v>
      </c>
      <c r="E265" s="65" t="s">
        <v>1112</v>
      </c>
      <c r="F265" s="65" t="s">
        <v>51</v>
      </c>
      <c r="G265" s="65" t="s">
        <v>3983</v>
      </c>
      <c r="H265" s="65" t="s">
        <v>1114</v>
      </c>
      <c r="I265" s="65" t="s">
        <v>1142</v>
      </c>
      <c r="J265" s="65" t="s">
        <v>3984</v>
      </c>
      <c r="K265" s="65" t="s">
        <v>3991</v>
      </c>
      <c r="L265" s="65" t="s">
        <v>62</v>
      </c>
      <c r="M265" s="65" t="s">
        <v>62</v>
      </c>
      <c r="N265" s="65" t="s">
        <v>62</v>
      </c>
      <c r="O265" s="65" t="s">
        <v>61</v>
      </c>
      <c r="P265" s="65" t="s">
        <v>61</v>
      </c>
      <c r="Q265" s="65" t="s">
        <v>61</v>
      </c>
      <c r="R265" s="65" t="s">
        <v>61</v>
      </c>
      <c r="S265" s="65" t="s">
        <v>61</v>
      </c>
      <c r="T265" s="65" t="s">
        <v>62</v>
      </c>
      <c r="U265" s="65" t="s">
        <v>62</v>
      </c>
      <c r="V265" s="65" t="s">
        <v>62</v>
      </c>
      <c r="W265" s="65" t="s">
        <v>61</v>
      </c>
      <c r="X265" s="65" t="s">
        <v>76</v>
      </c>
      <c r="Y265" s="65" t="s">
        <v>138</v>
      </c>
      <c r="Z265" s="68" t="s">
        <v>3343</v>
      </c>
      <c r="AA265" s="65" t="s">
        <v>62</v>
      </c>
      <c r="AB265" s="65" t="s">
        <v>77</v>
      </c>
      <c r="AC265" s="65" t="s">
        <v>77</v>
      </c>
      <c r="AD265" s="65" t="s">
        <v>77</v>
      </c>
      <c r="AE265" s="65" t="s">
        <v>61</v>
      </c>
      <c r="AF265" s="65" t="s">
        <v>61</v>
      </c>
      <c r="AG265" s="65" t="s">
        <v>62</v>
      </c>
      <c r="AH265" s="65" t="s">
        <v>3343</v>
      </c>
      <c r="AI265" s="65" t="s">
        <v>62</v>
      </c>
      <c r="AJ265" s="65" t="s">
        <v>72</v>
      </c>
      <c r="AK265" s="65" t="s">
        <v>162</v>
      </c>
      <c r="AL265" s="65" t="s">
        <v>3343</v>
      </c>
      <c r="AM265" s="65" t="s">
        <v>62</v>
      </c>
      <c r="AN265" s="62"/>
      <c r="AO265" s="62"/>
      <c r="AP265" s="62"/>
      <c r="AQ265" s="62"/>
      <c r="AR265" s="62"/>
      <c r="AS265" s="62"/>
      <c r="AT265" s="62"/>
      <c r="AU265" s="63"/>
    </row>
    <row r="266" spans="1:47" ht="334.5">
      <c r="A266" s="65" t="s">
        <v>3236</v>
      </c>
      <c r="B266" s="65" t="s">
        <v>3186</v>
      </c>
      <c r="C266" s="65" t="s">
        <v>1120</v>
      </c>
      <c r="D266" s="65" t="s">
        <v>1135</v>
      </c>
      <c r="E266" s="65" t="s">
        <v>1112</v>
      </c>
      <c r="F266" s="65" t="s">
        <v>51</v>
      </c>
      <c r="G266" s="65" t="s">
        <v>51</v>
      </c>
      <c r="H266" s="65" t="s">
        <v>1114</v>
      </c>
      <c r="I266" s="65" t="s">
        <v>1136</v>
      </c>
      <c r="J266" s="65" t="s">
        <v>3984</v>
      </c>
      <c r="K266" s="65" t="s">
        <v>3993</v>
      </c>
      <c r="L266" s="65" t="s">
        <v>62</v>
      </c>
      <c r="M266" s="65" t="s">
        <v>62</v>
      </c>
      <c r="N266" s="65" t="s">
        <v>62</v>
      </c>
      <c r="O266" s="65" t="s">
        <v>61</v>
      </c>
      <c r="P266" s="65" t="s">
        <v>61</v>
      </c>
      <c r="Q266" s="65" t="s">
        <v>61</v>
      </c>
      <c r="R266" s="65" t="s">
        <v>61</v>
      </c>
      <c r="S266" s="65" t="s">
        <v>61</v>
      </c>
      <c r="T266" s="65" t="s">
        <v>62</v>
      </c>
      <c r="U266" s="65" t="s">
        <v>62</v>
      </c>
      <c r="V266" s="65" t="s">
        <v>62</v>
      </c>
      <c r="W266" s="65" t="s">
        <v>61</v>
      </c>
      <c r="X266" s="65" t="s">
        <v>76</v>
      </c>
      <c r="Y266" s="65" t="s">
        <v>2417</v>
      </c>
      <c r="Z266" s="68" t="s">
        <v>3343</v>
      </c>
      <c r="AA266" s="65" t="s">
        <v>62</v>
      </c>
      <c r="AB266" s="65" t="s">
        <v>77</v>
      </c>
      <c r="AC266" s="65" t="s">
        <v>77</v>
      </c>
      <c r="AD266" s="65" t="s">
        <v>77</v>
      </c>
      <c r="AE266" s="65" t="s">
        <v>61</v>
      </c>
      <c r="AF266" s="65" t="s">
        <v>61</v>
      </c>
      <c r="AG266" s="65" t="s">
        <v>2838</v>
      </c>
      <c r="AH266" s="65" t="s">
        <v>3343</v>
      </c>
      <c r="AI266" s="65" t="s">
        <v>62</v>
      </c>
      <c r="AJ266" s="65" t="s">
        <v>72</v>
      </c>
      <c r="AK266" s="65" t="s">
        <v>72</v>
      </c>
      <c r="AL266" s="65" t="s">
        <v>72</v>
      </c>
      <c r="AM266" s="65" t="s">
        <v>61</v>
      </c>
      <c r="AN266" s="59"/>
      <c r="AO266" s="59"/>
      <c r="AP266" s="59"/>
      <c r="AQ266" s="59"/>
      <c r="AR266" s="59"/>
      <c r="AS266" s="59"/>
      <c r="AT266" s="59"/>
      <c r="AU266" s="60"/>
    </row>
    <row r="267" spans="1:47" ht="334.5">
      <c r="A267" s="65" t="s">
        <v>3916</v>
      </c>
      <c r="B267" s="65" t="s">
        <v>3187</v>
      </c>
      <c r="C267" s="65" t="s">
        <v>1120</v>
      </c>
      <c r="D267" s="65" t="s">
        <v>1137</v>
      </c>
      <c r="E267" s="65" t="s">
        <v>1112</v>
      </c>
      <c r="F267" s="65" t="s">
        <v>51</v>
      </c>
      <c r="G267" s="65" t="s">
        <v>3983</v>
      </c>
      <c r="H267" s="65" t="s">
        <v>1114</v>
      </c>
      <c r="I267" s="65" t="s">
        <v>1138</v>
      </c>
      <c r="J267" s="65" t="s">
        <v>3984</v>
      </c>
      <c r="K267" s="65" t="s">
        <v>3985</v>
      </c>
      <c r="L267" s="65" t="s">
        <v>61</v>
      </c>
      <c r="M267" s="65" t="s">
        <v>62</v>
      </c>
      <c r="N267" s="68" t="s">
        <v>3343</v>
      </c>
      <c r="O267" s="65" t="s">
        <v>62</v>
      </c>
      <c r="P267" s="65" t="s">
        <v>61</v>
      </c>
      <c r="Q267" s="65" t="s">
        <v>61</v>
      </c>
      <c r="R267" s="65" t="s">
        <v>61</v>
      </c>
      <c r="S267" s="65" t="s">
        <v>61</v>
      </c>
      <c r="T267" s="65" t="s">
        <v>62</v>
      </c>
      <c r="U267" s="65" t="s">
        <v>62</v>
      </c>
      <c r="V267" s="65" t="s">
        <v>62</v>
      </c>
      <c r="W267" s="65" t="s">
        <v>61</v>
      </c>
      <c r="X267" s="65" t="s">
        <v>4028</v>
      </c>
      <c r="Y267" s="65" t="s">
        <v>1295</v>
      </c>
      <c r="Z267" s="68" t="s">
        <v>3343</v>
      </c>
      <c r="AA267" s="65" t="s">
        <v>62</v>
      </c>
      <c r="AB267" s="65" t="s">
        <v>125</v>
      </c>
      <c r="AC267" s="65" t="s">
        <v>77</v>
      </c>
      <c r="AD267" s="65" t="s">
        <v>3343</v>
      </c>
      <c r="AE267" s="65" t="s">
        <v>62</v>
      </c>
      <c r="AF267" s="65" t="s">
        <v>62</v>
      </c>
      <c r="AG267" s="65" t="s">
        <v>61</v>
      </c>
      <c r="AH267" s="65" t="s">
        <v>3343</v>
      </c>
      <c r="AI267" s="65" t="s">
        <v>62</v>
      </c>
      <c r="AJ267" s="65" t="s">
        <v>66</v>
      </c>
      <c r="AK267" s="65" t="s">
        <v>72</v>
      </c>
      <c r="AL267" s="65" t="s">
        <v>3343</v>
      </c>
      <c r="AM267" s="65" t="s">
        <v>62</v>
      </c>
      <c r="AN267" s="62"/>
      <c r="AO267" s="62"/>
      <c r="AP267" s="62"/>
      <c r="AQ267" s="62"/>
      <c r="AR267" s="62"/>
      <c r="AS267" s="62"/>
      <c r="AT267" s="62"/>
      <c r="AU267" s="63"/>
    </row>
    <row r="268" spans="1:47" ht="334.5">
      <c r="A268" s="65" t="s">
        <v>3252</v>
      </c>
      <c r="B268" s="65" t="s">
        <v>3187</v>
      </c>
      <c r="C268" s="65" t="s">
        <v>1120</v>
      </c>
      <c r="D268" s="65" t="s">
        <v>355</v>
      </c>
      <c r="E268" s="65" t="s">
        <v>1112</v>
      </c>
      <c r="F268" s="65" t="s">
        <v>51</v>
      </c>
      <c r="G268" s="65" t="s">
        <v>3983</v>
      </c>
      <c r="H268" s="65" t="s">
        <v>1114</v>
      </c>
      <c r="I268" s="65" t="s">
        <v>1145</v>
      </c>
      <c r="J268" s="65" t="s">
        <v>3984</v>
      </c>
      <c r="K268" s="65" t="s">
        <v>3985</v>
      </c>
      <c r="L268" s="65" t="s">
        <v>61</v>
      </c>
      <c r="M268" s="65" t="s">
        <v>62</v>
      </c>
      <c r="N268" s="68" t="s">
        <v>3343</v>
      </c>
      <c r="O268" s="65" t="s">
        <v>62</v>
      </c>
      <c r="P268" s="65" t="s">
        <v>61</v>
      </c>
      <c r="Q268" s="65" t="s">
        <v>61</v>
      </c>
      <c r="R268" s="65" t="s">
        <v>61</v>
      </c>
      <c r="S268" s="65" t="s">
        <v>61</v>
      </c>
      <c r="T268" s="65" t="s">
        <v>62</v>
      </c>
      <c r="U268" s="65" t="s">
        <v>62</v>
      </c>
      <c r="V268" s="65" t="s">
        <v>62</v>
      </c>
      <c r="W268" s="65" t="s">
        <v>61</v>
      </c>
      <c r="X268" s="65" t="s">
        <v>3511</v>
      </c>
      <c r="Y268" s="65" t="s">
        <v>2729</v>
      </c>
      <c r="Z268" s="68" t="s">
        <v>3343</v>
      </c>
      <c r="AA268" s="65" t="s">
        <v>62</v>
      </c>
      <c r="AB268" s="65" t="s">
        <v>125</v>
      </c>
      <c r="AC268" s="65" t="s">
        <v>77</v>
      </c>
      <c r="AD268" s="65" t="s">
        <v>3343</v>
      </c>
      <c r="AE268" s="65" t="s">
        <v>62</v>
      </c>
      <c r="AF268" s="65" t="s">
        <v>62</v>
      </c>
      <c r="AG268" s="65" t="s">
        <v>2730</v>
      </c>
      <c r="AH268" s="65" t="s">
        <v>3343</v>
      </c>
      <c r="AI268" s="65" t="s">
        <v>62</v>
      </c>
      <c r="AJ268" s="65" t="s">
        <v>66</v>
      </c>
      <c r="AK268" s="65" t="s">
        <v>72</v>
      </c>
      <c r="AL268" s="65" t="s">
        <v>3343</v>
      </c>
      <c r="AM268" s="65" t="s">
        <v>62</v>
      </c>
      <c r="AN268" s="59"/>
      <c r="AO268" s="59"/>
      <c r="AP268" s="59"/>
      <c r="AQ268" s="59"/>
      <c r="AR268" s="59"/>
      <c r="AS268" s="59"/>
      <c r="AT268" s="59"/>
      <c r="AU268" s="60"/>
    </row>
    <row r="269" spans="1:47" ht="168">
      <c r="A269" s="65" t="s">
        <v>3919</v>
      </c>
      <c r="B269" s="65" t="s">
        <v>3186</v>
      </c>
      <c r="C269" s="65" t="s">
        <v>1609</v>
      </c>
      <c r="D269" s="65" t="s">
        <v>1617</v>
      </c>
      <c r="E269" s="65" t="s">
        <v>1454</v>
      </c>
      <c r="F269" s="65" t="s">
        <v>149</v>
      </c>
      <c r="G269" s="65" t="s">
        <v>2704</v>
      </c>
      <c r="H269" s="65" t="s">
        <v>1603</v>
      </c>
      <c r="I269" s="65" t="s">
        <v>1618</v>
      </c>
      <c r="J269" s="65" t="s">
        <v>3984</v>
      </c>
      <c r="K269" s="65" t="s">
        <v>18</v>
      </c>
      <c r="L269" s="65" t="s">
        <v>62</v>
      </c>
      <c r="M269" s="65" t="s">
        <v>62</v>
      </c>
      <c r="N269" s="65" t="s">
        <v>62</v>
      </c>
      <c r="O269" s="65" t="s">
        <v>61</v>
      </c>
      <c r="P269" s="65" t="s">
        <v>61</v>
      </c>
      <c r="Q269" s="65" t="s">
        <v>61</v>
      </c>
      <c r="R269" s="65" t="s">
        <v>61</v>
      </c>
      <c r="S269" s="65" t="s">
        <v>61</v>
      </c>
      <c r="T269" s="65" t="s">
        <v>62</v>
      </c>
      <c r="U269" s="65" t="s">
        <v>62</v>
      </c>
      <c r="V269" s="65" t="s">
        <v>62</v>
      </c>
      <c r="W269" s="65" t="s">
        <v>61</v>
      </c>
      <c r="X269" s="65" t="s">
        <v>222</v>
      </c>
      <c r="Y269" s="65" t="s">
        <v>76</v>
      </c>
      <c r="Z269" s="68" t="s">
        <v>3343</v>
      </c>
      <c r="AA269" s="65" t="s">
        <v>62</v>
      </c>
      <c r="AB269" s="65" t="s">
        <v>77</v>
      </c>
      <c r="AC269" s="65" t="s">
        <v>77</v>
      </c>
      <c r="AD269" s="65" t="s">
        <v>77</v>
      </c>
      <c r="AE269" s="65" t="s">
        <v>61</v>
      </c>
      <c r="AF269" s="65" t="s">
        <v>61</v>
      </c>
      <c r="AG269" s="65" t="s">
        <v>61</v>
      </c>
      <c r="AH269" s="65" t="s">
        <v>61</v>
      </c>
      <c r="AI269" s="65" t="s">
        <v>61</v>
      </c>
      <c r="AJ269" s="65" t="s">
        <v>72</v>
      </c>
      <c r="AK269" s="65" t="s">
        <v>72</v>
      </c>
      <c r="AL269" s="65" t="s">
        <v>72</v>
      </c>
      <c r="AM269" s="65" t="s">
        <v>61</v>
      </c>
      <c r="AN269" s="62"/>
      <c r="AO269" s="62"/>
      <c r="AP269" s="62"/>
      <c r="AQ269" s="62"/>
      <c r="AR269" s="62"/>
      <c r="AS269" s="62"/>
      <c r="AT269" s="62"/>
      <c r="AU269" s="63"/>
    </row>
    <row r="270" spans="1:47" ht="183.75">
      <c r="A270" s="65" t="s">
        <v>3920</v>
      </c>
      <c r="B270" s="65" t="s">
        <v>3192</v>
      </c>
      <c r="C270" s="65" t="s">
        <v>1609</v>
      </c>
      <c r="D270" s="65" t="s">
        <v>1624</v>
      </c>
      <c r="E270" s="65" t="s">
        <v>1454</v>
      </c>
      <c r="F270" s="65" t="s">
        <v>149</v>
      </c>
      <c r="G270" s="65" t="s">
        <v>3983</v>
      </c>
      <c r="H270" s="65" t="s">
        <v>1603</v>
      </c>
      <c r="I270" s="65" t="s">
        <v>1625</v>
      </c>
      <c r="J270" s="65" t="s">
        <v>3984</v>
      </c>
      <c r="K270" s="65" t="s">
        <v>18</v>
      </c>
      <c r="L270" s="65" t="s">
        <v>62</v>
      </c>
      <c r="M270" s="65" t="s">
        <v>62</v>
      </c>
      <c r="N270" s="65" t="s">
        <v>62</v>
      </c>
      <c r="O270" s="65" t="s">
        <v>61</v>
      </c>
      <c r="P270" s="65" t="s">
        <v>61</v>
      </c>
      <c r="Q270" s="65" t="s">
        <v>61</v>
      </c>
      <c r="R270" s="65" t="s">
        <v>61</v>
      </c>
      <c r="S270" s="65" t="s">
        <v>61</v>
      </c>
      <c r="T270" s="65" t="s">
        <v>62</v>
      </c>
      <c r="U270" s="65" t="s">
        <v>62</v>
      </c>
      <c r="V270" s="65" t="s">
        <v>62</v>
      </c>
      <c r="W270" s="65" t="s">
        <v>61</v>
      </c>
      <c r="X270" s="65" t="s">
        <v>4029</v>
      </c>
      <c r="Y270" s="65" t="s">
        <v>222</v>
      </c>
      <c r="Z270" s="68" t="s">
        <v>3343</v>
      </c>
      <c r="AA270" s="65" t="s">
        <v>62</v>
      </c>
      <c r="AB270" s="65" t="s">
        <v>77</v>
      </c>
      <c r="AC270" s="65" t="s">
        <v>77</v>
      </c>
      <c r="AD270" s="65" t="s">
        <v>77</v>
      </c>
      <c r="AE270" s="65" t="s">
        <v>61</v>
      </c>
      <c r="AF270" s="65" t="s">
        <v>61</v>
      </c>
      <c r="AG270" s="65" t="s">
        <v>61</v>
      </c>
      <c r="AH270" s="65" t="s">
        <v>61</v>
      </c>
      <c r="AI270" s="65" t="s">
        <v>61</v>
      </c>
      <c r="AJ270" s="65" t="s">
        <v>72</v>
      </c>
      <c r="AK270" s="65" t="s">
        <v>72</v>
      </c>
      <c r="AL270" s="65" t="s">
        <v>72</v>
      </c>
      <c r="AM270" s="65" t="s">
        <v>61</v>
      </c>
      <c r="AN270" s="59"/>
      <c r="AO270" s="59"/>
      <c r="AP270" s="59"/>
      <c r="AQ270" s="59"/>
      <c r="AR270" s="59"/>
      <c r="AS270" s="59"/>
      <c r="AT270" s="59"/>
      <c r="AU270" s="60"/>
    </row>
    <row r="271" spans="1:47" ht="168">
      <c r="A271" s="65" t="s">
        <v>3921</v>
      </c>
      <c r="B271" s="65" t="s">
        <v>3192</v>
      </c>
      <c r="C271" s="65" t="s">
        <v>1609</v>
      </c>
      <c r="D271" s="65" t="s">
        <v>1469</v>
      </c>
      <c r="E271" s="65" t="s">
        <v>1454</v>
      </c>
      <c r="F271" s="65" t="s">
        <v>149</v>
      </c>
      <c r="G271" s="65" t="s">
        <v>3983</v>
      </c>
      <c r="H271" s="65" t="s">
        <v>1603</v>
      </c>
      <c r="I271" s="65" t="s">
        <v>1614</v>
      </c>
      <c r="J271" s="65" t="s">
        <v>3984</v>
      </c>
      <c r="K271" s="65" t="s">
        <v>3992</v>
      </c>
      <c r="L271" s="65" t="s">
        <v>62</v>
      </c>
      <c r="M271" s="65" t="s">
        <v>62</v>
      </c>
      <c r="N271" s="65" t="s">
        <v>62</v>
      </c>
      <c r="O271" s="65" t="s">
        <v>61</v>
      </c>
      <c r="P271" s="65" t="s">
        <v>61</v>
      </c>
      <c r="Q271" s="65" t="s">
        <v>61</v>
      </c>
      <c r="R271" s="65" t="s">
        <v>61</v>
      </c>
      <c r="S271" s="65" t="s">
        <v>61</v>
      </c>
      <c r="T271" s="65" t="s">
        <v>62</v>
      </c>
      <c r="U271" s="65" t="s">
        <v>62</v>
      </c>
      <c r="V271" s="65" t="s">
        <v>62</v>
      </c>
      <c r="W271" s="65" t="s">
        <v>61</v>
      </c>
      <c r="X271" s="65" t="s">
        <v>222</v>
      </c>
      <c r="Y271" s="65" t="s">
        <v>1295</v>
      </c>
      <c r="Z271" s="68" t="s">
        <v>3343</v>
      </c>
      <c r="AA271" s="65" t="s">
        <v>62</v>
      </c>
      <c r="AB271" s="65" t="s">
        <v>77</v>
      </c>
      <c r="AC271" s="65" t="s">
        <v>125</v>
      </c>
      <c r="AD271" s="65" t="s">
        <v>3343</v>
      </c>
      <c r="AE271" s="65" t="s">
        <v>62</v>
      </c>
      <c r="AF271" s="65" t="s">
        <v>61</v>
      </c>
      <c r="AG271" s="65" t="s">
        <v>61</v>
      </c>
      <c r="AH271" s="65" t="s">
        <v>61</v>
      </c>
      <c r="AI271" s="65" t="s">
        <v>61</v>
      </c>
      <c r="AJ271" s="65" t="s">
        <v>72</v>
      </c>
      <c r="AK271" s="65" t="s">
        <v>72</v>
      </c>
      <c r="AL271" s="65" t="s">
        <v>72</v>
      </c>
      <c r="AM271" s="65" t="s">
        <v>61</v>
      </c>
      <c r="AN271" s="62"/>
      <c r="AO271" s="62"/>
      <c r="AP271" s="62"/>
      <c r="AQ271" s="62"/>
      <c r="AR271" s="62"/>
      <c r="AS271" s="62"/>
      <c r="AT271" s="62"/>
      <c r="AU271" s="63"/>
    </row>
    <row r="272" spans="1:47" ht="168">
      <c r="A272" s="65" t="s">
        <v>3922</v>
      </c>
      <c r="B272" s="65" t="s">
        <v>3186</v>
      </c>
      <c r="C272" s="65" t="s">
        <v>1609</v>
      </c>
      <c r="D272" s="65" t="s">
        <v>1463</v>
      </c>
      <c r="E272" s="65" t="s">
        <v>1454</v>
      </c>
      <c r="F272" s="65" t="s">
        <v>149</v>
      </c>
      <c r="G272" s="65" t="s">
        <v>2704</v>
      </c>
      <c r="H272" s="65" t="s">
        <v>1603</v>
      </c>
      <c r="I272" s="65" t="s">
        <v>1610</v>
      </c>
      <c r="J272" s="65" t="s">
        <v>3984</v>
      </c>
      <c r="K272" s="65" t="s">
        <v>3992</v>
      </c>
      <c r="L272" s="65" t="s">
        <v>62</v>
      </c>
      <c r="M272" s="65" t="s">
        <v>62</v>
      </c>
      <c r="N272" s="65" t="s">
        <v>62</v>
      </c>
      <c r="O272" s="65" t="s">
        <v>61</v>
      </c>
      <c r="P272" s="65" t="s">
        <v>61</v>
      </c>
      <c r="Q272" s="65" t="s">
        <v>61</v>
      </c>
      <c r="R272" s="65" t="s">
        <v>61</v>
      </c>
      <c r="S272" s="65" t="s">
        <v>61</v>
      </c>
      <c r="T272" s="65" t="s">
        <v>62</v>
      </c>
      <c r="U272" s="65" t="s">
        <v>62</v>
      </c>
      <c r="V272" s="65" t="s">
        <v>62</v>
      </c>
      <c r="W272" s="65" t="s">
        <v>61</v>
      </c>
      <c r="X272" s="65" t="s">
        <v>3676</v>
      </c>
      <c r="Y272" s="65" t="s">
        <v>76</v>
      </c>
      <c r="Z272" s="68" t="s">
        <v>3343</v>
      </c>
      <c r="AA272" s="65" t="s">
        <v>62</v>
      </c>
      <c r="AB272" s="65" t="s">
        <v>125</v>
      </c>
      <c r="AC272" s="65" t="s">
        <v>77</v>
      </c>
      <c r="AD272" s="65" t="s">
        <v>3343</v>
      </c>
      <c r="AE272" s="65" t="s">
        <v>62</v>
      </c>
      <c r="AF272" s="65" t="s">
        <v>61</v>
      </c>
      <c r="AG272" s="65" t="s">
        <v>61</v>
      </c>
      <c r="AH272" s="65" t="s">
        <v>61</v>
      </c>
      <c r="AI272" s="65" t="s">
        <v>61</v>
      </c>
      <c r="AJ272" s="65" t="s">
        <v>72</v>
      </c>
      <c r="AK272" s="65" t="s">
        <v>72</v>
      </c>
      <c r="AL272" s="65" t="s">
        <v>72</v>
      </c>
      <c r="AM272" s="65" t="s">
        <v>61</v>
      </c>
      <c r="AN272" s="59"/>
      <c r="AO272" s="59"/>
      <c r="AP272" s="59"/>
      <c r="AQ272" s="59"/>
      <c r="AR272" s="59"/>
      <c r="AS272" s="59"/>
      <c r="AT272" s="59"/>
      <c r="AU272" s="60"/>
    </row>
    <row r="273" spans="1:47" ht="200.25">
      <c r="A273" s="65" t="s">
        <v>3923</v>
      </c>
      <c r="B273" s="65" t="s">
        <v>3187</v>
      </c>
      <c r="C273" s="65" t="s">
        <v>1609</v>
      </c>
      <c r="D273" s="65" t="s">
        <v>1620</v>
      </c>
      <c r="E273" s="65" t="s">
        <v>1454</v>
      </c>
      <c r="F273" s="65" t="s">
        <v>149</v>
      </c>
      <c r="G273" s="65" t="s">
        <v>3983</v>
      </c>
      <c r="H273" s="65" t="s">
        <v>1603</v>
      </c>
      <c r="I273" s="65" t="s">
        <v>1621</v>
      </c>
      <c r="J273" s="65" t="s">
        <v>3984</v>
      </c>
      <c r="K273" s="65" t="s">
        <v>3985</v>
      </c>
      <c r="L273" s="65" t="s">
        <v>102</v>
      </c>
      <c r="M273" s="65" t="s">
        <v>62</v>
      </c>
      <c r="N273" s="68" t="s">
        <v>3343</v>
      </c>
      <c r="O273" s="65" t="s">
        <v>62</v>
      </c>
      <c r="P273" s="65" t="s">
        <v>61</v>
      </c>
      <c r="Q273" s="65" t="s">
        <v>61</v>
      </c>
      <c r="R273" s="65" t="s">
        <v>61</v>
      </c>
      <c r="S273" s="65" t="s">
        <v>61</v>
      </c>
      <c r="T273" s="65" t="s">
        <v>62</v>
      </c>
      <c r="U273" s="65" t="s">
        <v>62</v>
      </c>
      <c r="V273" s="65" t="s">
        <v>62</v>
      </c>
      <c r="W273" s="65" t="s">
        <v>61</v>
      </c>
      <c r="X273" s="65" t="s">
        <v>4030</v>
      </c>
      <c r="Y273" s="65" t="s">
        <v>222</v>
      </c>
      <c r="Z273" s="68" t="s">
        <v>3343</v>
      </c>
      <c r="AA273" s="65" t="s">
        <v>62</v>
      </c>
      <c r="AB273" s="65" t="s">
        <v>64</v>
      </c>
      <c r="AC273" s="65" t="s">
        <v>77</v>
      </c>
      <c r="AD273" s="65" t="s">
        <v>3343</v>
      </c>
      <c r="AE273" s="65" t="s">
        <v>62</v>
      </c>
      <c r="AF273" s="65" t="s">
        <v>62</v>
      </c>
      <c r="AG273" s="65" t="s">
        <v>61</v>
      </c>
      <c r="AH273" s="65" t="s">
        <v>3343</v>
      </c>
      <c r="AI273" s="65" t="s">
        <v>62</v>
      </c>
      <c r="AJ273" s="65" t="s">
        <v>162</v>
      </c>
      <c r="AK273" s="65" t="s">
        <v>72</v>
      </c>
      <c r="AL273" s="65" t="s">
        <v>3343</v>
      </c>
      <c r="AM273" s="65" t="s">
        <v>62</v>
      </c>
      <c r="AN273" s="62"/>
      <c r="AO273" s="62"/>
      <c r="AP273" s="62"/>
      <c r="AQ273" s="62"/>
      <c r="AR273" s="62"/>
      <c r="AS273" s="62"/>
      <c r="AT273" s="62"/>
      <c r="AU273" s="63"/>
    </row>
    <row r="274" spans="1:47" ht="200.25">
      <c r="A274" s="65" t="s">
        <v>3924</v>
      </c>
      <c r="B274" s="65" t="s">
        <v>3187</v>
      </c>
      <c r="C274" s="65" t="s">
        <v>1609</v>
      </c>
      <c r="D274" s="65" t="s">
        <v>1466</v>
      </c>
      <c r="E274" s="65" t="s">
        <v>1454</v>
      </c>
      <c r="F274" s="65" t="s">
        <v>149</v>
      </c>
      <c r="G274" s="65" t="s">
        <v>3983</v>
      </c>
      <c r="H274" s="65" t="s">
        <v>1603</v>
      </c>
      <c r="I274" s="65" t="s">
        <v>1612</v>
      </c>
      <c r="J274" s="65" t="s">
        <v>3984</v>
      </c>
      <c r="K274" s="65" t="s">
        <v>3985</v>
      </c>
      <c r="L274" s="65" t="s">
        <v>102</v>
      </c>
      <c r="M274" s="65" t="s">
        <v>62</v>
      </c>
      <c r="N274" s="68" t="s">
        <v>3343</v>
      </c>
      <c r="O274" s="65" t="s">
        <v>62</v>
      </c>
      <c r="P274" s="65" t="s">
        <v>61</v>
      </c>
      <c r="Q274" s="65" t="s">
        <v>61</v>
      </c>
      <c r="R274" s="65" t="s">
        <v>61</v>
      </c>
      <c r="S274" s="65" t="s">
        <v>61</v>
      </c>
      <c r="T274" s="65" t="s">
        <v>62</v>
      </c>
      <c r="U274" s="65" t="s">
        <v>62</v>
      </c>
      <c r="V274" s="65" t="s">
        <v>62</v>
      </c>
      <c r="W274" s="65" t="s">
        <v>61</v>
      </c>
      <c r="X274" s="65" t="s">
        <v>3359</v>
      </c>
      <c r="Y274" s="65" t="s">
        <v>76</v>
      </c>
      <c r="Z274" s="68" t="s">
        <v>3343</v>
      </c>
      <c r="AA274" s="65" t="s">
        <v>62</v>
      </c>
      <c r="AB274" s="65" t="s">
        <v>64</v>
      </c>
      <c r="AC274" s="65" t="s">
        <v>77</v>
      </c>
      <c r="AD274" s="65" t="s">
        <v>3343</v>
      </c>
      <c r="AE274" s="65" t="s">
        <v>62</v>
      </c>
      <c r="AF274" s="65" t="s">
        <v>62</v>
      </c>
      <c r="AG274" s="65" t="s">
        <v>61</v>
      </c>
      <c r="AH274" s="65" t="s">
        <v>3343</v>
      </c>
      <c r="AI274" s="65" t="s">
        <v>62</v>
      </c>
      <c r="AJ274" s="65" t="s">
        <v>162</v>
      </c>
      <c r="AK274" s="65" t="s">
        <v>72</v>
      </c>
      <c r="AL274" s="65" t="s">
        <v>3343</v>
      </c>
      <c r="AM274" s="65" t="s">
        <v>62</v>
      </c>
      <c r="AN274" s="59"/>
      <c r="AO274" s="59"/>
      <c r="AP274" s="59"/>
      <c r="AQ274" s="59"/>
      <c r="AR274" s="59"/>
      <c r="AS274" s="59"/>
      <c r="AT274" s="59"/>
      <c r="AU274" s="60"/>
    </row>
    <row r="275" spans="1:47" ht="200.25">
      <c r="A275" s="65" t="s">
        <v>3925</v>
      </c>
      <c r="B275" s="65" t="s">
        <v>3192</v>
      </c>
      <c r="C275" s="65" t="s">
        <v>1426</v>
      </c>
      <c r="D275" s="65" t="s">
        <v>991</v>
      </c>
      <c r="E275" s="65" t="s">
        <v>1351</v>
      </c>
      <c r="F275" s="65" t="s">
        <v>80</v>
      </c>
      <c r="G275" s="65" t="s">
        <v>3983</v>
      </c>
      <c r="H275" s="65" t="s">
        <v>1422</v>
      </c>
      <c r="I275" s="65" t="s">
        <v>1433</v>
      </c>
      <c r="J275" s="65" t="s">
        <v>3984</v>
      </c>
      <c r="K275" s="65" t="s">
        <v>3985</v>
      </c>
      <c r="L275" s="65" t="s">
        <v>61</v>
      </c>
      <c r="M275" s="65" t="s">
        <v>62</v>
      </c>
      <c r="N275" s="68" t="s">
        <v>3343</v>
      </c>
      <c r="O275" s="65" t="s">
        <v>62</v>
      </c>
      <c r="P275" s="65" t="s">
        <v>61</v>
      </c>
      <c r="Q275" s="65" t="s">
        <v>61</v>
      </c>
      <c r="R275" s="65" t="s">
        <v>61</v>
      </c>
      <c r="S275" s="65" t="s">
        <v>61</v>
      </c>
      <c r="T275" s="65" t="s">
        <v>62</v>
      </c>
      <c r="U275" s="65" t="s">
        <v>62</v>
      </c>
      <c r="V275" s="65" t="s">
        <v>62</v>
      </c>
      <c r="W275" s="65" t="s">
        <v>61</v>
      </c>
      <c r="X275" s="65" t="s">
        <v>3498</v>
      </c>
      <c r="Y275" s="65" t="s">
        <v>76</v>
      </c>
      <c r="Z275" s="68" t="s">
        <v>3343</v>
      </c>
      <c r="AA275" s="65" t="s">
        <v>62</v>
      </c>
      <c r="AB275" s="65" t="s">
        <v>64</v>
      </c>
      <c r="AC275" s="65" t="s">
        <v>77</v>
      </c>
      <c r="AD275" s="65" t="s">
        <v>3343</v>
      </c>
      <c r="AE275" s="65" t="s">
        <v>62</v>
      </c>
      <c r="AF275" s="65" t="s">
        <v>62</v>
      </c>
      <c r="AG275" s="65" t="s">
        <v>61</v>
      </c>
      <c r="AH275" s="65" t="s">
        <v>3343</v>
      </c>
      <c r="AI275" s="65" t="s">
        <v>62</v>
      </c>
      <c r="AJ275" s="65" t="s">
        <v>66</v>
      </c>
      <c r="AK275" s="65" t="s">
        <v>72</v>
      </c>
      <c r="AL275" s="65" t="s">
        <v>3343</v>
      </c>
      <c r="AM275" s="65" t="s">
        <v>62</v>
      </c>
      <c r="AN275" s="62"/>
      <c r="AO275" s="62"/>
      <c r="AP275" s="62"/>
      <c r="AQ275" s="62"/>
      <c r="AR275" s="62"/>
      <c r="AS275" s="62"/>
      <c r="AT275" s="62"/>
      <c r="AU275" s="63"/>
    </row>
    <row r="276" spans="1:47" ht="250.5">
      <c r="A276" s="65" t="s">
        <v>3926</v>
      </c>
      <c r="B276" s="65" t="s">
        <v>3186</v>
      </c>
      <c r="C276" s="65" t="s">
        <v>1426</v>
      </c>
      <c r="D276" s="65" t="s">
        <v>986</v>
      </c>
      <c r="E276" s="65" t="s">
        <v>1351</v>
      </c>
      <c r="F276" s="65" t="s">
        <v>80</v>
      </c>
      <c r="G276" s="65" t="s">
        <v>80</v>
      </c>
      <c r="H276" s="65" t="s">
        <v>1422</v>
      </c>
      <c r="I276" s="65" t="s">
        <v>1427</v>
      </c>
      <c r="J276" s="65" t="s">
        <v>3984</v>
      </c>
      <c r="K276" s="65" t="s">
        <v>18</v>
      </c>
      <c r="L276" s="65" t="s">
        <v>61</v>
      </c>
      <c r="M276" s="65" t="s">
        <v>61</v>
      </c>
      <c r="N276" s="65" t="s">
        <v>61</v>
      </c>
      <c r="O276" s="65" t="s">
        <v>61</v>
      </c>
      <c r="P276" s="65" t="s">
        <v>61</v>
      </c>
      <c r="Q276" s="65" t="s">
        <v>61</v>
      </c>
      <c r="R276" s="65" t="s">
        <v>61</v>
      </c>
      <c r="S276" s="65" t="s">
        <v>61</v>
      </c>
      <c r="T276" s="65" t="s">
        <v>62</v>
      </c>
      <c r="U276" s="65" t="s">
        <v>62</v>
      </c>
      <c r="V276" s="65" t="s">
        <v>62</v>
      </c>
      <c r="W276" s="65" t="s">
        <v>61</v>
      </c>
      <c r="X276" s="65" t="s">
        <v>3927</v>
      </c>
      <c r="Y276" s="65" t="s">
        <v>4022</v>
      </c>
      <c r="Z276" s="68" t="s">
        <v>3343</v>
      </c>
      <c r="AA276" s="65" t="s">
        <v>62</v>
      </c>
      <c r="AB276" s="65" t="s">
        <v>64</v>
      </c>
      <c r="AC276" s="65" t="s">
        <v>64</v>
      </c>
      <c r="AD276" s="65" t="s">
        <v>64</v>
      </c>
      <c r="AE276" s="65" t="s">
        <v>61</v>
      </c>
      <c r="AF276" s="65" t="s">
        <v>62</v>
      </c>
      <c r="AG276" s="65" t="s">
        <v>62</v>
      </c>
      <c r="AH276" s="65" t="s">
        <v>62</v>
      </c>
      <c r="AI276" s="65" t="s">
        <v>61</v>
      </c>
      <c r="AJ276" s="65" t="s">
        <v>66</v>
      </c>
      <c r="AK276" s="65" t="s">
        <v>66</v>
      </c>
      <c r="AL276" s="65" t="s">
        <v>66</v>
      </c>
      <c r="AM276" s="65" t="s">
        <v>61</v>
      </c>
      <c r="AN276" s="59"/>
      <c r="AO276" s="59"/>
      <c r="AP276" s="59"/>
      <c r="AQ276" s="59"/>
      <c r="AR276" s="59"/>
      <c r="AS276" s="59"/>
      <c r="AT276" s="59"/>
      <c r="AU276" s="60"/>
    </row>
    <row r="277" spans="1:47" ht="200.25">
      <c r="A277" s="65" t="s">
        <v>3928</v>
      </c>
      <c r="B277" s="65" t="s">
        <v>3187</v>
      </c>
      <c r="C277" s="65" t="s">
        <v>1426</v>
      </c>
      <c r="D277" s="65" t="s">
        <v>988</v>
      </c>
      <c r="E277" s="65" t="s">
        <v>1351</v>
      </c>
      <c r="F277" s="65" t="s">
        <v>80</v>
      </c>
      <c r="G277" s="65" t="s">
        <v>3983</v>
      </c>
      <c r="H277" s="65" t="s">
        <v>1422</v>
      </c>
      <c r="I277" s="65" t="s">
        <v>1431</v>
      </c>
      <c r="J277" s="65" t="s">
        <v>3984</v>
      </c>
      <c r="K277" s="65" t="s">
        <v>3985</v>
      </c>
      <c r="L277" s="65" t="s">
        <v>61</v>
      </c>
      <c r="M277" s="65" t="s">
        <v>62</v>
      </c>
      <c r="N277" s="68" t="s">
        <v>3343</v>
      </c>
      <c r="O277" s="65" t="s">
        <v>62</v>
      </c>
      <c r="P277" s="65" t="s">
        <v>61</v>
      </c>
      <c r="Q277" s="65" t="s">
        <v>61</v>
      </c>
      <c r="R277" s="65" t="s">
        <v>61</v>
      </c>
      <c r="S277" s="65" t="s">
        <v>61</v>
      </c>
      <c r="T277" s="65" t="s">
        <v>62</v>
      </c>
      <c r="U277" s="65" t="s">
        <v>62</v>
      </c>
      <c r="V277" s="65" t="s">
        <v>62</v>
      </c>
      <c r="W277" s="65" t="s">
        <v>61</v>
      </c>
      <c r="X277" s="65" t="s">
        <v>3359</v>
      </c>
      <c r="Y277" s="65" t="s">
        <v>76</v>
      </c>
      <c r="Z277" s="68" t="s">
        <v>3343</v>
      </c>
      <c r="AA277" s="65" t="s">
        <v>62</v>
      </c>
      <c r="AB277" s="65" t="s">
        <v>64</v>
      </c>
      <c r="AC277" s="65" t="s">
        <v>77</v>
      </c>
      <c r="AD277" s="65" t="s">
        <v>3343</v>
      </c>
      <c r="AE277" s="65" t="s">
        <v>62</v>
      </c>
      <c r="AF277" s="65" t="s">
        <v>62</v>
      </c>
      <c r="AG277" s="65" t="s">
        <v>61</v>
      </c>
      <c r="AH277" s="65" t="s">
        <v>3343</v>
      </c>
      <c r="AI277" s="65" t="s">
        <v>62</v>
      </c>
      <c r="AJ277" s="65" t="s">
        <v>66</v>
      </c>
      <c r="AK277" s="65" t="s">
        <v>72</v>
      </c>
      <c r="AL277" s="65" t="s">
        <v>3343</v>
      </c>
      <c r="AM277" s="65" t="s">
        <v>62</v>
      </c>
      <c r="AN277" s="62"/>
      <c r="AO277" s="62"/>
      <c r="AP277" s="62"/>
      <c r="AQ277" s="62"/>
      <c r="AR277" s="62"/>
      <c r="AS277" s="62"/>
      <c r="AT277" s="62"/>
      <c r="AU277" s="63"/>
    </row>
    <row r="278" spans="1:47" ht="200.25">
      <c r="A278" s="65" t="s">
        <v>3936</v>
      </c>
      <c r="B278" s="65" t="s">
        <v>3187</v>
      </c>
      <c r="C278" s="65" t="s">
        <v>1563</v>
      </c>
      <c r="D278" s="65" t="s">
        <v>233</v>
      </c>
      <c r="E278" s="65" t="s">
        <v>1454</v>
      </c>
      <c r="F278" s="65" t="s">
        <v>114</v>
      </c>
      <c r="G278" s="65" t="s">
        <v>3983</v>
      </c>
      <c r="H278" s="65" t="s">
        <v>1557</v>
      </c>
      <c r="I278" s="65" t="s">
        <v>1570</v>
      </c>
      <c r="J278" s="65" t="s">
        <v>3984</v>
      </c>
      <c r="K278" s="65" t="s">
        <v>3985</v>
      </c>
      <c r="L278" s="65" t="s">
        <v>61</v>
      </c>
      <c r="M278" s="65" t="s">
        <v>62</v>
      </c>
      <c r="N278" s="68" t="s">
        <v>3343</v>
      </c>
      <c r="O278" s="65" t="s">
        <v>62</v>
      </c>
      <c r="P278" s="65" t="s">
        <v>61</v>
      </c>
      <c r="Q278" s="65" t="s">
        <v>61</v>
      </c>
      <c r="R278" s="65" t="s">
        <v>61</v>
      </c>
      <c r="S278" s="65" t="s">
        <v>61</v>
      </c>
      <c r="T278" s="65" t="s">
        <v>62</v>
      </c>
      <c r="U278" s="65" t="s">
        <v>62</v>
      </c>
      <c r="V278" s="65" t="s">
        <v>62</v>
      </c>
      <c r="W278" s="65" t="s">
        <v>61</v>
      </c>
      <c r="X278" s="65" t="s">
        <v>3937</v>
      </c>
      <c r="Y278" s="65" t="s">
        <v>76</v>
      </c>
      <c r="Z278" s="68" t="s">
        <v>3343</v>
      </c>
      <c r="AA278" s="65" t="s">
        <v>62</v>
      </c>
      <c r="AB278" s="65" t="s">
        <v>64</v>
      </c>
      <c r="AC278" s="65" t="s">
        <v>77</v>
      </c>
      <c r="AD278" s="65" t="s">
        <v>3343</v>
      </c>
      <c r="AE278" s="65" t="s">
        <v>62</v>
      </c>
      <c r="AF278" s="65" t="s">
        <v>62</v>
      </c>
      <c r="AG278" s="65" t="s">
        <v>61</v>
      </c>
      <c r="AH278" s="65" t="s">
        <v>3343</v>
      </c>
      <c r="AI278" s="65" t="s">
        <v>62</v>
      </c>
      <c r="AJ278" s="65" t="s">
        <v>66</v>
      </c>
      <c r="AK278" s="65" t="s">
        <v>72</v>
      </c>
      <c r="AL278" s="65" t="s">
        <v>3343</v>
      </c>
      <c r="AM278" s="65" t="s">
        <v>62</v>
      </c>
      <c r="AN278" s="59"/>
      <c r="AO278" s="59"/>
      <c r="AP278" s="59"/>
      <c r="AQ278" s="59"/>
      <c r="AR278" s="59"/>
      <c r="AS278" s="59"/>
      <c r="AT278" s="59"/>
      <c r="AU278" s="60"/>
    </row>
    <row r="279" spans="1:47" ht="234">
      <c r="A279" s="65" t="s">
        <v>3938</v>
      </c>
      <c r="B279" s="65" t="s">
        <v>3187</v>
      </c>
      <c r="C279" s="65" t="s">
        <v>1563</v>
      </c>
      <c r="D279" s="65" t="s">
        <v>1577</v>
      </c>
      <c r="E279" s="65" t="s">
        <v>1454</v>
      </c>
      <c r="F279" s="65" t="s">
        <v>114</v>
      </c>
      <c r="G279" s="65" t="s">
        <v>3983</v>
      </c>
      <c r="H279" s="65" t="s">
        <v>1557</v>
      </c>
      <c r="I279" s="65" t="s">
        <v>1578</v>
      </c>
      <c r="J279" s="65" t="s">
        <v>3984</v>
      </c>
      <c r="K279" s="65" t="s">
        <v>3985</v>
      </c>
      <c r="L279" s="65" t="s">
        <v>61</v>
      </c>
      <c r="M279" s="65" t="s">
        <v>62</v>
      </c>
      <c r="N279" s="68" t="s">
        <v>3343</v>
      </c>
      <c r="O279" s="65" t="s">
        <v>62</v>
      </c>
      <c r="P279" s="65" t="s">
        <v>61</v>
      </c>
      <c r="Q279" s="65" t="s">
        <v>61</v>
      </c>
      <c r="R279" s="65" t="s">
        <v>61</v>
      </c>
      <c r="S279" s="65" t="s">
        <v>61</v>
      </c>
      <c r="T279" s="65" t="s">
        <v>62</v>
      </c>
      <c r="U279" s="65" t="s">
        <v>62</v>
      </c>
      <c r="V279" s="65" t="s">
        <v>62</v>
      </c>
      <c r="W279" s="65" t="s">
        <v>61</v>
      </c>
      <c r="X279" s="65" t="s">
        <v>3939</v>
      </c>
      <c r="Y279" s="65" t="s">
        <v>222</v>
      </c>
      <c r="Z279" s="68" t="s">
        <v>3343</v>
      </c>
      <c r="AA279" s="65" t="s">
        <v>62</v>
      </c>
      <c r="AB279" s="65" t="s">
        <v>64</v>
      </c>
      <c r="AC279" s="65" t="s">
        <v>77</v>
      </c>
      <c r="AD279" s="65" t="s">
        <v>3343</v>
      </c>
      <c r="AE279" s="65" t="s">
        <v>62</v>
      </c>
      <c r="AF279" s="65" t="s">
        <v>62</v>
      </c>
      <c r="AG279" s="65" t="s">
        <v>61</v>
      </c>
      <c r="AH279" s="65" t="s">
        <v>3343</v>
      </c>
      <c r="AI279" s="65" t="s">
        <v>62</v>
      </c>
      <c r="AJ279" s="65" t="s">
        <v>66</v>
      </c>
      <c r="AK279" s="65" t="s">
        <v>72</v>
      </c>
      <c r="AL279" s="65" t="s">
        <v>3343</v>
      </c>
      <c r="AM279" s="65" t="s">
        <v>62</v>
      </c>
      <c r="AN279" s="62"/>
      <c r="AO279" s="62"/>
      <c r="AP279" s="62"/>
      <c r="AQ279" s="62"/>
      <c r="AR279" s="62"/>
      <c r="AS279" s="62"/>
      <c r="AT279" s="62"/>
      <c r="AU279" s="63"/>
    </row>
    <row r="280" spans="1:47" ht="200.25">
      <c r="A280" s="65" t="s">
        <v>3940</v>
      </c>
      <c r="B280" s="65" t="s">
        <v>3187</v>
      </c>
      <c r="C280" s="65" t="s">
        <v>1563</v>
      </c>
      <c r="D280" s="65" t="s">
        <v>1586</v>
      </c>
      <c r="E280" s="65" t="s">
        <v>1454</v>
      </c>
      <c r="F280" s="65" t="s">
        <v>114</v>
      </c>
      <c r="G280" s="65" t="s">
        <v>3983</v>
      </c>
      <c r="H280" s="65" t="s">
        <v>1557</v>
      </c>
      <c r="I280" s="65" t="s">
        <v>1587</v>
      </c>
      <c r="J280" s="65" t="s">
        <v>3984</v>
      </c>
      <c r="K280" s="65" t="s">
        <v>3985</v>
      </c>
      <c r="L280" s="65" t="s">
        <v>61</v>
      </c>
      <c r="M280" s="65" t="s">
        <v>62</v>
      </c>
      <c r="N280" s="68" t="s">
        <v>3343</v>
      </c>
      <c r="O280" s="65" t="s">
        <v>62</v>
      </c>
      <c r="P280" s="65" t="s">
        <v>61</v>
      </c>
      <c r="Q280" s="65" t="s">
        <v>61</v>
      </c>
      <c r="R280" s="65" t="s">
        <v>61</v>
      </c>
      <c r="S280" s="65" t="s">
        <v>61</v>
      </c>
      <c r="T280" s="65" t="s">
        <v>62</v>
      </c>
      <c r="U280" s="65" t="s">
        <v>62</v>
      </c>
      <c r="V280" s="65" t="s">
        <v>62</v>
      </c>
      <c r="W280" s="65" t="s">
        <v>61</v>
      </c>
      <c r="X280" s="65" t="s">
        <v>3424</v>
      </c>
      <c r="Y280" s="65" t="s">
        <v>1295</v>
      </c>
      <c r="Z280" s="68" t="s">
        <v>3343</v>
      </c>
      <c r="AA280" s="65" t="s">
        <v>62</v>
      </c>
      <c r="AB280" s="65" t="s">
        <v>125</v>
      </c>
      <c r="AC280" s="65" t="s">
        <v>77</v>
      </c>
      <c r="AD280" s="65" t="s">
        <v>3343</v>
      </c>
      <c r="AE280" s="65" t="s">
        <v>62</v>
      </c>
      <c r="AF280" s="65" t="s">
        <v>62</v>
      </c>
      <c r="AG280" s="65" t="s">
        <v>61</v>
      </c>
      <c r="AH280" s="65" t="s">
        <v>3343</v>
      </c>
      <c r="AI280" s="65" t="s">
        <v>62</v>
      </c>
      <c r="AJ280" s="65" t="s">
        <v>66</v>
      </c>
      <c r="AK280" s="65" t="s">
        <v>72</v>
      </c>
      <c r="AL280" s="65" t="s">
        <v>3343</v>
      </c>
      <c r="AM280" s="65" t="s">
        <v>62</v>
      </c>
      <c r="AN280" s="59"/>
      <c r="AO280" s="59"/>
      <c r="AP280" s="59"/>
      <c r="AQ280" s="59"/>
      <c r="AR280" s="59"/>
      <c r="AS280" s="59"/>
      <c r="AT280" s="59"/>
      <c r="AU280" s="60"/>
    </row>
    <row r="281" spans="1:47" ht="134.25">
      <c r="A281" s="65" t="s">
        <v>3942</v>
      </c>
      <c r="B281" s="65" t="s">
        <v>3186</v>
      </c>
      <c r="C281" s="65" t="s">
        <v>1563</v>
      </c>
      <c r="D281" s="65" t="s">
        <v>230</v>
      </c>
      <c r="E281" s="65" t="s">
        <v>1454</v>
      </c>
      <c r="F281" s="65" t="s">
        <v>114</v>
      </c>
      <c r="G281" s="65" t="s">
        <v>2694</v>
      </c>
      <c r="H281" s="65" t="s">
        <v>1557</v>
      </c>
      <c r="I281" s="65" t="s">
        <v>1568</v>
      </c>
      <c r="J281" s="65" t="s">
        <v>3984</v>
      </c>
      <c r="K281" s="65" t="s">
        <v>3992</v>
      </c>
      <c r="L281" s="65" t="s">
        <v>62</v>
      </c>
      <c r="M281" s="65" t="s">
        <v>62</v>
      </c>
      <c r="N281" s="65" t="s">
        <v>62</v>
      </c>
      <c r="O281" s="65" t="s">
        <v>61</v>
      </c>
      <c r="P281" s="65" t="s">
        <v>61</v>
      </c>
      <c r="Q281" s="65" t="s">
        <v>61</v>
      </c>
      <c r="R281" s="65" t="s">
        <v>61</v>
      </c>
      <c r="S281" s="65" t="s">
        <v>61</v>
      </c>
      <c r="T281" s="65" t="s">
        <v>62</v>
      </c>
      <c r="U281" s="65" t="s">
        <v>62</v>
      </c>
      <c r="V281" s="65" t="s">
        <v>62</v>
      </c>
      <c r="W281" s="65" t="s">
        <v>61</v>
      </c>
      <c r="X281" s="65" t="s">
        <v>3449</v>
      </c>
      <c r="Y281" s="65" t="s">
        <v>76</v>
      </c>
      <c r="Z281" s="68" t="s">
        <v>3343</v>
      </c>
      <c r="AA281" s="65" t="s">
        <v>62</v>
      </c>
      <c r="AB281" s="65" t="s">
        <v>125</v>
      </c>
      <c r="AC281" s="65" t="s">
        <v>77</v>
      </c>
      <c r="AD281" s="65" t="s">
        <v>3343</v>
      </c>
      <c r="AE281" s="65" t="s">
        <v>62</v>
      </c>
      <c r="AF281" s="65" t="s">
        <v>61</v>
      </c>
      <c r="AG281" s="65" t="s">
        <v>61</v>
      </c>
      <c r="AH281" s="65" t="s">
        <v>61</v>
      </c>
      <c r="AI281" s="65" t="s">
        <v>61</v>
      </c>
      <c r="AJ281" s="65" t="s">
        <v>72</v>
      </c>
      <c r="AK281" s="65" t="s">
        <v>72</v>
      </c>
      <c r="AL281" s="65" t="s">
        <v>72</v>
      </c>
      <c r="AM281" s="65" t="s">
        <v>61</v>
      </c>
      <c r="AN281" s="62"/>
      <c r="AO281" s="62"/>
      <c r="AP281" s="62"/>
      <c r="AQ281" s="62"/>
      <c r="AR281" s="62"/>
      <c r="AS281" s="62"/>
      <c r="AT281" s="62"/>
      <c r="AU281" s="63"/>
    </row>
    <row r="282" spans="1:47" ht="168">
      <c r="A282" s="65" t="s">
        <v>3246</v>
      </c>
      <c r="B282" s="65" t="s">
        <v>3187</v>
      </c>
      <c r="C282" s="65" t="s">
        <v>783</v>
      </c>
      <c r="D282" s="65" t="s">
        <v>682</v>
      </c>
      <c r="E282" s="65" t="s">
        <v>743</v>
      </c>
      <c r="F282" s="65" t="s">
        <v>80</v>
      </c>
      <c r="G282" s="65" t="s">
        <v>3983</v>
      </c>
      <c r="H282" s="65" t="s">
        <v>777</v>
      </c>
      <c r="I282" s="65" t="s">
        <v>786</v>
      </c>
      <c r="J282" s="65" t="s">
        <v>3984</v>
      </c>
      <c r="K282" s="65" t="s">
        <v>4000</v>
      </c>
      <c r="L282" s="65" t="s">
        <v>62</v>
      </c>
      <c r="M282" s="65" t="s">
        <v>62</v>
      </c>
      <c r="N282" s="65" t="s">
        <v>62</v>
      </c>
      <c r="O282" s="65" t="s">
        <v>61</v>
      </c>
      <c r="P282" s="65" t="s">
        <v>61</v>
      </c>
      <c r="Q282" s="65">
        <v>1</v>
      </c>
      <c r="R282" s="68" t="s">
        <v>3343</v>
      </c>
      <c r="S282" s="65" t="s">
        <v>62</v>
      </c>
      <c r="T282" s="65" t="s">
        <v>62</v>
      </c>
      <c r="U282" s="65">
        <v>2</v>
      </c>
      <c r="V282" s="68" t="s">
        <v>3343</v>
      </c>
      <c r="W282" s="65" t="s">
        <v>62</v>
      </c>
      <c r="X282" s="65" t="s">
        <v>76</v>
      </c>
      <c r="Y282" s="65" t="s">
        <v>76</v>
      </c>
      <c r="Z282" s="65" t="s">
        <v>76</v>
      </c>
      <c r="AA282" s="65" t="s">
        <v>61</v>
      </c>
      <c r="AB282" s="65" t="s">
        <v>77</v>
      </c>
      <c r="AC282" s="65" t="s">
        <v>77</v>
      </c>
      <c r="AD282" s="65" t="s">
        <v>77</v>
      </c>
      <c r="AE282" s="65" t="s">
        <v>61</v>
      </c>
      <c r="AF282" s="65" t="s">
        <v>61</v>
      </c>
      <c r="AG282" s="65" t="s">
        <v>61</v>
      </c>
      <c r="AH282" s="65" t="s">
        <v>61</v>
      </c>
      <c r="AI282" s="65" t="s">
        <v>61</v>
      </c>
      <c r="AJ282" s="65" t="s">
        <v>72</v>
      </c>
      <c r="AK282" s="65" t="s">
        <v>72</v>
      </c>
      <c r="AL282" s="65" t="s">
        <v>72</v>
      </c>
      <c r="AM282" s="65" t="s">
        <v>61</v>
      </c>
      <c r="AN282" s="59"/>
      <c r="AO282" s="59"/>
      <c r="AP282" s="59"/>
      <c r="AQ282" s="59"/>
      <c r="AR282" s="59"/>
      <c r="AS282" s="59"/>
      <c r="AT282" s="59"/>
      <c r="AU282" s="60"/>
    </row>
    <row r="283" spans="1:47" ht="200.25">
      <c r="A283" s="65" t="s">
        <v>3947</v>
      </c>
      <c r="B283" s="65" t="s">
        <v>3187</v>
      </c>
      <c r="C283" s="65" t="s">
        <v>783</v>
      </c>
      <c r="D283" s="65" t="s">
        <v>765</v>
      </c>
      <c r="E283" s="65" t="s">
        <v>743</v>
      </c>
      <c r="F283" s="65" t="s">
        <v>80</v>
      </c>
      <c r="G283" s="65" t="s">
        <v>3983</v>
      </c>
      <c r="H283" s="65" t="s">
        <v>777</v>
      </c>
      <c r="I283" s="65" t="s">
        <v>789</v>
      </c>
      <c r="J283" s="65" t="s">
        <v>3984</v>
      </c>
      <c r="K283" s="65" t="s">
        <v>3985</v>
      </c>
      <c r="L283" s="65" t="s">
        <v>61</v>
      </c>
      <c r="M283" s="65" t="s">
        <v>62</v>
      </c>
      <c r="N283" s="68" t="s">
        <v>3343</v>
      </c>
      <c r="O283" s="65" t="s">
        <v>62</v>
      </c>
      <c r="P283" s="65" t="s">
        <v>61</v>
      </c>
      <c r="Q283" s="65" t="s">
        <v>61</v>
      </c>
      <c r="R283" s="65" t="s">
        <v>61</v>
      </c>
      <c r="S283" s="65" t="s">
        <v>61</v>
      </c>
      <c r="T283" s="65" t="s">
        <v>62</v>
      </c>
      <c r="U283" s="65" t="s">
        <v>62</v>
      </c>
      <c r="V283" s="65" t="s">
        <v>62</v>
      </c>
      <c r="W283" s="65" t="s">
        <v>61</v>
      </c>
      <c r="X283" s="65" t="s">
        <v>3688</v>
      </c>
      <c r="Y283" s="65" t="s">
        <v>76</v>
      </c>
      <c r="Z283" s="68" t="s">
        <v>3343</v>
      </c>
      <c r="AA283" s="65" t="s">
        <v>62</v>
      </c>
      <c r="AB283" s="65" t="s">
        <v>64</v>
      </c>
      <c r="AC283" s="65" t="s">
        <v>77</v>
      </c>
      <c r="AD283" s="65" t="s">
        <v>3343</v>
      </c>
      <c r="AE283" s="65" t="s">
        <v>62</v>
      </c>
      <c r="AF283" s="65" t="s">
        <v>62</v>
      </c>
      <c r="AG283" s="65" t="s">
        <v>61</v>
      </c>
      <c r="AH283" s="65" t="s">
        <v>3343</v>
      </c>
      <c r="AI283" s="65" t="s">
        <v>62</v>
      </c>
      <c r="AJ283" s="65" t="s">
        <v>66</v>
      </c>
      <c r="AK283" s="65" t="s">
        <v>72</v>
      </c>
      <c r="AL283" s="65" t="s">
        <v>3343</v>
      </c>
      <c r="AM283" s="65" t="s">
        <v>62</v>
      </c>
      <c r="AN283" s="62"/>
      <c r="AO283" s="62"/>
      <c r="AP283" s="62"/>
      <c r="AQ283" s="62"/>
      <c r="AR283" s="62"/>
      <c r="AS283" s="62"/>
      <c r="AT283" s="62"/>
      <c r="AU283" s="63"/>
    </row>
    <row r="284" spans="1:47" ht="250.5">
      <c r="A284" s="65" t="s">
        <v>3950</v>
      </c>
      <c r="B284" s="65" t="s">
        <v>3192</v>
      </c>
      <c r="C284" s="65" t="s">
        <v>2415</v>
      </c>
      <c r="D284" s="65" t="s">
        <v>1270</v>
      </c>
      <c r="E284" s="65" t="s">
        <v>2408</v>
      </c>
      <c r="F284" s="65" t="s">
        <v>51</v>
      </c>
      <c r="G284" s="65" t="s">
        <v>3983</v>
      </c>
      <c r="H284" s="65" t="s">
        <v>2410</v>
      </c>
      <c r="I284" s="65" t="s">
        <v>3089</v>
      </c>
      <c r="J284" s="65" t="s">
        <v>3984</v>
      </c>
      <c r="K284" s="65" t="s">
        <v>3992</v>
      </c>
      <c r="L284" s="65" t="s">
        <v>62</v>
      </c>
      <c r="M284" s="65" t="s">
        <v>62</v>
      </c>
      <c r="N284" s="65" t="s">
        <v>62</v>
      </c>
      <c r="O284" s="65" t="s">
        <v>61</v>
      </c>
      <c r="P284" s="65" t="s">
        <v>61</v>
      </c>
      <c r="Q284" s="65" t="s">
        <v>61</v>
      </c>
      <c r="R284" s="65" t="s">
        <v>61</v>
      </c>
      <c r="S284" s="65" t="s">
        <v>61</v>
      </c>
      <c r="T284" s="65" t="s">
        <v>62</v>
      </c>
      <c r="U284" s="65" t="s">
        <v>62</v>
      </c>
      <c r="V284" s="65" t="s">
        <v>62</v>
      </c>
      <c r="W284" s="65" t="s">
        <v>61</v>
      </c>
      <c r="X284" s="65" t="s">
        <v>2417</v>
      </c>
      <c r="Y284" s="65" t="s">
        <v>76</v>
      </c>
      <c r="Z284" s="68" t="s">
        <v>3343</v>
      </c>
      <c r="AA284" s="65" t="s">
        <v>62</v>
      </c>
      <c r="AB284" s="65" t="s">
        <v>77</v>
      </c>
      <c r="AC284" s="65" t="s">
        <v>64</v>
      </c>
      <c r="AD284" s="65" t="s">
        <v>3343</v>
      </c>
      <c r="AE284" s="65" t="s">
        <v>62</v>
      </c>
      <c r="AF284" s="65" t="s">
        <v>61</v>
      </c>
      <c r="AG284" s="65" t="s">
        <v>61</v>
      </c>
      <c r="AH284" s="65" t="s">
        <v>61</v>
      </c>
      <c r="AI284" s="65" t="s">
        <v>61</v>
      </c>
      <c r="AJ284" s="65" t="s">
        <v>72</v>
      </c>
      <c r="AK284" s="65" t="s">
        <v>72</v>
      </c>
      <c r="AL284" s="65" t="s">
        <v>72</v>
      </c>
      <c r="AM284" s="65" t="s">
        <v>61</v>
      </c>
      <c r="AN284" s="59"/>
      <c r="AO284" s="59"/>
      <c r="AP284" s="59"/>
      <c r="AQ284" s="59"/>
      <c r="AR284" s="59"/>
      <c r="AS284" s="59"/>
      <c r="AT284" s="59"/>
      <c r="AU284" s="60"/>
    </row>
    <row r="285" spans="1:47">
      <c r="A285" s="61"/>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c r="AM285" s="62"/>
      <c r="AN285" s="62"/>
      <c r="AO285" s="62"/>
      <c r="AP285" s="62"/>
      <c r="AQ285" s="62"/>
      <c r="AR285" s="62"/>
      <c r="AS285" s="62"/>
      <c r="AT285" s="62"/>
      <c r="AU285" s="63"/>
    </row>
    <row r="286" spans="1:47">
      <c r="A286" s="58"/>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60"/>
    </row>
    <row r="287" spans="1:47">
      <c r="A287" s="61"/>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c r="AJ287" s="62"/>
      <c r="AK287" s="62"/>
      <c r="AL287" s="62"/>
      <c r="AM287" s="62"/>
      <c r="AN287" s="62"/>
      <c r="AO287" s="62"/>
      <c r="AP287" s="62"/>
      <c r="AQ287" s="62"/>
      <c r="AR287" s="62"/>
      <c r="AS287" s="62"/>
      <c r="AT287" s="62"/>
      <c r="AU287" s="6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2F463-CE1F-47AE-8F32-594439CA01F2}">
  <dimension ref="A1:B6"/>
  <sheetViews>
    <sheetView workbookViewId="0"/>
  </sheetViews>
  <sheetFormatPr defaultRowHeight="15"/>
  <cols>
    <col min="1" max="1" width="35.28515625" customWidth="1"/>
    <col min="2" max="2" width="117.140625" customWidth="1"/>
  </cols>
  <sheetData>
    <row r="1" spans="1:2" ht="23.25" customHeight="1">
      <c r="A1" s="64" t="s">
        <v>4099</v>
      </c>
      <c r="B1" s="64" t="s">
        <v>4100</v>
      </c>
    </row>
    <row r="2" spans="1:2" ht="23.25" customHeight="1">
      <c r="A2" s="65" t="s">
        <v>4101</v>
      </c>
      <c r="B2" s="65" t="s">
        <v>4102</v>
      </c>
    </row>
    <row r="3" spans="1:2" ht="26.25" customHeight="1">
      <c r="A3" s="65" t="s">
        <v>4103</v>
      </c>
      <c r="B3" s="65" t="s">
        <v>4104</v>
      </c>
    </row>
    <row r="4" spans="1:2" ht="24.75" customHeight="1">
      <c r="A4" s="65" t="s">
        <v>4105</v>
      </c>
      <c r="B4" s="65" t="s">
        <v>4106</v>
      </c>
    </row>
    <row r="5" spans="1:2" ht="30" customHeight="1">
      <c r="A5" s="65" t="s">
        <v>4107</v>
      </c>
      <c r="B5" s="65" t="s">
        <v>4108</v>
      </c>
    </row>
    <row r="6" spans="1:2" ht="18" customHeight="1">
      <c r="A6" s="65" t="s">
        <v>4109</v>
      </c>
      <c r="B6" s="65" t="s">
        <v>4110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17D67-027E-44FA-A07F-07A6A52761F5}">
  <dimension ref="A1:D2"/>
  <sheetViews>
    <sheetView workbookViewId="0">
      <selection activeCell="C2" sqref="C2"/>
    </sheetView>
  </sheetViews>
  <sheetFormatPr defaultRowHeight="15"/>
  <cols>
    <col min="1" max="1" width="25.7109375" customWidth="1"/>
    <col min="2" max="2" width="28.5703125" customWidth="1"/>
    <col min="3" max="3" width="25" customWidth="1"/>
    <col min="4" max="4" width="25.28515625" customWidth="1"/>
  </cols>
  <sheetData>
    <row r="1" spans="1:4">
      <c r="A1" t="s">
        <v>4111</v>
      </c>
      <c r="B1" t="s">
        <v>4112</v>
      </c>
      <c r="C1" t="s">
        <v>4113</v>
      </c>
      <c r="D1" t="s">
        <v>4114</v>
      </c>
    </row>
    <row r="2" spans="1:4">
      <c r="A2">
        <f>COUNTA(_xlfn.UNIQUE(DiffData!A2:A222))</f>
        <v>43</v>
      </c>
      <c r="B2">
        <f>COUNTA(_xlfn.UNIQUE(DiffData!M2:M222))</f>
        <v>150</v>
      </c>
      <c r="C2">
        <f>COUNTA(DiffData!O2:O222)</f>
        <v>221</v>
      </c>
      <c r="D2">
        <f>COUNTA(_xlfn.UNIQUE(DiffData!D2:D222))</f>
        <v>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AF757-D2CC-431D-8DC5-B60613A4F051}">
  <dimension ref="A3:E37"/>
  <sheetViews>
    <sheetView topLeftCell="A9" workbookViewId="0">
      <selection activeCell="D18" sqref="D18"/>
    </sheetView>
  </sheetViews>
  <sheetFormatPr defaultRowHeight="15"/>
  <cols>
    <col min="1" max="1" width="23.140625" bestFit="1" customWidth="1"/>
    <col min="2" max="2" width="15.5703125" bestFit="1" customWidth="1"/>
    <col min="3" max="3" width="23.42578125" customWidth="1"/>
    <col min="4" max="4" width="16" customWidth="1"/>
    <col min="5" max="5" width="11.7109375" bestFit="1" customWidth="1"/>
  </cols>
  <sheetData>
    <row r="3" spans="1:4">
      <c r="A3" s="5" t="s">
        <v>4115</v>
      </c>
      <c r="B3" t="s">
        <v>4116</v>
      </c>
      <c r="C3" t="s">
        <v>4117</v>
      </c>
      <c r="D3" s="8" t="s">
        <v>4118</v>
      </c>
    </row>
    <row r="4" spans="1:4">
      <c r="A4" t="s">
        <v>2417</v>
      </c>
      <c r="B4">
        <v>68</v>
      </c>
      <c r="C4" s="8">
        <v>0.18630136986301371</v>
      </c>
      <c r="D4" s="8">
        <f>B4/652</f>
        <v>0.10429447852760736</v>
      </c>
    </row>
    <row r="5" spans="1:4">
      <c r="A5" t="s">
        <v>4119</v>
      </c>
      <c r="B5">
        <v>66</v>
      </c>
      <c r="C5" s="8">
        <v>0.18082191780821918</v>
      </c>
      <c r="D5" s="8">
        <f t="shared" ref="D5:D15" si="0">B5/652</f>
        <v>0.10122699386503067</v>
      </c>
    </row>
    <row r="6" spans="1:4">
      <c r="A6" t="s">
        <v>4120</v>
      </c>
      <c r="B6">
        <v>57</v>
      </c>
      <c r="C6" s="8">
        <v>0.15616438356164383</v>
      </c>
      <c r="D6" s="8">
        <f t="shared" si="0"/>
        <v>8.7423312883435578E-2</v>
      </c>
    </row>
    <row r="7" spans="1:4">
      <c r="A7" t="s">
        <v>2729</v>
      </c>
      <c r="B7">
        <v>30</v>
      </c>
      <c r="C7" s="8">
        <v>8.2191780821917804E-2</v>
      </c>
      <c r="D7" s="8">
        <f t="shared" si="0"/>
        <v>4.6012269938650305E-2</v>
      </c>
    </row>
    <row r="8" spans="1:4">
      <c r="A8" t="s">
        <v>4121</v>
      </c>
      <c r="B8">
        <v>28</v>
      </c>
      <c r="C8" s="8">
        <v>7.6712328767123292E-2</v>
      </c>
      <c r="D8" s="8">
        <f t="shared" si="0"/>
        <v>4.2944785276073622E-2</v>
      </c>
    </row>
    <row r="9" spans="1:4">
      <c r="A9" t="s">
        <v>4122</v>
      </c>
      <c r="B9">
        <v>28</v>
      </c>
      <c r="C9" s="8">
        <v>7.6712328767123292E-2</v>
      </c>
      <c r="D9" s="8">
        <f t="shared" si="0"/>
        <v>4.2944785276073622E-2</v>
      </c>
    </row>
    <row r="10" spans="1:4">
      <c r="A10" t="s">
        <v>4123</v>
      </c>
      <c r="B10">
        <v>27</v>
      </c>
      <c r="C10" s="8">
        <v>7.3972602739726029E-2</v>
      </c>
      <c r="D10" s="8">
        <f t="shared" si="0"/>
        <v>4.1411042944785273E-2</v>
      </c>
    </row>
    <row r="11" spans="1:4">
      <c r="A11" t="s">
        <v>4022</v>
      </c>
      <c r="B11">
        <v>26</v>
      </c>
      <c r="C11" s="8">
        <v>7.1232876712328766E-2</v>
      </c>
      <c r="D11" s="8">
        <f t="shared" si="0"/>
        <v>3.9877300613496931E-2</v>
      </c>
    </row>
    <row r="12" spans="1:4">
      <c r="A12" t="s">
        <v>2688</v>
      </c>
      <c r="B12">
        <v>26</v>
      </c>
      <c r="C12" s="8">
        <v>7.1232876712328766E-2</v>
      </c>
      <c r="D12" s="8">
        <f t="shared" si="0"/>
        <v>3.9877300613496931E-2</v>
      </c>
    </row>
    <row r="13" spans="1:4">
      <c r="A13" t="s">
        <v>4124</v>
      </c>
      <c r="B13">
        <v>9</v>
      </c>
      <c r="C13" s="8">
        <v>2.4657534246575342E-2</v>
      </c>
      <c r="D13" s="8">
        <f t="shared" si="0"/>
        <v>1.3803680981595092E-2</v>
      </c>
    </row>
    <row r="14" spans="1:4">
      <c r="A14" t="s">
        <v>4125</v>
      </c>
      <c r="B14">
        <v>365</v>
      </c>
      <c r="C14" s="8">
        <v>1</v>
      </c>
      <c r="D14" s="8">
        <f t="shared" si="0"/>
        <v>0.55981595092024539</v>
      </c>
    </row>
    <row r="15" spans="1:4">
      <c r="D15" s="8">
        <f t="shared" si="0"/>
        <v>0</v>
      </c>
    </row>
    <row r="16" spans="1:4">
      <c r="D16" s="8"/>
    </row>
    <row r="17" spans="1:5">
      <c r="D17" s="8"/>
    </row>
    <row r="25" spans="1:5">
      <c r="A25" s="5" t="s">
        <v>4116</v>
      </c>
      <c r="B25" s="5" t="s">
        <v>3177</v>
      </c>
    </row>
    <row r="26" spans="1:5">
      <c r="A26" s="5" t="s">
        <v>4115</v>
      </c>
      <c r="B26" t="s">
        <v>3186</v>
      </c>
      <c r="C26" t="s">
        <v>3192</v>
      </c>
      <c r="D26" t="s">
        <v>3187</v>
      </c>
      <c r="E26" t="s">
        <v>4125</v>
      </c>
    </row>
    <row r="27" spans="1:5">
      <c r="A27" t="s">
        <v>4121</v>
      </c>
      <c r="B27">
        <v>9</v>
      </c>
      <c r="C27">
        <v>8</v>
      </c>
      <c r="D27">
        <v>11</v>
      </c>
      <c r="E27">
        <v>28</v>
      </c>
    </row>
    <row r="28" spans="1:5">
      <c r="A28" t="s">
        <v>2417</v>
      </c>
      <c r="B28">
        <v>23</v>
      </c>
      <c r="C28">
        <v>18</v>
      </c>
      <c r="D28">
        <v>27</v>
      </c>
      <c r="E28">
        <v>68</v>
      </c>
    </row>
    <row r="29" spans="1:5">
      <c r="A29" t="s">
        <v>4122</v>
      </c>
      <c r="B29">
        <v>10</v>
      </c>
      <c r="C29">
        <v>8</v>
      </c>
      <c r="D29">
        <v>10</v>
      </c>
      <c r="E29">
        <v>28</v>
      </c>
    </row>
    <row r="30" spans="1:5">
      <c r="A30" t="s">
        <v>2688</v>
      </c>
      <c r="B30">
        <v>5</v>
      </c>
      <c r="C30">
        <v>11</v>
      </c>
      <c r="D30">
        <v>10</v>
      </c>
      <c r="E30">
        <v>26</v>
      </c>
    </row>
    <row r="31" spans="1:5">
      <c r="A31" t="s">
        <v>4119</v>
      </c>
      <c r="B31">
        <v>15</v>
      </c>
      <c r="C31">
        <v>21</v>
      </c>
      <c r="D31">
        <v>30</v>
      </c>
      <c r="E31">
        <v>66</v>
      </c>
    </row>
    <row r="32" spans="1:5">
      <c r="A32" t="s">
        <v>4120</v>
      </c>
      <c r="B32">
        <v>10</v>
      </c>
      <c r="C32">
        <v>19</v>
      </c>
      <c r="D32">
        <v>28</v>
      </c>
      <c r="E32">
        <v>57</v>
      </c>
    </row>
    <row r="33" spans="1:5">
      <c r="A33" t="s">
        <v>2729</v>
      </c>
      <c r="B33">
        <v>11</v>
      </c>
      <c r="C33">
        <v>5</v>
      </c>
      <c r="D33">
        <v>14</v>
      </c>
      <c r="E33">
        <v>30</v>
      </c>
    </row>
    <row r="34" spans="1:5">
      <c r="A34" t="s">
        <v>4124</v>
      </c>
      <c r="B34">
        <v>2</v>
      </c>
      <c r="C34">
        <v>2</v>
      </c>
      <c r="D34">
        <v>5</v>
      </c>
      <c r="E34">
        <v>9</v>
      </c>
    </row>
    <row r="35" spans="1:5">
      <c r="A35" t="s">
        <v>4123</v>
      </c>
      <c r="B35">
        <v>10</v>
      </c>
      <c r="C35">
        <v>8</v>
      </c>
      <c r="D35">
        <v>9</v>
      </c>
      <c r="E35">
        <v>27</v>
      </c>
    </row>
    <row r="36" spans="1:5">
      <c r="A36" t="s">
        <v>4022</v>
      </c>
      <c r="B36">
        <v>8</v>
      </c>
      <c r="C36">
        <v>10</v>
      </c>
      <c r="D36">
        <v>8</v>
      </c>
      <c r="E36">
        <v>26</v>
      </c>
    </row>
    <row r="37" spans="1:5">
      <c r="A37" t="s">
        <v>4125</v>
      </c>
      <c r="B37">
        <v>103</v>
      </c>
      <c r="C37">
        <v>110</v>
      </c>
      <c r="D37">
        <v>152</v>
      </c>
      <c r="E37">
        <v>365</v>
      </c>
    </row>
  </sheetData>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3B9AC-E370-40A8-9CEB-FAF42A399DDA}">
  <dimension ref="A1:H44"/>
  <sheetViews>
    <sheetView topLeftCell="A17" workbookViewId="0">
      <selection activeCell="A37" sqref="A37"/>
    </sheetView>
  </sheetViews>
  <sheetFormatPr defaultRowHeight="15"/>
  <cols>
    <col min="1" max="1" width="41.5703125" customWidth="1"/>
    <col min="2" max="2" width="26.42578125" customWidth="1"/>
    <col min="3" max="3" width="23" customWidth="1"/>
    <col min="4" max="4" width="8.7109375" style="8" customWidth="1"/>
    <col min="5" max="5" width="6" customWidth="1"/>
    <col min="6" max="6" width="11.7109375" style="8" customWidth="1"/>
    <col min="7" max="7" width="10.42578125" customWidth="1"/>
    <col min="8" max="8" width="9.7109375" style="8" customWidth="1"/>
    <col min="13" max="13" width="22.85546875" customWidth="1"/>
  </cols>
  <sheetData>
    <row r="1" spans="1:8" s="1" customFormat="1">
      <c r="A1" s="5" t="s">
        <v>17</v>
      </c>
      <c r="B1" t="s">
        <v>62</v>
      </c>
      <c r="D1" s="7"/>
      <c r="F1" s="7"/>
      <c r="H1" s="7"/>
    </row>
    <row r="3" spans="1:8">
      <c r="A3" s="5" t="s">
        <v>4031</v>
      </c>
      <c r="B3" t="s">
        <v>4126</v>
      </c>
    </row>
    <row r="4" spans="1:8">
      <c r="A4" t="s">
        <v>64</v>
      </c>
      <c r="B4" s="8">
        <v>0.15030674846625766</v>
      </c>
    </row>
    <row r="5" spans="1:8">
      <c r="A5" t="s">
        <v>77</v>
      </c>
      <c r="B5" s="8">
        <v>0.78374233128834359</v>
      </c>
    </row>
    <row r="6" spans="1:8">
      <c r="A6" t="s">
        <v>125</v>
      </c>
      <c r="B6" s="8">
        <v>6.5950920245398767E-2</v>
      </c>
    </row>
    <row r="7" spans="1:8">
      <c r="A7" t="s">
        <v>4125</v>
      </c>
      <c r="B7" s="8">
        <v>1</v>
      </c>
    </row>
    <row r="13" spans="1:8">
      <c r="A13" s="5" t="s">
        <v>17</v>
      </c>
      <c r="B13" t="s">
        <v>62</v>
      </c>
    </row>
    <row r="15" spans="1:8">
      <c r="A15" t="s">
        <v>4127</v>
      </c>
      <c r="B15" t="s">
        <v>4116</v>
      </c>
      <c r="C15" t="s">
        <v>4128</v>
      </c>
    </row>
    <row r="16" spans="1:8">
      <c r="A16">
        <v>141</v>
      </c>
      <c r="B16">
        <v>652</v>
      </c>
      <c r="C16" s="8">
        <v>0.21625766871165644</v>
      </c>
    </row>
    <row r="18" spans="1:6">
      <c r="A18" s="5" t="s">
        <v>17</v>
      </c>
      <c r="B18" t="s">
        <v>62</v>
      </c>
    </row>
    <row r="20" spans="1:6">
      <c r="A20" s="5" t="s">
        <v>3177</v>
      </c>
      <c r="B20" t="s">
        <v>4128</v>
      </c>
    </row>
    <row r="21" spans="1:6">
      <c r="A21" t="s">
        <v>3186</v>
      </c>
      <c r="B21" s="8">
        <v>0.19718309859154928</v>
      </c>
    </row>
    <row r="22" spans="1:6">
      <c r="A22" t="s">
        <v>3192</v>
      </c>
      <c r="B22" s="8">
        <v>0.21917808219178081</v>
      </c>
    </row>
    <row r="23" spans="1:6">
      <c r="A23" t="s">
        <v>3187</v>
      </c>
      <c r="B23" s="8">
        <v>0.23181818181818181</v>
      </c>
    </row>
    <row r="24" spans="1:6">
      <c r="A24" t="s">
        <v>4125</v>
      </c>
      <c r="B24" s="8">
        <v>0.21625766871165644</v>
      </c>
    </row>
    <row r="26" spans="1:6">
      <c r="A26" s="5" t="s">
        <v>17</v>
      </c>
      <c r="B26" t="s">
        <v>4129</v>
      </c>
    </row>
    <row r="28" spans="1:6">
      <c r="A28" s="5" t="s">
        <v>4116</v>
      </c>
      <c r="B28" s="5" t="s">
        <v>4031</v>
      </c>
      <c r="D28"/>
      <c r="F28"/>
    </row>
    <row r="29" spans="1:6">
      <c r="A29" s="5" t="s">
        <v>3177</v>
      </c>
      <c r="B29" t="s">
        <v>64</v>
      </c>
      <c r="C29" t="s">
        <v>77</v>
      </c>
      <c r="D29" t="s">
        <v>125</v>
      </c>
      <c r="E29" t="s">
        <v>73</v>
      </c>
      <c r="F29" t="s">
        <v>4125</v>
      </c>
    </row>
    <row r="30" spans="1:6">
      <c r="A30" t="s">
        <v>3186</v>
      </c>
      <c r="B30">
        <v>27</v>
      </c>
      <c r="C30">
        <v>171</v>
      </c>
      <c r="D30">
        <v>15</v>
      </c>
      <c r="E30">
        <v>8</v>
      </c>
      <c r="F30">
        <v>221</v>
      </c>
    </row>
    <row r="31" spans="1:6">
      <c r="A31" t="s">
        <v>3192</v>
      </c>
      <c r="B31">
        <v>35</v>
      </c>
      <c r="C31">
        <v>171</v>
      </c>
      <c r="D31">
        <v>13</v>
      </c>
      <c r="E31">
        <v>2</v>
      </c>
      <c r="F31">
        <v>221</v>
      </c>
    </row>
    <row r="32" spans="1:6">
      <c r="A32" t="s">
        <v>3187</v>
      </c>
      <c r="B32">
        <v>36</v>
      </c>
      <c r="C32">
        <v>169</v>
      </c>
      <c r="D32">
        <v>15</v>
      </c>
      <c r="E32">
        <v>1</v>
      </c>
      <c r="F32">
        <v>221</v>
      </c>
    </row>
    <row r="33" spans="1:6">
      <c r="A33" t="s">
        <v>4125</v>
      </c>
      <c r="B33">
        <v>98</v>
      </c>
      <c r="C33">
        <v>511</v>
      </c>
      <c r="D33">
        <v>43</v>
      </c>
      <c r="E33">
        <v>11</v>
      </c>
      <c r="F33">
        <v>663</v>
      </c>
    </row>
    <row r="35" spans="1:6">
      <c r="A35" t="e" vm="1">
        <v>#VALUE!</v>
      </c>
    </row>
    <row r="37" spans="1:6">
      <c r="A37" s="5" t="s">
        <v>17</v>
      </c>
      <c r="B37" t="s">
        <v>4129</v>
      </c>
    </row>
    <row r="39" spans="1:6">
      <c r="A39" s="5" t="s">
        <v>4116</v>
      </c>
      <c r="B39" s="5" t="s">
        <v>4031</v>
      </c>
      <c r="D39"/>
      <c r="F39"/>
    </row>
    <row r="40" spans="1:6">
      <c r="A40" s="5" t="s">
        <v>3177</v>
      </c>
      <c r="B40" t="s">
        <v>64</v>
      </c>
      <c r="C40" t="s">
        <v>77</v>
      </c>
      <c r="D40" t="s">
        <v>125</v>
      </c>
      <c r="E40" t="s">
        <v>73</v>
      </c>
      <c r="F40" t="s">
        <v>4125</v>
      </c>
    </row>
    <row r="41" spans="1:6">
      <c r="A41" t="s">
        <v>3186</v>
      </c>
      <c r="B41" s="8">
        <v>0.12217194570135746</v>
      </c>
      <c r="C41" s="8">
        <v>0.77375565610859731</v>
      </c>
      <c r="D41" s="8">
        <v>6.7873303167420809E-2</v>
      </c>
      <c r="E41" s="8">
        <v>3.6199095022624438E-2</v>
      </c>
      <c r="F41" s="8">
        <v>1</v>
      </c>
    </row>
    <row r="42" spans="1:6">
      <c r="A42" t="s">
        <v>3192</v>
      </c>
      <c r="B42" s="8">
        <v>0.15837104072398189</v>
      </c>
      <c r="C42" s="8">
        <v>0.77375565610859731</v>
      </c>
      <c r="D42" s="8">
        <v>5.8823529411764705E-2</v>
      </c>
      <c r="E42" s="8">
        <v>9.0497737556561094E-3</v>
      </c>
      <c r="F42" s="8">
        <v>1</v>
      </c>
    </row>
    <row r="43" spans="1:6">
      <c r="A43" t="s">
        <v>3187</v>
      </c>
      <c r="B43" s="8">
        <v>0.16289592760180996</v>
      </c>
      <c r="C43" s="8">
        <v>0.76470588235294112</v>
      </c>
      <c r="D43" s="8">
        <v>6.7873303167420809E-2</v>
      </c>
      <c r="E43" s="8">
        <v>4.5248868778280547E-3</v>
      </c>
      <c r="F43" s="8">
        <v>1</v>
      </c>
    </row>
    <row r="44" spans="1:6">
      <c r="A44" t="s">
        <v>4125</v>
      </c>
      <c r="B44" s="8">
        <v>0.14781297134238311</v>
      </c>
      <c r="C44" s="8">
        <v>0.77073906485671195</v>
      </c>
      <c r="D44" s="8">
        <v>6.485671191553545E-2</v>
      </c>
      <c r="E44" s="8">
        <v>1.6591251885369532E-2</v>
      </c>
      <c r="F44" s="8">
        <v>1</v>
      </c>
    </row>
  </sheetData>
  <pageMargins left="0.7" right="0.7" top="0.75" bottom="0.75" header="0.3" footer="0.3"/>
  <drawing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D700-2D43-4F89-9E6B-5AAC84589A70}">
  <dimension ref="A1:E40"/>
  <sheetViews>
    <sheetView topLeftCell="A27" workbookViewId="0">
      <selection activeCell="K31" sqref="K31"/>
    </sheetView>
  </sheetViews>
  <sheetFormatPr defaultRowHeight="15"/>
  <cols>
    <col min="1" max="1" width="26.85546875" bestFit="1" customWidth="1"/>
    <col min="2" max="2" width="32.85546875" customWidth="1"/>
    <col min="3" max="3" width="4.85546875" bestFit="1" customWidth="1"/>
    <col min="4" max="4" width="8.7109375" bestFit="1" customWidth="1"/>
    <col min="5" max="5" width="11.7109375" bestFit="1" customWidth="1"/>
  </cols>
  <sheetData>
    <row r="1" spans="1:3">
      <c r="A1" s="5" t="s">
        <v>4115</v>
      </c>
      <c r="B1" t="s">
        <v>4130</v>
      </c>
    </row>
    <row r="2" spans="1:3">
      <c r="A2" s="5" t="s">
        <v>17</v>
      </c>
      <c r="B2" t="s">
        <v>4129</v>
      </c>
    </row>
    <row r="4" spans="1:3">
      <c r="A4" s="5" t="s">
        <v>4031</v>
      </c>
      <c r="B4" t="s">
        <v>4126</v>
      </c>
    </row>
    <row r="5" spans="1:3">
      <c r="A5" t="s">
        <v>64</v>
      </c>
      <c r="B5" s="8">
        <v>0.64931506849315068</v>
      </c>
    </row>
    <row r="6" spans="1:3">
      <c r="A6" t="s">
        <v>77</v>
      </c>
      <c r="B6" s="8">
        <v>0.17808219178082191</v>
      </c>
    </row>
    <row r="7" spans="1:3">
      <c r="A7" t="s">
        <v>125</v>
      </c>
      <c r="B7" s="8">
        <v>0.17260273972602741</v>
      </c>
    </row>
    <row r="8" spans="1:3">
      <c r="A8" t="s">
        <v>4125</v>
      </c>
      <c r="B8" s="8">
        <v>1</v>
      </c>
    </row>
    <row r="9" spans="1:3">
      <c r="A9" s="5" t="s">
        <v>4115</v>
      </c>
      <c r="B9" t="s">
        <v>4129</v>
      </c>
    </row>
    <row r="10" spans="1:3">
      <c r="A10" s="5" t="s">
        <v>17</v>
      </c>
      <c r="B10" t="s">
        <v>4129</v>
      </c>
    </row>
    <row r="12" spans="1:3">
      <c r="A12" t="s">
        <v>4127</v>
      </c>
      <c r="B12" t="s">
        <v>4116</v>
      </c>
      <c r="C12" t="s">
        <v>4131</v>
      </c>
    </row>
    <row r="13" spans="1:3">
      <c r="A13">
        <v>432</v>
      </c>
      <c r="B13">
        <v>1007</v>
      </c>
      <c r="C13" s="8">
        <v>0.42899702085402186</v>
      </c>
    </row>
    <row r="15" spans="1:3">
      <c r="A15" s="90" t="e" vm="2">
        <v>#VALUE!</v>
      </c>
    </row>
    <row r="22" spans="1:2">
      <c r="A22" s="5" t="s">
        <v>4115</v>
      </c>
      <c r="B22" t="s">
        <v>4130</v>
      </c>
    </row>
    <row r="23" spans="1:2">
      <c r="A23" s="5" t="s">
        <v>17</v>
      </c>
      <c r="B23" t="s">
        <v>4129</v>
      </c>
    </row>
    <row r="25" spans="1:2">
      <c r="A25" s="5" t="s">
        <v>3177</v>
      </c>
      <c r="B25" t="s">
        <v>4132</v>
      </c>
    </row>
    <row r="26" spans="1:2">
      <c r="A26" t="s">
        <v>3186</v>
      </c>
      <c r="B26" s="8">
        <v>0.81553398058252424</v>
      </c>
    </row>
    <row r="27" spans="1:2">
      <c r="A27" t="s">
        <v>3192</v>
      </c>
      <c r="B27" s="8">
        <v>0.83636363636363631</v>
      </c>
    </row>
    <row r="28" spans="1:2">
      <c r="A28" t="s">
        <v>3187</v>
      </c>
      <c r="B28" s="8">
        <v>0.81578947368421051</v>
      </c>
    </row>
    <row r="29" spans="1:2">
      <c r="A29" t="s">
        <v>4125</v>
      </c>
      <c r="B29" s="8">
        <v>0.82191780821917804</v>
      </c>
    </row>
    <row r="32" spans="1:2">
      <c r="A32" s="5" t="s">
        <v>4115</v>
      </c>
      <c r="B32" t="s">
        <v>4130</v>
      </c>
    </row>
    <row r="33" spans="1:5">
      <c r="A33" s="5" t="s">
        <v>17</v>
      </c>
      <c r="B33" t="s">
        <v>4129</v>
      </c>
    </row>
    <row r="35" spans="1:5">
      <c r="A35" s="5" t="s">
        <v>4116</v>
      </c>
      <c r="B35" s="5" t="s">
        <v>4031</v>
      </c>
    </row>
    <row r="36" spans="1:5">
      <c r="A36" s="5" t="s">
        <v>3177</v>
      </c>
      <c r="B36" t="s">
        <v>64</v>
      </c>
      <c r="C36" t="s">
        <v>77</v>
      </c>
      <c r="D36" t="s">
        <v>125</v>
      </c>
      <c r="E36" t="s">
        <v>4125</v>
      </c>
    </row>
    <row r="37" spans="1:5">
      <c r="A37" t="s">
        <v>3186</v>
      </c>
      <c r="B37">
        <v>62</v>
      </c>
      <c r="C37">
        <v>19</v>
      </c>
      <c r="D37">
        <v>22</v>
      </c>
      <c r="E37">
        <v>103</v>
      </c>
    </row>
    <row r="38" spans="1:5">
      <c r="A38" t="s">
        <v>3192</v>
      </c>
      <c r="B38">
        <v>73</v>
      </c>
      <c r="C38">
        <v>18</v>
      </c>
      <c r="D38">
        <v>19</v>
      </c>
      <c r="E38">
        <v>110</v>
      </c>
    </row>
    <row r="39" spans="1:5">
      <c r="A39" t="s">
        <v>3187</v>
      </c>
      <c r="B39">
        <v>102</v>
      </c>
      <c r="C39">
        <v>28</v>
      </c>
      <c r="D39">
        <v>22</v>
      </c>
      <c r="E39">
        <v>152</v>
      </c>
    </row>
    <row r="40" spans="1:5">
      <c r="A40" t="s">
        <v>4125</v>
      </c>
      <c r="B40">
        <v>237</v>
      </c>
      <c r="C40">
        <v>65</v>
      </c>
      <c r="D40">
        <v>63</v>
      </c>
      <c r="E40">
        <v>365</v>
      </c>
    </row>
  </sheetData>
  <pageMargins left="0.7" right="0.7" top="0.75" bottom="0.75" header="0.3" footer="0.3"/>
  <drawing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34957-3827-44AC-953A-BB3764B0DA43}">
  <dimension ref="A1:AI1008"/>
  <sheetViews>
    <sheetView workbookViewId="0">
      <selection activeCell="A2" sqref="A2"/>
    </sheetView>
  </sheetViews>
  <sheetFormatPr defaultRowHeight="15"/>
  <cols>
    <col min="1" max="1" width="24.5703125" bestFit="1" customWidth="1"/>
    <col min="2" max="2" width="190.140625" bestFit="1" customWidth="1"/>
    <col min="3" max="3" width="60.140625" bestFit="1" customWidth="1"/>
    <col min="4" max="4" width="24.42578125" bestFit="1" customWidth="1"/>
    <col min="5" max="5" width="142.7109375" bestFit="1" customWidth="1"/>
    <col min="6" max="6" width="11.7109375" bestFit="1" customWidth="1"/>
    <col min="7" max="7" width="13.28515625" bestFit="1" customWidth="1"/>
    <col min="8" max="8" width="40" bestFit="1" customWidth="1"/>
    <col min="9" max="9" width="255.7109375" bestFit="1" customWidth="1"/>
    <col min="10" max="10" width="92.7109375" bestFit="1" customWidth="1"/>
    <col min="11" max="11" width="255.7109375" bestFit="1" customWidth="1"/>
    <col min="12" max="12" width="23.140625" bestFit="1" customWidth="1"/>
    <col min="13" max="13" width="42" bestFit="1" customWidth="1"/>
    <col min="14" max="14" width="77.7109375" bestFit="1" customWidth="1"/>
    <col min="15" max="15" width="14.7109375" bestFit="1" customWidth="1"/>
    <col min="16" max="16" width="14.85546875" bestFit="1" customWidth="1"/>
    <col min="17" max="17" width="29.5703125" bestFit="1" customWidth="1"/>
    <col min="18" max="18" width="26.7109375" bestFit="1" customWidth="1"/>
    <col min="19" max="19" width="10.5703125" bestFit="1" customWidth="1"/>
    <col min="20" max="20" width="26.140625" bestFit="1" customWidth="1"/>
    <col min="21" max="21" width="255.7109375" bestFit="1" customWidth="1"/>
    <col min="22" max="22" width="32.140625" bestFit="1" customWidth="1"/>
    <col min="23" max="23" width="14.5703125" bestFit="1" customWidth="1"/>
    <col min="24" max="24" width="113.7109375" bestFit="1" customWidth="1"/>
    <col min="25" max="25" width="15.7109375" bestFit="1" customWidth="1"/>
    <col min="26" max="26" width="81.28515625" bestFit="1" customWidth="1"/>
    <col min="27" max="27" width="14.85546875" bestFit="1" customWidth="1"/>
    <col min="28" max="28" width="13.85546875" bestFit="1" customWidth="1"/>
    <col min="29" max="29" width="13.42578125" bestFit="1" customWidth="1"/>
    <col min="30" max="30" width="18.7109375" bestFit="1" customWidth="1"/>
    <col min="31" max="31" width="18.85546875" bestFit="1" customWidth="1"/>
    <col min="32" max="32" width="14.42578125" bestFit="1" customWidth="1"/>
    <col min="33" max="33" width="24.7109375" bestFit="1" customWidth="1"/>
    <col min="34" max="34" width="15.7109375" bestFit="1" customWidth="1"/>
    <col min="35" max="35" width="23.42578125" bestFit="1" customWidth="1"/>
  </cols>
  <sheetData>
    <row r="1" spans="1:35">
      <c r="A1" t="s">
        <v>0</v>
      </c>
      <c r="B1" t="s">
        <v>1</v>
      </c>
      <c r="C1" t="s">
        <v>2</v>
      </c>
      <c r="D1" t="s">
        <v>3</v>
      </c>
      <c r="E1" t="s">
        <v>4</v>
      </c>
      <c r="F1" t="s">
        <v>5</v>
      </c>
      <c r="G1" t="s">
        <v>2669</v>
      </c>
      <c r="H1" t="s">
        <v>7</v>
      </c>
      <c r="I1" t="s">
        <v>8</v>
      </c>
      <c r="J1" t="s">
        <v>9</v>
      </c>
      <c r="K1" t="s">
        <v>11</v>
      </c>
      <c r="L1" t="s">
        <v>12</v>
      </c>
      <c r="M1" t="s">
        <v>13</v>
      </c>
      <c r="N1" t="s">
        <v>14</v>
      </c>
      <c r="O1" t="s">
        <v>15</v>
      </c>
      <c r="P1" t="s">
        <v>16</v>
      </c>
      <c r="Q1" t="s">
        <v>17</v>
      </c>
      <c r="R1" t="s">
        <v>18</v>
      </c>
      <c r="S1" t="s">
        <v>19</v>
      </c>
      <c r="T1" t="s">
        <v>20</v>
      </c>
      <c r="U1" t="s">
        <v>21</v>
      </c>
      <c r="V1" t="s">
        <v>3176</v>
      </c>
      <c r="W1" t="s">
        <v>23</v>
      </c>
      <c r="X1" t="s">
        <v>24</v>
      </c>
      <c r="Y1" t="s">
        <v>3177</v>
      </c>
      <c r="Z1" t="s">
        <v>3178</v>
      </c>
      <c r="AA1" t="s">
        <v>3179</v>
      </c>
      <c r="AB1" t="s">
        <v>3180</v>
      </c>
      <c r="AC1" t="s">
        <v>3181</v>
      </c>
      <c r="AD1" t="s">
        <v>3182</v>
      </c>
      <c r="AE1" t="s">
        <v>3183</v>
      </c>
      <c r="AF1" t="s">
        <v>3184</v>
      </c>
      <c r="AG1" t="s">
        <v>3185</v>
      </c>
      <c r="AH1" t="s">
        <v>4031</v>
      </c>
      <c r="AI1" t="s">
        <v>4115</v>
      </c>
    </row>
    <row r="2" spans="1:35">
      <c r="A2" t="s">
        <v>49</v>
      </c>
      <c r="B2" t="s">
        <v>79</v>
      </c>
      <c r="C2" t="s">
        <v>51</v>
      </c>
      <c r="D2" t="s">
        <v>51</v>
      </c>
      <c r="E2" t="s">
        <v>52</v>
      </c>
      <c r="F2" t="s">
        <v>2670</v>
      </c>
      <c r="G2" t="s">
        <v>54</v>
      </c>
      <c r="H2">
        <v>1</v>
      </c>
      <c r="I2" t="s">
        <v>55</v>
      </c>
      <c r="J2" t="s">
        <v>55</v>
      </c>
      <c r="K2" t="s">
        <v>57</v>
      </c>
      <c r="L2" t="s">
        <v>58</v>
      </c>
      <c r="M2" t="s">
        <v>59</v>
      </c>
      <c r="N2" t="s">
        <v>60</v>
      </c>
      <c r="O2" t="s">
        <v>61</v>
      </c>
      <c r="P2" t="s">
        <v>61</v>
      </c>
      <c r="Q2" t="s">
        <v>62</v>
      </c>
      <c r="R2" t="s">
        <v>76</v>
      </c>
      <c r="S2" t="s">
        <v>64</v>
      </c>
      <c r="T2" t="s">
        <v>62</v>
      </c>
      <c r="U2" t="s">
        <v>65</v>
      </c>
      <c r="V2" t="s">
        <v>66</v>
      </c>
      <c r="W2" t="s">
        <v>61</v>
      </c>
      <c r="X2" t="s">
        <v>67</v>
      </c>
      <c r="Y2" t="s">
        <v>3186</v>
      </c>
      <c r="Z2" t="s">
        <v>3226</v>
      </c>
      <c r="AA2">
        <v>0</v>
      </c>
      <c r="AB2">
        <v>0</v>
      </c>
      <c r="AC2">
        <v>1</v>
      </c>
      <c r="AD2">
        <v>0</v>
      </c>
      <c r="AE2">
        <v>1</v>
      </c>
      <c r="AF2">
        <v>1</v>
      </c>
      <c r="AG2">
        <v>1</v>
      </c>
      <c r="AH2" t="s">
        <v>64</v>
      </c>
      <c r="AI2" t="s">
        <v>76</v>
      </c>
    </row>
    <row r="3" spans="1:35">
      <c r="A3" t="s">
        <v>49</v>
      </c>
      <c r="B3" t="s">
        <v>79</v>
      </c>
      <c r="C3" t="s">
        <v>51</v>
      </c>
      <c r="D3" t="s">
        <v>51</v>
      </c>
      <c r="E3" t="s">
        <v>52</v>
      </c>
      <c r="F3" t="s">
        <v>2670</v>
      </c>
      <c r="G3" t="s">
        <v>54</v>
      </c>
      <c r="H3">
        <v>1</v>
      </c>
      <c r="I3" t="s">
        <v>55</v>
      </c>
      <c r="J3" t="s">
        <v>55</v>
      </c>
      <c r="K3" t="s">
        <v>57</v>
      </c>
      <c r="L3" t="s">
        <v>58</v>
      </c>
      <c r="M3" t="s">
        <v>59</v>
      </c>
      <c r="N3" t="s">
        <v>60</v>
      </c>
      <c r="O3" t="s">
        <v>61</v>
      </c>
      <c r="P3" t="s">
        <v>61</v>
      </c>
      <c r="Q3" t="s">
        <v>62</v>
      </c>
      <c r="R3" t="s">
        <v>4133</v>
      </c>
      <c r="S3" t="s">
        <v>64</v>
      </c>
      <c r="T3" t="s">
        <v>62</v>
      </c>
      <c r="U3" t="s">
        <v>65</v>
      </c>
      <c r="V3" t="s">
        <v>66</v>
      </c>
      <c r="W3" t="s">
        <v>61</v>
      </c>
      <c r="X3" t="s">
        <v>67</v>
      </c>
      <c r="Y3" t="s">
        <v>3186</v>
      </c>
      <c r="Z3" t="s">
        <v>3226</v>
      </c>
      <c r="AA3">
        <v>0</v>
      </c>
      <c r="AB3">
        <v>0</v>
      </c>
      <c r="AC3">
        <v>1</v>
      </c>
      <c r="AD3">
        <v>0</v>
      </c>
      <c r="AE3">
        <v>1</v>
      </c>
      <c r="AF3">
        <v>1</v>
      </c>
      <c r="AG3">
        <v>1</v>
      </c>
      <c r="AH3" t="s">
        <v>64</v>
      </c>
      <c r="AI3" t="s">
        <v>4119</v>
      </c>
    </row>
    <row r="4" spans="1:35">
      <c r="A4" t="s">
        <v>49</v>
      </c>
      <c r="B4" t="s">
        <v>79</v>
      </c>
      <c r="C4" t="s">
        <v>51</v>
      </c>
      <c r="D4" t="s">
        <v>51</v>
      </c>
      <c r="E4" t="s">
        <v>52</v>
      </c>
      <c r="F4" t="s">
        <v>2670</v>
      </c>
      <c r="G4" t="s">
        <v>54</v>
      </c>
      <c r="H4">
        <v>1</v>
      </c>
      <c r="I4" t="s">
        <v>55</v>
      </c>
      <c r="J4" t="s">
        <v>55</v>
      </c>
      <c r="K4" t="s">
        <v>57</v>
      </c>
      <c r="L4" t="s">
        <v>58</v>
      </c>
      <c r="M4" t="s">
        <v>59</v>
      </c>
      <c r="N4" t="s">
        <v>60</v>
      </c>
      <c r="O4" t="s">
        <v>61</v>
      </c>
      <c r="P4" t="s">
        <v>61</v>
      </c>
      <c r="Q4" t="s">
        <v>62</v>
      </c>
      <c r="R4" t="s">
        <v>4134</v>
      </c>
      <c r="S4" t="s">
        <v>64</v>
      </c>
      <c r="T4" t="s">
        <v>62</v>
      </c>
      <c r="U4" t="s">
        <v>65</v>
      </c>
      <c r="V4" t="s">
        <v>66</v>
      </c>
      <c r="W4" t="s">
        <v>61</v>
      </c>
      <c r="X4" t="s">
        <v>67</v>
      </c>
      <c r="Y4" t="s">
        <v>3186</v>
      </c>
      <c r="Z4" t="s">
        <v>3226</v>
      </c>
      <c r="AA4">
        <v>0</v>
      </c>
      <c r="AB4">
        <v>0</v>
      </c>
      <c r="AC4">
        <v>1</v>
      </c>
      <c r="AD4">
        <v>0</v>
      </c>
      <c r="AE4">
        <v>1</v>
      </c>
      <c r="AF4">
        <v>1</v>
      </c>
      <c r="AG4">
        <v>1</v>
      </c>
      <c r="AH4" t="s">
        <v>64</v>
      </c>
      <c r="AI4" t="s">
        <v>4120</v>
      </c>
    </row>
    <row r="5" spans="1:35">
      <c r="A5" t="s">
        <v>49</v>
      </c>
      <c r="B5" t="s">
        <v>79</v>
      </c>
      <c r="C5" t="s">
        <v>80</v>
      </c>
      <c r="D5" t="s">
        <v>80</v>
      </c>
      <c r="E5" t="s">
        <v>81</v>
      </c>
      <c r="F5" t="s">
        <v>82</v>
      </c>
      <c r="G5" t="s">
        <v>2680</v>
      </c>
      <c r="H5">
        <v>1</v>
      </c>
      <c r="I5" t="s">
        <v>84</v>
      </c>
      <c r="J5" t="s">
        <v>84</v>
      </c>
      <c r="K5" t="s">
        <v>85</v>
      </c>
      <c r="L5" t="s">
        <v>86</v>
      </c>
      <c r="M5" t="s">
        <v>87</v>
      </c>
      <c r="N5" t="s">
        <v>88</v>
      </c>
      <c r="O5" t="s">
        <v>62</v>
      </c>
      <c r="P5" t="s">
        <v>61</v>
      </c>
      <c r="Q5" t="s">
        <v>62</v>
      </c>
      <c r="R5" t="s">
        <v>76</v>
      </c>
      <c r="S5" t="s">
        <v>77</v>
      </c>
      <c r="T5" t="s">
        <v>61</v>
      </c>
      <c r="U5" t="s">
        <v>89</v>
      </c>
      <c r="V5" t="s">
        <v>72</v>
      </c>
      <c r="W5" t="s">
        <v>62</v>
      </c>
      <c r="X5" t="s">
        <v>73</v>
      </c>
      <c r="Y5" t="s">
        <v>3186</v>
      </c>
      <c r="Z5" t="s">
        <v>3537</v>
      </c>
      <c r="AA5">
        <v>1</v>
      </c>
      <c r="AB5">
        <v>0</v>
      </c>
      <c r="AC5">
        <v>0</v>
      </c>
      <c r="AD5">
        <v>0</v>
      </c>
      <c r="AE5">
        <v>1</v>
      </c>
      <c r="AF5">
        <v>0</v>
      </c>
      <c r="AG5">
        <v>0</v>
      </c>
      <c r="AH5" t="s">
        <v>77</v>
      </c>
      <c r="AI5" t="s">
        <v>76</v>
      </c>
    </row>
    <row r="6" spans="1:35">
      <c r="A6" t="s">
        <v>49</v>
      </c>
      <c r="B6" t="s">
        <v>79</v>
      </c>
      <c r="C6" t="s">
        <v>80</v>
      </c>
      <c r="D6" t="s">
        <v>80</v>
      </c>
      <c r="E6" t="s">
        <v>94</v>
      </c>
      <c r="F6" t="s">
        <v>2686</v>
      </c>
      <c r="G6" t="s">
        <v>2687</v>
      </c>
      <c r="H6">
        <v>1</v>
      </c>
      <c r="I6" t="s">
        <v>97</v>
      </c>
      <c r="J6" t="s">
        <v>97</v>
      </c>
      <c r="K6" t="s">
        <v>98</v>
      </c>
      <c r="L6" t="s">
        <v>99</v>
      </c>
      <c r="M6" t="s">
        <v>100</v>
      </c>
      <c r="N6" t="s">
        <v>101</v>
      </c>
      <c r="O6" t="s">
        <v>102</v>
      </c>
      <c r="P6" t="s">
        <v>61</v>
      </c>
      <c r="Q6" t="s">
        <v>62</v>
      </c>
      <c r="R6" t="s">
        <v>76</v>
      </c>
      <c r="S6" t="s">
        <v>64</v>
      </c>
      <c r="T6" t="s">
        <v>62</v>
      </c>
      <c r="U6" t="s">
        <v>104</v>
      </c>
      <c r="V6" t="s">
        <v>66</v>
      </c>
      <c r="W6" t="s">
        <v>61</v>
      </c>
      <c r="X6" t="s">
        <v>105</v>
      </c>
      <c r="Y6" t="s">
        <v>3186</v>
      </c>
      <c r="Z6" t="s">
        <v>3721</v>
      </c>
      <c r="AA6">
        <v>0</v>
      </c>
      <c r="AB6">
        <v>1</v>
      </c>
      <c r="AC6">
        <v>0</v>
      </c>
      <c r="AD6">
        <v>0</v>
      </c>
      <c r="AE6">
        <v>1</v>
      </c>
      <c r="AF6">
        <v>1</v>
      </c>
      <c r="AG6">
        <v>1</v>
      </c>
      <c r="AH6" t="s">
        <v>64</v>
      </c>
      <c r="AI6" t="s">
        <v>76</v>
      </c>
    </row>
    <row r="7" spans="1:35">
      <c r="A7" t="s">
        <v>49</v>
      </c>
      <c r="B7" t="s">
        <v>79</v>
      </c>
      <c r="C7" t="s">
        <v>80</v>
      </c>
      <c r="D7" t="s">
        <v>80</v>
      </c>
      <c r="E7" t="s">
        <v>94</v>
      </c>
      <c r="F7" t="s">
        <v>2686</v>
      </c>
      <c r="G7" t="s">
        <v>2687</v>
      </c>
      <c r="H7">
        <v>1</v>
      </c>
      <c r="I7" t="s">
        <v>97</v>
      </c>
      <c r="J7" t="s">
        <v>97</v>
      </c>
      <c r="K7" t="s">
        <v>98</v>
      </c>
      <c r="L7" t="s">
        <v>99</v>
      </c>
      <c r="M7" t="s">
        <v>100</v>
      </c>
      <c r="N7" t="s">
        <v>101</v>
      </c>
      <c r="O7" t="s">
        <v>102</v>
      </c>
      <c r="P7" t="s">
        <v>61</v>
      </c>
      <c r="Q7" t="s">
        <v>62</v>
      </c>
      <c r="R7" t="s">
        <v>4134</v>
      </c>
      <c r="S7" t="s">
        <v>64</v>
      </c>
      <c r="T7" t="s">
        <v>62</v>
      </c>
      <c r="U7" t="s">
        <v>104</v>
      </c>
      <c r="V7" t="s">
        <v>66</v>
      </c>
      <c r="W7" t="s">
        <v>61</v>
      </c>
      <c r="X7" t="s">
        <v>105</v>
      </c>
      <c r="Y7" t="s">
        <v>3186</v>
      </c>
      <c r="Z7" t="s">
        <v>3721</v>
      </c>
      <c r="AA7">
        <v>0</v>
      </c>
      <c r="AB7">
        <v>1</v>
      </c>
      <c r="AC7">
        <v>0</v>
      </c>
      <c r="AD7">
        <v>0</v>
      </c>
      <c r="AE7">
        <v>1</v>
      </c>
      <c r="AF7">
        <v>1</v>
      </c>
      <c r="AG7">
        <v>1</v>
      </c>
      <c r="AH7" t="s">
        <v>64</v>
      </c>
      <c r="AI7" t="s">
        <v>4120</v>
      </c>
    </row>
    <row r="8" spans="1:35">
      <c r="A8" t="s">
        <v>49</v>
      </c>
      <c r="B8" t="s">
        <v>79</v>
      </c>
      <c r="C8" t="s">
        <v>114</v>
      </c>
      <c r="D8" t="s">
        <v>2694</v>
      </c>
      <c r="E8" t="s">
        <v>115</v>
      </c>
      <c r="F8" t="s">
        <v>2695</v>
      </c>
      <c r="G8" t="s">
        <v>2696</v>
      </c>
      <c r="H8">
        <v>3</v>
      </c>
      <c r="I8" t="s">
        <v>118</v>
      </c>
      <c r="J8" t="s">
        <v>119</v>
      </c>
      <c r="K8" t="s">
        <v>120</v>
      </c>
      <c r="L8" t="s">
        <v>121</v>
      </c>
      <c r="M8" t="s">
        <v>122</v>
      </c>
      <c r="N8" t="s">
        <v>123</v>
      </c>
      <c r="O8" t="s">
        <v>62</v>
      </c>
      <c r="P8" t="s">
        <v>61</v>
      </c>
      <c r="Q8" t="s">
        <v>62</v>
      </c>
      <c r="R8" t="s">
        <v>76</v>
      </c>
      <c r="S8" t="s">
        <v>125</v>
      </c>
      <c r="T8" t="s">
        <v>61</v>
      </c>
      <c r="U8" t="s">
        <v>126</v>
      </c>
      <c r="V8" t="s">
        <v>72</v>
      </c>
      <c r="W8" t="s">
        <v>62</v>
      </c>
      <c r="X8" t="s">
        <v>73</v>
      </c>
      <c r="Y8" t="s">
        <v>3186</v>
      </c>
      <c r="Z8" t="s">
        <v>3611</v>
      </c>
      <c r="AA8">
        <v>1</v>
      </c>
      <c r="AB8">
        <v>0</v>
      </c>
      <c r="AC8">
        <v>0</v>
      </c>
      <c r="AD8">
        <v>0</v>
      </c>
      <c r="AE8">
        <v>1</v>
      </c>
      <c r="AF8">
        <v>0</v>
      </c>
      <c r="AG8">
        <v>1</v>
      </c>
      <c r="AH8" t="s">
        <v>125</v>
      </c>
      <c r="AI8" t="s">
        <v>76</v>
      </c>
    </row>
    <row r="9" spans="1:35">
      <c r="A9" t="s">
        <v>49</v>
      </c>
      <c r="B9" t="s">
        <v>79</v>
      </c>
      <c r="C9" t="s">
        <v>114</v>
      </c>
      <c r="D9" t="s">
        <v>2694</v>
      </c>
      <c r="E9" t="s">
        <v>115</v>
      </c>
      <c r="F9" t="s">
        <v>2695</v>
      </c>
      <c r="G9" t="s">
        <v>2696</v>
      </c>
      <c r="H9">
        <v>3</v>
      </c>
      <c r="I9" t="s">
        <v>118</v>
      </c>
      <c r="J9" t="s">
        <v>119</v>
      </c>
      <c r="K9" t="s">
        <v>120</v>
      </c>
      <c r="L9" t="s">
        <v>121</v>
      </c>
      <c r="M9" t="s">
        <v>122</v>
      </c>
      <c r="N9" t="s">
        <v>123</v>
      </c>
      <c r="O9" t="s">
        <v>62</v>
      </c>
      <c r="P9" t="s">
        <v>61</v>
      </c>
      <c r="Q9" t="s">
        <v>62</v>
      </c>
      <c r="R9" t="s">
        <v>4135</v>
      </c>
      <c r="S9" t="s">
        <v>125</v>
      </c>
      <c r="T9" t="s">
        <v>61</v>
      </c>
      <c r="U9" t="s">
        <v>126</v>
      </c>
      <c r="V9" t="s">
        <v>72</v>
      </c>
      <c r="W9" t="s">
        <v>62</v>
      </c>
      <c r="X9" t="s">
        <v>73</v>
      </c>
      <c r="Y9" t="s">
        <v>3186</v>
      </c>
      <c r="Z9" t="s">
        <v>3611</v>
      </c>
      <c r="AA9">
        <v>1</v>
      </c>
      <c r="AB9">
        <v>0</v>
      </c>
      <c r="AC9">
        <v>0</v>
      </c>
      <c r="AD9">
        <v>0</v>
      </c>
      <c r="AE9">
        <v>1</v>
      </c>
      <c r="AF9">
        <v>0</v>
      </c>
      <c r="AG9">
        <v>1</v>
      </c>
      <c r="AH9" t="s">
        <v>125</v>
      </c>
      <c r="AI9" t="s">
        <v>4123</v>
      </c>
    </row>
    <row r="10" spans="1:35">
      <c r="A10" t="s">
        <v>49</v>
      </c>
      <c r="B10" t="s">
        <v>79</v>
      </c>
      <c r="C10" t="s">
        <v>114</v>
      </c>
      <c r="D10" t="s">
        <v>2694</v>
      </c>
      <c r="E10" t="s">
        <v>115</v>
      </c>
      <c r="F10" t="s">
        <v>2695</v>
      </c>
      <c r="G10" t="s">
        <v>2696</v>
      </c>
      <c r="H10">
        <v>3</v>
      </c>
      <c r="I10" t="s">
        <v>118</v>
      </c>
      <c r="J10" t="s">
        <v>131</v>
      </c>
      <c r="K10" t="s">
        <v>120</v>
      </c>
      <c r="L10" t="s">
        <v>121</v>
      </c>
      <c r="M10" t="s">
        <v>132</v>
      </c>
      <c r="N10" t="s">
        <v>133</v>
      </c>
      <c r="O10" t="s">
        <v>62</v>
      </c>
      <c r="P10" t="s">
        <v>61</v>
      </c>
      <c r="Q10" t="s">
        <v>62</v>
      </c>
      <c r="R10" t="s">
        <v>76</v>
      </c>
      <c r="S10" t="s">
        <v>125</v>
      </c>
      <c r="T10" t="s">
        <v>61</v>
      </c>
      <c r="U10" t="s">
        <v>126</v>
      </c>
      <c r="V10" t="s">
        <v>72</v>
      </c>
      <c r="W10" t="s">
        <v>62</v>
      </c>
      <c r="X10" t="s">
        <v>73</v>
      </c>
      <c r="Y10" t="s">
        <v>3186</v>
      </c>
      <c r="Z10" t="s">
        <v>3615</v>
      </c>
      <c r="AA10">
        <v>1</v>
      </c>
      <c r="AB10">
        <v>0</v>
      </c>
      <c r="AC10">
        <v>0</v>
      </c>
      <c r="AD10">
        <v>0</v>
      </c>
      <c r="AE10">
        <v>1</v>
      </c>
      <c r="AF10">
        <v>0</v>
      </c>
      <c r="AG10">
        <v>1</v>
      </c>
      <c r="AH10" t="s">
        <v>125</v>
      </c>
      <c r="AI10" t="s">
        <v>76</v>
      </c>
    </row>
    <row r="11" spans="1:35">
      <c r="A11" t="s">
        <v>49</v>
      </c>
      <c r="B11" t="s">
        <v>79</v>
      </c>
      <c r="C11" t="s">
        <v>114</v>
      </c>
      <c r="D11" t="s">
        <v>2694</v>
      </c>
      <c r="E11" t="s">
        <v>115</v>
      </c>
      <c r="F11" t="s">
        <v>2695</v>
      </c>
      <c r="G11" t="s">
        <v>2696</v>
      </c>
      <c r="H11">
        <v>3</v>
      </c>
      <c r="I11" t="s">
        <v>118</v>
      </c>
      <c r="J11" t="s">
        <v>131</v>
      </c>
      <c r="K11" t="s">
        <v>120</v>
      </c>
      <c r="L11" t="s">
        <v>121</v>
      </c>
      <c r="M11" t="s">
        <v>132</v>
      </c>
      <c r="N11" t="s">
        <v>133</v>
      </c>
      <c r="O11" t="s">
        <v>62</v>
      </c>
      <c r="P11" t="s">
        <v>61</v>
      </c>
      <c r="Q11" t="s">
        <v>62</v>
      </c>
      <c r="R11" t="s">
        <v>4135</v>
      </c>
      <c r="S11" t="s">
        <v>125</v>
      </c>
      <c r="T11" t="s">
        <v>61</v>
      </c>
      <c r="U11" t="s">
        <v>126</v>
      </c>
      <c r="V11" t="s">
        <v>72</v>
      </c>
      <c r="W11" t="s">
        <v>62</v>
      </c>
      <c r="X11" t="s">
        <v>73</v>
      </c>
      <c r="Y11" t="s">
        <v>3186</v>
      </c>
      <c r="Z11" t="s">
        <v>3615</v>
      </c>
      <c r="AA11">
        <v>1</v>
      </c>
      <c r="AB11">
        <v>0</v>
      </c>
      <c r="AC11">
        <v>0</v>
      </c>
      <c r="AD11">
        <v>0</v>
      </c>
      <c r="AE11">
        <v>1</v>
      </c>
      <c r="AF11">
        <v>0</v>
      </c>
      <c r="AG11">
        <v>1</v>
      </c>
      <c r="AH11" t="s">
        <v>125</v>
      </c>
      <c r="AI11" t="s">
        <v>4123</v>
      </c>
    </row>
    <row r="12" spans="1:35">
      <c r="A12" t="s">
        <v>49</v>
      </c>
      <c r="B12" t="s">
        <v>79</v>
      </c>
      <c r="C12" t="s">
        <v>114</v>
      </c>
      <c r="D12" t="s">
        <v>2694</v>
      </c>
      <c r="E12" t="s">
        <v>115</v>
      </c>
      <c r="F12" t="s">
        <v>2695</v>
      </c>
      <c r="G12" t="s">
        <v>2696</v>
      </c>
      <c r="H12">
        <v>3</v>
      </c>
      <c r="I12" t="s">
        <v>118</v>
      </c>
      <c r="J12" t="s">
        <v>140</v>
      </c>
      <c r="K12" t="s">
        <v>120</v>
      </c>
      <c r="L12" t="s">
        <v>121</v>
      </c>
      <c r="M12" t="s">
        <v>141</v>
      </c>
      <c r="N12" t="s">
        <v>142</v>
      </c>
      <c r="O12" t="s">
        <v>62</v>
      </c>
      <c r="P12" t="s">
        <v>61</v>
      </c>
      <c r="Q12" t="s">
        <v>62</v>
      </c>
      <c r="R12" t="s">
        <v>76</v>
      </c>
      <c r="S12" t="s">
        <v>125</v>
      </c>
      <c r="T12" t="s">
        <v>61</v>
      </c>
      <c r="U12" t="s">
        <v>126</v>
      </c>
      <c r="V12" t="s">
        <v>72</v>
      </c>
      <c r="W12" t="s">
        <v>62</v>
      </c>
      <c r="X12" t="s">
        <v>73</v>
      </c>
      <c r="Y12" t="s">
        <v>3186</v>
      </c>
      <c r="Z12" t="s">
        <v>3616</v>
      </c>
      <c r="AA12">
        <v>1</v>
      </c>
      <c r="AB12">
        <v>0</v>
      </c>
      <c r="AC12">
        <v>0</v>
      </c>
      <c r="AD12">
        <v>0</v>
      </c>
      <c r="AE12">
        <v>1</v>
      </c>
      <c r="AF12">
        <v>0</v>
      </c>
      <c r="AG12">
        <v>1</v>
      </c>
      <c r="AH12" t="s">
        <v>125</v>
      </c>
      <c r="AI12" t="s">
        <v>76</v>
      </c>
    </row>
    <row r="13" spans="1:35">
      <c r="A13" t="s">
        <v>49</v>
      </c>
      <c r="B13" t="s">
        <v>79</v>
      </c>
      <c r="C13" t="s">
        <v>114</v>
      </c>
      <c r="D13" t="s">
        <v>2694</v>
      </c>
      <c r="E13" t="s">
        <v>115</v>
      </c>
      <c r="F13" t="s">
        <v>2695</v>
      </c>
      <c r="G13" t="s">
        <v>2696</v>
      </c>
      <c r="H13">
        <v>3</v>
      </c>
      <c r="I13" t="s">
        <v>118</v>
      </c>
      <c r="J13" t="s">
        <v>140</v>
      </c>
      <c r="K13" t="s">
        <v>120</v>
      </c>
      <c r="L13" t="s">
        <v>121</v>
      </c>
      <c r="M13" t="s">
        <v>141</v>
      </c>
      <c r="N13" t="s">
        <v>142</v>
      </c>
      <c r="O13" t="s">
        <v>62</v>
      </c>
      <c r="P13" t="s">
        <v>61</v>
      </c>
      <c r="Q13" t="s">
        <v>62</v>
      </c>
      <c r="R13" t="s">
        <v>4135</v>
      </c>
      <c r="S13" t="s">
        <v>125</v>
      </c>
      <c r="T13" t="s">
        <v>61</v>
      </c>
      <c r="U13" t="s">
        <v>126</v>
      </c>
      <c r="V13" t="s">
        <v>72</v>
      </c>
      <c r="W13" t="s">
        <v>62</v>
      </c>
      <c r="X13" t="s">
        <v>73</v>
      </c>
      <c r="Y13" t="s">
        <v>3186</v>
      </c>
      <c r="Z13" t="s">
        <v>3616</v>
      </c>
      <c r="AA13">
        <v>1</v>
      </c>
      <c r="AB13">
        <v>0</v>
      </c>
      <c r="AC13">
        <v>0</v>
      </c>
      <c r="AD13">
        <v>0</v>
      </c>
      <c r="AE13">
        <v>1</v>
      </c>
      <c r="AF13">
        <v>0</v>
      </c>
      <c r="AG13">
        <v>1</v>
      </c>
      <c r="AH13" t="s">
        <v>125</v>
      </c>
      <c r="AI13" t="s">
        <v>4123</v>
      </c>
    </row>
    <row r="14" spans="1:35">
      <c r="A14" t="s">
        <v>49</v>
      </c>
      <c r="B14" t="s">
        <v>79</v>
      </c>
      <c r="C14" t="s">
        <v>149</v>
      </c>
      <c r="D14" t="s">
        <v>2704</v>
      </c>
      <c r="E14" t="s">
        <v>150</v>
      </c>
      <c r="F14" t="s">
        <v>2705</v>
      </c>
      <c r="G14" t="s">
        <v>152</v>
      </c>
      <c r="H14">
        <v>1</v>
      </c>
      <c r="I14" t="s">
        <v>2706</v>
      </c>
      <c r="J14" t="s">
        <v>2706</v>
      </c>
      <c r="K14" t="s">
        <v>154</v>
      </c>
      <c r="L14" t="s">
        <v>155</v>
      </c>
      <c r="M14" t="s">
        <v>87</v>
      </c>
      <c r="N14" t="s">
        <v>156</v>
      </c>
      <c r="O14" t="s">
        <v>62</v>
      </c>
      <c r="P14" t="s">
        <v>61</v>
      </c>
      <c r="Q14" t="s">
        <v>62</v>
      </c>
      <c r="R14" t="s">
        <v>76</v>
      </c>
      <c r="S14" t="s">
        <v>77</v>
      </c>
      <c r="T14" t="s">
        <v>61</v>
      </c>
      <c r="U14" t="s">
        <v>89</v>
      </c>
      <c r="V14" t="s">
        <v>72</v>
      </c>
      <c r="W14" t="s">
        <v>62</v>
      </c>
      <c r="X14" t="s">
        <v>73</v>
      </c>
      <c r="Y14" t="s">
        <v>3186</v>
      </c>
      <c r="Z14" t="s">
        <v>3843</v>
      </c>
      <c r="AA14">
        <v>1</v>
      </c>
      <c r="AB14">
        <v>0</v>
      </c>
      <c r="AC14">
        <v>0</v>
      </c>
      <c r="AD14">
        <v>0</v>
      </c>
      <c r="AE14">
        <v>1</v>
      </c>
      <c r="AF14">
        <v>0</v>
      </c>
      <c r="AG14">
        <v>0</v>
      </c>
      <c r="AH14" t="s">
        <v>77</v>
      </c>
      <c r="AI14" t="s">
        <v>76</v>
      </c>
    </row>
    <row r="15" spans="1:35">
      <c r="A15" t="s">
        <v>49</v>
      </c>
      <c r="B15" t="s">
        <v>79</v>
      </c>
      <c r="C15" t="s">
        <v>149</v>
      </c>
      <c r="D15" t="s">
        <v>2704</v>
      </c>
      <c r="E15" t="s">
        <v>167</v>
      </c>
      <c r="F15" t="s">
        <v>2707</v>
      </c>
      <c r="G15">
        <v>5300156</v>
      </c>
      <c r="H15">
        <v>1</v>
      </c>
      <c r="I15" t="s">
        <v>169</v>
      </c>
      <c r="J15" t="s">
        <v>169</v>
      </c>
      <c r="K15" t="s">
        <v>170</v>
      </c>
      <c r="L15" t="s">
        <v>171</v>
      </c>
      <c r="M15" t="s">
        <v>172</v>
      </c>
      <c r="N15" t="s">
        <v>173</v>
      </c>
      <c r="O15" t="s">
        <v>62</v>
      </c>
      <c r="P15" t="s">
        <v>61</v>
      </c>
      <c r="Q15" t="s">
        <v>62</v>
      </c>
      <c r="R15" t="s">
        <v>76</v>
      </c>
      <c r="S15" t="s">
        <v>77</v>
      </c>
      <c r="T15" t="s">
        <v>61</v>
      </c>
      <c r="U15" t="s">
        <v>89</v>
      </c>
      <c r="V15" t="s">
        <v>72</v>
      </c>
      <c r="W15" t="s">
        <v>62</v>
      </c>
      <c r="X15" t="s">
        <v>73</v>
      </c>
      <c r="Y15" t="s">
        <v>3186</v>
      </c>
      <c r="Z15" t="s">
        <v>3506</v>
      </c>
      <c r="AA15">
        <v>1</v>
      </c>
      <c r="AB15">
        <v>0</v>
      </c>
      <c r="AC15">
        <v>0</v>
      </c>
      <c r="AD15">
        <v>0</v>
      </c>
      <c r="AE15">
        <v>1</v>
      </c>
      <c r="AF15">
        <v>0</v>
      </c>
      <c r="AG15">
        <v>0</v>
      </c>
      <c r="AH15" t="s">
        <v>77</v>
      </c>
      <c r="AI15" t="s">
        <v>76</v>
      </c>
    </row>
    <row r="16" spans="1:35">
      <c r="A16" t="s">
        <v>49</v>
      </c>
      <c r="B16" t="s">
        <v>79</v>
      </c>
      <c r="C16" t="s">
        <v>180</v>
      </c>
      <c r="D16" t="s">
        <v>2709</v>
      </c>
      <c r="E16" t="s">
        <v>181</v>
      </c>
      <c r="F16" t="s">
        <v>182</v>
      </c>
      <c r="G16" t="s">
        <v>183</v>
      </c>
      <c r="H16">
        <v>1</v>
      </c>
      <c r="I16" t="s">
        <v>184</v>
      </c>
      <c r="J16" t="s">
        <v>184</v>
      </c>
      <c r="K16" t="s">
        <v>185</v>
      </c>
      <c r="L16" t="s">
        <v>186</v>
      </c>
      <c r="M16" t="s">
        <v>187</v>
      </c>
      <c r="N16" t="s">
        <v>188</v>
      </c>
      <c r="O16" t="s">
        <v>62</v>
      </c>
      <c r="P16" t="s">
        <v>61</v>
      </c>
      <c r="Q16" t="s">
        <v>62</v>
      </c>
      <c r="R16" t="s">
        <v>76</v>
      </c>
      <c r="S16" t="s">
        <v>77</v>
      </c>
      <c r="T16" t="s">
        <v>61</v>
      </c>
      <c r="U16" t="s">
        <v>89</v>
      </c>
      <c r="V16" t="s">
        <v>72</v>
      </c>
      <c r="W16" t="s">
        <v>62</v>
      </c>
      <c r="X16" t="s">
        <v>73</v>
      </c>
      <c r="Y16" t="s">
        <v>3186</v>
      </c>
      <c r="Z16" t="s">
        <v>3646</v>
      </c>
      <c r="AA16">
        <v>1</v>
      </c>
      <c r="AB16">
        <v>0</v>
      </c>
      <c r="AC16">
        <v>0</v>
      </c>
      <c r="AD16">
        <v>0</v>
      </c>
      <c r="AE16">
        <v>1</v>
      </c>
      <c r="AF16">
        <v>0</v>
      </c>
      <c r="AG16">
        <v>0</v>
      </c>
      <c r="AH16" t="s">
        <v>77</v>
      </c>
      <c r="AI16" t="s">
        <v>76</v>
      </c>
    </row>
    <row r="17" spans="1:35">
      <c r="A17" t="s">
        <v>195</v>
      </c>
      <c r="B17" t="s">
        <v>196</v>
      </c>
      <c r="C17" t="s">
        <v>80</v>
      </c>
      <c r="D17" t="s">
        <v>80</v>
      </c>
      <c r="E17" t="s">
        <v>197</v>
      </c>
      <c r="F17">
        <v>5992898</v>
      </c>
      <c r="G17" t="s">
        <v>198</v>
      </c>
      <c r="H17">
        <v>2</v>
      </c>
      <c r="I17" t="s">
        <v>4032</v>
      </c>
      <c r="J17" t="s">
        <v>200</v>
      </c>
      <c r="K17" t="s">
        <v>2712</v>
      </c>
      <c r="L17" t="s">
        <v>202</v>
      </c>
      <c r="M17" t="s">
        <v>203</v>
      </c>
      <c r="N17" t="s">
        <v>204</v>
      </c>
      <c r="O17" t="s">
        <v>102</v>
      </c>
      <c r="P17" t="s">
        <v>61</v>
      </c>
      <c r="Q17" t="s">
        <v>62</v>
      </c>
      <c r="R17" t="s">
        <v>76</v>
      </c>
      <c r="S17" t="s">
        <v>125</v>
      </c>
      <c r="T17" t="s">
        <v>62</v>
      </c>
      <c r="U17" t="s">
        <v>4033</v>
      </c>
      <c r="V17" t="s">
        <v>162</v>
      </c>
      <c r="W17" t="s">
        <v>62</v>
      </c>
      <c r="X17" t="s">
        <v>73</v>
      </c>
      <c r="Y17" t="s">
        <v>3186</v>
      </c>
      <c r="Z17" t="s">
        <v>3525</v>
      </c>
      <c r="AA17">
        <v>0</v>
      </c>
      <c r="AB17">
        <v>1</v>
      </c>
      <c r="AC17">
        <v>0</v>
      </c>
      <c r="AD17">
        <v>0</v>
      </c>
      <c r="AE17">
        <v>1</v>
      </c>
      <c r="AF17">
        <v>1</v>
      </c>
      <c r="AG17">
        <v>1</v>
      </c>
      <c r="AH17" t="s">
        <v>125</v>
      </c>
      <c r="AI17" t="s">
        <v>76</v>
      </c>
    </row>
    <row r="18" spans="1:35">
      <c r="A18" t="s">
        <v>195</v>
      </c>
      <c r="B18" t="s">
        <v>196</v>
      </c>
      <c r="C18" t="s">
        <v>80</v>
      </c>
      <c r="D18" t="s">
        <v>80</v>
      </c>
      <c r="E18" t="s">
        <v>197</v>
      </c>
      <c r="F18">
        <v>5992898</v>
      </c>
      <c r="G18" t="s">
        <v>198</v>
      </c>
      <c r="H18">
        <v>2</v>
      </c>
      <c r="I18" t="s">
        <v>4032</v>
      </c>
      <c r="J18" t="s">
        <v>200</v>
      </c>
      <c r="K18" t="s">
        <v>2712</v>
      </c>
      <c r="L18" t="s">
        <v>202</v>
      </c>
      <c r="M18" t="s">
        <v>203</v>
      </c>
      <c r="N18" t="s">
        <v>204</v>
      </c>
      <c r="O18" t="s">
        <v>102</v>
      </c>
      <c r="P18" t="s">
        <v>61</v>
      </c>
      <c r="Q18" t="s">
        <v>62</v>
      </c>
      <c r="R18" t="s">
        <v>4136</v>
      </c>
      <c r="S18" t="s">
        <v>125</v>
      </c>
      <c r="T18" t="s">
        <v>62</v>
      </c>
      <c r="U18" t="s">
        <v>4033</v>
      </c>
      <c r="V18" t="s">
        <v>162</v>
      </c>
      <c r="W18" t="s">
        <v>62</v>
      </c>
      <c r="X18" t="s">
        <v>73</v>
      </c>
      <c r="Y18" t="s">
        <v>3186</v>
      </c>
      <c r="Z18" t="s">
        <v>3525</v>
      </c>
      <c r="AA18">
        <v>0</v>
      </c>
      <c r="AB18">
        <v>1</v>
      </c>
      <c r="AC18">
        <v>0</v>
      </c>
      <c r="AD18">
        <v>0</v>
      </c>
      <c r="AE18">
        <v>1</v>
      </c>
      <c r="AF18">
        <v>1</v>
      </c>
      <c r="AG18">
        <v>1</v>
      </c>
      <c r="AH18" t="s">
        <v>125</v>
      </c>
      <c r="AI18" t="s">
        <v>2417</v>
      </c>
    </row>
    <row r="19" spans="1:35">
      <c r="A19" t="s">
        <v>195</v>
      </c>
      <c r="B19" t="s">
        <v>196</v>
      </c>
      <c r="C19" t="s">
        <v>80</v>
      </c>
      <c r="D19" t="s">
        <v>80</v>
      </c>
      <c r="E19" t="s">
        <v>197</v>
      </c>
      <c r="F19">
        <v>5992898</v>
      </c>
      <c r="G19" t="s">
        <v>198</v>
      </c>
      <c r="H19">
        <v>2</v>
      </c>
      <c r="I19" t="s">
        <v>4032</v>
      </c>
      <c r="J19" t="s">
        <v>200</v>
      </c>
      <c r="K19" t="s">
        <v>2712</v>
      </c>
      <c r="L19" t="s">
        <v>202</v>
      </c>
      <c r="M19" t="s">
        <v>203</v>
      </c>
      <c r="N19" t="s">
        <v>204</v>
      </c>
      <c r="O19" t="s">
        <v>102</v>
      </c>
      <c r="P19" t="s">
        <v>61</v>
      </c>
      <c r="Q19" t="s">
        <v>62</v>
      </c>
      <c r="R19" t="s">
        <v>4137</v>
      </c>
      <c r="S19" t="s">
        <v>125</v>
      </c>
      <c r="T19" t="s">
        <v>62</v>
      </c>
      <c r="U19" t="s">
        <v>4033</v>
      </c>
      <c r="V19" t="s">
        <v>162</v>
      </c>
      <c r="W19" t="s">
        <v>62</v>
      </c>
      <c r="X19" t="s">
        <v>73</v>
      </c>
      <c r="Y19" t="s">
        <v>3186</v>
      </c>
      <c r="Z19" t="s">
        <v>3525</v>
      </c>
      <c r="AA19">
        <v>0</v>
      </c>
      <c r="AB19">
        <v>1</v>
      </c>
      <c r="AC19">
        <v>0</v>
      </c>
      <c r="AD19">
        <v>0</v>
      </c>
      <c r="AE19">
        <v>1</v>
      </c>
      <c r="AF19">
        <v>1</v>
      </c>
      <c r="AG19">
        <v>1</v>
      </c>
      <c r="AH19" t="s">
        <v>125</v>
      </c>
      <c r="AI19" t="s">
        <v>4022</v>
      </c>
    </row>
    <row r="20" spans="1:35">
      <c r="A20" t="s">
        <v>195</v>
      </c>
      <c r="B20" t="s">
        <v>196</v>
      </c>
      <c r="C20" t="s">
        <v>80</v>
      </c>
      <c r="D20" t="s">
        <v>80</v>
      </c>
      <c r="E20" t="s">
        <v>197</v>
      </c>
      <c r="F20">
        <v>5992898</v>
      </c>
      <c r="G20" t="s">
        <v>198</v>
      </c>
      <c r="H20">
        <v>2</v>
      </c>
      <c r="I20" t="s">
        <v>4032</v>
      </c>
      <c r="J20" t="s">
        <v>200</v>
      </c>
      <c r="K20" t="s">
        <v>2712</v>
      </c>
      <c r="L20" t="s">
        <v>202</v>
      </c>
      <c r="M20" t="s">
        <v>203</v>
      </c>
      <c r="N20" t="s">
        <v>204</v>
      </c>
      <c r="O20" t="s">
        <v>102</v>
      </c>
      <c r="P20" t="s">
        <v>61</v>
      </c>
      <c r="Q20" t="s">
        <v>62</v>
      </c>
      <c r="R20" t="s">
        <v>4134</v>
      </c>
      <c r="S20" t="s">
        <v>125</v>
      </c>
      <c r="T20" t="s">
        <v>62</v>
      </c>
      <c r="U20" t="s">
        <v>4033</v>
      </c>
      <c r="V20" t="s">
        <v>162</v>
      </c>
      <c r="W20" t="s">
        <v>62</v>
      </c>
      <c r="X20" t="s">
        <v>73</v>
      </c>
      <c r="Y20" t="s">
        <v>3186</v>
      </c>
      <c r="Z20" t="s">
        <v>3525</v>
      </c>
      <c r="AA20">
        <v>0</v>
      </c>
      <c r="AB20">
        <v>1</v>
      </c>
      <c r="AC20">
        <v>0</v>
      </c>
      <c r="AD20">
        <v>0</v>
      </c>
      <c r="AE20">
        <v>1</v>
      </c>
      <c r="AF20">
        <v>1</v>
      </c>
      <c r="AG20">
        <v>1</v>
      </c>
      <c r="AH20" t="s">
        <v>125</v>
      </c>
      <c r="AI20" t="s">
        <v>4120</v>
      </c>
    </row>
    <row r="21" spans="1:35">
      <c r="A21" t="s">
        <v>195</v>
      </c>
      <c r="B21" t="s">
        <v>196</v>
      </c>
      <c r="C21" t="s">
        <v>80</v>
      </c>
      <c r="D21" t="s">
        <v>80</v>
      </c>
      <c r="E21" t="s">
        <v>197</v>
      </c>
      <c r="F21">
        <v>5992898</v>
      </c>
      <c r="G21" t="s">
        <v>198</v>
      </c>
      <c r="H21">
        <v>2</v>
      </c>
      <c r="I21" t="s">
        <v>4034</v>
      </c>
      <c r="J21" t="s">
        <v>212</v>
      </c>
      <c r="K21" t="s">
        <v>2712</v>
      </c>
      <c r="L21" t="s">
        <v>202</v>
      </c>
      <c r="M21" t="s">
        <v>213</v>
      </c>
      <c r="N21" t="s">
        <v>214</v>
      </c>
      <c r="O21" t="s">
        <v>62</v>
      </c>
      <c r="P21" t="s">
        <v>61</v>
      </c>
      <c r="Q21" t="s">
        <v>62</v>
      </c>
      <c r="R21" t="s">
        <v>76</v>
      </c>
      <c r="S21" t="s">
        <v>77</v>
      </c>
      <c r="T21" t="s">
        <v>61</v>
      </c>
      <c r="U21" t="s">
        <v>216</v>
      </c>
      <c r="V21" t="s">
        <v>72</v>
      </c>
      <c r="W21" t="s">
        <v>62</v>
      </c>
      <c r="X21" t="s">
        <v>73</v>
      </c>
      <c r="Y21" t="s">
        <v>3186</v>
      </c>
      <c r="Z21" t="s">
        <v>3527</v>
      </c>
      <c r="AA21">
        <v>1</v>
      </c>
      <c r="AB21">
        <v>0</v>
      </c>
      <c r="AC21">
        <v>0</v>
      </c>
      <c r="AD21">
        <v>0</v>
      </c>
      <c r="AE21">
        <v>1</v>
      </c>
      <c r="AF21">
        <v>0</v>
      </c>
      <c r="AG21">
        <v>0</v>
      </c>
      <c r="AH21" t="s">
        <v>77</v>
      </c>
      <c r="AI21" t="s">
        <v>76</v>
      </c>
    </row>
    <row r="22" spans="1:35">
      <c r="A22" t="s">
        <v>195</v>
      </c>
      <c r="B22" t="s">
        <v>196</v>
      </c>
      <c r="C22" t="s">
        <v>80</v>
      </c>
      <c r="D22" t="s">
        <v>80</v>
      </c>
      <c r="E22" t="s">
        <v>197</v>
      </c>
      <c r="F22">
        <v>5992898</v>
      </c>
      <c r="G22" t="s">
        <v>198</v>
      </c>
      <c r="H22">
        <v>2</v>
      </c>
      <c r="I22" t="s">
        <v>4034</v>
      </c>
      <c r="J22" t="s">
        <v>212</v>
      </c>
      <c r="K22" t="s">
        <v>2712</v>
      </c>
      <c r="L22" t="s">
        <v>202</v>
      </c>
      <c r="M22" t="s">
        <v>213</v>
      </c>
      <c r="N22" t="s">
        <v>214</v>
      </c>
      <c r="O22" t="s">
        <v>62</v>
      </c>
      <c r="P22" t="s">
        <v>61</v>
      </c>
      <c r="Q22" t="s">
        <v>62</v>
      </c>
      <c r="R22" t="s">
        <v>4136</v>
      </c>
      <c r="S22" t="s">
        <v>77</v>
      </c>
      <c r="T22" t="s">
        <v>61</v>
      </c>
      <c r="U22" t="s">
        <v>216</v>
      </c>
      <c r="V22" t="s">
        <v>72</v>
      </c>
      <c r="W22" t="s">
        <v>62</v>
      </c>
      <c r="X22" t="s">
        <v>73</v>
      </c>
      <c r="Y22" t="s">
        <v>3186</v>
      </c>
      <c r="Z22" t="s">
        <v>3527</v>
      </c>
      <c r="AA22">
        <v>1</v>
      </c>
      <c r="AB22">
        <v>0</v>
      </c>
      <c r="AC22">
        <v>0</v>
      </c>
      <c r="AD22">
        <v>0</v>
      </c>
      <c r="AE22">
        <v>1</v>
      </c>
      <c r="AF22">
        <v>0</v>
      </c>
      <c r="AG22">
        <v>0</v>
      </c>
      <c r="AH22" t="s">
        <v>77</v>
      </c>
      <c r="AI22" t="s">
        <v>2417</v>
      </c>
    </row>
    <row r="23" spans="1:35">
      <c r="A23" t="s">
        <v>195</v>
      </c>
      <c r="B23" t="s">
        <v>196</v>
      </c>
      <c r="C23" t="s">
        <v>80</v>
      </c>
      <c r="D23" t="s">
        <v>80</v>
      </c>
      <c r="E23" t="s">
        <v>224</v>
      </c>
      <c r="F23" t="s">
        <v>225</v>
      </c>
      <c r="G23" t="s">
        <v>2722</v>
      </c>
      <c r="H23">
        <v>1</v>
      </c>
      <c r="I23" t="s">
        <v>227</v>
      </c>
      <c r="J23" t="s">
        <v>227</v>
      </c>
      <c r="K23" t="s">
        <v>228</v>
      </c>
      <c r="L23" t="s">
        <v>229</v>
      </c>
      <c r="M23" t="s">
        <v>230</v>
      </c>
      <c r="N23" t="s">
        <v>231</v>
      </c>
      <c r="O23" t="s">
        <v>62</v>
      </c>
      <c r="P23" t="s">
        <v>61</v>
      </c>
      <c r="Q23" t="s">
        <v>62</v>
      </c>
      <c r="R23" t="s">
        <v>76</v>
      </c>
      <c r="S23" t="s">
        <v>77</v>
      </c>
      <c r="T23" t="s">
        <v>61</v>
      </c>
      <c r="U23" t="s">
        <v>232</v>
      </c>
      <c r="V23" t="s">
        <v>72</v>
      </c>
      <c r="W23" t="s">
        <v>62</v>
      </c>
      <c r="X23" t="s">
        <v>73</v>
      </c>
      <c r="Y23" t="s">
        <v>3186</v>
      </c>
      <c r="Z23" t="s">
        <v>3534</v>
      </c>
      <c r="AA23">
        <v>1</v>
      </c>
      <c r="AB23">
        <v>0</v>
      </c>
      <c r="AC23">
        <v>0</v>
      </c>
      <c r="AD23">
        <v>0</v>
      </c>
      <c r="AE23">
        <v>1</v>
      </c>
      <c r="AF23">
        <v>0</v>
      </c>
      <c r="AG23">
        <v>0</v>
      </c>
      <c r="AH23" t="s">
        <v>77</v>
      </c>
      <c r="AI23" t="s">
        <v>76</v>
      </c>
    </row>
    <row r="24" spans="1:35">
      <c r="A24" t="s">
        <v>195</v>
      </c>
      <c r="B24" t="s">
        <v>196</v>
      </c>
      <c r="C24" t="s">
        <v>149</v>
      </c>
      <c r="D24" t="s">
        <v>2704</v>
      </c>
      <c r="E24" t="s">
        <v>238</v>
      </c>
      <c r="F24" t="s">
        <v>239</v>
      </c>
      <c r="G24" t="s">
        <v>240</v>
      </c>
      <c r="H24">
        <v>6</v>
      </c>
      <c r="I24" t="s">
        <v>241</v>
      </c>
      <c r="J24" t="s">
        <v>242</v>
      </c>
      <c r="K24" t="s">
        <v>243</v>
      </c>
      <c r="L24" t="s">
        <v>244</v>
      </c>
      <c r="M24" t="s">
        <v>245</v>
      </c>
      <c r="N24" t="s">
        <v>246</v>
      </c>
      <c r="O24" t="s">
        <v>62</v>
      </c>
      <c r="P24" t="s">
        <v>61</v>
      </c>
      <c r="Q24" t="s">
        <v>62</v>
      </c>
      <c r="R24" t="s">
        <v>76</v>
      </c>
      <c r="S24" t="s">
        <v>77</v>
      </c>
      <c r="T24" t="s">
        <v>61</v>
      </c>
      <c r="U24" t="s">
        <v>232</v>
      </c>
      <c r="V24" t="s">
        <v>72</v>
      </c>
      <c r="W24" t="s">
        <v>62</v>
      </c>
      <c r="X24" t="s">
        <v>73</v>
      </c>
      <c r="Y24" t="s">
        <v>3186</v>
      </c>
      <c r="Z24" t="s">
        <v>3419</v>
      </c>
      <c r="AA24">
        <v>1</v>
      </c>
      <c r="AB24">
        <v>0</v>
      </c>
      <c r="AC24">
        <v>0</v>
      </c>
      <c r="AD24">
        <v>0</v>
      </c>
      <c r="AE24">
        <v>1</v>
      </c>
      <c r="AF24">
        <v>0</v>
      </c>
      <c r="AG24">
        <v>0</v>
      </c>
      <c r="AH24" t="s">
        <v>77</v>
      </c>
      <c r="AI24" t="s">
        <v>76</v>
      </c>
    </row>
    <row r="25" spans="1:35">
      <c r="A25" t="s">
        <v>195</v>
      </c>
      <c r="B25" t="s">
        <v>196</v>
      </c>
      <c r="C25" t="s">
        <v>149</v>
      </c>
      <c r="D25" t="s">
        <v>2704</v>
      </c>
      <c r="E25" t="s">
        <v>238</v>
      </c>
      <c r="F25" t="s">
        <v>239</v>
      </c>
      <c r="G25" t="s">
        <v>240</v>
      </c>
      <c r="H25">
        <v>6</v>
      </c>
      <c r="I25" t="s">
        <v>241</v>
      </c>
      <c r="J25" t="s">
        <v>251</v>
      </c>
      <c r="K25" t="s">
        <v>243</v>
      </c>
      <c r="L25" t="s">
        <v>244</v>
      </c>
      <c r="M25" t="s">
        <v>252</v>
      </c>
      <c r="N25" t="s">
        <v>253</v>
      </c>
      <c r="O25" t="s">
        <v>62</v>
      </c>
      <c r="P25" t="s">
        <v>61</v>
      </c>
      <c r="Q25" t="s">
        <v>62</v>
      </c>
      <c r="R25" t="s">
        <v>76</v>
      </c>
      <c r="S25" t="s">
        <v>77</v>
      </c>
      <c r="T25" t="s">
        <v>61</v>
      </c>
      <c r="U25" t="s">
        <v>232</v>
      </c>
      <c r="V25" t="s">
        <v>72</v>
      </c>
      <c r="W25" t="s">
        <v>62</v>
      </c>
      <c r="X25" t="s">
        <v>73</v>
      </c>
      <c r="Y25" t="s">
        <v>3186</v>
      </c>
      <c r="Z25" t="s">
        <v>3400</v>
      </c>
      <c r="AA25">
        <v>1</v>
      </c>
      <c r="AB25">
        <v>0</v>
      </c>
      <c r="AC25">
        <v>0</v>
      </c>
      <c r="AD25">
        <v>0</v>
      </c>
      <c r="AE25">
        <v>1</v>
      </c>
      <c r="AF25">
        <v>0</v>
      </c>
      <c r="AG25">
        <v>0</v>
      </c>
      <c r="AH25" t="s">
        <v>77</v>
      </c>
      <c r="AI25" t="s">
        <v>76</v>
      </c>
    </row>
    <row r="26" spans="1:35">
      <c r="A26" t="s">
        <v>195</v>
      </c>
      <c r="B26" t="s">
        <v>196</v>
      </c>
      <c r="C26" t="s">
        <v>149</v>
      </c>
      <c r="D26" t="s">
        <v>2704</v>
      </c>
      <c r="E26" t="s">
        <v>238</v>
      </c>
      <c r="F26" t="s">
        <v>239</v>
      </c>
      <c r="G26" t="s">
        <v>240</v>
      </c>
      <c r="H26">
        <v>6</v>
      </c>
      <c r="I26" t="s">
        <v>241</v>
      </c>
      <c r="J26" t="s">
        <v>259</v>
      </c>
      <c r="K26" t="s">
        <v>243</v>
      </c>
      <c r="L26" t="s">
        <v>244</v>
      </c>
      <c r="M26" t="s">
        <v>260</v>
      </c>
      <c r="N26" t="s">
        <v>261</v>
      </c>
      <c r="O26" t="s">
        <v>61</v>
      </c>
      <c r="P26" t="s">
        <v>61</v>
      </c>
      <c r="Q26" t="s">
        <v>62</v>
      </c>
      <c r="R26" t="s">
        <v>76</v>
      </c>
      <c r="S26" t="s">
        <v>64</v>
      </c>
      <c r="T26" t="s">
        <v>62</v>
      </c>
      <c r="U26" t="s">
        <v>232</v>
      </c>
      <c r="V26" t="s">
        <v>66</v>
      </c>
      <c r="W26" t="s">
        <v>62</v>
      </c>
      <c r="X26" t="s">
        <v>73</v>
      </c>
      <c r="Y26" t="s">
        <v>3186</v>
      </c>
      <c r="Z26" t="s">
        <v>3408</v>
      </c>
      <c r="AA26">
        <v>0</v>
      </c>
      <c r="AB26">
        <v>0</v>
      </c>
      <c r="AC26">
        <v>1</v>
      </c>
      <c r="AD26">
        <v>0</v>
      </c>
      <c r="AE26">
        <v>1</v>
      </c>
      <c r="AF26">
        <v>1</v>
      </c>
      <c r="AG26">
        <v>1</v>
      </c>
      <c r="AH26" t="s">
        <v>64</v>
      </c>
      <c r="AI26" t="s">
        <v>76</v>
      </c>
    </row>
    <row r="27" spans="1:35">
      <c r="A27" t="s">
        <v>195</v>
      </c>
      <c r="B27" t="s">
        <v>196</v>
      </c>
      <c r="C27" t="s">
        <v>149</v>
      </c>
      <c r="D27" t="s">
        <v>2704</v>
      </c>
      <c r="E27" t="s">
        <v>238</v>
      </c>
      <c r="F27" t="s">
        <v>239</v>
      </c>
      <c r="G27" t="s">
        <v>240</v>
      </c>
      <c r="H27">
        <v>6</v>
      </c>
      <c r="I27" t="s">
        <v>241</v>
      </c>
      <c r="J27" t="s">
        <v>259</v>
      </c>
      <c r="K27" t="s">
        <v>243</v>
      </c>
      <c r="L27" t="s">
        <v>244</v>
      </c>
      <c r="M27" t="s">
        <v>260</v>
      </c>
      <c r="N27" t="s">
        <v>261</v>
      </c>
      <c r="O27" t="s">
        <v>61</v>
      </c>
      <c r="P27" t="s">
        <v>61</v>
      </c>
      <c r="Q27" t="s">
        <v>62</v>
      </c>
      <c r="R27" t="s">
        <v>4135</v>
      </c>
      <c r="S27" t="s">
        <v>64</v>
      </c>
      <c r="T27" t="s">
        <v>62</v>
      </c>
      <c r="U27" t="s">
        <v>232</v>
      </c>
      <c r="V27" t="s">
        <v>66</v>
      </c>
      <c r="W27" t="s">
        <v>62</v>
      </c>
      <c r="X27" t="s">
        <v>73</v>
      </c>
      <c r="Y27" t="s">
        <v>3186</v>
      </c>
      <c r="Z27" t="s">
        <v>3408</v>
      </c>
      <c r="AA27">
        <v>0</v>
      </c>
      <c r="AB27">
        <v>0</v>
      </c>
      <c r="AC27">
        <v>1</v>
      </c>
      <c r="AD27">
        <v>0</v>
      </c>
      <c r="AE27">
        <v>1</v>
      </c>
      <c r="AF27">
        <v>1</v>
      </c>
      <c r="AG27">
        <v>1</v>
      </c>
      <c r="AH27" t="s">
        <v>64</v>
      </c>
      <c r="AI27" t="s">
        <v>4123</v>
      </c>
    </row>
    <row r="28" spans="1:35">
      <c r="A28" t="s">
        <v>195</v>
      </c>
      <c r="B28" t="s">
        <v>196</v>
      </c>
      <c r="C28" t="s">
        <v>149</v>
      </c>
      <c r="D28" t="s">
        <v>2704</v>
      </c>
      <c r="E28" t="s">
        <v>238</v>
      </c>
      <c r="F28" t="s">
        <v>239</v>
      </c>
      <c r="G28" t="s">
        <v>240</v>
      </c>
      <c r="H28">
        <v>6</v>
      </c>
      <c r="I28" t="s">
        <v>241</v>
      </c>
      <c r="J28" t="s">
        <v>259</v>
      </c>
      <c r="K28" t="s">
        <v>243</v>
      </c>
      <c r="L28" t="s">
        <v>244</v>
      </c>
      <c r="M28" t="s">
        <v>260</v>
      </c>
      <c r="N28" t="s">
        <v>261</v>
      </c>
      <c r="O28" t="s">
        <v>61</v>
      </c>
      <c r="P28" t="s">
        <v>61</v>
      </c>
      <c r="Q28" t="s">
        <v>62</v>
      </c>
      <c r="R28" t="s">
        <v>4137</v>
      </c>
      <c r="S28" t="s">
        <v>64</v>
      </c>
      <c r="T28" t="s">
        <v>62</v>
      </c>
      <c r="U28" t="s">
        <v>232</v>
      </c>
      <c r="V28" t="s">
        <v>66</v>
      </c>
      <c r="W28" t="s">
        <v>62</v>
      </c>
      <c r="X28" t="s">
        <v>73</v>
      </c>
      <c r="Y28" t="s">
        <v>3186</v>
      </c>
      <c r="Z28" t="s">
        <v>3408</v>
      </c>
      <c r="AA28">
        <v>0</v>
      </c>
      <c r="AB28">
        <v>0</v>
      </c>
      <c r="AC28">
        <v>1</v>
      </c>
      <c r="AD28">
        <v>0</v>
      </c>
      <c r="AE28">
        <v>1</v>
      </c>
      <c r="AF28">
        <v>1</v>
      </c>
      <c r="AG28">
        <v>1</v>
      </c>
      <c r="AH28" t="s">
        <v>64</v>
      </c>
      <c r="AI28" t="s">
        <v>4022</v>
      </c>
    </row>
    <row r="29" spans="1:35">
      <c r="A29" t="s">
        <v>195</v>
      </c>
      <c r="B29" t="s">
        <v>196</v>
      </c>
      <c r="C29" t="s">
        <v>149</v>
      </c>
      <c r="D29" t="s">
        <v>2704</v>
      </c>
      <c r="E29" t="s">
        <v>238</v>
      </c>
      <c r="F29" t="s">
        <v>239</v>
      </c>
      <c r="G29" t="s">
        <v>240</v>
      </c>
      <c r="H29">
        <v>6</v>
      </c>
      <c r="I29" t="s">
        <v>241</v>
      </c>
      <c r="J29" t="s">
        <v>259</v>
      </c>
      <c r="K29" t="s">
        <v>243</v>
      </c>
      <c r="L29" t="s">
        <v>244</v>
      </c>
      <c r="M29" t="s">
        <v>260</v>
      </c>
      <c r="N29" t="s">
        <v>261</v>
      </c>
      <c r="O29" t="s">
        <v>61</v>
      </c>
      <c r="P29" t="s">
        <v>61</v>
      </c>
      <c r="Q29" t="s">
        <v>62</v>
      </c>
      <c r="R29" t="s">
        <v>4134</v>
      </c>
      <c r="S29" t="s">
        <v>64</v>
      </c>
      <c r="T29" t="s">
        <v>62</v>
      </c>
      <c r="U29" t="s">
        <v>232</v>
      </c>
      <c r="V29" t="s">
        <v>66</v>
      </c>
      <c r="W29" t="s">
        <v>62</v>
      </c>
      <c r="X29" t="s">
        <v>73</v>
      </c>
      <c r="Y29" t="s">
        <v>3186</v>
      </c>
      <c r="Z29" t="s">
        <v>3408</v>
      </c>
      <c r="AA29">
        <v>0</v>
      </c>
      <c r="AB29">
        <v>0</v>
      </c>
      <c r="AC29">
        <v>1</v>
      </c>
      <c r="AD29">
        <v>0</v>
      </c>
      <c r="AE29">
        <v>1</v>
      </c>
      <c r="AF29">
        <v>1</v>
      </c>
      <c r="AG29">
        <v>1</v>
      </c>
      <c r="AH29" t="s">
        <v>64</v>
      </c>
      <c r="AI29" t="s">
        <v>4120</v>
      </c>
    </row>
    <row r="30" spans="1:35">
      <c r="A30" t="s">
        <v>195</v>
      </c>
      <c r="B30" t="s">
        <v>196</v>
      </c>
      <c r="C30" t="s">
        <v>149</v>
      </c>
      <c r="D30" t="s">
        <v>2704</v>
      </c>
      <c r="E30" t="s">
        <v>238</v>
      </c>
      <c r="F30" t="s">
        <v>239</v>
      </c>
      <c r="G30" t="s">
        <v>240</v>
      </c>
      <c r="H30">
        <v>6</v>
      </c>
      <c r="I30" t="s">
        <v>241</v>
      </c>
      <c r="J30" t="s">
        <v>270</v>
      </c>
      <c r="K30" t="s">
        <v>243</v>
      </c>
      <c r="L30" t="s">
        <v>244</v>
      </c>
      <c r="M30" t="s">
        <v>271</v>
      </c>
      <c r="N30" t="s">
        <v>272</v>
      </c>
      <c r="O30" t="s">
        <v>62</v>
      </c>
      <c r="P30" t="s">
        <v>61</v>
      </c>
      <c r="Q30" t="s">
        <v>62</v>
      </c>
      <c r="R30" t="s">
        <v>76</v>
      </c>
      <c r="S30" t="s">
        <v>77</v>
      </c>
      <c r="T30" t="s">
        <v>61</v>
      </c>
      <c r="U30" t="s">
        <v>232</v>
      </c>
      <c r="V30" t="s">
        <v>72</v>
      </c>
      <c r="W30" t="s">
        <v>62</v>
      </c>
      <c r="X30" t="s">
        <v>73</v>
      </c>
      <c r="Y30" t="s">
        <v>3186</v>
      </c>
      <c r="Z30" t="s">
        <v>3418</v>
      </c>
      <c r="AA30">
        <v>1</v>
      </c>
      <c r="AB30">
        <v>0</v>
      </c>
      <c r="AC30">
        <v>0</v>
      </c>
      <c r="AD30">
        <v>0</v>
      </c>
      <c r="AE30">
        <v>1</v>
      </c>
      <c r="AF30">
        <v>0</v>
      </c>
      <c r="AG30">
        <v>0</v>
      </c>
      <c r="AH30" t="s">
        <v>77</v>
      </c>
      <c r="AI30" t="s">
        <v>76</v>
      </c>
    </row>
    <row r="31" spans="1:35">
      <c r="A31" t="s">
        <v>195</v>
      </c>
      <c r="B31" t="s">
        <v>196</v>
      </c>
      <c r="C31" t="s">
        <v>149</v>
      </c>
      <c r="D31" t="s">
        <v>2704</v>
      </c>
      <c r="E31" t="s">
        <v>238</v>
      </c>
      <c r="F31" t="s">
        <v>239</v>
      </c>
      <c r="G31" t="s">
        <v>240</v>
      </c>
      <c r="H31">
        <v>6</v>
      </c>
      <c r="I31" t="s">
        <v>241</v>
      </c>
      <c r="J31" t="s">
        <v>277</v>
      </c>
      <c r="K31" t="s">
        <v>243</v>
      </c>
      <c r="L31" t="s">
        <v>244</v>
      </c>
      <c r="M31" t="s">
        <v>278</v>
      </c>
      <c r="N31" t="s">
        <v>279</v>
      </c>
      <c r="O31" t="s">
        <v>62</v>
      </c>
      <c r="P31" t="s">
        <v>61</v>
      </c>
      <c r="Q31" t="s">
        <v>62</v>
      </c>
      <c r="R31" t="s">
        <v>76</v>
      </c>
      <c r="S31" t="s">
        <v>77</v>
      </c>
      <c r="T31" t="s">
        <v>61</v>
      </c>
      <c r="U31" t="s">
        <v>232</v>
      </c>
      <c r="V31" t="s">
        <v>72</v>
      </c>
      <c r="W31" t="s">
        <v>62</v>
      </c>
      <c r="X31" t="s">
        <v>73</v>
      </c>
      <c r="Y31" t="s">
        <v>3186</v>
      </c>
      <c r="Z31" t="s">
        <v>3420</v>
      </c>
      <c r="AA31">
        <v>1</v>
      </c>
      <c r="AB31">
        <v>0</v>
      </c>
      <c r="AC31">
        <v>0</v>
      </c>
      <c r="AD31">
        <v>0</v>
      </c>
      <c r="AE31">
        <v>1</v>
      </c>
      <c r="AF31">
        <v>0</v>
      </c>
      <c r="AG31">
        <v>0</v>
      </c>
      <c r="AH31" t="s">
        <v>77</v>
      </c>
      <c r="AI31" t="s">
        <v>76</v>
      </c>
    </row>
    <row r="32" spans="1:35">
      <c r="A32" t="s">
        <v>195</v>
      </c>
      <c r="B32" t="s">
        <v>196</v>
      </c>
      <c r="C32" t="s">
        <v>149</v>
      </c>
      <c r="D32" t="s">
        <v>2704</v>
      </c>
      <c r="E32" t="s">
        <v>238</v>
      </c>
      <c r="F32" t="s">
        <v>239</v>
      </c>
      <c r="G32" t="s">
        <v>240</v>
      </c>
      <c r="H32">
        <v>6</v>
      </c>
      <c r="I32" t="s">
        <v>241</v>
      </c>
      <c r="J32" t="s">
        <v>284</v>
      </c>
      <c r="K32" t="s">
        <v>243</v>
      </c>
      <c r="L32" t="s">
        <v>244</v>
      </c>
      <c r="M32" t="s">
        <v>285</v>
      </c>
      <c r="N32" t="s">
        <v>286</v>
      </c>
      <c r="O32" t="s">
        <v>62</v>
      </c>
      <c r="P32" t="s">
        <v>61</v>
      </c>
      <c r="Q32" t="s">
        <v>62</v>
      </c>
      <c r="R32" t="s">
        <v>76</v>
      </c>
      <c r="S32" t="s">
        <v>77</v>
      </c>
      <c r="T32" t="s">
        <v>61</v>
      </c>
      <c r="U32" t="s">
        <v>232</v>
      </c>
      <c r="V32" t="s">
        <v>72</v>
      </c>
      <c r="W32" t="s">
        <v>62</v>
      </c>
      <c r="X32" t="s">
        <v>73</v>
      </c>
      <c r="Y32" t="s">
        <v>3186</v>
      </c>
      <c r="Z32" t="s">
        <v>3417</v>
      </c>
      <c r="AA32">
        <v>1</v>
      </c>
      <c r="AB32">
        <v>0</v>
      </c>
      <c r="AC32">
        <v>0</v>
      </c>
      <c r="AD32">
        <v>0</v>
      </c>
      <c r="AE32">
        <v>1</v>
      </c>
      <c r="AF32">
        <v>0</v>
      </c>
      <c r="AG32">
        <v>0</v>
      </c>
      <c r="AH32" t="s">
        <v>77</v>
      </c>
      <c r="AI32" t="s">
        <v>76</v>
      </c>
    </row>
    <row r="33" spans="1:35">
      <c r="A33" t="s">
        <v>195</v>
      </c>
      <c r="B33" t="s">
        <v>196</v>
      </c>
      <c r="C33" t="s">
        <v>149</v>
      </c>
      <c r="D33" t="s">
        <v>2704</v>
      </c>
      <c r="E33" t="s">
        <v>291</v>
      </c>
      <c r="F33" t="s">
        <v>292</v>
      </c>
      <c r="G33" t="s">
        <v>293</v>
      </c>
      <c r="H33">
        <v>1</v>
      </c>
      <c r="I33" t="s">
        <v>294</v>
      </c>
      <c r="J33" t="s">
        <v>294</v>
      </c>
      <c r="K33" t="s">
        <v>295</v>
      </c>
      <c r="L33" t="s">
        <v>296</v>
      </c>
      <c r="M33" t="s">
        <v>297</v>
      </c>
      <c r="N33" t="s">
        <v>298</v>
      </c>
      <c r="O33" t="s">
        <v>62</v>
      </c>
      <c r="P33" t="s">
        <v>61</v>
      </c>
      <c r="Q33" t="s">
        <v>62</v>
      </c>
      <c r="R33" t="s">
        <v>76</v>
      </c>
      <c r="S33" t="s">
        <v>77</v>
      </c>
      <c r="T33" t="s">
        <v>61</v>
      </c>
      <c r="U33" t="s">
        <v>232</v>
      </c>
      <c r="V33" t="s">
        <v>72</v>
      </c>
      <c r="W33" t="s">
        <v>62</v>
      </c>
      <c r="X33" t="s">
        <v>73</v>
      </c>
      <c r="Y33" t="s">
        <v>3186</v>
      </c>
      <c r="Z33" t="s">
        <v>3679</v>
      </c>
      <c r="AA33">
        <v>1</v>
      </c>
      <c r="AB33">
        <v>0</v>
      </c>
      <c r="AC33">
        <v>0</v>
      </c>
      <c r="AD33">
        <v>0</v>
      </c>
      <c r="AE33">
        <v>1</v>
      </c>
      <c r="AF33">
        <v>0</v>
      </c>
      <c r="AG33">
        <v>0</v>
      </c>
      <c r="AH33" t="s">
        <v>77</v>
      </c>
      <c r="AI33" t="s">
        <v>76</v>
      </c>
    </row>
    <row r="34" spans="1:35">
      <c r="A34" t="s">
        <v>195</v>
      </c>
      <c r="B34" t="s">
        <v>196</v>
      </c>
      <c r="C34" t="s">
        <v>305</v>
      </c>
      <c r="D34" t="s">
        <v>2709</v>
      </c>
      <c r="E34" t="s">
        <v>306</v>
      </c>
      <c r="F34" t="s">
        <v>307</v>
      </c>
      <c r="G34">
        <v>661374</v>
      </c>
      <c r="H34">
        <v>1</v>
      </c>
      <c r="I34" t="s">
        <v>309</v>
      </c>
      <c r="J34" t="s">
        <v>309</v>
      </c>
      <c r="K34" t="s">
        <v>310</v>
      </c>
      <c r="L34" t="s">
        <v>311</v>
      </c>
      <c r="M34" t="s">
        <v>312</v>
      </c>
      <c r="N34" t="s">
        <v>313</v>
      </c>
      <c r="O34" t="s">
        <v>62</v>
      </c>
      <c r="P34" t="s">
        <v>61</v>
      </c>
      <c r="Q34" t="s">
        <v>62</v>
      </c>
      <c r="R34" t="s">
        <v>76</v>
      </c>
      <c r="S34" t="s">
        <v>77</v>
      </c>
      <c r="T34" t="s">
        <v>61</v>
      </c>
      <c r="U34" t="s">
        <v>232</v>
      </c>
      <c r="V34" t="s">
        <v>72</v>
      </c>
      <c r="W34" t="s">
        <v>62</v>
      </c>
      <c r="X34" t="s">
        <v>73</v>
      </c>
      <c r="Y34" t="s">
        <v>3186</v>
      </c>
      <c r="Z34" t="s">
        <v>3649</v>
      </c>
      <c r="AA34">
        <v>1</v>
      </c>
      <c r="AB34">
        <v>0</v>
      </c>
      <c r="AC34">
        <v>0</v>
      </c>
      <c r="AD34">
        <v>0</v>
      </c>
      <c r="AE34">
        <v>1</v>
      </c>
      <c r="AF34">
        <v>0</v>
      </c>
      <c r="AG34">
        <v>0</v>
      </c>
      <c r="AH34" t="s">
        <v>77</v>
      </c>
      <c r="AI34" t="s">
        <v>76</v>
      </c>
    </row>
    <row r="35" spans="1:35">
      <c r="A35" t="s">
        <v>195</v>
      </c>
      <c r="B35" t="s">
        <v>196</v>
      </c>
      <c r="C35" t="s">
        <v>305</v>
      </c>
      <c r="D35" t="s">
        <v>2709</v>
      </c>
      <c r="E35" t="s">
        <v>318</v>
      </c>
      <c r="F35" t="s">
        <v>319</v>
      </c>
      <c r="G35" t="s">
        <v>320</v>
      </c>
      <c r="H35">
        <v>1</v>
      </c>
      <c r="I35" t="s">
        <v>321</v>
      </c>
      <c r="J35" t="s">
        <v>321</v>
      </c>
      <c r="K35" t="s">
        <v>322</v>
      </c>
      <c r="L35" t="s">
        <v>323</v>
      </c>
      <c r="M35" t="s">
        <v>245</v>
      </c>
      <c r="N35" t="s">
        <v>324</v>
      </c>
      <c r="O35" t="s">
        <v>61</v>
      </c>
      <c r="P35" t="s">
        <v>61</v>
      </c>
      <c r="Q35" t="s">
        <v>62</v>
      </c>
      <c r="R35" t="s">
        <v>76</v>
      </c>
      <c r="S35" t="s">
        <v>64</v>
      </c>
      <c r="T35" t="s">
        <v>62</v>
      </c>
      <c r="U35" t="s">
        <v>326</v>
      </c>
      <c r="V35" t="s">
        <v>66</v>
      </c>
      <c r="W35" t="s">
        <v>62</v>
      </c>
      <c r="X35" t="s">
        <v>73</v>
      </c>
      <c r="Y35" t="s">
        <v>3186</v>
      </c>
      <c r="Z35" t="s">
        <v>3731</v>
      </c>
      <c r="AA35">
        <v>0</v>
      </c>
      <c r="AB35">
        <v>0</v>
      </c>
      <c r="AC35">
        <v>1</v>
      </c>
      <c r="AD35">
        <v>0</v>
      </c>
      <c r="AE35">
        <v>1</v>
      </c>
      <c r="AF35">
        <v>1</v>
      </c>
      <c r="AG35">
        <v>1</v>
      </c>
      <c r="AH35" t="s">
        <v>64</v>
      </c>
      <c r="AI35" t="s">
        <v>76</v>
      </c>
    </row>
    <row r="36" spans="1:35">
      <c r="A36" t="s">
        <v>195</v>
      </c>
      <c r="B36" t="s">
        <v>196</v>
      </c>
      <c r="C36" t="s">
        <v>305</v>
      </c>
      <c r="D36" t="s">
        <v>2709</v>
      </c>
      <c r="E36" t="s">
        <v>318</v>
      </c>
      <c r="F36" t="s">
        <v>319</v>
      </c>
      <c r="G36" t="s">
        <v>320</v>
      </c>
      <c r="H36">
        <v>1</v>
      </c>
      <c r="I36" t="s">
        <v>321</v>
      </c>
      <c r="J36" t="s">
        <v>321</v>
      </c>
      <c r="K36" t="s">
        <v>322</v>
      </c>
      <c r="L36" t="s">
        <v>323</v>
      </c>
      <c r="M36" t="s">
        <v>245</v>
      </c>
      <c r="N36" t="s">
        <v>324</v>
      </c>
      <c r="O36" t="s">
        <v>61</v>
      </c>
      <c r="P36" t="s">
        <v>61</v>
      </c>
      <c r="Q36" t="s">
        <v>62</v>
      </c>
      <c r="R36" t="s">
        <v>4133</v>
      </c>
      <c r="S36" t="s">
        <v>64</v>
      </c>
      <c r="T36" t="s">
        <v>62</v>
      </c>
      <c r="U36" t="s">
        <v>326</v>
      </c>
      <c r="V36" t="s">
        <v>66</v>
      </c>
      <c r="W36" t="s">
        <v>62</v>
      </c>
      <c r="X36" t="s">
        <v>73</v>
      </c>
      <c r="Y36" t="s">
        <v>3186</v>
      </c>
      <c r="Z36" t="s">
        <v>3731</v>
      </c>
      <c r="AA36">
        <v>0</v>
      </c>
      <c r="AB36">
        <v>0</v>
      </c>
      <c r="AC36">
        <v>1</v>
      </c>
      <c r="AD36">
        <v>0</v>
      </c>
      <c r="AE36">
        <v>1</v>
      </c>
      <c r="AF36">
        <v>1</v>
      </c>
      <c r="AG36">
        <v>1</v>
      </c>
      <c r="AH36" t="s">
        <v>64</v>
      </c>
      <c r="AI36" t="s">
        <v>4119</v>
      </c>
    </row>
    <row r="37" spans="1:35">
      <c r="A37" t="s">
        <v>195</v>
      </c>
      <c r="B37" t="s">
        <v>196</v>
      </c>
      <c r="C37" t="s">
        <v>305</v>
      </c>
      <c r="D37" t="s">
        <v>2709</v>
      </c>
      <c r="E37" t="s">
        <v>318</v>
      </c>
      <c r="F37" t="s">
        <v>319</v>
      </c>
      <c r="G37" t="s">
        <v>320</v>
      </c>
      <c r="H37">
        <v>1</v>
      </c>
      <c r="I37" t="s">
        <v>321</v>
      </c>
      <c r="J37" t="s">
        <v>321</v>
      </c>
      <c r="K37" t="s">
        <v>322</v>
      </c>
      <c r="L37" t="s">
        <v>323</v>
      </c>
      <c r="M37" t="s">
        <v>245</v>
      </c>
      <c r="N37" t="s">
        <v>324</v>
      </c>
      <c r="O37" t="s">
        <v>61</v>
      </c>
      <c r="P37" t="s">
        <v>61</v>
      </c>
      <c r="Q37" t="s">
        <v>62</v>
      </c>
      <c r="R37" t="s">
        <v>4137</v>
      </c>
      <c r="S37" t="s">
        <v>64</v>
      </c>
      <c r="T37" t="s">
        <v>62</v>
      </c>
      <c r="U37" t="s">
        <v>326</v>
      </c>
      <c r="V37" t="s">
        <v>66</v>
      </c>
      <c r="W37" t="s">
        <v>62</v>
      </c>
      <c r="X37" t="s">
        <v>73</v>
      </c>
      <c r="Y37" t="s">
        <v>3186</v>
      </c>
      <c r="Z37" t="s">
        <v>3731</v>
      </c>
      <c r="AA37">
        <v>0</v>
      </c>
      <c r="AB37">
        <v>0</v>
      </c>
      <c r="AC37">
        <v>1</v>
      </c>
      <c r="AD37">
        <v>0</v>
      </c>
      <c r="AE37">
        <v>1</v>
      </c>
      <c r="AF37">
        <v>1</v>
      </c>
      <c r="AG37">
        <v>1</v>
      </c>
      <c r="AH37" t="s">
        <v>64</v>
      </c>
      <c r="AI37" t="s">
        <v>4022</v>
      </c>
    </row>
    <row r="38" spans="1:35">
      <c r="A38" t="s">
        <v>329</v>
      </c>
      <c r="B38" t="s">
        <v>330</v>
      </c>
      <c r="C38" t="s">
        <v>51</v>
      </c>
      <c r="D38" t="s">
        <v>51</v>
      </c>
      <c r="E38" t="s">
        <v>331</v>
      </c>
      <c r="F38" t="s">
        <v>332</v>
      </c>
      <c r="G38" t="s">
        <v>333</v>
      </c>
      <c r="H38">
        <v>4</v>
      </c>
      <c r="I38" t="s">
        <v>334</v>
      </c>
      <c r="J38" t="s">
        <v>335</v>
      </c>
      <c r="K38" t="s">
        <v>2728</v>
      </c>
      <c r="L38" t="s">
        <v>337</v>
      </c>
      <c r="M38" t="s">
        <v>338</v>
      </c>
      <c r="N38" t="s">
        <v>339</v>
      </c>
      <c r="O38" t="s">
        <v>62</v>
      </c>
      <c r="P38" t="s">
        <v>61</v>
      </c>
      <c r="Q38" t="s">
        <v>62</v>
      </c>
      <c r="R38" t="s">
        <v>76</v>
      </c>
      <c r="S38" t="s">
        <v>77</v>
      </c>
      <c r="T38" t="s">
        <v>61</v>
      </c>
      <c r="U38" t="s">
        <v>232</v>
      </c>
      <c r="V38" t="s">
        <v>72</v>
      </c>
      <c r="W38" t="s">
        <v>62</v>
      </c>
      <c r="X38" t="s">
        <v>73</v>
      </c>
      <c r="Y38" t="s">
        <v>3186</v>
      </c>
      <c r="Z38" t="s">
        <v>3545</v>
      </c>
      <c r="AA38">
        <v>1</v>
      </c>
      <c r="AB38">
        <v>0</v>
      </c>
      <c r="AC38">
        <v>0</v>
      </c>
      <c r="AD38">
        <v>0</v>
      </c>
      <c r="AE38">
        <v>1</v>
      </c>
      <c r="AF38">
        <v>0</v>
      </c>
      <c r="AG38">
        <v>0</v>
      </c>
      <c r="AH38" t="s">
        <v>77</v>
      </c>
      <c r="AI38" t="s">
        <v>76</v>
      </c>
    </row>
    <row r="39" spans="1:35">
      <c r="A39" t="s">
        <v>329</v>
      </c>
      <c r="B39" t="s">
        <v>330</v>
      </c>
      <c r="C39" t="s">
        <v>51</v>
      </c>
      <c r="D39" t="s">
        <v>51</v>
      </c>
      <c r="E39" t="s">
        <v>331</v>
      </c>
      <c r="F39" t="s">
        <v>332</v>
      </c>
      <c r="G39" t="s">
        <v>333</v>
      </c>
      <c r="H39">
        <v>4</v>
      </c>
      <c r="I39" t="s">
        <v>334</v>
      </c>
      <c r="J39" t="s">
        <v>344</v>
      </c>
      <c r="K39" t="s">
        <v>2728</v>
      </c>
      <c r="L39" t="s">
        <v>337</v>
      </c>
      <c r="M39" t="s">
        <v>345</v>
      </c>
      <c r="N39" t="s">
        <v>346</v>
      </c>
      <c r="O39" t="s">
        <v>62</v>
      </c>
      <c r="P39" t="s">
        <v>61</v>
      </c>
      <c r="Q39" t="s">
        <v>62</v>
      </c>
      <c r="R39" t="s">
        <v>76</v>
      </c>
      <c r="S39" t="s">
        <v>77</v>
      </c>
      <c r="T39" t="s">
        <v>61</v>
      </c>
      <c r="U39" t="s">
        <v>232</v>
      </c>
      <c r="V39" t="s">
        <v>72</v>
      </c>
      <c r="W39" t="s">
        <v>62</v>
      </c>
      <c r="X39" t="s">
        <v>73</v>
      </c>
      <c r="Y39" t="s">
        <v>3186</v>
      </c>
      <c r="Z39" t="s">
        <v>3546</v>
      </c>
      <c r="AA39">
        <v>1</v>
      </c>
      <c r="AB39">
        <v>0</v>
      </c>
      <c r="AC39">
        <v>0</v>
      </c>
      <c r="AD39">
        <v>0</v>
      </c>
      <c r="AE39">
        <v>1</v>
      </c>
      <c r="AF39">
        <v>0</v>
      </c>
      <c r="AG39">
        <v>0</v>
      </c>
      <c r="AH39" t="s">
        <v>77</v>
      </c>
      <c r="AI39" t="s">
        <v>76</v>
      </c>
    </row>
    <row r="40" spans="1:35">
      <c r="A40" t="s">
        <v>329</v>
      </c>
      <c r="B40" t="s">
        <v>330</v>
      </c>
      <c r="C40" t="s">
        <v>51</v>
      </c>
      <c r="D40" t="s">
        <v>51</v>
      </c>
      <c r="E40" t="s">
        <v>331</v>
      </c>
      <c r="F40" t="s">
        <v>332</v>
      </c>
      <c r="G40" t="s">
        <v>333</v>
      </c>
      <c r="H40">
        <v>4</v>
      </c>
      <c r="I40" t="s">
        <v>334</v>
      </c>
      <c r="J40" t="s">
        <v>351</v>
      </c>
      <c r="K40" t="s">
        <v>2728</v>
      </c>
      <c r="L40" t="s">
        <v>337</v>
      </c>
      <c r="M40" t="s">
        <v>352</v>
      </c>
      <c r="N40" t="s">
        <v>353</v>
      </c>
      <c r="O40" t="s">
        <v>62</v>
      </c>
      <c r="P40" t="s">
        <v>61</v>
      </c>
      <c r="Q40" t="s">
        <v>62</v>
      </c>
      <c r="R40" t="s">
        <v>76</v>
      </c>
      <c r="S40" t="s">
        <v>125</v>
      </c>
      <c r="T40" t="s">
        <v>61</v>
      </c>
      <c r="U40" t="s">
        <v>354</v>
      </c>
      <c r="V40" t="s">
        <v>72</v>
      </c>
      <c r="W40" t="s">
        <v>62</v>
      </c>
      <c r="X40" t="s">
        <v>73</v>
      </c>
      <c r="Y40" t="s">
        <v>3186</v>
      </c>
      <c r="Z40" t="s">
        <v>3547</v>
      </c>
      <c r="AA40">
        <v>1</v>
      </c>
      <c r="AB40">
        <v>0</v>
      </c>
      <c r="AC40">
        <v>0</v>
      </c>
      <c r="AD40">
        <v>0</v>
      </c>
      <c r="AE40">
        <v>1</v>
      </c>
      <c r="AF40">
        <v>0</v>
      </c>
      <c r="AG40">
        <v>1</v>
      </c>
      <c r="AH40" t="s">
        <v>125</v>
      </c>
      <c r="AI40" t="s">
        <v>76</v>
      </c>
    </row>
    <row r="41" spans="1:35">
      <c r="A41" t="s">
        <v>329</v>
      </c>
      <c r="B41" t="s">
        <v>330</v>
      </c>
      <c r="C41" t="s">
        <v>51</v>
      </c>
      <c r="D41" t="s">
        <v>51</v>
      </c>
      <c r="E41" t="s">
        <v>331</v>
      </c>
      <c r="F41" t="s">
        <v>332</v>
      </c>
      <c r="G41" t="s">
        <v>333</v>
      </c>
      <c r="H41">
        <v>4</v>
      </c>
      <c r="I41" t="s">
        <v>334</v>
      </c>
      <c r="J41" t="s">
        <v>351</v>
      </c>
      <c r="K41" t="s">
        <v>2728</v>
      </c>
      <c r="L41" t="s">
        <v>337</v>
      </c>
      <c r="M41" t="s">
        <v>352</v>
      </c>
      <c r="N41" t="s">
        <v>353</v>
      </c>
      <c r="O41" t="s">
        <v>62</v>
      </c>
      <c r="P41" t="s">
        <v>61</v>
      </c>
      <c r="Q41" t="s">
        <v>62</v>
      </c>
      <c r="R41" t="s">
        <v>4135</v>
      </c>
      <c r="S41" t="s">
        <v>125</v>
      </c>
      <c r="T41" t="s">
        <v>61</v>
      </c>
      <c r="U41" t="s">
        <v>354</v>
      </c>
      <c r="V41" t="s">
        <v>72</v>
      </c>
      <c r="W41" t="s">
        <v>62</v>
      </c>
      <c r="X41" t="s">
        <v>73</v>
      </c>
      <c r="Y41" t="s">
        <v>3186</v>
      </c>
      <c r="Z41" t="s">
        <v>3547</v>
      </c>
      <c r="AA41">
        <v>1</v>
      </c>
      <c r="AB41">
        <v>0</v>
      </c>
      <c r="AC41">
        <v>0</v>
      </c>
      <c r="AD41">
        <v>0</v>
      </c>
      <c r="AE41">
        <v>1</v>
      </c>
      <c r="AF41">
        <v>0</v>
      </c>
      <c r="AG41">
        <v>1</v>
      </c>
      <c r="AH41" t="s">
        <v>125</v>
      </c>
      <c r="AI41" t="s">
        <v>4123</v>
      </c>
    </row>
    <row r="42" spans="1:35">
      <c r="A42" t="s">
        <v>329</v>
      </c>
      <c r="B42" t="s">
        <v>330</v>
      </c>
      <c r="C42" t="s">
        <v>51</v>
      </c>
      <c r="D42" t="s">
        <v>51</v>
      </c>
      <c r="E42" t="s">
        <v>331</v>
      </c>
      <c r="F42" t="s">
        <v>332</v>
      </c>
      <c r="G42" t="s">
        <v>333</v>
      </c>
      <c r="H42">
        <v>4</v>
      </c>
      <c r="I42" t="s">
        <v>334</v>
      </c>
      <c r="J42" t="s">
        <v>359</v>
      </c>
      <c r="K42" t="s">
        <v>2728</v>
      </c>
      <c r="L42" t="s">
        <v>337</v>
      </c>
      <c r="M42" t="s">
        <v>360</v>
      </c>
      <c r="N42" t="s">
        <v>361</v>
      </c>
      <c r="O42" t="s">
        <v>62</v>
      </c>
      <c r="P42" t="s">
        <v>61</v>
      </c>
      <c r="Q42" t="s">
        <v>62</v>
      </c>
      <c r="R42" t="s">
        <v>76</v>
      </c>
      <c r="S42" t="s">
        <v>77</v>
      </c>
      <c r="T42" t="s">
        <v>61</v>
      </c>
      <c r="U42" t="s">
        <v>232</v>
      </c>
      <c r="V42" t="s">
        <v>72</v>
      </c>
      <c r="W42" t="s">
        <v>62</v>
      </c>
      <c r="X42" t="s">
        <v>73</v>
      </c>
      <c r="Y42" t="s">
        <v>3186</v>
      </c>
      <c r="Z42" t="s">
        <v>3548</v>
      </c>
      <c r="AA42">
        <v>1</v>
      </c>
      <c r="AB42">
        <v>0</v>
      </c>
      <c r="AC42">
        <v>0</v>
      </c>
      <c r="AD42">
        <v>0</v>
      </c>
      <c r="AE42">
        <v>1</v>
      </c>
      <c r="AF42">
        <v>0</v>
      </c>
      <c r="AG42">
        <v>0</v>
      </c>
      <c r="AH42" t="s">
        <v>77</v>
      </c>
      <c r="AI42" t="s">
        <v>76</v>
      </c>
    </row>
    <row r="43" spans="1:35">
      <c r="A43" t="s">
        <v>329</v>
      </c>
      <c r="B43" t="s">
        <v>366</v>
      </c>
      <c r="C43" t="s">
        <v>80</v>
      </c>
      <c r="D43" t="s">
        <v>80</v>
      </c>
      <c r="E43" t="s">
        <v>367</v>
      </c>
      <c r="F43" t="s">
        <v>2731</v>
      </c>
      <c r="G43" t="s">
        <v>369</v>
      </c>
      <c r="H43">
        <v>1</v>
      </c>
      <c r="I43" t="s">
        <v>370</v>
      </c>
      <c r="J43" t="s">
        <v>370</v>
      </c>
      <c r="K43" t="s">
        <v>2732</v>
      </c>
      <c r="L43" t="s">
        <v>372</v>
      </c>
      <c r="M43" t="s">
        <v>373</v>
      </c>
      <c r="N43" t="s">
        <v>374</v>
      </c>
      <c r="O43" t="s">
        <v>102</v>
      </c>
      <c r="P43" t="s">
        <v>61</v>
      </c>
      <c r="Q43" t="s">
        <v>62</v>
      </c>
      <c r="R43" t="s">
        <v>76</v>
      </c>
      <c r="S43" t="s">
        <v>64</v>
      </c>
      <c r="T43" t="s">
        <v>62</v>
      </c>
      <c r="U43" t="s">
        <v>4035</v>
      </c>
      <c r="V43" t="s">
        <v>162</v>
      </c>
      <c r="W43" t="s">
        <v>62</v>
      </c>
      <c r="X43" t="s">
        <v>73</v>
      </c>
      <c r="Y43" t="s">
        <v>3186</v>
      </c>
      <c r="Z43" t="s">
        <v>3229</v>
      </c>
      <c r="AA43">
        <v>0</v>
      </c>
      <c r="AB43">
        <v>1</v>
      </c>
      <c r="AC43">
        <v>0</v>
      </c>
      <c r="AD43">
        <v>0</v>
      </c>
      <c r="AE43">
        <v>1</v>
      </c>
      <c r="AF43">
        <v>1</v>
      </c>
      <c r="AG43">
        <v>1</v>
      </c>
      <c r="AH43" t="s">
        <v>64</v>
      </c>
      <c r="AI43" t="s">
        <v>76</v>
      </c>
    </row>
    <row r="44" spans="1:35">
      <c r="A44" t="s">
        <v>329</v>
      </c>
      <c r="B44" t="s">
        <v>366</v>
      </c>
      <c r="C44" t="s">
        <v>80</v>
      </c>
      <c r="D44" t="s">
        <v>80</v>
      </c>
      <c r="E44" t="s">
        <v>367</v>
      </c>
      <c r="F44" t="s">
        <v>2731</v>
      </c>
      <c r="G44" t="s">
        <v>369</v>
      </c>
      <c r="H44">
        <v>1</v>
      </c>
      <c r="I44" t="s">
        <v>370</v>
      </c>
      <c r="J44" t="s">
        <v>370</v>
      </c>
      <c r="K44" t="s">
        <v>2732</v>
      </c>
      <c r="L44" t="s">
        <v>372</v>
      </c>
      <c r="M44" t="s">
        <v>373</v>
      </c>
      <c r="N44" t="s">
        <v>374</v>
      </c>
      <c r="O44" t="s">
        <v>102</v>
      </c>
      <c r="P44" t="s">
        <v>61</v>
      </c>
      <c r="Q44" t="s">
        <v>62</v>
      </c>
      <c r="R44" t="s">
        <v>4136</v>
      </c>
      <c r="S44" t="s">
        <v>64</v>
      </c>
      <c r="T44" t="s">
        <v>62</v>
      </c>
      <c r="U44" t="s">
        <v>4035</v>
      </c>
      <c r="V44" t="s">
        <v>162</v>
      </c>
      <c r="W44" t="s">
        <v>62</v>
      </c>
      <c r="X44" t="s">
        <v>73</v>
      </c>
      <c r="Y44" t="s">
        <v>3186</v>
      </c>
      <c r="Z44" t="s">
        <v>3229</v>
      </c>
      <c r="AA44">
        <v>0</v>
      </c>
      <c r="AB44">
        <v>1</v>
      </c>
      <c r="AC44">
        <v>0</v>
      </c>
      <c r="AD44">
        <v>0</v>
      </c>
      <c r="AE44">
        <v>1</v>
      </c>
      <c r="AF44">
        <v>1</v>
      </c>
      <c r="AG44">
        <v>1</v>
      </c>
      <c r="AH44" t="s">
        <v>64</v>
      </c>
      <c r="AI44" t="s">
        <v>2417</v>
      </c>
    </row>
    <row r="45" spans="1:35">
      <c r="A45" t="s">
        <v>329</v>
      </c>
      <c r="B45" t="s">
        <v>366</v>
      </c>
      <c r="C45" t="s">
        <v>80</v>
      </c>
      <c r="D45" t="s">
        <v>80</v>
      </c>
      <c r="E45" t="s">
        <v>367</v>
      </c>
      <c r="F45" t="s">
        <v>2731</v>
      </c>
      <c r="G45" t="s">
        <v>369</v>
      </c>
      <c r="H45">
        <v>1</v>
      </c>
      <c r="I45" t="s">
        <v>370</v>
      </c>
      <c r="J45" t="s">
        <v>370</v>
      </c>
      <c r="K45" t="s">
        <v>2732</v>
      </c>
      <c r="L45" t="s">
        <v>372</v>
      </c>
      <c r="M45" t="s">
        <v>373</v>
      </c>
      <c r="N45" t="s">
        <v>374</v>
      </c>
      <c r="O45" t="s">
        <v>102</v>
      </c>
      <c r="P45" t="s">
        <v>61</v>
      </c>
      <c r="Q45" t="s">
        <v>62</v>
      </c>
      <c r="R45" t="s">
        <v>4138</v>
      </c>
      <c r="S45" t="s">
        <v>64</v>
      </c>
      <c r="T45" t="s">
        <v>62</v>
      </c>
      <c r="U45" t="s">
        <v>4035</v>
      </c>
      <c r="V45" t="s">
        <v>162</v>
      </c>
      <c r="W45" t="s">
        <v>62</v>
      </c>
      <c r="X45" t="s">
        <v>73</v>
      </c>
      <c r="Y45" t="s">
        <v>3186</v>
      </c>
      <c r="Z45" t="s">
        <v>3229</v>
      </c>
      <c r="AA45">
        <v>0</v>
      </c>
      <c r="AB45">
        <v>1</v>
      </c>
      <c r="AC45">
        <v>0</v>
      </c>
      <c r="AD45">
        <v>0</v>
      </c>
      <c r="AE45">
        <v>1</v>
      </c>
      <c r="AF45">
        <v>1</v>
      </c>
      <c r="AG45">
        <v>1</v>
      </c>
      <c r="AH45" t="s">
        <v>64</v>
      </c>
      <c r="AI45" t="s">
        <v>4122</v>
      </c>
    </row>
    <row r="46" spans="1:35">
      <c r="A46" t="s">
        <v>329</v>
      </c>
      <c r="B46" t="s">
        <v>366</v>
      </c>
      <c r="C46" t="s">
        <v>80</v>
      </c>
      <c r="D46" t="s">
        <v>80</v>
      </c>
      <c r="E46" t="s">
        <v>367</v>
      </c>
      <c r="F46" t="s">
        <v>2731</v>
      </c>
      <c r="G46" t="s">
        <v>369</v>
      </c>
      <c r="H46">
        <v>1</v>
      </c>
      <c r="I46" t="s">
        <v>370</v>
      </c>
      <c r="J46" t="s">
        <v>370</v>
      </c>
      <c r="K46" t="s">
        <v>2732</v>
      </c>
      <c r="L46" t="s">
        <v>372</v>
      </c>
      <c r="M46" t="s">
        <v>373</v>
      </c>
      <c r="N46" t="s">
        <v>374</v>
      </c>
      <c r="O46" t="s">
        <v>102</v>
      </c>
      <c r="P46" t="s">
        <v>61</v>
      </c>
      <c r="Q46" t="s">
        <v>62</v>
      </c>
      <c r="R46" t="s">
        <v>4134</v>
      </c>
      <c r="S46" t="s">
        <v>64</v>
      </c>
      <c r="T46" t="s">
        <v>62</v>
      </c>
      <c r="U46" t="s">
        <v>4035</v>
      </c>
      <c r="V46" t="s">
        <v>162</v>
      </c>
      <c r="W46" t="s">
        <v>62</v>
      </c>
      <c r="X46" t="s">
        <v>73</v>
      </c>
      <c r="Y46" t="s">
        <v>3186</v>
      </c>
      <c r="Z46" t="s">
        <v>3229</v>
      </c>
      <c r="AA46">
        <v>0</v>
      </c>
      <c r="AB46">
        <v>1</v>
      </c>
      <c r="AC46">
        <v>0</v>
      </c>
      <c r="AD46">
        <v>0</v>
      </c>
      <c r="AE46">
        <v>1</v>
      </c>
      <c r="AF46">
        <v>1</v>
      </c>
      <c r="AG46">
        <v>1</v>
      </c>
      <c r="AH46" t="s">
        <v>64</v>
      </c>
      <c r="AI46" t="s">
        <v>4120</v>
      </c>
    </row>
    <row r="47" spans="1:35">
      <c r="A47" t="s">
        <v>329</v>
      </c>
      <c r="B47" t="s">
        <v>366</v>
      </c>
      <c r="C47" t="s">
        <v>114</v>
      </c>
      <c r="D47" t="s">
        <v>2694</v>
      </c>
      <c r="E47" t="s">
        <v>384</v>
      </c>
      <c r="F47" t="s">
        <v>385</v>
      </c>
      <c r="G47" t="s">
        <v>386</v>
      </c>
      <c r="H47">
        <v>1</v>
      </c>
      <c r="I47" t="s">
        <v>2736</v>
      </c>
      <c r="J47" t="s">
        <v>2736</v>
      </c>
      <c r="K47" t="s">
        <v>2737</v>
      </c>
      <c r="L47" t="s">
        <v>389</v>
      </c>
      <c r="M47" t="s">
        <v>230</v>
      </c>
      <c r="N47" t="s">
        <v>390</v>
      </c>
      <c r="O47" t="s">
        <v>62</v>
      </c>
      <c r="P47" t="s">
        <v>61</v>
      </c>
      <c r="Q47" t="s">
        <v>62</v>
      </c>
      <c r="R47" t="s">
        <v>76</v>
      </c>
      <c r="S47" t="s">
        <v>125</v>
      </c>
      <c r="T47" t="s">
        <v>61</v>
      </c>
      <c r="U47" t="s">
        <v>4036</v>
      </c>
      <c r="V47" t="s">
        <v>72</v>
      </c>
      <c r="W47" t="s">
        <v>62</v>
      </c>
      <c r="X47" t="s">
        <v>73</v>
      </c>
      <c r="Y47" t="s">
        <v>3186</v>
      </c>
      <c r="Z47" t="s">
        <v>3519</v>
      </c>
      <c r="AA47">
        <v>1</v>
      </c>
      <c r="AB47">
        <v>0</v>
      </c>
      <c r="AC47">
        <v>0</v>
      </c>
      <c r="AD47">
        <v>0</v>
      </c>
      <c r="AE47">
        <v>1</v>
      </c>
      <c r="AF47">
        <v>0</v>
      </c>
      <c r="AG47">
        <v>1</v>
      </c>
      <c r="AH47" t="s">
        <v>125</v>
      </c>
      <c r="AI47" t="s">
        <v>76</v>
      </c>
    </row>
    <row r="48" spans="1:35">
      <c r="A48" t="s">
        <v>329</v>
      </c>
      <c r="B48" t="s">
        <v>366</v>
      </c>
      <c r="C48" t="s">
        <v>114</v>
      </c>
      <c r="D48" t="s">
        <v>2694</v>
      </c>
      <c r="E48" t="s">
        <v>384</v>
      </c>
      <c r="F48" t="s">
        <v>385</v>
      </c>
      <c r="G48" t="s">
        <v>386</v>
      </c>
      <c r="H48">
        <v>1</v>
      </c>
      <c r="I48" t="s">
        <v>2736</v>
      </c>
      <c r="J48" t="s">
        <v>2736</v>
      </c>
      <c r="K48" t="s">
        <v>2737</v>
      </c>
      <c r="L48" t="s">
        <v>389</v>
      </c>
      <c r="M48" t="s">
        <v>230</v>
      </c>
      <c r="N48" t="s">
        <v>390</v>
      </c>
      <c r="O48" t="s">
        <v>62</v>
      </c>
      <c r="P48" t="s">
        <v>61</v>
      </c>
      <c r="Q48" t="s">
        <v>62</v>
      </c>
      <c r="R48" t="s">
        <v>4136</v>
      </c>
      <c r="S48" t="s">
        <v>125</v>
      </c>
      <c r="T48" t="s">
        <v>61</v>
      </c>
      <c r="U48" t="s">
        <v>4036</v>
      </c>
      <c r="V48" t="s">
        <v>72</v>
      </c>
      <c r="W48" t="s">
        <v>62</v>
      </c>
      <c r="X48" t="s">
        <v>73</v>
      </c>
      <c r="Y48" t="s">
        <v>3186</v>
      </c>
      <c r="Z48" t="s">
        <v>3519</v>
      </c>
      <c r="AA48">
        <v>1</v>
      </c>
      <c r="AB48">
        <v>0</v>
      </c>
      <c r="AC48">
        <v>0</v>
      </c>
      <c r="AD48">
        <v>0</v>
      </c>
      <c r="AE48">
        <v>1</v>
      </c>
      <c r="AF48">
        <v>0</v>
      </c>
      <c r="AG48">
        <v>1</v>
      </c>
      <c r="AH48" t="s">
        <v>125</v>
      </c>
      <c r="AI48" t="s">
        <v>2417</v>
      </c>
    </row>
    <row r="49" spans="1:35">
      <c r="A49" t="s">
        <v>329</v>
      </c>
      <c r="B49" t="s">
        <v>366</v>
      </c>
      <c r="C49" t="s">
        <v>114</v>
      </c>
      <c r="D49" t="s">
        <v>2694</v>
      </c>
      <c r="E49" t="s">
        <v>384</v>
      </c>
      <c r="F49" t="s">
        <v>385</v>
      </c>
      <c r="G49" t="s">
        <v>386</v>
      </c>
      <c r="H49">
        <v>1</v>
      </c>
      <c r="I49" t="s">
        <v>2736</v>
      </c>
      <c r="J49" t="s">
        <v>2736</v>
      </c>
      <c r="K49" t="s">
        <v>2737</v>
      </c>
      <c r="L49" t="s">
        <v>389</v>
      </c>
      <c r="M49" t="s">
        <v>230</v>
      </c>
      <c r="N49" t="s">
        <v>390</v>
      </c>
      <c r="O49" t="s">
        <v>62</v>
      </c>
      <c r="P49" t="s">
        <v>61</v>
      </c>
      <c r="Q49" t="s">
        <v>62</v>
      </c>
      <c r="R49" t="s">
        <v>4137</v>
      </c>
      <c r="S49" t="s">
        <v>125</v>
      </c>
      <c r="T49" t="s">
        <v>61</v>
      </c>
      <c r="U49" t="s">
        <v>4036</v>
      </c>
      <c r="V49" t="s">
        <v>72</v>
      </c>
      <c r="W49" t="s">
        <v>62</v>
      </c>
      <c r="X49" t="s">
        <v>73</v>
      </c>
      <c r="Y49" t="s">
        <v>3186</v>
      </c>
      <c r="Z49" t="s">
        <v>3519</v>
      </c>
      <c r="AA49">
        <v>1</v>
      </c>
      <c r="AB49">
        <v>0</v>
      </c>
      <c r="AC49">
        <v>0</v>
      </c>
      <c r="AD49">
        <v>0</v>
      </c>
      <c r="AE49">
        <v>1</v>
      </c>
      <c r="AF49">
        <v>0</v>
      </c>
      <c r="AG49">
        <v>1</v>
      </c>
      <c r="AH49" t="s">
        <v>125</v>
      </c>
      <c r="AI49" t="s">
        <v>4022</v>
      </c>
    </row>
    <row r="50" spans="1:35">
      <c r="A50" t="s">
        <v>329</v>
      </c>
      <c r="B50" t="s">
        <v>366</v>
      </c>
      <c r="C50" t="s">
        <v>149</v>
      </c>
      <c r="D50" t="s">
        <v>2704</v>
      </c>
      <c r="E50" t="s">
        <v>399</v>
      </c>
      <c r="F50" t="s">
        <v>2738</v>
      </c>
      <c r="G50" t="s">
        <v>401</v>
      </c>
      <c r="H50">
        <v>2</v>
      </c>
      <c r="I50" t="s">
        <v>402</v>
      </c>
      <c r="J50" t="s">
        <v>403</v>
      </c>
      <c r="K50" t="s">
        <v>4037</v>
      </c>
      <c r="L50" t="s">
        <v>405</v>
      </c>
      <c r="M50" t="s">
        <v>406</v>
      </c>
      <c r="N50" t="s">
        <v>407</v>
      </c>
      <c r="O50" t="s">
        <v>62</v>
      </c>
      <c r="P50" t="s">
        <v>61</v>
      </c>
      <c r="Q50" t="s">
        <v>62</v>
      </c>
      <c r="R50" t="s">
        <v>76</v>
      </c>
      <c r="S50" t="s">
        <v>77</v>
      </c>
      <c r="T50" t="s">
        <v>61</v>
      </c>
      <c r="U50" t="s">
        <v>232</v>
      </c>
      <c r="V50" t="s">
        <v>72</v>
      </c>
      <c r="W50" t="s">
        <v>62</v>
      </c>
      <c r="X50" t="s">
        <v>73</v>
      </c>
      <c r="Y50" t="s">
        <v>3186</v>
      </c>
      <c r="Z50" t="s">
        <v>3809</v>
      </c>
      <c r="AA50">
        <v>1</v>
      </c>
      <c r="AB50">
        <v>0</v>
      </c>
      <c r="AC50">
        <v>0</v>
      </c>
      <c r="AD50">
        <v>0</v>
      </c>
      <c r="AE50">
        <v>1</v>
      </c>
      <c r="AF50">
        <v>0</v>
      </c>
      <c r="AG50">
        <v>0</v>
      </c>
      <c r="AH50" t="s">
        <v>77</v>
      </c>
      <c r="AI50" t="s">
        <v>76</v>
      </c>
    </row>
    <row r="51" spans="1:35">
      <c r="A51" t="s">
        <v>329</v>
      </c>
      <c r="B51" t="s">
        <v>366</v>
      </c>
      <c r="C51" t="s">
        <v>149</v>
      </c>
      <c r="D51" t="s">
        <v>2704</v>
      </c>
      <c r="E51" t="s">
        <v>399</v>
      </c>
      <c r="F51" t="s">
        <v>2738</v>
      </c>
      <c r="G51" t="s">
        <v>401</v>
      </c>
      <c r="H51">
        <v>2</v>
      </c>
      <c r="I51" t="s">
        <v>402</v>
      </c>
      <c r="J51" t="s">
        <v>413</v>
      </c>
      <c r="K51" t="s">
        <v>4038</v>
      </c>
      <c r="L51" t="s">
        <v>405</v>
      </c>
      <c r="M51" t="s">
        <v>414</v>
      </c>
      <c r="N51" t="s">
        <v>415</v>
      </c>
      <c r="O51" t="s">
        <v>62</v>
      </c>
      <c r="P51" t="s">
        <v>61</v>
      </c>
      <c r="Q51" t="s">
        <v>62</v>
      </c>
      <c r="R51" t="s">
        <v>76</v>
      </c>
      <c r="S51" t="s">
        <v>125</v>
      </c>
      <c r="T51" t="s">
        <v>61</v>
      </c>
      <c r="U51" t="s">
        <v>417</v>
      </c>
      <c r="V51" t="s">
        <v>72</v>
      </c>
      <c r="W51" t="s">
        <v>62</v>
      </c>
      <c r="X51" t="s">
        <v>73</v>
      </c>
      <c r="Y51" t="s">
        <v>3186</v>
      </c>
      <c r="Z51" t="s">
        <v>3810</v>
      </c>
      <c r="AA51">
        <v>1</v>
      </c>
      <c r="AB51">
        <v>0</v>
      </c>
      <c r="AC51">
        <v>0</v>
      </c>
      <c r="AD51">
        <v>0</v>
      </c>
      <c r="AE51">
        <v>1</v>
      </c>
      <c r="AF51">
        <v>0</v>
      </c>
      <c r="AG51">
        <v>1</v>
      </c>
      <c r="AH51" t="s">
        <v>125</v>
      </c>
      <c r="AI51" t="s">
        <v>76</v>
      </c>
    </row>
    <row r="52" spans="1:35">
      <c r="A52" t="s">
        <v>329</v>
      </c>
      <c r="B52" t="s">
        <v>366</v>
      </c>
      <c r="C52" t="s">
        <v>149</v>
      </c>
      <c r="D52" t="s">
        <v>2704</v>
      </c>
      <c r="E52" t="s">
        <v>399</v>
      </c>
      <c r="F52" t="s">
        <v>2738</v>
      </c>
      <c r="G52" t="s">
        <v>401</v>
      </c>
      <c r="H52">
        <v>2</v>
      </c>
      <c r="I52" t="s">
        <v>402</v>
      </c>
      <c r="J52" t="s">
        <v>413</v>
      </c>
      <c r="K52" t="s">
        <v>4038</v>
      </c>
      <c r="L52" t="s">
        <v>405</v>
      </c>
      <c r="M52" t="s">
        <v>414</v>
      </c>
      <c r="N52" t="s">
        <v>415</v>
      </c>
      <c r="O52" t="s">
        <v>62</v>
      </c>
      <c r="P52" t="s">
        <v>61</v>
      </c>
      <c r="Q52" t="s">
        <v>62</v>
      </c>
      <c r="R52" t="s">
        <v>4138</v>
      </c>
      <c r="S52" t="s">
        <v>125</v>
      </c>
      <c r="T52" t="s">
        <v>61</v>
      </c>
      <c r="U52" t="s">
        <v>417</v>
      </c>
      <c r="V52" t="s">
        <v>72</v>
      </c>
      <c r="W52" t="s">
        <v>62</v>
      </c>
      <c r="X52" t="s">
        <v>73</v>
      </c>
      <c r="Y52" t="s">
        <v>3186</v>
      </c>
      <c r="Z52" t="s">
        <v>3810</v>
      </c>
      <c r="AA52">
        <v>1</v>
      </c>
      <c r="AB52">
        <v>0</v>
      </c>
      <c r="AC52">
        <v>0</v>
      </c>
      <c r="AD52">
        <v>0</v>
      </c>
      <c r="AE52">
        <v>1</v>
      </c>
      <c r="AF52">
        <v>0</v>
      </c>
      <c r="AG52">
        <v>1</v>
      </c>
      <c r="AH52" t="s">
        <v>125</v>
      </c>
      <c r="AI52" t="s">
        <v>4122</v>
      </c>
    </row>
    <row r="53" spans="1:35">
      <c r="A53" t="s">
        <v>329</v>
      </c>
      <c r="B53" t="s">
        <v>366</v>
      </c>
      <c r="C53" t="s">
        <v>149</v>
      </c>
      <c r="D53" t="s">
        <v>2704</v>
      </c>
      <c r="E53" t="s">
        <v>399</v>
      </c>
      <c r="F53" t="s">
        <v>2738</v>
      </c>
      <c r="G53" t="s">
        <v>401</v>
      </c>
      <c r="H53">
        <v>2</v>
      </c>
      <c r="I53" t="s">
        <v>402</v>
      </c>
      <c r="J53" t="s">
        <v>413</v>
      </c>
      <c r="K53" t="s">
        <v>4038</v>
      </c>
      <c r="L53" t="s">
        <v>405</v>
      </c>
      <c r="M53" t="s">
        <v>414</v>
      </c>
      <c r="N53" t="s">
        <v>415</v>
      </c>
      <c r="O53" t="s">
        <v>62</v>
      </c>
      <c r="P53" t="s">
        <v>61</v>
      </c>
      <c r="Q53" t="s">
        <v>62</v>
      </c>
      <c r="R53" t="s">
        <v>4135</v>
      </c>
      <c r="S53" t="s">
        <v>125</v>
      </c>
      <c r="T53" t="s">
        <v>61</v>
      </c>
      <c r="U53" t="s">
        <v>417</v>
      </c>
      <c r="V53" t="s">
        <v>72</v>
      </c>
      <c r="W53" t="s">
        <v>62</v>
      </c>
      <c r="X53" t="s">
        <v>73</v>
      </c>
      <c r="Y53" t="s">
        <v>3186</v>
      </c>
      <c r="Z53" t="s">
        <v>3810</v>
      </c>
      <c r="AA53">
        <v>1</v>
      </c>
      <c r="AB53">
        <v>0</v>
      </c>
      <c r="AC53">
        <v>0</v>
      </c>
      <c r="AD53">
        <v>0</v>
      </c>
      <c r="AE53">
        <v>1</v>
      </c>
      <c r="AF53">
        <v>0</v>
      </c>
      <c r="AG53">
        <v>1</v>
      </c>
      <c r="AH53" t="s">
        <v>125</v>
      </c>
      <c r="AI53" t="s">
        <v>4123</v>
      </c>
    </row>
    <row r="54" spans="1:35">
      <c r="A54" t="s">
        <v>329</v>
      </c>
      <c r="B54" t="s">
        <v>366</v>
      </c>
      <c r="C54" t="s">
        <v>149</v>
      </c>
      <c r="D54" t="s">
        <v>2704</v>
      </c>
      <c r="E54" t="s">
        <v>422</v>
      </c>
      <c r="F54" t="s">
        <v>423</v>
      </c>
      <c r="G54" t="s">
        <v>424</v>
      </c>
      <c r="H54">
        <v>1</v>
      </c>
      <c r="I54" t="s">
        <v>425</v>
      </c>
      <c r="J54" t="s">
        <v>425</v>
      </c>
      <c r="K54" t="s">
        <v>426</v>
      </c>
      <c r="L54" t="s">
        <v>427</v>
      </c>
      <c r="M54" t="s">
        <v>428</v>
      </c>
      <c r="N54" t="s">
        <v>429</v>
      </c>
      <c r="O54" t="s">
        <v>62</v>
      </c>
      <c r="P54" t="s">
        <v>61</v>
      </c>
      <c r="Q54" t="s">
        <v>62</v>
      </c>
      <c r="R54" t="s">
        <v>76</v>
      </c>
      <c r="S54" t="s">
        <v>77</v>
      </c>
      <c r="T54" t="s">
        <v>61</v>
      </c>
      <c r="U54" t="s">
        <v>430</v>
      </c>
      <c r="V54" t="s">
        <v>72</v>
      </c>
      <c r="W54" t="s">
        <v>62</v>
      </c>
      <c r="X54" t="s">
        <v>73</v>
      </c>
      <c r="Y54" t="s">
        <v>3186</v>
      </c>
      <c r="Z54" t="s">
        <v>3724</v>
      </c>
      <c r="AA54">
        <v>1</v>
      </c>
      <c r="AB54">
        <v>0</v>
      </c>
      <c r="AC54">
        <v>0</v>
      </c>
      <c r="AD54">
        <v>0</v>
      </c>
      <c r="AE54">
        <v>1</v>
      </c>
      <c r="AF54">
        <v>0</v>
      </c>
      <c r="AG54">
        <v>0</v>
      </c>
      <c r="AH54" t="s">
        <v>77</v>
      </c>
      <c r="AI54" t="s">
        <v>76</v>
      </c>
    </row>
    <row r="55" spans="1:35">
      <c r="A55" t="s">
        <v>436</v>
      </c>
      <c r="B55" t="s">
        <v>437</v>
      </c>
      <c r="C55" t="s">
        <v>51</v>
      </c>
      <c r="D55" t="s">
        <v>51</v>
      </c>
      <c r="E55" t="s">
        <v>438</v>
      </c>
      <c r="F55" t="s">
        <v>2744</v>
      </c>
      <c r="G55" t="s">
        <v>440</v>
      </c>
      <c r="H55">
        <v>3</v>
      </c>
      <c r="I55" t="s">
        <v>441</v>
      </c>
      <c r="J55" t="s">
        <v>442</v>
      </c>
      <c r="K55" t="s">
        <v>443</v>
      </c>
      <c r="L55" t="s">
        <v>444</v>
      </c>
      <c r="M55" t="s">
        <v>445</v>
      </c>
      <c r="N55" t="s">
        <v>446</v>
      </c>
      <c r="O55" t="s">
        <v>62</v>
      </c>
      <c r="P55" t="s">
        <v>61</v>
      </c>
      <c r="Q55" t="s">
        <v>62</v>
      </c>
      <c r="R55" t="s">
        <v>76</v>
      </c>
      <c r="S55" t="s">
        <v>77</v>
      </c>
      <c r="T55" t="s">
        <v>61</v>
      </c>
      <c r="U55" t="s">
        <v>232</v>
      </c>
      <c r="V55" t="s">
        <v>72</v>
      </c>
      <c r="W55" t="s">
        <v>62</v>
      </c>
      <c r="X55" t="s">
        <v>73</v>
      </c>
      <c r="Y55" t="s">
        <v>3186</v>
      </c>
      <c r="Z55" t="s">
        <v>3735</v>
      </c>
      <c r="AA55">
        <v>1</v>
      </c>
      <c r="AB55">
        <v>0</v>
      </c>
      <c r="AC55">
        <v>0</v>
      </c>
      <c r="AD55">
        <v>0</v>
      </c>
      <c r="AE55">
        <v>1</v>
      </c>
      <c r="AF55">
        <v>0</v>
      </c>
      <c r="AG55">
        <v>0</v>
      </c>
      <c r="AH55" t="s">
        <v>77</v>
      </c>
      <c r="AI55" t="s">
        <v>76</v>
      </c>
    </row>
    <row r="56" spans="1:35">
      <c r="A56" t="s">
        <v>436</v>
      </c>
      <c r="B56" t="s">
        <v>437</v>
      </c>
      <c r="C56" t="s">
        <v>51</v>
      </c>
      <c r="D56" t="s">
        <v>51</v>
      </c>
      <c r="E56" t="s">
        <v>438</v>
      </c>
      <c r="F56" t="s">
        <v>2744</v>
      </c>
      <c r="G56" t="s">
        <v>440</v>
      </c>
      <c r="H56">
        <v>3</v>
      </c>
      <c r="I56" t="s">
        <v>441</v>
      </c>
      <c r="J56" t="s">
        <v>454</v>
      </c>
      <c r="K56" t="s">
        <v>443</v>
      </c>
      <c r="L56" t="s">
        <v>444</v>
      </c>
      <c r="M56" t="s">
        <v>455</v>
      </c>
      <c r="N56" t="s">
        <v>456</v>
      </c>
      <c r="O56" t="s">
        <v>62</v>
      </c>
      <c r="P56" t="s">
        <v>61</v>
      </c>
      <c r="Q56" t="s">
        <v>62</v>
      </c>
      <c r="R56" t="s">
        <v>76</v>
      </c>
      <c r="S56" t="s">
        <v>77</v>
      </c>
      <c r="T56" t="s">
        <v>61</v>
      </c>
      <c r="U56" t="s">
        <v>232</v>
      </c>
      <c r="V56" t="s">
        <v>72</v>
      </c>
      <c r="W56" t="s">
        <v>62</v>
      </c>
      <c r="X56" t="s">
        <v>73</v>
      </c>
      <c r="Y56" t="s">
        <v>3186</v>
      </c>
      <c r="Z56" t="s">
        <v>3743</v>
      </c>
      <c r="AA56">
        <v>1</v>
      </c>
      <c r="AB56">
        <v>0</v>
      </c>
      <c r="AC56">
        <v>0</v>
      </c>
      <c r="AD56">
        <v>0</v>
      </c>
      <c r="AE56">
        <v>1</v>
      </c>
      <c r="AF56">
        <v>0</v>
      </c>
      <c r="AG56">
        <v>0</v>
      </c>
      <c r="AH56" t="s">
        <v>77</v>
      </c>
      <c r="AI56" t="s">
        <v>76</v>
      </c>
    </row>
    <row r="57" spans="1:35">
      <c r="A57" t="s">
        <v>436</v>
      </c>
      <c r="B57" t="s">
        <v>437</v>
      </c>
      <c r="C57" t="s">
        <v>51</v>
      </c>
      <c r="D57" t="s">
        <v>51</v>
      </c>
      <c r="E57" t="s">
        <v>438</v>
      </c>
      <c r="F57" t="s">
        <v>2744</v>
      </c>
      <c r="G57" t="s">
        <v>440</v>
      </c>
      <c r="H57">
        <v>3</v>
      </c>
      <c r="I57" t="s">
        <v>441</v>
      </c>
      <c r="J57" t="s">
        <v>2747</v>
      </c>
      <c r="K57" t="s">
        <v>443</v>
      </c>
      <c r="L57" t="s">
        <v>444</v>
      </c>
      <c r="M57" t="s">
        <v>463</v>
      </c>
      <c r="N57" t="s">
        <v>464</v>
      </c>
      <c r="O57" t="s">
        <v>62</v>
      </c>
      <c r="P57" t="s">
        <v>61</v>
      </c>
      <c r="Q57" t="s">
        <v>62</v>
      </c>
      <c r="R57" t="s">
        <v>76</v>
      </c>
      <c r="S57" t="s">
        <v>77</v>
      </c>
      <c r="T57" t="s">
        <v>61</v>
      </c>
      <c r="U57" t="s">
        <v>232</v>
      </c>
      <c r="V57" t="s">
        <v>72</v>
      </c>
      <c r="W57" t="s">
        <v>62</v>
      </c>
      <c r="X57" t="s">
        <v>73</v>
      </c>
      <c r="Y57" t="s">
        <v>3186</v>
      </c>
      <c r="Z57" t="s">
        <v>3744</v>
      </c>
      <c r="AA57">
        <v>1</v>
      </c>
      <c r="AB57">
        <v>0</v>
      </c>
      <c r="AC57">
        <v>0</v>
      </c>
      <c r="AD57">
        <v>0</v>
      </c>
      <c r="AE57">
        <v>1</v>
      </c>
      <c r="AF57">
        <v>0</v>
      </c>
      <c r="AG57">
        <v>0</v>
      </c>
      <c r="AH57" t="s">
        <v>77</v>
      </c>
      <c r="AI57" t="s">
        <v>76</v>
      </c>
    </row>
    <row r="58" spans="1:35">
      <c r="A58" t="s">
        <v>436</v>
      </c>
      <c r="B58" t="s">
        <v>437</v>
      </c>
      <c r="C58" t="s">
        <v>80</v>
      </c>
      <c r="D58" t="s">
        <v>80</v>
      </c>
      <c r="E58" t="s">
        <v>469</v>
      </c>
      <c r="F58" t="s">
        <v>470</v>
      </c>
      <c r="G58" t="s">
        <v>471</v>
      </c>
      <c r="H58">
        <v>1</v>
      </c>
      <c r="I58" t="s">
        <v>472</v>
      </c>
      <c r="J58" t="s">
        <v>472</v>
      </c>
      <c r="K58" t="s">
        <v>2737</v>
      </c>
      <c r="L58" t="s">
        <v>473</v>
      </c>
      <c r="M58" t="s">
        <v>352</v>
      </c>
      <c r="N58" t="s">
        <v>474</v>
      </c>
      <c r="O58" t="s">
        <v>62</v>
      </c>
      <c r="P58" t="s">
        <v>61</v>
      </c>
      <c r="Q58" t="s">
        <v>62</v>
      </c>
      <c r="R58" t="s">
        <v>76</v>
      </c>
      <c r="S58" t="s">
        <v>77</v>
      </c>
      <c r="T58" t="s">
        <v>61</v>
      </c>
      <c r="U58" t="s">
        <v>475</v>
      </c>
      <c r="V58" t="s">
        <v>72</v>
      </c>
      <c r="W58" t="s">
        <v>62</v>
      </c>
      <c r="X58" t="s">
        <v>73</v>
      </c>
      <c r="Y58" t="s">
        <v>3186</v>
      </c>
      <c r="Z58" t="s">
        <v>3346</v>
      </c>
      <c r="AA58">
        <v>1</v>
      </c>
      <c r="AB58">
        <v>0</v>
      </c>
      <c r="AC58">
        <v>0</v>
      </c>
      <c r="AD58">
        <v>0</v>
      </c>
      <c r="AE58">
        <v>1</v>
      </c>
      <c r="AF58">
        <v>0</v>
      </c>
      <c r="AG58">
        <v>0</v>
      </c>
      <c r="AH58" t="s">
        <v>77</v>
      </c>
      <c r="AI58" t="s">
        <v>76</v>
      </c>
    </row>
    <row r="59" spans="1:35">
      <c r="A59" t="s">
        <v>436</v>
      </c>
      <c r="B59" t="s">
        <v>437</v>
      </c>
      <c r="C59" t="s">
        <v>80</v>
      </c>
      <c r="D59" t="s">
        <v>80</v>
      </c>
      <c r="E59" t="s">
        <v>482</v>
      </c>
      <c r="F59" t="s">
        <v>2748</v>
      </c>
      <c r="G59" t="s">
        <v>484</v>
      </c>
      <c r="H59">
        <v>1</v>
      </c>
      <c r="I59" t="s">
        <v>2749</v>
      </c>
      <c r="J59" t="s">
        <v>2749</v>
      </c>
      <c r="K59" t="s">
        <v>486</v>
      </c>
      <c r="L59" t="s">
        <v>487</v>
      </c>
      <c r="M59" t="s">
        <v>488</v>
      </c>
      <c r="N59" t="s">
        <v>489</v>
      </c>
      <c r="O59" t="s">
        <v>62</v>
      </c>
      <c r="P59" t="s">
        <v>61</v>
      </c>
      <c r="Q59" t="s">
        <v>62</v>
      </c>
      <c r="R59" t="s">
        <v>76</v>
      </c>
      <c r="S59" t="s">
        <v>77</v>
      </c>
      <c r="T59" t="s">
        <v>61</v>
      </c>
      <c r="U59" t="s">
        <v>490</v>
      </c>
      <c r="V59" t="s">
        <v>72</v>
      </c>
      <c r="W59" t="s">
        <v>62</v>
      </c>
      <c r="X59" t="s">
        <v>73</v>
      </c>
      <c r="Y59" t="s">
        <v>3186</v>
      </c>
      <c r="Z59" t="s">
        <v>3875</v>
      </c>
      <c r="AA59">
        <v>1</v>
      </c>
      <c r="AB59">
        <v>0</v>
      </c>
      <c r="AC59">
        <v>0</v>
      </c>
      <c r="AD59">
        <v>0</v>
      </c>
      <c r="AE59">
        <v>1</v>
      </c>
      <c r="AF59">
        <v>0</v>
      </c>
      <c r="AG59">
        <v>0</v>
      </c>
      <c r="AH59" t="s">
        <v>77</v>
      </c>
      <c r="AI59" t="s">
        <v>76</v>
      </c>
    </row>
    <row r="60" spans="1:35">
      <c r="A60" t="s">
        <v>436</v>
      </c>
      <c r="B60" t="s">
        <v>437</v>
      </c>
      <c r="C60" t="s">
        <v>80</v>
      </c>
      <c r="D60" t="s">
        <v>80</v>
      </c>
      <c r="E60" t="s">
        <v>482</v>
      </c>
      <c r="F60" t="s">
        <v>2748</v>
      </c>
      <c r="G60" t="s">
        <v>484</v>
      </c>
      <c r="H60">
        <v>1</v>
      </c>
      <c r="I60" t="s">
        <v>2749</v>
      </c>
      <c r="J60" t="s">
        <v>2749</v>
      </c>
      <c r="K60" t="s">
        <v>486</v>
      </c>
      <c r="L60" t="s">
        <v>487</v>
      </c>
      <c r="M60" t="s">
        <v>488</v>
      </c>
      <c r="N60" t="s">
        <v>489</v>
      </c>
      <c r="O60" t="s">
        <v>62</v>
      </c>
      <c r="P60" t="s">
        <v>61</v>
      </c>
      <c r="Q60" t="s">
        <v>62</v>
      </c>
      <c r="R60" t="s">
        <v>4136</v>
      </c>
      <c r="S60" t="s">
        <v>77</v>
      </c>
      <c r="T60" t="s">
        <v>61</v>
      </c>
      <c r="U60" t="s">
        <v>490</v>
      </c>
      <c r="V60" t="s">
        <v>72</v>
      </c>
      <c r="W60" t="s">
        <v>62</v>
      </c>
      <c r="X60" t="s">
        <v>73</v>
      </c>
      <c r="Y60" t="s">
        <v>3186</v>
      </c>
      <c r="Z60" t="s">
        <v>3875</v>
      </c>
      <c r="AA60">
        <v>1</v>
      </c>
      <c r="AB60">
        <v>0</v>
      </c>
      <c r="AC60">
        <v>0</v>
      </c>
      <c r="AD60">
        <v>0</v>
      </c>
      <c r="AE60">
        <v>1</v>
      </c>
      <c r="AF60">
        <v>0</v>
      </c>
      <c r="AG60">
        <v>0</v>
      </c>
      <c r="AH60" t="s">
        <v>77</v>
      </c>
      <c r="AI60" t="s">
        <v>2417</v>
      </c>
    </row>
    <row r="61" spans="1:35">
      <c r="A61" t="s">
        <v>436</v>
      </c>
      <c r="B61" t="s">
        <v>437</v>
      </c>
      <c r="C61" t="s">
        <v>114</v>
      </c>
      <c r="D61" t="s">
        <v>2694</v>
      </c>
      <c r="E61" t="s">
        <v>497</v>
      </c>
      <c r="F61" t="s">
        <v>498</v>
      </c>
      <c r="G61" t="s">
        <v>2754</v>
      </c>
      <c r="H61">
        <v>1</v>
      </c>
      <c r="I61" t="s">
        <v>500</v>
      </c>
      <c r="J61" t="s">
        <v>500</v>
      </c>
      <c r="K61" t="s">
        <v>501</v>
      </c>
      <c r="L61" t="s">
        <v>502</v>
      </c>
      <c r="M61" t="s">
        <v>503</v>
      </c>
      <c r="N61" t="s">
        <v>504</v>
      </c>
      <c r="O61" t="s">
        <v>62</v>
      </c>
      <c r="P61" t="s">
        <v>61</v>
      </c>
      <c r="Q61" t="s">
        <v>62</v>
      </c>
      <c r="R61" t="s">
        <v>76</v>
      </c>
      <c r="S61" t="s">
        <v>77</v>
      </c>
      <c r="T61" t="s">
        <v>61</v>
      </c>
      <c r="U61" t="s">
        <v>505</v>
      </c>
      <c r="V61" t="s">
        <v>72</v>
      </c>
      <c r="W61" t="s">
        <v>61</v>
      </c>
      <c r="X61" t="s">
        <v>506</v>
      </c>
      <c r="Y61" t="s">
        <v>3186</v>
      </c>
      <c r="Z61" t="s">
        <v>3637</v>
      </c>
      <c r="AA61">
        <v>1</v>
      </c>
      <c r="AB61">
        <v>0</v>
      </c>
      <c r="AC61">
        <v>0</v>
      </c>
      <c r="AD61">
        <v>0</v>
      </c>
      <c r="AE61">
        <v>1</v>
      </c>
      <c r="AF61">
        <v>0</v>
      </c>
      <c r="AG61">
        <v>0</v>
      </c>
      <c r="AH61" t="s">
        <v>77</v>
      </c>
      <c r="AI61" t="s">
        <v>76</v>
      </c>
    </row>
    <row r="62" spans="1:35">
      <c r="A62" t="s">
        <v>436</v>
      </c>
      <c r="B62" t="s">
        <v>437</v>
      </c>
      <c r="C62" t="s">
        <v>114</v>
      </c>
      <c r="D62" t="s">
        <v>2694</v>
      </c>
      <c r="E62" t="s">
        <v>497</v>
      </c>
      <c r="F62" t="s">
        <v>498</v>
      </c>
      <c r="G62" t="s">
        <v>2754</v>
      </c>
      <c r="H62">
        <v>1</v>
      </c>
      <c r="I62" t="s">
        <v>500</v>
      </c>
      <c r="J62" t="s">
        <v>500</v>
      </c>
      <c r="K62" t="s">
        <v>501</v>
      </c>
      <c r="L62" t="s">
        <v>502</v>
      </c>
      <c r="M62" t="s">
        <v>503</v>
      </c>
      <c r="N62" t="s">
        <v>504</v>
      </c>
      <c r="O62" t="s">
        <v>62</v>
      </c>
      <c r="P62" t="s">
        <v>61</v>
      </c>
      <c r="Q62" t="s">
        <v>62</v>
      </c>
      <c r="R62" t="s">
        <v>4135</v>
      </c>
      <c r="S62" t="s">
        <v>77</v>
      </c>
      <c r="T62" t="s">
        <v>61</v>
      </c>
      <c r="U62" t="s">
        <v>505</v>
      </c>
      <c r="V62" t="s">
        <v>72</v>
      </c>
      <c r="W62" t="s">
        <v>61</v>
      </c>
      <c r="X62" t="s">
        <v>506</v>
      </c>
      <c r="Y62" t="s">
        <v>3186</v>
      </c>
      <c r="Z62" t="s">
        <v>3637</v>
      </c>
      <c r="AA62">
        <v>1</v>
      </c>
      <c r="AB62">
        <v>0</v>
      </c>
      <c r="AC62">
        <v>0</v>
      </c>
      <c r="AD62">
        <v>0</v>
      </c>
      <c r="AE62">
        <v>1</v>
      </c>
      <c r="AF62">
        <v>0</v>
      </c>
      <c r="AG62">
        <v>0</v>
      </c>
      <c r="AH62" t="s">
        <v>77</v>
      </c>
      <c r="AI62" t="s">
        <v>4123</v>
      </c>
    </row>
    <row r="63" spans="1:35">
      <c r="A63" t="s">
        <v>436</v>
      </c>
      <c r="B63" t="s">
        <v>437</v>
      </c>
      <c r="C63" t="s">
        <v>149</v>
      </c>
      <c r="D63" t="s">
        <v>2704</v>
      </c>
      <c r="E63" t="s">
        <v>511</v>
      </c>
      <c r="F63" t="s">
        <v>512</v>
      </c>
      <c r="G63" t="s">
        <v>513</v>
      </c>
      <c r="H63">
        <v>1</v>
      </c>
      <c r="I63" t="s">
        <v>2756</v>
      </c>
      <c r="J63" t="s">
        <v>2756</v>
      </c>
      <c r="K63" t="s">
        <v>2757</v>
      </c>
      <c r="L63" t="s">
        <v>516</v>
      </c>
      <c r="M63" t="s">
        <v>517</v>
      </c>
      <c r="N63" t="s">
        <v>518</v>
      </c>
      <c r="O63" t="s">
        <v>62</v>
      </c>
      <c r="P63" t="s">
        <v>61</v>
      </c>
      <c r="Q63" t="s">
        <v>62</v>
      </c>
      <c r="R63" t="s">
        <v>76</v>
      </c>
      <c r="S63" t="s">
        <v>64</v>
      </c>
      <c r="T63" t="s">
        <v>61</v>
      </c>
      <c r="U63" t="s">
        <v>520</v>
      </c>
      <c r="V63" t="s">
        <v>72</v>
      </c>
      <c r="W63" t="s">
        <v>62</v>
      </c>
      <c r="X63" t="s">
        <v>73</v>
      </c>
      <c r="Y63" t="s">
        <v>3186</v>
      </c>
      <c r="Z63" t="s">
        <v>3230</v>
      </c>
      <c r="AA63">
        <v>1</v>
      </c>
      <c r="AB63">
        <v>0</v>
      </c>
      <c r="AC63">
        <v>0</v>
      </c>
      <c r="AD63">
        <v>0</v>
      </c>
      <c r="AE63">
        <v>1</v>
      </c>
      <c r="AF63">
        <v>0</v>
      </c>
      <c r="AG63">
        <v>1</v>
      </c>
      <c r="AH63" t="s">
        <v>64</v>
      </c>
      <c r="AI63" t="s">
        <v>76</v>
      </c>
    </row>
    <row r="64" spans="1:35">
      <c r="A64" t="s">
        <v>436</v>
      </c>
      <c r="B64" t="s">
        <v>437</v>
      </c>
      <c r="C64" t="s">
        <v>149</v>
      </c>
      <c r="D64" t="s">
        <v>2704</v>
      </c>
      <c r="E64" t="s">
        <v>511</v>
      </c>
      <c r="F64" t="s">
        <v>512</v>
      </c>
      <c r="G64" t="s">
        <v>513</v>
      </c>
      <c r="H64">
        <v>1</v>
      </c>
      <c r="I64" t="s">
        <v>2756</v>
      </c>
      <c r="J64" t="s">
        <v>2756</v>
      </c>
      <c r="K64" t="s">
        <v>2757</v>
      </c>
      <c r="L64" t="s">
        <v>516</v>
      </c>
      <c r="M64" t="s">
        <v>517</v>
      </c>
      <c r="N64" t="s">
        <v>518</v>
      </c>
      <c r="O64" t="s">
        <v>62</v>
      </c>
      <c r="P64" t="s">
        <v>61</v>
      </c>
      <c r="Q64" t="s">
        <v>62</v>
      </c>
      <c r="R64" t="s">
        <v>4136</v>
      </c>
      <c r="S64" t="s">
        <v>64</v>
      </c>
      <c r="T64" t="s">
        <v>61</v>
      </c>
      <c r="U64" t="s">
        <v>520</v>
      </c>
      <c r="V64" t="s">
        <v>72</v>
      </c>
      <c r="W64" t="s">
        <v>62</v>
      </c>
      <c r="X64" t="s">
        <v>73</v>
      </c>
      <c r="Y64" t="s">
        <v>3186</v>
      </c>
      <c r="Z64" t="s">
        <v>3230</v>
      </c>
      <c r="AA64">
        <v>1</v>
      </c>
      <c r="AB64">
        <v>0</v>
      </c>
      <c r="AC64">
        <v>0</v>
      </c>
      <c r="AD64">
        <v>0</v>
      </c>
      <c r="AE64">
        <v>1</v>
      </c>
      <c r="AF64">
        <v>0</v>
      </c>
      <c r="AG64">
        <v>1</v>
      </c>
      <c r="AH64" t="s">
        <v>64</v>
      </c>
      <c r="AI64" t="s">
        <v>2417</v>
      </c>
    </row>
    <row r="65" spans="1:35">
      <c r="A65" t="s">
        <v>436</v>
      </c>
      <c r="B65" t="s">
        <v>437</v>
      </c>
      <c r="C65" t="s">
        <v>149</v>
      </c>
      <c r="D65" t="s">
        <v>2704</v>
      </c>
      <c r="E65" t="s">
        <v>511</v>
      </c>
      <c r="F65" t="s">
        <v>512</v>
      </c>
      <c r="G65" t="s">
        <v>513</v>
      </c>
      <c r="H65">
        <v>1</v>
      </c>
      <c r="I65" t="s">
        <v>2756</v>
      </c>
      <c r="J65" t="s">
        <v>2756</v>
      </c>
      <c r="K65" t="s">
        <v>2757</v>
      </c>
      <c r="L65" t="s">
        <v>516</v>
      </c>
      <c r="M65" t="s">
        <v>517</v>
      </c>
      <c r="N65" t="s">
        <v>518</v>
      </c>
      <c r="O65" t="s">
        <v>62</v>
      </c>
      <c r="P65" t="s">
        <v>61</v>
      </c>
      <c r="Q65" t="s">
        <v>62</v>
      </c>
      <c r="R65" t="s">
        <v>4139</v>
      </c>
      <c r="S65" t="s">
        <v>64</v>
      </c>
      <c r="T65" t="s">
        <v>61</v>
      </c>
      <c r="U65" t="s">
        <v>520</v>
      </c>
      <c r="V65" t="s">
        <v>72</v>
      </c>
      <c r="W65" t="s">
        <v>62</v>
      </c>
      <c r="X65" t="s">
        <v>73</v>
      </c>
      <c r="Y65" t="s">
        <v>3186</v>
      </c>
      <c r="Z65" t="s">
        <v>3230</v>
      </c>
      <c r="AA65">
        <v>1</v>
      </c>
      <c r="AB65">
        <v>0</v>
      </c>
      <c r="AC65">
        <v>0</v>
      </c>
      <c r="AD65">
        <v>0</v>
      </c>
      <c r="AE65">
        <v>1</v>
      </c>
      <c r="AF65">
        <v>0</v>
      </c>
      <c r="AG65">
        <v>1</v>
      </c>
      <c r="AH65" t="s">
        <v>64</v>
      </c>
      <c r="AI65" t="s">
        <v>4121</v>
      </c>
    </row>
    <row r="66" spans="1:35">
      <c r="A66" t="s">
        <v>436</v>
      </c>
      <c r="B66" t="s">
        <v>437</v>
      </c>
      <c r="C66" t="s">
        <v>149</v>
      </c>
      <c r="D66" t="s">
        <v>2704</v>
      </c>
      <c r="E66" t="s">
        <v>525</v>
      </c>
      <c r="F66" t="s">
        <v>526</v>
      </c>
      <c r="G66" t="s">
        <v>527</v>
      </c>
      <c r="H66">
        <v>1</v>
      </c>
      <c r="I66" t="s">
        <v>528</v>
      </c>
      <c r="J66" t="s">
        <v>528</v>
      </c>
      <c r="K66" t="s">
        <v>529</v>
      </c>
      <c r="L66" t="s">
        <v>530</v>
      </c>
      <c r="M66" t="s">
        <v>531</v>
      </c>
      <c r="N66" t="s">
        <v>532</v>
      </c>
      <c r="O66" t="s">
        <v>62</v>
      </c>
      <c r="P66" t="s">
        <v>61</v>
      </c>
      <c r="Q66" t="s">
        <v>62</v>
      </c>
      <c r="R66" t="s">
        <v>76</v>
      </c>
      <c r="S66" t="s">
        <v>77</v>
      </c>
      <c r="T66" t="s">
        <v>61</v>
      </c>
      <c r="U66" t="s">
        <v>533</v>
      </c>
      <c r="V66" t="s">
        <v>72</v>
      </c>
      <c r="W66" t="s">
        <v>62</v>
      </c>
      <c r="X66" t="s">
        <v>73</v>
      </c>
      <c r="Y66" t="s">
        <v>3186</v>
      </c>
      <c r="Z66" t="s">
        <v>3851</v>
      </c>
      <c r="AA66">
        <v>1</v>
      </c>
      <c r="AB66">
        <v>0</v>
      </c>
      <c r="AC66">
        <v>0</v>
      </c>
      <c r="AD66">
        <v>0</v>
      </c>
      <c r="AE66">
        <v>1</v>
      </c>
      <c r="AF66">
        <v>0</v>
      </c>
      <c r="AG66">
        <v>0</v>
      </c>
      <c r="AH66" t="s">
        <v>77</v>
      </c>
      <c r="AI66" t="s">
        <v>76</v>
      </c>
    </row>
    <row r="67" spans="1:35">
      <c r="A67" t="s">
        <v>540</v>
      </c>
      <c r="B67" t="s">
        <v>541</v>
      </c>
      <c r="C67" t="s">
        <v>149</v>
      </c>
      <c r="D67" t="s">
        <v>2704</v>
      </c>
      <c r="E67" t="s">
        <v>542</v>
      </c>
      <c r="F67">
        <v>1866432</v>
      </c>
      <c r="G67" t="s">
        <v>2762</v>
      </c>
      <c r="H67">
        <v>1</v>
      </c>
      <c r="I67" t="s">
        <v>545</v>
      </c>
      <c r="J67" t="s">
        <v>545</v>
      </c>
      <c r="K67" t="s">
        <v>2763</v>
      </c>
      <c r="L67" t="s">
        <v>547</v>
      </c>
      <c r="M67" t="s">
        <v>548</v>
      </c>
      <c r="N67" t="s">
        <v>549</v>
      </c>
      <c r="O67" t="s">
        <v>62</v>
      </c>
      <c r="P67" t="s">
        <v>61</v>
      </c>
      <c r="Q67" t="s">
        <v>62</v>
      </c>
      <c r="R67" t="s">
        <v>76</v>
      </c>
      <c r="S67" t="s">
        <v>77</v>
      </c>
      <c r="T67" t="s">
        <v>61</v>
      </c>
      <c r="U67" t="s">
        <v>89</v>
      </c>
      <c r="V67" t="s">
        <v>72</v>
      </c>
      <c r="W67" t="s">
        <v>62</v>
      </c>
      <c r="X67" t="s">
        <v>73</v>
      </c>
      <c r="Y67" t="s">
        <v>3186</v>
      </c>
      <c r="Z67" t="s">
        <v>3366</v>
      </c>
      <c r="AA67">
        <v>1</v>
      </c>
      <c r="AB67">
        <v>0</v>
      </c>
      <c r="AC67">
        <v>0</v>
      </c>
      <c r="AD67">
        <v>0</v>
      </c>
      <c r="AE67">
        <v>1</v>
      </c>
      <c r="AF67">
        <v>0</v>
      </c>
      <c r="AG67">
        <v>0</v>
      </c>
      <c r="AH67" t="s">
        <v>77</v>
      </c>
      <c r="AI67" t="s">
        <v>76</v>
      </c>
    </row>
    <row r="68" spans="1:35">
      <c r="A68" t="s">
        <v>556</v>
      </c>
      <c r="B68" t="s">
        <v>557</v>
      </c>
      <c r="C68" t="s">
        <v>51</v>
      </c>
      <c r="D68" t="s">
        <v>51</v>
      </c>
      <c r="E68" t="s">
        <v>558</v>
      </c>
      <c r="F68" t="s">
        <v>559</v>
      </c>
      <c r="G68" t="s">
        <v>560</v>
      </c>
      <c r="H68">
        <v>1</v>
      </c>
      <c r="I68" t="s">
        <v>561</v>
      </c>
      <c r="J68" t="s">
        <v>561</v>
      </c>
      <c r="K68" t="s">
        <v>2769</v>
      </c>
      <c r="L68" t="s">
        <v>563</v>
      </c>
      <c r="M68" t="s">
        <v>564</v>
      </c>
      <c r="N68" t="s">
        <v>565</v>
      </c>
      <c r="O68" t="s">
        <v>61</v>
      </c>
      <c r="P68" t="s">
        <v>61</v>
      </c>
      <c r="Q68" t="s">
        <v>62</v>
      </c>
      <c r="R68" t="s">
        <v>76</v>
      </c>
      <c r="S68" t="s">
        <v>125</v>
      </c>
      <c r="T68" t="s">
        <v>62</v>
      </c>
      <c r="U68" t="s">
        <v>566</v>
      </c>
      <c r="V68" t="s">
        <v>66</v>
      </c>
      <c r="W68" t="s">
        <v>62</v>
      </c>
      <c r="X68" t="s">
        <v>73</v>
      </c>
      <c r="Y68" t="s">
        <v>3186</v>
      </c>
      <c r="Z68" t="s">
        <v>3690</v>
      </c>
      <c r="AA68">
        <v>0</v>
      </c>
      <c r="AB68">
        <v>0</v>
      </c>
      <c r="AC68">
        <v>1</v>
      </c>
      <c r="AD68">
        <v>0</v>
      </c>
      <c r="AE68">
        <v>1</v>
      </c>
      <c r="AF68">
        <v>1</v>
      </c>
      <c r="AG68">
        <v>1</v>
      </c>
      <c r="AH68" t="s">
        <v>125</v>
      </c>
      <c r="AI68" t="s">
        <v>76</v>
      </c>
    </row>
    <row r="69" spans="1:35">
      <c r="A69" t="s">
        <v>556</v>
      </c>
      <c r="B69" t="s">
        <v>557</v>
      </c>
      <c r="C69" t="s">
        <v>51</v>
      </c>
      <c r="D69" t="s">
        <v>51</v>
      </c>
      <c r="E69" t="s">
        <v>558</v>
      </c>
      <c r="F69" t="s">
        <v>559</v>
      </c>
      <c r="G69" t="s">
        <v>560</v>
      </c>
      <c r="H69">
        <v>1</v>
      </c>
      <c r="I69" t="s">
        <v>561</v>
      </c>
      <c r="J69" t="s">
        <v>561</v>
      </c>
      <c r="K69" t="s">
        <v>2769</v>
      </c>
      <c r="L69" t="s">
        <v>563</v>
      </c>
      <c r="M69" t="s">
        <v>564</v>
      </c>
      <c r="N69" t="s">
        <v>565</v>
      </c>
      <c r="O69" t="s">
        <v>61</v>
      </c>
      <c r="P69" t="s">
        <v>61</v>
      </c>
      <c r="Q69" t="s">
        <v>62</v>
      </c>
      <c r="R69" t="s">
        <v>4134</v>
      </c>
      <c r="S69" t="s">
        <v>125</v>
      </c>
      <c r="T69" t="s">
        <v>62</v>
      </c>
      <c r="U69" t="s">
        <v>566</v>
      </c>
      <c r="V69" t="s">
        <v>66</v>
      </c>
      <c r="W69" t="s">
        <v>62</v>
      </c>
      <c r="X69" t="s">
        <v>73</v>
      </c>
      <c r="Y69" t="s">
        <v>3186</v>
      </c>
      <c r="Z69" t="s">
        <v>3690</v>
      </c>
      <c r="AA69">
        <v>0</v>
      </c>
      <c r="AB69">
        <v>0</v>
      </c>
      <c r="AC69">
        <v>1</v>
      </c>
      <c r="AD69">
        <v>0</v>
      </c>
      <c r="AE69">
        <v>1</v>
      </c>
      <c r="AF69">
        <v>1</v>
      </c>
      <c r="AG69">
        <v>1</v>
      </c>
      <c r="AH69" t="s">
        <v>125</v>
      </c>
      <c r="AI69" t="s">
        <v>4120</v>
      </c>
    </row>
    <row r="70" spans="1:35">
      <c r="A70" t="s">
        <v>556</v>
      </c>
      <c r="B70" t="s">
        <v>557</v>
      </c>
      <c r="C70" t="s">
        <v>51</v>
      </c>
      <c r="D70" t="s">
        <v>51</v>
      </c>
      <c r="E70" t="s">
        <v>573</v>
      </c>
      <c r="F70" t="s">
        <v>574</v>
      </c>
      <c r="G70" t="s">
        <v>575</v>
      </c>
      <c r="H70">
        <v>1</v>
      </c>
      <c r="I70" t="s">
        <v>576</v>
      </c>
      <c r="J70" t="s">
        <v>576</v>
      </c>
      <c r="K70" t="s">
        <v>2772</v>
      </c>
      <c r="L70" t="s">
        <v>578</v>
      </c>
      <c r="M70" t="s">
        <v>252</v>
      </c>
      <c r="N70" t="s">
        <v>579</v>
      </c>
      <c r="O70" t="s">
        <v>62</v>
      </c>
      <c r="P70" t="s">
        <v>61</v>
      </c>
      <c r="Q70" t="s">
        <v>62</v>
      </c>
      <c r="R70" t="s">
        <v>76</v>
      </c>
      <c r="S70" t="s">
        <v>77</v>
      </c>
      <c r="T70" t="s">
        <v>61</v>
      </c>
      <c r="U70" t="s">
        <v>580</v>
      </c>
      <c r="V70" t="s">
        <v>72</v>
      </c>
      <c r="W70" t="s">
        <v>61</v>
      </c>
      <c r="X70" t="s">
        <v>506</v>
      </c>
      <c r="Y70" t="s">
        <v>3186</v>
      </c>
      <c r="Z70" t="s">
        <v>3451</v>
      </c>
      <c r="AA70">
        <v>1</v>
      </c>
      <c r="AB70">
        <v>0</v>
      </c>
      <c r="AC70">
        <v>0</v>
      </c>
      <c r="AD70">
        <v>0</v>
      </c>
      <c r="AE70">
        <v>1</v>
      </c>
      <c r="AF70">
        <v>0</v>
      </c>
      <c r="AG70">
        <v>0</v>
      </c>
      <c r="AH70" t="s">
        <v>77</v>
      </c>
      <c r="AI70" t="s">
        <v>76</v>
      </c>
    </row>
    <row r="71" spans="1:35">
      <c r="A71" t="s">
        <v>556</v>
      </c>
      <c r="B71" t="s">
        <v>557</v>
      </c>
      <c r="C71" t="s">
        <v>80</v>
      </c>
      <c r="D71" t="s">
        <v>80</v>
      </c>
      <c r="E71" t="s">
        <v>585</v>
      </c>
      <c r="F71" t="s">
        <v>586</v>
      </c>
      <c r="G71" t="s">
        <v>587</v>
      </c>
      <c r="H71">
        <v>1</v>
      </c>
      <c r="I71" t="s">
        <v>588</v>
      </c>
      <c r="J71" t="s">
        <v>588</v>
      </c>
      <c r="K71" t="s">
        <v>4039</v>
      </c>
      <c r="L71" t="s">
        <v>590</v>
      </c>
      <c r="M71" t="s">
        <v>591</v>
      </c>
      <c r="N71" t="s">
        <v>592</v>
      </c>
      <c r="O71" t="s">
        <v>62</v>
      </c>
      <c r="P71" t="s">
        <v>61</v>
      </c>
      <c r="Q71" t="s">
        <v>62</v>
      </c>
      <c r="R71" t="s">
        <v>76</v>
      </c>
      <c r="S71" t="s">
        <v>77</v>
      </c>
      <c r="T71" t="s">
        <v>61</v>
      </c>
      <c r="U71" t="s">
        <v>593</v>
      </c>
      <c r="V71" t="s">
        <v>72</v>
      </c>
      <c r="W71" t="s">
        <v>62</v>
      </c>
      <c r="X71" t="s">
        <v>73</v>
      </c>
      <c r="Y71" t="s">
        <v>3186</v>
      </c>
      <c r="Z71" t="s">
        <v>3515</v>
      </c>
      <c r="AA71">
        <v>1</v>
      </c>
      <c r="AB71">
        <v>0</v>
      </c>
      <c r="AC71">
        <v>0</v>
      </c>
      <c r="AD71">
        <v>0</v>
      </c>
      <c r="AE71">
        <v>1</v>
      </c>
      <c r="AF71">
        <v>0</v>
      </c>
      <c r="AG71">
        <v>0</v>
      </c>
      <c r="AH71" t="s">
        <v>77</v>
      </c>
      <c r="AI71" t="s">
        <v>76</v>
      </c>
    </row>
    <row r="72" spans="1:35">
      <c r="A72" t="s">
        <v>600</v>
      </c>
      <c r="B72" t="s">
        <v>601</v>
      </c>
      <c r="C72" t="s">
        <v>51</v>
      </c>
      <c r="D72" t="s">
        <v>51</v>
      </c>
      <c r="E72" t="s">
        <v>602</v>
      </c>
      <c r="F72" t="s">
        <v>603</v>
      </c>
      <c r="G72" t="s">
        <v>604</v>
      </c>
      <c r="H72">
        <v>1</v>
      </c>
      <c r="I72" t="s">
        <v>605</v>
      </c>
      <c r="J72" t="s">
        <v>605</v>
      </c>
      <c r="K72" t="s">
        <v>606</v>
      </c>
      <c r="L72" t="s">
        <v>607</v>
      </c>
      <c r="M72" t="s">
        <v>352</v>
      </c>
      <c r="N72" t="s">
        <v>608</v>
      </c>
      <c r="O72" t="s">
        <v>62</v>
      </c>
      <c r="P72" t="s">
        <v>61</v>
      </c>
      <c r="Q72" t="s">
        <v>62</v>
      </c>
      <c r="R72" t="s">
        <v>76</v>
      </c>
      <c r="S72" t="s">
        <v>77</v>
      </c>
      <c r="T72" t="s">
        <v>61</v>
      </c>
      <c r="U72" t="s">
        <v>89</v>
      </c>
      <c r="V72" t="s">
        <v>72</v>
      </c>
      <c r="W72" t="s">
        <v>62</v>
      </c>
      <c r="X72" t="s">
        <v>73</v>
      </c>
      <c r="Y72" t="s">
        <v>3186</v>
      </c>
      <c r="Z72" t="s">
        <v>3577</v>
      </c>
      <c r="AA72">
        <v>1</v>
      </c>
      <c r="AB72">
        <v>0</v>
      </c>
      <c r="AC72">
        <v>0</v>
      </c>
      <c r="AD72">
        <v>0</v>
      </c>
      <c r="AE72">
        <v>1</v>
      </c>
      <c r="AF72">
        <v>0</v>
      </c>
      <c r="AG72">
        <v>0</v>
      </c>
      <c r="AH72" t="s">
        <v>77</v>
      </c>
      <c r="AI72" t="s">
        <v>76</v>
      </c>
    </row>
    <row r="73" spans="1:35">
      <c r="A73" t="s">
        <v>600</v>
      </c>
      <c r="B73" t="s">
        <v>612</v>
      </c>
      <c r="C73" t="s">
        <v>51</v>
      </c>
      <c r="D73" t="s">
        <v>51</v>
      </c>
      <c r="E73" t="s">
        <v>613</v>
      </c>
      <c r="F73" t="s">
        <v>614</v>
      </c>
      <c r="G73" t="s">
        <v>615</v>
      </c>
      <c r="H73">
        <v>1</v>
      </c>
      <c r="I73" t="s">
        <v>616</v>
      </c>
      <c r="J73" t="s">
        <v>616</v>
      </c>
      <c r="K73" t="s">
        <v>617</v>
      </c>
      <c r="L73" t="s">
        <v>618</v>
      </c>
      <c r="M73" t="s">
        <v>619</v>
      </c>
      <c r="N73" t="s">
        <v>620</v>
      </c>
      <c r="O73" t="s">
        <v>62</v>
      </c>
      <c r="P73" t="s">
        <v>61</v>
      </c>
      <c r="Q73" t="s">
        <v>62</v>
      </c>
      <c r="R73" t="s">
        <v>76</v>
      </c>
      <c r="S73" t="s">
        <v>77</v>
      </c>
      <c r="T73" t="s">
        <v>61</v>
      </c>
      <c r="U73" t="s">
        <v>621</v>
      </c>
      <c r="V73" t="s">
        <v>72</v>
      </c>
      <c r="W73" t="s">
        <v>62</v>
      </c>
      <c r="X73" t="s">
        <v>73</v>
      </c>
      <c r="Y73" t="s">
        <v>3186</v>
      </c>
      <c r="Z73" t="s">
        <v>3568</v>
      </c>
      <c r="AA73">
        <v>1</v>
      </c>
      <c r="AB73">
        <v>0</v>
      </c>
      <c r="AC73">
        <v>0</v>
      </c>
      <c r="AD73">
        <v>0</v>
      </c>
      <c r="AE73">
        <v>1</v>
      </c>
      <c r="AF73">
        <v>0</v>
      </c>
      <c r="AG73">
        <v>0</v>
      </c>
      <c r="AH73" t="s">
        <v>77</v>
      </c>
      <c r="AI73" t="s">
        <v>76</v>
      </c>
    </row>
    <row r="74" spans="1:35">
      <c r="A74" t="s">
        <v>600</v>
      </c>
      <c r="B74" t="s">
        <v>612</v>
      </c>
      <c r="C74" t="s">
        <v>80</v>
      </c>
      <c r="D74" t="s">
        <v>80</v>
      </c>
      <c r="E74" t="s">
        <v>628</v>
      </c>
      <c r="F74" t="s">
        <v>2779</v>
      </c>
      <c r="G74" t="s">
        <v>630</v>
      </c>
      <c r="H74">
        <v>2</v>
      </c>
      <c r="I74" t="s">
        <v>631</v>
      </c>
      <c r="J74" t="s">
        <v>632</v>
      </c>
      <c r="K74" t="s">
        <v>633</v>
      </c>
      <c r="L74" t="s">
        <v>634</v>
      </c>
      <c r="M74" t="s">
        <v>635</v>
      </c>
      <c r="N74" t="s">
        <v>636</v>
      </c>
      <c r="O74" t="s">
        <v>62</v>
      </c>
      <c r="P74" t="s">
        <v>61</v>
      </c>
      <c r="Q74" t="s">
        <v>62</v>
      </c>
      <c r="R74" t="s">
        <v>76</v>
      </c>
      <c r="S74" t="s">
        <v>77</v>
      </c>
      <c r="T74" t="s">
        <v>61</v>
      </c>
      <c r="U74" t="s">
        <v>89</v>
      </c>
      <c r="V74" t="s">
        <v>72</v>
      </c>
      <c r="W74" t="s">
        <v>61</v>
      </c>
      <c r="X74" t="s">
        <v>637</v>
      </c>
      <c r="Y74" t="s">
        <v>3186</v>
      </c>
      <c r="Z74" t="s">
        <v>3300</v>
      </c>
      <c r="AA74">
        <v>1</v>
      </c>
      <c r="AB74">
        <v>0</v>
      </c>
      <c r="AC74">
        <v>0</v>
      </c>
      <c r="AD74">
        <v>0</v>
      </c>
      <c r="AE74">
        <v>1</v>
      </c>
      <c r="AF74">
        <v>0</v>
      </c>
      <c r="AG74">
        <v>0</v>
      </c>
      <c r="AH74" t="s">
        <v>77</v>
      </c>
      <c r="AI74" t="s">
        <v>76</v>
      </c>
    </row>
    <row r="75" spans="1:35">
      <c r="A75" t="s">
        <v>600</v>
      </c>
      <c r="B75" t="s">
        <v>612</v>
      </c>
      <c r="C75" t="s">
        <v>80</v>
      </c>
      <c r="D75" t="s">
        <v>80</v>
      </c>
      <c r="E75" t="s">
        <v>628</v>
      </c>
      <c r="F75" t="s">
        <v>2779</v>
      </c>
      <c r="G75" t="s">
        <v>630</v>
      </c>
      <c r="H75">
        <v>2</v>
      </c>
      <c r="I75" t="s">
        <v>631</v>
      </c>
      <c r="J75" t="s">
        <v>643</v>
      </c>
      <c r="K75" t="s">
        <v>633</v>
      </c>
      <c r="L75" t="s">
        <v>634</v>
      </c>
      <c r="M75" t="s">
        <v>644</v>
      </c>
      <c r="N75" t="s">
        <v>645</v>
      </c>
      <c r="O75" t="s">
        <v>62</v>
      </c>
      <c r="P75" t="s">
        <v>61</v>
      </c>
      <c r="Q75" t="s">
        <v>62</v>
      </c>
      <c r="R75" t="s">
        <v>76</v>
      </c>
      <c r="S75" t="s">
        <v>77</v>
      </c>
      <c r="T75" t="s">
        <v>61</v>
      </c>
      <c r="U75" t="s">
        <v>89</v>
      </c>
      <c r="V75" t="s">
        <v>72</v>
      </c>
      <c r="W75" t="s">
        <v>62</v>
      </c>
      <c r="X75" t="s">
        <v>73</v>
      </c>
      <c r="Y75" t="s">
        <v>3186</v>
      </c>
      <c r="Z75" t="s">
        <v>3303</v>
      </c>
      <c r="AA75">
        <v>1</v>
      </c>
      <c r="AB75">
        <v>0</v>
      </c>
      <c r="AC75">
        <v>0</v>
      </c>
      <c r="AD75">
        <v>0</v>
      </c>
      <c r="AE75">
        <v>1</v>
      </c>
      <c r="AF75">
        <v>0</v>
      </c>
      <c r="AG75">
        <v>0</v>
      </c>
      <c r="AH75" t="s">
        <v>77</v>
      </c>
      <c r="AI75" t="s">
        <v>76</v>
      </c>
    </row>
    <row r="76" spans="1:35">
      <c r="A76" t="s">
        <v>600</v>
      </c>
      <c r="B76" t="s">
        <v>612</v>
      </c>
      <c r="C76" t="s">
        <v>114</v>
      </c>
      <c r="D76" t="s">
        <v>2694</v>
      </c>
      <c r="E76" t="s">
        <v>650</v>
      </c>
      <c r="F76" t="s">
        <v>651</v>
      </c>
      <c r="G76" t="s">
        <v>652</v>
      </c>
      <c r="H76">
        <v>1</v>
      </c>
      <c r="I76" t="s">
        <v>653</v>
      </c>
      <c r="J76" t="s">
        <v>653</v>
      </c>
      <c r="K76" t="s">
        <v>654</v>
      </c>
      <c r="L76" t="s">
        <v>655</v>
      </c>
      <c r="M76" t="s">
        <v>656</v>
      </c>
      <c r="N76" t="s">
        <v>657</v>
      </c>
      <c r="O76" t="s">
        <v>62</v>
      </c>
      <c r="P76" t="s">
        <v>61</v>
      </c>
      <c r="Q76" t="s">
        <v>62</v>
      </c>
      <c r="R76" t="s">
        <v>76</v>
      </c>
      <c r="S76" t="s">
        <v>77</v>
      </c>
      <c r="T76" t="s">
        <v>61</v>
      </c>
      <c r="U76" t="s">
        <v>658</v>
      </c>
      <c r="V76" t="s">
        <v>72</v>
      </c>
      <c r="W76" t="s">
        <v>62</v>
      </c>
      <c r="X76" t="s">
        <v>73</v>
      </c>
      <c r="Y76" t="s">
        <v>3186</v>
      </c>
      <c r="Z76" t="s">
        <v>3441</v>
      </c>
      <c r="AA76">
        <v>1</v>
      </c>
      <c r="AB76">
        <v>0</v>
      </c>
      <c r="AC76">
        <v>0</v>
      </c>
      <c r="AD76">
        <v>0</v>
      </c>
      <c r="AE76">
        <v>1</v>
      </c>
      <c r="AF76">
        <v>0</v>
      </c>
      <c r="AG76">
        <v>0</v>
      </c>
      <c r="AH76" t="s">
        <v>77</v>
      </c>
      <c r="AI76" t="s">
        <v>76</v>
      </c>
    </row>
    <row r="77" spans="1:35">
      <c r="A77" t="s">
        <v>600</v>
      </c>
      <c r="B77" t="s">
        <v>612</v>
      </c>
      <c r="C77" t="s">
        <v>114</v>
      </c>
      <c r="D77" t="s">
        <v>2694</v>
      </c>
      <c r="E77" t="s">
        <v>663</v>
      </c>
      <c r="F77" t="s">
        <v>2782</v>
      </c>
      <c r="G77" t="s">
        <v>665</v>
      </c>
      <c r="H77">
        <v>1</v>
      </c>
      <c r="I77" t="s">
        <v>666</v>
      </c>
      <c r="J77" t="s">
        <v>666</v>
      </c>
      <c r="K77" t="s">
        <v>667</v>
      </c>
      <c r="L77" t="s">
        <v>668</v>
      </c>
      <c r="M77" t="s">
        <v>445</v>
      </c>
      <c r="N77" t="s">
        <v>669</v>
      </c>
      <c r="O77" t="s">
        <v>62</v>
      </c>
      <c r="P77" t="s">
        <v>61</v>
      </c>
      <c r="Q77" t="s">
        <v>62</v>
      </c>
      <c r="R77" t="s">
        <v>76</v>
      </c>
      <c r="S77" t="s">
        <v>77</v>
      </c>
      <c r="T77" t="s">
        <v>61</v>
      </c>
      <c r="U77" t="s">
        <v>89</v>
      </c>
      <c r="V77" t="s">
        <v>72</v>
      </c>
      <c r="W77" t="s">
        <v>62</v>
      </c>
      <c r="X77" t="s">
        <v>73</v>
      </c>
      <c r="Y77" t="s">
        <v>3186</v>
      </c>
      <c r="Z77" t="s">
        <v>3560</v>
      </c>
      <c r="AA77">
        <v>1</v>
      </c>
      <c r="AB77">
        <v>0</v>
      </c>
      <c r="AC77">
        <v>0</v>
      </c>
      <c r="AD77">
        <v>0</v>
      </c>
      <c r="AE77">
        <v>1</v>
      </c>
      <c r="AF77">
        <v>0</v>
      </c>
      <c r="AG77">
        <v>0</v>
      </c>
      <c r="AH77" t="s">
        <v>77</v>
      </c>
      <c r="AI77" t="s">
        <v>76</v>
      </c>
    </row>
    <row r="78" spans="1:35">
      <c r="A78" t="s">
        <v>600</v>
      </c>
      <c r="B78" t="s">
        <v>612</v>
      </c>
      <c r="C78" t="s">
        <v>149</v>
      </c>
      <c r="D78" t="s">
        <v>2704</v>
      </c>
      <c r="E78" t="s">
        <v>672</v>
      </c>
      <c r="F78" t="s">
        <v>673</v>
      </c>
      <c r="G78" t="s">
        <v>674</v>
      </c>
      <c r="H78">
        <v>1</v>
      </c>
      <c r="I78" t="s">
        <v>675</v>
      </c>
      <c r="J78" t="s">
        <v>675</v>
      </c>
      <c r="K78" t="s">
        <v>676</v>
      </c>
      <c r="L78" t="s">
        <v>677</v>
      </c>
      <c r="M78" t="s">
        <v>678</v>
      </c>
      <c r="N78" t="s">
        <v>679</v>
      </c>
      <c r="O78" t="s">
        <v>62</v>
      </c>
      <c r="P78" t="s">
        <v>61</v>
      </c>
      <c r="Q78" t="s">
        <v>62</v>
      </c>
      <c r="R78" t="s">
        <v>76</v>
      </c>
      <c r="S78" t="s">
        <v>125</v>
      </c>
      <c r="T78" t="s">
        <v>61</v>
      </c>
      <c r="U78" t="s">
        <v>681</v>
      </c>
      <c r="V78" t="s">
        <v>72</v>
      </c>
      <c r="W78" t="s">
        <v>62</v>
      </c>
      <c r="X78" t="s">
        <v>73</v>
      </c>
      <c r="Y78" t="s">
        <v>3186</v>
      </c>
      <c r="Z78" t="s">
        <v>3872</v>
      </c>
      <c r="AA78">
        <v>1</v>
      </c>
      <c r="AB78">
        <v>0</v>
      </c>
      <c r="AC78">
        <v>0</v>
      </c>
      <c r="AD78">
        <v>0</v>
      </c>
      <c r="AE78">
        <v>1</v>
      </c>
      <c r="AF78">
        <v>0</v>
      </c>
      <c r="AG78">
        <v>1</v>
      </c>
      <c r="AH78" t="s">
        <v>125</v>
      </c>
      <c r="AI78" t="s">
        <v>76</v>
      </c>
    </row>
    <row r="79" spans="1:35">
      <c r="A79" t="s">
        <v>600</v>
      </c>
      <c r="B79" t="s">
        <v>612</v>
      </c>
      <c r="C79" t="s">
        <v>149</v>
      </c>
      <c r="D79" t="s">
        <v>2704</v>
      </c>
      <c r="E79" t="s">
        <v>672</v>
      </c>
      <c r="F79" t="s">
        <v>673</v>
      </c>
      <c r="G79" t="s">
        <v>674</v>
      </c>
      <c r="H79">
        <v>1</v>
      </c>
      <c r="I79" t="s">
        <v>675</v>
      </c>
      <c r="J79" t="s">
        <v>675</v>
      </c>
      <c r="K79" t="s">
        <v>676</v>
      </c>
      <c r="L79" t="s">
        <v>677</v>
      </c>
      <c r="M79" t="s">
        <v>678</v>
      </c>
      <c r="N79" t="s">
        <v>679</v>
      </c>
      <c r="O79" t="s">
        <v>62</v>
      </c>
      <c r="P79" t="s">
        <v>61</v>
      </c>
      <c r="Q79" t="s">
        <v>62</v>
      </c>
      <c r="R79" t="s">
        <v>4140</v>
      </c>
      <c r="S79" t="s">
        <v>125</v>
      </c>
      <c r="T79" t="s">
        <v>61</v>
      </c>
      <c r="U79" t="s">
        <v>681</v>
      </c>
      <c r="V79" t="s">
        <v>72</v>
      </c>
      <c r="W79" t="s">
        <v>62</v>
      </c>
      <c r="X79" t="s">
        <v>73</v>
      </c>
      <c r="Y79" t="s">
        <v>3186</v>
      </c>
      <c r="Z79" t="s">
        <v>3872</v>
      </c>
      <c r="AA79">
        <v>1</v>
      </c>
      <c r="AB79">
        <v>0</v>
      </c>
      <c r="AC79">
        <v>0</v>
      </c>
      <c r="AD79">
        <v>0</v>
      </c>
      <c r="AE79">
        <v>1</v>
      </c>
      <c r="AF79">
        <v>0</v>
      </c>
      <c r="AG79">
        <v>1</v>
      </c>
      <c r="AH79" t="s">
        <v>125</v>
      </c>
      <c r="AI79" t="s">
        <v>2729</v>
      </c>
    </row>
    <row r="80" spans="1:35">
      <c r="A80" t="s">
        <v>600</v>
      </c>
      <c r="B80" t="s">
        <v>612</v>
      </c>
      <c r="C80" t="s">
        <v>149</v>
      </c>
      <c r="D80" t="s">
        <v>2704</v>
      </c>
      <c r="E80" t="s">
        <v>686</v>
      </c>
      <c r="F80" t="s">
        <v>687</v>
      </c>
      <c r="G80" t="s">
        <v>688</v>
      </c>
      <c r="H80">
        <v>1</v>
      </c>
      <c r="I80" t="s">
        <v>689</v>
      </c>
      <c r="J80" t="s">
        <v>689</v>
      </c>
      <c r="K80" t="s">
        <v>690</v>
      </c>
      <c r="L80" t="s">
        <v>691</v>
      </c>
      <c r="M80" t="s">
        <v>692</v>
      </c>
      <c r="N80" t="s">
        <v>693</v>
      </c>
      <c r="O80" t="s">
        <v>62</v>
      </c>
      <c r="P80" t="s">
        <v>61</v>
      </c>
      <c r="Q80" t="s">
        <v>62</v>
      </c>
      <c r="R80" t="s">
        <v>76</v>
      </c>
      <c r="S80" t="s">
        <v>77</v>
      </c>
      <c r="T80" t="s">
        <v>61</v>
      </c>
      <c r="U80" t="s">
        <v>695</v>
      </c>
      <c r="V80" t="s">
        <v>72</v>
      </c>
      <c r="W80" t="s">
        <v>62</v>
      </c>
      <c r="X80" t="s">
        <v>73</v>
      </c>
      <c r="Y80" t="s">
        <v>3186</v>
      </c>
      <c r="Z80" t="s">
        <v>3585</v>
      </c>
      <c r="AA80">
        <v>1</v>
      </c>
      <c r="AB80">
        <v>0</v>
      </c>
      <c r="AC80">
        <v>0</v>
      </c>
      <c r="AD80">
        <v>0</v>
      </c>
      <c r="AE80">
        <v>1</v>
      </c>
      <c r="AF80">
        <v>0</v>
      </c>
      <c r="AG80">
        <v>0</v>
      </c>
      <c r="AH80" t="s">
        <v>77</v>
      </c>
      <c r="AI80" t="s">
        <v>76</v>
      </c>
    </row>
    <row r="81" spans="1:35">
      <c r="A81" t="s">
        <v>600</v>
      </c>
      <c r="B81" t="s">
        <v>612</v>
      </c>
      <c r="C81" t="s">
        <v>149</v>
      </c>
      <c r="D81" t="s">
        <v>2704</v>
      </c>
      <c r="E81" t="s">
        <v>686</v>
      </c>
      <c r="F81" t="s">
        <v>687</v>
      </c>
      <c r="G81" t="s">
        <v>688</v>
      </c>
      <c r="H81">
        <v>1</v>
      </c>
      <c r="I81" t="s">
        <v>689</v>
      </c>
      <c r="J81" t="s">
        <v>689</v>
      </c>
      <c r="K81" t="s">
        <v>690</v>
      </c>
      <c r="L81" t="s">
        <v>691</v>
      </c>
      <c r="M81" t="s">
        <v>692</v>
      </c>
      <c r="N81" t="s">
        <v>693</v>
      </c>
      <c r="O81" t="s">
        <v>62</v>
      </c>
      <c r="P81" t="s">
        <v>61</v>
      </c>
      <c r="Q81" t="s">
        <v>62</v>
      </c>
      <c r="R81" t="s">
        <v>4138</v>
      </c>
      <c r="S81" t="s">
        <v>77</v>
      </c>
      <c r="T81" t="s">
        <v>61</v>
      </c>
      <c r="U81" t="s">
        <v>695</v>
      </c>
      <c r="V81" t="s">
        <v>72</v>
      </c>
      <c r="W81" t="s">
        <v>62</v>
      </c>
      <c r="X81" t="s">
        <v>73</v>
      </c>
      <c r="Y81" t="s">
        <v>3186</v>
      </c>
      <c r="Z81" t="s">
        <v>3585</v>
      </c>
      <c r="AA81">
        <v>1</v>
      </c>
      <c r="AB81">
        <v>0</v>
      </c>
      <c r="AC81">
        <v>0</v>
      </c>
      <c r="AD81">
        <v>0</v>
      </c>
      <c r="AE81">
        <v>1</v>
      </c>
      <c r="AF81">
        <v>0</v>
      </c>
      <c r="AG81">
        <v>0</v>
      </c>
      <c r="AH81" t="s">
        <v>77</v>
      </c>
      <c r="AI81" t="s">
        <v>4122</v>
      </c>
    </row>
    <row r="82" spans="1:35">
      <c r="A82" t="s">
        <v>600</v>
      </c>
      <c r="B82" t="s">
        <v>612</v>
      </c>
      <c r="C82" t="s">
        <v>305</v>
      </c>
      <c r="D82" t="s">
        <v>2709</v>
      </c>
      <c r="E82" t="s">
        <v>700</v>
      </c>
      <c r="F82" t="s">
        <v>2784</v>
      </c>
      <c r="G82" t="s">
        <v>702</v>
      </c>
      <c r="H82">
        <v>1</v>
      </c>
      <c r="I82" t="s">
        <v>703</v>
      </c>
      <c r="J82" t="s">
        <v>703</v>
      </c>
      <c r="K82" t="s">
        <v>4040</v>
      </c>
      <c r="L82" t="s">
        <v>705</v>
      </c>
      <c r="M82" t="s">
        <v>706</v>
      </c>
      <c r="N82" t="s">
        <v>707</v>
      </c>
      <c r="O82" t="s">
        <v>62</v>
      </c>
      <c r="P82" t="s">
        <v>61</v>
      </c>
      <c r="Q82" t="s">
        <v>62</v>
      </c>
      <c r="R82" t="s">
        <v>76</v>
      </c>
      <c r="S82" t="s">
        <v>77</v>
      </c>
      <c r="T82" t="s">
        <v>61</v>
      </c>
      <c r="U82" t="s">
        <v>89</v>
      </c>
      <c r="V82" t="s">
        <v>72</v>
      </c>
      <c r="W82" t="s">
        <v>62</v>
      </c>
      <c r="X82" t="s">
        <v>73</v>
      </c>
      <c r="Y82" t="s">
        <v>3186</v>
      </c>
      <c r="Z82" t="s">
        <v>3603</v>
      </c>
      <c r="AA82">
        <v>1</v>
      </c>
      <c r="AB82">
        <v>0</v>
      </c>
      <c r="AC82">
        <v>0</v>
      </c>
      <c r="AD82">
        <v>0</v>
      </c>
      <c r="AE82">
        <v>1</v>
      </c>
      <c r="AF82">
        <v>0</v>
      </c>
      <c r="AG82">
        <v>0</v>
      </c>
      <c r="AH82" t="s">
        <v>77</v>
      </c>
      <c r="AI82" t="s">
        <v>76</v>
      </c>
    </row>
    <row r="83" spans="1:35">
      <c r="A83" t="s">
        <v>712</v>
      </c>
      <c r="B83" t="s">
        <v>713</v>
      </c>
      <c r="C83" t="s">
        <v>80</v>
      </c>
      <c r="D83" t="s">
        <v>80</v>
      </c>
      <c r="E83" t="s">
        <v>714</v>
      </c>
      <c r="F83" t="s">
        <v>715</v>
      </c>
      <c r="G83" t="s">
        <v>716</v>
      </c>
      <c r="H83">
        <v>1</v>
      </c>
      <c r="I83" t="s">
        <v>717</v>
      </c>
      <c r="J83" t="s">
        <v>717</v>
      </c>
      <c r="K83" t="s">
        <v>718</v>
      </c>
      <c r="L83" t="s">
        <v>719</v>
      </c>
      <c r="M83" t="s">
        <v>720</v>
      </c>
      <c r="N83" t="s">
        <v>721</v>
      </c>
      <c r="O83" t="s">
        <v>102</v>
      </c>
      <c r="P83" t="s">
        <v>61</v>
      </c>
      <c r="Q83" t="s">
        <v>62</v>
      </c>
      <c r="R83" t="s">
        <v>76</v>
      </c>
      <c r="S83" t="s">
        <v>64</v>
      </c>
      <c r="T83" t="s">
        <v>61</v>
      </c>
      <c r="U83" t="s">
        <v>723</v>
      </c>
      <c r="V83" t="s">
        <v>162</v>
      </c>
      <c r="W83" t="s">
        <v>62</v>
      </c>
      <c r="X83" t="s">
        <v>73</v>
      </c>
      <c r="Y83" t="s">
        <v>3186</v>
      </c>
      <c r="Z83" t="s">
        <v>3606</v>
      </c>
      <c r="AA83">
        <v>0</v>
      </c>
      <c r="AB83">
        <v>1</v>
      </c>
      <c r="AC83">
        <v>0</v>
      </c>
      <c r="AD83">
        <v>0</v>
      </c>
      <c r="AE83">
        <v>1</v>
      </c>
      <c r="AF83">
        <v>0</v>
      </c>
      <c r="AG83">
        <v>1</v>
      </c>
      <c r="AH83" t="s">
        <v>64</v>
      </c>
      <c r="AI83" t="s">
        <v>76</v>
      </c>
    </row>
    <row r="84" spans="1:35">
      <c r="A84" t="s">
        <v>712</v>
      </c>
      <c r="B84" t="s">
        <v>713</v>
      </c>
      <c r="C84" t="s">
        <v>80</v>
      </c>
      <c r="D84" t="s">
        <v>80</v>
      </c>
      <c r="E84" t="s">
        <v>714</v>
      </c>
      <c r="F84" t="s">
        <v>715</v>
      </c>
      <c r="G84" t="s">
        <v>716</v>
      </c>
      <c r="H84">
        <v>1</v>
      </c>
      <c r="I84" t="s">
        <v>717</v>
      </c>
      <c r="J84" t="s">
        <v>717</v>
      </c>
      <c r="K84" t="s">
        <v>718</v>
      </c>
      <c r="L84" t="s">
        <v>719</v>
      </c>
      <c r="M84" t="s">
        <v>720</v>
      </c>
      <c r="N84" t="s">
        <v>721</v>
      </c>
      <c r="O84" t="s">
        <v>102</v>
      </c>
      <c r="P84" t="s">
        <v>61</v>
      </c>
      <c r="Q84" t="s">
        <v>62</v>
      </c>
      <c r="R84" t="s">
        <v>4140</v>
      </c>
      <c r="S84" t="s">
        <v>64</v>
      </c>
      <c r="T84" t="s">
        <v>61</v>
      </c>
      <c r="U84" t="s">
        <v>723</v>
      </c>
      <c r="V84" t="s">
        <v>162</v>
      </c>
      <c r="W84" t="s">
        <v>62</v>
      </c>
      <c r="X84" t="s">
        <v>73</v>
      </c>
      <c r="Y84" t="s">
        <v>3186</v>
      </c>
      <c r="Z84" t="s">
        <v>3606</v>
      </c>
      <c r="AA84">
        <v>0</v>
      </c>
      <c r="AB84">
        <v>1</v>
      </c>
      <c r="AC84">
        <v>0</v>
      </c>
      <c r="AD84">
        <v>0</v>
      </c>
      <c r="AE84">
        <v>1</v>
      </c>
      <c r="AF84">
        <v>0</v>
      </c>
      <c r="AG84">
        <v>1</v>
      </c>
      <c r="AH84" t="s">
        <v>64</v>
      </c>
      <c r="AI84" t="s">
        <v>2729</v>
      </c>
    </row>
    <row r="85" spans="1:35">
      <c r="A85" t="s">
        <v>712</v>
      </c>
      <c r="B85" t="s">
        <v>713</v>
      </c>
      <c r="C85" t="s">
        <v>80</v>
      </c>
      <c r="D85" t="s">
        <v>80</v>
      </c>
      <c r="E85" t="s">
        <v>714</v>
      </c>
      <c r="F85" t="s">
        <v>715</v>
      </c>
      <c r="G85" t="s">
        <v>716</v>
      </c>
      <c r="H85">
        <v>1</v>
      </c>
      <c r="I85" t="s">
        <v>717</v>
      </c>
      <c r="J85" t="s">
        <v>717</v>
      </c>
      <c r="K85" t="s">
        <v>718</v>
      </c>
      <c r="L85" t="s">
        <v>719</v>
      </c>
      <c r="M85" t="s">
        <v>720</v>
      </c>
      <c r="N85" t="s">
        <v>721</v>
      </c>
      <c r="O85" t="s">
        <v>102</v>
      </c>
      <c r="P85" t="s">
        <v>61</v>
      </c>
      <c r="Q85" t="s">
        <v>62</v>
      </c>
      <c r="R85" t="s">
        <v>4139</v>
      </c>
      <c r="S85" t="s">
        <v>64</v>
      </c>
      <c r="T85" t="s">
        <v>61</v>
      </c>
      <c r="U85" t="s">
        <v>723</v>
      </c>
      <c r="V85" t="s">
        <v>162</v>
      </c>
      <c r="W85" t="s">
        <v>62</v>
      </c>
      <c r="X85" t="s">
        <v>73</v>
      </c>
      <c r="Y85" t="s">
        <v>3186</v>
      </c>
      <c r="Z85" t="s">
        <v>3606</v>
      </c>
      <c r="AA85">
        <v>0</v>
      </c>
      <c r="AB85">
        <v>1</v>
      </c>
      <c r="AC85">
        <v>0</v>
      </c>
      <c r="AD85">
        <v>0</v>
      </c>
      <c r="AE85">
        <v>1</v>
      </c>
      <c r="AF85">
        <v>0</v>
      </c>
      <c r="AG85">
        <v>1</v>
      </c>
      <c r="AH85" t="s">
        <v>64</v>
      </c>
      <c r="AI85" t="s">
        <v>4121</v>
      </c>
    </row>
    <row r="86" spans="1:35">
      <c r="A86" t="s">
        <v>712</v>
      </c>
      <c r="B86" t="s">
        <v>713</v>
      </c>
      <c r="C86" t="s">
        <v>149</v>
      </c>
      <c r="D86" t="s">
        <v>2704</v>
      </c>
      <c r="E86" t="s">
        <v>730</v>
      </c>
      <c r="F86" t="s">
        <v>2790</v>
      </c>
      <c r="G86" t="s">
        <v>732</v>
      </c>
      <c r="H86">
        <v>1</v>
      </c>
      <c r="I86" t="s">
        <v>717</v>
      </c>
      <c r="J86" t="s">
        <v>717</v>
      </c>
      <c r="K86" t="s">
        <v>733</v>
      </c>
      <c r="L86" t="s">
        <v>734</v>
      </c>
      <c r="M86" t="s">
        <v>720</v>
      </c>
      <c r="N86" t="s">
        <v>735</v>
      </c>
      <c r="O86" t="s">
        <v>102</v>
      </c>
      <c r="P86" t="s">
        <v>61</v>
      </c>
      <c r="Q86" t="s">
        <v>62</v>
      </c>
      <c r="R86" t="s">
        <v>76</v>
      </c>
      <c r="S86" t="s">
        <v>64</v>
      </c>
      <c r="T86" t="s">
        <v>62</v>
      </c>
      <c r="U86" t="s">
        <v>737</v>
      </c>
      <c r="V86" t="s">
        <v>162</v>
      </c>
      <c r="W86" t="s">
        <v>62</v>
      </c>
      <c r="X86" t="s">
        <v>73</v>
      </c>
      <c r="Y86" t="s">
        <v>3186</v>
      </c>
      <c r="Z86" t="s">
        <v>3651</v>
      </c>
      <c r="AA86">
        <v>0</v>
      </c>
      <c r="AB86">
        <v>1</v>
      </c>
      <c r="AC86">
        <v>0</v>
      </c>
      <c r="AD86">
        <v>0</v>
      </c>
      <c r="AE86">
        <v>1</v>
      </c>
      <c r="AF86">
        <v>1</v>
      </c>
      <c r="AG86">
        <v>1</v>
      </c>
      <c r="AH86" t="s">
        <v>64</v>
      </c>
      <c r="AI86" t="s">
        <v>76</v>
      </c>
    </row>
    <row r="87" spans="1:35">
      <c r="A87" t="s">
        <v>712</v>
      </c>
      <c r="B87" t="s">
        <v>713</v>
      </c>
      <c r="C87" t="s">
        <v>149</v>
      </c>
      <c r="D87" t="s">
        <v>2704</v>
      </c>
      <c r="E87" t="s">
        <v>730</v>
      </c>
      <c r="F87" t="s">
        <v>2790</v>
      </c>
      <c r="G87" t="s">
        <v>732</v>
      </c>
      <c r="H87">
        <v>1</v>
      </c>
      <c r="I87" t="s">
        <v>717</v>
      </c>
      <c r="J87" t="s">
        <v>717</v>
      </c>
      <c r="K87" t="s">
        <v>733</v>
      </c>
      <c r="L87" t="s">
        <v>734</v>
      </c>
      <c r="M87" t="s">
        <v>720</v>
      </c>
      <c r="N87" t="s">
        <v>735</v>
      </c>
      <c r="O87" t="s">
        <v>102</v>
      </c>
      <c r="P87" t="s">
        <v>61</v>
      </c>
      <c r="Q87" t="s">
        <v>62</v>
      </c>
      <c r="R87" t="s">
        <v>4133</v>
      </c>
      <c r="S87" t="s">
        <v>64</v>
      </c>
      <c r="T87" t="s">
        <v>62</v>
      </c>
      <c r="U87" t="s">
        <v>737</v>
      </c>
      <c r="V87" t="s">
        <v>162</v>
      </c>
      <c r="W87" t="s">
        <v>62</v>
      </c>
      <c r="X87" t="s">
        <v>73</v>
      </c>
      <c r="Y87" t="s">
        <v>3186</v>
      </c>
      <c r="Z87" t="s">
        <v>3651</v>
      </c>
      <c r="AA87">
        <v>0</v>
      </c>
      <c r="AB87">
        <v>1</v>
      </c>
      <c r="AC87">
        <v>0</v>
      </c>
      <c r="AD87">
        <v>0</v>
      </c>
      <c r="AE87">
        <v>1</v>
      </c>
      <c r="AF87">
        <v>1</v>
      </c>
      <c r="AG87">
        <v>1</v>
      </c>
      <c r="AH87" t="s">
        <v>64</v>
      </c>
      <c r="AI87" t="s">
        <v>4119</v>
      </c>
    </row>
    <row r="88" spans="1:35">
      <c r="A88" t="s">
        <v>712</v>
      </c>
      <c r="B88" t="s">
        <v>713</v>
      </c>
      <c r="C88" t="s">
        <v>149</v>
      </c>
      <c r="D88" t="s">
        <v>2704</v>
      </c>
      <c r="E88" t="s">
        <v>730</v>
      </c>
      <c r="F88" t="s">
        <v>2790</v>
      </c>
      <c r="G88" t="s">
        <v>732</v>
      </c>
      <c r="H88">
        <v>1</v>
      </c>
      <c r="I88" t="s">
        <v>717</v>
      </c>
      <c r="J88" t="s">
        <v>717</v>
      </c>
      <c r="K88" t="s">
        <v>733</v>
      </c>
      <c r="L88" t="s">
        <v>734</v>
      </c>
      <c r="M88" t="s">
        <v>720</v>
      </c>
      <c r="N88" t="s">
        <v>735</v>
      </c>
      <c r="O88" t="s">
        <v>102</v>
      </c>
      <c r="P88" t="s">
        <v>61</v>
      </c>
      <c r="Q88" t="s">
        <v>62</v>
      </c>
      <c r="R88" t="s">
        <v>4138</v>
      </c>
      <c r="S88" t="s">
        <v>64</v>
      </c>
      <c r="T88" t="s">
        <v>62</v>
      </c>
      <c r="U88" t="s">
        <v>737</v>
      </c>
      <c r="V88" t="s">
        <v>162</v>
      </c>
      <c r="W88" t="s">
        <v>62</v>
      </c>
      <c r="X88" t="s">
        <v>73</v>
      </c>
      <c r="Y88" t="s">
        <v>3186</v>
      </c>
      <c r="Z88" t="s">
        <v>3651</v>
      </c>
      <c r="AA88">
        <v>0</v>
      </c>
      <c r="AB88">
        <v>1</v>
      </c>
      <c r="AC88">
        <v>0</v>
      </c>
      <c r="AD88">
        <v>0</v>
      </c>
      <c r="AE88">
        <v>1</v>
      </c>
      <c r="AF88">
        <v>1</v>
      </c>
      <c r="AG88">
        <v>1</v>
      </c>
      <c r="AH88" t="s">
        <v>64</v>
      </c>
      <c r="AI88" t="s">
        <v>4122</v>
      </c>
    </row>
    <row r="89" spans="1:35">
      <c r="A89" t="s">
        <v>712</v>
      </c>
      <c r="B89" t="s">
        <v>713</v>
      </c>
      <c r="C89" t="s">
        <v>149</v>
      </c>
      <c r="D89" t="s">
        <v>2704</v>
      </c>
      <c r="E89" t="s">
        <v>730</v>
      </c>
      <c r="F89" t="s">
        <v>2790</v>
      </c>
      <c r="G89" t="s">
        <v>732</v>
      </c>
      <c r="H89">
        <v>1</v>
      </c>
      <c r="I89" t="s">
        <v>717</v>
      </c>
      <c r="J89" t="s">
        <v>717</v>
      </c>
      <c r="K89" t="s">
        <v>733</v>
      </c>
      <c r="L89" t="s">
        <v>734</v>
      </c>
      <c r="M89" t="s">
        <v>720</v>
      </c>
      <c r="N89" t="s">
        <v>735</v>
      </c>
      <c r="O89" t="s">
        <v>102</v>
      </c>
      <c r="P89" t="s">
        <v>61</v>
      </c>
      <c r="Q89" t="s">
        <v>62</v>
      </c>
      <c r="R89" t="s">
        <v>4135</v>
      </c>
      <c r="S89" t="s">
        <v>64</v>
      </c>
      <c r="T89" t="s">
        <v>62</v>
      </c>
      <c r="U89" t="s">
        <v>737</v>
      </c>
      <c r="V89" t="s">
        <v>162</v>
      </c>
      <c r="W89" t="s">
        <v>62</v>
      </c>
      <c r="X89" t="s">
        <v>73</v>
      </c>
      <c r="Y89" t="s">
        <v>3186</v>
      </c>
      <c r="Z89" t="s">
        <v>3651</v>
      </c>
      <c r="AA89">
        <v>0</v>
      </c>
      <c r="AB89">
        <v>1</v>
      </c>
      <c r="AC89">
        <v>0</v>
      </c>
      <c r="AD89">
        <v>0</v>
      </c>
      <c r="AE89">
        <v>1</v>
      </c>
      <c r="AF89">
        <v>1</v>
      </c>
      <c r="AG89">
        <v>1</v>
      </c>
      <c r="AH89" t="s">
        <v>64</v>
      </c>
      <c r="AI89" t="s">
        <v>4123</v>
      </c>
    </row>
    <row r="90" spans="1:35">
      <c r="A90" t="s">
        <v>743</v>
      </c>
      <c r="B90" t="s">
        <v>744</v>
      </c>
      <c r="C90" t="s">
        <v>51</v>
      </c>
      <c r="D90" t="s">
        <v>51</v>
      </c>
      <c r="E90" t="s">
        <v>745</v>
      </c>
      <c r="F90" t="s">
        <v>746</v>
      </c>
      <c r="G90" t="s">
        <v>747</v>
      </c>
      <c r="H90">
        <v>1</v>
      </c>
      <c r="I90" t="s">
        <v>748</v>
      </c>
      <c r="J90" t="s">
        <v>748</v>
      </c>
      <c r="K90" t="s">
        <v>749</v>
      </c>
      <c r="L90" t="s">
        <v>750</v>
      </c>
      <c r="M90" t="s">
        <v>445</v>
      </c>
      <c r="N90" t="s">
        <v>751</v>
      </c>
      <c r="O90" t="s">
        <v>62</v>
      </c>
      <c r="P90" t="s">
        <v>61</v>
      </c>
      <c r="Q90" t="s">
        <v>62</v>
      </c>
      <c r="R90" t="s">
        <v>76</v>
      </c>
      <c r="S90" t="s">
        <v>77</v>
      </c>
      <c r="T90" t="s">
        <v>61</v>
      </c>
      <c r="U90" t="s">
        <v>89</v>
      </c>
      <c r="V90" t="s">
        <v>72</v>
      </c>
      <c r="W90" t="s">
        <v>62</v>
      </c>
      <c r="X90" t="s">
        <v>73</v>
      </c>
      <c r="Y90" t="s">
        <v>3186</v>
      </c>
      <c r="Z90" t="s">
        <v>3397</v>
      </c>
      <c r="AA90">
        <v>1</v>
      </c>
      <c r="AB90">
        <v>0</v>
      </c>
      <c r="AC90">
        <v>0</v>
      </c>
      <c r="AD90">
        <v>0</v>
      </c>
      <c r="AE90">
        <v>1</v>
      </c>
      <c r="AF90">
        <v>0</v>
      </c>
      <c r="AG90">
        <v>0</v>
      </c>
      <c r="AH90" t="s">
        <v>77</v>
      </c>
      <c r="AI90" t="s">
        <v>76</v>
      </c>
    </row>
    <row r="91" spans="1:35">
      <c r="A91" t="s">
        <v>743</v>
      </c>
      <c r="B91" t="s">
        <v>744</v>
      </c>
      <c r="C91" t="s">
        <v>51</v>
      </c>
      <c r="D91" t="s">
        <v>51</v>
      </c>
      <c r="E91" t="s">
        <v>755</v>
      </c>
      <c r="F91" t="s">
        <v>756</v>
      </c>
      <c r="G91" t="s">
        <v>757</v>
      </c>
      <c r="H91">
        <v>2</v>
      </c>
      <c r="I91" t="s">
        <v>758</v>
      </c>
      <c r="J91" t="s">
        <v>759</v>
      </c>
      <c r="K91" t="s">
        <v>760</v>
      </c>
      <c r="L91" t="s">
        <v>761</v>
      </c>
      <c r="M91" t="s">
        <v>762</v>
      </c>
      <c r="N91" t="s">
        <v>763</v>
      </c>
      <c r="O91" t="s">
        <v>62</v>
      </c>
      <c r="P91" t="s">
        <v>61</v>
      </c>
      <c r="Q91" t="s">
        <v>62</v>
      </c>
      <c r="R91" t="s">
        <v>76</v>
      </c>
      <c r="S91" t="s">
        <v>77</v>
      </c>
      <c r="T91" t="s">
        <v>61</v>
      </c>
      <c r="U91" t="s">
        <v>764</v>
      </c>
      <c r="V91" t="s">
        <v>72</v>
      </c>
      <c r="W91" t="s">
        <v>62</v>
      </c>
      <c r="X91" t="s">
        <v>73</v>
      </c>
      <c r="Y91" t="s">
        <v>3186</v>
      </c>
      <c r="Z91" t="s">
        <v>3379</v>
      </c>
      <c r="AA91">
        <v>1</v>
      </c>
      <c r="AB91">
        <v>0</v>
      </c>
      <c r="AC91">
        <v>0</v>
      </c>
      <c r="AD91">
        <v>0</v>
      </c>
      <c r="AE91">
        <v>1</v>
      </c>
      <c r="AF91">
        <v>0</v>
      </c>
      <c r="AG91">
        <v>0</v>
      </c>
      <c r="AH91" t="s">
        <v>77</v>
      </c>
      <c r="AI91" t="s">
        <v>76</v>
      </c>
    </row>
    <row r="92" spans="1:35">
      <c r="A92" t="s">
        <v>743</v>
      </c>
      <c r="B92" t="s">
        <v>744</v>
      </c>
      <c r="C92" t="s">
        <v>51</v>
      </c>
      <c r="D92" t="s">
        <v>51</v>
      </c>
      <c r="E92" t="s">
        <v>755</v>
      </c>
      <c r="F92" t="s">
        <v>756</v>
      </c>
      <c r="G92" t="s">
        <v>757</v>
      </c>
      <c r="H92">
        <v>2</v>
      </c>
      <c r="I92" t="s">
        <v>758</v>
      </c>
      <c r="J92" t="s">
        <v>769</v>
      </c>
      <c r="K92" t="s">
        <v>760</v>
      </c>
      <c r="L92" t="s">
        <v>761</v>
      </c>
      <c r="M92" t="s">
        <v>770</v>
      </c>
      <c r="N92" t="s">
        <v>771</v>
      </c>
      <c r="O92" t="s">
        <v>62</v>
      </c>
      <c r="P92" t="s">
        <v>61</v>
      </c>
      <c r="Q92" t="s">
        <v>62</v>
      </c>
      <c r="R92" t="s">
        <v>76</v>
      </c>
      <c r="S92" t="s">
        <v>77</v>
      </c>
      <c r="T92" t="s">
        <v>61</v>
      </c>
      <c r="U92" t="s">
        <v>772</v>
      </c>
      <c r="V92" t="s">
        <v>72</v>
      </c>
      <c r="W92" t="s">
        <v>62</v>
      </c>
      <c r="X92" t="s">
        <v>73</v>
      </c>
      <c r="Y92" t="s">
        <v>3186</v>
      </c>
      <c r="Z92" t="s">
        <v>3378</v>
      </c>
      <c r="AA92">
        <v>1</v>
      </c>
      <c r="AB92">
        <v>0</v>
      </c>
      <c r="AC92">
        <v>0</v>
      </c>
      <c r="AD92">
        <v>0</v>
      </c>
      <c r="AE92">
        <v>1</v>
      </c>
      <c r="AF92">
        <v>0</v>
      </c>
      <c r="AG92">
        <v>0</v>
      </c>
      <c r="AH92" t="s">
        <v>77</v>
      </c>
      <c r="AI92" t="s">
        <v>76</v>
      </c>
    </row>
    <row r="93" spans="1:35">
      <c r="A93" t="s">
        <v>743</v>
      </c>
      <c r="B93" t="s">
        <v>744</v>
      </c>
      <c r="C93" t="s">
        <v>80</v>
      </c>
      <c r="D93" t="s">
        <v>80</v>
      </c>
      <c r="E93" t="s">
        <v>777</v>
      </c>
      <c r="F93" t="s">
        <v>778</v>
      </c>
      <c r="G93" t="s">
        <v>779</v>
      </c>
      <c r="H93">
        <v>2</v>
      </c>
      <c r="I93" t="s">
        <v>780</v>
      </c>
      <c r="J93" t="s">
        <v>781</v>
      </c>
      <c r="K93" t="s">
        <v>782</v>
      </c>
      <c r="L93" t="s">
        <v>783</v>
      </c>
      <c r="M93" t="s">
        <v>678</v>
      </c>
      <c r="N93" t="s">
        <v>784</v>
      </c>
      <c r="O93" t="s">
        <v>62</v>
      </c>
      <c r="P93" t="s">
        <v>61</v>
      </c>
      <c r="Q93" t="s">
        <v>62</v>
      </c>
      <c r="R93" t="s">
        <v>76</v>
      </c>
      <c r="S93" t="s">
        <v>77</v>
      </c>
      <c r="T93" t="s">
        <v>61</v>
      </c>
      <c r="U93" t="s">
        <v>785</v>
      </c>
      <c r="V93" t="s">
        <v>72</v>
      </c>
      <c r="W93" t="s">
        <v>62</v>
      </c>
      <c r="X93" t="s">
        <v>73</v>
      </c>
      <c r="Y93" t="s">
        <v>3186</v>
      </c>
      <c r="Z93" t="s">
        <v>3948</v>
      </c>
      <c r="AA93">
        <v>1</v>
      </c>
      <c r="AB93">
        <v>0</v>
      </c>
      <c r="AC93">
        <v>0</v>
      </c>
      <c r="AD93">
        <v>0</v>
      </c>
      <c r="AE93">
        <v>1</v>
      </c>
      <c r="AF93">
        <v>0</v>
      </c>
      <c r="AG93">
        <v>0</v>
      </c>
      <c r="AH93" t="s">
        <v>77</v>
      </c>
      <c r="AI93" t="s">
        <v>76</v>
      </c>
    </row>
    <row r="94" spans="1:35">
      <c r="A94" t="s">
        <v>743</v>
      </c>
      <c r="B94" t="s">
        <v>744</v>
      </c>
      <c r="C94" t="s">
        <v>80</v>
      </c>
      <c r="D94" t="s">
        <v>80</v>
      </c>
      <c r="E94" t="s">
        <v>777</v>
      </c>
      <c r="F94" t="s">
        <v>778</v>
      </c>
      <c r="G94" t="s">
        <v>779</v>
      </c>
      <c r="H94">
        <v>2</v>
      </c>
      <c r="I94" t="s">
        <v>780</v>
      </c>
      <c r="J94" t="s">
        <v>759</v>
      </c>
      <c r="K94" t="s">
        <v>782</v>
      </c>
      <c r="L94" t="s">
        <v>783</v>
      </c>
      <c r="M94" t="s">
        <v>762</v>
      </c>
      <c r="N94" t="s">
        <v>788</v>
      </c>
      <c r="O94" t="s">
        <v>62</v>
      </c>
      <c r="P94" t="s">
        <v>61</v>
      </c>
      <c r="Q94" t="s">
        <v>62</v>
      </c>
      <c r="R94" t="s">
        <v>76</v>
      </c>
      <c r="S94" t="s">
        <v>77</v>
      </c>
      <c r="T94" t="s">
        <v>61</v>
      </c>
      <c r="U94" t="s">
        <v>785</v>
      </c>
      <c r="V94" t="s">
        <v>72</v>
      </c>
      <c r="W94" t="s">
        <v>62</v>
      </c>
      <c r="X94" t="s">
        <v>73</v>
      </c>
      <c r="Y94" t="s">
        <v>3186</v>
      </c>
      <c r="Z94" t="s">
        <v>3949</v>
      </c>
      <c r="AA94">
        <v>1</v>
      </c>
      <c r="AB94">
        <v>0</v>
      </c>
      <c r="AC94">
        <v>0</v>
      </c>
      <c r="AD94">
        <v>0</v>
      </c>
      <c r="AE94">
        <v>1</v>
      </c>
      <c r="AF94">
        <v>0</v>
      </c>
      <c r="AG94">
        <v>0</v>
      </c>
      <c r="AH94" t="s">
        <v>77</v>
      </c>
      <c r="AI94" t="s">
        <v>76</v>
      </c>
    </row>
    <row r="95" spans="1:35">
      <c r="A95" t="s">
        <v>743</v>
      </c>
      <c r="B95" t="s">
        <v>744</v>
      </c>
      <c r="C95" t="s">
        <v>114</v>
      </c>
      <c r="D95" t="s">
        <v>2694</v>
      </c>
      <c r="E95" t="s">
        <v>793</v>
      </c>
      <c r="F95" t="s">
        <v>2797</v>
      </c>
      <c r="G95" t="s">
        <v>795</v>
      </c>
      <c r="H95">
        <v>1</v>
      </c>
      <c r="I95" t="s">
        <v>796</v>
      </c>
      <c r="J95" t="s">
        <v>796</v>
      </c>
      <c r="K95" t="s">
        <v>2798</v>
      </c>
      <c r="L95" t="s">
        <v>798</v>
      </c>
      <c r="M95" t="s">
        <v>678</v>
      </c>
      <c r="N95" t="s">
        <v>799</v>
      </c>
      <c r="O95" t="s">
        <v>62</v>
      </c>
      <c r="P95" t="s">
        <v>61</v>
      </c>
      <c r="Q95" t="s">
        <v>62</v>
      </c>
      <c r="R95" t="s">
        <v>76</v>
      </c>
      <c r="S95" t="s">
        <v>77</v>
      </c>
      <c r="T95" t="s">
        <v>61</v>
      </c>
      <c r="U95" t="s">
        <v>4041</v>
      </c>
      <c r="V95" t="s">
        <v>72</v>
      </c>
      <c r="W95" t="s">
        <v>62</v>
      </c>
      <c r="X95" t="s">
        <v>73</v>
      </c>
      <c r="Y95" t="s">
        <v>3186</v>
      </c>
      <c r="Z95" t="s">
        <v>3387</v>
      </c>
      <c r="AA95">
        <v>1</v>
      </c>
      <c r="AB95">
        <v>0</v>
      </c>
      <c r="AC95">
        <v>0</v>
      </c>
      <c r="AD95">
        <v>0</v>
      </c>
      <c r="AE95">
        <v>1</v>
      </c>
      <c r="AF95">
        <v>0</v>
      </c>
      <c r="AG95">
        <v>0</v>
      </c>
      <c r="AH95" t="s">
        <v>77</v>
      </c>
      <c r="AI95" t="s">
        <v>76</v>
      </c>
    </row>
    <row r="96" spans="1:35">
      <c r="A96" t="s">
        <v>743</v>
      </c>
      <c r="B96" t="s">
        <v>744</v>
      </c>
      <c r="C96" t="s">
        <v>149</v>
      </c>
      <c r="D96" t="s">
        <v>2704</v>
      </c>
      <c r="E96" t="s">
        <v>803</v>
      </c>
      <c r="F96" t="s">
        <v>804</v>
      </c>
      <c r="G96">
        <v>5577479</v>
      </c>
      <c r="H96">
        <v>2</v>
      </c>
      <c r="I96" t="s">
        <v>4042</v>
      </c>
      <c r="J96" t="s">
        <v>806</v>
      </c>
      <c r="K96" t="s">
        <v>807</v>
      </c>
      <c r="L96" t="s">
        <v>808</v>
      </c>
      <c r="M96" t="s">
        <v>809</v>
      </c>
      <c r="N96" t="s">
        <v>810</v>
      </c>
      <c r="O96" t="s">
        <v>62</v>
      </c>
      <c r="P96" t="s">
        <v>61</v>
      </c>
      <c r="Q96" t="s">
        <v>62</v>
      </c>
      <c r="R96" t="s">
        <v>76</v>
      </c>
      <c r="S96" t="s">
        <v>77</v>
      </c>
      <c r="T96" t="s">
        <v>61</v>
      </c>
      <c r="U96" t="s">
        <v>4043</v>
      </c>
      <c r="V96" t="s">
        <v>72</v>
      </c>
      <c r="W96" t="s">
        <v>62</v>
      </c>
      <c r="X96" t="s">
        <v>73</v>
      </c>
      <c r="Y96" t="s">
        <v>3186</v>
      </c>
      <c r="Z96" t="s">
        <v>3480</v>
      </c>
      <c r="AA96">
        <v>1</v>
      </c>
      <c r="AB96">
        <v>0</v>
      </c>
      <c r="AC96">
        <v>0</v>
      </c>
      <c r="AD96">
        <v>0</v>
      </c>
      <c r="AE96">
        <v>1</v>
      </c>
      <c r="AF96">
        <v>0</v>
      </c>
      <c r="AG96">
        <v>0</v>
      </c>
      <c r="AH96" t="s">
        <v>77</v>
      </c>
      <c r="AI96" t="s">
        <v>76</v>
      </c>
    </row>
    <row r="97" spans="1:35">
      <c r="A97" t="s">
        <v>743</v>
      </c>
      <c r="B97" t="s">
        <v>744</v>
      </c>
      <c r="C97" t="s">
        <v>149</v>
      </c>
      <c r="D97" t="s">
        <v>2704</v>
      </c>
      <c r="E97" t="s">
        <v>803</v>
      </c>
      <c r="F97" t="s">
        <v>804</v>
      </c>
      <c r="G97">
        <v>5577479</v>
      </c>
      <c r="H97">
        <v>2</v>
      </c>
      <c r="I97" t="s">
        <v>4042</v>
      </c>
      <c r="J97" t="s">
        <v>806</v>
      </c>
      <c r="K97" t="s">
        <v>807</v>
      </c>
      <c r="L97" t="s">
        <v>808</v>
      </c>
      <c r="M97" t="s">
        <v>809</v>
      </c>
      <c r="N97" t="s">
        <v>810</v>
      </c>
      <c r="O97" t="s">
        <v>62</v>
      </c>
      <c r="P97" t="s">
        <v>61</v>
      </c>
      <c r="Q97" t="s">
        <v>62</v>
      </c>
      <c r="R97" t="s">
        <v>4136</v>
      </c>
      <c r="S97" t="s">
        <v>77</v>
      </c>
      <c r="T97" t="s">
        <v>61</v>
      </c>
      <c r="U97" t="s">
        <v>4043</v>
      </c>
      <c r="V97" t="s">
        <v>72</v>
      </c>
      <c r="W97" t="s">
        <v>62</v>
      </c>
      <c r="X97" t="s">
        <v>73</v>
      </c>
      <c r="Y97" t="s">
        <v>3186</v>
      </c>
      <c r="Z97" t="s">
        <v>3480</v>
      </c>
      <c r="AA97">
        <v>1</v>
      </c>
      <c r="AB97">
        <v>0</v>
      </c>
      <c r="AC97">
        <v>0</v>
      </c>
      <c r="AD97">
        <v>0</v>
      </c>
      <c r="AE97">
        <v>1</v>
      </c>
      <c r="AF97">
        <v>0</v>
      </c>
      <c r="AG97">
        <v>0</v>
      </c>
      <c r="AH97" t="s">
        <v>77</v>
      </c>
      <c r="AI97" t="s">
        <v>2417</v>
      </c>
    </row>
    <row r="98" spans="1:35">
      <c r="A98" t="s">
        <v>743</v>
      </c>
      <c r="B98" t="s">
        <v>744</v>
      </c>
      <c r="C98" t="s">
        <v>149</v>
      </c>
      <c r="D98" t="s">
        <v>2704</v>
      </c>
      <c r="E98" t="s">
        <v>803</v>
      </c>
      <c r="F98" t="s">
        <v>804</v>
      </c>
      <c r="G98">
        <v>5577479</v>
      </c>
      <c r="H98">
        <v>2</v>
      </c>
      <c r="I98" t="s">
        <v>4042</v>
      </c>
      <c r="J98" t="s">
        <v>822</v>
      </c>
      <c r="K98" t="s">
        <v>807</v>
      </c>
      <c r="L98" t="s">
        <v>808</v>
      </c>
      <c r="M98" t="s">
        <v>823</v>
      </c>
      <c r="N98" t="s">
        <v>824</v>
      </c>
      <c r="O98" t="s">
        <v>62</v>
      </c>
      <c r="P98" t="s">
        <v>61</v>
      </c>
      <c r="Q98" t="s">
        <v>62</v>
      </c>
      <c r="R98" t="s">
        <v>76</v>
      </c>
      <c r="S98" t="s">
        <v>77</v>
      </c>
      <c r="T98" t="s">
        <v>61</v>
      </c>
      <c r="U98" t="s">
        <v>826</v>
      </c>
      <c r="V98" t="s">
        <v>72</v>
      </c>
      <c r="W98" t="s">
        <v>62</v>
      </c>
      <c r="X98" t="s">
        <v>73</v>
      </c>
      <c r="Y98" t="s">
        <v>3186</v>
      </c>
      <c r="Z98" t="s">
        <v>3481</v>
      </c>
      <c r="AA98">
        <v>1</v>
      </c>
      <c r="AB98">
        <v>0</v>
      </c>
      <c r="AC98">
        <v>0</v>
      </c>
      <c r="AD98">
        <v>0</v>
      </c>
      <c r="AE98">
        <v>1</v>
      </c>
      <c r="AF98">
        <v>0</v>
      </c>
      <c r="AG98">
        <v>0</v>
      </c>
      <c r="AH98" t="s">
        <v>77</v>
      </c>
      <c r="AI98" t="s">
        <v>76</v>
      </c>
    </row>
    <row r="99" spans="1:35">
      <c r="A99" t="s">
        <v>743</v>
      </c>
      <c r="B99" t="s">
        <v>744</v>
      </c>
      <c r="C99" t="s">
        <v>149</v>
      </c>
      <c r="D99" t="s">
        <v>2704</v>
      </c>
      <c r="E99" t="s">
        <v>835</v>
      </c>
      <c r="F99" t="s">
        <v>836</v>
      </c>
      <c r="G99" t="s">
        <v>837</v>
      </c>
      <c r="H99">
        <v>1</v>
      </c>
      <c r="I99" t="s">
        <v>838</v>
      </c>
      <c r="J99" t="s">
        <v>838</v>
      </c>
      <c r="K99" t="s">
        <v>839</v>
      </c>
      <c r="L99" t="s">
        <v>840</v>
      </c>
      <c r="M99" t="s">
        <v>841</v>
      </c>
      <c r="N99" t="s">
        <v>842</v>
      </c>
      <c r="O99" t="s">
        <v>62</v>
      </c>
      <c r="P99" t="s">
        <v>61</v>
      </c>
      <c r="Q99" t="s">
        <v>62</v>
      </c>
      <c r="R99" t="s">
        <v>76</v>
      </c>
      <c r="S99" t="s">
        <v>77</v>
      </c>
      <c r="T99" t="s">
        <v>61</v>
      </c>
      <c r="U99" t="s">
        <v>89</v>
      </c>
      <c r="V99" t="s">
        <v>72</v>
      </c>
      <c r="W99" t="s">
        <v>62</v>
      </c>
      <c r="X99" t="s">
        <v>73</v>
      </c>
      <c r="Y99" t="s">
        <v>3186</v>
      </c>
      <c r="Z99" t="s">
        <v>3854</v>
      </c>
      <c r="AA99">
        <v>1</v>
      </c>
      <c r="AB99">
        <v>0</v>
      </c>
      <c r="AC99">
        <v>0</v>
      </c>
      <c r="AD99">
        <v>0</v>
      </c>
      <c r="AE99">
        <v>1</v>
      </c>
      <c r="AF99">
        <v>0</v>
      </c>
      <c r="AG99">
        <v>0</v>
      </c>
      <c r="AH99" t="s">
        <v>77</v>
      </c>
      <c r="AI99" t="s">
        <v>76</v>
      </c>
    </row>
    <row r="100" spans="1:35">
      <c r="A100" t="s">
        <v>743</v>
      </c>
      <c r="B100" t="s">
        <v>744</v>
      </c>
      <c r="C100" t="s">
        <v>305</v>
      </c>
      <c r="D100" t="s">
        <v>2709</v>
      </c>
      <c r="E100" t="s">
        <v>851</v>
      </c>
      <c r="F100">
        <v>1577601</v>
      </c>
      <c r="G100" t="s">
        <v>852</v>
      </c>
      <c r="H100">
        <v>1</v>
      </c>
      <c r="I100" t="s">
        <v>853</v>
      </c>
      <c r="J100" t="s">
        <v>853</v>
      </c>
      <c r="K100" t="s">
        <v>854</v>
      </c>
      <c r="L100" t="s">
        <v>855</v>
      </c>
      <c r="M100" t="s">
        <v>230</v>
      </c>
      <c r="N100" t="s">
        <v>856</v>
      </c>
      <c r="O100" t="s">
        <v>62</v>
      </c>
      <c r="P100" t="s">
        <v>61</v>
      </c>
      <c r="Q100" t="s">
        <v>62</v>
      </c>
      <c r="R100" t="s">
        <v>76</v>
      </c>
      <c r="S100" t="s">
        <v>77</v>
      </c>
      <c r="T100" t="s">
        <v>61</v>
      </c>
      <c r="U100" t="s">
        <v>89</v>
      </c>
      <c r="V100" t="s">
        <v>72</v>
      </c>
      <c r="W100" t="s">
        <v>62</v>
      </c>
      <c r="X100" t="s">
        <v>73</v>
      </c>
      <c r="Y100" t="s">
        <v>3186</v>
      </c>
      <c r="Z100" t="s">
        <v>3352</v>
      </c>
      <c r="AA100">
        <v>1</v>
      </c>
      <c r="AB100">
        <v>0</v>
      </c>
      <c r="AC100">
        <v>0</v>
      </c>
      <c r="AD100">
        <v>0</v>
      </c>
      <c r="AE100">
        <v>1</v>
      </c>
      <c r="AF100">
        <v>0</v>
      </c>
      <c r="AG100">
        <v>0</v>
      </c>
      <c r="AH100" t="s">
        <v>77</v>
      </c>
      <c r="AI100" t="s">
        <v>76</v>
      </c>
    </row>
    <row r="101" spans="1:35">
      <c r="A101" t="s">
        <v>743</v>
      </c>
      <c r="B101" t="s">
        <v>744</v>
      </c>
      <c r="C101" t="s">
        <v>305</v>
      </c>
      <c r="D101" t="s">
        <v>2709</v>
      </c>
      <c r="E101" t="s">
        <v>859</v>
      </c>
      <c r="F101" t="s">
        <v>860</v>
      </c>
      <c r="G101" t="s">
        <v>861</v>
      </c>
      <c r="H101">
        <v>1</v>
      </c>
      <c r="I101" t="s">
        <v>862</v>
      </c>
      <c r="J101" t="s">
        <v>862</v>
      </c>
      <c r="K101" t="s">
        <v>863</v>
      </c>
      <c r="L101" t="s">
        <v>864</v>
      </c>
      <c r="M101" t="s">
        <v>230</v>
      </c>
      <c r="N101" t="s">
        <v>865</v>
      </c>
      <c r="O101" t="s">
        <v>62</v>
      </c>
      <c r="P101" t="s">
        <v>61</v>
      </c>
      <c r="Q101" t="s">
        <v>62</v>
      </c>
      <c r="R101" t="s">
        <v>76</v>
      </c>
      <c r="S101" t="s">
        <v>77</v>
      </c>
      <c r="T101" t="s">
        <v>61</v>
      </c>
      <c r="U101" t="s">
        <v>89</v>
      </c>
      <c r="V101" t="s">
        <v>72</v>
      </c>
      <c r="W101" t="s">
        <v>62</v>
      </c>
      <c r="X101" t="s">
        <v>73</v>
      </c>
      <c r="Y101" t="s">
        <v>3186</v>
      </c>
      <c r="Z101" t="s">
        <v>3459</v>
      </c>
      <c r="AA101">
        <v>1</v>
      </c>
      <c r="AB101">
        <v>0</v>
      </c>
      <c r="AC101">
        <v>0</v>
      </c>
      <c r="AD101">
        <v>0</v>
      </c>
      <c r="AE101">
        <v>1</v>
      </c>
      <c r="AF101">
        <v>0</v>
      </c>
      <c r="AG101">
        <v>0</v>
      </c>
      <c r="AH101" t="s">
        <v>77</v>
      </c>
      <c r="AI101" t="s">
        <v>76</v>
      </c>
    </row>
    <row r="102" spans="1:35">
      <c r="A102" t="s">
        <v>870</v>
      </c>
      <c r="B102" t="s">
        <v>871</v>
      </c>
      <c r="C102" t="s">
        <v>114</v>
      </c>
      <c r="D102" t="s">
        <v>2694</v>
      </c>
      <c r="E102" t="s">
        <v>872</v>
      </c>
      <c r="F102" t="s">
        <v>2806</v>
      </c>
      <c r="G102" t="s">
        <v>874</v>
      </c>
      <c r="H102">
        <v>2</v>
      </c>
      <c r="I102" t="s">
        <v>875</v>
      </c>
      <c r="J102" t="s">
        <v>876</v>
      </c>
      <c r="K102" t="s">
        <v>877</v>
      </c>
      <c r="L102" t="s">
        <v>878</v>
      </c>
      <c r="M102" t="s">
        <v>879</v>
      </c>
      <c r="N102" t="s">
        <v>880</v>
      </c>
      <c r="O102" t="s">
        <v>61</v>
      </c>
      <c r="P102" t="s">
        <v>61</v>
      </c>
      <c r="Q102" t="s">
        <v>62</v>
      </c>
      <c r="R102" t="s">
        <v>76</v>
      </c>
      <c r="S102" t="s">
        <v>64</v>
      </c>
      <c r="T102" t="s">
        <v>62</v>
      </c>
      <c r="U102" t="s">
        <v>882</v>
      </c>
      <c r="V102" t="s">
        <v>66</v>
      </c>
      <c r="W102" t="s">
        <v>62</v>
      </c>
      <c r="X102" t="s">
        <v>73</v>
      </c>
      <c r="Y102" t="s">
        <v>3186</v>
      </c>
      <c r="Z102" t="s">
        <v>3749</v>
      </c>
      <c r="AA102">
        <v>0</v>
      </c>
      <c r="AB102">
        <v>0</v>
      </c>
      <c r="AC102">
        <v>1</v>
      </c>
      <c r="AD102">
        <v>0</v>
      </c>
      <c r="AE102">
        <v>1</v>
      </c>
      <c r="AF102">
        <v>1</v>
      </c>
      <c r="AG102">
        <v>1</v>
      </c>
      <c r="AH102" t="s">
        <v>64</v>
      </c>
      <c r="AI102" t="s">
        <v>76</v>
      </c>
    </row>
    <row r="103" spans="1:35">
      <c r="A103" t="s">
        <v>870</v>
      </c>
      <c r="B103" t="s">
        <v>871</v>
      </c>
      <c r="C103" t="s">
        <v>114</v>
      </c>
      <c r="D103" t="s">
        <v>2694</v>
      </c>
      <c r="E103" t="s">
        <v>872</v>
      </c>
      <c r="F103" t="s">
        <v>2806</v>
      </c>
      <c r="G103" t="s">
        <v>874</v>
      </c>
      <c r="H103">
        <v>2</v>
      </c>
      <c r="I103" t="s">
        <v>875</v>
      </c>
      <c r="J103" t="s">
        <v>876</v>
      </c>
      <c r="K103" t="s">
        <v>877</v>
      </c>
      <c r="L103" t="s">
        <v>878</v>
      </c>
      <c r="M103" t="s">
        <v>879</v>
      </c>
      <c r="N103" t="s">
        <v>880</v>
      </c>
      <c r="O103" t="s">
        <v>61</v>
      </c>
      <c r="P103" t="s">
        <v>61</v>
      </c>
      <c r="Q103" t="s">
        <v>62</v>
      </c>
      <c r="R103" t="s">
        <v>4133</v>
      </c>
      <c r="S103" t="s">
        <v>64</v>
      </c>
      <c r="T103" t="s">
        <v>62</v>
      </c>
      <c r="U103" t="s">
        <v>882</v>
      </c>
      <c r="V103" t="s">
        <v>66</v>
      </c>
      <c r="W103" t="s">
        <v>62</v>
      </c>
      <c r="X103" t="s">
        <v>73</v>
      </c>
      <c r="Y103" t="s">
        <v>3186</v>
      </c>
      <c r="Z103" t="s">
        <v>3749</v>
      </c>
      <c r="AA103">
        <v>0</v>
      </c>
      <c r="AB103">
        <v>0</v>
      </c>
      <c r="AC103">
        <v>1</v>
      </c>
      <c r="AD103">
        <v>0</v>
      </c>
      <c r="AE103">
        <v>1</v>
      </c>
      <c r="AF103">
        <v>1</v>
      </c>
      <c r="AG103">
        <v>1</v>
      </c>
      <c r="AH103" t="s">
        <v>64</v>
      </c>
      <c r="AI103" t="s">
        <v>4119</v>
      </c>
    </row>
    <row r="104" spans="1:35">
      <c r="A104" t="s">
        <v>870</v>
      </c>
      <c r="B104" t="s">
        <v>871</v>
      </c>
      <c r="C104" t="s">
        <v>114</v>
      </c>
      <c r="D104" t="s">
        <v>2694</v>
      </c>
      <c r="E104" t="s">
        <v>872</v>
      </c>
      <c r="F104" t="s">
        <v>2806</v>
      </c>
      <c r="G104" t="s">
        <v>874</v>
      </c>
      <c r="H104">
        <v>2</v>
      </c>
      <c r="I104" t="s">
        <v>875</v>
      </c>
      <c r="J104" t="s">
        <v>876</v>
      </c>
      <c r="K104" t="s">
        <v>877</v>
      </c>
      <c r="L104" t="s">
        <v>878</v>
      </c>
      <c r="M104" t="s">
        <v>879</v>
      </c>
      <c r="N104" t="s">
        <v>880</v>
      </c>
      <c r="O104" t="s">
        <v>61</v>
      </c>
      <c r="P104" t="s">
        <v>61</v>
      </c>
      <c r="Q104" t="s">
        <v>62</v>
      </c>
      <c r="R104" t="s">
        <v>4134</v>
      </c>
      <c r="S104" t="s">
        <v>64</v>
      </c>
      <c r="T104" t="s">
        <v>62</v>
      </c>
      <c r="U104" t="s">
        <v>882</v>
      </c>
      <c r="V104" t="s">
        <v>66</v>
      </c>
      <c r="W104" t="s">
        <v>62</v>
      </c>
      <c r="X104" t="s">
        <v>73</v>
      </c>
      <c r="Y104" t="s">
        <v>3186</v>
      </c>
      <c r="Z104" t="s">
        <v>3749</v>
      </c>
      <c r="AA104">
        <v>0</v>
      </c>
      <c r="AB104">
        <v>0</v>
      </c>
      <c r="AC104">
        <v>1</v>
      </c>
      <c r="AD104">
        <v>0</v>
      </c>
      <c r="AE104">
        <v>1</v>
      </c>
      <c r="AF104">
        <v>1</v>
      </c>
      <c r="AG104">
        <v>1</v>
      </c>
      <c r="AH104" t="s">
        <v>64</v>
      </c>
      <c r="AI104" t="s">
        <v>4120</v>
      </c>
    </row>
    <row r="105" spans="1:35">
      <c r="A105" t="s">
        <v>870</v>
      </c>
      <c r="B105" t="s">
        <v>871</v>
      </c>
      <c r="C105" t="s">
        <v>114</v>
      </c>
      <c r="D105" t="s">
        <v>2694</v>
      </c>
      <c r="E105" t="s">
        <v>872</v>
      </c>
      <c r="F105" t="s">
        <v>2806</v>
      </c>
      <c r="G105" t="s">
        <v>874</v>
      </c>
      <c r="H105">
        <v>2</v>
      </c>
      <c r="I105" t="s">
        <v>875</v>
      </c>
      <c r="J105" t="s">
        <v>892</v>
      </c>
      <c r="K105" t="s">
        <v>877</v>
      </c>
      <c r="L105" t="s">
        <v>878</v>
      </c>
      <c r="M105" t="s">
        <v>893</v>
      </c>
      <c r="N105" t="s">
        <v>894</v>
      </c>
      <c r="O105" t="s">
        <v>61</v>
      </c>
      <c r="P105" t="s">
        <v>61</v>
      </c>
      <c r="Q105" t="s">
        <v>62</v>
      </c>
      <c r="R105" t="s">
        <v>76</v>
      </c>
      <c r="S105" t="s">
        <v>64</v>
      </c>
      <c r="T105" t="s">
        <v>62</v>
      </c>
      <c r="U105" t="s">
        <v>895</v>
      </c>
      <c r="V105" t="s">
        <v>66</v>
      </c>
      <c r="W105" t="s">
        <v>62</v>
      </c>
      <c r="X105" t="s">
        <v>73</v>
      </c>
      <c r="Y105" t="s">
        <v>3186</v>
      </c>
      <c r="Z105" t="s">
        <v>3231</v>
      </c>
      <c r="AA105">
        <v>0</v>
      </c>
      <c r="AB105">
        <v>0</v>
      </c>
      <c r="AC105">
        <v>1</v>
      </c>
      <c r="AD105">
        <v>0</v>
      </c>
      <c r="AE105">
        <v>1</v>
      </c>
      <c r="AF105">
        <v>1</v>
      </c>
      <c r="AG105">
        <v>1</v>
      </c>
      <c r="AH105" t="s">
        <v>64</v>
      </c>
      <c r="AI105" t="s">
        <v>76</v>
      </c>
    </row>
    <row r="106" spans="1:35">
      <c r="A106" t="s">
        <v>870</v>
      </c>
      <c r="B106" t="s">
        <v>871</v>
      </c>
      <c r="C106" t="s">
        <v>114</v>
      </c>
      <c r="D106" t="s">
        <v>2694</v>
      </c>
      <c r="E106" t="s">
        <v>872</v>
      </c>
      <c r="F106" t="s">
        <v>2806</v>
      </c>
      <c r="G106" t="s">
        <v>874</v>
      </c>
      <c r="H106">
        <v>2</v>
      </c>
      <c r="I106" t="s">
        <v>875</v>
      </c>
      <c r="J106" t="s">
        <v>892</v>
      </c>
      <c r="K106" t="s">
        <v>877</v>
      </c>
      <c r="L106" t="s">
        <v>878</v>
      </c>
      <c r="M106" t="s">
        <v>893</v>
      </c>
      <c r="N106" t="s">
        <v>894</v>
      </c>
      <c r="O106" t="s">
        <v>61</v>
      </c>
      <c r="P106" t="s">
        <v>61</v>
      </c>
      <c r="Q106" t="s">
        <v>62</v>
      </c>
      <c r="R106" t="s">
        <v>4133</v>
      </c>
      <c r="S106" t="s">
        <v>64</v>
      </c>
      <c r="T106" t="s">
        <v>62</v>
      </c>
      <c r="U106" t="s">
        <v>895</v>
      </c>
      <c r="V106" t="s">
        <v>66</v>
      </c>
      <c r="W106" t="s">
        <v>62</v>
      </c>
      <c r="X106" t="s">
        <v>73</v>
      </c>
      <c r="Y106" t="s">
        <v>3186</v>
      </c>
      <c r="Z106" t="s">
        <v>3231</v>
      </c>
      <c r="AA106">
        <v>0</v>
      </c>
      <c r="AB106">
        <v>0</v>
      </c>
      <c r="AC106">
        <v>1</v>
      </c>
      <c r="AD106">
        <v>0</v>
      </c>
      <c r="AE106">
        <v>1</v>
      </c>
      <c r="AF106">
        <v>1</v>
      </c>
      <c r="AG106">
        <v>1</v>
      </c>
      <c r="AH106" t="s">
        <v>64</v>
      </c>
      <c r="AI106" t="s">
        <v>4119</v>
      </c>
    </row>
    <row r="107" spans="1:35">
      <c r="A107" t="s">
        <v>870</v>
      </c>
      <c r="B107" t="s">
        <v>871</v>
      </c>
      <c r="C107" t="s">
        <v>114</v>
      </c>
      <c r="D107" t="s">
        <v>2694</v>
      </c>
      <c r="E107" t="s">
        <v>872</v>
      </c>
      <c r="F107" t="s">
        <v>2806</v>
      </c>
      <c r="G107" t="s">
        <v>874</v>
      </c>
      <c r="H107">
        <v>2</v>
      </c>
      <c r="I107" t="s">
        <v>875</v>
      </c>
      <c r="J107" t="s">
        <v>892</v>
      </c>
      <c r="K107" t="s">
        <v>877</v>
      </c>
      <c r="L107" t="s">
        <v>878</v>
      </c>
      <c r="M107" t="s">
        <v>893</v>
      </c>
      <c r="N107" t="s">
        <v>894</v>
      </c>
      <c r="O107" t="s">
        <v>61</v>
      </c>
      <c r="P107" t="s">
        <v>61</v>
      </c>
      <c r="Q107" t="s">
        <v>62</v>
      </c>
      <c r="R107" t="s">
        <v>4135</v>
      </c>
      <c r="S107" t="s">
        <v>64</v>
      </c>
      <c r="T107" t="s">
        <v>62</v>
      </c>
      <c r="U107" t="s">
        <v>895</v>
      </c>
      <c r="V107" t="s">
        <v>66</v>
      </c>
      <c r="W107" t="s">
        <v>62</v>
      </c>
      <c r="X107" t="s">
        <v>73</v>
      </c>
      <c r="Y107" t="s">
        <v>3186</v>
      </c>
      <c r="Z107" t="s">
        <v>3231</v>
      </c>
      <c r="AA107">
        <v>0</v>
      </c>
      <c r="AB107">
        <v>0</v>
      </c>
      <c r="AC107">
        <v>1</v>
      </c>
      <c r="AD107">
        <v>0</v>
      </c>
      <c r="AE107">
        <v>1</v>
      </c>
      <c r="AF107">
        <v>1</v>
      </c>
      <c r="AG107">
        <v>1</v>
      </c>
      <c r="AH107" t="s">
        <v>64</v>
      </c>
      <c r="AI107" t="s">
        <v>4123</v>
      </c>
    </row>
    <row r="108" spans="1:35">
      <c r="A108" t="s">
        <v>870</v>
      </c>
      <c r="B108" t="s">
        <v>871</v>
      </c>
      <c r="C108" t="s">
        <v>149</v>
      </c>
      <c r="D108" t="s">
        <v>2704</v>
      </c>
      <c r="E108" t="s">
        <v>903</v>
      </c>
      <c r="F108" t="s">
        <v>904</v>
      </c>
      <c r="G108" t="s">
        <v>905</v>
      </c>
      <c r="H108">
        <v>1</v>
      </c>
      <c r="I108" t="s">
        <v>906</v>
      </c>
      <c r="J108" t="s">
        <v>906</v>
      </c>
      <c r="K108" t="s">
        <v>907</v>
      </c>
      <c r="L108" t="s">
        <v>908</v>
      </c>
      <c r="M108" t="s">
        <v>230</v>
      </c>
      <c r="N108" t="s">
        <v>909</v>
      </c>
      <c r="O108" t="s">
        <v>62</v>
      </c>
      <c r="P108" t="s">
        <v>61</v>
      </c>
      <c r="Q108" t="s">
        <v>62</v>
      </c>
      <c r="R108" t="s">
        <v>76</v>
      </c>
      <c r="S108" t="s">
        <v>77</v>
      </c>
      <c r="T108" t="s">
        <v>61</v>
      </c>
      <c r="U108" t="s">
        <v>89</v>
      </c>
      <c r="V108" t="s">
        <v>72</v>
      </c>
      <c r="W108" t="s">
        <v>62</v>
      </c>
      <c r="X108" t="s">
        <v>73</v>
      </c>
      <c r="Y108" t="s">
        <v>3186</v>
      </c>
      <c r="Z108" t="s">
        <v>3331</v>
      </c>
      <c r="AA108">
        <v>1</v>
      </c>
      <c r="AB108">
        <v>0</v>
      </c>
      <c r="AC108">
        <v>0</v>
      </c>
      <c r="AD108">
        <v>0</v>
      </c>
      <c r="AE108">
        <v>1</v>
      </c>
      <c r="AF108">
        <v>0</v>
      </c>
      <c r="AG108">
        <v>0</v>
      </c>
      <c r="AH108" t="s">
        <v>77</v>
      </c>
      <c r="AI108" t="s">
        <v>76</v>
      </c>
    </row>
    <row r="109" spans="1:35">
      <c r="A109" t="s">
        <v>912</v>
      </c>
      <c r="B109" t="s">
        <v>913</v>
      </c>
      <c r="C109" t="s">
        <v>51</v>
      </c>
      <c r="D109" t="s">
        <v>51</v>
      </c>
      <c r="E109" t="s">
        <v>914</v>
      </c>
      <c r="F109" t="s">
        <v>915</v>
      </c>
      <c r="G109" t="s">
        <v>916</v>
      </c>
      <c r="H109">
        <v>1</v>
      </c>
      <c r="I109" t="s">
        <v>917</v>
      </c>
      <c r="J109" t="s">
        <v>917</v>
      </c>
      <c r="K109" t="s">
        <v>918</v>
      </c>
      <c r="L109" t="s">
        <v>919</v>
      </c>
      <c r="M109" t="s">
        <v>920</v>
      </c>
      <c r="N109" t="s">
        <v>921</v>
      </c>
      <c r="O109" t="s">
        <v>62</v>
      </c>
      <c r="P109" t="s">
        <v>61</v>
      </c>
      <c r="Q109" t="s">
        <v>62</v>
      </c>
      <c r="R109" t="s">
        <v>76</v>
      </c>
      <c r="S109" t="s">
        <v>77</v>
      </c>
      <c r="T109" t="s">
        <v>61</v>
      </c>
      <c r="U109" t="s">
        <v>89</v>
      </c>
      <c r="V109" t="s">
        <v>72</v>
      </c>
      <c r="W109" t="s">
        <v>62</v>
      </c>
      <c r="X109" t="s">
        <v>73</v>
      </c>
      <c r="Y109" t="s">
        <v>3186</v>
      </c>
      <c r="Z109" t="s">
        <v>3555</v>
      </c>
      <c r="AA109">
        <v>1</v>
      </c>
      <c r="AB109">
        <v>0</v>
      </c>
      <c r="AC109">
        <v>0</v>
      </c>
      <c r="AD109">
        <v>0</v>
      </c>
      <c r="AE109">
        <v>1</v>
      </c>
      <c r="AF109">
        <v>0</v>
      </c>
      <c r="AG109">
        <v>0</v>
      </c>
      <c r="AH109" t="s">
        <v>77</v>
      </c>
      <c r="AI109" t="s">
        <v>76</v>
      </c>
    </row>
    <row r="110" spans="1:35">
      <c r="A110" t="s">
        <v>912</v>
      </c>
      <c r="B110" t="s">
        <v>913</v>
      </c>
      <c r="C110" t="s">
        <v>149</v>
      </c>
      <c r="D110" t="s">
        <v>2704</v>
      </c>
      <c r="E110" t="s">
        <v>927</v>
      </c>
      <c r="F110">
        <v>4.7290000000000004E+47</v>
      </c>
      <c r="G110" t="s">
        <v>929</v>
      </c>
      <c r="H110">
        <v>1</v>
      </c>
      <c r="I110" t="s">
        <v>930</v>
      </c>
      <c r="J110" t="s">
        <v>930</v>
      </c>
      <c r="K110" t="s">
        <v>931</v>
      </c>
      <c r="L110" t="s">
        <v>932</v>
      </c>
      <c r="M110" t="s">
        <v>933</v>
      </c>
      <c r="N110" t="s">
        <v>934</v>
      </c>
      <c r="O110" t="s">
        <v>62</v>
      </c>
      <c r="P110" t="s">
        <v>61</v>
      </c>
      <c r="Q110" t="s">
        <v>62</v>
      </c>
      <c r="R110" t="s">
        <v>76</v>
      </c>
      <c r="S110" t="s">
        <v>77</v>
      </c>
      <c r="T110" t="s">
        <v>61</v>
      </c>
      <c r="U110" t="s">
        <v>89</v>
      </c>
      <c r="V110" t="s">
        <v>72</v>
      </c>
      <c r="W110" t="s">
        <v>62</v>
      </c>
      <c r="X110" t="s">
        <v>73</v>
      </c>
      <c r="Y110" t="s">
        <v>3186</v>
      </c>
      <c r="Z110" t="s">
        <v>3492</v>
      </c>
      <c r="AA110">
        <v>1</v>
      </c>
      <c r="AB110">
        <v>0</v>
      </c>
      <c r="AC110">
        <v>0</v>
      </c>
      <c r="AD110">
        <v>0</v>
      </c>
      <c r="AE110">
        <v>1</v>
      </c>
      <c r="AF110">
        <v>0</v>
      </c>
      <c r="AG110">
        <v>0</v>
      </c>
      <c r="AH110" t="s">
        <v>77</v>
      </c>
      <c r="AI110" t="s">
        <v>76</v>
      </c>
    </row>
    <row r="111" spans="1:35">
      <c r="A111" t="s">
        <v>912</v>
      </c>
      <c r="B111" t="s">
        <v>913</v>
      </c>
      <c r="C111" t="s">
        <v>149</v>
      </c>
      <c r="D111" t="s">
        <v>2704</v>
      </c>
      <c r="E111" t="s">
        <v>941</v>
      </c>
      <c r="F111" t="s">
        <v>942</v>
      </c>
      <c r="G111" t="s">
        <v>943</v>
      </c>
      <c r="H111">
        <v>1</v>
      </c>
      <c r="I111" t="s">
        <v>944</v>
      </c>
      <c r="J111" t="s">
        <v>944</v>
      </c>
      <c r="K111" t="s">
        <v>945</v>
      </c>
      <c r="L111" t="s">
        <v>946</v>
      </c>
      <c r="M111" t="s">
        <v>933</v>
      </c>
      <c r="N111" t="s">
        <v>947</v>
      </c>
      <c r="O111" t="s">
        <v>62</v>
      </c>
      <c r="P111" t="s">
        <v>61</v>
      </c>
      <c r="Q111" t="s">
        <v>62</v>
      </c>
      <c r="R111" t="s">
        <v>76</v>
      </c>
      <c r="S111" t="s">
        <v>77</v>
      </c>
      <c r="T111" t="s">
        <v>61</v>
      </c>
      <c r="U111" t="s">
        <v>89</v>
      </c>
      <c r="V111" t="s">
        <v>72</v>
      </c>
      <c r="W111" t="s">
        <v>62</v>
      </c>
      <c r="X111" t="s">
        <v>73</v>
      </c>
      <c r="Y111" t="s">
        <v>3186</v>
      </c>
      <c r="Z111" t="s">
        <v>3509</v>
      </c>
      <c r="AA111">
        <v>1</v>
      </c>
      <c r="AB111">
        <v>0</v>
      </c>
      <c r="AC111">
        <v>0</v>
      </c>
      <c r="AD111">
        <v>0</v>
      </c>
      <c r="AE111">
        <v>1</v>
      </c>
      <c r="AF111">
        <v>0</v>
      </c>
      <c r="AG111">
        <v>0</v>
      </c>
      <c r="AH111" t="s">
        <v>77</v>
      </c>
      <c r="AI111" t="s">
        <v>76</v>
      </c>
    </row>
    <row r="112" spans="1:35">
      <c r="A112" t="s">
        <v>950</v>
      </c>
      <c r="B112" t="s">
        <v>4044</v>
      </c>
      <c r="C112" t="s">
        <v>114</v>
      </c>
      <c r="D112" t="s">
        <v>2694</v>
      </c>
      <c r="E112" t="s">
        <v>952</v>
      </c>
      <c r="F112" t="s">
        <v>953</v>
      </c>
      <c r="G112" t="s">
        <v>954</v>
      </c>
      <c r="H112">
        <v>1</v>
      </c>
      <c r="I112" t="s">
        <v>955</v>
      </c>
      <c r="J112" t="s">
        <v>955</v>
      </c>
      <c r="K112" t="s">
        <v>956</v>
      </c>
      <c r="L112" t="s">
        <v>957</v>
      </c>
      <c r="M112" t="s">
        <v>958</v>
      </c>
      <c r="N112" t="s">
        <v>959</v>
      </c>
      <c r="O112" t="s">
        <v>62</v>
      </c>
      <c r="P112" t="s">
        <v>61</v>
      </c>
      <c r="Q112" t="s">
        <v>62</v>
      </c>
      <c r="R112" t="s">
        <v>76</v>
      </c>
      <c r="S112" t="s">
        <v>77</v>
      </c>
      <c r="T112" t="s">
        <v>61</v>
      </c>
      <c r="U112" t="s">
        <v>960</v>
      </c>
      <c r="V112" t="s">
        <v>72</v>
      </c>
      <c r="W112" t="s">
        <v>62</v>
      </c>
      <c r="X112" t="s">
        <v>73</v>
      </c>
      <c r="Y112" t="s">
        <v>3186</v>
      </c>
      <c r="Z112" t="s">
        <v>3802</v>
      </c>
      <c r="AA112">
        <v>1</v>
      </c>
      <c r="AB112">
        <v>0</v>
      </c>
      <c r="AC112">
        <v>0</v>
      </c>
      <c r="AD112">
        <v>0</v>
      </c>
      <c r="AE112">
        <v>1</v>
      </c>
      <c r="AF112">
        <v>0</v>
      </c>
      <c r="AG112">
        <v>0</v>
      </c>
      <c r="AH112" t="s">
        <v>77</v>
      </c>
      <c r="AI112" t="s">
        <v>76</v>
      </c>
    </row>
    <row r="113" spans="1:35">
      <c r="A113" t="s">
        <v>950</v>
      </c>
      <c r="B113" t="s">
        <v>4044</v>
      </c>
      <c r="C113" t="s">
        <v>149</v>
      </c>
      <c r="D113" t="s">
        <v>2704</v>
      </c>
      <c r="E113" t="s">
        <v>965</v>
      </c>
      <c r="F113" t="s">
        <v>2815</v>
      </c>
      <c r="G113" t="s">
        <v>967</v>
      </c>
      <c r="H113">
        <v>1</v>
      </c>
      <c r="I113" t="s">
        <v>955</v>
      </c>
      <c r="J113" t="s">
        <v>955</v>
      </c>
      <c r="K113" t="s">
        <v>968</v>
      </c>
      <c r="L113" t="s">
        <v>969</v>
      </c>
      <c r="M113" t="s">
        <v>958</v>
      </c>
      <c r="N113" t="s">
        <v>970</v>
      </c>
      <c r="O113" t="s">
        <v>62</v>
      </c>
      <c r="P113" t="s">
        <v>61</v>
      </c>
      <c r="Q113" t="s">
        <v>62</v>
      </c>
      <c r="R113" t="s">
        <v>76</v>
      </c>
      <c r="S113" t="s">
        <v>77</v>
      </c>
      <c r="T113" t="s">
        <v>61</v>
      </c>
      <c r="U113" t="s">
        <v>971</v>
      </c>
      <c r="V113" t="s">
        <v>72</v>
      </c>
      <c r="W113" t="s">
        <v>62</v>
      </c>
      <c r="X113" t="s">
        <v>73</v>
      </c>
      <c r="Y113" t="s">
        <v>3186</v>
      </c>
      <c r="Z113" t="s">
        <v>3751</v>
      </c>
      <c r="AA113">
        <v>1</v>
      </c>
      <c r="AB113">
        <v>0</v>
      </c>
      <c r="AC113">
        <v>0</v>
      </c>
      <c r="AD113">
        <v>0</v>
      </c>
      <c r="AE113">
        <v>1</v>
      </c>
      <c r="AF113">
        <v>0</v>
      </c>
      <c r="AG113">
        <v>0</v>
      </c>
      <c r="AH113" t="s">
        <v>77</v>
      </c>
      <c r="AI113" t="s">
        <v>76</v>
      </c>
    </row>
    <row r="114" spans="1:35">
      <c r="A114" t="s">
        <v>977</v>
      </c>
      <c r="B114" t="s">
        <v>978</v>
      </c>
      <c r="C114" t="s">
        <v>149</v>
      </c>
      <c r="D114" t="s">
        <v>2704</v>
      </c>
      <c r="E114" t="s">
        <v>979</v>
      </c>
      <c r="F114" t="s">
        <v>980</v>
      </c>
      <c r="G114" t="s">
        <v>981</v>
      </c>
      <c r="H114">
        <v>4</v>
      </c>
      <c r="I114" t="s">
        <v>982</v>
      </c>
      <c r="J114" t="s">
        <v>983</v>
      </c>
      <c r="K114" t="s">
        <v>984</v>
      </c>
      <c r="L114" t="s">
        <v>985</v>
      </c>
      <c r="M114" t="s">
        <v>986</v>
      </c>
      <c r="N114" t="s">
        <v>987</v>
      </c>
      <c r="O114" t="s">
        <v>62</v>
      </c>
      <c r="P114" t="s">
        <v>61</v>
      </c>
      <c r="Q114" t="s">
        <v>62</v>
      </c>
      <c r="R114" t="s">
        <v>76</v>
      </c>
      <c r="S114" t="s">
        <v>77</v>
      </c>
      <c r="T114" t="s">
        <v>61</v>
      </c>
      <c r="U114" t="s">
        <v>960</v>
      </c>
      <c r="V114" t="s">
        <v>72</v>
      </c>
      <c r="W114" t="s">
        <v>62</v>
      </c>
      <c r="X114" t="s">
        <v>73</v>
      </c>
      <c r="Y114" t="s">
        <v>3186</v>
      </c>
      <c r="Z114" t="s">
        <v>3865</v>
      </c>
      <c r="AA114">
        <v>1</v>
      </c>
      <c r="AB114">
        <v>0</v>
      </c>
      <c r="AC114">
        <v>0</v>
      </c>
      <c r="AD114">
        <v>0</v>
      </c>
      <c r="AE114">
        <v>1</v>
      </c>
      <c r="AF114">
        <v>0</v>
      </c>
      <c r="AG114">
        <v>0</v>
      </c>
      <c r="AH114" t="s">
        <v>77</v>
      </c>
      <c r="AI114" t="s">
        <v>76</v>
      </c>
    </row>
    <row r="115" spans="1:35">
      <c r="A115" t="s">
        <v>977</v>
      </c>
      <c r="B115" t="s">
        <v>978</v>
      </c>
      <c r="C115" t="s">
        <v>149</v>
      </c>
      <c r="D115" t="s">
        <v>2704</v>
      </c>
      <c r="E115" t="s">
        <v>979</v>
      </c>
      <c r="F115" t="s">
        <v>980</v>
      </c>
      <c r="G115" t="s">
        <v>981</v>
      </c>
      <c r="H115">
        <v>4</v>
      </c>
      <c r="I115" t="s">
        <v>982</v>
      </c>
      <c r="J115" t="s">
        <v>993</v>
      </c>
      <c r="K115" t="s">
        <v>984</v>
      </c>
      <c r="L115" t="s">
        <v>985</v>
      </c>
      <c r="M115" t="s">
        <v>994</v>
      </c>
      <c r="N115" t="s">
        <v>995</v>
      </c>
      <c r="O115" t="s">
        <v>62</v>
      </c>
      <c r="P115" t="s">
        <v>61</v>
      </c>
      <c r="Q115" t="s">
        <v>62</v>
      </c>
      <c r="R115" t="s">
        <v>76</v>
      </c>
      <c r="S115" t="s">
        <v>77</v>
      </c>
      <c r="T115" t="s">
        <v>61</v>
      </c>
      <c r="U115" t="s">
        <v>971</v>
      </c>
      <c r="V115" t="s">
        <v>72</v>
      </c>
      <c r="W115" t="s">
        <v>62</v>
      </c>
      <c r="X115" t="s">
        <v>73</v>
      </c>
      <c r="Y115" t="s">
        <v>3186</v>
      </c>
      <c r="Z115" t="s">
        <v>3233</v>
      </c>
      <c r="AA115">
        <v>1</v>
      </c>
      <c r="AB115">
        <v>0</v>
      </c>
      <c r="AC115">
        <v>0</v>
      </c>
      <c r="AD115">
        <v>0</v>
      </c>
      <c r="AE115">
        <v>1</v>
      </c>
      <c r="AF115">
        <v>0</v>
      </c>
      <c r="AG115">
        <v>0</v>
      </c>
      <c r="AH115" t="s">
        <v>77</v>
      </c>
      <c r="AI115" t="s">
        <v>76</v>
      </c>
    </row>
    <row r="116" spans="1:35">
      <c r="A116" t="s">
        <v>977</v>
      </c>
      <c r="B116" t="s">
        <v>978</v>
      </c>
      <c r="C116" t="s">
        <v>149</v>
      </c>
      <c r="D116" t="s">
        <v>2704</v>
      </c>
      <c r="E116" t="s">
        <v>979</v>
      </c>
      <c r="F116" t="s">
        <v>980</v>
      </c>
      <c r="G116" t="s">
        <v>981</v>
      </c>
      <c r="H116">
        <v>4</v>
      </c>
      <c r="I116" t="s">
        <v>982</v>
      </c>
      <c r="J116" t="s">
        <v>1001</v>
      </c>
      <c r="K116" t="s">
        <v>984</v>
      </c>
      <c r="L116" t="s">
        <v>985</v>
      </c>
      <c r="M116" t="s">
        <v>1002</v>
      </c>
      <c r="N116" t="s">
        <v>1003</v>
      </c>
      <c r="O116" t="s">
        <v>62</v>
      </c>
      <c r="P116" t="s">
        <v>61</v>
      </c>
      <c r="Q116" t="s">
        <v>62</v>
      </c>
      <c r="R116" t="s">
        <v>76</v>
      </c>
      <c r="S116" t="s">
        <v>77</v>
      </c>
      <c r="T116" t="s">
        <v>61</v>
      </c>
      <c r="U116" t="s">
        <v>971</v>
      </c>
      <c r="V116" t="s">
        <v>72</v>
      </c>
      <c r="W116" t="s">
        <v>62</v>
      </c>
      <c r="X116" t="s">
        <v>73</v>
      </c>
      <c r="Y116" t="s">
        <v>3186</v>
      </c>
      <c r="Z116" t="s">
        <v>3870</v>
      </c>
      <c r="AA116">
        <v>1</v>
      </c>
      <c r="AB116">
        <v>0</v>
      </c>
      <c r="AC116">
        <v>0</v>
      </c>
      <c r="AD116">
        <v>0</v>
      </c>
      <c r="AE116">
        <v>1</v>
      </c>
      <c r="AF116">
        <v>0</v>
      </c>
      <c r="AG116">
        <v>0</v>
      </c>
      <c r="AH116" t="s">
        <v>77</v>
      </c>
      <c r="AI116" t="s">
        <v>76</v>
      </c>
    </row>
    <row r="117" spans="1:35">
      <c r="A117" t="s">
        <v>977</v>
      </c>
      <c r="B117" t="s">
        <v>978</v>
      </c>
      <c r="C117" t="s">
        <v>149</v>
      </c>
      <c r="D117" t="s">
        <v>2704</v>
      </c>
      <c r="E117" t="s">
        <v>979</v>
      </c>
      <c r="F117" t="s">
        <v>980</v>
      </c>
      <c r="G117" t="s">
        <v>981</v>
      </c>
      <c r="H117">
        <v>4</v>
      </c>
      <c r="I117" t="s">
        <v>982</v>
      </c>
      <c r="J117" t="s">
        <v>1009</v>
      </c>
      <c r="K117" t="s">
        <v>984</v>
      </c>
      <c r="L117" t="s">
        <v>985</v>
      </c>
      <c r="M117" t="s">
        <v>958</v>
      </c>
      <c r="N117" t="s">
        <v>1010</v>
      </c>
      <c r="O117" t="s">
        <v>62</v>
      </c>
      <c r="P117" t="s">
        <v>61</v>
      </c>
      <c r="Q117" t="s">
        <v>62</v>
      </c>
      <c r="R117" t="s">
        <v>76</v>
      </c>
      <c r="S117" t="s">
        <v>77</v>
      </c>
      <c r="T117" t="s">
        <v>61</v>
      </c>
      <c r="U117" t="s">
        <v>971</v>
      </c>
      <c r="V117" t="s">
        <v>72</v>
      </c>
      <c r="W117" t="s">
        <v>62</v>
      </c>
      <c r="X117" t="s">
        <v>73</v>
      </c>
      <c r="Y117" t="s">
        <v>3186</v>
      </c>
      <c r="Z117" t="s">
        <v>3860</v>
      </c>
      <c r="AA117">
        <v>1</v>
      </c>
      <c r="AB117">
        <v>0</v>
      </c>
      <c r="AC117">
        <v>0</v>
      </c>
      <c r="AD117">
        <v>0</v>
      </c>
      <c r="AE117">
        <v>1</v>
      </c>
      <c r="AF117">
        <v>0</v>
      </c>
      <c r="AG117">
        <v>0</v>
      </c>
      <c r="AH117" t="s">
        <v>77</v>
      </c>
      <c r="AI117" t="s">
        <v>76</v>
      </c>
    </row>
    <row r="118" spans="1:35">
      <c r="A118" t="s">
        <v>1014</v>
      </c>
      <c r="B118" t="s">
        <v>1015</v>
      </c>
      <c r="C118" t="s">
        <v>51</v>
      </c>
      <c r="D118" t="s">
        <v>51</v>
      </c>
      <c r="E118" t="s">
        <v>1016</v>
      </c>
      <c r="F118" t="s">
        <v>2821</v>
      </c>
      <c r="G118" t="s">
        <v>1018</v>
      </c>
      <c r="H118">
        <v>1</v>
      </c>
      <c r="I118" t="s">
        <v>1019</v>
      </c>
      <c r="J118" t="s">
        <v>1019</v>
      </c>
      <c r="K118" t="s">
        <v>2822</v>
      </c>
      <c r="L118" t="s">
        <v>1021</v>
      </c>
      <c r="M118" t="s">
        <v>1022</v>
      </c>
      <c r="N118" t="s">
        <v>1023</v>
      </c>
      <c r="O118" t="s">
        <v>62</v>
      </c>
      <c r="P118" t="s">
        <v>61</v>
      </c>
      <c r="Q118" t="s">
        <v>62</v>
      </c>
      <c r="R118" t="s">
        <v>76</v>
      </c>
      <c r="S118" t="s">
        <v>77</v>
      </c>
      <c r="T118" t="s">
        <v>61</v>
      </c>
      <c r="U118" t="s">
        <v>971</v>
      </c>
      <c r="V118" t="s">
        <v>72</v>
      </c>
      <c r="W118" t="s">
        <v>62</v>
      </c>
      <c r="X118" t="s">
        <v>73</v>
      </c>
      <c r="Y118" t="s">
        <v>3186</v>
      </c>
      <c r="Z118" t="s">
        <v>3551</v>
      </c>
      <c r="AA118">
        <v>1</v>
      </c>
      <c r="AB118">
        <v>0</v>
      </c>
      <c r="AC118">
        <v>0</v>
      </c>
      <c r="AD118">
        <v>0</v>
      </c>
      <c r="AE118">
        <v>1</v>
      </c>
      <c r="AF118">
        <v>0</v>
      </c>
      <c r="AG118">
        <v>0</v>
      </c>
      <c r="AH118" t="s">
        <v>77</v>
      </c>
      <c r="AI118" t="s">
        <v>76</v>
      </c>
    </row>
    <row r="119" spans="1:35">
      <c r="A119" t="s">
        <v>1014</v>
      </c>
      <c r="B119" t="s">
        <v>1015</v>
      </c>
      <c r="C119" t="s">
        <v>80</v>
      </c>
      <c r="D119" t="s">
        <v>80</v>
      </c>
      <c r="E119" t="s">
        <v>1028</v>
      </c>
      <c r="F119" t="s">
        <v>1029</v>
      </c>
      <c r="G119">
        <v>3021209</v>
      </c>
      <c r="H119">
        <v>1</v>
      </c>
      <c r="I119" t="s">
        <v>1030</v>
      </c>
      <c r="J119" t="s">
        <v>1030</v>
      </c>
      <c r="K119" t="s">
        <v>2823</v>
      </c>
      <c r="L119" t="s">
        <v>1032</v>
      </c>
      <c r="M119" t="s">
        <v>1033</v>
      </c>
      <c r="N119" t="s">
        <v>1034</v>
      </c>
      <c r="O119" t="s">
        <v>62</v>
      </c>
      <c r="P119" t="s">
        <v>61</v>
      </c>
      <c r="Q119" t="s">
        <v>62</v>
      </c>
      <c r="R119" t="s">
        <v>76</v>
      </c>
      <c r="S119" t="s">
        <v>64</v>
      </c>
      <c r="T119" t="s">
        <v>61</v>
      </c>
      <c r="U119" t="s">
        <v>1036</v>
      </c>
      <c r="V119" t="s">
        <v>72</v>
      </c>
      <c r="W119" t="s">
        <v>62</v>
      </c>
      <c r="X119" t="s">
        <v>73</v>
      </c>
      <c r="Y119" t="s">
        <v>3186</v>
      </c>
      <c r="Z119" t="s">
        <v>3425</v>
      </c>
      <c r="AA119">
        <v>1</v>
      </c>
      <c r="AB119">
        <v>0</v>
      </c>
      <c r="AC119">
        <v>0</v>
      </c>
      <c r="AD119">
        <v>0</v>
      </c>
      <c r="AE119">
        <v>1</v>
      </c>
      <c r="AF119">
        <v>0</v>
      </c>
      <c r="AG119">
        <v>1</v>
      </c>
      <c r="AH119" t="s">
        <v>64</v>
      </c>
      <c r="AI119" t="s">
        <v>76</v>
      </c>
    </row>
    <row r="120" spans="1:35">
      <c r="A120" t="s">
        <v>1014</v>
      </c>
      <c r="B120" t="s">
        <v>1015</v>
      </c>
      <c r="C120" t="s">
        <v>80</v>
      </c>
      <c r="D120" t="s">
        <v>80</v>
      </c>
      <c r="E120" t="s">
        <v>1028</v>
      </c>
      <c r="F120" t="s">
        <v>1029</v>
      </c>
      <c r="G120">
        <v>3021209</v>
      </c>
      <c r="H120">
        <v>1</v>
      </c>
      <c r="I120" t="s">
        <v>1030</v>
      </c>
      <c r="J120" t="s">
        <v>1030</v>
      </c>
      <c r="K120" t="s">
        <v>2823</v>
      </c>
      <c r="L120" t="s">
        <v>1032</v>
      </c>
      <c r="M120" t="s">
        <v>1033</v>
      </c>
      <c r="N120" t="s">
        <v>1034</v>
      </c>
      <c r="O120" t="s">
        <v>62</v>
      </c>
      <c r="P120" t="s">
        <v>61</v>
      </c>
      <c r="Q120" t="s">
        <v>62</v>
      </c>
      <c r="R120" t="s">
        <v>4133</v>
      </c>
      <c r="S120" t="s">
        <v>64</v>
      </c>
      <c r="T120" t="s">
        <v>61</v>
      </c>
      <c r="U120" t="s">
        <v>1036</v>
      </c>
      <c r="V120" t="s">
        <v>72</v>
      </c>
      <c r="W120" t="s">
        <v>62</v>
      </c>
      <c r="X120" t="s">
        <v>73</v>
      </c>
      <c r="Y120" t="s">
        <v>3186</v>
      </c>
      <c r="Z120" t="s">
        <v>3425</v>
      </c>
      <c r="AA120">
        <v>1</v>
      </c>
      <c r="AB120">
        <v>0</v>
      </c>
      <c r="AC120">
        <v>0</v>
      </c>
      <c r="AD120">
        <v>0</v>
      </c>
      <c r="AE120">
        <v>1</v>
      </c>
      <c r="AF120">
        <v>0</v>
      </c>
      <c r="AG120">
        <v>1</v>
      </c>
      <c r="AH120" t="s">
        <v>64</v>
      </c>
      <c r="AI120" t="s">
        <v>4119</v>
      </c>
    </row>
    <row r="121" spans="1:35">
      <c r="A121" t="s">
        <v>1014</v>
      </c>
      <c r="B121" t="s">
        <v>1015</v>
      </c>
      <c r="C121" t="s">
        <v>80</v>
      </c>
      <c r="D121" t="s">
        <v>80</v>
      </c>
      <c r="E121" t="s">
        <v>1028</v>
      </c>
      <c r="F121" t="s">
        <v>1029</v>
      </c>
      <c r="G121">
        <v>3021209</v>
      </c>
      <c r="H121">
        <v>1</v>
      </c>
      <c r="I121" t="s">
        <v>1030</v>
      </c>
      <c r="J121" t="s">
        <v>1030</v>
      </c>
      <c r="K121" t="s">
        <v>2823</v>
      </c>
      <c r="L121" t="s">
        <v>1032</v>
      </c>
      <c r="M121" t="s">
        <v>1033</v>
      </c>
      <c r="N121" t="s">
        <v>1034</v>
      </c>
      <c r="O121" t="s">
        <v>62</v>
      </c>
      <c r="P121" t="s">
        <v>61</v>
      </c>
      <c r="Q121" t="s">
        <v>62</v>
      </c>
      <c r="R121" t="s">
        <v>4138</v>
      </c>
      <c r="S121" t="s">
        <v>64</v>
      </c>
      <c r="T121" t="s">
        <v>61</v>
      </c>
      <c r="U121" t="s">
        <v>1036</v>
      </c>
      <c r="V121" t="s">
        <v>72</v>
      </c>
      <c r="W121" t="s">
        <v>62</v>
      </c>
      <c r="X121" t="s">
        <v>73</v>
      </c>
      <c r="Y121" t="s">
        <v>3186</v>
      </c>
      <c r="Z121" t="s">
        <v>3425</v>
      </c>
      <c r="AA121">
        <v>1</v>
      </c>
      <c r="AB121">
        <v>0</v>
      </c>
      <c r="AC121">
        <v>0</v>
      </c>
      <c r="AD121">
        <v>0</v>
      </c>
      <c r="AE121">
        <v>1</v>
      </c>
      <c r="AF121">
        <v>0</v>
      </c>
      <c r="AG121">
        <v>1</v>
      </c>
      <c r="AH121" t="s">
        <v>64</v>
      </c>
      <c r="AI121" t="s">
        <v>4122</v>
      </c>
    </row>
    <row r="122" spans="1:35">
      <c r="A122" t="s">
        <v>1014</v>
      </c>
      <c r="B122" t="s">
        <v>1015</v>
      </c>
      <c r="C122" t="s">
        <v>149</v>
      </c>
      <c r="D122" t="s">
        <v>2704</v>
      </c>
      <c r="E122" t="s">
        <v>1044</v>
      </c>
      <c r="F122" t="s">
        <v>1045</v>
      </c>
      <c r="G122" t="s">
        <v>1046</v>
      </c>
      <c r="H122">
        <v>1</v>
      </c>
      <c r="I122" t="s">
        <v>1047</v>
      </c>
      <c r="J122" t="s">
        <v>1047</v>
      </c>
      <c r="K122" t="s">
        <v>2827</v>
      </c>
      <c r="L122" t="s">
        <v>1049</v>
      </c>
      <c r="M122" t="s">
        <v>1050</v>
      </c>
      <c r="N122" t="s">
        <v>1051</v>
      </c>
      <c r="O122" t="s">
        <v>102</v>
      </c>
      <c r="P122" t="s">
        <v>61</v>
      </c>
      <c r="Q122" t="s">
        <v>62</v>
      </c>
      <c r="R122" t="s">
        <v>76</v>
      </c>
      <c r="S122" t="s">
        <v>64</v>
      </c>
      <c r="T122" t="s">
        <v>62</v>
      </c>
      <c r="U122" t="s">
        <v>1052</v>
      </c>
      <c r="V122" t="s">
        <v>162</v>
      </c>
      <c r="W122" t="s">
        <v>62</v>
      </c>
      <c r="X122" t="s">
        <v>73</v>
      </c>
      <c r="Y122" t="s">
        <v>3186</v>
      </c>
      <c r="Z122" t="s">
        <v>3773</v>
      </c>
      <c r="AA122">
        <v>0</v>
      </c>
      <c r="AB122">
        <v>1</v>
      </c>
      <c r="AC122">
        <v>0</v>
      </c>
      <c r="AD122">
        <v>0</v>
      </c>
      <c r="AE122">
        <v>1</v>
      </c>
      <c r="AF122">
        <v>1</v>
      </c>
      <c r="AG122">
        <v>1</v>
      </c>
      <c r="AH122" t="s">
        <v>64</v>
      </c>
      <c r="AI122" t="s">
        <v>76</v>
      </c>
    </row>
    <row r="123" spans="1:35">
      <c r="A123" t="s">
        <v>1014</v>
      </c>
      <c r="B123" t="s">
        <v>1015</v>
      </c>
      <c r="C123" t="s">
        <v>149</v>
      </c>
      <c r="D123" t="s">
        <v>2704</v>
      </c>
      <c r="E123" t="s">
        <v>1044</v>
      </c>
      <c r="F123" t="s">
        <v>1045</v>
      </c>
      <c r="G123" t="s">
        <v>1046</v>
      </c>
      <c r="H123">
        <v>1</v>
      </c>
      <c r="I123" t="s">
        <v>1047</v>
      </c>
      <c r="J123" t="s">
        <v>1047</v>
      </c>
      <c r="K123" t="s">
        <v>2827</v>
      </c>
      <c r="L123" t="s">
        <v>1049</v>
      </c>
      <c r="M123" t="s">
        <v>1050</v>
      </c>
      <c r="N123" t="s">
        <v>1051</v>
      </c>
      <c r="O123" t="s">
        <v>102</v>
      </c>
      <c r="P123" t="s">
        <v>61</v>
      </c>
      <c r="Q123" t="s">
        <v>62</v>
      </c>
      <c r="R123" t="s">
        <v>4136</v>
      </c>
      <c r="S123" t="s">
        <v>64</v>
      </c>
      <c r="T123" t="s">
        <v>62</v>
      </c>
      <c r="U123" t="s">
        <v>1052</v>
      </c>
      <c r="V123" t="s">
        <v>162</v>
      </c>
      <c r="W123" t="s">
        <v>62</v>
      </c>
      <c r="X123" t="s">
        <v>73</v>
      </c>
      <c r="Y123" t="s">
        <v>3186</v>
      </c>
      <c r="Z123" t="s">
        <v>3773</v>
      </c>
      <c r="AA123">
        <v>0</v>
      </c>
      <c r="AB123">
        <v>1</v>
      </c>
      <c r="AC123">
        <v>0</v>
      </c>
      <c r="AD123">
        <v>0</v>
      </c>
      <c r="AE123">
        <v>1</v>
      </c>
      <c r="AF123">
        <v>1</v>
      </c>
      <c r="AG123">
        <v>1</v>
      </c>
      <c r="AH123" t="s">
        <v>64</v>
      </c>
      <c r="AI123" t="s">
        <v>2417</v>
      </c>
    </row>
    <row r="124" spans="1:35">
      <c r="A124" t="s">
        <v>1014</v>
      </c>
      <c r="B124" t="s">
        <v>1015</v>
      </c>
      <c r="C124" t="s">
        <v>149</v>
      </c>
      <c r="D124" t="s">
        <v>2704</v>
      </c>
      <c r="E124" t="s">
        <v>1044</v>
      </c>
      <c r="F124" t="s">
        <v>1045</v>
      </c>
      <c r="G124" t="s">
        <v>1046</v>
      </c>
      <c r="H124">
        <v>1</v>
      </c>
      <c r="I124" t="s">
        <v>1047</v>
      </c>
      <c r="J124" t="s">
        <v>1047</v>
      </c>
      <c r="K124" t="s">
        <v>2827</v>
      </c>
      <c r="L124" t="s">
        <v>1049</v>
      </c>
      <c r="M124" t="s">
        <v>1050</v>
      </c>
      <c r="N124" t="s">
        <v>1051</v>
      </c>
      <c r="O124" t="s">
        <v>102</v>
      </c>
      <c r="P124" t="s">
        <v>61</v>
      </c>
      <c r="Q124" t="s">
        <v>62</v>
      </c>
      <c r="R124" t="s">
        <v>4139</v>
      </c>
      <c r="S124" t="s">
        <v>64</v>
      </c>
      <c r="T124" t="s">
        <v>62</v>
      </c>
      <c r="U124" t="s">
        <v>1052</v>
      </c>
      <c r="V124" t="s">
        <v>162</v>
      </c>
      <c r="W124" t="s">
        <v>62</v>
      </c>
      <c r="X124" t="s">
        <v>73</v>
      </c>
      <c r="Y124" t="s">
        <v>3186</v>
      </c>
      <c r="Z124" t="s">
        <v>3773</v>
      </c>
      <c r="AA124">
        <v>0</v>
      </c>
      <c r="AB124">
        <v>1</v>
      </c>
      <c r="AC124">
        <v>0</v>
      </c>
      <c r="AD124">
        <v>0</v>
      </c>
      <c r="AE124">
        <v>1</v>
      </c>
      <c r="AF124">
        <v>1</v>
      </c>
      <c r="AG124">
        <v>1</v>
      </c>
      <c r="AH124" t="s">
        <v>64</v>
      </c>
      <c r="AI124" t="s">
        <v>4121</v>
      </c>
    </row>
    <row r="125" spans="1:35">
      <c r="A125" t="s">
        <v>1014</v>
      </c>
      <c r="B125" t="s">
        <v>1015</v>
      </c>
      <c r="C125" t="s">
        <v>149</v>
      </c>
      <c r="D125" t="s">
        <v>2704</v>
      </c>
      <c r="E125" t="s">
        <v>1060</v>
      </c>
      <c r="F125" t="s">
        <v>1061</v>
      </c>
      <c r="G125" t="s">
        <v>1062</v>
      </c>
      <c r="H125">
        <v>1</v>
      </c>
      <c r="I125" t="s">
        <v>1047</v>
      </c>
      <c r="J125" t="s">
        <v>1047</v>
      </c>
      <c r="K125" t="s">
        <v>4045</v>
      </c>
      <c r="L125" t="s">
        <v>1064</v>
      </c>
      <c r="M125" t="s">
        <v>1050</v>
      </c>
      <c r="N125" t="s">
        <v>1065</v>
      </c>
      <c r="O125" t="s">
        <v>61</v>
      </c>
      <c r="P125" t="s">
        <v>61</v>
      </c>
      <c r="Q125" t="s">
        <v>62</v>
      </c>
      <c r="R125" t="s">
        <v>76</v>
      </c>
      <c r="S125" t="s">
        <v>64</v>
      </c>
      <c r="T125" t="s">
        <v>62</v>
      </c>
      <c r="U125" t="s">
        <v>1067</v>
      </c>
      <c r="V125" t="s">
        <v>66</v>
      </c>
      <c r="W125" t="s">
        <v>61</v>
      </c>
      <c r="X125" t="s">
        <v>506</v>
      </c>
      <c r="Y125" t="s">
        <v>3186</v>
      </c>
      <c r="Z125" t="s">
        <v>3234</v>
      </c>
      <c r="AA125">
        <v>0</v>
      </c>
      <c r="AB125">
        <v>0</v>
      </c>
      <c r="AC125">
        <v>1</v>
      </c>
      <c r="AD125">
        <v>0</v>
      </c>
      <c r="AE125">
        <v>1</v>
      </c>
      <c r="AF125">
        <v>1</v>
      </c>
      <c r="AG125">
        <v>1</v>
      </c>
      <c r="AH125" t="s">
        <v>64</v>
      </c>
      <c r="AI125" t="s">
        <v>76</v>
      </c>
    </row>
    <row r="126" spans="1:35">
      <c r="A126" t="s">
        <v>1014</v>
      </c>
      <c r="B126" t="s">
        <v>1015</v>
      </c>
      <c r="C126" t="s">
        <v>149</v>
      </c>
      <c r="D126" t="s">
        <v>2704</v>
      </c>
      <c r="E126" t="s">
        <v>1060</v>
      </c>
      <c r="F126" t="s">
        <v>1061</v>
      </c>
      <c r="G126" t="s">
        <v>1062</v>
      </c>
      <c r="H126">
        <v>1</v>
      </c>
      <c r="I126" t="s">
        <v>1047</v>
      </c>
      <c r="J126" t="s">
        <v>1047</v>
      </c>
      <c r="K126" t="s">
        <v>4045</v>
      </c>
      <c r="L126" t="s">
        <v>1064</v>
      </c>
      <c r="M126" t="s">
        <v>1050</v>
      </c>
      <c r="N126" t="s">
        <v>1065</v>
      </c>
      <c r="O126" t="s">
        <v>61</v>
      </c>
      <c r="P126" t="s">
        <v>61</v>
      </c>
      <c r="Q126" t="s">
        <v>62</v>
      </c>
      <c r="R126" t="s">
        <v>4136</v>
      </c>
      <c r="S126" t="s">
        <v>64</v>
      </c>
      <c r="T126" t="s">
        <v>62</v>
      </c>
      <c r="U126" t="s">
        <v>1067</v>
      </c>
      <c r="V126" t="s">
        <v>66</v>
      </c>
      <c r="W126" t="s">
        <v>61</v>
      </c>
      <c r="X126" t="s">
        <v>506</v>
      </c>
      <c r="Y126" t="s">
        <v>3186</v>
      </c>
      <c r="Z126" t="s">
        <v>3234</v>
      </c>
      <c r="AA126">
        <v>0</v>
      </c>
      <c r="AB126">
        <v>0</v>
      </c>
      <c r="AC126">
        <v>1</v>
      </c>
      <c r="AD126">
        <v>0</v>
      </c>
      <c r="AE126">
        <v>1</v>
      </c>
      <c r="AF126">
        <v>1</v>
      </c>
      <c r="AG126">
        <v>1</v>
      </c>
      <c r="AH126" t="s">
        <v>64</v>
      </c>
      <c r="AI126" t="s">
        <v>2417</v>
      </c>
    </row>
    <row r="127" spans="1:35">
      <c r="A127" t="s">
        <v>1014</v>
      </c>
      <c r="B127" t="s">
        <v>1015</v>
      </c>
      <c r="C127" t="s">
        <v>149</v>
      </c>
      <c r="D127" t="s">
        <v>2704</v>
      </c>
      <c r="E127" t="s">
        <v>1060</v>
      </c>
      <c r="F127" t="s">
        <v>1061</v>
      </c>
      <c r="G127" t="s">
        <v>1062</v>
      </c>
      <c r="H127">
        <v>1</v>
      </c>
      <c r="I127" t="s">
        <v>1047</v>
      </c>
      <c r="J127" t="s">
        <v>1047</v>
      </c>
      <c r="K127" t="s">
        <v>4045</v>
      </c>
      <c r="L127" t="s">
        <v>1064</v>
      </c>
      <c r="M127" t="s">
        <v>1050</v>
      </c>
      <c r="N127" t="s">
        <v>1065</v>
      </c>
      <c r="O127" t="s">
        <v>61</v>
      </c>
      <c r="P127" t="s">
        <v>61</v>
      </c>
      <c r="Q127" t="s">
        <v>62</v>
      </c>
      <c r="R127" t="s">
        <v>4133</v>
      </c>
      <c r="S127" t="s">
        <v>64</v>
      </c>
      <c r="T127" t="s">
        <v>62</v>
      </c>
      <c r="U127" t="s">
        <v>1067</v>
      </c>
      <c r="V127" t="s">
        <v>66</v>
      </c>
      <c r="W127" t="s">
        <v>61</v>
      </c>
      <c r="X127" t="s">
        <v>506</v>
      </c>
      <c r="Y127" t="s">
        <v>3186</v>
      </c>
      <c r="Z127" t="s">
        <v>3234</v>
      </c>
      <c r="AA127">
        <v>0</v>
      </c>
      <c r="AB127">
        <v>0</v>
      </c>
      <c r="AC127">
        <v>1</v>
      </c>
      <c r="AD127">
        <v>0</v>
      </c>
      <c r="AE127">
        <v>1</v>
      </c>
      <c r="AF127">
        <v>1</v>
      </c>
      <c r="AG127">
        <v>1</v>
      </c>
      <c r="AH127" t="s">
        <v>64</v>
      </c>
      <c r="AI127" t="s">
        <v>4119</v>
      </c>
    </row>
    <row r="128" spans="1:35">
      <c r="A128" t="s">
        <v>1014</v>
      </c>
      <c r="B128" t="s">
        <v>1015</v>
      </c>
      <c r="C128" t="s">
        <v>149</v>
      </c>
      <c r="D128" t="s">
        <v>2704</v>
      </c>
      <c r="E128" t="s">
        <v>1060</v>
      </c>
      <c r="F128" t="s">
        <v>1061</v>
      </c>
      <c r="G128" t="s">
        <v>1062</v>
      </c>
      <c r="H128">
        <v>1</v>
      </c>
      <c r="I128" t="s">
        <v>1047</v>
      </c>
      <c r="J128" t="s">
        <v>1047</v>
      </c>
      <c r="K128" t="s">
        <v>4045</v>
      </c>
      <c r="L128" t="s">
        <v>1064</v>
      </c>
      <c r="M128" t="s">
        <v>1050</v>
      </c>
      <c r="N128" t="s">
        <v>1065</v>
      </c>
      <c r="O128" t="s">
        <v>61</v>
      </c>
      <c r="P128" t="s">
        <v>61</v>
      </c>
      <c r="Q128" t="s">
        <v>62</v>
      </c>
      <c r="R128" t="s">
        <v>4139</v>
      </c>
      <c r="S128" t="s">
        <v>64</v>
      </c>
      <c r="T128" t="s">
        <v>62</v>
      </c>
      <c r="U128" t="s">
        <v>1067</v>
      </c>
      <c r="V128" t="s">
        <v>66</v>
      </c>
      <c r="W128" t="s">
        <v>61</v>
      </c>
      <c r="X128" t="s">
        <v>506</v>
      </c>
      <c r="Y128" t="s">
        <v>3186</v>
      </c>
      <c r="Z128" t="s">
        <v>3234</v>
      </c>
      <c r="AA128">
        <v>0</v>
      </c>
      <c r="AB128">
        <v>0</v>
      </c>
      <c r="AC128">
        <v>1</v>
      </c>
      <c r="AD128">
        <v>0</v>
      </c>
      <c r="AE128">
        <v>1</v>
      </c>
      <c r="AF128">
        <v>1</v>
      </c>
      <c r="AG128">
        <v>1</v>
      </c>
      <c r="AH128" t="s">
        <v>64</v>
      </c>
      <c r="AI128" t="s">
        <v>4121</v>
      </c>
    </row>
    <row r="129" spans="1:35">
      <c r="A129" t="s">
        <v>1014</v>
      </c>
      <c r="B129" t="s">
        <v>1015</v>
      </c>
      <c r="C129" t="s">
        <v>149</v>
      </c>
      <c r="D129" t="s">
        <v>2704</v>
      </c>
      <c r="E129" t="s">
        <v>1060</v>
      </c>
      <c r="F129" t="s">
        <v>1061</v>
      </c>
      <c r="G129" t="s">
        <v>1062</v>
      </c>
      <c r="H129">
        <v>1</v>
      </c>
      <c r="I129" t="s">
        <v>1047</v>
      </c>
      <c r="J129" t="s">
        <v>1047</v>
      </c>
      <c r="K129" t="s">
        <v>4045</v>
      </c>
      <c r="L129" t="s">
        <v>1064</v>
      </c>
      <c r="M129" t="s">
        <v>1050</v>
      </c>
      <c r="N129" t="s">
        <v>1065</v>
      </c>
      <c r="O129" t="s">
        <v>61</v>
      </c>
      <c r="P129" t="s">
        <v>61</v>
      </c>
      <c r="Q129" t="s">
        <v>62</v>
      </c>
      <c r="R129" t="s">
        <v>4138</v>
      </c>
      <c r="S129" t="s">
        <v>64</v>
      </c>
      <c r="T129" t="s">
        <v>62</v>
      </c>
      <c r="U129" t="s">
        <v>1067</v>
      </c>
      <c r="V129" t="s">
        <v>66</v>
      </c>
      <c r="W129" t="s">
        <v>61</v>
      </c>
      <c r="X129" t="s">
        <v>506</v>
      </c>
      <c r="Y129" t="s">
        <v>3186</v>
      </c>
      <c r="Z129" t="s">
        <v>3234</v>
      </c>
      <c r="AA129">
        <v>0</v>
      </c>
      <c r="AB129">
        <v>0</v>
      </c>
      <c r="AC129">
        <v>1</v>
      </c>
      <c r="AD129">
        <v>0</v>
      </c>
      <c r="AE129">
        <v>1</v>
      </c>
      <c r="AF129">
        <v>1</v>
      </c>
      <c r="AG129">
        <v>1</v>
      </c>
      <c r="AH129" t="s">
        <v>64</v>
      </c>
      <c r="AI129" t="s">
        <v>4122</v>
      </c>
    </row>
    <row r="130" spans="1:35">
      <c r="A130" t="s">
        <v>1014</v>
      </c>
      <c r="B130" t="s">
        <v>1015</v>
      </c>
      <c r="C130" t="s">
        <v>149</v>
      </c>
      <c r="D130" t="s">
        <v>2704</v>
      </c>
      <c r="E130" t="s">
        <v>1060</v>
      </c>
      <c r="F130" t="s">
        <v>1061</v>
      </c>
      <c r="G130" t="s">
        <v>1062</v>
      </c>
      <c r="H130">
        <v>1</v>
      </c>
      <c r="I130" t="s">
        <v>1047</v>
      </c>
      <c r="J130" t="s">
        <v>1047</v>
      </c>
      <c r="K130" t="s">
        <v>4045</v>
      </c>
      <c r="L130" t="s">
        <v>1064</v>
      </c>
      <c r="M130" t="s">
        <v>1050</v>
      </c>
      <c r="N130" t="s">
        <v>1065</v>
      </c>
      <c r="O130" t="s">
        <v>61</v>
      </c>
      <c r="P130" t="s">
        <v>61</v>
      </c>
      <c r="Q130" t="s">
        <v>62</v>
      </c>
      <c r="R130" t="s">
        <v>4137</v>
      </c>
      <c r="S130" t="s">
        <v>64</v>
      </c>
      <c r="T130" t="s">
        <v>62</v>
      </c>
      <c r="U130" t="s">
        <v>1067</v>
      </c>
      <c r="V130" t="s">
        <v>66</v>
      </c>
      <c r="W130" t="s">
        <v>61</v>
      </c>
      <c r="X130" t="s">
        <v>506</v>
      </c>
      <c r="Y130" t="s">
        <v>3186</v>
      </c>
      <c r="Z130" t="s">
        <v>3234</v>
      </c>
      <c r="AA130">
        <v>0</v>
      </c>
      <c r="AB130">
        <v>0</v>
      </c>
      <c r="AC130">
        <v>1</v>
      </c>
      <c r="AD130">
        <v>0</v>
      </c>
      <c r="AE130">
        <v>1</v>
      </c>
      <c r="AF130">
        <v>1</v>
      </c>
      <c r="AG130">
        <v>1</v>
      </c>
      <c r="AH130" t="s">
        <v>64</v>
      </c>
      <c r="AI130" t="s">
        <v>4022</v>
      </c>
    </row>
    <row r="131" spans="1:35">
      <c r="A131" t="s">
        <v>1014</v>
      </c>
      <c r="B131" t="s">
        <v>1015</v>
      </c>
      <c r="C131" t="s">
        <v>149</v>
      </c>
      <c r="D131" t="s">
        <v>2704</v>
      </c>
      <c r="E131" t="s">
        <v>1060</v>
      </c>
      <c r="F131" t="s">
        <v>1061</v>
      </c>
      <c r="G131" t="s">
        <v>1062</v>
      </c>
      <c r="H131">
        <v>1</v>
      </c>
      <c r="I131" t="s">
        <v>1047</v>
      </c>
      <c r="J131" t="s">
        <v>1047</v>
      </c>
      <c r="K131" t="s">
        <v>4045</v>
      </c>
      <c r="L131" t="s">
        <v>1064</v>
      </c>
      <c r="M131" t="s">
        <v>1050</v>
      </c>
      <c r="N131" t="s">
        <v>1065</v>
      </c>
      <c r="O131" t="s">
        <v>61</v>
      </c>
      <c r="P131" t="s">
        <v>61</v>
      </c>
      <c r="Q131" t="s">
        <v>62</v>
      </c>
      <c r="R131" t="s">
        <v>4141</v>
      </c>
      <c r="S131" t="s">
        <v>64</v>
      </c>
      <c r="T131" t="s">
        <v>62</v>
      </c>
      <c r="U131" t="s">
        <v>1067</v>
      </c>
      <c r="V131" t="s">
        <v>66</v>
      </c>
      <c r="W131" t="s">
        <v>61</v>
      </c>
      <c r="X131" t="s">
        <v>506</v>
      </c>
      <c r="Y131" t="s">
        <v>3186</v>
      </c>
      <c r="Z131" t="s">
        <v>3234</v>
      </c>
      <c r="AA131">
        <v>0</v>
      </c>
      <c r="AB131">
        <v>0</v>
      </c>
      <c r="AC131">
        <v>1</v>
      </c>
      <c r="AD131">
        <v>0</v>
      </c>
      <c r="AE131">
        <v>1</v>
      </c>
      <c r="AF131">
        <v>1</v>
      </c>
      <c r="AG131">
        <v>1</v>
      </c>
      <c r="AH131" t="s">
        <v>64</v>
      </c>
      <c r="AI131" t="s">
        <v>4124</v>
      </c>
    </row>
    <row r="132" spans="1:35">
      <c r="A132" t="s">
        <v>1070</v>
      </c>
      <c r="B132" t="s">
        <v>1071</v>
      </c>
      <c r="C132" t="s">
        <v>51</v>
      </c>
      <c r="D132" t="s">
        <v>51</v>
      </c>
      <c r="E132" t="s">
        <v>1072</v>
      </c>
      <c r="F132" t="s">
        <v>1073</v>
      </c>
      <c r="G132" t="s">
        <v>1074</v>
      </c>
      <c r="H132">
        <v>1</v>
      </c>
      <c r="I132" t="s">
        <v>1075</v>
      </c>
      <c r="J132" t="s">
        <v>1075</v>
      </c>
      <c r="K132" t="s">
        <v>2831</v>
      </c>
      <c r="L132" t="s">
        <v>1077</v>
      </c>
      <c r="M132" t="s">
        <v>517</v>
      </c>
      <c r="N132" t="s">
        <v>1078</v>
      </c>
      <c r="O132" t="s">
        <v>62</v>
      </c>
      <c r="P132" t="s">
        <v>61</v>
      </c>
      <c r="Q132" t="s">
        <v>62</v>
      </c>
      <c r="R132" t="s">
        <v>76</v>
      </c>
      <c r="S132" t="s">
        <v>77</v>
      </c>
      <c r="T132" t="s">
        <v>61</v>
      </c>
      <c r="U132" t="s">
        <v>971</v>
      </c>
      <c r="V132" t="s">
        <v>72</v>
      </c>
      <c r="W132" t="s">
        <v>62</v>
      </c>
      <c r="X132" t="s">
        <v>73</v>
      </c>
      <c r="Y132" t="s">
        <v>3186</v>
      </c>
      <c r="Z132" t="s">
        <v>3235</v>
      </c>
      <c r="AA132">
        <v>1</v>
      </c>
      <c r="AB132">
        <v>0</v>
      </c>
      <c r="AC132">
        <v>0</v>
      </c>
      <c r="AD132">
        <v>0</v>
      </c>
      <c r="AE132">
        <v>1</v>
      </c>
      <c r="AF132">
        <v>0</v>
      </c>
      <c r="AG132">
        <v>0</v>
      </c>
      <c r="AH132" t="s">
        <v>77</v>
      </c>
      <c r="AI132" t="s">
        <v>76</v>
      </c>
    </row>
    <row r="133" spans="1:35">
      <c r="A133" t="s">
        <v>1070</v>
      </c>
      <c r="B133" t="s">
        <v>1071</v>
      </c>
      <c r="C133" t="s">
        <v>51</v>
      </c>
      <c r="D133" t="s">
        <v>51</v>
      </c>
      <c r="E133" t="s">
        <v>1082</v>
      </c>
      <c r="F133" t="s">
        <v>1083</v>
      </c>
      <c r="G133" t="s">
        <v>1084</v>
      </c>
      <c r="H133">
        <v>1</v>
      </c>
      <c r="I133" t="s">
        <v>1085</v>
      </c>
      <c r="J133" t="s">
        <v>1085</v>
      </c>
      <c r="K133" t="s">
        <v>2832</v>
      </c>
      <c r="L133" t="s">
        <v>1087</v>
      </c>
      <c r="M133" t="s">
        <v>1088</v>
      </c>
      <c r="N133" t="s">
        <v>1089</v>
      </c>
      <c r="O133" t="s">
        <v>62</v>
      </c>
      <c r="P133" t="s">
        <v>61</v>
      </c>
      <c r="Q133" t="s">
        <v>62</v>
      </c>
      <c r="R133" t="s">
        <v>76</v>
      </c>
      <c r="S133" t="s">
        <v>77</v>
      </c>
      <c r="T133" t="s">
        <v>61</v>
      </c>
      <c r="U133" t="s">
        <v>971</v>
      </c>
      <c r="V133" t="s">
        <v>72</v>
      </c>
      <c r="W133" t="s">
        <v>62</v>
      </c>
      <c r="X133" t="s">
        <v>73</v>
      </c>
      <c r="Y133" t="s">
        <v>3186</v>
      </c>
      <c r="Z133" t="s">
        <v>3390</v>
      </c>
      <c r="AA133">
        <v>1</v>
      </c>
      <c r="AB133">
        <v>0</v>
      </c>
      <c r="AC133">
        <v>0</v>
      </c>
      <c r="AD133">
        <v>0</v>
      </c>
      <c r="AE133">
        <v>1</v>
      </c>
      <c r="AF133">
        <v>0</v>
      </c>
      <c r="AG133">
        <v>0</v>
      </c>
      <c r="AH133" t="s">
        <v>77</v>
      </c>
      <c r="AI133" t="s">
        <v>76</v>
      </c>
    </row>
    <row r="134" spans="1:35">
      <c r="A134" t="s">
        <v>1070</v>
      </c>
      <c r="B134" t="s">
        <v>1071</v>
      </c>
      <c r="C134" t="s">
        <v>114</v>
      </c>
      <c r="D134" t="s">
        <v>2694</v>
      </c>
      <c r="E134" t="s">
        <v>1097</v>
      </c>
      <c r="F134" t="s">
        <v>1098</v>
      </c>
      <c r="G134" t="s">
        <v>1099</v>
      </c>
      <c r="H134">
        <v>1</v>
      </c>
      <c r="I134" t="s">
        <v>1100</v>
      </c>
      <c r="J134" t="s">
        <v>1100</v>
      </c>
      <c r="K134" t="s">
        <v>2834</v>
      </c>
      <c r="L134" t="s">
        <v>1102</v>
      </c>
      <c r="M134" t="s">
        <v>1103</v>
      </c>
      <c r="N134" t="s">
        <v>1104</v>
      </c>
      <c r="O134" t="s">
        <v>62</v>
      </c>
      <c r="P134" t="s">
        <v>61</v>
      </c>
      <c r="Q134" t="s">
        <v>62</v>
      </c>
      <c r="R134" t="s">
        <v>76</v>
      </c>
      <c r="S134" t="s">
        <v>77</v>
      </c>
      <c r="T134" t="s">
        <v>61</v>
      </c>
      <c r="U134" t="s">
        <v>1106</v>
      </c>
      <c r="V134" t="s">
        <v>72</v>
      </c>
      <c r="W134" t="s">
        <v>62</v>
      </c>
      <c r="X134" t="s">
        <v>73</v>
      </c>
      <c r="Y134" t="s">
        <v>3186</v>
      </c>
      <c r="Z134" t="s">
        <v>3761</v>
      </c>
      <c r="AA134">
        <v>1</v>
      </c>
      <c r="AB134">
        <v>0</v>
      </c>
      <c r="AC134">
        <v>0</v>
      </c>
      <c r="AD134">
        <v>0</v>
      </c>
      <c r="AE134">
        <v>1</v>
      </c>
      <c r="AF134">
        <v>0</v>
      </c>
      <c r="AG134">
        <v>0</v>
      </c>
      <c r="AH134" t="s">
        <v>77</v>
      </c>
      <c r="AI134" t="s">
        <v>76</v>
      </c>
    </row>
    <row r="135" spans="1:35">
      <c r="A135" t="s">
        <v>1112</v>
      </c>
      <c r="B135" t="s">
        <v>1113</v>
      </c>
      <c r="C135" t="s">
        <v>51</v>
      </c>
      <c r="D135" t="s">
        <v>51</v>
      </c>
      <c r="E135" t="s">
        <v>1114</v>
      </c>
      <c r="F135" t="s">
        <v>1115</v>
      </c>
      <c r="G135" t="s">
        <v>1116</v>
      </c>
      <c r="H135">
        <v>4</v>
      </c>
      <c r="I135" t="s">
        <v>1117</v>
      </c>
      <c r="J135" t="s">
        <v>1118</v>
      </c>
      <c r="K135" t="s">
        <v>2837</v>
      </c>
      <c r="L135" t="s">
        <v>1120</v>
      </c>
      <c r="M135" t="s">
        <v>1121</v>
      </c>
      <c r="N135" t="s">
        <v>1122</v>
      </c>
      <c r="O135" t="s">
        <v>62</v>
      </c>
      <c r="P135" t="s">
        <v>61</v>
      </c>
      <c r="Q135" t="s">
        <v>62</v>
      </c>
      <c r="R135" t="s">
        <v>76</v>
      </c>
      <c r="S135" t="s">
        <v>77</v>
      </c>
      <c r="T135" t="s">
        <v>61</v>
      </c>
      <c r="U135" t="s">
        <v>971</v>
      </c>
      <c r="V135" t="s">
        <v>72</v>
      </c>
      <c r="W135" t="s">
        <v>62</v>
      </c>
      <c r="X135" t="s">
        <v>73</v>
      </c>
      <c r="Y135" t="s">
        <v>3186</v>
      </c>
      <c r="Z135" t="s">
        <v>3907</v>
      </c>
      <c r="AA135">
        <v>1</v>
      </c>
      <c r="AB135">
        <v>0</v>
      </c>
      <c r="AC135">
        <v>0</v>
      </c>
      <c r="AD135">
        <v>0</v>
      </c>
      <c r="AE135">
        <v>1</v>
      </c>
      <c r="AF135">
        <v>0</v>
      </c>
      <c r="AG135">
        <v>0</v>
      </c>
      <c r="AH135" t="s">
        <v>77</v>
      </c>
      <c r="AI135" t="s">
        <v>76</v>
      </c>
    </row>
    <row r="136" spans="1:35">
      <c r="A136" t="s">
        <v>1112</v>
      </c>
      <c r="B136" t="s">
        <v>1113</v>
      </c>
      <c r="C136" t="s">
        <v>51</v>
      </c>
      <c r="D136" t="s">
        <v>51</v>
      </c>
      <c r="E136" t="s">
        <v>1114</v>
      </c>
      <c r="F136" t="s">
        <v>1115</v>
      </c>
      <c r="G136" t="s">
        <v>1116</v>
      </c>
      <c r="H136">
        <v>4</v>
      </c>
      <c r="I136" t="s">
        <v>1117</v>
      </c>
      <c r="J136" t="s">
        <v>1127</v>
      </c>
      <c r="K136" t="s">
        <v>2837</v>
      </c>
      <c r="L136" t="s">
        <v>1120</v>
      </c>
      <c r="M136" t="s">
        <v>1128</v>
      </c>
      <c r="N136" t="s">
        <v>1129</v>
      </c>
      <c r="O136" t="s">
        <v>62</v>
      </c>
      <c r="P136" t="s">
        <v>61</v>
      </c>
      <c r="Q136" t="s">
        <v>62</v>
      </c>
      <c r="R136" t="s">
        <v>76</v>
      </c>
      <c r="S136" t="s">
        <v>77</v>
      </c>
      <c r="T136" t="s">
        <v>61</v>
      </c>
      <c r="U136" t="s">
        <v>971</v>
      </c>
      <c r="V136" t="s">
        <v>72</v>
      </c>
      <c r="W136" t="s">
        <v>62</v>
      </c>
      <c r="X136" t="s">
        <v>73</v>
      </c>
      <c r="Y136" t="s">
        <v>3186</v>
      </c>
      <c r="Z136" t="s">
        <v>3912</v>
      </c>
      <c r="AA136">
        <v>1</v>
      </c>
      <c r="AB136">
        <v>0</v>
      </c>
      <c r="AC136">
        <v>0</v>
      </c>
      <c r="AD136">
        <v>0</v>
      </c>
      <c r="AE136">
        <v>1</v>
      </c>
      <c r="AF136">
        <v>0</v>
      </c>
      <c r="AG136">
        <v>0</v>
      </c>
      <c r="AH136" t="s">
        <v>77</v>
      </c>
      <c r="AI136" t="s">
        <v>76</v>
      </c>
    </row>
    <row r="137" spans="1:35">
      <c r="A137" t="s">
        <v>1112</v>
      </c>
      <c r="B137" t="s">
        <v>1113</v>
      </c>
      <c r="C137" t="s">
        <v>51</v>
      </c>
      <c r="D137" t="s">
        <v>51</v>
      </c>
      <c r="E137" t="s">
        <v>1114</v>
      </c>
      <c r="F137" t="s">
        <v>1115</v>
      </c>
      <c r="G137" t="s">
        <v>1116</v>
      </c>
      <c r="H137">
        <v>4</v>
      </c>
      <c r="I137" t="s">
        <v>1117</v>
      </c>
      <c r="J137" t="s">
        <v>1134</v>
      </c>
      <c r="K137" t="s">
        <v>2837</v>
      </c>
      <c r="L137" t="s">
        <v>1120</v>
      </c>
      <c r="M137" t="s">
        <v>1135</v>
      </c>
      <c r="N137" t="s">
        <v>1136</v>
      </c>
      <c r="O137" t="s">
        <v>62</v>
      </c>
      <c r="P137" t="s">
        <v>61</v>
      </c>
      <c r="Q137" t="s">
        <v>62</v>
      </c>
      <c r="R137" t="s">
        <v>76</v>
      </c>
      <c r="S137" t="s">
        <v>77</v>
      </c>
      <c r="T137" t="s">
        <v>61</v>
      </c>
      <c r="U137" t="s">
        <v>971</v>
      </c>
      <c r="V137" t="s">
        <v>72</v>
      </c>
      <c r="W137" t="s">
        <v>62</v>
      </c>
      <c r="X137" t="s">
        <v>73</v>
      </c>
      <c r="Y137" t="s">
        <v>3186</v>
      </c>
      <c r="Z137" t="s">
        <v>3236</v>
      </c>
      <c r="AA137">
        <v>1</v>
      </c>
      <c r="AB137">
        <v>0</v>
      </c>
      <c r="AC137">
        <v>0</v>
      </c>
      <c r="AD137">
        <v>0</v>
      </c>
      <c r="AE137">
        <v>1</v>
      </c>
      <c r="AF137">
        <v>0</v>
      </c>
      <c r="AG137">
        <v>0</v>
      </c>
      <c r="AH137" t="s">
        <v>77</v>
      </c>
      <c r="AI137" t="s">
        <v>76</v>
      </c>
    </row>
    <row r="138" spans="1:35">
      <c r="A138" t="s">
        <v>1112</v>
      </c>
      <c r="B138" t="s">
        <v>1113</v>
      </c>
      <c r="C138" t="s">
        <v>51</v>
      </c>
      <c r="D138" t="s">
        <v>51</v>
      </c>
      <c r="E138" t="s">
        <v>1114</v>
      </c>
      <c r="F138" t="s">
        <v>1115</v>
      </c>
      <c r="G138" t="s">
        <v>1116</v>
      </c>
      <c r="H138">
        <v>4</v>
      </c>
      <c r="I138" t="s">
        <v>1117</v>
      </c>
      <c r="J138" t="s">
        <v>1134</v>
      </c>
      <c r="K138" t="s">
        <v>2837</v>
      </c>
      <c r="L138" t="s">
        <v>1120</v>
      </c>
      <c r="M138" t="s">
        <v>1135</v>
      </c>
      <c r="N138" t="s">
        <v>1136</v>
      </c>
      <c r="O138" t="s">
        <v>62</v>
      </c>
      <c r="P138" t="s">
        <v>61</v>
      </c>
      <c r="Q138" t="s">
        <v>62</v>
      </c>
      <c r="R138" t="s">
        <v>2417</v>
      </c>
      <c r="S138" t="s">
        <v>77</v>
      </c>
      <c r="T138" t="s">
        <v>61</v>
      </c>
      <c r="U138" t="s">
        <v>971</v>
      </c>
      <c r="V138" t="s">
        <v>72</v>
      </c>
      <c r="W138" t="s">
        <v>62</v>
      </c>
      <c r="X138" t="s">
        <v>73</v>
      </c>
      <c r="Y138" t="s">
        <v>3186</v>
      </c>
      <c r="Z138" t="s">
        <v>3236</v>
      </c>
      <c r="AA138">
        <v>1</v>
      </c>
      <c r="AB138">
        <v>0</v>
      </c>
      <c r="AC138">
        <v>0</v>
      </c>
      <c r="AD138">
        <v>0</v>
      </c>
      <c r="AE138">
        <v>1</v>
      </c>
      <c r="AF138">
        <v>0</v>
      </c>
      <c r="AG138">
        <v>0</v>
      </c>
      <c r="AH138" t="s">
        <v>77</v>
      </c>
      <c r="AI138" t="s">
        <v>2417</v>
      </c>
    </row>
    <row r="139" spans="1:35">
      <c r="A139" t="s">
        <v>1112</v>
      </c>
      <c r="B139" t="s">
        <v>1113</v>
      </c>
      <c r="C139" t="s">
        <v>51</v>
      </c>
      <c r="D139" t="s">
        <v>51</v>
      </c>
      <c r="E139" t="s">
        <v>1114</v>
      </c>
      <c r="F139" t="s">
        <v>1115</v>
      </c>
      <c r="G139" t="s">
        <v>1116</v>
      </c>
      <c r="H139">
        <v>4</v>
      </c>
      <c r="I139" t="s">
        <v>1117</v>
      </c>
      <c r="J139" t="s">
        <v>1143</v>
      </c>
      <c r="K139" t="s">
        <v>2837</v>
      </c>
      <c r="L139" t="s">
        <v>1120</v>
      </c>
      <c r="M139" t="s">
        <v>352</v>
      </c>
      <c r="N139" t="s">
        <v>1144</v>
      </c>
      <c r="O139" t="s">
        <v>62</v>
      </c>
      <c r="P139" t="s">
        <v>61</v>
      </c>
      <c r="Q139" t="s">
        <v>62</v>
      </c>
      <c r="R139" t="s">
        <v>76</v>
      </c>
      <c r="S139" t="s">
        <v>77</v>
      </c>
      <c r="T139" t="s">
        <v>61</v>
      </c>
      <c r="U139" t="s">
        <v>971</v>
      </c>
      <c r="V139" t="s">
        <v>72</v>
      </c>
      <c r="W139" t="s">
        <v>62</v>
      </c>
      <c r="X139" t="s">
        <v>73</v>
      </c>
      <c r="Y139" t="s">
        <v>3186</v>
      </c>
      <c r="Z139" t="s">
        <v>3918</v>
      </c>
      <c r="AA139">
        <v>1</v>
      </c>
      <c r="AB139">
        <v>0</v>
      </c>
      <c r="AC139">
        <v>0</v>
      </c>
      <c r="AD139">
        <v>0</v>
      </c>
      <c r="AE139">
        <v>1</v>
      </c>
      <c r="AF139">
        <v>0</v>
      </c>
      <c r="AG139">
        <v>0</v>
      </c>
      <c r="AH139" t="s">
        <v>77</v>
      </c>
      <c r="AI139" t="s">
        <v>76</v>
      </c>
    </row>
    <row r="140" spans="1:35">
      <c r="A140" t="s">
        <v>1112</v>
      </c>
      <c r="B140" t="s">
        <v>1113</v>
      </c>
      <c r="C140" t="s">
        <v>80</v>
      </c>
      <c r="D140" t="s">
        <v>80</v>
      </c>
      <c r="E140" t="s">
        <v>1149</v>
      </c>
      <c r="F140" t="s">
        <v>1150</v>
      </c>
      <c r="G140" t="s">
        <v>1151</v>
      </c>
      <c r="H140">
        <v>4</v>
      </c>
      <c r="I140" t="s">
        <v>1152</v>
      </c>
      <c r="J140" t="s">
        <v>1162</v>
      </c>
      <c r="K140" t="s">
        <v>1154</v>
      </c>
      <c r="L140" t="s">
        <v>1155</v>
      </c>
      <c r="M140" t="s">
        <v>1163</v>
      </c>
      <c r="N140" t="s">
        <v>1164</v>
      </c>
      <c r="O140" t="s">
        <v>62</v>
      </c>
      <c r="P140" t="s">
        <v>61</v>
      </c>
      <c r="Q140" t="s">
        <v>62</v>
      </c>
      <c r="R140" t="s">
        <v>76</v>
      </c>
      <c r="S140" t="s">
        <v>77</v>
      </c>
      <c r="T140" t="s">
        <v>61</v>
      </c>
      <c r="U140" t="s">
        <v>971</v>
      </c>
      <c r="V140" t="s">
        <v>72</v>
      </c>
      <c r="W140" t="s">
        <v>62</v>
      </c>
      <c r="X140" t="s">
        <v>73</v>
      </c>
      <c r="Y140" t="s">
        <v>3186</v>
      </c>
      <c r="Z140" t="s">
        <v>3668</v>
      </c>
      <c r="AA140">
        <v>1</v>
      </c>
      <c r="AB140">
        <v>0</v>
      </c>
      <c r="AC140">
        <v>0</v>
      </c>
      <c r="AD140">
        <v>0</v>
      </c>
      <c r="AE140">
        <v>1</v>
      </c>
      <c r="AF140">
        <v>0</v>
      </c>
      <c r="AG140">
        <v>0</v>
      </c>
      <c r="AH140" t="s">
        <v>77</v>
      </c>
      <c r="AI140" t="s">
        <v>76</v>
      </c>
    </row>
    <row r="141" spans="1:35">
      <c r="A141" t="s">
        <v>1112</v>
      </c>
      <c r="B141" t="s">
        <v>1113</v>
      </c>
      <c r="C141" t="s">
        <v>80</v>
      </c>
      <c r="D141" t="s">
        <v>80</v>
      </c>
      <c r="E141" t="s">
        <v>1149</v>
      </c>
      <c r="F141" t="s">
        <v>1150</v>
      </c>
      <c r="G141" t="s">
        <v>1151</v>
      </c>
      <c r="H141">
        <v>4</v>
      </c>
      <c r="I141" t="s">
        <v>1152</v>
      </c>
      <c r="J141" t="s">
        <v>1171</v>
      </c>
      <c r="K141" t="s">
        <v>1154</v>
      </c>
      <c r="L141" t="s">
        <v>1155</v>
      </c>
      <c r="M141" t="s">
        <v>1172</v>
      </c>
      <c r="N141" t="s">
        <v>1173</v>
      </c>
      <c r="O141" t="s">
        <v>62</v>
      </c>
      <c r="P141" t="s">
        <v>61</v>
      </c>
      <c r="Q141" t="s">
        <v>62</v>
      </c>
      <c r="R141" t="s">
        <v>76</v>
      </c>
      <c r="S141" t="s">
        <v>77</v>
      </c>
      <c r="T141" t="s">
        <v>61</v>
      </c>
      <c r="U141" t="s">
        <v>971</v>
      </c>
      <c r="V141" t="s">
        <v>72</v>
      </c>
      <c r="W141" t="s">
        <v>62</v>
      </c>
      <c r="X141" t="s">
        <v>73</v>
      </c>
      <c r="Y141" t="s">
        <v>3186</v>
      </c>
      <c r="Z141" t="s">
        <v>3669</v>
      </c>
      <c r="AA141">
        <v>1</v>
      </c>
      <c r="AB141">
        <v>0</v>
      </c>
      <c r="AC141">
        <v>0</v>
      </c>
      <c r="AD141">
        <v>0</v>
      </c>
      <c r="AE141">
        <v>1</v>
      </c>
      <c r="AF141">
        <v>0</v>
      </c>
      <c r="AG141">
        <v>0</v>
      </c>
      <c r="AH141" t="s">
        <v>77</v>
      </c>
      <c r="AI141" t="s">
        <v>76</v>
      </c>
    </row>
    <row r="142" spans="1:35">
      <c r="A142" t="s">
        <v>1112</v>
      </c>
      <c r="B142" t="s">
        <v>1113</v>
      </c>
      <c r="C142" t="s">
        <v>80</v>
      </c>
      <c r="D142" t="s">
        <v>80</v>
      </c>
      <c r="E142" t="s">
        <v>1149</v>
      </c>
      <c r="F142" t="s">
        <v>1150</v>
      </c>
      <c r="G142" t="s">
        <v>1151</v>
      </c>
      <c r="H142">
        <v>4</v>
      </c>
      <c r="I142" t="s">
        <v>1152</v>
      </c>
      <c r="J142" t="s">
        <v>1178</v>
      </c>
      <c r="K142" t="s">
        <v>1154</v>
      </c>
      <c r="L142" t="s">
        <v>1155</v>
      </c>
      <c r="M142" t="s">
        <v>1179</v>
      </c>
      <c r="N142" t="s">
        <v>1180</v>
      </c>
      <c r="O142" t="s">
        <v>62</v>
      </c>
      <c r="P142" t="s">
        <v>61</v>
      </c>
      <c r="Q142" t="s">
        <v>62</v>
      </c>
      <c r="R142" t="s">
        <v>76</v>
      </c>
      <c r="S142" t="s">
        <v>77</v>
      </c>
      <c r="T142" t="s">
        <v>61</v>
      </c>
      <c r="U142" t="s">
        <v>971</v>
      </c>
      <c r="V142" t="s">
        <v>72</v>
      </c>
      <c r="W142" t="s">
        <v>62</v>
      </c>
      <c r="X142" t="s">
        <v>73</v>
      </c>
      <c r="Y142" t="s">
        <v>3186</v>
      </c>
      <c r="Z142" t="s">
        <v>3670</v>
      </c>
      <c r="AA142">
        <v>1</v>
      </c>
      <c r="AB142">
        <v>0</v>
      </c>
      <c r="AC142">
        <v>0</v>
      </c>
      <c r="AD142">
        <v>0</v>
      </c>
      <c r="AE142">
        <v>1</v>
      </c>
      <c r="AF142">
        <v>0</v>
      </c>
      <c r="AG142">
        <v>0</v>
      </c>
      <c r="AH142" t="s">
        <v>77</v>
      </c>
      <c r="AI142" t="s">
        <v>76</v>
      </c>
    </row>
    <row r="143" spans="1:35">
      <c r="A143" t="s">
        <v>1112</v>
      </c>
      <c r="B143" t="s">
        <v>1113</v>
      </c>
      <c r="C143" t="s">
        <v>114</v>
      </c>
      <c r="D143" t="s">
        <v>2694</v>
      </c>
      <c r="E143" t="s">
        <v>1186</v>
      </c>
      <c r="F143" t="s">
        <v>1187</v>
      </c>
      <c r="G143" t="s">
        <v>1188</v>
      </c>
      <c r="H143">
        <v>2</v>
      </c>
      <c r="I143" t="s">
        <v>4046</v>
      </c>
      <c r="J143" t="s">
        <v>1134</v>
      </c>
      <c r="K143" t="s">
        <v>2848</v>
      </c>
      <c r="L143" t="s">
        <v>1191</v>
      </c>
      <c r="M143" t="s">
        <v>1192</v>
      </c>
      <c r="N143" t="s">
        <v>1193</v>
      </c>
      <c r="O143" t="s">
        <v>62</v>
      </c>
      <c r="P143" t="s">
        <v>61</v>
      </c>
      <c r="Q143" t="s">
        <v>62</v>
      </c>
      <c r="R143" t="s">
        <v>76</v>
      </c>
      <c r="S143" t="s">
        <v>77</v>
      </c>
      <c r="T143" t="s">
        <v>61</v>
      </c>
      <c r="U143" t="s">
        <v>971</v>
      </c>
      <c r="V143" t="s">
        <v>72</v>
      </c>
      <c r="W143" t="s">
        <v>62</v>
      </c>
      <c r="X143" t="s">
        <v>73</v>
      </c>
      <c r="Y143" t="s">
        <v>3186</v>
      </c>
      <c r="Z143" t="s">
        <v>3384</v>
      </c>
      <c r="AA143">
        <v>1</v>
      </c>
      <c r="AB143">
        <v>0</v>
      </c>
      <c r="AC143">
        <v>0</v>
      </c>
      <c r="AD143">
        <v>0</v>
      </c>
      <c r="AE143">
        <v>1</v>
      </c>
      <c r="AF143">
        <v>0</v>
      </c>
      <c r="AG143">
        <v>0</v>
      </c>
      <c r="AH143" t="s">
        <v>77</v>
      </c>
      <c r="AI143" t="s">
        <v>76</v>
      </c>
    </row>
    <row r="144" spans="1:35">
      <c r="A144" t="s">
        <v>1112</v>
      </c>
      <c r="B144" t="s">
        <v>1113</v>
      </c>
      <c r="C144" t="s">
        <v>114</v>
      </c>
      <c r="D144" t="s">
        <v>2694</v>
      </c>
      <c r="E144" t="s">
        <v>1186</v>
      </c>
      <c r="F144" t="s">
        <v>1187</v>
      </c>
      <c r="G144" t="s">
        <v>1188</v>
      </c>
      <c r="H144">
        <v>2</v>
      </c>
      <c r="I144" t="s">
        <v>4046</v>
      </c>
      <c r="J144" t="s">
        <v>1143</v>
      </c>
      <c r="K144" t="s">
        <v>2848</v>
      </c>
      <c r="L144" t="s">
        <v>1191</v>
      </c>
      <c r="M144" t="s">
        <v>1200</v>
      </c>
      <c r="N144" t="s">
        <v>1201</v>
      </c>
      <c r="O144" t="s">
        <v>62</v>
      </c>
      <c r="P144" t="s">
        <v>61</v>
      </c>
      <c r="Q144" t="s">
        <v>62</v>
      </c>
      <c r="R144" t="s">
        <v>76</v>
      </c>
      <c r="S144" t="s">
        <v>77</v>
      </c>
      <c r="T144" t="s">
        <v>61</v>
      </c>
      <c r="U144" t="s">
        <v>971</v>
      </c>
      <c r="V144" t="s">
        <v>72</v>
      </c>
      <c r="W144" t="s">
        <v>62</v>
      </c>
      <c r="X144" t="s">
        <v>73</v>
      </c>
      <c r="Y144" t="s">
        <v>3186</v>
      </c>
      <c r="Z144" t="s">
        <v>3385</v>
      </c>
      <c r="AA144">
        <v>1</v>
      </c>
      <c r="AB144">
        <v>0</v>
      </c>
      <c r="AC144">
        <v>0</v>
      </c>
      <c r="AD144">
        <v>0</v>
      </c>
      <c r="AE144">
        <v>1</v>
      </c>
      <c r="AF144">
        <v>0</v>
      </c>
      <c r="AG144">
        <v>0</v>
      </c>
      <c r="AH144" t="s">
        <v>77</v>
      </c>
      <c r="AI144" t="s">
        <v>76</v>
      </c>
    </row>
    <row r="145" spans="1:35">
      <c r="A145" t="s">
        <v>1112</v>
      </c>
      <c r="B145" t="s">
        <v>1113</v>
      </c>
      <c r="C145" t="s">
        <v>114</v>
      </c>
      <c r="D145" t="s">
        <v>2694</v>
      </c>
      <c r="E145" t="s">
        <v>1209</v>
      </c>
      <c r="F145" t="s">
        <v>1210</v>
      </c>
      <c r="G145" t="s">
        <v>1211</v>
      </c>
      <c r="H145">
        <v>1</v>
      </c>
      <c r="I145" t="s">
        <v>1143</v>
      </c>
      <c r="J145" t="s">
        <v>1143</v>
      </c>
      <c r="K145" t="s">
        <v>2851</v>
      </c>
      <c r="L145" t="s">
        <v>1214</v>
      </c>
      <c r="M145" t="s">
        <v>1215</v>
      </c>
      <c r="N145" t="s">
        <v>1216</v>
      </c>
      <c r="O145" t="s">
        <v>62</v>
      </c>
      <c r="P145" t="s">
        <v>61</v>
      </c>
      <c r="Q145" t="s">
        <v>62</v>
      </c>
      <c r="R145" t="s">
        <v>76</v>
      </c>
      <c r="S145" t="s">
        <v>77</v>
      </c>
      <c r="T145" t="s">
        <v>61</v>
      </c>
      <c r="U145" t="s">
        <v>971</v>
      </c>
      <c r="V145" t="s">
        <v>72</v>
      </c>
      <c r="W145" t="s">
        <v>62</v>
      </c>
      <c r="X145" t="s">
        <v>73</v>
      </c>
      <c r="Y145" t="s">
        <v>3186</v>
      </c>
      <c r="Z145" t="s">
        <v>3696</v>
      </c>
      <c r="AA145">
        <v>1</v>
      </c>
      <c r="AB145">
        <v>0</v>
      </c>
      <c r="AC145">
        <v>0</v>
      </c>
      <c r="AD145">
        <v>0</v>
      </c>
      <c r="AE145">
        <v>1</v>
      </c>
      <c r="AF145">
        <v>0</v>
      </c>
      <c r="AG145">
        <v>0</v>
      </c>
      <c r="AH145" t="s">
        <v>77</v>
      </c>
      <c r="AI145" t="s">
        <v>76</v>
      </c>
    </row>
    <row r="146" spans="1:35">
      <c r="A146" t="s">
        <v>1112</v>
      </c>
      <c r="B146" t="s">
        <v>1113</v>
      </c>
      <c r="C146" t="s">
        <v>149</v>
      </c>
      <c r="D146" t="s">
        <v>2704</v>
      </c>
      <c r="E146" t="s">
        <v>1222</v>
      </c>
      <c r="F146" t="s">
        <v>1223</v>
      </c>
      <c r="G146" t="s">
        <v>1224</v>
      </c>
      <c r="H146">
        <v>1</v>
      </c>
      <c r="I146" t="s">
        <v>1134</v>
      </c>
      <c r="J146" t="s">
        <v>1134</v>
      </c>
      <c r="K146" t="s">
        <v>2854</v>
      </c>
      <c r="L146" t="s">
        <v>1226</v>
      </c>
      <c r="M146" t="s">
        <v>1192</v>
      </c>
      <c r="N146" t="s">
        <v>1227</v>
      </c>
      <c r="O146" t="s">
        <v>62</v>
      </c>
      <c r="P146" t="s">
        <v>61</v>
      </c>
      <c r="Q146" t="s">
        <v>62</v>
      </c>
      <c r="R146" t="s">
        <v>76</v>
      </c>
      <c r="S146" t="s">
        <v>77</v>
      </c>
      <c r="T146" t="s">
        <v>61</v>
      </c>
      <c r="U146" t="s">
        <v>1228</v>
      </c>
      <c r="V146" t="s">
        <v>72</v>
      </c>
      <c r="W146" t="s">
        <v>62</v>
      </c>
      <c r="X146" t="s">
        <v>73</v>
      </c>
      <c r="Y146" t="s">
        <v>3186</v>
      </c>
      <c r="Z146" t="s">
        <v>3801</v>
      </c>
      <c r="AA146">
        <v>1</v>
      </c>
      <c r="AB146">
        <v>0</v>
      </c>
      <c r="AC146">
        <v>0</v>
      </c>
      <c r="AD146">
        <v>0</v>
      </c>
      <c r="AE146">
        <v>1</v>
      </c>
      <c r="AF146">
        <v>0</v>
      </c>
      <c r="AG146">
        <v>0</v>
      </c>
      <c r="AH146" t="s">
        <v>77</v>
      </c>
      <c r="AI146" t="s">
        <v>76</v>
      </c>
    </row>
    <row r="147" spans="1:35">
      <c r="A147" t="s">
        <v>1112</v>
      </c>
      <c r="B147" t="s">
        <v>1113</v>
      </c>
      <c r="C147" t="s">
        <v>305</v>
      </c>
      <c r="D147" t="s">
        <v>2709</v>
      </c>
      <c r="E147" t="s">
        <v>1233</v>
      </c>
      <c r="F147" t="s">
        <v>1234</v>
      </c>
      <c r="G147" t="s">
        <v>1235</v>
      </c>
      <c r="H147">
        <v>2</v>
      </c>
      <c r="I147" t="s">
        <v>1236</v>
      </c>
      <c r="J147" t="s">
        <v>1237</v>
      </c>
      <c r="K147" t="s">
        <v>2856</v>
      </c>
      <c r="L147" t="s">
        <v>1239</v>
      </c>
      <c r="M147" t="s">
        <v>1240</v>
      </c>
      <c r="N147" t="s">
        <v>1241</v>
      </c>
      <c r="O147" t="s">
        <v>62</v>
      </c>
      <c r="P147" t="s">
        <v>61</v>
      </c>
      <c r="Q147" t="s">
        <v>62</v>
      </c>
      <c r="R147" t="s">
        <v>76</v>
      </c>
      <c r="S147" t="s">
        <v>77</v>
      </c>
      <c r="T147" t="s">
        <v>61</v>
      </c>
      <c r="U147" t="s">
        <v>1242</v>
      </c>
      <c r="V147" t="s">
        <v>72</v>
      </c>
      <c r="W147" t="s">
        <v>62</v>
      </c>
      <c r="X147" t="s">
        <v>73</v>
      </c>
      <c r="Y147" t="s">
        <v>3186</v>
      </c>
      <c r="Z147" t="s">
        <v>3756</v>
      </c>
      <c r="AA147">
        <v>1</v>
      </c>
      <c r="AB147">
        <v>0</v>
      </c>
      <c r="AC147">
        <v>0</v>
      </c>
      <c r="AD147">
        <v>0</v>
      </c>
      <c r="AE147">
        <v>1</v>
      </c>
      <c r="AF147">
        <v>0</v>
      </c>
      <c r="AG147">
        <v>0</v>
      </c>
      <c r="AH147" t="s">
        <v>77</v>
      </c>
      <c r="AI147" t="s">
        <v>76</v>
      </c>
    </row>
    <row r="148" spans="1:35">
      <c r="A148" t="s">
        <v>1112</v>
      </c>
      <c r="B148" t="s">
        <v>1113</v>
      </c>
      <c r="C148" t="s">
        <v>305</v>
      </c>
      <c r="D148" t="s">
        <v>2709</v>
      </c>
      <c r="E148" t="s">
        <v>1233</v>
      </c>
      <c r="F148" t="s">
        <v>1234</v>
      </c>
      <c r="G148" t="s">
        <v>1235</v>
      </c>
      <c r="H148">
        <v>2</v>
      </c>
      <c r="I148" t="s">
        <v>1236</v>
      </c>
      <c r="J148" t="s">
        <v>1237</v>
      </c>
      <c r="K148" t="s">
        <v>2856</v>
      </c>
      <c r="L148" t="s">
        <v>1239</v>
      </c>
      <c r="M148" t="s">
        <v>1240</v>
      </c>
      <c r="N148" t="s">
        <v>1241</v>
      </c>
      <c r="O148" t="s">
        <v>62</v>
      </c>
      <c r="P148" t="s">
        <v>61</v>
      </c>
      <c r="Q148" t="s">
        <v>62</v>
      </c>
      <c r="R148" t="s">
        <v>4136</v>
      </c>
      <c r="S148" t="s">
        <v>77</v>
      </c>
      <c r="T148" t="s">
        <v>61</v>
      </c>
      <c r="U148" t="s">
        <v>1242</v>
      </c>
      <c r="V148" t="s">
        <v>72</v>
      </c>
      <c r="W148" t="s">
        <v>62</v>
      </c>
      <c r="X148" t="s">
        <v>73</v>
      </c>
      <c r="Y148" t="s">
        <v>3186</v>
      </c>
      <c r="Z148" t="s">
        <v>3756</v>
      </c>
      <c r="AA148">
        <v>1</v>
      </c>
      <c r="AB148">
        <v>0</v>
      </c>
      <c r="AC148">
        <v>0</v>
      </c>
      <c r="AD148">
        <v>0</v>
      </c>
      <c r="AE148">
        <v>1</v>
      </c>
      <c r="AF148">
        <v>0</v>
      </c>
      <c r="AG148">
        <v>0</v>
      </c>
      <c r="AH148" t="s">
        <v>77</v>
      </c>
      <c r="AI148" t="s">
        <v>2417</v>
      </c>
    </row>
    <row r="149" spans="1:35">
      <c r="A149" t="s">
        <v>1112</v>
      </c>
      <c r="B149" t="s">
        <v>1113</v>
      </c>
      <c r="C149" t="s">
        <v>305</v>
      </c>
      <c r="D149" t="s">
        <v>2709</v>
      </c>
      <c r="E149" t="s">
        <v>1233</v>
      </c>
      <c r="F149" t="s">
        <v>1234</v>
      </c>
      <c r="G149" t="s">
        <v>1235</v>
      </c>
      <c r="H149">
        <v>2</v>
      </c>
      <c r="I149" t="s">
        <v>1236</v>
      </c>
      <c r="J149" t="s">
        <v>1249</v>
      </c>
      <c r="K149" t="s">
        <v>2856</v>
      </c>
      <c r="L149" t="s">
        <v>1239</v>
      </c>
      <c r="M149" t="s">
        <v>1250</v>
      </c>
      <c r="N149" t="s">
        <v>1251</v>
      </c>
      <c r="O149" t="s">
        <v>62</v>
      </c>
      <c r="P149" t="s">
        <v>61</v>
      </c>
      <c r="Q149" t="s">
        <v>62</v>
      </c>
      <c r="R149" t="s">
        <v>76</v>
      </c>
      <c r="S149" t="s">
        <v>77</v>
      </c>
      <c r="T149" t="s">
        <v>61</v>
      </c>
      <c r="U149" t="s">
        <v>1242</v>
      </c>
      <c r="V149" t="s">
        <v>72</v>
      </c>
      <c r="W149" t="s">
        <v>62</v>
      </c>
      <c r="X149" t="s">
        <v>73</v>
      </c>
      <c r="Y149" t="s">
        <v>3186</v>
      </c>
      <c r="Z149" t="s">
        <v>3759</v>
      </c>
      <c r="AA149">
        <v>1</v>
      </c>
      <c r="AB149">
        <v>0</v>
      </c>
      <c r="AC149">
        <v>0</v>
      </c>
      <c r="AD149">
        <v>0</v>
      </c>
      <c r="AE149">
        <v>1</v>
      </c>
      <c r="AF149">
        <v>0</v>
      </c>
      <c r="AG149">
        <v>0</v>
      </c>
      <c r="AH149" t="s">
        <v>77</v>
      </c>
      <c r="AI149" t="s">
        <v>76</v>
      </c>
    </row>
    <row r="150" spans="1:35">
      <c r="A150" t="s">
        <v>1112</v>
      </c>
      <c r="B150" t="s">
        <v>1113</v>
      </c>
      <c r="C150" t="s">
        <v>305</v>
      </c>
      <c r="D150" t="s">
        <v>2709</v>
      </c>
      <c r="E150" t="s">
        <v>1233</v>
      </c>
      <c r="F150" t="s">
        <v>1234</v>
      </c>
      <c r="G150" t="s">
        <v>1235</v>
      </c>
      <c r="H150">
        <v>2</v>
      </c>
      <c r="I150" t="s">
        <v>1236</v>
      </c>
      <c r="J150" t="s">
        <v>1249</v>
      </c>
      <c r="K150" t="s">
        <v>2856</v>
      </c>
      <c r="L150" t="s">
        <v>1239</v>
      </c>
      <c r="M150" t="s">
        <v>1250</v>
      </c>
      <c r="N150" t="s">
        <v>1251</v>
      </c>
      <c r="O150" t="s">
        <v>62</v>
      </c>
      <c r="P150" t="s">
        <v>61</v>
      </c>
      <c r="Q150" t="s">
        <v>62</v>
      </c>
      <c r="R150" t="s">
        <v>4136</v>
      </c>
      <c r="S150" t="s">
        <v>77</v>
      </c>
      <c r="T150" t="s">
        <v>61</v>
      </c>
      <c r="U150" t="s">
        <v>1242</v>
      </c>
      <c r="V150" t="s">
        <v>72</v>
      </c>
      <c r="W150" t="s">
        <v>62</v>
      </c>
      <c r="X150" t="s">
        <v>73</v>
      </c>
      <c r="Y150" t="s">
        <v>3186</v>
      </c>
      <c r="Z150" t="s">
        <v>3759</v>
      </c>
      <c r="AA150">
        <v>1</v>
      </c>
      <c r="AB150">
        <v>0</v>
      </c>
      <c r="AC150">
        <v>0</v>
      </c>
      <c r="AD150">
        <v>0</v>
      </c>
      <c r="AE150">
        <v>1</v>
      </c>
      <c r="AF150">
        <v>0</v>
      </c>
      <c r="AG150">
        <v>0</v>
      </c>
      <c r="AH150" t="s">
        <v>77</v>
      </c>
      <c r="AI150" t="s">
        <v>2417</v>
      </c>
    </row>
    <row r="151" spans="1:35">
      <c r="A151" t="s">
        <v>1258</v>
      </c>
      <c r="B151" t="s">
        <v>1259</v>
      </c>
      <c r="C151" t="s">
        <v>149</v>
      </c>
      <c r="D151" t="s">
        <v>2704</v>
      </c>
      <c r="E151" t="s">
        <v>1260</v>
      </c>
      <c r="F151" t="s">
        <v>1261</v>
      </c>
      <c r="G151" t="s">
        <v>1262</v>
      </c>
      <c r="H151">
        <v>1</v>
      </c>
      <c r="I151" t="s">
        <v>1263</v>
      </c>
      <c r="J151" t="s">
        <v>1263</v>
      </c>
      <c r="K151" t="s">
        <v>2859</v>
      </c>
      <c r="L151" t="s">
        <v>1265</v>
      </c>
      <c r="M151" t="s">
        <v>1266</v>
      </c>
      <c r="N151" t="s">
        <v>1267</v>
      </c>
      <c r="O151" t="s">
        <v>62</v>
      </c>
      <c r="P151" t="s">
        <v>61</v>
      </c>
      <c r="Q151" t="s">
        <v>62</v>
      </c>
      <c r="R151" t="s">
        <v>76</v>
      </c>
      <c r="S151" t="s">
        <v>77</v>
      </c>
      <c r="T151" t="s">
        <v>61</v>
      </c>
      <c r="U151" t="s">
        <v>971</v>
      </c>
      <c r="V151" t="s">
        <v>72</v>
      </c>
      <c r="W151" t="s">
        <v>62</v>
      </c>
      <c r="X151" t="s">
        <v>73</v>
      </c>
      <c r="Y151" t="s">
        <v>3186</v>
      </c>
      <c r="Z151" t="s">
        <v>3734</v>
      </c>
      <c r="AA151">
        <v>1</v>
      </c>
      <c r="AB151">
        <v>0</v>
      </c>
      <c r="AC151">
        <v>0</v>
      </c>
      <c r="AD151">
        <v>0</v>
      </c>
      <c r="AE151">
        <v>1</v>
      </c>
      <c r="AF151">
        <v>0</v>
      </c>
      <c r="AG151">
        <v>0</v>
      </c>
      <c r="AH151" t="s">
        <v>77</v>
      </c>
      <c r="AI151" t="s">
        <v>76</v>
      </c>
    </row>
    <row r="152" spans="1:35">
      <c r="A152" t="s">
        <v>1274</v>
      </c>
      <c r="B152" t="s">
        <v>1275</v>
      </c>
      <c r="C152" t="s">
        <v>149</v>
      </c>
      <c r="D152" t="s">
        <v>2704</v>
      </c>
      <c r="E152" t="s">
        <v>1276</v>
      </c>
      <c r="F152" t="s">
        <v>1277</v>
      </c>
      <c r="G152" t="s">
        <v>1278</v>
      </c>
      <c r="H152">
        <v>2</v>
      </c>
      <c r="I152" t="s">
        <v>1279</v>
      </c>
      <c r="J152" t="s">
        <v>1280</v>
      </c>
      <c r="K152" t="s">
        <v>2863</v>
      </c>
      <c r="L152" t="s">
        <v>1282</v>
      </c>
      <c r="M152" t="s">
        <v>1283</v>
      </c>
      <c r="N152" t="s">
        <v>1284</v>
      </c>
      <c r="O152" t="s">
        <v>62</v>
      </c>
      <c r="P152" t="s">
        <v>61</v>
      </c>
      <c r="Q152" t="s">
        <v>62</v>
      </c>
      <c r="R152" t="s">
        <v>76</v>
      </c>
      <c r="S152" t="s">
        <v>77</v>
      </c>
      <c r="T152" t="s">
        <v>61</v>
      </c>
      <c r="U152" t="s">
        <v>1291</v>
      </c>
      <c r="V152" t="s">
        <v>72</v>
      </c>
      <c r="W152" t="s">
        <v>62</v>
      </c>
      <c r="X152" t="s">
        <v>73</v>
      </c>
      <c r="Y152" t="s">
        <v>3186</v>
      </c>
      <c r="Z152" t="s">
        <v>3816</v>
      </c>
      <c r="AA152">
        <v>1</v>
      </c>
      <c r="AB152">
        <v>0</v>
      </c>
      <c r="AC152">
        <v>0</v>
      </c>
      <c r="AD152">
        <v>0</v>
      </c>
      <c r="AE152">
        <v>1</v>
      </c>
      <c r="AF152">
        <v>0</v>
      </c>
      <c r="AG152">
        <v>0</v>
      </c>
      <c r="AH152" t="s">
        <v>77</v>
      </c>
      <c r="AI152" t="s">
        <v>76</v>
      </c>
    </row>
    <row r="153" spans="1:35">
      <c r="A153" t="s">
        <v>1274</v>
      </c>
      <c r="B153" t="s">
        <v>1275</v>
      </c>
      <c r="C153" t="s">
        <v>149</v>
      </c>
      <c r="D153" t="s">
        <v>2704</v>
      </c>
      <c r="E153" t="s">
        <v>1276</v>
      </c>
      <c r="F153" t="s">
        <v>1277</v>
      </c>
      <c r="G153" t="s">
        <v>1278</v>
      </c>
      <c r="H153">
        <v>2</v>
      </c>
      <c r="I153" t="s">
        <v>1279</v>
      </c>
      <c r="J153" t="s">
        <v>1292</v>
      </c>
      <c r="K153" t="s">
        <v>2863</v>
      </c>
      <c r="L153" t="s">
        <v>1282</v>
      </c>
      <c r="M153" t="s">
        <v>1293</v>
      </c>
      <c r="N153" t="s">
        <v>1294</v>
      </c>
      <c r="O153" t="s">
        <v>62</v>
      </c>
      <c r="P153" t="s">
        <v>61</v>
      </c>
      <c r="Q153" t="s">
        <v>62</v>
      </c>
      <c r="R153" t="s">
        <v>76</v>
      </c>
      <c r="S153" t="s">
        <v>77</v>
      </c>
      <c r="T153" t="s">
        <v>61</v>
      </c>
      <c r="U153" t="s">
        <v>2441</v>
      </c>
      <c r="V153" t="s">
        <v>72</v>
      </c>
      <c r="W153" t="s">
        <v>62</v>
      </c>
      <c r="X153" t="s">
        <v>73</v>
      </c>
      <c r="Y153" t="s">
        <v>3186</v>
      </c>
      <c r="Z153" t="s">
        <v>3817</v>
      </c>
      <c r="AA153">
        <v>1</v>
      </c>
      <c r="AB153">
        <v>0</v>
      </c>
      <c r="AC153">
        <v>0</v>
      </c>
      <c r="AD153">
        <v>0</v>
      </c>
      <c r="AE153">
        <v>1</v>
      </c>
      <c r="AF153">
        <v>0</v>
      </c>
      <c r="AG153">
        <v>0</v>
      </c>
      <c r="AH153" t="s">
        <v>77</v>
      </c>
      <c r="AI153" t="s">
        <v>76</v>
      </c>
    </row>
    <row r="154" spans="1:35">
      <c r="A154" t="s">
        <v>1274</v>
      </c>
      <c r="B154" t="s">
        <v>1275</v>
      </c>
      <c r="C154" t="s">
        <v>305</v>
      </c>
      <c r="D154" t="s">
        <v>2709</v>
      </c>
      <c r="E154" t="s">
        <v>1303</v>
      </c>
      <c r="F154" t="s">
        <v>1304</v>
      </c>
      <c r="G154" t="s">
        <v>1305</v>
      </c>
      <c r="H154">
        <v>1</v>
      </c>
      <c r="I154" t="s">
        <v>1306</v>
      </c>
      <c r="J154" t="s">
        <v>1306</v>
      </c>
      <c r="K154" t="s">
        <v>2869</v>
      </c>
      <c r="L154" t="s">
        <v>1308</v>
      </c>
      <c r="M154" t="s">
        <v>1293</v>
      </c>
      <c r="N154" t="s">
        <v>1309</v>
      </c>
      <c r="O154" t="s">
        <v>62</v>
      </c>
      <c r="P154" t="s">
        <v>61</v>
      </c>
      <c r="Q154" t="s">
        <v>62</v>
      </c>
      <c r="R154" t="s">
        <v>76</v>
      </c>
      <c r="S154" t="s">
        <v>77</v>
      </c>
      <c r="T154" t="s">
        <v>61</v>
      </c>
      <c r="U154" t="s">
        <v>1310</v>
      </c>
      <c r="V154" t="s">
        <v>72</v>
      </c>
      <c r="W154" t="s">
        <v>62</v>
      </c>
      <c r="X154" t="s">
        <v>73</v>
      </c>
      <c r="Y154" t="s">
        <v>3186</v>
      </c>
      <c r="Z154" t="s">
        <v>3772</v>
      </c>
      <c r="AA154">
        <v>1</v>
      </c>
      <c r="AB154">
        <v>0</v>
      </c>
      <c r="AC154">
        <v>0</v>
      </c>
      <c r="AD154">
        <v>0</v>
      </c>
      <c r="AE154">
        <v>1</v>
      </c>
      <c r="AF154">
        <v>0</v>
      </c>
      <c r="AG154">
        <v>0</v>
      </c>
      <c r="AH154" t="s">
        <v>77</v>
      </c>
      <c r="AI154" t="s">
        <v>76</v>
      </c>
    </row>
    <row r="155" spans="1:35">
      <c r="A155" t="s">
        <v>1316</v>
      </c>
      <c r="B155" t="s">
        <v>1317</v>
      </c>
      <c r="C155" t="s">
        <v>51</v>
      </c>
      <c r="D155" t="s">
        <v>51</v>
      </c>
      <c r="E155" t="s">
        <v>1318</v>
      </c>
      <c r="F155">
        <v>5741160</v>
      </c>
      <c r="G155" t="s">
        <v>1319</v>
      </c>
      <c r="H155">
        <v>1</v>
      </c>
      <c r="I155" t="s">
        <v>1320</v>
      </c>
      <c r="J155" t="s">
        <v>1320</v>
      </c>
      <c r="K155" t="s">
        <v>2870</v>
      </c>
      <c r="L155" t="s">
        <v>1322</v>
      </c>
      <c r="M155" t="s">
        <v>1323</v>
      </c>
      <c r="N155" t="s">
        <v>1324</v>
      </c>
      <c r="O155" t="s">
        <v>62</v>
      </c>
      <c r="P155" t="s">
        <v>61</v>
      </c>
      <c r="Q155" t="s">
        <v>62</v>
      </c>
      <c r="R155" t="s">
        <v>76</v>
      </c>
      <c r="S155" t="s">
        <v>64</v>
      </c>
      <c r="T155" t="s">
        <v>61</v>
      </c>
      <c r="U155" t="s">
        <v>1325</v>
      </c>
      <c r="V155" t="s">
        <v>72</v>
      </c>
      <c r="W155" t="s">
        <v>62</v>
      </c>
      <c r="X155" t="s">
        <v>73</v>
      </c>
      <c r="Y155" t="s">
        <v>3186</v>
      </c>
      <c r="Z155" t="s">
        <v>3512</v>
      </c>
      <c r="AA155">
        <v>1</v>
      </c>
      <c r="AB155">
        <v>0</v>
      </c>
      <c r="AC155">
        <v>0</v>
      </c>
      <c r="AD155">
        <v>0</v>
      </c>
      <c r="AE155">
        <v>1</v>
      </c>
      <c r="AF155">
        <v>0</v>
      </c>
      <c r="AG155">
        <v>1</v>
      </c>
      <c r="AH155" t="s">
        <v>64</v>
      </c>
      <c r="AI155" t="s">
        <v>76</v>
      </c>
    </row>
    <row r="156" spans="1:35">
      <c r="A156" t="s">
        <v>1316</v>
      </c>
      <c r="B156" t="s">
        <v>1317</v>
      </c>
      <c r="C156" t="s">
        <v>51</v>
      </c>
      <c r="D156" t="s">
        <v>51</v>
      </c>
      <c r="E156" t="s">
        <v>1318</v>
      </c>
      <c r="F156">
        <v>5741160</v>
      </c>
      <c r="G156" t="s">
        <v>1319</v>
      </c>
      <c r="H156">
        <v>1</v>
      </c>
      <c r="I156" t="s">
        <v>1320</v>
      </c>
      <c r="J156" t="s">
        <v>1320</v>
      </c>
      <c r="K156" t="s">
        <v>2870</v>
      </c>
      <c r="L156" t="s">
        <v>1322</v>
      </c>
      <c r="M156" t="s">
        <v>1323</v>
      </c>
      <c r="N156" t="s">
        <v>1324</v>
      </c>
      <c r="O156" t="s">
        <v>62</v>
      </c>
      <c r="P156" t="s">
        <v>61</v>
      </c>
      <c r="Q156" t="s">
        <v>62</v>
      </c>
      <c r="R156" t="s">
        <v>4133</v>
      </c>
      <c r="S156" t="s">
        <v>64</v>
      </c>
      <c r="T156" t="s">
        <v>61</v>
      </c>
      <c r="U156" t="s">
        <v>1325</v>
      </c>
      <c r="V156" t="s">
        <v>72</v>
      </c>
      <c r="W156" t="s">
        <v>62</v>
      </c>
      <c r="X156" t="s">
        <v>73</v>
      </c>
      <c r="Y156" t="s">
        <v>3186</v>
      </c>
      <c r="Z156" t="s">
        <v>3512</v>
      </c>
      <c r="AA156">
        <v>1</v>
      </c>
      <c r="AB156">
        <v>0</v>
      </c>
      <c r="AC156">
        <v>0</v>
      </c>
      <c r="AD156">
        <v>0</v>
      </c>
      <c r="AE156">
        <v>1</v>
      </c>
      <c r="AF156">
        <v>0</v>
      </c>
      <c r="AG156">
        <v>1</v>
      </c>
      <c r="AH156" t="s">
        <v>64</v>
      </c>
      <c r="AI156" t="s">
        <v>4119</v>
      </c>
    </row>
    <row r="157" spans="1:35">
      <c r="A157" t="s">
        <v>1316</v>
      </c>
      <c r="B157" t="s">
        <v>1317</v>
      </c>
      <c r="C157" t="s">
        <v>149</v>
      </c>
      <c r="D157" t="s">
        <v>2704</v>
      </c>
      <c r="E157" t="s">
        <v>1332</v>
      </c>
      <c r="F157" t="s">
        <v>1333</v>
      </c>
      <c r="G157" t="s">
        <v>1334</v>
      </c>
      <c r="H157">
        <v>1</v>
      </c>
      <c r="I157" t="s">
        <v>1335</v>
      </c>
      <c r="J157" t="s">
        <v>1336</v>
      </c>
      <c r="K157" t="s">
        <v>4047</v>
      </c>
      <c r="L157" t="s">
        <v>1338</v>
      </c>
      <c r="M157" t="s">
        <v>1339</v>
      </c>
      <c r="N157" t="s">
        <v>1340</v>
      </c>
      <c r="O157" t="s">
        <v>62</v>
      </c>
      <c r="P157" t="s">
        <v>61</v>
      </c>
      <c r="Q157" t="s">
        <v>62</v>
      </c>
      <c r="R157" t="s">
        <v>76</v>
      </c>
      <c r="S157" t="s">
        <v>77</v>
      </c>
      <c r="T157" t="s">
        <v>61</v>
      </c>
      <c r="U157" t="s">
        <v>1341</v>
      </c>
      <c r="V157" t="s">
        <v>72</v>
      </c>
      <c r="W157" t="s">
        <v>62</v>
      </c>
      <c r="X157" t="s">
        <v>73</v>
      </c>
      <c r="Y157" t="s">
        <v>3186</v>
      </c>
      <c r="Z157" t="s">
        <v>3844</v>
      </c>
      <c r="AA157">
        <v>1</v>
      </c>
      <c r="AB157">
        <v>0</v>
      </c>
      <c r="AC157">
        <v>0</v>
      </c>
      <c r="AD157">
        <v>0</v>
      </c>
      <c r="AE157">
        <v>1</v>
      </c>
      <c r="AF157">
        <v>0</v>
      </c>
      <c r="AG157">
        <v>0</v>
      </c>
      <c r="AH157" t="s">
        <v>77</v>
      </c>
      <c r="AI157" t="s">
        <v>76</v>
      </c>
    </row>
    <row r="158" spans="1:35">
      <c r="A158" t="s">
        <v>1351</v>
      </c>
      <c r="B158" t="s">
        <v>1352</v>
      </c>
      <c r="C158" t="s">
        <v>51</v>
      </c>
      <c r="D158" t="s">
        <v>51</v>
      </c>
      <c r="E158" t="s">
        <v>1353</v>
      </c>
      <c r="F158" t="s">
        <v>1354</v>
      </c>
      <c r="G158" t="s">
        <v>1355</v>
      </c>
      <c r="H158">
        <v>2</v>
      </c>
      <c r="I158" t="s">
        <v>1356</v>
      </c>
      <c r="J158" t="s">
        <v>1357</v>
      </c>
      <c r="K158" t="s">
        <v>2877</v>
      </c>
      <c r="L158" t="s">
        <v>1359</v>
      </c>
      <c r="M158" t="s">
        <v>1192</v>
      </c>
      <c r="N158" t="s">
        <v>1360</v>
      </c>
      <c r="O158" t="s">
        <v>61</v>
      </c>
      <c r="P158" t="s">
        <v>61</v>
      </c>
      <c r="Q158" t="s">
        <v>62</v>
      </c>
      <c r="R158" t="s">
        <v>76</v>
      </c>
      <c r="S158" t="s">
        <v>64</v>
      </c>
      <c r="T158" t="s">
        <v>62</v>
      </c>
      <c r="U158" t="s">
        <v>1362</v>
      </c>
      <c r="V158" t="s">
        <v>66</v>
      </c>
      <c r="W158" t="s">
        <v>62</v>
      </c>
      <c r="X158" t="s">
        <v>73</v>
      </c>
      <c r="Y158" t="s">
        <v>3186</v>
      </c>
      <c r="Z158" t="s">
        <v>3655</v>
      </c>
      <c r="AA158">
        <v>0</v>
      </c>
      <c r="AB158">
        <v>0</v>
      </c>
      <c r="AC158">
        <v>1</v>
      </c>
      <c r="AD158">
        <v>0</v>
      </c>
      <c r="AE158">
        <v>1</v>
      </c>
      <c r="AF158">
        <v>1</v>
      </c>
      <c r="AG158">
        <v>1</v>
      </c>
      <c r="AH158" t="s">
        <v>64</v>
      </c>
      <c r="AI158" t="s">
        <v>76</v>
      </c>
    </row>
    <row r="159" spans="1:35">
      <c r="A159" t="s">
        <v>1351</v>
      </c>
      <c r="B159" t="s">
        <v>1352</v>
      </c>
      <c r="C159" t="s">
        <v>51</v>
      </c>
      <c r="D159" t="s">
        <v>51</v>
      </c>
      <c r="E159" t="s">
        <v>1353</v>
      </c>
      <c r="F159" t="s">
        <v>1354</v>
      </c>
      <c r="G159" t="s">
        <v>1355</v>
      </c>
      <c r="H159">
        <v>2</v>
      </c>
      <c r="I159" t="s">
        <v>1356</v>
      </c>
      <c r="J159" t="s">
        <v>1357</v>
      </c>
      <c r="K159" t="s">
        <v>2877</v>
      </c>
      <c r="L159" t="s">
        <v>1359</v>
      </c>
      <c r="M159" t="s">
        <v>1192</v>
      </c>
      <c r="N159" t="s">
        <v>1360</v>
      </c>
      <c r="O159" t="s">
        <v>61</v>
      </c>
      <c r="P159" t="s">
        <v>61</v>
      </c>
      <c r="Q159" t="s">
        <v>62</v>
      </c>
      <c r="R159" t="s">
        <v>4140</v>
      </c>
      <c r="S159" t="s">
        <v>64</v>
      </c>
      <c r="T159" t="s">
        <v>62</v>
      </c>
      <c r="U159" t="s">
        <v>1362</v>
      </c>
      <c r="V159" t="s">
        <v>66</v>
      </c>
      <c r="W159" t="s">
        <v>62</v>
      </c>
      <c r="X159" t="s">
        <v>73</v>
      </c>
      <c r="Y159" t="s">
        <v>3186</v>
      </c>
      <c r="Z159" t="s">
        <v>3655</v>
      </c>
      <c r="AA159">
        <v>0</v>
      </c>
      <c r="AB159">
        <v>0</v>
      </c>
      <c r="AC159">
        <v>1</v>
      </c>
      <c r="AD159">
        <v>0</v>
      </c>
      <c r="AE159">
        <v>1</v>
      </c>
      <c r="AF159">
        <v>1</v>
      </c>
      <c r="AG159">
        <v>1</v>
      </c>
      <c r="AH159" t="s">
        <v>64</v>
      </c>
      <c r="AI159" t="s">
        <v>2729</v>
      </c>
    </row>
    <row r="160" spans="1:35">
      <c r="A160" t="s">
        <v>1351</v>
      </c>
      <c r="B160" t="s">
        <v>1352</v>
      </c>
      <c r="C160" t="s">
        <v>51</v>
      </c>
      <c r="D160" t="s">
        <v>51</v>
      </c>
      <c r="E160" t="s">
        <v>1353</v>
      </c>
      <c r="F160" t="s">
        <v>1354</v>
      </c>
      <c r="G160" t="s">
        <v>1355</v>
      </c>
      <c r="H160">
        <v>2</v>
      </c>
      <c r="I160" t="s">
        <v>1356</v>
      </c>
      <c r="J160" t="s">
        <v>1357</v>
      </c>
      <c r="K160" t="s">
        <v>2877</v>
      </c>
      <c r="L160" t="s">
        <v>1359</v>
      </c>
      <c r="M160" t="s">
        <v>1192</v>
      </c>
      <c r="N160" t="s">
        <v>1360</v>
      </c>
      <c r="O160" t="s">
        <v>61</v>
      </c>
      <c r="P160" t="s">
        <v>61</v>
      </c>
      <c r="Q160" t="s">
        <v>62</v>
      </c>
      <c r="R160" t="s">
        <v>4133</v>
      </c>
      <c r="S160" t="s">
        <v>64</v>
      </c>
      <c r="T160" t="s">
        <v>62</v>
      </c>
      <c r="U160" t="s">
        <v>1362</v>
      </c>
      <c r="V160" t="s">
        <v>66</v>
      </c>
      <c r="W160" t="s">
        <v>62</v>
      </c>
      <c r="X160" t="s">
        <v>73</v>
      </c>
      <c r="Y160" t="s">
        <v>3186</v>
      </c>
      <c r="Z160" t="s">
        <v>3655</v>
      </c>
      <c r="AA160">
        <v>0</v>
      </c>
      <c r="AB160">
        <v>0</v>
      </c>
      <c r="AC160">
        <v>1</v>
      </c>
      <c r="AD160">
        <v>0</v>
      </c>
      <c r="AE160">
        <v>1</v>
      </c>
      <c r="AF160">
        <v>1</v>
      </c>
      <c r="AG160">
        <v>1</v>
      </c>
      <c r="AH160" t="s">
        <v>64</v>
      </c>
      <c r="AI160" t="s">
        <v>4119</v>
      </c>
    </row>
    <row r="161" spans="1:35">
      <c r="A161" t="s">
        <v>1351</v>
      </c>
      <c r="B161" t="s">
        <v>1352</v>
      </c>
      <c r="C161" t="s">
        <v>51</v>
      </c>
      <c r="D161" t="s">
        <v>51</v>
      </c>
      <c r="E161" t="s">
        <v>1353</v>
      </c>
      <c r="F161" t="s">
        <v>1354</v>
      </c>
      <c r="G161" t="s">
        <v>1355</v>
      </c>
      <c r="H161">
        <v>2</v>
      </c>
      <c r="I161" t="s">
        <v>1356</v>
      </c>
      <c r="J161" t="s">
        <v>1365</v>
      </c>
      <c r="K161" t="s">
        <v>2877</v>
      </c>
      <c r="L161" t="s">
        <v>1359</v>
      </c>
      <c r="M161" t="s">
        <v>1366</v>
      </c>
      <c r="N161" t="s">
        <v>1367</v>
      </c>
      <c r="O161" t="s">
        <v>62</v>
      </c>
      <c r="P161" t="s">
        <v>61</v>
      </c>
      <c r="Q161" t="s">
        <v>62</v>
      </c>
      <c r="R161" t="s">
        <v>76</v>
      </c>
      <c r="S161" t="s">
        <v>77</v>
      </c>
      <c r="T161" t="s">
        <v>61</v>
      </c>
      <c r="U161" t="s">
        <v>1368</v>
      </c>
      <c r="V161" t="s">
        <v>72</v>
      </c>
      <c r="W161" t="s">
        <v>62</v>
      </c>
      <c r="X161" t="s">
        <v>73</v>
      </c>
      <c r="Y161" t="s">
        <v>3186</v>
      </c>
      <c r="Z161" t="s">
        <v>3656</v>
      </c>
      <c r="AA161">
        <v>1</v>
      </c>
      <c r="AB161">
        <v>0</v>
      </c>
      <c r="AC161">
        <v>0</v>
      </c>
      <c r="AD161">
        <v>0</v>
      </c>
      <c r="AE161">
        <v>1</v>
      </c>
      <c r="AF161">
        <v>0</v>
      </c>
      <c r="AG161">
        <v>0</v>
      </c>
      <c r="AH161" t="s">
        <v>77</v>
      </c>
      <c r="AI161" t="s">
        <v>76</v>
      </c>
    </row>
    <row r="162" spans="1:35">
      <c r="A162" t="s">
        <v>1351</v>
      </c>
      <c r="B162" t="s">
        <v>1352</v>
      </c>
      <c r="C162" t="s">
        <v>51</v>
      </c>
      <c r="D162" t="s">
        <v>51</v>
      </c>
      <c r="E162" t="s">
        <v>1373</v>
      </c>
      <c r="F162" t="s">
        <v>2878</v>
      </c>
      <c r="G162" t="s">
        <v>1375</v>
      </c>
      <c r="H162">
        <v>3</v>
      </c>
      <c r="I162" t="s">
        <v>1376</v>
      </c>
      <c r="J162" t="s">
        <v>1377</v>
      </c>
      <c r="K162" t="s">
        <v>2880</v>
      </c>
      <c r="L162" t="s">
        <v>1379</v>
      </c>
      <c r="M162" t="s">
        <v>1380</v>
      </c>
      <c r="N162" t="s">
        <v>1381</v>
      </c>
      <c r="O162" t="s">
        <v>62</v>
      </c>
      <c r="P162" t="s">
        <v>61</v>
      </c>
      <c r="Q162" t="s">
        <v>62</v>
      </c>
      <c r="R162" t="s">
        <v>76</v>
      </c>
      <c r="S162" t="s">
        <v>77</v>
      </c>
      <c r="T162" t="s">
        <v>61</v>
      </c>
      <c r="U162" t="s">
        <v>1368</v>
      </c>
      <c r="V162" t="s">
        <v>72</v>
      </c>
      <c r="W162" t="s">
        <v>62</v>
      </c>
      <c r="X162" t="s">
        <v>73</v>
      </c>
      <c r="Y162" t="s">
        <v>3186</v>
      </c>
      <c r="Z162" t="s">
        <v>3631</v>
      </c>
      <c r="AA162">
        <v>1</v>
      </c>
      <c r="AB162">
        <v>0</v>
      </c>
      <c r="AC162">
        <v>0</v>
      </c>
      <c r="AD162">
        <v>0</v>
      </c>
      <c r="AE162">
        <v>1</v>
      </c>
      <c r="AF162">
        <v>0</v>
      </c>
      <c r="AG162">
        <v>0</v>
      </c>
      <c r="AH162" t="s">
        <v>77</v>
      </c>
      <c r="AI162" t="s">
        <v>76</v>
      </c>
    </row>
    <row r="163" spans="1:35">
      <c r="A163" t="s">
        <v>1351</v>
      </c>
      <c r="B163" t="s">
        <v>1352</v>
      </c>
      <c r="C163" t="s">
        <v>51</v>
      </c>
      <c r="D163" t="s">
        <v>51</v>
      </c>
      <c r="E163" t="s">
        <v>1373</v>
      </c>
      <c r="F163" t="s">
        <v>2878</v>
      </c>
      <c r="G163" t="s">
        <v>1375</v>
      </c>
      <c r="H163">
        <v>3</v>
      </c>
      <c r="I163" t="s">
        <v>1376</v>
      </c>
      <c r="J163" t="s">
        <v>1387</v>
      </c>
      <c r="K163" t="s">
        <v>2880</v>
      </c>
      <c r="L163" t="s">
        <v>1379</v>
      </c>
      <c r="M163" t="s">
        <v>1388</v>
      </c>
      <c r="N163" t="s">
        <v>1389</v>
      </c>
      <c r="O163" t="s">
        <v>62</v>
      </c>
      <c r="P163" t="s">
        <v>61</v>
      </c>
      <c r="Q163" t="s">
        <v>62</v>
      </c>
      <c r="R163" t="s">
        <v>76</v>
      </c>
      <c r="S163" t="s">
        <v>77</v>
      </c>
      <c r="T163" t="s">
        <v>61</v>
      </c>
      <c r="U163" t="s">
        <v>1368</v>
      </c>
      <c r="V163" t="s">
        <v>72</v>
      </c>
      <c r="W163" t="s">
        <v>62</v>
      </c>
      <c r="X163" t="s">
        <v>73</v>
      </c>
      <c r="Y163" t="s">
        <v>3186</v>
      </c>
      <c r="Z163" t="s">
        <v>3630</v>
      </c>
      <c r="AA163">
        <v>1</v>
      </c>
      <c r="AB163">
        <v>0</v>
      </c>
      <c r="AC163">
        <v>0</v>
      </c>
      <c r="AD163">
        <v>0</v>
      </c>
      <c r="AE163">
        <v>1</v>
      </c>
      <c r="AF163">
        <v>0</v>
      </c>
      <c r="AG163">
        <v>0</v>
      </c>
      <c r="AH163" t="s">
        <v>77</v>
      </c>
      <c r="AI163" t="s">
        <v>76</v>
      </c>
    </row>
    <row r="164" spans="1:35">
      <c r="A164" t="s">
        <v>1351</v>
      </c>
      <c r="B164" t="s">
        <v>1352</v>
      </c>
      <c r="C164" t="s">
        <v>51</v>
      </c>
      <c r="D164" t="s">
        <v>51</v>
      </c>
      <c r="E164" t="s">
        <v>1373</v>
      </c>
      <c r="F164" t="s">
        <v>2878</v>
      </c>
      <c r="G164" t="s">
        <v>1375</v>
      </c>
      <c r="H164">
        <v>3</v>
      </c>
      <c r="I164" t="s">
        <v>1376</v>
      </c>
      <c r="J164" t="s">
        <v>1396</v>
      </c>
      <c r="K164" t="s">
        <v>2880</v>
      </c>
      <c r="L164" t="s">
        <v>1379</v>
      </c>
      <c r="M164" t="s">
        <v>1397</v>
      </c>
      <c r="N164" t="s">
        <v>1398</v>
      </c>
      <c r="O164" t="s">
        <v>62</v>
      </c>
      <c r="P164" t="s">
        <v>61</v>
      </c>
      <c r="Q164" t="s">
        <v>62</v>
      </c>
      <c r="R164" t="s">
        <v>76</v>
      </c>
      <c r="S164" t="s">
        <v>77</v>
      </c>
      <c r="T164" t="s">
        <v>61</v>
      </c>
      <c r="U164" t="s">
        <v>1368</v>
      </c>
      <c r="V164" t="s">
        <v>72</v>
      </c>
      <c r="W164" t="s">
        <v>62</v>
      </c>
      <c r="X164" t="s">
        <v>73</v>
      </c>
      <c r="Y164" t="s">
        <v>3186</v>
      </c>
      <c r="Z164" t="s">
        <v>3629</v>
      </c>
      <c r="AA164">
        <v>1</v>
      </c>
      <c r="AB164">
        <v>0</v>
      </c>
      <c r="AC164">
        <v>0</v>
      </c>
      <c r="AD164">
        <v>0</v>
      </c>
      <c r="AE164">
        <v>1</v>
      </c>
      <c r="AF164">
        <v>0</v>
      </c>
      <c r="AG164">
        <v>0</v>
      </c>
      <c r="AH164" t="s">
        <v>77</v>
      </c>
      <c r="AI164" t="s">
        <v>76</v>
      </c>
    </row>
    <row r="165" spans="1:35">
      <c r="A165" t="s">
        <v>1351</v>
      </c>
      <c r="B165" t="s">
        <v>1352</v>
      </c>
      <c r="C165" t="s">
        <v>80</v>
      </c>
      <c r="D165" t="s">
        <v>80</v>
      </c>
      <c r="E165" t="s">
        <v>1403</v>
      </c>
      <c r="F165" t="s">
        <v>1404</v>
      </c>
      <c r="G165">
        <v>3462999</v>
      </c>
      <c r="H165">
        <v>2</v>
      </c>
      <c r="I165" t="s">
        <v>1405</v>
      </c>
      <c r="J165" t="s">
        <v>1406</v>
      </c>
      <c r="K165" t="s">
        <v>1407</v>
      </c>
      <c r="L165" t="s">
        <v>1408</v>
      </c>
      <c r="M165" t="s">
        <v>1409</v>
      </c>
      <c r="N165" t="s">
        <v>1410</v>
      </c>
      <c r="O165" t="s">
        <v>62</v>
      </c>
      <c r="P165" t="s">
        <v>61</v>
      </c>
      <c r="Q165" t="s">
        <v>62</v>
      </c>
      <c r="R165" t="s">
        <v>76</v>
      </c>
      <c r="S165" t="s">
        <v>77</v>
      </c>
      <c r="T165" t="s">
        <v>61</v>
      </c>
      <c r="U165" t="s">
        <v>1368</v>
      </c>
      <c r="V165" t="s">
        <v>72</v>
      </c>
      <c r="W165" t="s">
        <v>62</v>
      </c>
      <c r="X165" t="s">
        <v>73</v>
      </c>
      <c r="Y165" t="s">
        <v>3186</v>
      </c>
      <c r="Z165" t="s">
        <v>3827</v>
      </c>
      <c r="AA165">
        <v>1</v>
      </c>
      <c r="AB165">
        <v>0</v>
      </c>
      <c r="AC165">
        <v>0</v>
      </c>
      <c r="AD165">
        <v>0</v>
      </c>
      <c r="AE165">
        <v>1</v>
      </c>
      <c r="AF165">
        <v>0</v>
      </c>
      <c r="AG165">
        <v>0</v>
      </c>
      <c r="AH165" t="s">
        <v>77</v>
      </c>
      <c r="AI165" t="s">
        <v>76</v>
      </c>
    </row>
    <row r="166" spans="1:35">
      <c r="A166" t="s">
        <v>1351</v>
      </c>
      <c r="B166" t="s">
        <v>1352</v>
      </c>
      <c r="C166" t="s">
        <v>80</v>
      </c>
      <c r="D166" t="s">
        <v>80</v>
      </c>
      <c r="E166" t="s">
        <v>1403</v>
      </c>
      <c r="F166" t="s">
        <v>1404</v>
      </c>
      <c r="G166">
        <v>3462999</v>
      </c>
      <c r="H166">
        <v>2</v>
      </c>
      <c r="I166" t="s">
        <v>1405</v>
      </c>
      <c r="J166" t="s">
        <v>1415</v>
      </c>
      <c r="K166" t="s">
        <v>1407</v>
      </c>
      <c r="L166" t="s">
        <v>1408</v>
      </c>
      <c r="M166" t="s">
        <v>1416</v>
      </c>
      <c r="N166" t="s">
        <v>1417</v>
      </c>
      <c r="O166" t="s">
        <v>62</v>
      </c>
      <c r="P166" t="s">
        <v>61</v>
      </c>
      <c r="Q166" t="s">
        <v>62</v>
      </c>
      <c r="R166" t="s">
        <v>76</v>
      </c>
      <c r="S166" t="s">
        <v>77</v>
      </c>
      <c r="T166" t="s">
        <v>61</v>
      </c>
      <c r="U166" t="s">
        <v>1368</v>
      </c>
      <c r="V166" t="s">
        <v>72</v>
      </c>
      <c r="W166" t="s">
        <v>62</v>
      </c>
      <c r="X166" t="s">
        <v>73</v>
      </c>
      <c r="Y166" t="s">
        <v>3186</v>
      </c>
      <c r="Z166" t="s">
        <v>3828</v>
      </c>
      <c r="AA166">
        <v>1</v>
      </c>
      <c r="AB166">
        <v>0</v>
      </c>
      <c r="AC166">
        <v>0</v>
      </c>
      <c r="AD166">
        <v>0</v>
      </c>
      <c r="AE166">
        <v>1</v>
      </c>
      <c r="AF166">
        <v>0</v>
      </c>
      <c r="AG166">
        <v>0</v>
      </c>
      <c r="AH166" t="s">
        <v>77</v>
      </c>
      <c r="AI166" t="s">
        <v>76</v>
      </c>
    </row>
    <row r="167" spans="1:35">
      <c r="A167" t="s">
        <v>1351</v>
      </c>
      <c r="B167" t="s">
        <v>1352</v>
      </c>
      <c r="C167" t="s">
        <v>80</v>
      </c>
      <c r="D167" t="s">
        <v>80</v>
      </c>
      <c r="E167" t="s">
        <v>1422</v>
      </c>
      <c r="F167" t="s">
        <v>1423</v>
      </c>
      <c r="G167" t="s">
        <v>1404</v>
      </c>
      <c r="H167">
        <v>1</v>
      </c>
      <c r="I167" t="s">
        <v>1424</v>
      </c>
      <c r="J167" t="s">
        <v>1424</v>
      </c>
      <c r="K167" t="s">
        <v>2886</v>
      </c>
      <c r="L167" t="s">
        <v>1426</v>
      </c>
      <c r="M167" t="s">
        <v>986</v>
      </c>
      <c r="N167" t="s">
        <v>1427</v>
      </c>
      <c r="O167" t="s">
        <v>61</v>
      </c>
      <c r="P167" t="s">
        <v>61</v>
      </c>
      <c r="Q167" t="s">
        <v>62</v>
      </c>
      <c r="R167" t="s">
        <v>76</v>
      </c>
      <c r="S167" t="s">
        <v>64</v>
      </c>
      <c r="T167" t="s">
        <v>62</v>
      </c>
      <c r="U167" t="s">
        <v>1429</v>
      </c>
      <c r="V167" t="s">
        <v>66</v>
      </c>
      <c r="W167" t="s">
        <v>61</v>
      </c>
      <c r="X167" t="s">
        <v>1430</v>
      </c>
      <c r="Y167" t="s">
        <v>3186</v>
      </c>
      <c r="Z167" t="s">
        <v>3926</v>
      </c>
      <c r="AA167">
        <v>0</v>
      </c>
      <c r="AB167">
        <v>0</v>
      </c>
      <c r="AC167">
        <v>1</v>
      </c>
      <c r="AD167">
        <v>0</v>
      </c>
      <c r="AE167">
        <v>1</v>
      </c>
      <c r="AF167">
        <v>1</v>
      </c>
      <c r="AG167">
        <v>1</v>
      </c>
      <c r="AH167" t="s">
        <v>64</v>
      </c>
      <c r="AI167" t="s">
        <v>76</v>
      </c>
    </row>
    <row r="168" spans="1:35">
      <c r="A168" t="s">
        <v>1351</v>
      </c>
      <c r="B168" t="s">
        <v>1352</v>
      </c>
      <c r="C168" t="s">
        <v>80</v>
      </c>
      <c r="D168" t="s">
        <v>80</v>
      </c>
      <c r="E168" t="s">
        <v>1422</v>
      </c>
      <c r="F168" t="s">
        <v>1423</v>
      </c>
      <c r="G168" t="s">
        <v>1404</v>
      </c>
      <c r="H168">
        <v>1</v>
      </c>
      <c r="I168" t="s">
        <v>1424</v>
      </c>
      <c r="J168" t="s">
        <v>1424</v>
      </c>
      <c r="K168" t="s">
        <v>2886</v>
      </c>
      <c r="L168" t="s">
        <v>1426</v>
      </c>
      <c r="M168" t="s">
        <v>986</v>
      </c>
      <c r="N168" t="s">
        <v>1427</v>
      </c>
      <c r="O168" t="s">
        <v>61</v>
      </c>
      <c r="P168" t="s">
        <v>61</v>
      </c>
      <c r="Q168" t="s">
        <v>62</v>
      </c>
      <c r="R168" t="s">
        <v>4133</v>
      </c>
      <c r="S168" t="s">
        <v>64</v>
      </c>
      <c r="T168" t="s">
        <v>62</v>
      </c>
      <c r="U168" t="s">
        <v>1429</v>
      </c>
      <c r="V168" t="s">
        <v>66</v>
      </c>
      <c r="W168" t="s">
        <v>61</v>
      </c>
      <c r="X168" t="s">
        <v>1430</v>
      </c>
      <c r="Y168" t="s">
        <v>3186</v>
      </c>
      <c r="Z168" t="s">
        <v>3926</v>
      </c>
      <c r="AA168">
        <v>0</v>
      </c>
      <c r="AB168">
        <v>0</v>
      </c>
      <c r="AC168">
        <v>1</v>
      </c>
      <c r="AD168">
        <v>0</v>
      </c>
      <c r="AE168">
        <v>1</v>
      </c>
      <c r="AF168">
        <v>1</v>
      </c>
      <c r="AG168">
        <v>1</v>
      </c>
      <c r="AH168" t="s">
        <v>64</v>
      </c>
      <c r="AI168" t="s">
        <v>4119</v>
      </c>
    </row>
    <row r="169" spans="1:35">
      <c r="A169" t="s">
        <v>1351</v>
      </c>
      <c r="B169" t="s">
        <v>1352</v>
      </c>
      <c r="C169" t="s">
        <v>80</v>
      </c>
      <c r="D169" t="s">
        <v>80</v>
      </c>
      <c r="E169" t="s">
        <v>1422</v>
      </c>
      <c r="F169" t="s">
        <v>1423</v>
      </c>
      <c r="G169" t="s">
        <v>1404</v>
      </c>
      <c r="H169">
        <v>1</v>
      </c>
      <c r="I169" t="s">
        <v>1424</v>
      </c>
      <c r="J169" t="s">
        <v>1424</v>
      </c>
      <c r="K169" t="s">
        <v>2886</v>
      </c>
      <c r="L169" t="s">
        <v>1426</v>
      </c>
      <c r="M169" t="s">
        <v>986</v>
      </c>
      <c r="N169" t="s">
        <v>1427</v>
      </c>
      <c r="O169" t="s">
        <v>61</v>
      </c>
      <c r="P169" t="s">
        <v>61</v>
      </c>
      <c r="Q169" t="s">
        <v>62</v>
      </c>
      <c r="R169" t="s">
        <v>4139</v>
      </c>
      <c r="S169" t="s">
        <v>64</v>
      </c>
      <c r="T169" t="s">
        <v>62</v>
      </c>
      <c r="U169" t="s">
        <v>1429</v>
      </c>
      <c r="V169" t="s">
        <v>66</v>
      </c>
      <c r="W169" t="s">
        <v>61</v>
      </c>
      <c r="X169" t="s">
        <v>1430</v>
      </c>
      <c r="Y169" t="s">
        <v>3186</v>
      </c>
      <c r="Z169" t="s">
        <v>3926</v>
      </c>
      <c r="AA169">
        <v>0</v>
      </c>
      <c r="AB169">
        <v>0</v>
      </c>
      <c r="AC169">
        <v>1</v>
      </c>
      <c r="AD169">
        <v>0</v>
      </c>
      <c r="AE169">
        <v>1</v>
      </c>
      <c r="AF169">
        <v>1</v>
      </c>
      <c r="AG169">
        <v>1</v>
      </c>
      <c r="AH169" t="s">
        <v>64</v>
      </c>
      <c r="AI169" t="s">
        <v>4121</v>
      </c>
    </row>
    <row r="170" spans="1:35">
      <c r="A170" t="s">
        <v>1351</v>
      </c>
      <c r="B170" t="s">
        <v>1352</v>
      </c>
      <c r="C170" t="s">
        <v>80</v>
      </c>
      <c r="D170" t="s">
        <v>80</v>
      </c>
      <c r="E170" t="s">
        <v>1422</v>
      </c>
      <c r="F170" t="s">
        <v>1423</v>
      </c>
      <c r="G170" t="s">
        <v>1404</v>
      </c>
      <c r="H170">
        <v>1</v>
      </c>
      <c r="I170" t="s">
        <v>1424</v>
      </c>
      <c r="J170" t="s">
        <v>1424</v>
      </c>
      <c r="K170" t="s">
        <v>2886</v>
      </c>
      <c r="L170" t="s">
        <v>1426</v>
      </c>
      <c r="M170" t="s">
        <v>986</v>
      </c>
      <c r="N170" t="s">
        <v>1427</v>
      </c>
      <c r="O170" t="s">
        <v>61</v>
      </c>
      <c r="P170" t="s">
        <v>61</v>
      </c>
      <c r="Q170" t="s">
        <v>62</v>
      </c>
      <c r="R170" t="s">
        <v>4137</v>
      </c>
      <c r="S170" t="s">
        <v>64</v>
      </c>
      <c r="T170" t="s">
        <v>62</v>
      </c>
      <c r="U170" t="s">
        <v>1429</v>
      </c>
      <c r="V170" t="s">
        <v>66</v>
      </c>
      <c r="W170" t="s">
        <v>61</v>
      </c>
      <c r="X170" t="s">
        <v>1430</v>
      </c>
      <c r="Y170" t="s">
        <v>3186</v>
      </c>
      <c r="Z170" t="s">
        <v>3926</v>
      </c>
      <c r="AA170">
        <v>0</v>
      </c>
      <c r="AB170">
        <v>0</v>
      </c>
      <c r="AC170">
        <v>1</v>
      </c>
      <c r="AD170">
        <v>0</v>
      </c>
      <c r="AE170">
        <v>1</v>
      </c>
      <c r="AF170">
        <v>1</v>
      </c>
      <c r="AG170">
        <v>1</v>
      </c>
      <c r="AH170" t="s">
        <v>64</v>
      </c>
      <c r="AI170" t="s">
        <v>4022</v>
      </c>
    </row>
    <row r="171" spans="1:35">
      <c r="A171" t="s">
        <v>1351</v>
      </c>
      <c r="B171" t="s">
        <v>1352</v>
      </c>
      <c r="C171" t="s">
        <v>80</v>
      </c>
      <c r="D171" t="s">
        <v>80</v>
      </c>
      <c r="E171" t="s">
        <v>1422</v>
      </c>
      <c r="F171" t="s">
        <v>1423</v>
      </c>
      <c r="G171" t="s">
        <v>1404</v>
      </c>
      <c r="H171">
        <v>1</v>
      </c>
      <c r="I171" t="s">
        <v>1424</v>
      </c>
      <c r="J171" t="s">
        <v>1424</v>
      </c>
      <c r="K171" t="s">
        <v>2886</v>
      </c>
      <c r="L171" t="s">
        <v>1426</v>
      </c>
      <c r="M171" t="s">
        <v>986</v>
      </c>
      <c r="N171" t="s">
        <v>1427</v>
      </c>
      <c r="O171" t="s">
        <v>61</v>
      </c>
      <c r="P171" t="s">
        <v>61</v>
      </c>
      <c r="Q171" t="s">
        <v>62</v>
      </c>
      <c r="R171" t="s">
        <v>4141</v>
      </c>
      <c r="S171" t="s">
        <v>64</v>
      </c>
      <c r="T171" t="s">
        <v>62</v>
      </c>
      <c r="U171" t="s">
        <v>1429</v>
      </c>
      <c r="V171" t="s">
        <v>66</v>
      </c>
      <c r="W171" t="s">
        <v>61</v>
      </c>
      <c r="X171" t="s">
        <v>1430</v>
      </c>
      <c r="Y171" t="s">
        <v>3186</v>
      </c>
      <c r="Z171" t="s">
        <v>3926</v>
      </c>
      <c r="AA171">
        <v>0</v>
      </c>
      <c r="AB171">
        <v>0</v>
      </c>
      <c r="AC171">
        <v>1</v>
      </c>
      <c r="AD171">
        <v>0</v>
      </c>
      <c r="AE171">
        <v>1</v>
      </c>
      <c r="AF171">
        <v>1</v>
      </c>
      <c r="AG171">
        <v>1</v>
      </c>
      <c r="AH171" t="s">
        <v>64</v>
      </c>
      <c r="AI171" t="s">
        <v>4124</v>
      </c>
    </row>
    <row r="172" spans="1:35">
      <c r="A172" t="s">
        <v>1351</v>
      </c>
      <c r="B172" t="s">
        <v>1352</v>
      </c>
      <c r="C172" t="s">
        <v>149</v>
      </c>
      <c r="D172" t="s">
        <v>2704</v>
      </c>
      <c r="E172" t="s">
        <v>1437</v>
      </c>
      <c r="F172" t="s">
        <v>2887</v>
      </c>
      <c r="G172" t="s">
        <v>1439</v>
      </c>
      <c r="H172">
        <v>1</v>
      </c>
      <c r="I172" t="s">
        <v>1440</v>
      </c>
      <c r="J172" t="s">
        <v>1440</v>
      </c>
      <c r="K172" t="s">
        <v>2888</v>
      </c>
      <c r="L172" t="s">
        <v>1442</v>
      </c>
      <c r="M172" t="s">
        <v>1443</v>
      </c>
      <c r="N172" t="s">
        <v>1444</v>
      </c>
      <c r="O172" t="s">
        <v>62</v>
      </c>
      <c r="P172" t="s">
        <v>61</v>
      </c>
      <c r="Q172" t="s">
        <v>62</v>
      </c>
      <c r="R172" t="s">
        <v>76</v>
      </c>
      <c r="S172" t="s">
        <v>77</v>
      </c>
      <c r="T172" t="s">
        <v>61</v>
      </c>
      <c r="U172" t="s">
        <v>1445</v>
      </c>
      <c r="V172" t="s">
        <v>72</v>
      </c>
      <c r="W172" t="s">
        <v>62</v>
      </c>
      <c r="X172" t="s">
        <v>73</v>
      </c>
      <c r="Y172" t="s">
        <v>3186</v>
      </c>
      <c r="Z172" t="s">
        <v>3496</v>
      </c>
      <c r="AA172">
        <v>1</v>
      </c>
      <c r="AB172">
        <v>0</v>
      </c>
      <c r="AC172">
        <v>0</v>
      </c>
      <c r="AD172">
        <v>0</v>
      </c>
      <c r="AE172">
        <v>1</v>
      </c>
      <c r="AF172">
        <v>0</v>
      </c>
      <c r="AG172">
        <v>0</v>
      </c>
      <c r="AH172" t="s">
        <v>77</v>
      </c>
      <c r="AI172" t="s">
        <v>76</v>
      </c>
    </row>
    <row r="173" spans="1:35">
      <c r="A173" t="s">
        <v>1454</v>
      </c>
      <c r="B173" t="s">
        <v>1455</v>
      </c>
      <c r="C173" t="s">
        <v>51</v>
      </c>
      <c r="D173" t="s">
        <v>51</v>
      </c>
      <c r="E173" t="s">
        <v>1456</v>
      </c>
      <c r="F173" t="s">
        <v>2891</v>
      </c>
      <c r="G173" t="s">
        <v>1458</v>
      </c>
      <c r="H173">
        <v>3</v>
      </c>
      <c r="I173" t="s">
        <v>1459</v>
      </c>
      <c r="J173" t="s">
        <v>1460</v>
      </c>
      <c r="K173" t="s">
        <v>2893</v>
      </c>
      <c r="L173" t="s">
        <v>1462</v>
      </c>
      <c r="M173" t="s">
        <v>1463</v>
      </c>
      <c r="N173" t="s">
        <v>1464</v>
      </c>
      <c r="O173" t="s">
        <v>102</v>
      </c>
      <c r="P173" t="s">
        <v>61</v>
      </c>
      <c r="Q173" t="s">
        <v>62</v>
      </c>
      <c r="R173" t="s">
        <v>76</v>
      </c>
      <c r="S173" t="s">
        <v>125</v>
      </c>
      <c r="T173" t="s">
        <v>62</v>
      </c>
      <c r="U173" t="s">
        <v>1465</v>
      </c>
      <c r="V173" t="s">
        <v>162</v>
      </c>
      <c r="W173" t="s">
        <v>62</v>
      </c>
      <c r="X173" t="s">
        <v>73</v>
      </c>
      <c r="Y173" t="s">
        <v>3186</v>
      </c>
      <c r="Z173" t="s">
        <v>3357</v>
      </c>
      <c r="AA173">
        <v>0</v>
      </c>
      <c r="AB173">
        <v>1</v>
      </c>
      <c r="AC173">
        <v>0</v>
      </c>
      <c r="AD173">
        <v>0</v>
      </c>
      <c r="AE173">
        <v>1</v>
      </c>
      <c r="AF173">
        <v>1</v>
      </c>
      <c r="AG173">
        <v>1</v>
      </c>
      <c r="AH173" t="s">
        <v>125</v>
      </c>
      <c r="AI173" t="s">
        <v>76</v>
      </c>
    </row>
    <row r="174" spans="1:35">
      <c r="A174" t="s">
        <v>1454</v>
      </c>
      <c r="B174" t="s">
        <v>1455</v>
      </c>
      <c r="C174" t="s">
        <v>51</v>
      </c>
      <c r="D174" t="s">
        <v>51</v>
      </c>
      <c r="E174" t="s">
        <v>1456</v>
      </c>
      <c r="F174" t="s">
        <v>2891</v>
      </c>
      <c r="G174" t="s">
        <v>1458</v>
      </c>
      <c r="H174">
        <v>3</v>
      </c>
      <c r="I174" t="s">
        <v>1459</v>
      </c>
      <c r="J174" t="s">
        <v>1460</v>
      </c>
      <c r="K174" t="s">
        <v>2893</v>
      </c>
      <c r="L174" t="s">
        <v>1462</v>
      </c>
      <c r="M174" t="s">
        <v>1463</v>
      </c>
      <c r="N174" t="s">
        <v>1464</v>
      </c>
      <c r="O174" t="s">
        <v>102</v>
      </c>
      <c r="P174" t="s">
        <v>61</v>
      </c>
      <c r="Q174" t="s">
        <v>62</v>
      </c>
      <c r="R174" t="s">
        <v>4136</v>
      </c>
      <c r="S174" t="s">
        <v>125</v>
      </c>
      <c r="T174" t="s">
        <v>62</v>
      </c>
      <c r="U174" t="s">
        <v>1465</v>
      </c>
      <c r="V174" t="s">
        <v>162</v>
      </c>
      <c r="W174" t="s">
        <v>62</v>
      </c>
      <c r="X174" t="s">
        <v>73</v>
      </c>
      <c r="Y174" t="s">
        <v>3186</v>
      </c>
      <c r="Z174" t="s">
        <v>3357</v>
      </c>
      <c r="AA174">
        <v>0</v>
      </c>
      <c r="AB174">
        <v>1</v>
      </c>
      <c r="AC174">
        <v>0</v>
      </c>
      <c r="AD174">
        <v>0</v>
      </c>
      <c r="AE174">
        <v>1</v>
      </c>
      <c r="AF174">
        <v>1</v>
      </c>
      <c r="AG174">
        <v>1</v>
      </c>
      <c r="AH174" t="s">
        <v>125</v>
      </c>
      <c r="AI174" t="s">
        <v>2417</v>
      </c>
    </row>
    <row r="175" spans="1:35">
      <c r="A175" t="s">
        <v>1454</v>
      </c>
      <c r="B175" t="s">
        <v>1455</v>
      </c>
      <c r="C175" t="s">
        <v>51</v>
      </c>
      <c r="D175" t="s">
        <v>51</v>
      </c>
      <c r="E175" t="s">
        <v>1456</v>
      </c>
      <c r="F175" t="s">
        <v>2891</v>
      </c>
      <c r="G175" t="s">
        <v>1458</v>
      </c>
      <c r="H175">
        <v>3</v>
      </c>
      <c r="I175" t="s">
        <v>1459</v>
      </c>
      <c r="J175" t="s">
        <v>1460</v>
      </c>
      <c r="K175" t="s">
        <v>2893</v>
      </c>
      <c r="L175" t="s">
        <v>1462</v>
      </c>
      <c r="M175" t="s">
        <v>1463</v>
      </c>
      <c r="N175" t="s">
        <v>1464</v>
      </c>
      <c r="O175" t="s">
        <v>102</v>
      </c>
      <c r="P175" t="s">
        <v>61</v>
      </c>
      <c r="Q175" t="s">
        <v>62</v>
      </c>
      <c r="R175" t="s">
        <v>4138</v>
      </c>
      <c r="S175" t="s">
        <v>125</v>
      </c>
      <c r="T175" t="s">
        <v>62</v>
      </c>
      <c r="U175" t="s">
        <v>1465</v>
      </c>
      <c r="V175" t="s">
        <v>162</v>
      </c>
      <c r="W175" t="s">
        <v>62</v>
      </c>
      <c r="X175" t="s">
        <v>73</v>
      </c>
      <c r="Y175" t="s">
        <v>3186</v>
      </c>
      <c r="Z175" t="s">
        <v>3357</v>
      </c>
      <c r="AA175">
        <v>0</v>
      </c>
      <c r="AB175">
        <v>1</v>
      </c>
      <c r="AC175">
        <v>0</v>
      </c>
      <c r="AD175">
        <v>0</v>
      </c>
      <c r="AE175">
        <v>1</v>
      </c>
      <c r="AF175">
        <v>1</v>
      </c>
      <c r="AG175">
        <v>1</v>
      </c>
      <c r="AH175" t="s">
        <v>125</v>
      </c>
      <c r="AI175" t="s">
        <v>4122</v>
      </c>
    </row>
    <row r="176" spans="1:35">
      <c r="A176" t="s">
        <v>1454</v>
      </c>
      <c r="B176" t="s">
        <v>1455</v>
      </c>
      <c r="C176" t="s">
        <v>51</v>
      </c>
      <c r="D176" t="s">
        <v>51</v>
      </c>
      <c r="E176" t="s">
        <v>1456</v>
      </c>
      <c r="F176" t="s">
        <v>2891</v>
      </c>
      <c r="G176" t="s">
        <v>1458</v>
      </c>
      <c r="H176">
        <v>3</v>
      </c>
      <c r="I176" t="s">
        <v>1459</v>
      </c>
      <c r="J176" t="s">
        <v>1471</v>
      </c>
      <c r="K176" t="s">
        <v>2893</v>
      </c>
      <c r="L176" t="s">
        <v>1462</v>
      </c>
      <c r="M176" t="s">
        <v>1472</v>
      </c>
      <c r="N176" t="s">
        <v>1473</v>
      </c>
      <c r="O176" t="s">
        <v>62</v>
      </c>
      <c r="P176" t="s">
        <v>61</v>
      </c>
      <c r="Q176" t="s">
        <v>62</v>
      </c>
      <c r="R176" t="s">
        <v>76</v>
      </c>
      <c r="S176" t="s">
        <v>77</v>
      </c>
      <c r="T176" t="s">
        <v>61</v>
      </c>
      <c r="U176" t="s">
        <v>1368</v>
      </c>
      <c r="V176" t="s">
        <v>72</v>
      </c>
      <c r="W176" t="s">
        <v>62</v>
      </c>
      <c r="X176" t="s">
        <v>73</v>
      </c>
      <c r="Y176" t="s">
        <v>3186</v>
      </c>
      <c r="Z176" t="s">
        <v>3361</v>
      </c>
      <c r="AA176">
        <v>1</v>
      </c>
      <c r="AB176">
        <v>0</v>
      </c>
      <c r="AC176">
        <v>0</v>
      </c>
      <c r="AD176">
        <v>0</v>
      </c>
      <c r="AE176">
        <v>1</v>
      </c>
      <c r="AF176">
        <v>0</v>
      </c>
      <c r="AG176">
        <v>0</v>
      </c>
      <c r="AH176" t="s">
        <v>77</v>
      </c>
      <c r="AI176" t="s">
        <v>76</v>
      </c>
    </row>
    <row r="177" spans="1:35">
      <c r="A177" t="s">
        <v>1454</v>
      </c>
      <c r="B177" t="s">
        <v>1455</v>
      </c>
      <c r="C177" t="s">
        <v>51</v>
      </c>
      <c r="D177" t="s">
        <v>51</v>
      </c>
      <c r="E177" t="s">
        <v>1456</v>
      </c>
      <c r="F177" t="s">
        <v>2891</v>
      </c>
      <c r="G177" t="s">
        <v>1458</v>
      </c>
      <c r="H177">
        <v>3</v>
      </c>
      <c r="I177" t="s">
        <v>1459</v>
      </c>
      <c r="J177" t="s">
        <v>1479</v>
      </c>
      <c r="K177" t="s">
        <v>2893</v>
      </c>
      <c r="L177" t="s">
        <v>1462</v>
      </c>
      <c r="M177" t="s">
        <v>920</v>
      </c>
      <c r="N177" t="s">
        <v>1480</v>
      </c>
      <c r="O177" t="s">
        <v>62</v>
      </c>
      <c r="P177" t="s">
        <v>61</v>
      </c>
      <c r="Q177" t="s">
        <v>62</v>
      </c>
      <c r="R177" t="s">
        <v>76</v>
      </c>
      <c r="S177" t="s">
        <v>77</v>
      </c>
      <c r="T177" t="s">
        <v>61</v>
      </c>
      <c r="U177" t="s">
        <v>1368</v>
      </c>
      <c r="V177" t="s">
        <v>72</v>
      </c>
      <c r="W177" t="s">
        <v>62</v>
      </c>
      <c r="X177" t="s">
        <v>73</v>
      </c>
      <c r="Y177" t="s">
        <v>3186</v>
      </c>
      <c r="Z177" t="s">
        <v>3362</v>
      </c>
      <c r="AA177">
        <v>1</v>
      </c>
      <c r="AB177">
        <v>0</v>
      </c>
      <c r="AC177">
        <v>0</v>
      </c>
      <c r="AD177">
        <v>0</v>
      </c>
      <c r="AE177">
        <v>1</v>
      </c>
      <c r="AF177">
        <v>0</v>
      </c>
      <c r="AG177">
        <v>0</v>
      </c>
      <c r="AH177" t="s">
        <v>77</v>
      </c>
      <c r="AI177" t="s">
        <v>76</v>
      </c>
    </row>
    <row r="178" spans="1:35">
      <c r="A178" t="s">
        <v>1454</v>
      </c>
      <c r="B178" t="s">
        <v>1455</v>
      </c>
      <c r="C178" t="s">
        <v>51</v>
      </c>
      <c r="D178" t="s">
        <v>51</v>
      </c>
      <c r="E178" t="s">
        <v>1484</v>
      </c>
      <c r="F178" t="s">
        <v>2896</v>
      </c>
      <c r="G178" t="s">
        <v>1486</v>
      </c>
      <c r="H178">
        <v>2</v>
      </c>
      <c r="I178" t="s">
        <v>1487</v>
      </c>
      <c r="J178" t="s">
        <v>1460</v>
      </c>
      <c r="K178" t="s">
        <v>2898</v>
      </c>
      <c r="L178" t="s">
        <v>1489</v>
      </c>
      <c r="M178" t="s">
        <v>1463</v>
      </c>
      <c r="N178" t="s">
        <v>1490</v>
      </c>
      <c r="O178" t="s">
        <v>62</v>
      </c>
      <c r="P178" t="s">
        <v>61</v>
      </c>
      <c r="Q178" t="s">
        <v>62</v>
      </c>
      <c r="R178" t="s">
        <v>76</v>
      </c>
      <c r="S178" t="s">
        <v>77</v>
      </c>
      <c r="T178" t="s">
        <v>61</v>
      </c>
      <c r="U178" t="s">
        <v>1491</v>
      </c>
      <c r="V178" t="s">
        <v>72</v>
      </c>
      <c r="W178" t="s">
        <v>62</v>
      </c>
      <c r="X178" t="s">
        <v>73</v>
      </c>
      <c r="Y178" t="s">
        <v>3186</v>
      </c>
      <c r="Z178" t="s">
        <v>3325</v>
      </c>
      <c r="AA178">
        <v>1</v>
      </c>
      <c r="AB178">
        <v>0</v>
      </c>
      <c r="AC178">
        <v>0</v>
      </c>
      <c r="AD178">
        <v>0</v>
      </c>
      <c r="AE178">
        <v>1</v>
      </c>
      <c r="AF178">
        <v>0</v>
      </c>
      <c r="AG178">
        <v>0</v>
      </c>
      <c r="AH178" t="s">
        <v>77</v>
      </c>
      <c r="AI178" t="s">
        <v>76</v>
      </c>
    </row>
    <row r="179" spans="1:35">
      <c r="A179" t="s">
        <v>1454</v>
      </c>
      <c r="B179" t="s">
        <v>1455</v>
      </c>
      <c r="C179" t="s">
        <v>80</v>
      </c>
      <c r="D179" t="s">
        <v>80</v>
      </c>
      <c r="E179" t="s">
        <v>1496</v>
      </c>
      <c r="F179" t="s">
        <v>1497</v>
      </c>
      <c r="G179" t="s">
        <v>1498</v>
      </c>
      <c r="H179">
        <v>1</v>
      </c>
      <c r="I179" t="s">
        <v>1499</v>
      </c>
      <c r="J179" t="s">
        <v>1499</v>
      </c>
      <c r="K179" t="s">
        <v>2899</v>
      </c>
      <c r="L179" t="s">
        <v>1501</v>
      </c>
      <c r="M179" t="s">
        <v>1502</v>
      </c>
      <c r="N179" t="s">
        <v>1503</v>
      </c>
      <c r="O179" t="s">
        <v>61</v>
      </c>
      <c r="P179" t="s">
        <v>61</v>
      </c>
      <c r="Q179" t="s">
        <v>62</v>
      </c>
      <c r="R179" t="s">
        <v>76</v>
      </c>
      <c r="S179" t="s">
        <v>64</v>
      </c>
      <c r="T179" t="s">
        <v>62</v>
      </c>
      <c r="U179" t="s">
        <v>1504</v>
      </c>
      <c r="V179" t="s">
        <v>66</v>
      </c>
      <c r="W179" t="s">
        <v>62</v>
      </c>
      <c r="X179" t="s">
        <v>73</v>
      </c>
      <c r="Y179" t="s">
        <v>3186</v>
      </c>
      <c r="Z179" t="s">
        <v>3904</v>
      </c>
      <c r="AA179">
        <v>0</v>
      </c>
      <c r="AB179">
        <v>0</v>
      </c>
      <c r="AC179">
        <v>1</v>
      </c>
      <c r="AD179">
        <v>0</v>
      </c>
      <c r="AE179">
        <v>1</v>
      </c>
      <c r="AF179">
        <v>1</v>
      </c>
      <c r="AG179">
        <v>1</v>
      </c>
      <c r="AH179" t="s">
        <v>64</v>
      </c>
      <c r="AI179" t="s">
        <v>76</v>
      </c>
    </row>
    <row r="180" spans="1:35">
      <c r="A180" t="s">
        <v>1454</v>
      </c>
      <c r="B180" t="s">
        <v>1455</v>
      </c>
      <c r="C180" t="s">
        <v>80</v>
      </c>
      <c r="D180" t="s">
        <v>80</v>
      </c>
      <c r="E180" t="s">
        <v>1496</v>
      </c>
      <c r="F180" t="s">
        <v>1497</v>
      </c>
      <c r="G180" t="s">
        <v>1498</v>
      </c>
      <c r="H180">
        <v>1</v>
      </c>
      <c r="I180" t="s">
        <v>1499</v>
      </c>
      <c r="J180" t="s">
        <v>1499</v>
      </c>
      <c r="K180" t="s">
        <v>2899</v>
      </c>
      <c r="L180" t="s">
        <v>1501</v>
      </c>
      <c r="M180" t="s">
        <v>1502</v>
      </c>
      <c r="N180" t="s">
        <v>1503</v>
      </c>
      <c r="O180" t="s">
        <v>61</v>
      </c>
      <c r="P180" t="s">
        <v>61</v>
      </c>
      <c r="Q180" t="s">
        <v>62</v>
      </c>
      <c r="R180" t="s">
        <v>4140</v>
      </c>
      <c r="S180" t="s">
        <v>64</v>
      </c>
      <c r="T180" t="s">
        <v>62</v>
      </c>
      <c r="U180" t="s">
        <v>1504</v>
      </c>
      <c r="V180" t="s">
        <v>66</v>
      </c>
      <c r="W180" t="s">
        <v>62</v>
      </c>
      <c r="X180" t="s">
        <v>73</v>
      </c>
      <c r="Y180" t="s">
        <v>3186</v>
      </c>
      <c r="Z180" t="s">
        <v>3904</v>
      </c>
      <c r="AA180">
        <v>0</v>
      </c>
      <c r="AB180">
        <v>0</v>
      </c>
      <c r="AC180">
        <v>1</v>
      </c>
      <c r="AD180">
        <v>0</v>
      </c>
      <c r="AE180">
        <v>1</v>
      </c>
      <c r="AF180">
        <v>1</v>
      </c>
      <c r="AG180">
        <v>1</v>
      </c>
      <c r="AH180" t="s">
        <v>64</v>
      </c>
      <c r="AI180" t="s">
        <v>2729</v>
      </c>
    </row>
    <row r="181" spans="1:35">
      <c r="A181" t="s">
        <v>1454</v>
      </c>
      <c r="B181" t="s">
        <v>1455</v>
      </c>
      <c r="C181" t="s">
        <v>51</v>
      </c>
      <c r="D181" t="s">
        <v>51</v>
      </c>
      <c r="E181" t="s">
        <v>1484</v>
      </c>
      <c r="F181" t="s">
        <v>2896</v>
      </c>
      <c r="G181" t="s">
        <v>1486</v>
      </c>
      <c r="H181">
        <v>2</v>
      </c>
      <c r="I181" t="s">
        <v>1487</v>
      </c>
      <c r="J181" t="s">
        <v>1512</v>
      </c>
      <c r="K181" t="s">
        <v>2898</v>
      </c>
      <c r="L181" t="s">
        <v>1489</v>
      </c>
      <c r="M181" t="s">
        <v>1513</v>
      </c>
      <c r="N181" t="s">
        <v>1514</v>
      </c>
      <c r="O181" t="s">
        <v>62</v>
      </c>
      <c r="P181" t="s">
        <v>61</v>
      </c>
      <c r="Q181" t="s">
        <v>62</v>
      </c>
      <c r="R181" t="s">
        <v>76</v>
      </c>
      <c r="S181" t="s">
        <v>77</v>
      </c>
      <c r="T181" t="s">
        <v>61</v>
      </c>
      <c r="U181" t="s">
        <v>1515</v>
      </c>
      <c r="V181" t="s">
        <v>72</v>
      </c>
      <c r="W181" t="s">
        <v>62</v>
      </c>
      <c r="X181" t="s">
        <v>73</v>
      </c>
      <c r="Y181" t="s">
        <v>3186</v>
      </c>
      <c r="Z181" t="s">
        <v>3237</v>
      </c>
      <c r="AA181">
        <v>1</v>
      </c>
      <c r="AB181">
        <v>0</v>
      </c>
      <c r="AC181">
        <v>0</v>
      </c>
      <c r="AD181">
        <v>0</v>
      </c>
      <c r="AE181">
        <v>1</v>
      </c>
      <c r="AF181">
        <v>0</v>
      </c>
      <c r="AG181">
        <v>0</v>
      </c>
      <c r="AH181" t="s">
        <v>77</v>
      </c>
      <c r="AI181" t="s">
        <v>76</v>
      </c>
    </row>
    <row r="182" spans="1:35">
      <c r="A182" t="s">
        <v>1454</v>
      </c>
      <c r="B182" t="s">
        <v>1455</v>
      </c>
      <c r="C182" t="s">
        <v>51</v>
      </c>
      <c r="D182" t="s">
        <v>51</v>
      </c>
      <c r="E182" t="s">
        <v>1484</v>
      </c>
      <c r="F182" t="s">
        <v>2896</v>
      </c>
      <c r="G182" t="s">
        <v>1486</v>
      </c>
      <c r="H182">
        <v>2</v>
      </c>
      <c r="I182" t="s">
        <v>1487</v>
      </c>
      <c r="J182" t="s">
        <v>1512</v>
      </c>
      <c r="K182" t="s">
        <v>2898</v>
      </c>
      <c r="L182" t="s">
        <v>1489</v>
      </c>
      <c r="M182" t="s">
        <v>1513</v>
      </c>
      <c r="N182" t="s">
        <v>1514</v>
      </c>
      <c r="O182" t="s">
        <v>62</v>
      </c>
      <c r="P182" t="s">
        <v>61</v>
      </c>
      <c r="Q182" t="s">
        <v>62</v>
      </c>
      <c r="R182" t="s">
        <v>4136</v>
      </c>
      <c r="S182" t="s">
        <v>77</v>
      </c>
      <c r="T182" t="s">
        <v>61</v>
      </c>
      <c r="U182" t="s">
        <v>1515</v>
      </c>
      <c r="V182" t="s">
        <v>72</v>
      </c>
      <c r="W182" t="s">
        <v>62</v>
      </c>
      <c r="X182" t="s">
        <v>73</v>
      </c>
      <c r="Y182" t="s">
        <v>3186</v>
      </c>
      <c r="Z182" t="s">
        <v>3237</v>
      </c>
      <c r="AA182">
        <v>1</v>
      </c>
      <c r="AB182">
        <v>0</v>
      </c>
      <c r="AC182">
        <v>0</v>
      </c>
      <c r="AD182">
        <v>0</v>
      </c>
      <c r="AE182">
        <v>1</v>
      </c>
      <c r="AF182">
        <v>0</v>
      </c>
      <c r="AG182">
        <v>0</v>
      </c>
      <c r="AH182" t="s">
        <v>77</v>
      </c>
      <c r="AI182" t="s">
        <v>2417</v>
      </c>
    </row>
    <row r="183" spans="1:35">
      <c r="A183" t="s">
        <v>1454</v>
      </c>
      <c r="B183" t="s">
        <v>1455</v>
      </c>
      <c r="C183" t="s">
        <v>80</v>
      </c>
      <c r="D183" t="s">
        <v>80</v>
      </c>
      <c r="E183" t="s">
        <v>1522</v>
      </c>
      <c r="F183" t="s">
        <v>1523</v>
      </c>
      <c r="G183" t="s">
        <v>1524</v>
      </c>
      <c r="H183">
        <v>4</v>
      </c>
      <c r="I183" t="s">
        <v>1525</v>
      </c>
      <c r="J183" t="s">
        <v>1526</v>
      </c>
      <c r="K183" t="s">
        <v>2906</v>
      </c>
      <c r="L183" t="s">
        <v>1528</v>
      </c>
      <c r="M183" t="s">
        <v>1529</v>
      </c>
      <c r="N183" t="s">
        <v>1530</v>
      </c>
      <c r="O183" t="s">
        <v>62</v>
      </c>
      <c r="P183" t="s">
        <v>61</v>
      </c>
      <c r="Q183" t="s">
        <v>62</v>
      </c>
      <c r="R183" t="s">
        <v>76</v>
      </c>
      <c r="S183" t="s">
        <v>77</v>
      </c>
      <c r="T183" t="s">
        <v>61</v>
      </c>
      <c r="U183" t="s">
        <v>1368</v>
      </c>
      <c r="V183" t="s">
        <v>72</v>
      </c>
      <c r="W183" t="s">
        <v>62</v>
      </c>
      <c r="X183" t="s">
        <v>73</v>
      </c>
      <c r="Y183" t="s">
        <v>3186</v>
      </c>
      <c r="Z183" t="s">
        <v>3465</v>
      </c>
      <c r="AA183">
        <v>1</v>
      </c>
      <c r="AB183">
        <v>0</v>
      </c>
      <c r="AC183">
        <v>0</v>
      </c>
      <c r="AD183">
        <v>0</v>
      </c>
      <c r="AE183">
        <v>1</v>
      </c>
      <c r="AF183">
        <v>0</v>
      </c>
      <c r="AG183">
        <v>0</v>
      </c>
      <c r="AH183" t="s">
        <v>77</v>
      </c>
      <c r="AI183" t="s">
        <v>76</v>
      </c>
    </row>
    <row r="184" spans="1:35">
      <c r="A184" t="s">
        <v>1454</v>
      </c>
      <c r="B184" t="s">
        <v>1455</v>
      </c>
      <c r="C184" t="s">
        <v>80</v>
      </c>
      <c r="D184" t="s">
        <v>80</v>
      </c>
      <c r="E184" t="s">
        <v>1522</v>
      </c>
      <c r="F184" t="s">
        <v>1523</v>
      </c>
      <c r="G184" t="s">
        <v>1524</v>
      </c>
      <c r="H184">
        <v>4</v>
      </c>
      <c r="I184" t="s">
        <v>1525</v>
      </c>
      <c r="J184" t="s">
        <v>1537</v>
      </c>
      <c r="K184" t="s">
        <v>2906</v>
      </c>
      <c r="L184" t="s">
        <v>1528</v>
      </c>
      <c r="M184" t="s">
        <v>1538</v>
      </c>
      <c r="N184" t="s">
        <v>1539</v>
      </c>
      <c r="O184" t="s">
        <v>62</v>
      </c>
      <c r="P184" t="s">
        <v>61</v>
      </c>
      <c r="Q184" t="s">
        <v>62</v>
      </c>
      <c r="R184" t="s">
        <v>76</v>
      </c>
      <c r="S184" t="s">
        <v>77</v>
      </c>
      <c r="T184" t="s">
        <v>61</v>
      </c>
      <c r="U184" t="s">
        <v>1540</v>
      </c>
      <c r="V184" t="s">
        <v>72</v>
      </c>
      <c r="W184" t="s">
        <v>62</v>
      </c>
      <c r="X184" t="s">
        <v>73</v>
      </c>
      <c r="Y184" t="s">
        <v>3186</v>
      </c>
      <c r="Z184" t="s">
        <v>3469</v>
      </c>
      <c r="AA184">
        <v>1</v>
      </c>
      <c r="AB184">
        <v>0</v>
      </c>
      <c r="AC184">
        <v>0</v>
      </c>
      <c r="AD184">
        <v>0</v>
      </c>
      <c r="AE184">
        <v>1</v>
      </c>
      <c r="AF184">
        <v>0</v>
      </c>
      <c r="AG184">
        <v>0</v>
      </c>
      <c r="AH184" t="s">
        <v>77</v>
      </c>
      <c r="AI184" t="s">
        <v>76</v>
      </c>
    </row>
    <row r="185" spans="1:35">
      <c r="A185" t="s">
        <v>1454</v>
      </c>
      <c r="B185" t="s">
        <v>1455</v>
      </c>
      <c r="C185" t="s">
        <v>80</v>
      </c>
      <c r="D185" t="s">
        <v>80</v>
      </c>
      <c r="E185" t="s">
        <v>1522</v>
      </c>
      <c r="F185" t="s">
        <v>1523</v>
      </c>
      <c r="G185" t="s">
        <v>1524</v>
      </c>
      <c r="H185">
        <v>4</v>
      </c>
      <c r="I185" t="s">
        <v>1525</v>
      </c>
      <c r="J185" t="s">
        <v>1537</v>
      </c>
      <c r="K185" t="s">
        <v>2906</v>
      </c>
      <c r="L185" t="s">
        <v>1528</v>
      </c>
      <c r="M185" t="s">
        <v>1538</v>
      </c>
      <c r="N185" t="s">
        <v>1539</v>
      </c>
      <c r="O185" t="s">
        <v>62</v>
      </c>
      <c r="P185" t="s">
        <v>61</v>
      </c>
      <c r="Q185" t="s">
        <v>62</v>
      </c>
      <c r="R185" t="s">
        <v>4142</v>
      </c>
      <c r="S185" t="s">
        <v>77</v>
      </c>
      <c r="T185" t="s">
        <v>61</v>
      </c>
      <c r="U185" t="s">
        <v>1540</v>
      </c>
      <c r="V185" t="s">
        <v>72</v>
      </c>
      <c r="W185" t="s">
        <v>62</v>
      </c>
      <c r="X185" t="s">
        <v>73</v>
      </c>
      <c r="Y185" t="s">
        <v>3186</v>
      </c>
      <c r="Z185" t="s">
        <v>3469</v>
      </c>
      <c r="AA185">
        <v>1</v>
      </c>
      <c r="AB185">
        <v>0</v>
      </c>
      <c r="AC185">
        <v>0</v>
      </c>
      <c r="AD185">
        <v>0</v>
      </c>
      <c r="AE185">
        <v>1</v>
      </c>
      <c r="AF185">
        <v>0</v>
      </c>
      <c r="AG185">
        <v>0</v>
      </c>
      <c r="AH185" t="s">
        <v>77</v>
      </c>
      <c r="AI185" t="s">
        <v>2688</v>
      </c>
    </row>
    <row r="186" spans="1:35">
      <c r="A186" t="s">
        <v>1454</v>
      </c>
      <c r="B186" t="s">
        <v>1455</v>
      </c>
      <c r="C186" t="s">
        <v>80</v>
      </c>
      <c r="D186" t="s">
        <v>80</v>
      </c>
      <c r="E186" t="s">
        <v>1522</v>
      </c>
      <c r="F186" t="s">
        <v>1523</v>
      </c>
      <c r="G186" t="s">
        <v>1524</v>
      </c>
      <c r="H186">
        <v>4</v>
      </c>
      <c r="I186" t="s">
        <v>1525</v>
      </c>
      <c r="J186" t="s">
        <v>1545</v>
      </c>
      <c r="K186" t="s">
        <v>2906</v>
      </c>
      <c r="L186" t="s">
        <v>1528</v>
      </c>
      <c r="M186" t="s">
        <v>1546</v>
      </c>
      <c r="N186" t="s">
        <v>1547</v>
      </c>
      <c r="O186" t="s">
        <v>62</v>
      </c>
      <c r="P186" t="s">
        <v>61</v>
      </c>
      <c r="Q186" t="s">
        <v>62</v>
      </c>
      <c r="R186" t="s">
        <v>76</v>
      </c>
      <c r="S186" t="s">
        <v>77</v>
      </c>
      <c r="T186" t="s">
        <v>61</v>
      </c>
      <c r="U186" t="s">
        <v>1368</v>
      </c>
      <c r="V186" t="s">
        <v>72</v>
      </c>
      <c r="W186" t="s">
        <v>62</v>
      </c>
      <c r="X186" t="s">
        <v>73</v>
      </c>
      <c r="Y186" t="s">
        <v>3186</v>
      </c>
      <c r="Z186" t="s">
        <v>3471</v>
      </c>
      <c r="AA186">
        <v>1</v>
      </c>
      <c r="AB186">
        <v>0</v>
      </c>
      <c r="AC186">
        <v>0</v>
      </c>
      <c r="AD186">
        <v>0</v>
      </c>
      <c r="AE186">
        <v>1</v>
      </c>
      <c r="AF186">
        <v>0</v>
      </c>
      <c r="AG186">
        <v>0</v>
      </c>
      <c r="AH186" t="s">
        <v>77</v>
      </c>
      <c r="AI186" t="s">
        <v>76</v>
      </c>
    </row>
    <row r="187" spans="1:35">
      <c r="A187" t="s">
        <v>1454</v>
      </c>
      <c r="B187" t="s">
        <v>1455</v>
      </c>
      <c r="C187" t="s">
        <v>80</v>
      </c>
      <c r="D187" t="s">
        <v>80</v>
      </c>
      <c r="E187" t="s">
        <v>1522</v>
      </c>
      <c r="F187" t="s">
        <v>1523</v>
      </c>
      <c r="G187" t="s">
        <v>1524</v>
      </c>
      <c r="H187">
        <v>4</v>
      </c>
      <c r="I187" t="s">
        <v>1525</v>
      </c>
      <c r="J187" t="s">
        <v>1553</v>
      </c>
      <c r="K187" t="s">
        <v>2906</v>
      </c>
      <c r="L187" t="s">
        <v>1528</v>
      </c>
      <c r="M187" t="s">
        <v>245</v>
      </c>
      <c r="N187" t="s">
        <v>1554</v>
      </c>
      <c r="O187" t="s">
        <v>62</v>
      </c>
      <c r="P187" t="s">
        <v>61</v>
      </c>
      <c r="Q187" t="s">
        <v>62</v>
      </c>
      <c r="R187" t="s">
        <v>76</v>
      </c>
      <c r="S187" t="s">
        <v>77</v>
      </c>
      <c r="T187" t="s">
        <v>61</v>
      </c>
      <c r="U187" t="s">
        <v>1368</v>
      </c>
      <c r="V187" t="s">
        <v>72</v>
      </c>
      <c r="W187" t="s">
        <v>62</v>
      </c>
      <c r="X187" t="s">
        <v>73</v>
      </c>
      <c r="Y187" t="s">
        <v>3186</v>
      </c>
      <c r="Z187" t="s">
        <v>3472</v>
      </c>
      <c r="AA187">
        <v>1</v>
      </c>
      <c r="AB187">
        <v>0</v>
      </c>
      <c r="AC187">
        <v>0</v>
      </c>
      <c r="AD187">
        <v>0</v>
      </c>
      <c r="AE187">
        <v>1</v>
      </c>
      <c r="AF187">
        <v>0</v>
      </c>
      <c r="AG187">
        <v>0</v>
      </c>
      <c r="AH187" t="s">
        <v>77</v>
      </c>
      <c r="AI187" t="s">
        <v>76</v>
      </c>
    </row>
    <row r="188" spans="1:35">
      <c r="A188" t="s">
        <v>1454</v>
      </c>
      <c r="B188" t="s">
        <v>1455</v>
      </c>
      <c r="C188" t="s">
        <v>114</v>
      </c>
      <c r="D188" t="s">
        <v>2694</v>
      </c>
      <c r="E188" t="s">
        <v>1557</v>
      </c>
      <c r="F188" t="s">
        <v>1558</v>
      </c>
      <c r="G188" t="s">
        <v>1559</v>
      </c>
      <c r="H188">
        <v>4</v>
      </c>
      <c r="I188" t="s">
        <v>1560</v>
      </c>
      <c r="J188" t="s">
        <v>1561</v>
      </c>
      <c r="K188" t="s">
        <v>2911</v>
      </c>
      <c r="L188" t="s">
        <v>1563</v>
      </c>
      <c r="M188" t="s">
        <v>445</v>
      </c>
      <c r="N188" t="s">
        <v>1564</v>
      </c>
      <c r="O188" t="s">
        <v>62</v>
      </c>
      <c r="P188" t="s">
        <v>61</v>
      </c>
      <c r="Q188" t="s">
        <v>62</v>
      </c>
      <c r="R188" t="s">
        <v>76</v>
      </c>
      <c r="S188" t="s">
        <v>77</v>
      </c>
      <c r="T188" t="s">
        <v>61</v>
      </c>
      <c r="U188" t="s">
        <v>1368</v>
      </c>
      <c r="V188" t="s">
        <v>72</v>
      </c>
      <c r="W188" t="s">
        <v>62</v>
      </c>
      <c r="X188" t="s">
        <v>73</v>
      </c>
      <c r="Y188" t="s">
        <v>3186</v>
      </c>
      <c r="Z188" t="s">
        <v>3930</v>
      </c>
      <c r="AA188">
        <v>1</v>
      </c>
      <c r="AB188">
        <v>0</v>
      </c>
      <c r="AC188">
        <v>0</v>
      </c>
      <c r="AD188">
        <v>0</v>
      </c>
      <c r="AE188">
        <v>1</v>
      </c>
      <c r="AF188">
        <v>0</v>
      </c>
      <c r="AG188">
        <v>0</v>
      </c>
      <c r="AH188" t="s">
        <v>77</v>
      </c>
      <c r="AI188" t="s">
        <v>76</v>
      </c>
    </row>
    <row r="189" spans="1:35">
      <c r="A189" t="s">
        <v>1454</v>
      </c>
      <c r="B189" t="s">
        <v>1455</v>
      </c>
      <c r="C189" t="s">
        <v>114</v>
      </c>
      <c r="D189" t="s">
        <v>2694</v>
      </c>
      <c r="E189" t="s">
        <v>1557</v>
      </c>
      <c r="F189" t="s">
        <v>1558</v>
      </c>
      <c r="G189" t="s">
        <v>1559</v>
      </c>
      <c r="H189">
        <v>4</v>
      </c>
      <c r="I189" t="s">
        <v>1560</v>
      </c>
      <c r="J189" t="s">
        <v>1567</v>
      </c>
      <c r="K189" t="s">
        <v>2911</v>
      </c>
      <c r="L189" t="s">
        <v>1563</v>
      </c>
      <c r="M189" t="s">
        <v>230</v>
      </c>
      <c r="N189" t="s">
        <v>1568</v>
      </c>
      <c r="O189" t="s">
        <v>62</v>
      </c>
      <c r="P189" t="s">
        <v>61</v>
      </c>
      <c r="Q189" t="s">
        <v>62</v>
      </c>
      <c r="R189" t="s">
        <v>76</v>
      </c>
      <c r="S189" t="s">
        <v>125</v>
      </c>
      <c r="T189" t="s">
        <v>61</v>
      </c>
      <c r="U189" t="s">
        <v>1569</v>
      </c>
      <c r="V189" t="s">
        <v>72</v>
      </c>
      <c r="W189" t="s">
        <v>62</v>
      </c>
      <c r="X189" t="s">
        <v>73</v>
      </c>
      <c r="Y189" t="s">
        <v>3186</v>
      </c>
      <c r="Z189" t="s">
        <v>3942</v>
      </c>
      <c r="AA189">
        <v>1</v>
      </c>
      <c r="AB189">
        <v>0</v>
      </c>
      <c r="AC189">
        <v>0</v>
      </c>
      <c r="AD189">
        <v>0</v>
      </c>
      <c r="AE189">
        <v>1</v>
      </c>
      <c r="AF189">
        <v>0</v>
      </c>
      <c r="AG189">
        <v>1</v>
      </c>
      <c r="AH189" t="s">
        <v>125</v>
      </c>
      <c r="AI189" t="s">
        <v>76</v>
      </c>
    </row>
    <row r="190" spans="1:35">
      <c r="A190" t="s">
        <v>1454</v>
      </c>
      <c r="B190" t="s">
        <v>1455</v>
      </c>
      <c r="C190" t="s">
        <v>114</v>
      </c>
      <c r="D190" t="s">
        <v>2694</v>
      </c>
      <c r="E190" t="s">
        <v>1557</v>
      </c>
      <c r="F190" t="s">
        <v>1558</v>
      </c>
      <c r="G190" t="s">
        <v>1559</v>
      </c>
      <c r="H190">
        <v>4</v>
      </c>
      <c r="I190" t="s">
        <v>1560</v>
      </c>
      <c r="J190" t="s">
        <v>1567</v>
      </c>
      <c r="K190" t="s">
        <v>2911</v>
      </c>
      <c r="L190" t="s">
        <v>1563</v>
      </c>
      <c r="M190" t="s">
        <v>230</v>
      </c>
      <c r="N190" t="s">
        <v>1568</v>
      </c>
      <c r="O190" t="s">
        <v>62</v>
      </c>
      <c r="P190" t="s">
        <v>61</v>
      </c>
      <c r="Q190" t="s">
        <v>62</v>
      </c>
      <c r="R190" t="s">
        <v>4140</v>
      </c>
      <c r="S190" t="s">
        <v>125</v>
      </c>
      <c r="T190" t="s">
        <v>61</v>
      </c>
      <c r="U190" t="s">
        <v>1569</v>
      </c>
      <c r="V190" t="s">
        <v>72</v>
      </c>
      <c r="W190" t="s">
        <v>62</v>
      </c>
      <c r="X190" t="s">
        <v>73</v>
      </c>
      <c r="Y190" t="s">
        <v>3186</v>
      </c>
      <c r="Z190" t="s">
        <v>3942</v>
      </c>
      <c r="AA190">
        <v>1</v>
      </c>
      <c r="AB190">
        <v>0</v>
      </c>
      <c r="AC190">
        <v>0</v>
      </c>
      <c r="AD190">
        <v>0</v>
      </c>
      <c r="AE190">
        <v>1</v>
      </c>
      <c r="AF190">
        <v>0</v>
      </c>
      <c r="AG190">
        <v>1</v>
      </c>
      <c r="AH190" t="s">
        <v>125</v>
      </c>
      <c r="AI190" t="s">
        <v>2729</v>
      </c>
    </row>
    <row r="191" spans="1:35">
      <c r="A191" t="s">
        <v>1454</v>
      </c>
      <c r="B191" t="s">
        <v>1455</v>
      </c>
      <c r="C191" t="s">
        <v>114</v>
      </c>
      <c r="D191" t="s">
        <v>2694</v>
      </c>
      <c r="E191" t="s">
        <v>1557</v>
      </c>
      <c r="F191" t="s">
        <v>1558</v>
      </c>
      <c r="G191" t="s">
        <v>1559</v>
      </c>
      <c r="H191">
        <v>4</v>
      </c>
      <c r="I191" t="s">
        <v>1560</v>
      </c>
      <c r="J191" t="s">
        <v>1574</v>
      </c>
      <c r="K191" t="s">
        <v>2911</v>
      </c>
      <c r="L191" t="s">
        <v>1563</v>
      </c>
      <c r="M191" t="s">
        <v>1575</v>
      </c>
      <c r="N191" t="s">
        <v>1576</v>
      </c>
      <c r="O191" t="s">
        <v>62</v>
      </c>
      <c r="P191" t="s">
        <v>61</v>
      </c>
      <c r="Q191" t="s">
        <v>62</v>
      </c>
      <c r="R191" t="s">
        <v>76</v>
      </c>
      <c r="S191" t="s">
        <v>77</v>
      </c>
      <c r="T191" t="s">
        <v>61</v>
      </c>
      <c r="U191" t="s">
        <v>1368</v>
      </c>
      <c r="V191" t="s">
        <v>72</v>
      </c>
      <c r="W191" t="s">
        <v>62</v>
      </c>
      <c r="X191" t="s">
        <v>73</v>
      </c>
      <c r="Y191" t="s">
        <v>3186</v>
      </c>
      <c r="Z191" t="s">
        <v>3943</v>
      </c>
      <c r="AA191">
        <v>1</v>
      </c>
      <c r="AB191">
        <v>0</v>
      </c>
      <c r="AC191">
        <v>0</v>
      </c>
      <c r="AD191">
        <v>0</v>
      </c>
      <c r="AE191">
        <v>1</v>
      </c>
      <c r="AF191">
        <v>0</v>
      </c>
      <c r="AG191">
        <v>0</v>
      </c>
      <c r="AH191" t="s">
        <v>77</v>
      </c>
      <c r="AI191" t="s">
        <v>76</v>
      </c>
    </row>
    <row r="192" spans="1:35">
      <c r="A192" t="s">
        <v>1454</v>
      </c>
      <c r="B192" t="s">
        <v>1455</v>
      </c>
      <c r="C192" t="s">
        <v>114</v>
      </c>
      <c r="D192" t="s">
        <v>2694</v>
      </c>
      <c r="E192" t="s">
        <v>1557</v>
      </c>
      <c r="F192" t="s">
        <v>1558</v>
      </c>
      <c r="G192" t="s">
        <v>1559</v>
      </c>
      <c r="H192">
        <v>4</v>
      </c>
      <c r="I192" t="s">
        <v>1560</v>
      </c>
      <c r="J192" t="s">
        <v>1583</v>
      </c>
      <c r="K192" t="s">
        <v>2911</v>
      </c>
      <c r="L192" t="s">
        <v>1563</v>
      </c>
      <c r="M192" t="s">
        <v>1584</v>
      </c>
      <c r="N192" t="s">
        <v>1585</v>
      </c>
      <c r="O192" t="s">
        <v>62</v>
      </c>
      <c r="P192" t="s">
        <v>61</v>
      </c>
      <c r="Q192" t="s">
        <v>62</v>
      </c>
      <c r="R192" t="s">
        <v>76</v>
      </c>
      <c r="S192" t="s">
        <v>77</v>
      </c>
      <c r="T192" t="s">
        <v>61</v>
      </c>
      <c r="U192" t="s">
        <v>1368</v>
      </c>
      <c r="V192" t="s">
        <v>72</v>
      </c>
      <c r="W192" t="s">
        <v>62</v>
      </c>
      <c r="X192" t="s">
        <v>73</v>
      </c>
      <c r="Y192" t="s">
        <v>3186</v>
      </c>
      <c r="Z192" t="s">
        <v>3944</v>
      </c>
      <c r="AA192">
        <v>1</v>
      </c>
      <c r="AB192">
        <v>0</v>
      </c>
      <c r="AC192">
        <v>0</v>
      </c>
      <c r="AD192">
        <v>0</v>
      </c>
      <c r="AE192">
        <v>1</v>
      </c>
      <c r="AF192">
        <v>0</v>
      </c>
      <c r="AG192">
        <v>0</v>
      </c>
      <c r="AH192" t="s">
        <v>77</v>
      </c>
      <c r="AI192" t="s">
        <v>76</v>
      </c>
    </row>
    <row r="193" spans="1:35">
      <c r="A193" t="s">
        <v>1454</v>
      </c>
      <c r="B193" t="s">
        <v>1455</v>
      </c>
      <c r="C193" t="s">
        <v>114</v>
      </c>
      <c r="D193" t="s">
        <v>2694</v>
      </c>
      <c r="E193" t="s">
        <v>1591</v>
      </c>
      <c r="F193" t="s">
        <v>1592</v>
      </c>
      <c r="G193" t="s">
        <v>1593</v>
      </c>
      <c r="H193">
        <v>1</v>
      </c>
      <c r="I193" t="s">
        <v>1594</v>
      </c>
      <c r="J193" t="s">
        <v>1594</v>
      </c>
      <c r="K193" t="s">
        <v>2915</v>
      </c>
      <c r="L193" t="s">
        <v>1596</v>
      </c>
      <c r="M193" t="s">
        <v>1597</v>
      </c>
      <c r="N193" t="s">
        <v>1598</v>
      </c>
      <c r="O193" t="s">
        <v>62</v>
      </c>
      <c r="P193" t="s">
        <v>61</v>
      </c>
      <c r="Q193" t="s">
        <v>62</v>
      </c>
      <c r="R193" t="s">
        <v>76</v>
      </c>
      <c r="S193" t="s">
        <v>77</v>
      </c>
      <c r="T193" t="s">
        <v>61</v>
      </c>
      <c r="U193" t="s">
        <v>1368</v>
      </c>
      <c r="V193" t="s">
        <v>72</v>
      </c>
      <c r="W193" t="s">
        <v>62</v>
      </c>
      <c r="X193" t="s">
        <v>73</v>
      </c>
      <c r="Y193" t="s">
        <v>3186</v>
      </c>
      <c r="Z193" t="s">
        <v>3581</v>
      </c>
      <c r="AA193">
        <v>1</v>
      </c>
      <c r="AB193">
        <v>0</v>
      </c>
      <c r="AC193">
        <v>0</v>
      </c>
      <c r="AD193">
        <v>0</v>
      </c>
      <c r="AE193">
        <v>1</v>
      </c>
      <c r="AF193">
        <v>0</v>
      </c>
      <c r="AG193">
        <v>0</v>
      </c>
      <c r="AH193" t="s">
        <v>77</v>
      </c>
      <c r="AI193" t="s">
        <v>76</v>
      </c>
    </row>
    <row r="194" spans="1:35">
      <c r="A194" t="s">
        <v>1454</v>
      </c>
      <c r="B194" t="s">
        <v>1455</v>
      </c>
      <c r="C194" t="s">
        <v>149</v>
      </c>
      <c r="D194" t="s">
        <v>2704</v>
      </c>
      <c r="E194" t="s">
        <v>1603</v>
      </c>
      <c r="F194" t="s">
        <v>1604</v>
      </c>
      <c r="G194" t="s">
        <v>1605</v>
      </c>
      <c r="H194">
        <v>2</v>
      </c>
      <c r="I194" t="s">
        <v>1606</v>
      </c>
      <c r="J194" t="s">
        <v>1607</v>
      </c>
      <c r="K194" t="s">
        <v>4048</v>
      </c>
      <c r="L194" t="s">
        <v>1609</v>
      </c>
      <c r="M194" t="s">
        <v>1463</v>
      </c>
      <c r="N194" t="s">
        <v>1610</v>
      </c>
      <c r="O194" t="s">
        <v>102</v>
      </c>
      <c r="P194" t="s">
        <v>61</v>
      </c>
      <c r="Q194" t="s">
        <v>62</v>
      </c>
      <c r="R194" t="s">
        <v>76</v>
      </c>
      <c r="S194" t="s">
        <v>64</v>
      </c>
      <c r="T194" t="s">
        <v>62</v>
      </c>
      <c r="U194" t="s">
        <v>1611</v>
      </c>
      <c r="V194" t="s">
        <v>162</v>
      </c>
      <c r="W194" t="s">
        <v>62</v>
      </c>
      <c r="X194" t="s">
        <v>73</v>
      </c>
      <c r="Y194" t="s">
        <v>3186</v>
      </c>
      <c r="Z194" t="s">
        <v>3922</v>
      </c>
      <c r="AA194">
        <v>0</v>
      </c>
      <c r="AB194">
        <v>1</v>
      </c>
      <c r="AC194">
        <v>0</v>
      </c>
      <c r="AD194">
        <v>0</v>
      </c>
      <c r="AE194">
        <v>1</v>
      </c>
      <c r="AF194">
        <v>1</v>
      </c>
      <c r="AG194">
        <v>1</v>
      </c>
      <c r="AH194" t="s">
        <v>64</v>
      </c>
      <c r="AI194" t="s">
        <v>76</v>
      </c>
    </row>
    <row r="195" spans="1:35">
      <c r="A195" t="s">
        <v>1454</v>
      </c>
      <c r="B195" t="s">
        <v>1455</v>
      </c>
      <c r="C195" t="s">
        <v>149</v>
      </c>
      <c r="D195" t="s">
        <v>2704</v>
      </c>
      <c r="E195" t="s">
        <v>1603</v>
      </c>
      <c r="F195" t="s">
        <v>1604</v>
      </c>
      <c r="G195" t="s">
        <v>1605</v>
      </c>
      <c r="H195">
        <v>2</v>
      </c>
      <c r="I195" t="s">
        <v>1606</v>
      </c>
      <c r="J195" t="s">
        <v>1607</v>
      </c>
      <c r="K195" t="s">
        <v>4048</v>
      </c>
      <c r="L195" t="s">
        <v>1609</v>
      </c>
      <c r="M195" t="s">
        <v>1463</v>
      </c>
      <c r="N195" t="s">
        <v>1610</v>
      </c>
      <c r="O195" t="s">
        <v>102</v>
      </c>
      <c r="P195" t="s">
        <v>61</v>
      </c>
      <c r="Q195" t="s">
        <v>62</v>
      </c>
      <c r="R195" t="s">
        <v>4136</v>
      </c>
      <c r="S195" t="s">
        <v>64</v>
      </c>
      <c r="T195" t="s">
        <v>62</v>
      </c>
      <c r="U195" t="s">
        <v>1611</v>
      </c>
      <c r="V195" t="s">
        <v>162</v>
      </c>
      <c r="W195" t="s">
        <v>62</v>
      </c>
      <c r="X195" t="s">
        <v>73</v>
      </c>
      <c r="Y195" t="s">
        <v>3186</v>
      </c>
      <c r="Z195" t="s">
        <v>3922</v>
      </c>
      <c r="AA195">
        <v>0</v>
      </c>
      <c r="AB195">
        <v>1</v>
      </c>
      <c r="AC195">
        <v>0</v>
      </c>
      <c r="AD195">
        <v>0</v>
      </c>
      <c r="AE195">
        <v>1</v>
      </c>
      <c r="AF195">
        <v>1</v>
      </c>
      <c r="AG195">
        <v>1</v>
      </c>
      <c r="AH195" t="s">
        <v>64</v>
      </c>
      <c r="AI195" t="s">
        <v>2417</v>
      </c>
    </row>
    <row r="196" spans="1:35">
      <c r="A196" t="s">
        <v>1454</v>
      </c>
      <c r="B196" t="s">
        <v>1455</v>
      </c>
      <c r="C196" t="s">
        <v>149</v>
      </c>
      <c r="D196" t="s">
        <v>2704</v>
      </c>
      <c r="E196" t="s">
        <v>1603</v>
      </c>
      <c r="F196" t="s">
        <v>1604</v>
      </c>
      <c r="G196" t="s">
        <v>1605</v>
      </c>
      <c r="H196">
        <v>2</v>
      </c>
      <c r="I196" t="s">
        <v>1606</v>
      </c>
      <c r="J196" t="s">
        <v>1607</v>
      </c>
      <c r="K196" t="s">
        <v>4048</v>
      </c>
      <c r="L196" t="s">
        <v>1609</v>
      </c>
      <c r="M196" t="s">
        <v>1463</v>
      </c>
      <c r="N196" t="s">
        <v>1610</v>
      </c>
      <c r="O196" t="s">
        <v>102</v>
      </c>
      <c r="P196" t="s">
        <v>61</v>
      </c>
      <c r="Q196" t="s">
        <v>62</v>
      </c>
      <c r="R196" t="s">
        <v>4134</v>
      </c>
      <c r="S196" t="s">
        <v>64</v>
      </c>
      <c r="T196" t="s">
        <v>62</v>
      </c>
      <c r="U196" t="s">
        <v>1611</v>
      </c>
      <c r="V196" t="s">
        <v>162</v>
      </c>
      <c r="W196" t="s">
        <v>62</v>
      </c>
      <c r="X196" t="s">
        <v>73</v>
      </c>
      <c r="Y196" t="s">
        <v>3186</v>
      </c>
      <c r="Z196" t="s">
        <v>3922</v>
      </c>
      <c r="AA196">
        <v>0</v>
      </c>
      <c r="AB196">
        <v>1</v>
      </c>
      <c r="AC196">
        <v>0</v>
      </c>
      <c r="AD196">
        <v>0</v>
      </c>
      <c r="AE196">
        <v>1</v>
      </c>
      <c r="AF196">
        <v>1</v>
      </c>
      <c r="AG196">
        <v>1</v>
      </c>
      <c r="AH196" t="s">
        <v>64</v>
      </c>
      <c r="AI196" t="s">
        <v>4120</v>
      </c>
    </row>
    <row r="197" spans="1:35">
      <c r="A197" t="s">
        <v>1454</v>
      </c>
      <c r="B197" t="s">
        <v>1455</v>
      </c>
      <c r="C197" t="s">
        <v>149</v>
      </c>
      <c r="D197" t="s">
        <v>2704</v>
      </c>
      <c r="E197" t="s">
        <v>1603</v>
      </c>
      <c r="F197" t="s">
        <v>1604</v>
      </c>
      <c r="G197" t="s">
        <v>1605</v>
      </c>
      <c r="H197">
        <v>2</v>
      </c>
      <c r="I197" t="s">
        <v>1606</v>
      </c>
      <c r="J197" t="s">
        <v>1616</v>
      </c>
      <c r="K197" t="s">
        <v>4048</v>
      </c>
      <c r="L197" t="s">
        <v>1609</v>
      </c>
      <c r="M197" t="s">
        <v>1617</v>
      </c>
      <c r="N197" t="s">
        <v>1618</v>
      </c>
      <c r="O197" t="s">
        <v>62</v>
      </c>
      <c r="P197" t="s">
        <v>61</v>
      </c>
      <c r="Q197" t="s">
        <v>62</v>
      </c>
      <c r="R197" t="s">
        <v>76</v>
      </c>
      <c r="S197" t="s">
        <v>77</v>
      </c>
      <c r="T197" t="s">
        <v>61</v>
      </c>
      <c r="U197" t="s">
        <v>1619</v>
      </c>
      <c r="V197" t="s">
        <v>72</v>
      </c>
      <c r="W197" t="s">
        <v>62</v>
      </c>
      <c r="X197" t="s">
        <v>73</v>
      </c>
      <c r="Y197" t="s">
        <v>3186</v>
      </c>
      <c r="Z197" t="s">
        <v>3919</v>
      </c>
      <c r="AA197">
        <v>1</v>
      </c>
      <c r="AB197">
        <v>0</v>
      </c>
      <c r="AC197">
        <v>0</v>
      </c>
      <c r="AD197">
        <v>0</v>
      </c>
      <c r="AE197">
        <v>1</v>
      </c>
      <c r="AF197">
        <v>0</v>
      </c>
      <c r="AG197">
        <v>0</v>
      </c>
      <c r="AH197" t="s">
        <v>77</v>
      </c>
      <c r="AI197" t="s">
        <v>76</v>
      </c>
    </row>
    <row r="198" spans="1:35">
      <c r="A198" t="s">
        <v>1454</v>
      </c>
      <c r="B198" t="s">
        <v>1455</v>
      </c>
      <c r="C198" t="s">
        <v>180</v>
      </c>
      <c r="D198" t="s">
        <v>2709</v>
      </c>
      <c r="E198" t="s">
        <v>1628</v>
      </c>
      <c r="F198" t="s">
        <v>1629</v>
      </c>
      <c r="G198" t="s">
        <v>1630</v>
      </c>
      <c r="H198">
        <v>3</v>
      </c>
      <c r="I198" t="s">
        <v>1631</v>
      </c>
      <c r="J198" t="s">
        <v>1632</v>
      </c>
      <c r="K198" t="s">
        <v>2922</v>
      </c>
      <c r="L198" t="s">
        <v>1634</v>
      </c>
      <c r="M198" t="s">
        <v>1635</v>
      </c>
      <c r="N198" t="s">
        <v>1636</v>
      </c>
      <c r="O198" t="s">
        <v>62</v>
      </c>
      <c r="P198" t="s">
        <v>61</v>
      </c>
      <c r="Q198" t="s">
        <v>62</v>
      </c>
      <c r="R198" t="s">
        <v>76</v>
      </c>
      <c r="S198" t="s">
        <v>77</v>
      </c>
      <c r="T198" t="s">
        <v>61</v>
      </c>
      <c r="U198" t="s">
        <v>1368</v>
      </c>
      <c r="V198" t="s">
        <v>72</v>
      </c>
      <c r="W198" t="s">
        <v>62</v>
      </c>
      <c r="X198" t="s">
        <v>73</v>
      </c>
      <c r="Y198" t="s">
        <v>3186</v>
      </c>
      <c r="Z198" t="s">
        <v>3335</v>
      </c>
      <c r="AA198">
        <v>1</v>
      </c>
      <c r="AB198">
        <v>0</v>
      </c>
      <c r="AC198">
        <v>0</v>
      </c>
      <c r="AD198">
        <v>0</v>
      </c>
      <c r="AE198">
        <v>1</v>
      </c>
      <c r="AF198">
        <v>0</v>
      </c>
      <c r="AG198">
        <v>0</v>
      </c>
      <c r="AH198" t="s">
        <v>77</v>
      </c>
      <c r="AI198" t="s">
        <v>76</v>
      </c>
    </row>
    <row r="199" spans="1:35">
      <c r="A199" t="s">
        <v>1454</v>
      </c>
      <c r="B199" t="s">
        <v>1455</v>
      </c>
      <c r="C199" t="s">
        <v>180</v>
      </c>
      <c r="D199" t="s">
        <v>2709</v>
      </c>
      <c r="E199" t="s">
        <v>1628</v>
      </c>
      <c r="F199" t="s">
        <v>1629</v>
      </c>
      <c r="G199" t="s">
        <v>1630</v>
      </c>
      <c r="H199">
        <v>3</v>
      </c>
      <c r="I199" t="s">
        <v>1631</v>
      </c>
      <c r="J199" t="s">
        <v>1641</v>
      </c>
      <c r="K199" t="s">
        <v>2922</v>
      </c>
      <c r="L199" t="s">
        <v>1634</v>
      </c>
      <c r="M199" t="s">
        <v>1642</v>
      </c>
      <c r="N199" t="s">
        <v>1643</v>
      </c>
      <c r="O199" t="s">
        <v>62</v>
      </c>
      <c r="P199" t="s">
        <v>61</v>
      </c>
      <c r="Q199" t="s">
        <v>62</v>
      </c>
      <c r="R199" t="s">
        <v>76</v>
      </c>
      <c r="S199" t="s">
        <v>77</v>
      </c>
      <c r="T199" t="s">
        <v>61</v>
      </c>
      <c r="U199" t="s">
        <v>1368</v>
      </c>
      <c r="V199" t="s">
        <v>72</v>
      </c>
      <c r="W199" t="s">
        <v>62</v>
      </c>
      <c r="X199" t="s">
        <v>73</v>
      </c>
      <c r="Y199" t="s">
        <v>3186</v>
      </c>
      <c r="Z199" t="s">
        <v>3339</v>
      </c>
      <c r="AA199">
        <v>1</v>
      </c>
      <c r="AB199">
        <v>0</v>
      </c>
      <c r="AC199">
        <v>0</v>
      </c>
      <c r="AD199">
        <v>0</v>
      </c>
      <c r="AE199">
        <v>1</v>
      </c>
      <c r="AF199">
        <v>0</v>
      </c>
      <c r="AG199">
        <v>0</v>
      </c>
      <c r="AH199" t="s">
        <v>77</v>
      </c>
      <c r="AI199" t="s">
        <v>76</v>
      </c>
    </row>
    <row r="200" spans="1:35">
      <c r="A200" t="s">
        <v>1454</v>
      </c>
      <c r="B200" t="s">
        <v>1455</v>
      </c>
      <c r="C200" t="s">
        <v>180</v>
      </c>
      <c r="D200" t="s">
        <v>2709</v>
      </c>
      <c r="E200" t="s">
        <v>1628</v>
      </c>
      <c r="F200" t="s">
        <v>1629</v>
      </c>
      <c r="G200" t="s">
        <v>1630</v>
      </c>
      <c r="H200">
        <v>3</v>
      </c>
      <c r="I200" t="s">
        <v>1631</v>
      </c>
      <c r="J200" t="s">
        <v>1648</v>
      </c>
      <c r="K200" t="s">
        <v>2922</v>
      </c>
      <c r="L200" t="s">
        <v>1634</v>
      </c>
      <c r="M200" t="s">
        <v>1649</v>
      </c>
      <c r="N200" t="s">
        <v>1650</v>
      </c>
      <c r="O200" t="s">
        <v>62</v>
      </c>
      <c r="P200" t="s">
        <v>61</v>
      </c>
      <c r="Q200" t="s">
        <v>62</v>
      </c>
      <c r="R200" t="s">
        <v>76</v>
      </c>
      <c r="S200" t="s">
        <v>77</v>
      </c>
      <c r="T200" t="s">
        <v>61</v>
      </c>
      <c r="U200" t="s">
        <v>1368</v>
      </c>
      <c r="V200" t="s">
        <v>72</v>
      </c>
      <c r="W200" t="s">
        <v>62</v>
      </c>
      <c r="X200" t="s">
        <v>73</v>
      </c>
      <c r="Y200" t="s">
        <v>3186</v>
      </c>
      <c r="Z200" t="s">
        <v>3340</v>
      </c>
      <c r="AA200">
        <v>1</v>
      </c>
      <c r="AB200">
        <v>0</v>
      </c>
      <c r="AC200">
        <v>0</v>
      </c>
      <c r="AD200">
        <v>0</v>
      </c>
      <c r="AE200">
        <v>1</v>
      </c>
      <c r="AF200">
        <v>0</v>
      </c>
      <c r="AG200">
        <v>0</v>
      </c>
      <c r="AH200" t="s">
        <v>77</v>
      </c>
      <c r="AI200" t="s">
        <v>76</v>
      </c>
    </row>
    <row r="201" spans="1:35">
      <c r="A201" t="s">
        <v>1454</v>
      </c>
      <c r="B201" t="s">
        <v>1455</v>
      </c>
      <c r="C201" t="s">
        <v>180</v>
      </c>
      <c r="D201" t="s">
        <v>2709</v>
      </c>
      <c r="E201" t="s">
        <v>1655</v>
      </c>
      <c r="F201" t="s">
        <v>1656</v>
      </c>
      <c r="G201" t="s">
        <v>1657</v>
      </c>
      <c r="H201">
        <v>3</v>
      </c>
      <c r="I201" t="s">
        <v>1658</v>
      </c>
      <c r="J201" t="s">
        <v>1659</v>
      </c>
      <c r="K201" t="s">
        <v>2926</v>
      </c>
      <c r="L201" t="s">
        <v>1661</v>
      </c>
      <c r="M201" t="s">
        <v>1662</v>
      </c>
      <c r="N201" t="s">
        <v>1663</v>
      </c>
      <c r="O201" t="s">
        <v>62</v>
      </c>
      <c r="P201" t="s">
        <v>61</v>
      </c>
      <c r="Q201" t="s">
        <v>62</v>
      </c>
      <c r="R201" t="s">
        <v>76</v>
      </c>
      <c r="S201" t="s">
        <v>77</v>
      </c>
      <c r="T201" t="s">
        <v>61</v>
      </c>
      <c r="U201" t="s">
        <v>4049</v>
      </c>
      <c r="V201" t="s">
        <v>72</v>
      </c>
      <c r="W201" t="s">
        <v>62</v>
      </c>
      <c r="X201" t="s">
        <v>73</v>
      </c>
      <c r="Y201" t="s">
        <v>3186</v>
      </c>
      <c r="Z201" t="s">
        <v>3831</v>
      </c>
      <c r="AA201">
        <v>1</v>
      </c>
      <c r="AB201">
        <v>0</v>
      </c>
      <c r="AC201">
        <v>0</v>
      </c>
      <c r="AD201">
        <v>0</v>
      </c>
      <c r="AE201">
        <v>1</v>
      </c>
      <c r="AF201">
        <v>0</v>
      </c>
      <c r="AG201">
        <v>0</v>
      </c>
      <c r="AH201" t="s">
        <v>77</v>
      </c>
      <c r="AI201" t="s">
        <v>76</v>
      </c>
    </row>
    <row r="202" spans="1:35">
      <c r="A202" t="s">
        <v>1454</v>
      </c>
      <c r="B202" t="s">
        <v>1455</v>
      </c>
      <c r="C202" t="s">
        <v>180</v>
      </c>
      <c r="D202" t="s">
        <v>2709</v>
      </c>
      <c r="E202" t="s">
        <v>1655</v>
      </c>
      <c r="F202" t="s">
        <v>1656</v>
      </c>
      <c r="G202" t="s">
        <v>1657</v>
      </c>
      <c r="H202">
        <v>3</v>
      </c>
      <c r="I202" t="s">
        <v>1658</v>
      </c>
      <c r="J202" t="s">
        <v>1659</v>
      </c>
      <c r="K202" t="s">
        <v>2926</v>
      </c>
      <c r="L202" t="s">
        <v>1661</v>
      </c>
      <c r="M202" t="s">
        <v>1662</v>
      </c>
      <c r="N202" t="s">
        <v>1663</v>
      </c>
      <c r="O202" t="s">
        <v>62</v>
      </c>
      <c r="P202" t="s">
        <v>61</v>
      </c>
      <c r="Q202" t="s">
        <v>62</v>
      </c>
      <c r="R202" t="s">
        <v>4136</v>
      </c>
      <c r="S202" t="s">
        <v>77</v>
      </c>
      <c r="T202" t="s">
        <v>61</v>
      </c>
      <c r="U202" t="s">
        <v>4049</v>
      </c>
      <c r="V202" t="s">
        <v>72</v>
      </c>
      <c r="W202" t="s">
        <v>62</v>
      </c>
      <c r="X202" t="s">
        <v>73</v>
      </c>
      <c r="Y202" t="s">
        <v>3186</v>
      </c>
      <c r="Z202" t="s">
        <v>3831</v>
      </c>
      <c r="AA202">
        <v>1</v>
      </c>
      <c r="AB202">
        <v>0</v>
      </c>
      <c r="AC202">
        <v>0</v>
      </c>
      <c r="AD202">
        <v>0</v>
      </c>
      <c r="AE202">
        <v>1</v>
      </c>
      <c r="AF202">
        <v>0</v>
      </c>
      <c r="AG202">
        <v>0</v>
      </c>
      <c r="AH202" t="s">
        <v>77</v>
      </c>
      <c r="AI202" t="s">
        <v>2417</v>
      </c>
    </row>
    <row r="203" spans="1:35">
      <c r="A203" t="s">
        <v>1454</v>
      </c>
      <c r="B203" t="s">
        <v>1455</v>
      </c>
      <c r="C203" t="s">
        <v>180</v>
      </c>
      <c r="D203" t="s">
        <v>2709</v>
      </c>
      <c r="E203" t="s">
        <v>1655</v>
      </c>
      <c r="F203" t="s">
        <v>1656</v>
      </c>
      <c r="G203" t="s">
        <v>1657</v>
      </c>
      <c r="H203">
        <v>3</v>
      </c>
      <c r="I203" t="s">
        <v>1658</v>
      </c>
      <c r="J203" t="s">
        <v>1670</v>
      </c>
      <c r="K203" t="s">
        <v>2926</v>
      </c>
      <c r="L203" t="s">
        <v>1661</v>
      </c>
      <c r="M203" t="s">
        <v>1671</v>
      </c>
      <c r="N203" t="s">
        <v>1672</v>
      </c>
      <c r="O203" t="s">
        <v>62</v>
      </c>
      <c r="P203" t="s">
        <v>61</v>
      </c>
      <c r="Q203" t="s">
        <v>62</v>
      </c>
      <c r="R203" t="s">
        <v>76</v>
      </c>
      <c r="S203" t="s">
        <v>77</v>
      </c>
      <c r="T203" t="s">
        <v>61</v>
      </c>
      <c r="U203" t="s">
        <v>4049</v>
      </c>
      <c r="V203" t="s">
        <v>72</v>
      </c>
      <c r="W203" t="s">
        <v>62</v>
      </c>
      <c r="X203" t="s">
        <v>73</v>
      </c>
      <c r="Y203" t="s">
        <v>3186</v>
      </c>
      <c r="Z203" t="s">
        <v>3832</v>
      </c>
      <c r="AA203">
        <v>1</v>
      </c>
      <c r="AB203">
        <v>0</v>
      </c>
      <c r="AC203">
        <v>0</v>
      </c>
      <c r="AD203">
        <v>0</v>
      </c>
      <c r="AE203">
        <v>1</v>
      </c>
      <c r="AF203">
        <v>0</v>
      </c>
      <c r="AG203">
        <v>0</v>
      </c>
      <c r="AH203" t="s">
        <v>77</v>
      </c>
      <c r="AI203" t="s">
        <v>76</v>
      </c>
    </row>
    <row r="204" spans="1:35">
      <c r="A204" t="s">
        <v>1454</v>
      </c>
      <c r="B204" t="s">
        <v>1455</v>
      </c>
      <c r="C204" t="s">
        <v>180</v>
      </c>
      <c r="D204" t="s">
        <v>2709</v>
      </c>
      <c r="E204" t="s">
        <v>1655</v>
      </c>
      <c r="F204" t="s">
        <v>1656</v>
      </c>
      <c r="G204" t="s">
        <v>1657</v>
      </c>
      <c r="H204">
        <v>3</v>
      </c>
      <c r="I204" t="s">
        <v>1658</v>
      </c>
      <c r="J204" t="s">
        <v>1670</v>
      </c>
      <c r="K204" t="s">
        <v>2926</v>
      </c>
      <c r="L204" t="s">
        <v>1661</v>
      </c>
      <c r="M204" t="s">
        <v>1671</v>
      </c>
      <c r="N204" t="s">
        <v>1672</v>
      </c>
      <c r="O204" t="s">
        <v>62</v>
      </c>
      <c r="P204" t="s">
        <v>61</v>
      </c>
      <c r="Q204" t="s">
        <v>62</v>
      </c>
      <c r="R204" t="s">
        <v>4136</v>
      </c>
      <c r="S204" t="s">
        <v>77</v>
      </c>
      <c r="T204" t="s">
        <v>61</v>
      </c>
      <c r="U204" t="s">
        <v>4049</v>
      </c>
      <c r="V204" t="s">
        <v>72</v>
      </c>
      <c r="W204" t="s">
        <v>62</v>
      </c>
      <c r="X204" t="s">
        <v>73</v>
      </c>
      <c r="Y204" t="s">
        <v>3186</v>
      </c>
      <c r="Z204" t="s">
        <v>3832</v>
      </c>
      <c r="AA204">
        <v>1</v>
      </c>
      <c r="AB204">
        <v>0</v>
      </c>
      <c r="AC204">
        <v>0</v>
      </c>
      <c r="AD204">
        <v>0</v>
      </c>
      <c r="AE204">
        <v>1</v>
      </c>
      <c r="AF204">
        <v>0</v>
      </c>
      <c r="AG204">
        <v>0</v>
      </c>
      <c r="AH204" t="s">
        <v>77</v>
      </c>
      <c r="AI204" t="s">
        <v>2417</v>
      </c>
    </row>
    <row r="205" spans="1:35">
      <c r="A205" t="s">
        <v>1454</v>
      </c>
      <c r="B205" t="s">
        <v>1455</v>
      </c>
      <c r="C205" t="s">
        <v>180</v>
      </c>
      <c r="D205" t="s">
        <v>2709</v>
      </c>
      <c r="E205" t="s">
        <v>1655</v>
      </c>
      <c r="F205" t="s">
        <v>1656</v>
      </c>
      <c r="G205" t="s">
        <v>1657</v>
      </c>
      <c r="H205">
        <v>3</v>
      </c>
      <c r="I205" t="s">
        <v>1658</v>
      </c>
      <c r="J205" t="s">
        <v>1677</v>
      </c>
      <c r="K205" t="s">
        <v>2926</v>
      </c>
      <c r="L205" t="s">
        <v>1661</v>
      </c>
      <c r="M205" t="s">
        <v>1678</v>
      </c>
      <c r="N205" t="s">
        <v>1679</v>
      </c>
      <c r="O205" t="s">
        <v>62</v>
      </c>
      <c r="P205" t="s">
        <v>61</v>
      </c>
      <c r="Q205" t="s">
        <v>62</v>
      </c>
      <c r="R205" t="s">
        <v>76</v>
      </c>
      <c r="S205" t="s">
        <v>77</v>
      </c>
      <c r="T205" t="s">
        <v>61</v>
      </c>
      <c r="U205" t="s">
        <v>4049</v>
      </c>
      <c r="V205" t="s">
        <v>72</v>
      </c>
      <c r="W205" t="s">
        <v>62</v>
      </c>
      <c r="X205" t="s">
        <v>73</v>
      </c>
      <c r="Y205" t="s">
        <v>3186</v>
      </c>
      <c r="Z205" t="s">
        <v>3836</v>
      </c>
      <c r="AA205">
        <v>1</v>
      </c>
      <c r="AB205">
        <v>0</v>
      </c>
      <c r="AC205">
        <v>0</v>
      </c>
      <c r="AD205">
        <v>0</v>
      </c>
      <c r="AE205">
        <v>1</v>
      </c>
      <c r="AF205">
        <v>0</v>
      </c>
      <c r="AG205">
        <v>0</v>
      </c>
      <c r="AH205" t="s">
        <v>77</v>
      </c>
      <c r="AI205" t="s">
        <v>76</v>
      </c>
    </row>
    <row r="206" spans="1:35">
      <c r="A206" t="s">
        <v>1454</v>
      </c>
      <c r="B206" t="s">
        <v>1455</v>
      </c>
      <c r="C206" t="s">
        <v>180</v>
      </c>
      <c r="D206" t="s">
        <v>2709</v>
      </c>
      <c r="E206" t="s">
        <v>1655</v>
      </c>
      <c r="F206" t="s">
        <v>1656</v>
      </c>
      <c r="G206" t="s">
        <v>1657</v>
      </c>
      <c r="H206">
        <v>3</v>
      </c>
      <c r="I206" t="s">
        <v>1658</v>
      </c>
      <c r="J206" t="s">
        <v>1677</v>
      </c>
      <c r="K206" t="s">
        <v>2926</v>
      </c>
      <c r="L206" t="s">
        <v>1661</v>
      </c>
      <c r="M206" t="s">
        <v>1678</v>
      </c>
      <c r="N206" t="s">
        <v>1679</v>
      </c>
      <c r="O206" t="s">
        <v>62</v>
      </c>
      <c r="P206" t="s">
        <v>61</v>
      </c>
      <c r="Q206" t="s">
        <v>62</v>
      </c>
      <c r="R206" t="s">
        <v>4136</v>
      </c>
      <c r="S206" t="s">
        <v>77</v>
      </c>
      <c r="T206" t="s">
        <v>61</v>
      </c>
      <c r="U206" t="s">
        <v>4049</v>
      </c>
      <c r="V206" t="s">
        <v>72</v>
      </c>
      <c r="W206" t="s">
        <v>62</v>
      </c>
      <c r="X206" t="s">
        <v>73</v>
      </c>
      <c r="Y206" t="s">
        <v>3186</v>
      </c>
      <c r="Z206" t="s">
        <v>3836</v>
      </c>
      <c r="AA206">
        <v>1</v>
      </c>
      <c r="AB206">
        <v>0</v>
      </c>
      <c r="AC206">
        <v>0</v>
      </c>
      <c r="AD206">
        <v>0</v>
      </c>
      <c r="AE206">
        <v>1</v>
      </c>
      <c r="AF206">
        <v>0</v>
      </c>
      <c r="AG206">
        <v>0</v>
      </c>
      <c r="AH206" t="s">
        <v>77</v>
      </c>
      <c r="AI206" t="s">
        <v>2417</v>
      </c>
    </row>
    <row r="207" spans="1:35">
      <c r="A207" t="s">
        <v>1684</v>
      </c>
      <c r="B207" t="s">
        <v>1685</v>
      </c>
      <c r="C207" t="s">
        <v>51</v>
      </c>
      <c r="D207" t="s">
        <v>51</v>
      </c>
      <c r="E207" t="s">
        <v>1686</v>
      </c>
      <c r="F207" t="s">
        <v>2932</v>
      </c>
      <c r="G207" t="s">
        <v>1688</v>
      </c>
      <c r="H207">
        <v>1</v>
      </c>
      <c r="I207" t="s">
        <v>2933</v>
      </c>
      <c r="J207" t="s">
        <v>2933</v>
      </c>
      <c r="K207" t="s">
        <v>4050</v>
      </c>
      <c r="L207" t="s">
        <v>1691</v>
      </c>
      <c r="M207" t="s">
        <v>1692</v>
      </c>
      <c r="N207" t="s">
        <v>1693</v>
      </c>
      <c r="O207" t="s">
        <v>62</v>
      </c>
      <c r="P207" t="s">
        <v>61</v>
      </c>
      <c r="Q207" t="s">
        <v>62</v>
      </c>
      <c r="R207" t="s">
        <v>76</v>
      </c>
      <c r="S207" t="s">
        <v>77</v>
      </c>
      <c r="T207" t="s">
        <v>61</v>
      </c>
      <c r="U207" t="s">
        <v>1368</v>
      </c>
      <c r="V207" t="s">
        <v>72</v>
      </c>
      <c r="W207" t="s">
        <v>62</v>
      </c>
      <c r="X207" t="s">
        <v>73</v>
      </c>
      <c r="Y207" t="s">
        <v>3186</v>
      </c>
      <c r="Z207" t="s">
        <v>3719</v>
      </c>
      <c r="AA207">
        <v>1</v>
      </c>
      <c r="AB207">
        <v>0</v>
      </c>
      <c r="AC207">
        <v>0</v>
      </c>
      <c r="AD207">
        <v>0</v>
      </c>
      <c r="AE207">
        <v>1</v>
      </c>
      <c r="AF207">
        <v>0</v>
      </c>
      <c r="AG207">
        <v>0</v>
      </c>
      <c r="AH207" t="s">
        <v>77</v>
      </c>
      <c r="AI207" t="s">
        <v>76</v>
      </c>
    </row>
    <row r="208" spans="1:35">
      <c r="A208" t="s">
        <v>1684</v>
      </c>
      <c r="B208" t="s">
        <v>1685</v>
      </c>
      <c r="C208" t="s">
        <v>114</v>
      </c>
      <c r="D208" t="s">
        <v>2694</v>
      </c>
      <c r="E208" t="s">
        <v>1698</v>
      </c>
      <c r="F208" t="s">
        <v>1699</v>
      </c>
      <c r="G208" t="s">
        <v>1700</v>
      </c>
      <c r="H208">
        <v>1</v>
      </c>
      <c r="I208" t="s">
        <v>1701</v>
      </c>
      <c r="J208" t="s">
        <v>1701</v>
      </c>
      <c r="K208" t="s">
        <v>2936</v>
      </c>
      <c r="L208" t="s">
        <v>1703</v>
      </c>
      <c r="M208" t="s">
        <v>1704</v>
      </c>
      <c r="N208" t="s">
        <v>1705</v>
      </c>
      <c r="O208" t="s">
        <v>62</v>
      </c>
      <c r="P208" t="s">
        <v>61</v>
      </c>
      <c r="Q208" t="s">
        <v>62</v>
      </c>
      <c r="R208" t="s">
        <v>76</v>
      </c>
      <c r="S208" t="s">
        <v>77</v>
      </c>
      <c r="T208" t="s">
        <v>61</v>
      </c>
      <c r="U208" t="s">
        <v>1368</v>
      </c>
      <c r="V208" t="s">
        <v>72</v>
      </c>
      <c r="W208" t="s">
        <v>62</v>
      </c>
      <c r="X208" t="s">
        <v>73</v>
      </c>
      <c r="Y208" t="s">
        <v>3186</v>
      </c>
      <c r="Z208" t="s">
        <v>3822</v>
      </c>
      <c r="AA208">
        <v>1</v>
      </c>
      <c r="AB208">
        <v>0</v>
      </c>
      <c r="AC208">
        <v>0</v>
      </c>
      <c r="AD208">
        <v>0</v>
      </c>
      <c r="AE208">
        <v>1</v>
      </c>
      <c r="AF208">
        <v>0</v>
      </c>
      <c r="AG208">
        <v>0</v>
      </c>
      <c r="AH208" t="s">
        <v>77</v>
      </c>
      <c r="AI208" t="s">
        <v>76</v>
      </c>
    </row>
    <row r="209" spans="1:35">
      <c r="A209" t="s">
        <v>1684</v>
      </c>
      <c r="B209" t="s">
        <v>1685</v>
      </c>
      <c r="C209" t="s">
        <v>149</v>
      </c>
      <c r="D209" t="s">
        <v>2704</v>
      </c>
      <c r="E209" t="s">
        <v>1710</v>
      </c>
      <c r="F209" t="s">
        <v>1711</v>
      </c>
      <c r="G209" t="s">
        <v>1712</v>
      </c>
      <c r="H209">
        <v>1</v>
      </c>
      <c r="I209" t="s">
        <v>1713</v>
      </c>
      <c r="J209" t="s">
        <v>1713</v>
      </c>
      <c r="K209" t="s">
        <v>2937</v>
      </c>
      <c r="L209" t="s">
        <v>1715</v>
      </c>
      <c r="M209" t="s">
        <v>1692</v>
      </c>
      <c r="N209" t="s">
        <v>1716</v>
      </c>
      <c r="O209" t="s">
        <v>61</v>
      </c>
      <c r="P209" t="s">
        <v>61</v>
      </c>
      <c r="Q209" t="s">
        <v>62</v>
      </c>
      <c r="R209" t="s">
        <v>76</v>
      </c>
      <c r="S209" t="s">
        <v>64</v>
      </c>
      <c r="T209" t="s">
        <v>62</v>
      </c>
      <c r="U209" t="s">
        <v>1718</v>
      </c>
      <c r="V209" t="s">
        <v>66</v>
      </c>
      <c r="W209" t="s">
        <v>62</v>
      </c>
      <c r="X209" t="s">
        <v>73</v>
      </c>
      <c r="Y209" t="s">
        <v>3186</v>
      </c>
      <c r="Z209" t="s">
        <v>3708</v>
      </c>
      <c r="AA209">
        <v>0</v>
      </c>
      <c r="AB209">
        <v>0</v>
      </c>
      <c r="AC209">
        <v>1</v>
      </c>
      <c r="AD209">
        <v>0</v>
      </c>
      <c r="AE209">
        <v>1</v>
      </c>
      <c r="AF209">
        <v>1</v>
      </c>
      <c r="AG209">
        <v>1</v>
      </c>
      <c r="AH209" t="s">
        <v>64</v>
      </c>
      <c r="AI209" t="s">
        <v>76</v>
      </c>
    </row>
    <row r="210" spans="1:35">
      <c r="A210" t="s">
        <v>1684</v>
      </c>
      <c r="B210" t="s">
        <v>1685</v>
      </c>
      <c r="C210" t="s">
        <v>149</v>
      </c>
      <c r="D210" t="s">
        <v>2704</v>
      </c>
      <c r="E210" t="s">
        <v>1710</v>
      </c>
      <c r="F210" t="s">
        <v>1711</v>
      </c>
      <c r="G210" t="s">
        <v>1712</v>
      </c>
      <c r="H210">
        <v>1</v>
      </c>
      <c r="I210" t="s">
        <v>1713</v>
      </c>
      <c r="J210" t="s">
        <v>1713</v>
      </c>
      <c r="K210" t="s">
        <v>2937</v>
      </c>
      <c r="L210" t="s">
        <v>1715</v>
      </c>
      <c r="M210" t="s">
        <v>1692</v>
      </c>
      <c r="N210" t="s">
        <v>1716</v>
      </c>
      <c r="O210" t="s">
        <v>61</v>
      </c>
      <c r="P210" t="s">
        <v>61</v>
      </c>
      <c r="Q210" t="s">
        <v>62</v>
      </c>
      <c r="R210" t="s">
        <v>4139</v>
      </c>
      <c r="S210" t="s">
        <v>64</v>
      </c>
      <c r="T210" t="s">
        <v>62</v>
      </c>
      <c r="U210" t="s">
        <v>1718</v>
      </c>
      <c r="V210" t="s">
        <v>66</v>
      </c>
      <c r="W210" t="s">
        <v>62</v>
      </c>
      <c r="X210" t="s">
        <v>73</v>
      </c>
      <c r="Y210" t="s">
        <v>3186</v>
      </c>
      <c r="Z210" t="s">
        <v>3708</v>
      </c>
      <c r="AA210">
        <v>0</v>
      </c>
      <c r="AB210">
        <v>0</v>
      </c>
      <c r="AC210">
        <v>1</v>
      </c>
      <c r="AD210">
        <v>0</v>
      </c>
      <c r="AE210">
        <v>1</v>
      </c>
      <c r="AF210">
        <v>1</v>
      </c>
      <c r="AG210">
        <v>1</v>
      </c>
      <c r="AH210" t="s">
        <v>64</v>
      </c>
      <c r="AI210" t="s">
        <v>4121</v>
      </c>
    </row>
    <row r="211" spans="1:35">
      <c r="A211" t="s">
        <v>1721</v>
      </c>
      <c r="B211" t="s">
        <v>1722</v>
      </c>
      <c r="C211" t="s">
        <v>51</v>
      </c>
      <c r="D211" t="s">
        <v>51</v>
      </c>
      <c r="E211" t="s">
        <v>1723</v>
      </c>
      <c r="F211" t="s">
        <v>2938</v>
      </c>
      <c r="G211" t="s">
        <v>1725</v>
      </c>
      <c r="H211">
        <v>2</v>
      </c>
      <c r="I211" t="s">
        <v>1726</v>
      </c>
      <c r="J211" t="s">
        <v>1727</v>
      </c>
      <c r="K211" t="s">
        <v>4051</v>
      </c>
      <c r="L211" t="s">
        <v>1729</v>
      </c>
      <c r="M211" t="s">
        <v>1730</v>
      </c>
      <c r="N211" t="s">
        <v>1731</v>
      </c>
      <c r="O211" t="s">
        <v>62</v>
      </c>
      <c r="P211" t="s">
        <v>61</v>
      </c>
      <c r="Q211" t="s">
        <v>62</v>
      </c>
      <c r="R211" t="s">
        <v>76</v>
      </c>
      <c r="S211" t="s">
        <v>77</v>
      </c>
      <c r="T211" t="s">
        <v>61</v>
      </c>
      <c r="U211" t="s">
        <v>1368</v>
      </c>
      <c r="V211" t="s">
        <v>72</v>
      </c>
      <c r="W211" t="s">
        <v>62</v>
      </c>
      <c r="X211" t="s">
        <v>73</v>
      </c>
      <c r="Y211" t="s">
        <v>3186</v>
      </c>
      <c r="Z211" t="s">
        <v>3886</v>
      </c>
      <c r="AA211">
        <v>1</v>
      </c>
      <c r="AB211">
        <v>0</v>
      </c>
      <c r="AC211">
        <v>0</v>
      </c>
      <c r="AD211">
        <v>0</v>
      </c>
      <c r="AE211">
        <v>1</v>
      </c>
      <c r="AF211">
        <v>0</v>
      </c>
      <c r="AG211">
        <v>0</v>
      </c>
      <c r="AH211" t="s">
        <v>77</v>
      </c>
      <c r="AI211" t="s">
        <v>76</v>
      </c>
    </row>
    <row r="212" spans="1:35">
      <c r="A212" t="s">
        <v>1721</v>
      </c>
      <c r="B212" t="s">
        <v>1722</v>
      </c>
      <c r="C212" t="s">
        <v>51</v>
      </c>
      <c r="D212" t="s">
        <v>51</v>
      </c>
      <c r="E212" t="s">
        <v>1723</v>
      </c>
      <c r="F212" t="s">
        <v>2938</v>
      </c>
      <c r="G212" t="s">
        <v>1725</v>
      </c>
      <c r="H212">
        <v>2</v>
      </c>
      <c r="I212" t="s">
        <v>1726</v>
      </c>
      <c r="J212" t="s">
        <v>1736</v>
      </c>
      <c r="K212" t="s">
        <v>4052</v>
      </c>
      <c r="L212" t="s">
        <v>1729</v>
      </c>
      <c r="M212" t="s">
        <v>619</v>
      </c>
      <c r="N212" t="s">
        <v>1737</v>
      </c>
      <c r="O212" t="s">
        <v>62</v>
      </c>
      <c r="P212" t="s">
        <v>61</v>
      </c>
      <c r="Q212" t="s">
        <v>62</v>
      </c>
      <c r="R212" t="s">
        <v>76</v>
      </c>
      <c r="S212" t="s">
        <v>77</v>
      </c>
      <c r="T212" t="s">
        <v>61</v>
      </c>
      <c r="U212" t="s">
        <v>1368</v>
      </c>
      <c r="V212" t="s">
        <v>72</v>
      </c>
      <c r="W212" t="s">
        <v>62</v>
      </c>
      <c r="X212" t="s">
        <v>73</v>
      </c>
      <c r="Y212" t="s">
        <v>3186</v>
      </c>
      <c r="Z212" t="s">
        <v>3887</v>
      </c>
      <c r="AA212">
        <v>1</v>
      </c>
      <c r="AB212">
        <v>0</v>
      </c>
      <c r="AC212">
        <v>0</v>
      </c>
      <c r="AD212">
        <v>0</v>
      </c>
      <c r="AE212">
        <v>1</v>
      </c>
      <c r="AF212">
        <v>0</v>
      </c>
      <c r="AG212">
        <v>0</v>
      </c>
      <c r="AH212" t="s">
        <v>77</v>
      </c>
      <c r="AI212" t="s">
        <v>76</v>
      </c>
    </row>
    <row r="213" spans="1:35">
      <c r="A213" t="s">
        <v>1721</v>
      </c>
      <c r="B213" t="s">
        <v>1722</v>
      </c>
      <c r="C213" t="s">
        <v>51</v>
      </c>
      <c r="D213" t="s">
        <v>51</v>
      </c>
      <c r="E213" t="s">
        <v>1740</v>
      </c>
      <c r="F213" t="s">
        <v>2942</v>
      </c>
      <c r="G213" t="s">
        <v>1742</v>
      </c>
      <c r="H213">
        <v>2</v>
      </c>
      <c r="I213" t="s">
        <v>1726</v>
      </c>
      <c r="J213" t="s">
        <v>1727</v>
      </c>
      <c r="K213" t="s">
        <v>4051</v>
      </c>
      <c r="L213" t="s">
        <v>1743</v>
      </c>
      <c r="M213" t="s">
        <v>1730</v>
      </c>
      <c r="N213" t="s">
        <v>1744</v>
      </c>
      <c r="O213" t="s">
        <v>62</v>
      </c>
      <c r="P213" t="s">
        <v>61</v>
      </c>
      <c r="Q213" t="s">
        <v>62</v>
      </c>
      <c r="R213" t="s">
        <v>76</v>
      </c>
      <c r="S213" t="s">
        <v>77</v>
      </c>
      <c r="T213" t="s">
        <v>61</v>
      </c>
      <c r="U213" t="s">
        <v>1368</v>
      </c>
      <c r="V213" t="s">
        <v>72</v>
      </c>
      <c r="W213" t="s">
        <v>62</v>
      </c>
      <c r="X213" t="s">
        <v>73</v>
      </c>
      <c r="Y213" t="s">
        <v>3186</v>
      </c>
      <c r="Z213" t="s">
        <v>3308</v>
      </c>
      <c r="AA213">
        <v>1</v>
      </c>
      <c r="AB213">
        <v>0</v>
      </c>
      <c r="AC213">
        <v>0</v>
      </c>
      <c r="AD213">
        <v>0</v>
      </c>
      <c r="AE213">
        <v>1</v>
      </c>
      <c r="AF213">
        <v>0</v>
      </c>
      <c r="AG213">
        <v>0</v>
      </c>
      <c r="AH213" t="s">
        <v>77</v>
      </c>
      <c r="AI213" t="s">
        <v>76</v>
      </c>
    </row>
    <row r="214" spans="1:35">
      <c r="A214" t="s">
        <v>1721</v>
      </c>
      <c r="B214" t="s">
        <v>1722</v>
      </c>
      <c r="C214" t="s">
        <v>51</v>
      </c>
      <c r="D214" t="s">
        <v>51</v>
      </c>
      <c r="E214" t="s">
        <v>1740</v>
      </c>
      <c r="F214" t="s">
        <v>2942</v>
      </c>
      <c r="G214" t="s">
        <v>1742</v>
      </c>
      <c r="H214">
        <v>2</v>
      </c>
      <c r="I214" t="s">
        <v>1726</v>
      </c>
      <c r="J214" t="s">
        <v>1736</v>
      </c>
      <c r="K214" t="s">
        <v>4052</v>
      </c>
      <c r="L214" t="s">
        <v>1743</v>
      </c>
      <c r="M214" t="s">
        <v>619</v>
      </c>
      <c r="N214" t="s">
        <v>1747</v>
      </c>
      <c r="O214" t="s">
        <v>62</v>
      </c>
      <c r="P214" t="s">
        <v>61</v>
      </c>
      <c r="Q214" t="s">
        <v>62</v>
      </c>
      <c r="R214" t="s">
        <v>76</v>
      </c>
      <c r="S214" t="s">
        <v>77</v>
      </c>
      <c r="T214" t="s">
        <v>61</v>
      </c>
      <c r="U214" t="s">
        <v>1368</v>
      </c>
      <c r="V214" t="s">
        <v>72</v>
      </c>
      <c r="W214" t="s">
        <v>62</v>
      </c>
      <c r="X214" t="s">
        <v>73</v>
      </c>
      <c r="Y214" t="s">
        <v>3186</v>
      </c>
      <c r="Z214" t="s">
        <v>3309</v>
      </c>
      <c r="AA214">
        <v>1</v>
      </c>
      <c r="AB214">
        <v>0</v>
      </c>
      <c r="AC214">
        <v>0</v>
      </c>
      <c r="AD214">
        <v>0</v>
      </c>
      <c r="AE214">
        <v>1</v>
      </c>
      <c r="AF214">
        <v>0</v>
      </c>
      <c r="AG214">
        <v>0</v>
      </c>
      <c r="AH214" t="s">
        <v>77</v>
      </c>
      <c r="AI214" t="s">
        <v>76</v>
      </c>
    </row>
    <row r="215" spans="1:35">
      <c r="A215" t="s">
        <v>1721</v>
      </c>
      <c r="B215" t="s">
        <v>1722</v>
      </c>
      <c r="C215" t="s">
        <v>149</v>
      </c>
      <c r="D215" t="s">
        <v>2704</v>
      </c>
      <c r="E215" t="s">
        <v>1750</v>
      </c>
      <c r="F215" t="s">
        <v>1751</v>
      </c>
      <c r="G215" t="s">
        <v>1752</v>
      </c>
      <c r="H215">
        <v>1</v>
      </c>
      <c r="I215" t="s">
        <v>1753</v>
      </c>
      <c r="J215" t="s">
        <v>1753</v>
      </c>
      <c r="K215" t="s">
        <v>1754</v>
      </c>
      <c r="L215" t="s">
        <v>1755</v>
      </c>
      <c r="M215" t="s">
        <v>1756</v>
      </c>
      <c r="N215" t="s">
        <v>1757</v>
      </c>
      <c r="O215" t="s">
        <v>62</v>
      </c>
      <c r="P215" t="s">
        <v>61</v>
      </c>
      <c r="Q215" t="s">
        <v>62</v>
      </c>
      <c r="R215" t="s">
        <v>76</v>
      </c>
      <c r="S215" t="s">
        <v>77</v>
      </c>
      <c r="T215" t="s">
        <v>61</v>
      </c>
      <c r="U215" t="s">
        <v>1368</v>
      </c>
      <c r="V215" t="s">
        <v>72</v>
      </c>
      <c r="W215" t="s">
        <v>62</v>
      </c>
      <c r="X215" t="s">
        <v>73</v>
      </c>
      <c r="Y215" t="s">
        <v>3186</v>
      </c>
      <c r="Z215" t="s">
        <v>3686</v>
      </c>
      <c r="AA215">
        <v>1</v>
      </c>
      <c r="AB215">
        <v>0</v>
      </c>
      <c r="AC215">
        <v>0</v>
      </c>
      <c r="AD215">
        <v>0</v>
      </c>
      <c r="AE215">
        <v>1</v>
      </c>
      <c r="AF215">
        <v>0</v>
      </c>
      <c r="AG215">
        <v>0</v>
      </c>
      <c r="AH215" t="s">
        <v>77</v>
      </c>
      <c r="AI215" t="s">
        <v>76</v>
      </c>
    </row>
    <row r="216" spans="1:35">
      <c r="A216" t="s">
        <v>1721</v>
      </c>
      <c r="B216" t="s">
        <v>1722</v>
      </c>
      <c r="C216" t="s">
        <v>149</v>
      </c>
      <c r="D216" t="s">
        <v>2704</v>
      </c>
      <c r="E216" t="s">
        <v>1764</v>
      </c>
      <c r="F216" t="s">
        <v>1765</v>
      </c>
      <c r="G216" t="s">
        <v>1766</v>
      </c>
      <c r="H216">
        <v>1</v>
      </c>
      <c r="I216" t="s">
        <v>1753</v>
      </c>
      <c r="J216" t="s">
        <v>1753</v>
      </c>
      <c r="K216" t="s">
        <v>1754</v>
      </c>
      <c r="L216" t="s">
        <v>1768</v>
      </c>
      <c r="M216" t="s">
        <v>1756</v>
      </c>
      <c r="N216" t="s">
        <v>1769</v>
      </c>
      <c r="O216" t="s">
        <v>62</v>
      </c>
      <c r="P216" t="s">
        <v>61</v>
      </c>
      <c r="Q216" t="s">
        <v>62</v>
      </c>
      <c r="R216" t="s">
        <v>76</v>
      </c>
      <c r="S216" t="s">
        <v>77</v>
      </c>
      <c r="T216" t="s">
        <v>61</v>
      </c>
      <c r="U216" t="s">
        <v>4053</v>
      </c>
      <c r="V216" t="s">
        <v>72</v>
      </c>
      <c r="W216" t="s">
        <v>62</v>
      </c>
      <c r="X216" t="s">
        <v>73</v>
      </c>
      <c r="Y216" t="s">
        <v>3186</v>
      </c>
      <c r="Z216" t="s">
        <v>3597</v>
      </c>
      <c r="AA216">
        <v>1</v>
      </c>
      <c r="AB216">
        <v>0</v>
      </c>
      <c r="AC216">
        <v>0</v>
      </c>
      <c r="AD216">
        <v>0</v>
      </c>
      <c r="AE216">
        <v>1</v>
      </c>
      <c r="AF216">
        <v>0</v>
      </c>
      <c r="AG216">
        <v>0</v>
      </c>
      <c r="AH216" t="s">
        <v>77</v>
      </c>
      <c r="AI216" t="s">
        <v>76</v>
      </c>
    </row>
    <row r="217" spans="1:35">
      <c r="A217" t="s">
        <v>1721</v>
      </c>
      <c r="B217" t="s">
        <v>1722</v>
      </c>
      <c r="C217" t="s">
        <v>180</v>
      </c>
      <c r="D217" t="s">
        <v>2709</v>
      </c>
      <c r="E217" t="s">
        <v>1773</v>
      </c>
      <c r="F217" t="s">
        <v>1774</v>
      </c>
      <c r="G217" t="s">
        <v>1775</v>
      </c>
      <c r="H217">
        <v>1</v>
      </c>
      <c r="I217" t="s">
        <v>1776</v>
      </c>
      <c r="J217" t="s">
        <v>1776</v>
      </c>
      <c r="K217" t="s">
        <v>2945</v>
      </c>
      <c r="L217" t="s">
        <v>1778</v>
      </c>
      <c r="M217" t="s">
        <v>1779</v>
      </c>
      <c r="N217" t="s">
        <v>1780</v>
      </c>
      <c r="O217" t="s">
        <v>62</v>
      </c>
      <c r="P217" t="s">
        <v>61</v>
      </c>
      <c r="Q217" t="s">
        <v>62</v>
      </c>
      <c r="R217" t="s">
        <v>76</v>
      </c>
      <c r="S217" t="s">
        <v>77</v>
      </c>
      <c r="T217" t="s">
        <v>61</v>
      </c>
      <c r="U217" t="s">
        <v>1368</v>
      </c>
      <c r="V217" t="s">
        <v>72</v>
      </c>
      <c r="W217" t="s">
        <v>62</v>
      </c>
      <c r="X217" t="s">
        <v>73</v>
      </c>
      <c r="Y217" t="s">
        <v>3186</v>
      </c>
      <c r="Z217" t="s">
        <v>3878</v>
      </c>
      <c r="AA217">
        <v>1</v>
      </c>
      <c r="AB217">
        <v>0</v>
      </c>
      <c r="AC217">
        <v>0</v>
      </c>
      <c r="AD217">
        <v>0</v>
      </c>
      <c r="AE217">
        <v>1</v>
      </c>
      <c r="AF217">
        <v>0</v>
      </c>
      <c r="AG217">
        <v>0</v>
      </c>
      <c r="AH217" t="s">
        <v>77</v>
      </c>
      <c r="AI217" t="s">
        <v>76</v>
      </c>
    </row>
    <row r="218" spans="1:35">
      <c r="A218" t="s">
        <v>1785</v>
      </c>
      <c r="B218" t="s">
        <v>1786</v>
      </c>
      <c r="C218" t="s">
        <v>149</v>
      </c>
      <c r="D218" t="s">
        <v>2704</v>
      </c>
      <c r="E218" t="s">
        <v>1787</v>
      </c>
      <c r="F218" t="s">
        <v>1788</v>
      </c>
      <c r="G218" t="s">
        <v>1789</v>
      </c>
      <c r="H218">
        <v>1</v>
      </c>
      <c r="I218" t="s">
        <v>1790</v>
      </c>
      <c r="J218" t="s">
        <v>1790</v>
      </c>
      <c r="K218" t="s">
        <v>2946</v>
      </c>
      <c r="L218" t="s">
        <v>1792</v>
      </c>
      <c r="M218" t="s">
        <v>1793</v>
      </c>
      <c r="N218" t="s">
        <v>1794</v>
      </c>
      <c r="O218" t="s">
        <v>62</v>
      </c>
      <c r="P218" t="s">
        <v>61</v>
      </c>
      <c r="Q218" t="s">
        <v>62</v>
      </c>
      <c r="R218" t="s">
        <v>76</v>
      </c>
      <c r="S218" t="s">
        <v>77</v>
      </c>
      <c r="T218" t="s">
        <v>61</v>
      </c>
      <c r="U218" t="s">
        <v>1795</v>
      </c>
      <c r="V218" t="s">
        <v>72</v>
      </c>
      <c r="W218" t="s">
        <v>62</v>
      </c>
      <c r="X218" t="s">
        <v>73</v>
      </c>
      <c r="Y218" t="s">
        <v>3186</v>
      </c>
      <c r="Z218" t="s">
        <v>3421</v>
      </c>
      <c r="AA218">
        <v>1</v>
      </c>
      <c r="AB218">
        <v>0</v>
      </c>
      <c r="AC218">
        <v>0</v>
      </c>
      <c r="AD218">
        <v>0</v>
      </c>
      <c r="AE218">
        <v>1</v>
      </c>
      <c r="AF218">
        <v>0</v>
      </c>
      <c r="AG218">
        <v>0</v>
      </c>
      <c r="AH218" t="s">
        <v>77</v>
      </c>
      <c r="AI218" t="s">
        <v>76</v>
      </c>
    </row>
    <row r="219" spans="1:35">
      <c r="A219" t="s">
        <v>1785</v>
      </c>
      <c r="B219" t="s">
        <v>1786</v>
      </c>
      <c r="C219" t="s">
        <v>180</v>
      </c>
      <c r="D219" t="s">
        <v>2709</v>
      </c>
      <c r="E219" t="s">
        <v>1800</v>
      </c>
      <c r="F219" t="s">
        <v>2947</v>
      </c>
      <c r="G219" t="s">
        <v>1802</v>
      </c>
      <c r="H219">
        <v>1</v>
      </c>
      <c r="I219" t="s">
        <v>1803</v>
      </c>
      <c r="J219" t="s">
        <v>1803</v>
      </c>
      <c r="K219" t="s">
        <v>4054</v>
      </c>
      <c r="L219" t="s">
        <v>1805</v>
      </c>
      <c r="M219" t="s">
        <v>1806</v>
      </c>
      <c r="N219" t="s">
        <v>1807</v>
      </c>
      <c r="O219" t="s">
        <v>62</v>
      </c>
      <c r="P219" t="s">
        <v>61</v>
      </c>
      <c r="Q219" t="s">
        <v>62</v>
      </c>
      <c r="R219" t="s">
        <v>76</v>
      </c>
      <c r="S219" t="s">
        <v>77</v>
      </c>
      <c r="T219" t="s">
        <v>61</v>
      </c>
      <c r="U219" t="s">
        <v>1808</v>
      </c>
      <c r="V219" t="s">
        <v>72</v>
      </c>
      <c r="W219" t="s">
        <v>62</v>
      </c>
      <c r="X219" t="s">
        <v>73</v>
      </c>
      <c r="Y219" t="s">
        <v>3186</v>
      </c>
      <c r="Z219" t="s">
        <v>3594</v>
      </c>
      <c r="AA219">
        <v>1</v>
      </c>
      <c r="AB219">
        <v>0</v>
      </c>
      <c r="AC219">
        <v>0</v>
      </c>
      <c r="AD219">
        <v>0</v>
      </c>
      <c r="AE219">
        <v>1</v>
      </c>
      <c r="AF219">
        <v>0</v>
      </c>
      <c r="AG219">
        <v>0</v>
      </c>
      <c r="AH219" t="s">
        <v>77</v>
      </c>
      <c r="AI219" t="s">
        <v>76</v>
      </c>
    </row>
    <row r="220" spans="1:35">
      <c r="A220" t="s">
        <v>1813</v>
      </c>
      <c r="B220" t="s">
        <v>1814</v>
      </c>
      <c r="C220" t="s">
        <v>180</v>
      </c>
      <c r="D220" t="s">
        <v>2709</v>
      </c>
      <c r="E220" t="s">
        <v>1815</v>
      </c>
      <c r="F220" t="s">
        <v>1816</v>
      </c>
      <c r="G220" t="s">
        <v>1817</v>
      </c>
      <c r="H220">
        <v>1</v>
      </c>
      <c r="I220" t="s">
        <v>1818</v>
      </c>
      <c r="J220" t="s">
        <v>1818</v>
      </c>
      <c r="K220" t="s">
        <v>2949</v>
      </c>
      <c r="L220" t="s">
        <v>1820</v>
      </c>
      <c r="M220" t="s">
        <v>1821</v>
      </c>
      <c r="N220" t="s">
        <v>1822</v>
      </c>
      <c r="O220" t="s">
        <v>62</v>
      </c>
      <c r="P220" t="s">
        <v>61</v>
      </c>
      <c r="Q220" t="s">
        <v>62</v>
      </c>
      <c r="R220" t="s">
        <v>76</v>
      </c>
      <c r="S220" t="s">
        <v>77</v>
      </c>
      <c r="T220" t="s">
        <v>61</v>
      </c>
      <c r="U220" t="s">
        <v>1823</v>
      </c>
      <c r="V220" t="s">
        <v>72</v>
      </c>
      <c r="W220" t="s">
        <v>62</v>
      </c>
      <c r="X220" t="s">
        <v>73</v>
      </c>
      <c r="Y220" t="s">
        <v>3186</v>
      </c>
      <c r="Z220" t="s">
        <v>3559</v>
      </c>
      <c r="AA220">
        <v>1</v>
      </c>
      <c r="AB220">
        <v>0</v>
      </c>
      <c r="AC220">
        <v>0</v>
      </c>
      <c r="AD220">
        <v>0</v>
      </c>
      <c r="AE220">
        <v>1</v>
      </c>
      <c r="AF220">
        <v>0</v>
      </c>
      <c r="AG220">
        <v>0</v>
      </c>
      <c r="AH220" t="s">
        <v>77</v>
      </c>
      <c r="AI220" t="s">
        <v>76</v>
      </c>
    </row>
    <row r="221" spans="1:35">
      <c r="A221" t="s">
        <v>1830</v>
      </c>
      <c r="B221" t="s">
        <v>1831</v>
      </c>
      <c r="C221" t="s">
        <v>149</v>
      </c>
      <c r="D221" t="s">
        <v>2704</v>
      </c>
      <c r="E221" t="s">
        <v>1832</v>
      </c>
      <c r="F221" t="s">
        <v>1833</v>
      </c>
      <c r="G221" t="s">
        <v>1834</v>
      </c>
      <c r="H221">
        <v>1</v>
      </c>
      <c r="I221" t="s">
        <v>1835</v>
      </c>
      <c r="J221" t="s">
        <v>1835</v>
      </c>
      <c r="K221" t="s">
        <v>2951</v>
      </c>
      <c r="L221" t="s">
        <v>1837</v>
      </c>
      <c r="M221" t="s">
        <v>1730</v>
      </c>
      <c r="N221" t="s">
        <v>1838</v>
      </c>
      <c r="O221" t="s">
        <v>102</v>
      </c>
      <c r="P221" t="s">
        <v>61</v>
      </c>
      <c r="Q221" t="s">
        <v>62</v>
      </c>
      <c r="R221" t="s">
        <v>76</v>
      </c>
      <c r="S221" t="s">
        <v>64</v>
      </c>
      <c r="T221" t="s">
        <v>62</v>
      </c>
      <c r="U221" t="s">
        <v>1839</v>
      </c>
      <c r="V221" t="s">
        <v>162</v>
      </c>
      <c r="W221" t="s">
        <v>62</v>
      </c>
      <c r="X221" t="s">
        <v>73</v>
      </c>
      <c r="Y221" t="s">
        <v>3186</v>
      </c>
      <c r="Z221" t="s">
        <v>3705</v>
      </c>
      <c r="AA221">
        <v>0</v>
      </c>
      <c r="AB221">
        <v>1</v>
      </c>
      <c r="AC221">
        <v>0</v>
      </c>
      <c r="AD221">
        <v>0</v>
      </c>
      <c r="AE221">
        <v>1</v>
      </c>
      <c r="AF221">
        <v>1</v>
      </c>
      <c r="AG221">
        <v>1</v>
      </c>
      <c r="AH221" t="s">
        <v>64</v>
      </c>
      <c r="AI221" t="s">
        <v>76</v>
      </c>
    </row>
    <row r="222" spans="1:35">
      <c r="A222" t="s">
        <v>1830</v>
      </c>
      <c r="B222" t="s">
        <v>1831</v>
      </c>
      <c r="C222" t="s">
        <v>149</v>
      </c>
      <c r="D222" t="s">
        <v>2704</v>
      </c>
      <c r="E222" t="s">
        <v>1832</v>
      </c>
      <c r="F222" t="s">
        <v>1833</v>
      </c>
      <c r="G222" t="s">
        <v>1834</v>
      </c>
      <c r="H222">
        <v>1</v>
      </c>
      <c r="I222" t="s">
        <v>1835</v>
      </c>
      <c r="J222" t="s">
        <v>1835</v>
      </c>
      <c r="K222" t="s">
        <v>2951</v>
      </c>
      <c r="L222" t="s">
        <v>1837</v>
      </c>
      <c r="M222" t="s">
        <v>1730</v>
      </c>
      <c r="N222" t="s">
        <v>1838</v>
      </c>
      <c r="O222" t="s">
        <v>102</v>
      </c>
      <c r="P222" t="s">
        <v>61</v>
      </c>
      <c r="Q222" t="s">
        <v>62</v>
      </c>
      <c r="R222" t="s">
        <v>4133</v>
      </c>
      <c r="S222" t="s">
        <v>64</v>
      </c>
      <c r="T222" t="s">
        <v>62</v>
      </c>
      <c r="U222" t="s">
        <v>1839</v>
      </c>
      <c r="V222" t="s">
        <v>162</v>
      </c>
      <c r="W222" t="s">
        <v>62</v>
      </c>
      <c r="X222" t="s">
        <v>73</v>
      </c>
      <c r="Y222" t="s">
        <v>3186</v>
      </c>
      <c r="Z222" t="s">
        <v>3705</v>
      </c>
      <c r="AA222">
        <v>0</v>
      </c>
      <c r="AB222">
        <v>1</v>
      </c>
      <c r="AC222">
        <v>0</v>
      </c>
      <c r="AD222">
        <v>0</v>
      </c>
      <c r="AE222">
        <v>1</v>
      </c>
      <c r="AF222">
        <v>1</v>
      </c>
      <c r="AG222">
        <v>1</v>
      </c>
      <c r="AH222" t="s">
        <v>64</v>
      </c>
      <c r="AI222" t="s">
        <v>4119</v>
      </c>
    </row>
    <row r="223" spans="1:35">
      <c r="A223" t="s">
        <v>1830</v>
      </c>
      <c r="B223" t="s">
        <v>1831</v>
      </c>
      <c r="C223" t="s">
        <v>149</v>
      </c>
      <c r="D223" t="s">
        <v>2704</v>
      </c>
      <c r="E223" t="s">
        <v>1843</v>
      </c>
      <c r="F223" t="s">
        <v>1844</v>
      </c>
      <c r="G223" t="s">
        <v>1845</v>
      </c>
      <c r="H223">
        <v>1</v>
      </c>
      <c r="I223" t="s">
        <v>1835</v>
      </c>
      <c r="J223" t="s">
        <v>1835</v>
      </c>
      <c r="K223" t="s">
        <v>2952</v>
      </c>
      <c r="L223" t="s">
        <v>1847</v>
      </c>
      <c r="M223" t="s">
        <v>1730</v>
      </c>
      <c r="N223" t="s">
        <v>1848</v>
      </c>
      <c r="O223" t="s">
        <v>62</v>
      </c>
      <c r="P223" t="s">
        <v>61</v>
      </c>
      <c r="Q223" t="s">
        <v>62</v>
      </c>
      <c r="R223" t="s">
        <v>76</v>
      </c>
      <c r="S223" t="s">
        <v>77</v>
      </c>
      <c r="T223" t="s">
        <v>61</v>
      </c>
      <c r="U223" t="s">
        <v>1850</v>
      </c>
      <c r="V223" t="s">
        <v>72</v>
      </c>
      <c r="W223" t="s">
        <v>62</v>
      </c>
      <c r="X223" t="s">
        <v>73</v>
      </c>
      <c r="Y223" t="s">
        <v>3186</v>
      </c>
      <c r="Z223" t="s">
        <v>3673</v>
      </c>
      <c r="AA223">
        <v>1</v>
      </c>
      <c r="AB223">
        <v>0</v>
      </c>
      <c r="AC223">
        <v>0</v>
      </c>
      <c r="AD223">
        <v>0</v>
      </c>
      <c r="AE223">
        <v>1</v>
      </c>
      <c r="AF223">
        <v>0</v>
      </c>
      <c r="AG223">
        <v>0</v>
      </c>
      <c r="AH223" t="s">
        <v>77</v>
      </c>
      <c r="AI223" t="s">
        <v>76</v>
      </c>
    </row>
    <row r="224" spans="1:35">
      <c r="A224" t="s">
        <v>1830</v>
      </c>
      <c r="B224" t="s">
        <v>1831</v>
      </c>
      <c r="C224" t="s">
        <v>149</v>
      </c>
      <c r="D224" t="s">
        <v>2704</v>
      </c>
      <c r="E224" t="s">
        <v>1843</v>
      </c>
      <c r="F224" t="s">
        <v>1844</v>
      </c>
      <c r="G224" t="s">
        <v>1845</v>
      </c>
      <c r="H224">
        <v>1</v>
      </c>
      <c r="I224" t="s">
        <v>1835</v>
      </c>
      <c r="J224" t="s">
        <v>1835</v>
      </c>
      <c r="K224" t="s">
        <v>2952</v>
      </c>
      <c r="L224" t="s">
        <v>1847</v>
      </c>
      <c r="M224" t="s">
        <v>1730</v>
      </c>
      <c r="N224" t="s">
        <v>1848</v>
      </c>
      <c r="O224" t="s">
        <v>62</v>
      </c>
      <c r="P224" t="s">
        <v>61</v>
      </c>
      <c r="Q224" t="s">
        <v>62</v>
      </c>
      <c r="R224" t="s">
        <v>4136</v>
      </c>
      <c r="S224" t="s">
        <v>77</v>
      </c>
      <c r="T224" t="s">
        <v>61</v>
      </c>
      <c r="U224" t="s">
        <v>1850</v>
      </c>
      <c r="V224" t="s">
        <v>72</v>
      </c>
      <c r="W224" t="s">
        <v>62</v>
      </c>
      <c r="X224" t="s">
        <v>73</v>
      </c>
      <c r="Y224" t="s">
        <v>3186</v>
      </c>
      <c r="Z224" t="s">
        <v>3673</v>
      </c>
      <c r="AA224">
        <v>1</v>
      </c>
      <c r="AB224">
        <v>0</v>
      </c>
      <c r="AC224">
        <v>0</v>
      </c>
      <c r="AD224">
        <v>0</v>
      </c>
      <c r="AE224">
        <v>1</v>
      </c>
      <c r="AF224">
        <v>0</v>
      </c>
      <c r="AG224">
        <v>0</v>
      </c>
      <c r="AH224" t="s">
        <v>77</v>
      </c>
      <c r="AI224" t="s">
        <v>2417</v>
      </c>
    </row>
    <row r="225" spans="1:35">
      <c r="A225" t="s">
        <v>1830</v>
      </c>
      <c r="B225" t="s">
        <v>1831</v>
      </c>
      <c r="C225" t="s">
        <v>149</v>
      </c>
      <c r="D225" t="s">
        <v>2704</v>
      </c>
      <c r="E225" t="s">
        <v>1843</v>
      </c>
      <c r="F225" t="s">
        <v>1844</v>
      </c>
      <c r="G225" t="s">
        <v>1845</v>
      </c>
      <c r="H225">
        <v>1</v>
      </c>
      <c r="I225" t="s">
        <v>1835</v>
      </c>
      <c r="J225" t="s">
        <v>1835</v>
      </c>
      <c r="K225" t="s">
        <v>2952</v>
      </c>
      <c r="L225" t="s">
        <v>1847</v>
      </c>
      <c r="M225" t="s">
        <v>1730</v>
      </c>
      <c r="N225" t="s">
        <v>1848</v>
      </c>
      <c r="O225" t="s">
        <v>62</v>
      </c>
      <c r="P225" t="s">
        <v>61</v>
      </c>
      <c r="Q225" t="s">
        <v>62</v>
      </c>
      <c r="R225" t="s">
        <v>4139</v>
      </c>
      <c r="S225" t="s">
        <v>77</v>
      </c>
      <c r="T225" t="s">
        <v>61</v>
      </c>
      <c r="U225" t="s">
        <v>1850</v>
      </c>
      <c r="V225" t="s">
        <v>72</v>
      </c>
      <c r="W225" t="s">
        <v>62</v>
      </c>
      <c r="X225" t="s">
        <v>73</v>
      </c>
      <c r="Y225" t="s">
        <v>3186</v>
      </c>
      <c r="Z225" t="s">
        <v>3673</v>
      </c>
      <c r="AA225">
        <v>1</v>
      </c>
      <c r="AB225">
        <v>0</v>
      </c>
      <c r="AC225">
        <v>0</v>
      </c>
      <c r="AD225">
        <v>0</v>
      </c>
      <c r="AE225">
        <v>1</v>
      </c>
      <c r="AF225">
        <v>0</v>
      </c>
      <c r="AG225">
        <v>0</v>
      </c>
      <c r="AH225" t="s">
        <v>77</v>
      </c>
      <c r="AI225" t="s">
        <v>4121</v>
      </c>
    </row>
    <row r="226" spans="1:35">
      <c r="A226" t="s">
        <v>1855</v>
      </c>
      <c r="B226" t="s">
        <v>1856</v>
      </c>
      <c r="C226" t="s">
        <v>80</v>
      </c>
      <c r="D226" t="s">
        <v>80</v>
      </c>
      <c r="E226" t="s">
        <v>1857</v>
      </c>
      <c r="F226" t="s">
        <v>1858</v>
      </c>
      <c r="G226" t="s">
        <v>1859</v>
      </c>
      <c r="H226">
        <v>3</v>
      </c>
      <c r="I226" t="s">
        <v>1860</v>
      </c>
      <c r="J226" t="s">
        <v>1861</v>
      </c>
      <c r="K226" t="s">
        <v>2954</v>
      </c>
      <c r="L226" t="s">
        <v>1863</v>
      </c>
      <c r="M226" t="s">
        <v>1864</v>
      </c>
      <c r="N226" t="s">
        <v>1865</v>
      </c>
      <c r="O226" t="s">
        <v>62</v>
      </c>
      <c r="P226" t="s">
        <v>61</v>
      </c>
      <c r="Q226" t="s">
        <v>62</v>
      </c>
      <c r="R226" t="s">
        <v>76</v>
      </c>
      <c r="S226" t="s">
        <v>77</v>
      </c>
      <c r="T226" t="s">
        <v>61</v>
      </c>
      <c r="U226" t="s">
        <v>1368</v>
      </c>
      <c r="V226" t="s">
        <v>72</v>
      </c>
      <c r="W226" t="s">
        <v>62</v>
      </c>
      <c r="X226" t="s">
        <v>73</v>
      </c>
      <c r="Y226" t="s">
        <v>3186</v>
      </c>
      <c r="Z226" t="s">
        <v>3798</v>
      </c>
      <c r="AA226">
        <v>1</v>
      </c>
      <c r="AB226">
        <v>0</v>
      </c>
      <c r="AC226">
        <v>0</v>
      </c>
      <c r="AD226">
        <v>0</v>
      </c>
      <c r="AE226">
        <v>1</v>
      </c>
      <c r="AF226">
        <v>0</v>
      </c>
      <c r="AG226">
        <v>0</v>
      </c>
      <c r="AH226" t="s">
        <v>77</v>
      </c>
      <c r="AI226" t="s">
        <v>76</v>
      </c>
    </row>
    <row r="227" spans="1:35">
      <c r="A227" t="s">
        <v>1855</v>
      </c>
      <c r="B227" t="s">
        <v>1856</v>
      </c>
      <c r="C227" t="s">
        <v>80</v>
      </c>
      <c r="D227" t="s">
        <v>80</v>
      </c>
      <c r="E227" t="s">
        <v>1857</v>
      </c>
      <c r="F227" t="s">
        <v>1858</v>
      </c>
      <c r="G227" t="s">
        <v>1859</v>
      </c>
      <c r="H227">
        <v>3</v>
      </c>
      <c r="I227" t="s">
        <v>1860</v>
      </c>
      <c r="J227" t="s">
        <v>1870</v>
      </c>
      <c r="K227" t="s">
        <v>2954</v>
      </c>
      <c r="L227" t="s">
        <v>1863</v>
      </c>
      <c r="M227" t="s">
        <v>1871</v>
      </c>
      <c r="N227" t="s">
        <v>1872</v>
      </c>
      <c r="O227" t="s">
        <v>62</v>
      </c>
      <c r="P227" t="s">
        <v>61</v>
      </c>
      <c r="Q227" t="s">
        <v>62</v>
      </c>
      <c r="R227" t="s">
        <v>76</v>
      </c>
      <c r="S227" t="s">
        <v>77</v>
      </c>
      <c r="T227" t="s">
        <v>61</v>
      </c>
      <c r="U227" t="s">
        <v>1368</v>
      </c>
      <c r="V227" t="s">
        <v>72</v>
      </c>
      <c r="W227" t="s">
        <v>62</v>
      </c>
      <c r="X227" t="s">
        <v>73</v>
      </c>
      <c r="Y227" t="s">
        <v>3186</v>
      </c>
      <c r="Z227" t="s">
        <v>3799</v>
      </c>
      <c r="AA227">
        <v>1</v>
      </c>
      <c r="AB227">
        <v>0</v>
      </c>
      <c r="AC227">
        <v>0</v>
      </c>
      <c r="AD227">
        <v>0</v>
      </c>
      <c r="AE227">
        <v>1</v>
      </c>
      <c r="AF227">
        <v>0</v>
      </c>
      <c r="AG227">
        <v>0</v>
      </c>
      <c r="AH227" t="s">
        <v>77</v>
      </c>
      <c r="AI227" t="s">
        <v>76</v>
      </c>
    </row>
    <row r="228" spans="1:35">
      <c r="A228" t="s">
        <v>1855</v>
      </c>
      <c r="B228" t="s">
        <v>1856</v>
      </c>
      <c r="C228" t="s">
        <v>80</v>
      </c>
      <c r="D228" t="s">
        <v>80</v>
      </c>
      <c r="E228" t="s">
        <v>1857</v>
      </c>
      <c r="F228" t="s">
        <v>1858</v>
      </c>
      <c r="G228" t="s">
        <v>1859</v>
      </c>
      <c r="H228">
        <v>3</v>
      </c>
      <c r="I228" t="s">
        <v>1860</v>
      </c>
      <c r="J228" t="s">
        <v>1877</v>
      </c>
      <c r="K228" t="s">
        <v>2954</v>
      </c>
      <c r="L228" t="s">
        <v>1863</v>
      </c>
      <c r="M228" t="s">
        <v>1878</v>
      </c>
      <c r="N228" t="s">
        <v>1879</v>
      </c>
      <c r="O228" t="s">
        <v>62</v>
      </c>
      <c r="P228" t="s">
        <v>61</v>
      </c>
      <c r="Q228" t="s">
        <v>62</v>
      </c>
      <c r="R228" t="s">
        <v>76</v>
      </c>
      <c r="S228" t="s">
        <v>77</v>
      </c>
      <c r="T228" t="s">
        <v>61</v>
      </c>
      <c r="U228" t="s">
        <v>1368</v>
      </c>
      <c r="V228" t="s">
        <v>72</v>
      </c>
      <c r="W228" t="s">
        <v>62</v>
      </c>
      <c r="X228" t="s">
        <v>73</v>
      </c>
      <c r="Y228" t="s">
        <v>3186</v>
      </c>
      <c r="Z228" t="s">
        <v>3800</v>
      </c>
      <c r="AA228">
        <v>1</v>
      </c>
      <c r="AB228">
        <v>0</v>
      </c>
      <c r="AC228">
        <v>0</v>
      </c>
      <c r="AD228">
        <v>0</v>
      </c>
      <c r="AE228">
        <v>1</v>
      </c>
      <c r="AF228">
        <v>0</v>
      </c>
      <c r="AG228">
        <v>0</v>
      </c>
      <c r="AH228" t="s">
        <v>77</v>
      </c>
      <c r="AI228" t="s">
        <v>76</v>
      </c>
    </row>
    <row r="229" spans="1:35">
      <c r="A229" t="s">
        <v>1884</v>
      </c>
      <c r="B229" t="s">
        <v>1885</v>
      </c>
      <c r="C229" t="s">
        <v>51</v>
      </c>
      <c r="D229" t="s">
        <v>51</v>
      </c>
      <c r="E229" t="s">
        <v>1886</v>
      </c>
      <c r="F229" t="s">
        <v>1887</v>
      </c>
      <c r="G229" t="s">
        <v>1888</v>
      </c>
      <c r="H229">
        <v>1</v>
      </c>
      <c r="I229" t="s">
        <v>1889</v>
      </c>
      <c r="J229" t="s">
        <v>1889</v>
      </c>
      <c r="K229" t="s">
        <v>4055</v>
      </c>
      <c r="L229" t="s">
        <v>1891</v>
      </c>
      <c r="M229" t="s">
        <v>1892</v>
      </c>
      <c r="N229" t="s">
        <v>1893</v>
      </c>
      <c r="O229" t="s">
        <v>62</v>
      </c>
      <c r="P229" t="s">
        <v>61</v>
      </c>
      <c r="Q229" t="s">
        <v>62</v>
      </c>
      <c r="R229" t="s">
        <v>76</v>
      </c>
      <c r="S229" t="s">
        <v>77</v>
      </c>
      <c r="T229" t="s">
        <v>61</v>
      </c>
      <c r="U229" t="s">
        <v>1368</v>
      </c>
      <c r="V229" t="s">
        <v>72</v>
      </c>
      <c r="W229" t="s">
        <v>62</v>
      </c>
      <c r="X229" t="s">
        <v>73</v>
      </c>
      <c r="Y229" t="s">
        <v>3186</v>
      </c>
      <c r="Z229" t="s">
        <v>3728</v>
      </c>
      <c r="AA229">
        <v>1</v>
      </c>
      <c r="AB229">
        <v>0</v>
      </c>
      <c r="AC229">
        <v>0</v>
      </c>
      <c r="AD229">
        <v>0</v>
      </c>
      <c r="AE229">
        <v>1</v>
      </c>
      <c r="AF229">
        <v>0</v>
      </c>
      <c r="AG229">
        <v>0</v>
      </c>
      <c r="AH229" t="s">
        <v>77</v>
      </c>
      <c r="AI229" t="s">
        <v>76</v>
      </c>
    </row>
    <row r="230" spans="1:35">
      <c r="A230" t="s">
        <v>1884</v>
      </c>
      <c r="B230" t="s">
        <v>1885</v>
      </c>
      <c r="C230" t="s">
        <v>114</v>
      </c>
      <c r="D230" t="s">
        <v>2694</v>
      </c>
      <c r="E230" t="s">
        <v>1896</v>
      </c>
      <c r="F230" t="s">
        <v>1897</v>
      </c>
      <c r="G230" t="s">
        <v>1898</v>
      </c>
      <c r="H230">
        <v>1</v>
      </c>
      <c r="I230" t="s">
        <v>2956</v>
      </c>
      <c r="J230" t="s">
        <v>2956</v>
      </c>
      <c r="K230" t="s">
        <v>2957</v>
      </c>
      <c r="L230" t="s">
        <v>1901</v>
      </c>
      <c r="M230" t="s">
        <v>1902</v>
      </c>
      <c r="N230" t="s">
        <v>1903</v>
      </c>
      <c r="O230" t="s">
        <v>62</v>
      </c>
      <c r="P230" t="s">
        <v>61</v>
      </c>
      <c r="Q230" t="s">
        <v>62</v>
      </c>
      <c r="R230" t="s">
        <v>76</v>
      </c>
      <c r="S230" t="s">
        <v>77</v>
      </c>
      <c r="T230" t="s">
        <v>61</v>
      </c>
      <c r="U230" t="s">
        <v>1368</v>
      </c>
      <c r="V230" t="s">
        <v>72</v>
      </c>
      <c r="W230" t="s">
        <v>62</v>
      </c>
      <c r="X230" t="s">
        <v>73</v>
      </c>
      <c r="Y230" t="s">
        <v>3186</v>
      </c>
      <c r="Z230" t="s">
        <v>3531</v>
      </c>
      <c r="AA230">
        <v>1</v>
      </c>
      <c r="AB230">
        <v>0</v>
      </c>
      <c r="AC230">
        <v>0</v>
      </c>
      <c r="AD230">
        <v>0</v>
      </c>
      <c r="AE230">
        <v>1</v>
      </c>
      <c r="AF230">
        <v>0</v>
      </c>
      <c r="AG230">
        <v>0</v>
      </c>
      <c r="AH230" t="s">
        <v>77</v>
      </c>
      <c r="AI230" t="s">
        <v>76</v>
      </c>
    </row>
    <row r="231" spans="1:35">
      <c r="A231" t="s">
        <v>1884</v>
      </c>
      <c r="B231" t="s">
        <v>1885</v>
      </c>
      <c r="C231" t="s">
        <v>149</v>
      </c>
      <c r="D231" t="s">
        <v>2704</v>
      </c>
      <c r="E231" t="s">
        <v>1910</v>
      </c>
      <c r="F231" t="s">
        <v>1911</v>
      </c>
      <c r="G231" t="s">
        <v>1912</v>
      </c>
      <c r="H231">
        <v>1</v>
      </c>
      <c r="I231" t="s">
        <v>1913</v>
      </c>
      <c r="J231" t="s">
        <v>1913</v>
      </c>
      <c r="K231" t="s">
        <v>1914</v>
      </c>
      <c r="L231" t="s">
        <v>1915</v>
      </c>
      <c r="M231" t="s">
        <v>1916</v>
      </c>
      <c r="N231" t="s">
        <v>1917</v>
      </c>
      <c r="O231" t="s">
        <v>62</v>
      </c>
      <c r="P231" t="s">
        <v>61</v>
      </c>
      <c r="Q231" t="s">
        <v>62</v>
      </c>
      <c r="R231" t="s">
        <v>76</v>
      </c>
      <c r="S231" t="s">
        <v>77</v>
      </c>
      <c r="T231" t="s">
        <v>61</v>
      </c>
      <c r="U231" t="s">
        <v>1368</v>
      </c>
      <c r="V231" t="s">
        <v>72</v>
      </c>
      <c r="W231" t="s">
        <v>62</v>
      </c>
      <c r="X231" t="s">
        <v>73</v>
      </c>
      <c r="Y231" t="s">
        <v>3186</v>
      </c>
      <c r="Z231" t="s">
        <v>3765</v>
      </c>
      <c r="AA231">
        <v>1</v>
      </c>
      <c r="AB231">
        <v>0</v>
      </c>
      <c r="AC231">
        <v>0</v>
      </c>
      <c r="AD231">
        <v>0</v>
      </c>
      <c r="AE231">
        <v>1</v>
      </c>
      <c r="AF231">
        <v>0</v>
      </c>
      <c r="AG231">
        <v>0</v>
      </c>
      <c r="AH231" t="s">
        <v>77</v>
      </c>
      <c r="AI231" t="s">
        <v>76</v>
      </c>
    </row>
    <row r="232" spans="1:35">
      <c r="A232" t="s">
        <v>1923</v>
      </c>
      <c r="B232" t="s">
        <v>1924</v>
      </c>
      <c r="C232" t="s">
        <v>51</v>
      </c>
      <c r="D232" t="s">
        <v>51</v>
      </c>
      <c r="E232" t="s">
        <v>1925</v>
      </c>
      <c r="F232">
        <v>8049384</v>
      </c>
      <c r="G232" t="s">
        <v>1927</v>
      </c>
      <c r="H232">
        <v>1</v>
      </c>
      <c r="I232" t="s">
        <v>1928</v>
      </c>
      <c r="J232" t="s">
        <v>1928</v>
      </c>
      <c r="K232" t="s">
        <v>4056</v>
      </c>
      <c r="L232" t="s">
        <v>1930</v>
      </c>
      <c r="M232" t="s">
        <v>1931</v>
      </c>
      <c r="N232" t="s">
        <v>1932</v>
      </c>
      <c r="O232" t="s">
        <v>62</v>
      </c>
      <c r="P232" t="s">
        <v>61</v>
      </c>
      <c r="Q232" t="s">
        <v>62</v>
      </c>
      <c r="R232" t="s">
        <v>76</v>
      </c>
      <c r="S232" t="s">
        <v>77</v>
      </c>
      <c r="T232" t="s">
        <v>61</v>
      </c>
      <c r="U232" t="s">
        <v>1368</v>
      </c>
      <c r="V232" t="s">
        <v>72</v>
      </c>
      <c r="W232" t="s">
        <v>62</v>
      </c>
      <c r="X232" t="s">
        <v>73</v>
      </c>
      <c r="Y232" t="s">
        <v>3186</v>
      </c>
      <c r="Z232" t="s">
        <v>3591</v>
      </c>
      <c r="AA232">
        <v>1</v>
      </c>
      <c r="AB232">
        <v>0</v>
      </c>
      <c r="AC232">
        <v>0</v>
      </c>
      <c r="AD232">
        <v>0</v>
      </c>
      <c r="AE232">
        <v>1</v>
      </c>
      <c r="AF232">
        <v>0</v>
      </c>
      <c r="AG232">
        <v>0</v>
      </c>
      <c r="AH232" t="s">
        <v>77</v>
      </c>
      <c r="AI232" t="s">
        <v>76</v>
      </c>
    </row>
    <row r="233" spans="1:35">
      <c r="A233" t="s">
        <v>1923</v>
      </c>
      <c r="B233" t="s">
        <v>1924</v>
      </c>
      <c r="C233" t="s">
        <v>80</v>
      </c>
      <c r="D233" t="s">
        <v>80</v>
      </c>
      <c r="E233" t="s">
        <v>1937</v>
      </c>
      <c r="F233" t="s">
        <v>1938</v>
      </c>
      <c r="G233" t="s">
        <v>1939</v>
      </c>
      <c r="H233">
        <v>1</v>
      </c>
      <c r="I233" t="s">
        <v>1940</v>
      </c>
      <c r="J233" t="s">
        <v>1940</v>
      </c>
      <c r="K233" t="s">
        <v>4057</v>
      </c>
      <c r="L233" t="s">
        <v>1942</v>
      </c>
      <c r="M233" t="s">
        <v>1943</v>
      </c>
      <c r="N233" t="s">
        <v>1944</v>
      </c>
      <c r="O233" t="s">
        <v>62</v>
      </c>
      <c r="P233" t="s">
        <v>61</v>
      </c>
      <c r="Q233" t="s">
        <v>62</v>
      </c>
      <c r="R233" t="s">
        <v>76</v>
      </c>
      <c r="S233" t="s">
        <v>77</v>
      </c>
      <c r="T233" t="s">
        <v>61</v>
      </c>
      <c r="U233" t="s">
        <v>1368</v>
      </c>
      <c r="V233" t="s">
        <v>72</v>
      </c>
      <c r="W233" t="s">
        <v>62</v>
      </c>
      <c r="X233" t="s">
        <v>73</v>
      </c>
      <c r="Y233" t="s">
        <v>3186</v>
      </c>
      <c r="Z233" t="s">
        <v>3659</v>
      </c>
      <c r="AA233">
        <v>1</v>
      </c>
      <c r="AB233">
        <v>0</v>
      </c>
      <c r="AC233">
        <v>0</v>
      </c>
      <c r="AD233">
        <v>0</v>
      </c>
      <c r="AE233">
        <v>1</v>
      </c>
      <c r="AF233">
        <v>0</v>
      </c>
      <c r="AG233">
        <v>0</v>
      </c>
      <c r="AH233" t="s">
        <v>77</v>
      </c>
      <c r="AI233" t="s">
        <v>76</v>
      </c>
    </row>
    <row r="234" spans="1:35">
      <c r="A234" t="s">
        <v>1949</v>
      </c>
      <c r="B234" t="s">
        <v>1950</v>
      </c>
      <c r="C234" t="s">
        <v>149</v>
      </c>
      <c r="D234" t="s">
        <v>2704</v>
      </c>
      <c r="E234" t="s">
        <v>1951</v>
      </c>
      <c r="F234">
        <v>1442154</v>
      </c>
      <c r="G234" t="s">
        <v>1952</v>
      </c>
      <c r="H234">
        <v>1</v>
      </c>
      <c r="I234" t="s">
        <v>1953</v>
      </c>
      <c r="J234" t="s">
        <v>1953</v>
      </c>
      <c r="K234" t="s">
        <v>1954</v>
      </c>
      <c r="L234" t="s">
        <v>1955</v>
      </c>
      <c r="M234" t="s">
        <v>1956</v>
      </c>
      <c r="N234" t="s">
        <v>1957</v>
      </c>
      <c r="O234" t="s">
        <v>62</v>
      </c>
      <c r="P234" t="s">
        <v>61</v>
      </c>
      <c r="Q234" t="s">
        <v>62</v>
      </c>
      <c r="R234" t="s">
        <v>76</v>
      </c>
      <c r="S234" t="s">
        <v>77</v>
      </c>
      <c r="T234" t="s">
        <v>61</v>
      </c>
      <c r="U234" t="s">
        <v>1368</v>
      </c>
      <c r="V234" t="s">
        <v>72</v>
      </c>
      <c r="W234" t="s">
        <v>62</v>
      </c>
      <c r="X234" t="s">
        <v>73</v>
      </c>
      <c r="Y234" t="s">
        <v>3186</v>
      </c>
      <c r="Z234" t="s">
        <v>3349</v>
      </c>
      <c r="AA234">
        <v>1</v>
      </c>
      <c r="AB234">
        <v>0</v>
      </c>
      <c r="AC234">
        <v>0</v>
      </c>
      <c r="AD234">
        <v>0</v>
      </c>
      <c r="AE234">
        <v>1</v>
      </c>
      <c r="AF234">
        <v>0</v>
      </c>
      <c r="AG234">
        <v>0</v>
      </c>
      <c r="AH234" t="s">
        <v>77</v>
      </c>
      <c r="AI234" t="s">
        <v>76</v>
      </c>
    </row>
    <row r="235" spans="1:35">
      <c r="A235" t="s">
        <v>1962</v>
      </c>
      <c r="B235" t="s">
        <v>1963</v>
      </c>
      <c r="C235" t="s">
        <v>51</v>
      </c>
      <c r="D235" t="s">
        <v>51</v>
      </c>
      <c r="E235" t="s">
        <v>1964</v>
      </c>
      <c r="F235" t="s">
        <v>1965</v>
      </c>
      <c r="G235" t="s">
        <v>1966</v>
      </c>
      <c r="H235">
        <v>1</v>
      </c>
      <c r="I235" t="s">
        <v>1967</v>
      </c>
      <c r="J235" t="s">
        <v>1967</v>
      </c>
      <c r="K235" t="s">
        <v>1968</v>
      </c>
      <c r="L235" t="s">
        <v>1969</v>
      </c>
      <c r="M235" t="s">
        <v>1970</v>
      </c>
      <c r="N235" t="s">
        <v>1971</v>
      </c>
      <c r="O235" t="s">
        <v>62</v>
      </c>
      <c r="P235" t="s">
        <v>61</v>
      </c>
      <c r="Q235" t="s">
        <v>62</v>
      </c>
      <c r="R235" t="s">
        <v>76</v>
      </c>
      <c r="S235" t="s">
        <v>64</v>
      </c>
      <c r="T235" t="s">
        <v>61</v>
      </c>
      <c r="U235" t="s">
        <v>1973</v>
      </c>
      <c r="V235" t="s">
        <v>72</v>
      </c>
      <c r="W235" t="s">
        <v>62</v>
      </c>
      <c r="X235" t="s">
        <v>73</v>
      </c>
      <c r="Y235" t="s">
        <v>3186</v>
      </c>
      <c r="Z235" t="s">
        <v>3238</v>
      </c>
      <c r="AA235">
        <v>1</v>
      </c>
      <c r="AB235">
        <v>0</v>
      </c>
      <c r="AC235">
        <v>0</v>
      </c>
      <c r="AD235">
        <v>0</v>
      </c>
      <c r="AE235">
        <v>1</v>
      </c>
      <c r="AF235">
        <v>0</v>
      </c>
      <c r="AG235">
        <v>1</v>
      </c>
      <c r="AH235" t="s">
        <v>64</v>
      </c>
      <c r="AI235" t="s">
        <v>76</v>
      </c>
    </row>
    <row r="236" spans="1:35">
      <c r="A236" t="s">
        <v>1962</v>
      </c>
      <c r="B236" t="s">
        <v>1963</v>
      </c>
      <c r="C236" t="s">
        <v>51</v>
      </c>
      <c r="D236" t="s">
        <v>51</v>
      </c>
      <c r="E236" t="s">
        <v>1964</v>
      </c>
      <c r="F236" t="s">
        <v>1965</v>
      </c>
      <c r="G236" t="s">
        <v>1966</v>
      </c>
      <c r="H236">
        <v>1</v>
      </c>
      <c r="I236" t="s">
        <v>1967</v>
      </c>
      <c r="J236" t="s">
        <v>1967</v>
      </c>
      <c r="K236" t="s">
        <v>1968</v>
      </c>
      <c r="L236" t="s">
        <v>1969</v>
      </c>
      <c r="M236" t="s">
        <v>1970</v>
      </c>
      <c r="N236" t="s">
        <v>1971</v>
      </c>
      <c r="O236" t="s">
        <v>62</v>
      </c>
      <c r="P236" t="s">
        <v>61</v>
      </c>
      <c r="Q236" t="s">
        <v>62</v>
      </c>
      <c r="R236" t="s">
        <v>4140</v>
      </c>
      <c r="S236" t="s">
        <v>64</v>
      </c>
      <c r="T236" t="s">
        <v>61</v>
      </c>
      <c r="U236" t="s">
        <v>1973</v>
      </c>
      <c r="V236" t="s">
        <v>72</v>
      </c>
      <c r="W236" t="s">
        <v>62</v>
      </c>
      <c r="X236" t="s">
        <v>73</v>
      </c>
      <c r="Y236" t="s">
        <v>3186</v>
      </c>
      <c r="Z236" t="s">
        <v>3238</v>
      </c>
      <c r="AA236">
        <v>1</v>
      </c>
      <c r="AB236">
        <v>0</v>
      </c>
      <c r="AC236">
        <v>0</v>
      </c>
      <c r="AD236">
        <v>0</v>
      </c>
      <c r="AE236">
        <v>1</v>
      </c>
      <c r="AF236">
        <v>0</v>
      </c>
      <c r="AG236">
        <v>1</v>
      </c>
      <c r="AH236" t="s">
        <v>64</v>
      </c>
      <c r="AI236" t="s">
        <v>2729</v>
      </c>
    </row>
    <row r="237" spans="1:35">
      <c r="A237" t="s">
        <v>1962</v>
      </c>
      <c r="B237" t="s">
        <v>1963</v>
      </c>
      <c r="C237" t="s">
        <v>51</v>
      </c>
      <c r="D237" t="s">
        <v>51</v>
      </c>
      <c r="E237" t="s">
        <v>1964</v>
      </c>
      <c r="F237" t="s">
        <v>1965</v>
      </c>
      <c r="G237" t="s">
        <v>1966</v>
      </c>
      <c r="H237">
        <v>1</v>
      </c>
      <c r="I237" t="s">
        <v>1967</v>
      </c>
      <c r="J237" t="s">
        <v>1967</v>
      </c>
      <c r="K237" t="s">
        <v>1968</v>
      </c>
      <c r="L237" t="s">
        <v>1969</v>
      </c>
      <c r="M237" t="s">
        <v>1970</v>
      </c>
      <c r="N237" t="s">
        <v>1971</v>
      </c>
      <c r="O237" t="s">
        <v>62</v>
      </c>
      <c r="P237" t="s">
        <v>61</v>
      </c>
      <c r="Q237" t="s">
        <v>62</v>
      </c>
      <c r="R237" t="s">
        <v>4133</v>
      </c>
      <c r="S237" t="s">
        <v>64</v>
      </c>
      <c r="T237" t="s">
        <v>61</v>
      </c>
      <c r="U237" t="s">
        <v>1973</v>
      </c>
      <c r="V237" t="s">
        <v>72</v>
      </c>
      <c r="W237" t="s">
        <v>62</v>
      </c>
      <c r="X237" t="s">
        <v>73</v>
      </c>
      <c r="Y237" t="s">
        <v>3186</v>
      </c>
      <c r="Z237" t="s">
        <v>3238</v>
      </c>
      <c r="AA237">
        <v>1</v>
      </c>
      <c r="AB237">
        <v>0</v>
      </c>
      <c r="AC237">
        <v>0</v>
      </c>
      <c r="AD237">
        <v>0</v>
      </c>
      <c r="AE237">
        <v>1</v>
      </c>
      <c r="AF237">
        <v>0</v>
      </c>
      <c r="AG237">
        <v>1</v>
      </c>
      <c r="AH237" t="s">
        <v>64</v>
      </c>
      <c r="AI237" t="s">
        <v>4119</v>
      </c>
    </row>
    <row r="238" spans="1:35">
      <c r="A238" t="s">
        <v>1962</v>
      </c>
      <c r="B238" t="s">
        <v>1963</v>
      </c>
      <c r="C238" t="s">
        <v>114</v>
      </c>
      <c r="D238" t="s">
        <v>2694</v>
      </c>
      <c r="E238" t="s">
        <v>1978</v>
      </c>
      <c r="F238" t="s">
        <v>1979</v>
      </c>
      <c r="G238" t="s">
        <v>1980</v>
      </c>
      <c r="H238">
        <v>1</v>
      </c>
      <c r="I238" t="s">
        <v>1981</v>
      </c>
      <c r="J238" t="s">
        <v>1981</v>
      </c>
      <c r="K238" t="s">
        <v>1982</v>
      </c>
      <c r="L238" t="s">
        <v>1983</v>
      </c>
      <c r="M238" t="s">
        <v>1984</v>
      </c>
      <c r="N238" t="s">
        <v>1985</v>
      </c>
      <c r="O238" t="s">
        <v>62</v>
      </c>
      <c r="P238" t="s">
        <v>61</v>
      </c>
      <c r="Q238" t="s">
        <v>62</v>
      </c>
      <c r="R238" t="s">
        <v>76</v>
      </c>
      <c r="S238" t="s">
        <v>77</v>
      </c>
      <c r="T238" t="s">
        <v>61</v>
      </c>
      <c r="U238" t="s">
        <v>1368</v>
      </c>
      <c r="V238" t="s">
        <v>72</v>
      </c>
      <c r="W238" t="s">
        <v>62</v>
      </c>
      <c r="X238" t="s">
        <v>73</v>
      </c>
      <c r="Y238" t="s">
        <v>3186</v>
      </c>
      <c r="Z238" t="s">
        <v>3859</v>
      </c>
      <c r="AA238">
        <v>1</v>
      </c>
      <c r="AB238">
        <v>0</v>
      </c>
      <c r="AC238">
        <v>0</v>
      </c>
      <c r="AD238">
        <v>0</v>
      </c>
      <c r="AE238">
        <v>1</v>
      </c>
      <c r="AF238">
        <v>0</v>
      </c>
      <c r="AG238">
        <v>0</v>
      </c>
      <c r="AH238" t="s">
        <v>77</v>
      </c>
      <c r="AI238" t="s">
        <v>76</v>
      </c>
    </row>
    <row r="239" spans="1:35">
      <c r="A239" t="s">
        <v>1962</v>
      </c>
      <c r="B239" t="s">
        <v>1963</v>
      </c>
      <c r="C239" t="s">
        <v>149</v>
      </c>
      <c r="D239" t="s">
        <v>2704</v>
      </c>
      <c r="E239" t="s">
        <v>1990</v>
      </c>
      <c r="F239" t="s">
        <v>1991</v>
      </c>
      <c r="G239" t="s">
        <v>1992</v>
      </c>
      <c r="H239">
        <v>1</v>
      </c>
      <c r="I239" t="s">
        <v>1993</v>
      </c>
      <c r="J239" t="s">
        <v>1993</v>
      </c>
      <c r="K239" t="s">
        <v>1994</v>
      </c>
      <c r="L239" t="s">
        <v>1995</v>
      </c>
      <c r="M239" t="s">
        <v>1996</v>
      </c>
      <c r="N239" t="s">
        <v>1997</v>
      </c>
      <c r="O239" t="s">
        <v>62</v>
      </c>
      <c r="P239" t="s">
        <v>61</v>
      </c>
      <c r="Q239" t="s">
        <v>62</v>
      </c>
      <c r="R239" t="s">
        <v>76</v>
      </c>
      <c r="S239" t="s">
        <v>77</v>
      </c>
      <c r="T239" t="s">
        <v>61</v>
      </c>
      <c r="U239" t="s">
        <v>1998</v>
      </c>
      <c r="V239" t="s">
        <v>72</v>
      </c>
      <c r="W239" t="s">
        <v>62</v>
      </c>
      <c r="X239" t="s">
        <v>73</v>
      </c>
      <c r="Y239" t="s">
        <v>3186</v>
      </c>
      <c r="Z239" t="s">
        <v>3445</v>
      </c>
      <c r="AA239">
        <v>1</v>
      </c>
      <c r="AB239">
        <v>0</v>
      </c>
      <c r="AC239">
        <v>0</v>
      </c>
      <c r="AD239">
        <v>0</v>
      </c>
      <c r="AE239">
        <v>1</v>
      </c>
      <c r="AF239">
        <v>0</v>
      </c>
      <c r="AG239">
        <v>0</v>
      </c>
      <c r="AH239" t="s">
        <v>77</v>
      </c>
      <c r="AI239" t="s">
        <v>76</v>
      </c>
    </row>
    <row r="240" spans="1:35">
      <c r="A240" t="s">
        <v>1962</v>
      </c>
      <c r="B240" t="s">
        <v>1963</v>
      </c>
      <c r="C240" t="s">
        <v>149</v>
      </c>
      <c r="D240" t="s">
        <v>2704</v>
      </c>
      <c r="E240" t="s">
        <v>1990</v>
      </c>
      <c r="F240" t="s">
        <v>1991</v>
      </c>
      <c r="G240" t="s">
        <v>1992</v>
      </c>
      <c r="H240">
        <v>1</v>
      </c>
      <c r="I240" t="s">
        <v>1993</v>
      </c>
      <c r="J240" t="s">
        <v>1993</v>
      </c>
      <c r="K240" t="s">
        <v>1994</v>
      </c>
      <c r="L240" t="s">
        <v>1995</v>
      </c>
      <c r="M240" t="s">
        <v>1996</v>
      </c>
      <c r="N240" t="s">
        <v>1997</v>
      </c>
      <c r="O240" t="s">
        <v>62</v>
      </c>
      <c r="P240" t="s">
        <v>61</v>
      </c>
      <c r="Q240" t="s">
        <v>62</v>
      </c>
      <c r="R240" t="s">
        <v>4136</v>
      </c>
      <c r="S240" t="s">
        <v>77</v>
      </c>
      <c r="T240" t="s">
        <v>61</v>
      </c>
      <c r="U240" t="s">
        <v>1998</v>
      </c>
      <c r="V240" t="s">
        <v>72</v>
      </c>
      <c r="W240" t="s">
        <v>62</v>
      </c>
      <c r="X240" t="s">
        <v>73</v>
      </c>
      <c r="Y240" t="s">
        <v>3186</v>
      </c>
      <c r="Z240" t="s">
        <v>3445</v>
      </c>
      <c r="AA240">
        <v>1</v>
      </c>
      <c r="AB240">
        <v>0</v>
      </c>
      <c r="AC240">
        <v>0</v>
      </c>
      <c r="AD240">
        <v>0</v>
      </c>
      <c r="AE240">
        <v>1</v>
      </c>
      <c r="AF240">
        <v>0</v>
      </c>
      <c r="AG240">
        <v>0</v>
      </c>
      <c r="AH240" t="s">
        <v>77</v>
      </c>
      <c r="AI240" t="s">
        <v>2417</v>
      </c>
    </row>
    <row r="241" spans="1:35">
      <c r="A241" t="s">
        <v>2004</v>
      </c>
      <c r="B241" t="s">
        <v>2005</v>
      </c>
      <c r="C241" t="s">
        <v>149</v>
      </c>
      <c r="D241" t="s">
        <v>2704</v>
      </c>
      <c r="E241" t="s">
        <v>2006</v>
      </c>
      <c r="F241" t="s">
        <v>2007</v>
      </c>
      <c r="G241">
        <v>9079508</v>
      </c>
      <c r="H241">
        <v>2</v>
      </c>
      <c r="I241" t="s">
        <v>2008</v>
      </c>
      <c r="J241" t="s">
        <v>2968</v>
      </c>
      <c r="K241" t="s">
        <v>2969</v>
      </c>
      <c r="L241" t="s">
        <v>2011</v>
      </c>
      <c r="M241" t="s">
        <v>2012</v>
      </c>
      <c r="N241" t="s">
        <v>2013</v>
      </c>
      <c r="O241" t="s">
        <v>62</v>
      </c>
      <c r="P241" t="s">
        <v>61</v>
      </c>
      <c r="Q241" t="s">
        <v>62</v>
      </c>
      <c r="R241" t="s">
        <v>76</v>
      </c>
      <c r="S241" t="s">
        <v>77</v>
      </c>
      <c r="T241" t="s">
        <v>61</v>
      </c>
      <c r="U241" t="s">
        <v>2014</v>
      </c>
      <c r="V241" t="s">
        <v>72</v>
      </c>
      <c r="W241" t="s">
        <v>62</v>
      </c>
      <c r="X241" t="s">
        <v>73</v>
      </c>
      <c r="Y241" t="s">
        <v>3186</v>
      </c>
      <c r="Z241" t="s">
        <v>3437</v>
      </c>
      <c r="AA241">
        <v>1</v>
      </c>
      <c r="AB241">
        <v>0</v>
      </c>
      <c r="AC241">
        <v>0</v>
      </c>
      <c r="AD241">
        <v>0</v>
      </c>
      <c r="AE241">
        <v>1</v>
      </c>
      <c r="AF241">
        <v>0</v>
      </c>
      <c r="AG241">
        <v>0</v>
      </c>
      <c r="AH241" t="s">
        <v>77</v>
      </c>
      <c r="AI241" t="s">
        <v>76</v>
      </c>
    </row>
    <row r="242" spans="1:35">
      <c r="A242" t="s">
        <v>2004</v>
      </c>
      <c r="B242" t="s">
        <v>2005</v>
      </c>
      <c r="C242" t="s">
        <v>149</v>
      </c>
      <c r="D242" t="s">
        <v>2704</v>
      </c>
      <c r="E242" t="s">
        <v>2006</v>
      </c>
      <c r="F242" t="s">
        <v>2007</v>
      </c>
      <c r="G242">
        <v>9079508</v>
      </c>
      <c r="H242">
        <v>2</v>
      </c>
      <c r="I242" t="s">
        <v>2019</v>
      </c>
      <c r="J242" t="s">
        <v>2020</v>
      </c>
      <c r="K242" t="s">
        <v>2969</v>
      </c>
      <c r="L242" t="s">
        <v>2011</v>
      </c>
      <c r="M242" t="s">
        <v>2021</v>
      </c>
      <c r="N242" t="s">
        <v>2022</v>
      </c>
      <c r="O242" t="s">
        <v>62</v>
      </c>
      <c r="P242" t="s">
        <v>61</v>
      </c>
      <c r="Q242" t="s">
        <v>62</v>
      </c>
      <c r="R242" t="s">
        <v>76</v>
      </c>
      <c r="S242" t="s">
        <v>77</v>
      </c>
      <c r="T242" t="s">
        <v>61</v>
      </c>
      <c r="U242" t="s">
        <v>2023</v>
      </c>
      <c r="V242" t="s">
        <v>72</v>
      </c>
      <c r="W242" t="s">
        <v>62</v>
      </c>
      <c r="X242" t="s">
        <v>73</v>
      </c>
      <c r="Y242" t="s">
        <v>3186</v>
      </c>
      <c r="Z242" t="s">
        <v>3438</v>
      </c>
      <c r="AA242">
        <v>1</v>
      </c>
      <c r="AB242">
        <v>0</v>
      </c>
      <c r="AC242">
        <v>0</v>
      </c>
      <c r="AD242">
        <v>0</v>
      </c>
      <c r="AE242">
        <v>1</v>
      </c>
      <c r="AF242">
        <v>0</v>
      </c>
      <c r="AG242">
        <v>0</v>
      </c>
      <c r="AH242" t="s">
        <v>77</v>
      </c>
      <c r="AI242" t="s">
        <v>76</v>
      </c>
    </row>
    <row r="243" spans="1:35">
      <c r="A243" t="s">
        <v>2004</v>
      </c>
      <c r="B243" t="s">
        <v>2005</v>
      </c>
      <c r="C243" t="s">
        <v>149</v>
      </c>
      <c r="D243" t="s">
        <v>2704</v>
      </c>
      <c r="E243" t="s">
        <v>2028</v>
      </c>
      <c r="F243" t="s">
        <v>2029</v>
      </c>
      <c r="G243" t="s">
        <v>2030</v>
      </c>
      <c r="H243">
        <v>2</v>
      </c>
      <c r="I243" t="s">
        <v>2031</v>
      </c>
      <c r="J243" t="s">
        <v>2032</v>
      </c>
      <c r="K243" t="s">
        <v>2977</v>
      </c>
      <c r="L243" t="s">
        <v>2034</v>
      </c>
      <c r="M243" t="s">
        <v>445</v>
      </c>
      <c r="N243" t="s">
        <v>2035</v>
      </c>
      <c r="O243" t="s">
        <v>62</v>
      </c>
      <c r="P243" t="s">
        <v>61</v>
      </c>
      <c r="Q243" t="s">
        <v>62</v>
      </c>
      <c r="R243" t="s">
        <v>76</v>
      </c>
      <c r="S243" t="s">
        <v>77</v>
      </c>
      <c r="T243" t="s">
        <v>61</v>
      </c>
      <c r="U243" t="s">
        <v>2036</v>
      </c>
      <c r="V243" t="s">
        <v>72</v>
      </c>
      <c r="W243" t="s">
        <v>62</v>
      </c>
      <c r="X243" t="s">
        <v>73</v>
      </c>
      <c r="Y243" t="s">
        <v>3186</v>
      </c>
      <c r="Z243" t="s">
        <v>3368</v>
      </c>
      <c r="AA243">
        <v>1</v>
      </c>
      <c r="AB243">
        <v>0</v>
      </c>
      <c r="AC243">
        <v>0</v>
      </c>
      <c r="AD243">
        <v>0</v>
      </c>
      <c r="AE243">
        <v>1</v>
      </c>
      <c r="AF243">
        <v>0</v>
      </c>
      <c r="AG243">
        <v>0</v>
      </c>
      <c r="AH243" t="s">
        <v>77</v>
      </c>
      <c r="AI243" t="s">
        <v>76</v>
      </c>
    </row>
    <row r="244" spans="1:35">
      <c r="A244" t="s">
        <v>2004</v>
      </c>
      <c r="B244" t="s">
        <v>2005</v>
      </c>
      <c r="C244" t="s">
        <v>149</v>
      </c>
      <c r="D244" t="s">
        <v>2704</v>
      </c>
      <c r="E244" t="s">
        <v>2028</v>
      </c>
      <c r="F244" t="s">
        <v>2029</v>
      </c>
      <c r="G244" t="s">
        <v>2030</v>
      </c>
      <c r="H244">
        <v>2</v>
      </c>
      <c r="I244" t="s">
        <v>2031</v>
      </c>
      <c r="J244" t="s">
        <v>2039</v>
      </c>
      <c r="K244" t="s">
        <v>2977</v>
      </c>
      <c r="L244" t="s">
        <v>2034</v>
      </c>
      <c r="M244" t="s">
        <v>2040</v>
      </c>
      <c r="N244" t="s">
        <v>2041</v>
      </c>
      <c r="O244" t="s">
        <v>62</v>
      </c>
      <c r="P244" t="s">
        <v>61</v>
      </c>
      <c r="Q244" t="s">
        <v>62</v>
      </c>
      <c r="R244" t="s">
        <v>76</v>
      </c>
      <c r="S244" t="s">
        <v>77</v>
      </c>
      <c r="T244" t="s">
        <v>61</v>
      </c>
      <c r="U244" t="s">
        <v>2036</v>
      </c>
      <c r="V244" t="s">
        <v>72</v>
      </c>
      <c r="W244" t="s">
        <v>62</v>
      </c>
      <c r="X244" t="s">
        <v>73</v>
      </c>
      <c r="Y244" t="s">
        <v>3186</v>
      </c>
      <c r="Z244" t="s">
        <v>3373</v>
      </c>
      <c r="AA244">
        <v>1</v>
      </c>
      <c r="AB244">
        <v>0</v>
      </c>
      <c r="AC244">
        <v>0</v>
      </c>
      <c r="AD244">
        <v>0</v>
      </c>
      <c r="AE244">
        <v>1</v>
      </c>
      <c r="AF244">
        <v>0</v>
      </c>
      <c r="AG244">
        <v>0</v>
      </c>
      <c r="AH244" t="s">
        <v>77</v>
      </c>
      <c r="AI244" t="s">
        <v>76</v>
      </c>
    </row>
    <row r="245" spans="1:35">
      <c r="A245" t="s">
        <v>2046</v>
      </c>
      <c r="B245" t="s">
        <v>2047</v>
      </c>
      <c r="C245" t="s">
        <v>149</v>
      </c>
      <c r="D245" t="s">
        <v>2704</v>
      </c>
      <c r="E245" t="s">
        <v>2048</v>
      </c>
      <c r="F245" t="s">
        <v>2049</v>
      </c>
      <c r="G245" t="s">
        <v>2050</v>
      </c>
      <c r="H245">
        <v>1</v>
      </c>
      <c r="I245" t="s">
        <v>2051</v>
      </c>
      <c r="J245" t="s">
        <v>2051</v>
      </c>
      <c r="K245" t="s">
        <v>4058</v>
      </c>
      <c r="L245" t="s">
        <v>2053</v>
      </c>
      <c r="M245" t="s">
        <v>2054</v>
      </c>
      <c r="N245" t="s">
        <v>2055</v>
      </c>
      <c r="O245" t="s">
        <v>62</v>
      </c>
      <c r="P245" t="s">
        <v>61</v>
      </c>
      <c r="Q245" t="s">
        <v>62</v>
      </c>
      <c r="R245" t="s">
        <v>76</v>
      </c>
      <c r="S245" t="s">
        <v>77</v>
      </c>
      <c r="T245" t="s">
        <v>61</v>
      </c>
      <c r="U245" t="s">
        <v>2036</v>
      </c>
      <c r="V245" t="s">
        <v>72</v>
      </c>
      <c r="W245" t="s">
        <v>62</v>
      </c>
      <c r="X245" t="s">
        <v>73</v>
      </c>
      <c r="Y245" t="s">
        <v>3186</v>
      </c>
      <c r="Z245" t="s">
        <v>3818</v>
      </c>
      <c r="AA245">
        <v>1</v>
      </c>
      <c r="AB245">
        <v>0</v>
      </c>
      <c r="AC245">
        <v>0</v>
      </c>
      <c r="AD245">
        <v>0</v>
      </c>
      <c r="AE245">
        <v>1</v>
      </c>
      <c r="AF245">
        <v>0</v>
      </c>
      <c r="AG245">
        <v>0</v>
      </c>
      <c r="AH245" t="s">
        <v>77</v>
      </c>
      <c r="AI245" t="s">
        <v>76</v>
      </c>
    </row>
    <row r="246" spans="1:35">
      <c r="A246" t="s">
        <v>2046</v>
      </c>
      <c r="B246" t="s">
        <v>2047</v>
      </c>
      <c r="C246" t="s">
        <v>149</v>
      </c>
      <c r="D246" t="s">
        <v>2704</v>
      </c>
      <c r="E246" t="s">
        <v>2060</v>
      </c>
      <c r="F246" t="s">
        <v>2061</v>
      </c>
      <c r="G246" t="s">
        <v>2062</v>
      </c>
      <c r="H246">
        <v>2</v>
      </c>
      <c r="I246" t="s">
        <v>2063</v>
      </c>
      <c r="J246" t="s">
        <v>2064</v>
      </c>
      <c r="K246" t="s">
        <v>2065</v>
      </c>
      <c r="L246" t="s">
        <v>2066</v>
      </c>
      <c r="M246" t="s">
        <v>2067</v>
      </c>
      <c r="N246" t="s">
        <v>2068</v>
      </c>
      <c r="O246" t="s">
        <v>62</v>
      </c>
      <c r="P246" t="s">
        <v>61</v>
      </c>
      <c r="Q246" t="s">
        <v>62</v>
      </c>
      <c r="R246" t="s">
        <v>76</v>
      </c>
      <c r="S246" t="s">
        <v>77</v>
      </c>
      <c r="T246" t="s">
        <v>61</v>
      </c>
      <c r="U246" t="s">
        <v>2036</v>
      </c>
      <c r="V246" t="s">
        <v>72</v>
      </c>
      <c r="W246" t="s">
        <v>62</v>
      </c>
      <c r="X246" t="s">
        <v>73</v>
      </c>
      <c r="Y246" t="s">
        <v>3186</v>
      </c>
      <c r="Z246" t="s">
        <v>3697</v>
      </c>
      <c r="AA246">
        <v>1</v>
      </c>
      <c r="AB246">
        <v>0</v>
      </c>
      <c r="AC246">
        <v>0</v>
      </c>
      <c r="AD246">
        <v>0</v>
      </c>
      <c r="AE246">
        <v>1</v>
      </c>
      <c r="AF246">
        <v>0</v>
      </c>
      <c r="AG246">
        <v>0</v>
      </c>
      <c r="AH246" t="s">
        <v>77</v>
      </c>
      <c r="AI246" t="s">
        <v>76</v>
      </c>
    </row>
    <row r="247" spans="1:35">
      <c r="A247" t="s">
        <v>2046</v>
      </c>
      <c r="B247" t="s">
        <v>2047</v>
      </c>
      <c r="C247" t="s">
        <v>149</v>
      </c>
      <c r="D247" t="s">
        <v>2704</v>
      </c>
      <c r="E247" t="s">
        <v>2060</v>
      </c>
      <c r="F247" t="s">
        <v>2061</v>
      </c>
      <c r="G247" t="s">
        <v>2062</v>
      </c>
      <c r="H247">
        <v>2</v>
      </c>
      <c r="I247" t="s">
        <v>2063</v>
      </c>
      <c r="J247" t="s">
        <v>2073</v>
      </c>
      <c r="K247" t="s">
        <v>2065</v>
      </c>
      <c r="L247" t="s">
        <v>2066</v>
      </c>
      <c r="M247" t="s">
        <v>2074</v>
      </c>
      <c r="N247" t="s">
        <v>2075</v>
      </c>
      <c r="O247" t="s">
        <v>62</v>
      </c>
      <c r="P247" t="s">
        <v>61</v>
      </c>
      <c r="Q247" t="s">
        <v>62</v>
      </c>
      <c r="R247" t="s">
        <v>76</v>
      </c>
      <c r="S247" t="s">
        <v>77</v>
      </c>
      <c r="T247" t="s">
        <v>61</v>
      </c>
      <c r="U247" t="s">
        <v>2036</v>
      </c>
      <c r="V247" t="s">
        <v>72</v>
      </c>
      <c r="W247" t="s">
        <v>62</v>
      </c>
      <c r="X247" t="s">
        <v>73</v>
      </c>
      <c r="Y247" t="s">
        <v>3186</v>
      </c>
      <c r="Z247" t="s">
        <v>3702</v>
      </c>
      <c r="AA247">
        <v>1</v>
      </c>
      <c r="AB247">
        <v>0</v>
      </c>
      <c r="AC247">
        <v>0</v>
      </c>
      <c r="AD247">
        <v>0</v>
      </c>
      <c r="AE247">
        <v>1</v>
      </c>
      <c r="AF247">
        <v>0</v>
      </c>
      <c r="AG247">
        <v>0</v>
      </c>
      <c r="AH247" t="s">
        <v>77</v>
      </c>
      <c r="AI247" t="s">
        <v>76</v>
      </c>
    </row>
    <row r="248" spans="1:35">
      <c r="A248" t="s">
        <v>2046</v>
      </c>
      <c r="B248" t="s">
        <v>2047</v>
      </c>
      <c r="C248" t="s">
        <v>180</v>
      </c>
      <c r="D248" t="s">
        <v>2709</v>
      </c>
      <c r="E248" t="s">
        <v>2080</v>
      </c>
      <c r="F248" t="s">
        <v>2081</v>
      </c>
      <c r="G248" t="s">
        <v>2082</v>
      </c>
      <c r="H248">
        <v>1</v>
      </c>
      <c r="I248" t="s">
        <v>1263</v>
      </c>
      <c r="J248" t="s">
        <v>1263</v>
      </c>
      <c r="K248" t="s">
        <v>2083</v>
      </c>
      <c r="L248" t="s">
        <v>2084</v>
      </c>
      <c r="M248" t="s">
        <v>1266</v>
      </c>
      <c r="N248" t="s">
        <v>2085</v>
      </c>
      <c r="O248" t="s">
        <v>62</v>
      </c>
      <c r="P248" t="s">
        <v>61</v>
      </c>
      <c r="Q248" t="s">
        <v>62</v>
      </c>
      <c r="R248" t="s">
        <v>76</v>
      </c>
      <c r="S248" t="s">
        <v>77</v>
      </c>
      <c r="T248" t="s">
        <v>61</v>
      </c>
      <c r="U248" t="s">
        <v>2036</v>
      </c>
      <c r="V248" t="s">
        <v>72</v>
      </c>
      <c r="W248" t="s">
        <v>62</v>
      </c>
      <c r="X248" t="s">
        <v>73</v>
      </c>
      <c r="Y248" t="s">
        <v>3186</v>
      </c>
      <c r="Z248" t="s">
        <v>3580</v>
      </c>
      <c r="AA248">
        <v>1</v>
      </c>
      <c r="AB248">
        <v>0</v>
      </c>
      <c r="AC248">
        <v>0</v>
      </c>
      <c r="AD248">
        <v>0</v>
      </c>
      <c r="AE248">
        <v>1</v>
      </c>
      <c r="AF248">
        <v>0</v>
      </c>
      <c r="AG248">
        <v>0</v>
      </c>
      <c r="AH248" t="s">
        <v>77</v>
      </c>
      <c r="AI248" t="s">
        <v>76</v>
      </c>
    </row>
    <row r="249" spans="1:35">
      <c r="A249" t="s">
        <v>2088</v>
      </c>
      <c r="B249" t="s">
        <v>4059</v>
      </c>
      <c r="C249" t="s">
        <v>149</v>
      </c>
      <c r="D249" t="s">
        <v>2704</v>
      </c>
      <c r="E249" t="s">
        <v>2090</v>
      </c>
      <c r="F249" t="s">
        <v>2091</v>
      </c>
      <c r="G249">
        <v>315081</v>
      </c>
      <c r="H249">
        <v>1</v>
      </c>
      <c r="I249" t="s">
        <v>2092</v>
      </c>
      <c r="J249" t="s">
        <v>2092</v>
      </c>
      <c r="K249" t="s">
        <v>2980</v>
      </c>
      <c r="L249" t="s">
        <v>2094</v>
      </c>
      <c r="M249" t="s">
        <v>2095</v>
      </c>
      <c r="N249" t="s">
        <v>2096</v>
      </c>
      <c r="O249" t="s">
        <v>62</v>
      </c>
      <c r="P249" t="s">
        <v>61</v>
      </c>
      <c r="Q249" t="s">
        <v>62</v>
      </c>
      <c r="R249" t="s">
        <v>76</v>
      </c>
      <c r="S249" t="s">
        <v>125</v>
      </c>
      <c r="T249" t="s">
        <v>61</v>
      </c>
      <c r="U249" t="s">
        <v>2098</v>
      </c>
      <c r="V249" t="s">
        <v>72</v>
      </c>
      <c r="W249" t="s">
        <v>62</v>
      </c>
      <c r="X249" t="s">
        <v>73</v>
      </c>
      <c r="Y249" t="s">
        <v>3186</v>
      </c>
      <c r="Z249" t="s">
        <v>3572</v>
      </c>
      <c r="AA249">
        <v>1</v>
      </c>
      <c r="AB249">
        <v>0</v>
      </c>
      <c r="AC249">
        <v>0</v>
      </c>
      <c r="AD249">
        <v>0</v>
      </c>
      <c r="AE249">
        <v>1</v>
      </c>
      <c r="AF249">
        <v>0</v>
      </c>
      <c r="AG249">
        <v>1</v>
      </c>
      <c r="AH249" t="s">
        <v>125</v>
      </c>
      <c r="AI249" t="s">
        <v>76</v>
      </c>
    </row>
    <row r="250" spans="1:35">
      <c r="A250" t="s">
        <v>2088</v>
      </c>
      <c r="B250" t="s">
        <v>4059</v>
      </c>
      <c r="C250" t="s">
        <v>149</v>
      </c>
      <c r="D250" t="s">
        <v>2704</v>
      </c>
      <c r="E250" t="s">
        <v>2090</v>
      </c>
      <c r="F250" t="s">
        <v>2091</v>
      </c>
      <c r="G250">
        <v>315081</v>
      </c>
      <c r="H250">
        <v>1</v>
      </c>
      <c r="I250" t="s">
        <v>2092</v>
      </c>
      <c r="J250" t="s">
        <v>2092</v>
      </c>
      <c r="K250" t="s">
        <v>2980</v>
      </c>
      <c r="L250" t="s">
        <v>2094</v>
      </c>
      <c r="M250" t="s">
        <v>2095</v>
      </c>
      <c r="N250" t="s">
        <v>2096</v>
      </c>
      <c r="O250" t="s">
        <v>62</v>
      </c>
      <c r="P250" t="s">
        <v>61</v>
      </c>
      <c r="Q250" t="s">
        <v>62</v>
      </c>
      <c r="R250" t="s">
        <v>4138</v>
      </c>
      <c r="S250" t="s">
        <v>125</v>
      </c>
      <c r="T250" t="s">
        <v>61</v>
      </c>
      <c r="U250" t="s">
        <v>2098</v>
      </c>
      <c r="V250" t="s">
        <v>72</v>
      </c>
      <c r="W250" t="s">
        <v>62</v>
      </c>
      <c r="X250" t="s">
        <v>73</v>
      </c>
      <c r="Y250" t="s">
        <v>3186</v>
      </c>
      <c r="Z250" t="s">
        <v>3572</v>
      </c>
      <c r="AA250">
        <v>1</v>
      </c>
      <c r="AB250">
        <v>0</v>
      </c>
      <c r="AC250">
        <v>0</v>
      </c>
      <c r="AD250">
        <v>0</v>
      </c>
      <c r="AE250">
        <v>1</v>
      </c>
      <c r="AF250">
        <v>0</v>
      </c>
      <c r="AG250">
        <v>1</v>
      </c>
      <c r="AH250" t="s">
        <v>125</v>
      </c>
      <c r="AI250" t="s">
        <v>4122</v>
      </c>
    </row>
    <row r="251" spans="1:35">
      <c r="A251" t="s">
        <v>2088</v>
      </c>
      <c r="B251" t="s">
        <v>4059</v>
      </c>
      <c r="C251" t="s">
        <v>149</v>
      </c>
      <c r="D251" t="s">
        <v>2704</v>
      </c>
      <c r="E251" t="s">
        <v>2107</v>
      </c>
      <c r="F251" t="s">
        <v>2108</v>
      </c>
      <c r="G251" t="s">
        <v>2109</v>
      </c>
      <c r="H251">
        <v>1</v>
      </c>
      <c r="I251" t="s">
        <v>2110</v>
      </c>
      <c r="J251" t="s">
        <v>2092</v>
      </c>
      <c r="K251" t="s">
        <v>2111</v>
      </c>
      <c r="L251" t="s">
        <v>2112</v>
      </c>
      <c r="M251" t="s">
        <v>2113</v>
      </c>
      <c r="N251" t="s">
        <v>2114</v>
      </c>
      <c r="O251" t="s">
        <v>62</v>
      </c>
      <c r="P251" t="s">
        <v>61</v>
      </c>
      <c r="Q251" t="s">
        <v>62</v>
      </c>
      <c r="R251" t="s">
        <v>76</v>
      </c>
      <c r="S251" t="s">
        <v>77</v>
      </c>
      <c r="T251" t="s">
        <v>61</v>
      </c>
      <c r="U251" t="s">
        <v>2115</v>
      </c>
      <c r="V251" t="s">
        <v>72</v>
      </c>
      <c r="W251" t="s">
        <v>62</v>
      </c>
      <c r="X251" t="s">
        <v>73</v>
      </c>
      <c r="Y251" t="s">
        <v>3186</v>
      </c>
      <c r="Z251" t="s">
        <v>3894</v>
      </c>
      <c r="AA251">
        <v>1</v>
      </c>
      <c r="AB251">
        <v>0</v>
      </c>
      <c r="AC251">
        <v>0</v>
      </c>
      <c r="AD251">
        <v>0</v>
      </c>
      <c r="AE251">
        <v>1</v>
      </c>
      <c r="AF251">
        <v>0</v>
      </c>
      <c r="AG251">
        <v>0</v>
      </c>
      <c r="AH251" t="s">
        <v>77</v>
      </c>
      <c r="AI251" t="s">
        <v>76</v>
      </c>
    </row>
    <row r="252" spans="1:35">
      <c r="A252" t="s">
        <v>2120</v>
      </c>
      <c r="B252" t="s">
        <v>4060</v>
      </c>
      <c r="C252" t="s">
        <v>80</v>
      </c>
      <c r="D252" t="s">
        <v>80</v>
      </c>
      <c r="E252" t="s">
        <v>2122</v>
      </c>
      <c r="F252" t="s">
        <v>2123</v>
      </c>
      <c r="G252" t="s">
        <v>2124</v>
      </c>
      <c r="H252">
        <v>2</v>
      </c>
      <c r="I252" t="s">
        <v>2125</v>
      </c>
      <c r="J252" t="s">
        <v>2126</v>
      </c>
      <c r="K252" t="s">
        <v>2986</v>
      </c>
      <c r="L252" t="s">
        <v>2128</v>
      </c>
      <c r="M252" t="s">
        <v>2129</v>
      </c>
      <c r="N252" t="s">
        <v>2130</v>
      </c>
      <c r="O252" t="s">
        <v>62</v>
      </c>
      <c r="P252" t="s">
        <v>61</v>
      </c>
      <c r="Q252" t="s">
        <v>62</v>
      </c>
      <c r="R252" t="s">
        <v>76</v>
      </c>
      <c r="S252" t="s">
        <v>125</v>
      </c>
      <c r="T252" t="s">
        <v>62</v>
      </c>
      <c r="U252" t="s">
        <v>2132</v>
      </c>
      <c r="V252" t="s">
        <v>72</v>
      </c>
      <c r="W252" t="s">
        <v>62</v>
      </c>
      <c r="X252" t="s">
        <v>73</v>
      </c>
      <c r="Y252" t="s">
        <v>3186</v>
      </c>
      <c r="Z252" t="s">
        <v>3789</v>
      </c>
      <c r="AA252">
        <v>1</v>
      </c>
      <c r="AB252">
        <v>0</v>
      </c>
      <c r="AC252">
        <v>0</v>
      </c>
      <c r="AD252">
        <v>0</v>
      </c>
      <c r="AE252">
        <v>1</v>
      </c>
      <c r="AF252">
        <v>1</v>
      </c>
      <c r="AG252">
        <v>1</v>
      </c>
      <c r="AH252" t="s">
        <v>125</v>
      </c>
      <c r="AI252" t="s">
        <v>76</v>
      </c>
    </row>
    <row r="253" spans="1:35">
      <c r="A253" t="s">
        <v>2120</v>
      </c>
      <c r="B253" t="s">
        <v>4060</v>
      </c>
      <c r="C253" t="s">
        <v>80</v>
      </c>
      <c r="D253" t="s">
        <v>80</v>
      </c>
      <c r="E253" t="s">
        <v>2122</v>
      </c>
      <c r="F253" t="s">
        <v>2123</v>
      </c>
      <c r="G253" t="s">
        <v>2124</v>
      </c>
      <c r="H253">
        <v>2</v>
      </c>
      <c r="I253" t="s">
        <v>2125</v>
      </c>
      <c r="J253" t="s">
        <v>2126</v>
      </c>
      <c r="K253" t="s">
        <v>2986</v>
      </c>
      <c r="L253" t="s">
        <v>2128</v>
      </c>
      <c r="M253" t="s">
        <v>2129</v>
      </c>
      <c r="N253" t="s">
        <v>2130</v>
      </c>
      <c r="O253" t="s">
        <v>62</v>
      </c>
      <c r="P253" t="s">
        <v>61</v>
      </c>
      <c r="Q253" t="s">
        <v>62</v>
      </c>
      <c r="R253" t="s">
        <v>4142</v>
      </c>
      <c r="S253" t="s">
        <v>125</v>
      </c>
      <c r="T253" t="s">
        <v>62</v>
      </c>
      <c r="U253" t="s">
        <v>2132</v>
      </c>
      <c r="V253" t="s">
        <v>72</v>
      </c>
      <c r="W253" t="s">
        <v>62</v>
      </c>
      <c r="X253" t="s">
        <v>73</v>
      </c>
      <c r="Y253" t="s">
        <v>3186</v>
      </c>
      <c r="Z253" t="s">
        <v>3789</v>
      </c>
      <c r="AA253">
        <v>1</v>
      </c>
      <c r="AB253">
        <v>0</v>
      </c>
      <c r="AC253">
        <v>0</v>
      </c>
      <c r="AD253">
        <v>0</v>
      </c>
      <c r="AE253">
        <v>1</v>
      </c>
      <c r="AF253">
        <v>1</v>
      </c>
      <c r="AG253">
        <v>1</v>
      </c>
      <c r="AH253" t="s">
        <v>125</v>
      </c>
      <c r="AI253" t="s">
        <v>2688</v>
      </c>
    </row>
    <row r="254" spans="1:35">
      <c r="A254" t="s">
        <v>2120</v>
      </c>
      <c r="B254" t="s">
        <v>4060</v>
      </c>
      <c r="C254" t="s">
        <v>80</v>
      </c>
      <c r="D254" t="s">
        <v>80</v>
      </c>
      <c r="E254" t="s">
        <v>2122</v>
      </c>
      <c r="F254" t="s">
        <v>2123</v>
      </c>
      <c r="G254" t="s">
        <v>2124</v>
      </c>
      <c r="H254">
        <v>2</v>
      </c>
      <c r="I254" t="s">
        <v>2125</v>
      </c>
      <c r="J254" t="s">
        <v>2126</v>
      </c>
      <c r="K254" t="s">
        <v>2986</v>
      </c>
      <c r="L254" t="s">
        <v>2128</v>
      </c>
      <c r="M254" t="s">
        <v>2129</v>
      </c>
      <c r="N254" t="s">
        <v>2130</v>
      </c>
      <c r="O254" t="s">
        <v>62</v>
      </c>
      <c r="P254" t="s">
        <v>61</v>
      </c>
      <c r="Q254" t="s">
        <v>62</v>
      </c>
      <c r="R254" t="s">
        <v>4140</v>
      </c>
      <c r="S254" t="s">
        <v>125</v>
      </c>
      <c r="T254" t="s">
        <v>62</v>
      </c>
      <c r="U254" t="s">
        <v>2132</v>
      </c>
      <c r="V254" t="s">
        <v>72</v>
      </c>
      <c r="W254" t="s">
        <v>62</v>
      </c>
      <c r="X254" t="s">
        <v>73</v>
      </c>
      <c r="Y254" t="s">
        <v>3186</v>
      </c>
      <c r="Z254" t="s">
        <v>3789</v>
      </c>
      <c r="AA254">
        <v>1</v>
      </c>
      <c r="AB254">
        <v>0</v>
      </c>
      <c r="AC254">
        <v>0</v>
      </c>
      <c r="AD254">
        <v>0</v>
      </c>
      <c r="AE254">
        <v>1</v>
      </c>
      <c r="AF254">
        <v>1</v>
      </c>
      <c r="AG254">
        <v>1</v>
      </c>
      <c r="AH254" t="s">
        <v>125</v>
      </c>
      <c r="AI254" t="s">
        <v>2729</v>
      </c>
    </row>
    <row r="255" spans="1:35">
      <c r="A255" t="s">
        <v>2120</v>
      </c>
      <c r="B255" t="s">
        <v>4060</v>
      </c>
      <c r="C255" t="s">
        <v>80</v>
      </c>
      <c r="D255" t="s">
        <v>80</v>
      </c>
      <c r="E255" t="s">
        <v>2122</v>
      </c>
      <c r="F255" t="s">
        <v>2123</v>
      </c>
      <c r="G255" t="s">
        <v>2124</v>
      </c>
      <c r="H255">
        <v>2</v>
      </c>
      <c r="I255" t="s">
        <v>2125</v>
      </c>
      <c r="J255" t="s">
        <v>2141</v>
      </c>
      <c r="K255" t="s">
        <v>2986</v>
      </c>
      <c r="L255" t="s">
        <v>2128</v>
      </c>
      <c r="M255" t="s">
        <v>2142</v>
      </c>
      <c r="N255" t="s">
        <v>2143</v>
      </c>
      <c r="O255" t="s">
        <v>61</v>
      </c>
      <c r="P255" t="s">
        <v>61</v>
      </c>
      <c r="Q255" t="s">
        <v>62</v>
      </c>
      <c r="R255" t="s">
        <v>76</v>
      </c>
      <c r="S255" t="s">
        <v>64</v>
      </c>
      <c r="T255" t="s">
        <v>62</v>
      </c>
      <c r="U255" t="s">
        <v>2144</v>
      </c>
      <c r="V255" t="s">
        <v>66</v>
      </c>
      <c r="W255" t="s">
        <v>62</v>
      </c>
      <c r="X255" t="s">
        <v>73</v>
      </c>
      <c r="Y255" t="s">
        <v>3186</v>
      </c>
      <c r="Z255" t="s">
        <v>3791</v>
      </c>
      <c r="AA255">
        <v>0</v>
      </c>
      <c r="AB255">
        <v>0</v>
      </c>
      <c r="AC255">
        <v>1</v>
      </c>
      <c r="AD255">
        <v>0</v>
      </c>
      <c r="AE255">
        <v>1</v>
      </c>
      <c r="AF255">
        <v>1</v>
      </c>
      <c r="AG255">
        <v>1</v>
      </c>
      <c r="AH255" t="s">
        <v>64</v>
      </c>
      <c r="AI255" t="s">
        <v>76</v>
      </c>
    </row>
    <row r="256" spans="1:35">
      <c r="A256" t="s">
        <v>2120</v>
      </c>
      <c r="B256" t="s">
        <v>4060</v>
      </c>
      <c r="C256" t="s">
        <v>80</v>
      </c>
      <c r="D256" t="s">
        <v>80</v>
      </c>
      <c r="E256" t="s">
        <v>2122</v>
      </c>
      <c r="F256" t="s">
        <v>2123</v>
      </c>
      <c r="G256" t="s">
        <v>2124</v>
      </c>
      <c r="H256">
        <v>2</v>
      </c>
      <c r="I256" t="s">
        <v>2125</v>
      </c>
      <c r="J256" t="s">
        <v>2141</v>
      </c>
      <c r="K256" t="s">
        <v>2986</v>
      </c>
      <c r="L256" t="s">
        <v>2128</v>
      </c>
      <c r="M256" t="s">
        <v>2142</v>
      </c>
      <c r="N256" t="s">
        <v>2143</v>
      </c>
      <c r="O256" t="s">
        <v>61</v>
      </c>
      <c r="P256" t="s">
        <v>61</v>
      </c>
      <c r="Q256" t="s">
        <v>62</v>
      </c>
      <c r="R256" t="s">
        <v>4142</v>
      </c>
      <c r="S256" t="s">
        <v>64</v>
      </c>
      <c r="T256" t="s">
        <v>62</v>
      </c>
      <c r="U256" t="s">
        <v>2144</v>
      </c>
      <c r="V256" t="s">
        <v>66</v>
      </c>
      <c r="W256" t="s">
        <v>62</v>
      </c>
      <c r="X256" t="s">
        <v>73</v>
      </c>
      <c r="Y256" t="s">
        <v>3186</v>
      </c>
      <c r="Z256" t="s">
        <v>3791</v>
      </c>
      <c r="AA256">
        <v>0</v>
      </c>
      <c r="AB256">
        <v>0</v>
      </c>
      <c r="AC256">
        <v>1</v>
      </c>
      <c r="AD256">
        <v>0</v>
      </c>
      <c r="AE256">
        <v>1</v>
      </c>
      <c r="AF256">
        <v>1</v>
      </c>
      <c r="AG256">
        <v>1</v>
      </c>
      <c r="AH256" t="s">
        <v>64</v>
      </c>
      <c r="AI256" t="s">
        <v>2688</v>
      </c>
    </row>
    <row r="257" spans="1:35">
      <c r="A257" t="s">
        <v>2120</v>
      </c>
      <c r="B257" t="s">
        <v>4060</v>
      </c>
      <c r="C257" t="s">
        <v>80</v>
      </c>
      <c r="D257" t="s">
        <v>80</v>
      </c>
      <c r="E257" t="s">
        <v>2122</v>
      </c>
      <c r="F257" t="s">
        <v>2123</v>
      </c>
      <c r="G257" t="s">
        <v>2124</v>
      </c>
      <c r="H257">
        <v>2</v>
      </c>
      <c r="I257" t="s">
        <v>2125</v>
      </c>
      <c r="J257" t="s">
        <v>2141</v>
      </c>
      <c r="K257" t="s">
        <v>2986</v>
      </c>
      <c r="L257" t="s">
        <v>2128</v>
      </c>
      <c r="M257" t="s">
        <v>2142</v>
      </c>
      <c r="N257" t="s">
        <v>2143</v>
      </c>
      <c r="O257" t="s">
        <v>61</v>
      </c>
      <c r="P257" t="s">
        <v>61</v>
      </c>
      <c r="Q257" t="s">
        <v>62</v>
      </c>
      <c r="R257" t="s">
        <v>4140</v>
      </c>
      <c r="S257" t="s">
        <v>64</v>
      </c>
      <c r="T257" t="s">
        <v>62</v>
      </c>
      <c r="U257" t="s">
        <v>2144</v>
      </c>
      <c r="V257" t="s">
        <v>66</v>
      </c>
      <c r="W257" t="s">
        <v>62</v>
      </c>
      <c r="X257" t="s">
        <v>73</v>
      </c>
      <c r="Y257" t="s">
        <v>3186</v>
      </c>
      <c r="Z257" t="s">
        <v>3791</v>
      </c>
      <c r="AA257">
        <v>0</v>
      </c>
      <c r="AB257">
        <v>0</v>
      </c>
      <c r="AC257">
        <v>1</v>
      </c>
      <c r="AD257">
        <v>0</v>
      </c>
      <c r="AE257">
        <v>1</v>
      </c>
      <c r="AF257">
        <v>1</v>
      </c>
      <c r="AG257">
        <v>1</v>
      </c>
      <c r="AH257" t="s">
        <v>64</v>
      </c>
      <c r="AI257" t="s">
        <v>2729</v>
      </c>
    </row>
    <row r="258" spans="1:35">
      <c r="A258" t="s">
        <v>2120</v>
      </c>
      <c r="B258" t="s">
        <v>4060</v>
      </c>
      <c r="C258" t="s">
        <v>80</v>
      </c>
      <c r="D258" t="s">
        <v>80</v>
      </c>
      <c r="E258" t="s">
        <v>2122</v>
      </c>
      <c r="F258" t="s">
        <v>2123</v>
      </c>
      <c r="G258" t="s">
        <v>2124</v>
      </c>
      <c r="H258">
        <v>2</v>
      </c>
      <c r="I258" t="s">
        <v>2125</v>
      </c>
      <c r="J258" t="s">
        <v>2141</v>
      </c>
      <c r="K258" t="s">
        <v>2986</v>
      </c>
      <c r="L258" t="s">
        <v>2128</v>
      </c>
      <c r="M258" t="s">
        <v>2142</v>
      </c>
      <c r="N258" t="s">
        <v>2143</v>
      </c>
      <c r="O258" t="s">
        <v>61</v>
      </c>
      <c r="P258" t="s">
        <v>61</v>
      </c>
      <c r="Q258" t="s">
        <v>62</v>
      </c>
      <c r="R258" t="s">
        <v>4133</v>
      </c>
      <c r="S258" t="s">
        <v>64</v>
      </c>
      <c r="T258" t="s">
        <v>62</v>
      </c>
      <c r="U258" t="s">
        <v>2144</v>
      </c>
      <c r="V258" t="s">
        <v>66</v>
      </c>
      <c r="W258" t="s">
        <v>62</v>
      </c>
      <c r="X258" t="s">
        <v>73</v>
      </c>
      <c r="Y258" t="s">
        <v>3186</v>
      </c>
      <c r="Z258" t="s">
        <v>3791</v>
      </c>
      <c r="AA258">
        <v>0</v>
      </c>
      <c r="AB258">
        <v>0</v>
      </c>
      <c r="AC258">
        <v>1</v>
      </c>
      <c r="AD258">
        <v>0</v>
      </c>
      <c r="AE258">
        <v>1</v>
      </c>
      <c r="AF258">
        <v>1</v>
      </c>
      <c r="AG258">
        <v>1</v>
      </c>
      <c r="AH258" t="s">
        <v>64</v>
      </c>
      <c r="AI258" t="s">
        <v>4119</v>
      </c>
    </row>
    <row r="259" spans="1:35">
      <c r="A259" t="s">
        <v>2120</v>
      </c>
      <c r="B259" t="s">
        <v>4060</v>
      </c>
      <c r="C259" t="s">
        <v>80</v>
      </c>
      <c r="D259" t="s">
        <v>80</v>
      </c>
      <c r="E259" t="s">
        <v>2122</v>
      </c>
      <c r="F259" t="s">
        <v>2123</v>
      </c>
      <c r="G259" t="s">
        <v>2124</v>
      </c>
      <c r="H259">
        <v>2</v>
      </c>
      <c r="I259" t="s">
        <v>2125</v>
      </c>
      <c r="J259" t="s">
        <v>2141</v>
      </c>
      <c r="K259" t="s">
        <v>2986</v>
      </c>
      <c r="L259" t="s">
        <v>2128</v>
      </c>
      <c r="M259" t="s">
        <v>2142</v>
      </c>
      <c r="N259" t="s">
        <v>2143</v>
      </c>
      <c r="O259" t="s">
        <v>61</v>
      </c>
      <c r="P259" t="s">
        <v>61</v>
      </c>
      <c r="Q259" t="s">
        <v>62</v>
      </c>
      <c r="R259" t="s">
        <v>4134</v>
      </c>
      <c r="S259" t="s">
        <v>64</v>
      </c>
      <c r="T259" t="s">
        <v>62</v>
      </c>
      <c r="U259" t="s">
        <v>2144</v>
      </c>
      <c r="V259" t="s">
        <v>66</v>
      </c>
      <c r="W259" t="s">
        <v>62</v>
      </c>
      <c r="X259" t="s">
        <v>73</v>
      </c>
      <c r="Y259" t="s">
        <v>3186</v>
      </c>
      <c r="Z259" t="s">
        <v>3791</v>
      </c>
      <c r="AA259">
        <v>0</v>
      </c>
      <c r="AB259">
        <v>0</v>
      </c>
      <c r="AC259">
        <v>1</v>
      </c>
      <c r="AD259">
        <v>0</v>
      </c>
      <c r="AE259">
        <v>1</v>
      </c>
      <c r="AF259">
        <v>1</v>
      </c>
      <c r="AG259">
        <v>1</v>
      </c>
      <c r="AH259" t="s">
        <v>64</v>
      </c>
      <c r="AI259" t="s">
        <v>4120</v>
      </c>
    </row>
    <row r="260" spans="1:35">
      <c r="A260" t="s">
        <v>2120</v>
      </c>
      <c r="B260" t="s">
        <v>4060</v>
      </c>
      <c r="C260" t="s">
        <v>80</v>
      </c>
      <c r="D260" t="s">
        <v>80</v>
      </c>
      <c r="E260" t="s">
        <v>2150</v>
      </c>
      <c r="F260" t="s">
        <v>2990</v>
      </c>
      <c r="G260" t="s">
        <v>2152</v>
      </c>
      <c r="H260">
        <v>1</v>
      </c>
      <c r="I260" t="s">
        <v>2153</v>
      </c>
      <c r="J260" t="s">
        <v>2153</v>
      </c>
      <c r="K260" t="s">
        <v>2154</v>
      </c>
      <c r="L260" t="s">
        <v>2155</v>
      </c>
      <c r="M260" t="s">
        <v>2129</v>
      </c>
      <c r="N260" t="s">
        <v>2156</v>
      </c>
      <c r="O260" t="s">
        <v>62</v>
      </c>
      <c r="P260" t="s">
        <v>61</v>
      </c>
      <c r="Q260" t="s">
        <v>62</v>
      </c>
      <c r="R260" t="s">
        <v>76</v>
      </c>
      <c r="S260" t="s">
        <v>77</v>
      </c>
      <c r="T260" t="s">
        <v>61</v>
      </c>
      <c r="U260" t="s">
        <v>2157</v>
      </c>
      <c r="V260" t="s">
        <v>72</v>
      </c>
      <c r="W260" t="s">
        <v>62</v>
      </c>
      <c r="X260" t="s">
        <v>73</v>
      </c>
      <c r="Y260" t="s">
        <v>3186</v>
      </c>
      <c r="Z260" t="s">
        <v>3768</v>
      </c>
      <c r="AA260">
        <v>1</v>
      </c>
      <c r="AB260">
        <v>0</v>
      </c>
      <c r="AC260">
        <v>0</v>
      </c>
      <c r="AD260">
        <v>0</v>
      </c>
      <c r="AE260">
        <v>1</v>
      </c>
      <c r="AF260">
        <v>0</v>
      </c>
      <c r="AG260">
        <v>0</v>
      </c>
      <c r="AH260" t="s">
        <v>77</v>
      </c>
      <c r="AI260" t="s">
        <v>76</v>
      </c>
    </row>
    <row r="261" spans="1:35">
      <c r="A261" t="s">
        <v>2120</v>
      </c>
      <c r="B261" t="s">
        <v>4060</v>
      </c>
      <c r="C261" t="s">
        <v>149</v>
      </c>
      <c r="D261" t="s">
        <v>2704</v>
      </c>
      <c r="E261" t="s">
        <v>2160</v>
      </c>
      <c r="F261" t="s">
        <v>2161</v>
      </c>
      <c r="G261" t="s">
        <v>2162</v>
      </c>
      <c r="H261">
        <v>1</v>
      </c>
      <c r="I261" t="s">
        <v>1263</v>
      </c>
      <c r="J261" t="s">
        <v>1263</v>
      </c>
      <c r="K261" t="s">
        <v>2991</v>
      </c>
      <c r="L261" t="s">
        <v>2164</v>
      </c>
      <c r="M261" t="s">
        <v>1266</v>
      </c>
      <c r="N261" t="s">
        <v>2165</v>
      </c>
      <c r="O261" t="s">
        <v>62</v>
      </c>
      <c r="P261" t="s">
        <v>61</v>
      </c>
      <c r="Q261" t="s">
        <v>62</v>
      </c>
      <c r="R261" t="s">
        <v>76</v>
      </c>
      <c r="S261" t="s">
        <v>77</v>
      </c>
      <c r="T261" t="s">
        <v>61</v>
      </c>
      <c r="U261" t="s">
        <v>2157</v>
      </c>
      <c r="V261" t="s">
        <v>72</v>
      </c>
      <c r="W261" t="s">
        <v>62</v>
      </c>
      <c r="X261" t="s">
        <v>73</v>
      </c>
      <c r="Y261" t="s">
        <v>3186</v>
      </c>
      <c r="Z261" t="s">
        <v>3849</v>
      </c>
      <c r="AA261">
        <v>1</v>
      </c>
      <c r="AB261">
        <v>0</v>
      </c>
      <c r="AC261">
        <v>0</v>
      </c>
      <c r="AD261">
        <v>0</v>
      </c>
      <c r="AE261">
        <v>1</v>
      </c>
      <c r="AF261">
        <v>0</v>
      </c>
      <c r="AG261">
        <v>0</v>
      </c>
      <c r="AH261" t="s">
        <v>77</v>
      </c>
      <c r="AI261" t="s">
        <v>76</v>
      </c>
    </row>
    <row r="262" spans="1:35">
      <c r="A262" t="s">
        <v>2120</v>
      </c>
      <c r="B262" t="s">
        <v>4060</v>
      </c>
      <c r="C262" t="s">
        <v>149</v>
      </c>
      <c r="D262" t="s">
        <v>2704</v>
      </c>
      <c r="E262" t="s">
        <v>2168</v>
      </c>
      <c r="F262" t="s">
        <v>2169</v>
      </c>
      <c r="G262" t="s">
        <v>2170</v>
      </c>
      <c r="H262">
        <v>1</v>
      </c>
      <c r="I262" t="s">
        <v>2153</v>
      </c>
      <c r="J262" t="s">
        <v>2153</v>
      </c>
      <c r="K262" t="s">
        <v>2992</v>
      </c>
      <c r="L262" t="s">
        <v>2172</v>
      </c>
      <c r="M262" t="s">
        <v>2129</v>
      </c>
      <c r="N262" t="s">
        <v>2173</v>
      </c>
      <c r="O262" t="s">
        <v>62</v>
      </c>
      <c r="P262" t="s">
        <v>61</v>
      </c>
      <c r="Q262" t="s">
        <v>62</v>
      </c>
      <c r="R262" t="s">
        <v>76</v>
      </c>
      <c r="S262" t="s">
        <v>77</v>
      </c>
      <c r="T262" t="s">
        <v>61</v>
      </c>
      <c r="U262" t="s">
        <v>2157</v>
      </c>
      <c r="V262" t="s">
        <v>72</v>
      </c>
      <c r="W262" t="s">
        <v>62</v>
      </c>
      <c r="X262" t="s">
        <v>73</v>
      </c>
      <c r="Y262" t="s">
        <v>3186</v>
      </c>
      <c r="Z262" t="s">
        <v>3344</v>
      </c>
      <c r="AA262">
        <v>1</v>
      </c>
      <c r="AB262">
        <v>0</v>
      </c>
      <c r="AC262">
        <v>0</v>
      </c>
      <c r="AD262">
        <v>0</v>
      </c>
      <c r="AE262">
        <v>1</v>
      </c>
      <c r="AF262">
        <v>0</v>
      </c>
      <c r="AG262">
        <v>0</v>
      </c>
      <c r="AH262" t="s">
        <v>77</v>
      </c>
      <c r="AI262" t="s">
        <v>76</v>
      </c>
    </row>
    <row r="263" spans="1:35">
      <c r="A263" t="s">
        <v>2178</v>
      </c>
      <c r="B263" t="s">
        <v>2179</v>
      </c>
      <c r="C263" t="s">
        <v>51</v>
      </c>
      <c r="D263" t="s">
        <v>51</v>
      </c>
      <c r="E263" t="s">
        <v>2180</v>
      </c>
      <c r="F263" t="s">
        <v>2181</v>
      </c>
      <c r="G263">
        <v>8379368</v>
      </c>
      <c r="H263">
        <v>5</v>
      </c>
      <c r="I263" t="s">
        <v>2182</v>
      </c>
      <c r="J263" t="s">
        <v>2183</v>
      </c>
      <c r="K263" t="s">
        <v>2184</v>
      </c>
      <c r="L263" t="s">
        <v>2185</v>
      </c>
      <c r="M263" t="s">
        <v>2186</v>
      </c>
      <c r="N263" t="s">
        <v>2994</v>
      </c>
      <c r="O263" t="s">
        <v>62</v>
      </c>
      <c r="P263" t="s">
        <v>61</v>
      </c>
      <c r="Q263" t="s">
        <v>62</v>
      </c>
      <c r="R263" t="s">
        <v>76</v>
      </c>
      <c r="S263" t="s">
        <v>77</v>
      </c>
      <c r="T263" t="s">
        <v>61</v>
      </c>
      <c r="U263" t="s">
        <v>2157</v>
      </c>
      <c r="V263" t="s">
        <v>72</v>
      </c>
      <c r="W263" t="s">
        <v>62</v>
      </c>
      <c r="X263" t="s">
        <v>73</v>
      </c>
      <c r="Y263" t="s">
        <v>3186</v>
      </c>
      <c r="Z263" t="s">
        <v>3310</v>
      </c>
      <c r="AA263">
        <v>1</v>
      </c>
      <c r="AB263">
        <v>0</v>
      </c>
      <c r="AC263">
        <v>0</v>
      </c>
      <c r="AD263">
        <v>0</v>
      </c>
      <c r="AE263">
        <v>1</v>
      </c>
      <c r="AF263">
        <v>0</v>
      </c>
      <c r="AG263">
        <v>0</v>
      </c>
      <c r="AH263" t="s">
        <v>77</v>
      </c>
      <c r="AI263" t="s">
        <v>76</v>
      </c>
    </row>
    <row r="264" spans="1:35">
      <c r="A264" t="s">
        <v>2178</v>
      </c>
      <c r="B264" t="s">
        <v>2179</v>
      </c>
      <c r="C264" t="s">
        <v>51</v>
      </c>
      <c r="D264" t="s">
        <v>51</v>
      </c>
      <c r="E264" t="s">
        <v>2180</v>
      </c>
      <c r="F264" t="s">
        <v>2181</v>
      </c>
      <c r="G264">
        <v>8379368</v>
      </c>
      <c r="H264">
        <v>5</v>
      </c>
      <c r="I264" t="s">
        <v>2182</v>
      </c>
      <c r="J264" t="s">
        <v>2194</v>
      </c>
      <c r="K264" t="s">
        <v>2184</v>
      </c>
      <c r="L264" t="s">
        <v>2185</v>
      </c>
      <c r="M264" t="s">
        <v>2195</v>
      </c>
      <c r="N264" t="s">
        <v>2997</v>
      </c>
      <c r="O264" t="s">
        <v>62</v>
      </c>
      <c r="P264" t="s">
        <v>61</v>
      </c>
      <c r="Q264" t="s">
        <v>62</v>
      </c>
      <c r="R264" t="s">
        <v>76</v>
      </c>
      <c r="S264" t="s">
        <v>77</v>
      </c>
      <c r="T264" t="s">
        <v>61</v>
      </c>
      <c r="U264" t="s">
        <v>2157</v>
      </c>
      <c r="V264" t="s">
        <v>72</v>
      </c>
      <c r="W264" t="s">
        <v>62</v>
      </c>
      <c r="X264" t="s">
        <v>73</v>
      </c>
      <c r="Y264" t="s">
        <v>3186</v>
      </c>
      <c r="Z264" t="s">
        <v>3319</v>
      </c>
      <c r="AA264">
        <v>1</v>
      </c>
      <c r="AB264">
        <v>0</v>
      </c>
      <c r="AC264">
        <v>0</v>
      </c>
      <c r="AD264">
        <v>0</v>
      </c>
      <c r="AE264">
        <v>1</v>
      </c>
      <c r="AF264">
        <v>0</v>
      </c>
      <c r="AG264">
        <v>0</v>
      </c>
      <c r="AH264" t="s">
        <v>77</v>
      </c>
      <c r="AI264" t="s">
        <v>76</v>
      </c>
    </row>
    <row r="265" spans="1:35">
      <c r="A265" t="s">
        <v>2178</v>
      </c>
      <c r="B265" t="s">
        <v>2179</v>
      </c>
      <c r="C265" t="s">
        <v>51</v>
      </c>
      <c r="D265" t="s">
        <v>51</v>
      </c>
      <c r="E265" t="s">
        <v>2180</v>
      </c>
      <c r="F265" t="s">
        <v>2181</v>
      </c>
      <c r="G265">
        <v>8379368</v>
      </c>
      <c r="H265">
        <v>5</v>
      </c>
      <c r="I265" t="s">
        <v>2182</v>
      </c>
      <c r="J265" t="s">
        <v>2202</v>
      </c>
      <c r="K265" t="s">
        <v>2184</v>
      </c>
      <c r="L265" t="s">
        <v>2185</v>
      </c>
      <c r="M265" t="s">
        <v>591</v>
      </c>
      <c r="N265" t="s">
        <v>3000</v>
      </c>
      <c r="O265" t="s">
        <v>61</v>
      </c>
      <c r="P265" t="s">
        <v>61</v>
      </c>
      <c r="Q265" t="s">
        <v>62</v>
      </c>
      <c r="R265" t="s">
        <v>76</v>
      </c>
      <c r="S265" t="s">
        <v>64</v>
      </c>
      <c r="T265" t="s">
        <v>62</v>
      </c>
      <c r="U265" t="s">
        <v>2204</v>
      </c>
      <c r="V265" t="s">
        <v>66</v>
      </c>
      <c r="W265" t="s">
        <v>62</v>
      </c>
      <c r="X265" t="s">
        <v>73</v>
      </c>
      <c r="Y265" t="s">
        <v>3186</v>
      </c>
      <c r="Z265" t="s">
        <v>3320</v>
      </c>
      <c r="AA265">
        <v>0</v>
      </c>
      <c r="AB265">
        <v>0</v>
      </c>
      <c r="AC265">
        <v>1</v>
      </c>
      <c r="AD265">
        <v>0</v>
      </c>
      <c r="AE265">
        <v>1</v>
      </c>
      <c r="AF265">
        <v>1</v>
      </c>
      <c r="AG265">
        <v>1</v>
      </c>
      <c r="AH265" t="s">
        <v>64</v>
      </c>
      <c r="AI265" t="s">
        <v>76</v>
      </c>
    </row>
    <row r="266" spans="1:35">
      <c r="A266" t="s">
        <v>2178</v>
      </c>
      <c r="B266" t="s">
        <v>2179</v>
      </c>
      <c r="C266" t="s">
        <v>51</v>
      </c>
      <c r="D266" t="s">
        <v>51</v>
      </c>
      <c r="E266" t="s">
        <v>2180</v>
      </c>
      <c r="F266" t="s">
        <v>2181</v>
      </c>
      <c r="G266">
        <v>8379368</v>
      </c>
      <c r="H266">
        <v>5</v>
      </c>
      <c r="I266" t="s">
        <v>2182</v>
      </c>
      <c r="J266" t="s">
        <v>2202</v>
      </c>
      <c r="K266" t="s">
        <v>2184</v>
      </c>
      <c r="L266" t="s">
        <v>2185</v>
      </c>
      <c r="M266" t="s">
        <v>591</v>
      </c>
      <c r="N266" t="s">
        <v>3000</v>
      </c>
      <c r="O266" t="s">
        <v>61</v>
      </c>
      <c r="P266" t="s">
        <v>61</v>
      </c>
      <c r="Q266" t="s">
        <v>62</v>
      </c>
      <c r="R266" t="s">
        <v>4134</v>
      </c>
      <c r="S266" t="s">
        <v>64</v>
      </c>
      <c r="T266" t="s">
        <v>62</v>
      </c>
      <c r="U266" t="s">
        <v>2204</v>
      </c>
      <c r="V266" t="s">
        <v>66</v>
      </c>
      <c r="W266" t="s">
        <v>62</v>
      </c>
      <c r="X266" t="s">
        <v>73</v>
      </c>
      <c r="Y266" t="s">
        <v>3186</v>
      </c>
      <c r="Z266" t="s">
        <v>3320</v>
      </c>
      <c r="AA266">
        <v>0</v>
      </c>
      <c r="AB266">
        <v>0</v>
      </c>
      <c r="AC266">
        <v>1</v>
      </c>
      <c r="AD266">
        <v>0</v>
      </c>
      <c r="AE266">
        <v>1</v>
      </c>
      <c r="AF266">
        <v>1</v>
      </c>
      <c r="AG266">
        <v>1</v>
      </c>
      <c r="AH266" t="s">
        <v>64</v>
      </c>
      <c r="AI266" t="s">
        <v>4120</v>
      </c>
    </row>
    <row r="267" spans="1:35">
      <c r="A267" t="s">
        <v>2178</v>
      </c>
      <c r="B267" t="s">
        <v>2179</v>
      </c>
      <c r="C267" t="s">
        <v>51</v>
      </c>
      <c r="D267" t="s">
        <v>51</v>
      </c>
      <c r="E267" t="s">
        <v>2180</v>
      </c>
      <c r="F267" t="s">
        <v>2181</v>
      </c>
      <c r="G267">
        <v>8379368</v>
      </c>
      <c r="H267">
        <v>5</v>
      </c>
      <c r="I267" t="s">
        <v>2182</v>
      </c>
      <c r="J267" t="s">
        <v>2207</v>
      </c>
      <c r="K267" t="s">
        <v>2184</v>
      </c>
      <c r="L267" t="s">
        <v>2185</v>
      </c>
      <c r="M267" t="s">
        <v>2208</v>
      </c>
      <c r="N267" t="s">
        <v>3003</v>
      </c>
      <c r="O267" t="s">
        <v>62</v>
      </c>
      <c r="P267" t="s">
        <v>61</v>
      </c>
      <c r="Q267" t="s">
        <v>62</v>
      </c>
      <c r="R267" t="s">
        <v>76</v>
      </c>
      <c r="S267" t="s">
        <v>77</v>
      </c>
      <c r="T267" t="s">
        <v>61</v>
      </c>
      <c r="U267" t="s">
        <v>2157</v>
      </c>
      <c r="V267" t="s">
        <v>72</v>
      </c>
      <c r="W267" t="s">
        <v>62</v>
      </c>
      <c r="X267" t="s">
        <v>73</v>
      </c>
      <c r="Y267" t="s">
        <v>3186</v>
      </c>
      <c r="Z267" t="s">
        <v>3321</v>
      </c>
      <c r="AA267">
        <v>1</v>
      </c>
      <c r="AB267">
        <v>0</v>
      </c>
      <c r="AC267">
        <v>0</v>
      </c>
      <c r="AD267">
        <v>0</v>
      </c>
      <c r="AE267">
        <v>1</v>
      </c>
      <c r="AF267">
        <v>0</v>
      </c>
      <c r="AG267">
        <v>0</v>
      </c>
      <c r="AH267" t="s">
        <v>77</v>
      </c>
      <c r="AI267" t="s">
        <v>76</v>
      </c>
    </row>
    <row r="268" spans="1:35">
      <c r="A268" t="s">
        <v>2178</v>
      </c>
      <c r="B268" t="s">
        <v>2179</v>
      </c>
      <c r="C268" t="s">
        <v>51</v>
      </c>
      <c r="D268" t="s">
        <v>51</v>
      </c>
      <c r="E268" t="s">
        <v>2180</v>
      </c>
      <c r="F268" t="s">
        <v>2181</v>
      </c>
      <c r="G268">
        <v>8379368</v>
      </c>
      <c r="H268">
        <v>5</v>
      </c>
      <c r="I268" t="s">
        <v>2182</v>
      </c>
      <c r="J268" t="s">
        <v>2215</v>
      </c>
      <c r="K268" t="s">
        <v>2184</v>
      </c>
      <c r="L268" t="s">
        <v>2185</v>
      </c>
      <c r="M268" t="s">
        <v>2216</v>
      </c>
      <c r="N268" t="s">
        <v>3007</v>
      </c>
      <c r="O268" t="s">
        <v>62</v>
      </c>
      <c r="P268" t="s">
        <v>61</v>
      </c>
      <c r="Q268" t="s">
        <v>62</v>
      </c>
      <c r="R268" t="s">
        <v>76</v>
      </c>
      <c r="S268" t="s">
        <v>77</v>
      </c>
      <c r="T268" t="s">
        <v>61</v>
      </c>
      <c r="U268" t="s">
        <v>2157</v>
      </c>
      <c r="V268" t="s">
        <v>72</v>
      </c>
      <c r="W268" t="s">
        <v>62</v>
      </c>
      <c r="X268" t="s">
        <v>73</v>
      </c>
      <c r="Y268" t="s">
        <v>3186</v>
      </c>
      <c r="Z268" t="s">
        <v>3322</v>
      </c>
      <c r="AA268">
        <v>1</v>
      </c>
      <c r="AB268">
        <v>0</v>
      </c>
      <c r="AC268">
        <v>0</v>
      </c>
      <c r="AD268">
        <v>0</v>
      </c>
      <c r="AE268">
        <v>1</v>
      </c>
      <c r="AF268">
        <v>0</v>
      </c>
      <c r="AG268">
        <v>0</v>
      </c>
      <c r="AH268" t="s">
        <v>77</v>
      </c>
      <c r="AI268" t="s">
        <v>76</v>
      </c>
    </row>
    <row r="269" spans="1:35">
      <c r="A269" t="s">
        <v>2178</v>
      </c>
      <c r="B269" t="s">
        <v>2179</v>
      </c>
      <c r="C269" t="s">
        <v>51</v>
      </c>
      <c r="D269" t="s">
        <v>51</v>
      </c>
      <c r="E269" t="s">
        <v>2223</v>
      </c>
      <c r="F269" t="s">
        <v>3010</v>
      </c>
      <c r="G269" t="s">
        <v>2225</v>
      </c>
      <c r="H269">
        <v>1</v>
      </c>
      <c r="I269" t="s">
        <v>2183</v>
      </c>
      <c r="J269" t="s">
        <v>2183</v>
      </c>
      <c r="K269" t="s">
        <v>2226</v>
      </c>
      <c r="L269" t="s">
        <v>2227</v>
      </c>
      <c r="M269" t="s">
        <v>2186</v>
      </c>
      <c r="N269" t="s">
        <v>3011</v>
      </c>
      <c r="O269" t="s">
        <v>62</v>
      </c>
      <c r="P269" t="s">
        <v>61</v>
      </c>
      <c r="Q269" t="s">
        <v>62</v>
      </c>
      <c r="R269" t="s">
        <v>76</v>
      </c>
      <c r="S269" t="s">
        <v>77</v>
      </c>
      <c r="T269" t="s">
        <v>61</v>
      </c>
      <c r="U269" t="s">
        <v>2157</v>
      </c>
      <c r="V269" t="s">
        <v>72</v>
      </c>
      <c r="W269" t="s">
        <v>62</v>
      </c>
      <c r="X269" t="s">
        <v>73</v>
      </c>
      <c r="Y269" t="s">
        <v>3186</v>
      </c>
      <c r="Z269" t="s">
        <v>3295</v>
      </c>
      <c r="AA269">
        <v>1</v>
      </c>
      <c r="AB269">
        <v>0</v>
      </c>
      <c r="AC269">
        <v>0</v>
      </c>
      <c r="AD269">
        <v>0</v>
      </c>
      <c r="AE269">
        <v>1</v>
      </c>
      <c r="AF269">
        <v>0</v>
      </c>
      <c r="AG269">
        <v>0</v>
      </c>
      <c r="AH269" t="s">
        <v>77</v>
      </c>
      <c r="AI269" t="s">
        <v>76</v>
      </c>
    </row>
    <row r="270" spans="1:35">
      <c r="A270" t="s">
        <v>2178</v>
      </c>
      <c r="B270" t="s">
        <v>2179</v>
      </c>
      <c r="C270" t="s">
        <v>80</v>
      </c>
      <c r="D270" t="s">
        <v>80</v>
      </c>
      <c r="E270" t="s">
        <v>2231</v>
      </c>
      <c r="F270" t="s">
        <v>2232</v>
      </c>
      <c r="G270" t="s">
        <v>2233</v>
      </c>
      <c r="H270">
        <v>1</v>
      </c>
      <c r="I270" t="s">
        <v>3014</v>
      </c>
      <c r="J270" t="s">
        <v>3014</v>
      </c>
      <c r="K270" t="s">
        <v>2235</v>
      </c>
      <c r="L270" t="s">
        <v>2236</v>
      </c>
      <c r="M270" t="s">
        <v>2237</v>
      </c>
      <c r="N270" t="s">
        <v>3015</v>
      </c>
      <c r="O270" t="s">
        <v>62</v>
      </c>
      <c r="P270" t="s">
        <v>61</v>
      </c>
      <c r="Q270" t="s">
        <v>62</v>
      </c>
      <c r="R270" t="s">
        <v>76</v>
      </c>
      <c r="S270" t="s">
        <v>77</v>
      </c>
      <c r="T270" t="s">
        <v>61</v>
      </c>
      <c r="U270" t="s">
        <v>2157</v>
      </c>
      <c r="V270" t="s">
        <v>72</v>
      </c>
      <c r="W270" t="s">
        <v>62</v>
      </c>
      <c r="X270" t="s">
        <v>73</v>
      </c>
      <c r="Y270" t="s">
        <v>3186</v>
      </c>
      <c r="Z270" t="s">
        <v>3640</v>
      </c>
      <c r="AA270">
        <v>1</v>
      </c>
      <c r="AB270">
        <v>0</v>
      </c>
      <c r="AC270">
        <v>0</v>
      </c>
      <c r="AD270">
        <v>0</v>
      </c>
      <c r="AE270">
        <v>1</v>
      </c>
      <c r="AF270">
        <v>0</v>
      </c>
      <c r="AG270">
        <v>0</v>
      </c>
      <c r="AH270" t="s">
        <v>77</v>
      </c>
      <c r="AI270" t="s">
        <v>76</v>
      </c>
    </row>
    <row r="271" spans="1:35">
      <c r="A271" t="s">
        <v>2178</v>
      </c>
      <c r="B271" t="s">
        <v>2179</v>
      </c>
      <c r="C271" t="s">
        <v>80</v>
      </c>
      <c r="D271" t="s">
        <v>80</v>
      </c>
      <c r="E271" t="s">
        <v>2243</v>
      </c>
      <c r="F271" t="s">
        <v>2244</v>
      </c>
      <c r="G271" t="s">
        <v>2245</v>
      </c>
      <c r="H271">
        <v>2</v>
      </c>
      <c r="I271" t="s">
        <v>2246</v>
      </c>
      <c r="J271" t="s">
        <v>2247</v>
      </c>
      <c r="K271" t="s">
        <v>3019</v>
      </c>
      <c r="L271" t="s">
        <v>2249</v>
      </c>
      <c r="M271" t="s">
        <v>2250</v>
      </c>
      <c r="N271" t="s">
        <v>3020</v>
      </c>
      <c r="O271" t="s">
        <v>62</v>
      </c>
      <c r="P271" t="s">
        <v>61</v>
      </c>
      <c r="Q271" t="s">
        <v>62</v>
      </c>
      <c r="R271" t="s">
        <v>76</v>
      </c>
      <c r="S271" t="s">
        <v>77</v>
      </c>
      <c r="T271" t="s">
        <v>61</v>
      </c>
      <c r="U271" t="s">
        <v>2157</v>
      </c>
      <c r="V271" t="s">
        <v>72</v>
      </c>
      <c r="W271" t="s">
        <v>62</v>
      </c>
      <c r="X271" t="s">
        <v>73</v>
      </c>
      <c r="Y271" t="s">
        <v>3186</v>
      </c>
      <c r="Z271" t="s">
        <v>3391</v>
      </c>
      <c r="AA271">
        <v>1</v>
      </c>
      <c r="AB271">
        <v>0</v>
      </c>
      <c r="AC271">
        <v>0</v>
      </c>
      <c r="AD271">
        <v>0</v>
      </c>
      <c r="AE271">
        <v>1</v>
      </c>
      <c r="AF271">
        <v>0</v>
      </c>
      <c r="AG271">
        <v>0</v>
      </c>
      <c r="AH271" t="s">
        <v>77</v>
      </c>
      <c r="AI271" t="s">
        <v>76</v>
      </c>
    </row>
    <row r="272" spans="1:35">
      <c r="A272" t="s">
        <v>2178</v>
      </c>
      <c r="B272" t="s">
        <v>2179</v>
      </c>
      <c r="C272" t="s">
        <v>80</v>
      </c>
      <c r="D272" t="s">
        <v>80</v>
      </c>
      <c r="E272" t="s">
        <v>2243</v>
      </c>
      <c r="F272" t="s">
        <v>2244</v>
      </c>
      <c r="G272" t="s">
        <v>2245</v>
      </c>
      <c r="H272">
        <v>2</v>
      </c>
      <c r="I272" t="s">
        <v>2246</v>
      </c>
      <c r="J272" t="s">
        <v>2256</v>
      </c>
      <c r="K272" t="s">
        <v>3019</v>
      </c>
      <c r="L272" t="s">
        <v>2249</v>
      </c>
      <c r="M272" t="s">
        <v>230</v>
      </c>
      <c r="N272" t="s">
        <v>3023</v>
      </c>
      <c r="O272" t="s">
        <v>62</v>
      </c>
      <c r="P272" t="s">
        <v>61</v>
      </c>
      <c r="Q272" t="s">
        <v>62</v>
      </c>
      <c r="R272" t="s">
        <v>76</v>
      </c>
      <c r="S272" t="s">
        <v>77</v>
      </c>
      <c r="T272" t="s">
        <v>61</v>
      </c>
      <c r="U272" t="s">
        <v>2157</v>
      </c>
      <c r="V272" t="s">
        <v>72</v>
      </c>
      <c r="W272" t="s">
        <v>62</v>
      </c>
      <c r="X272" t="s">
        <v>73</v>
      </c>
      <c r="Y272" t="s">
        <v>3186</v>
      </c>
      <c r="Z272" t="s">
        <v>3396</v>
      </c>
      <c r="AA272">
        <v>1</v>
      </c>
      <c r="AB272">
        <v>0</v>
      </c>
      <c r="AC272">
        <v>0</v>
      </c>
      <c r="AD272">
        <v>0</v>
      </c>
      <c r="AE272">
        <v>1</v>
      </c>
      <c r="AF272">
        <v>0</v>
      </c>
      <c r="AG272">
        <v>0</v>
      </c>
      <c r="AH272" t="s">
        <v>77</v>
      </c>
      <c r="AI272" t="s">
        <v>76</v>
      </c>
    </row>
    <row r="273" spans="1:35">
      <c r="A273" t="s">
        <v>2178</v>
      </c>
      <c r="B273" t="s">
        <v>2179</v>
      </c>
      <c r="C273" t="s">
        <v>114</v>
      </c>
      <c r="D273" t="s">
        <v>2694</v>
      </c>
      <c r="E273" t="s">
        <v>2260</v>
      </c>
      <c r="F273" t="s">
        <v>3026</v>
      </c>
      <c r="G273" t="s">
        <v>2262</v>
      </c>
      <c r="H273">
        <v>1</v>
      </c>
      <c r="I273" t="s">
        <v>2263</v>
      </c>
      <c r="J273" t="s">
        <v>2263</v>
      </c>
      <c r="K273" t="s">
        <v>2264</v>
      </c>
      <c r="L273" t="s">
        <v>2265</v>
      </c>
      <c r="M273" t="s">
        <v>2266</v>
      </c>
      <c r="N273" t="s">
        <v>3027</v>
      </c>
      <c r="O273" t="s">
        <v>62</v>
      </c>
      <c r="P273" t="s">
        <v>61</v>
      </c>
      <c r="Q273" t="s">
        <v>62</v>
      </c>
      <c r="R273" t="s">
        <v>76</v>
      </c>
      <c r="S273" t="s">
        <v>77</v>
      </c>
      <c r="T273" t="s">
        <v>61</v>
      </c>
      <c r="U273" t="s">
        <v>2157</v>
      </c>
      <c r="V273" t="s">
        <v>72</v>
      </c>
      <c r="W273" t="s">
        <v>62</v>
      </c>
      <c r="X273" t="s">
        <v>73</v>
      </c>
      <c r="Y273" t="s">
        <v>3186</v>
      </c>
      <c r="Z273" t="s">
        <v>3588</v>
      </c>
      <c r="AA273">
        <v>1</v>
      </c>
      <c r="AB273">
        <v>0</v>
      </c>
      <c r="AC273">
        <v>0</v>
      </c>
      <c r="AD273">
        <v>0</v>
      </c>
      <c r="AE273">
        <v>1</v>
      </c>
      <c r="AF273">
        <v>0</v>
      </c>
      <c r="AG273">
        <v>0</v>
      </c>
      <c r="AH273" t="s">
        <v>77</v>
      </c>
      <c r="AI273" t="s">
        <v>76</v>
      </c>
    </row>
    <row r="274" spans="1:35">
      <c r="A274" t="s">
        <v>2178</v>
      </c>
      <c r="B274" t="s">
        <v>2179</v>
      </c>
      <c r="C274" t="s">
        <v>149</v>
      </c>
      <c r="D274" t="s">
        <v>2704</v>
      </c>
      <c r="E274" t="s">
        <v>2272</v>
      </c>
      <c r="F274" t="s">
        <v>2273</v>
      </c>
      <c r="G274" t="s">
        <v>2274</v>
      </c>
      <c r="H274">
        <v>1</v>
      </c>
      <c r="I274" t="s">
        <v>2202</v>
      </c>
      <c r="J274" t="s">
        <v>2202</v>
      </c>
      <c r="K274" t="s">
        <v>2275</v>
      </c>
      <c r="L274" t="s">
        <v>2276</v>
      </c>
      <c r="M274" t="s">
        <v>591</v>
      </c>
      <c r="N274" t="s">
        <v>3030</v>
      </c>
      <c r="O274" t="s">
        <v>61</v>
      </c>
      <c r="P274" t="s">
        <v>61</v>
      </c>
      <c r="Q274" t="s">
        <v>62</v>
      </c>
      <c r="R274" t="s">
        <v>76</v>
      </c>
      <c r="S274" t="s">
        <v>64</v>
      </c>
      <c r="T274" t="s">
        <v>62</v>
      </c>
      <c r="U274" t="s">
        <v>2278</v>
      </c>
      <c r="V274" t="s">
        <v>66</v>
      </c>
      <c r="W274" t="s">
        <v>62</v>
      </c>
      <c r="X274" t="s">
        <v>73</v>
      </c>
      <c r="Y274" t="s">
        <v>3186</v>
      </c>
      <c r="Z274" t="s">
        <v>3433</v>
      </c>
      <c r="AA274">
        <v>0</v>
      </c>
      <c r="AB274">
        <v>0</v>
      </c>
      <c r="AC274">
        <v>1</v>
      </c>
      <c r="AD274">
        <v>0</v>
      </c>
      <c r="AE274">
        <v>1</v>
      </c>
      <c r="AF274">
        <v>1</v>
      </c>
      <c r="AG274">
        <v>1</v>
      </c>
      <c r="AH274" t="s">
        <v>64</v>
      </c>
      <c r="AI274" t="s">
        <v>76</v>
      </c>
    </row>
    <row r="275" spans="1:35">
      <c r="A275" t="s">
        <v>2178</v>
      </c>
      <c r="B275" t="s">
        <v>2179</v>
      </c>
      <c r="C275" t="s">
        <v>149</v>
      </c>
      <c r="D275" t="s">
        <v>2704</v>
      </c>
      <c r="E275" t="s">
        <v>2272</v>
      </c>
      <c r="F275" t="s">
        <v>2273</v>
      </c>
      <c r="G275" t="s">
        <v>2274</v>
      </c>
      <c r="H275">
        <v>1</v>
      </c>
      <c r="I275" t="s">
        <v>2202</v>
      </c>
      <c r="J275" t="s">
        <v>2202</v>
      </c>
      <c r="K275" t="s">
        <v>2275</v>
      </c>
      <c r="L275" t="s">
        <v>2276</v>
      </c>
      <c r="M275" t="s">
        <v>591</v>
      </c>
      <c r="N275" t="s">
        <v>3030</v>
      </c>
      <c r="O275" t="s">
        <v>61</v>
      </c>
      <c r="P275" t="s">
        <v>61</v>
      </c>
      <c r="Q275" t="s">
        <v>62</v>
      </c>
      <c r="R275" t="s">
        <v>4140</v>
      </c>
      <c r="S275" t="s">
        <v>64</v>
      </c>
      <c r="T275" t="s">
        <v>62</v>
      </c>
      <c r="U275" t="s">
        <v>2278</v>
      </c>
      <c r="V275" t="s">
        <v>66</v>
      </c>
      <c r="W275" t="s">
        <v>62</v>
      </c>
      <c r="X275" t="s">
        <v>73</v>
      </c>
      <c r="Y275" t="s">
        <v>3186</v>
      </c>
      <c r="Z275" t="s">
        <v>3433</v>
      </c>
      <c r="AA275">
        <v>0</v>
      </c>
      <c r="AB275">
        <v>0</v>
      </c>
      <c r="AC275">
        <v>1</v>
      </c>
      <c r="AD275">
        <v>0</v>
      </c>
      <c r="AE275">
        <v>1</v>
      </c>
      <c r="AF275">
        <v>1</v>
      </c>
      <c r="AG275">
        <v>1</v>
      </c>
      <c r="AH275" t="s">
        <v>64</v>
      </c>
      <c r="AI275" t="s">
        <v>2729</v>
      </c>
    </row>
    <row r="276" spans="1:35">
      <c r="A276" t="s">
        <v>2178</v>
      </c>
      <c r="B276" t="s">
        <v>2179</v>
      </c>
      <c r="C276" t="s">
        <v>149</v>
      </c>
      <c r="D276" t="s">
        <v>2704</v>
      </c>
      <c r="E276" t="s">
        <v>2272</v>
      </c>
      <c r="F276" t="s">
        <v>2273</v>
      </c>
      <c r="G276" t="s">
        <v>2274</v>
      </c>
      <c r="H276">
        <v>1</v>
      </c>
      <c r="I276" t="s">
        <v>2202</v>
      </c>
      <c r="J276" t="s">
        <v>2202</v>
      </c>
      <c r="K276" t="s">
        <v>2275</v>
      </c>
      <c r="L276" t="s">
        <v>2276</v>
      </c>
      <c r="M276" t="s">
        <v>591</v>
      </c>
      <c r="N276" t="s">
        <v>3030</v>
      </c>
      <c r="O276" t="s">
        <v>61</v>
      </c>
      <c r="P276" t="s">
        <v>61</v>
      </c>
      <c r="Q276" t="s">
        <v>62</v>
      </c>
      <c r="R276" t="s">
        <v>4133</v>
      </c>
      <c r="S276" t="s">
        <v>64</v>
      </c>
      <c r="T276" t="s">
        <v>62</v>
      </c>
      <c r="U276" t="s">
        <v>2278</v>
      </c>
      <c r="V276" t="s">
        <v>66</v>
      </c>
      <c r="W276" t="s">
        <v>62</v>
      </c>
      <c r="X276" t="s">
        <v>73</v>
      </c>
      <c r="Y276" t="s">
        <v>3186</v>
      </c>
      <c r="Z276" t="s">
        <v>3433</v>
      </c>
      <c r="AA276">
        <v>0</v>
      </c>
      <c r="AB276">
        <v>0</v>
      </c>
      <c r="AC276">
        <v>1</v>
      </c>
      <c r="AD276">
        <v>0</v>
      </c>
      <c r="AE276">
        <v>1</v>
      </c>
      <c r="AF276">
        <v>1</v>
      </c>
      <c r="AG276">
        <v>1</v>
      </c>
      <c r="AH276" t="s">
        <v>64</v>
      </c>
      <c r="AI276" t="s">
        <v>4119</v>
      </c>
    </row>
    <row r="277" spans="1:35">
      <c r="A277" t="s">
        <v>2282</v>
      </c>
      <c r="B277" t="s">
        <v>2283</v>
      </c>
      <c r="C277" t="s">
        <v>80</v>
      </c>
      <c r="D277" t="s">
        <v>80</v>
      </c>
      <c r="E277" t="s">
        <v>2284</v>
      </c>
      <c r="F277" t="s">
        <v>2285</v>
      </c>
      <c r="G277" t="s">
        <v>2286</v>
      </c>
      <c r="H277">
        <v>1</v>
      </c>
      <c r="I277" t="s">
        <v>2287</v>
      </c>
      <c r="J277" t="s">
        <v>2287</v>
      </c>
      <c r="K277" t="s">
        <v>2288</v>
      </c>
      <c r="L277" t="s">
        <v>2289</v>
      </c>
      <c r="M277" t="s">
        <v>2290</v>
      </c>
      <c r="N277" t="s">
        <v>3033</v>
      </c>
      <c r="O277" t="s">
        <v>62</v>
      </c>
      <c r="P277" t="s">
        <v>61</v>
      </c>
      <c r="Q277" t="s">
        <v>62</v>
      </c>
      <c r="R277" t="s">
        <v>76</v>
      </c>
      <c r="S277" t="s">
        <v>77</v>
      </c>
      <c r="T277" t="s">
        <v>61</v>
      </c>
      <c r="U277" t="s">
        <v>2157</v>
      </c>
      <c r="V277" t="s">
        <v>72</v>
      </c>
      <c r="W277" t="s">
        <v>62</v>
      </c>
      <c r="X277" t="s">
        <v>73</v>
      </c>
      <c r="Y277" t="s">
        <v>3186</v>
      </c>
      <c r="Z277" t="s">
        <v>3622</v>
      </c>
      <c r="AA277">
        <v>1</v>
      </c>
      <c r="AB277">
        <v>0</v>
      </c>
      <c r="AC277">
        <v>0</v>
      </c>
      <c r="AD277">
        <v>0</v>
      </c>
      <c r="AE277">
        <v>1</v>
      </c>
      <c r="AF277">
        <v>0</v>
      </c>
      <c r="AG277">
        <v>0</v>
      </c>
      <c r="AH277" t="s">
        <v>77</v>
      </c>
      <c r="AI277" t="s">
        <v>76</v>
      </c>
    </row>
    <row r="278" spans="1:35">
      <c r="A278" t="s">
        <v>2282</v>
      </c>
      <c r="B278" t="s">
        <v>2283</v>
      </c>
      <c r="C278" t="s">
        <v>149</v>
      </c>
      <c r="D278" t="s">
        <v>2704</v>
      </c>
      <c r="E278" t="s">
        <v>2296</v>
      </c>
      <c r="F278" t="s">
        <v>2297</v>
      </c>
      <c r="G278" t="s">
        <v>2298</v>
      </c>
      <c r="H278">
        <v>1</v>
      </c>
      <c r="I278" t="s">
        <v>2299</v>
      </c>
      <c r="J278" t="s">
        <v>2299</v>
      </c>
      <c r="K278" t="s">
        <v>2300</v>
      </c>
      <c r="L278" t="s">
        <v>2301</v>
      </c>
      <c r="M278" t="s">
        <v>2302</v>
      </c>
      <c r="N278" t="s">
        <v>3036</v>
      </c>
      <c r="O278" t="s">
        <v>62</v>
      </c>
      <c r="P278" t="s">
        <v>61</v>
      </c>
      <c r="Q278" t="s">
        <v>62</v>
      </c>
      <c r="R278" t="s">
        <v>76</v>
      </c>
      <c r="S278" t="s">
        <v>77</v>
      </c>
      <c r="T278" t="s">
        <v>61</v>
      </c>
      <c r="U278" t="s">
        <v>2157</v>
      </c>
      <c r="V278" t="s">
        <v>72</v>
      </c>
      <c r="W278" t="s">
        <v>62</v>
      </c>
      <c r="X278" t="s">
        <v>73</v>
      </c>
      <c r="Y278" t="s">
        <v>3186</v>
      </c>
      <c r="Z278" t="s">
        <v>3693</v>
      </c>
      <c r="AA278">
        <v>1</v>
      </c>
      <c r="AB278">
        <v>0</v>
      </c>
      <c r="AC278">
        <v>0</v>
      </c>
      <c r="AD278">
        <v>0</v>
      </c>
      <c r="AE278">
        <v>1</v>
      </c>
      <c r="AF278">
        <v>0</v>
      </c>
      <c r="AG278">
        <v>0</v>
      </c>
      <c r="AH278" t="s">
        <v>77</v>
      </c>
      <c r="AI278" t="s">
        <v>76</v>
      </c>
    </row>
    <row r="279" spans="1:35">
      <c r="A279" t="s">
        <v>2282</v>
      </c>
      <c r="B279" t="s">
        <v>2283</v>
      </c>
      <c r="C279" t="s">
        <v>149</v>
      </c>
      <c r="D279" t="s">
        <v>2704</v>
      </c>
      <c r="E279" t="s">
        <v>2308</v>
      </c>
      <c r="F279" t="s">
        <v>2309</v>
      </c>
      <c r="G279" t="s">
        <v>2310</v>
      </c>
      <c r="H279">
        <v>6</v>
      </c>
      <c r="I279" t="s">
        <v>2311</v>
      </c>
      <c r="J279" t="s">
        <v>2312</v>
      </c>
      <c r="K279" t="s">
        <v>3040</v>
      </c>
      <c r="L279" t="s">
        <v>2314</v>
      </c>
      <c r="M279" t="s">
        <v>2315</v>
      </c>
      <c r="N279" t="s">
        <v>3041</v>
      </c>
      <c r="O279" t="s">
        <v>62</v>
      </c>
      <c r="P279" t="s">
        <v>61</v>
      </c>
      <c r="Q279" t="s">
        <v>62</v>
      </c>
      <c r="R279" t="s">
        <v>76</v>
      </c>
      <c r="S279" t="s">
        <v>77</v>
      </c>
      <c r="T279" t="s">
        <v>61</v>
      </c>
      <c r="U279" t="s">
        <v>2317</v>
      </c>
      <c r="V279" t="s">
        <v>72</v>
      </c>
      <c r="W279" t="s">
        <v>62</v>
      </c>
      <c r="X279" t="s">
        <v>73</v>
      </c>
      <c r="Y279" t="s">
        <v>3186</v>
      </c>
      <c r="Z279" t="s">
        <v>3277</v>
      </c>
      <c r="AA279">
        <v>1</v>
      </c>
      <c r="AB279">
        <v>0</v>
      </c>
      <c r="AC279">
        <v>0</v>
      </c>
      <c r="AD279">
        <v>0</v>
      </c>
      <c r="AE279">
        <v>1</v>
      </c>
      <c r="AF279">
        <v>0</v>
      </c>
      <c r="AG279">
        <v>0</v>
      </c>
      <c r="AH279" t="s">
        <v>77</v>
      </c>
      <c r="AI279" t="s">
        <v>76</v>
      </c>
    </row>
    <row r="280" spans="1:35">
      <c r="A280" t="s">
        <v>2282</v>
      </c>
      <c r="B280" t="s">
        <v>2283</v>
      </c>
      <c r="C280" t="s">
        <v>149</v>
      </c>
      <c r="D280" t="s">
        <v>2704</v>
      </c>
      <c r="E280" t="s">
        <v>2308</v>
      </c>
      <c r="F280" t="s">
        <v>2309</v>
      </c>
      <c r="G280" t="s">
        <v>2310</v>
      </c>
      <c r="H280">
        <v>6</v>
      </c>
      <c r="I280" t="s">
        <v>2311</v>
      </c>
      <c r="J280" t="s">
        <v>2324</v>
      </c>
      <c r="K280" t="s">
        <v>3040</v>
      </c>
      <c r="L280" t="s">
        <v>2314</v>
      </c>
      <c r="M280" t="s">
        <v>2325</v>
      </c>
      <c r="N280" t="s">
        <v>3046</v>
      </c>
      <c r="O280" t="s">
        <v>62</v>
      </c>
      <c r="P280" t="s">
        <v>61</v>
      </c>
      <c r="Q280" t="s">
        <v>62</v>
      </c>
      <c r="R280" t="s">
        <v>76</v>
      </c>
      <c r="S280" t="s">
        <v>125</v>
      </c>
      <c r="T280" t="s">
        <v>61</v>
      </c>
      <c r="U280" t="s">
        <v>2327</v>
      </c>
      <c r="V280" t="s">
        <v>72</v>
      </c>
      <c r="W280" t="s">
        <v>62</v>
      </c>
      <c r="X280" t="s">
        <v>73</v>
      </c>
      <c r="Y280" t="s">
        <v>3186</v>
      </c>
      <c r="Z280" t="s">
        <v>3285</v>
      </c>
      <c r="AA280">
        <v>1</v>
      </c>
      <c r="AB280">
        <v>0</v>
      </c>
      <c r="AC280">
        <v>0</v>
      </c>
      <c r="AD280">
        <v>0</v>
      </c>
      <c r="AE280">
        <v>1</v>
      </c>
      <c r="AF280">
        <v>0</v>
      </c>
      <c r="AG280">
        <v>1</v>
      </c>
      <c r="AH280" t="s">
        <v>125</v>
      </c>
      <c r="AI280" t="s">
        <v>76</v>
      </c>
    </row>
    <row r="281" spans="1:35">
      <c r="A281" t="s">
        <v>2282</v>
      </c>
      <c r="B281" t="s">
        <v>2283</v>
      </c>
      <c r="C281" t="s">
        <v>149</v>
      </c>
      <c r="D281" t="s">
        <v>2704</v>
      </c>
      <c r="E281" t="s">
        <v>2308</v>
      </c>
      <c r="F281" t="s">
        <v>2309</v>
      </c>
      <c r="G281" t="s">
        <v>2310</v>
      </c>
      <c r="H281">
        <v>6</v>
      </c>
      <c r="I281" t="s">
        <v>2311</v>
      </c>
      <c r="J281" t="s">
        <v>2324</v>
      </c>
      <c r="K281" t="s">
        <v>3040</v>
      </c>
      <c r="L281" t="s">
        <v>2314</v>
      </c>
      <c r="M281" t="s">
        <v>2325</v>
      </c>
      <c r="N281" t="s">
        <v>3046</v>
      </c>
      <c r="O281" t="s">
        <v>62</v>
      </c>
      <c r="P281" t="s">
        <v>61</v>
      </c>
      <c r="Q281" t="s">
        <v>62</v>
      </c>
      <c r="R281" t="s">
        <v>4137</v>
      </c>
      <c r="S281" t="s">
        <v>125</v>
      </c>
      <c r="T281" t="s">
        <v>61</v>
      </c>
      <c r="U281" t="s">
        <v>2327</v>
      </c>
      <c r="V281" t="s">
        <v>72</v>
      </c>
      <c r="W281" t="s">
        <v>62</v>
      </c>
      <c r="X281" t="s">
        <v>73</v>
      </c>
      <c r="Y281" t="s">
        <v>3186</v>
      </c>
      <c r="Z281" t="s">
        <v>3285</v>
      </c>
      <c r="AA281">
        <v>1</v>
      </c>
      <c r="AB281">
        <v>0</v>
      </c>
      <c r="AC281">
        <v>0</v>
      </c>
      <c r="AD281">
        <v>0</v>
      </c>
      <c r="AE281">
        <v>1</v>
      </c>
      <c r="AF281">
        <v>0</v>
      </c>
      <c r="AG281">
        <v>1</v>
      </c>
      <c r="AH281" t="s">
        <v>125</v>
      </c>
      <c r="AI281" t="s">
        <v>4022</v>
      </c>
    </row>
    <row r="282" spans="1:35">
      <c r="A282" t="s">
        <v>2282</v>
      </c>
      <c r="B282" t="s">
        <v>2283</v>
      </c>
      <c r="C282" t="s">
        <v>149</v>
      </c>
      <c r="D282" t="s">
        <v>2704</v>
      </c>
      <c r="E282" t="s">
        <v>2308</v>
      </c>
      <c r="F282" t="s">
        <v>2309</v>
      </c>
      <c r="G282" t="s">
        <v>2310</v>
      </c>
      <c r="H282">
        <v>6</v>
      </c>
      <c r="I282" t="s">
        <v>2311</v>
      </c>
      <c r="J282" t="s">
        <v>2333</v>
      </c>
      <c r="K282" t="s">
        <v>3040</v>
      </c>
      <c r="L282" t="s">
        <v>2314</v>
      </c>
      <c r="M282" t="s">
        <v>2334</v>
      </c>
      <c r="N282" t="s">
        <v>3052</v>
      </c>
      <c r="O282" t="s">
        <v>62</v>
      </c>
      <c r="P282" t="s">
        <v>61</v>
      </c>
      <c r="Q282" t="s">
        <v>62</v>
      </c>
      <c r="R282" t="s">
        <v>76</v>
      </c>
      <c r="S282" t="s">
        <v>77</v>
      </c>
      <c r="T282" t="s">
        <v>61</v>
      </c>
      <c r="U282" t="s">
        <v>2336</v>
      </c>
      <c r="V282" t="s">
        <v>72</v>
      </c>
      <c r="W282" t="s">
        <v>62</v>
      </c>
      <c r="X282" t="s">
        <v>73</v>
      </c>
      <c r="Y282" t="s">
        <v>3186</v>
      </c>
      <c r="Z282" t="s">
        <v>3286</v>
      </c>
      <c r="AA282">
        <v>1</v>
      </c>
      <c r="AB282">
        <v>0</v>
      </c>
      <c r="AC282">
        <v>0</v>
      </c>
      <c r="AD282">
        <v>0</v>
      </c>
      <c r="AE282">
        <v>1</v>
      </c>
      <c r="AF282">
        <v>0</v>
      </c>
      <c r="AG282">
        <v>0</v>
      </c>
      <c r="AH282" t="s">
        <v>77</v>
      </c>
      <c r="AI282" t="s">
        <v>76</v>
      </c>
    </row>
    <row r="283" spans="1:35">
      <c r="A283" t="s">
        <v>2282</v>
      </c>
      <c r="B283" t="s">
        <v>2283</v>
      </c>
      <c r="C283" t="s">
        <v>149</v>
      </c>
      <c r="D283" t="s">
        <v>2704</v>
      </c>
      <c r="E283" t="s">
        <v>2308</v>
      </c>
      <c r="F283" t="s">
        <v>2309</v>
      </c>
      <c r="G283" t="s">
        <v>2310</v>
      </c>
      <c r="H283">
        <v>6</v>
      </c>
      <c r="I283" t="s">
        <v>2311</v>
      </c>
      <c r="J283" t="s">
        <v>2342</v>
      </c>
      <c r="K283" t="s">
        <v>3040</v>
      </c>
      <c r="L283" t="s">
        <v>2314</v>
      </c>
      <c r="M283" t="s">
        <v>2343</v>
      </c>
      <c r="N283" t="s">
        <v>3058</v>
      </c>
      <c r="O283" t="s">
        <v>62</v>
      </c>
      <c r="P283" t="s">
        <v>61</v>
      </c>
      <c r="Q283" t="s">
        <v>62</v>
      </c>
      <c r="R283" t="s">
        <v>76</v>
      </c>
      <c r="S283" t="s">
        <v>77</v>
      </c>
      <c r="T283" t="s">
        <v>61</v>
      </c>
      <c r="U283" t="s">
        <v>2345</v>
      </c>
      <c r="V283" t="s">
        <v>72</v>
      </c>
      <c r="W283" t="s">
        <v>62</v>
      </c>
      <c r="X283" t="s">
        <v>73</v>
      </c>
      <c r="Y283" t="s">
        <v>3186</v>
      </c>
      <c r="Z283" t="s">
        <v>3239</v>
      </c>
      <c r="AA283">
        <v>1</v>
      </c>
      <c r="AB283">
        <v>0</v>
      </c>
      <c r="AC283">
        <v>0</v>
      </c>
      <c r="AD283">
        <v>0</v>
      </c>
      <c r="AE283">
        <v>1</v>
      </c>
      <c r="AF283">
        <v>0</v>
      </c>
      <c r="AG283">
        <v>0</v>
      </c>
      <c r="AH283" t="s">
        <v>77</v>
      </c>
      <c r="AI283" t="s">
        <v>76</v>
      </c>
    </row>
    <row r="284" spans="1:35">
      <c r="A284" t="s">
        <v>2282</v>
      </c>
      <c r="B284" t="s">
        <v>2283</v>
      </c>
      <c r="C284" t="s">
        <v>149</v>
      </c>
      <c r="D284" t="s">
        <v>2704</v>
      </c>
      <c r="E284" t="s">
        <v>2308</v>
      </c>
      <c r="F284" t="s">
        <v>2309</v>
      </c>
      <c r="G284" t="s">
        <v>2310</v>
      </c>
      <c r="H284">
        <v>6</v>
      </c>
      <c r="I284" t="s">
        <v>2311</v>
      </c>
      <c r="J284" t="s">
        <v>2312</v>
      </c>
      <c r="K284" t="s">
        <v>3040</v>
      </c>
      <c r="L284" t="s">
        <v>2314</v>
      </c>
      <c r="M284" t="s">
        <v>2350</v>
      </c>
      <c r="N284" t="s">
        <v>3062</v>
      </c>
      <c r="O284" t="s">
        <v>62</v>
      </c>
      <c r="P284" t="s">
        <v>61</v>
      </c>
      <c r="Q284" t="s">
        <v>62</v>
      </c>
      <c r="R284" t="s">
        <v>76</v>
      </c>
      <c r="S284" t="s">
        <v>77</v>
      </c>
      <c r="T284" t="s">
        <v>61</v>
      </c>
      <c r="U284" t="s">
        <v>2352</v>
      </c>
      <c r="V284" t="s">
        <v>72</v>
      </c>
      <c r="W284" t="s">
        <v>62</v>
      </c>
      <c r="X284" t="s">
        <v>73</v>
      </c>
      <c r="Y284" t="s">
        <v>3186</v>
      </c>
      <c r="Z284" t="s">
        <v>3287</v>
      </c>
      <c r="AA284">
        <v>1</v>
      </c>
      <c r="AB284">
        <v>0</v>
      </c>
      <c r="AC284">
        <v>0</v>
      </c>
      <c r="AD284">
        <v>0</v>
      </c>
      <c r="AE284">
        <v>1</v>
      </c>
      <c r="AF284">
        <v>0</v>
      </c>
      <c r="AG284">
        <v>0</v>
      </c>
      <c r="AH284" t="s">
        <v>77</v>
      </c>
      <c r="AI284" t="s">
        <v>76</v>
      </c>
    </row>
    <row r="285" spans="1:35">
      <c r="A285" t="s">
        <v>2282</v>
      </c>
      <c r="B285" t="s">
        <v>2283</v>
      </c>
      <c r="C285" t="s">
        <v>149</v>
      </c>
      <c r="D285" t="s">
        <v>2704</v>
      </c>
      <c r="E285" t="s">
        <v>2308</v>
      </c>
      <c r="F285" t="s">
        <v>2309</v>
      </c>
      <c r="G285" t="s">
        <v>2310</v>
      </c>
      <c r="H285">
        <v>6</v>
      </c>
      <c r="I285" t="s">
        <v>2311</v>
      </c>
      <c r="J285" t="s">
        <v>2357</v>
      </c>
      <c r="K285" t="s">
        <v>3040</v>
      </c>
      <c r="L285" t="s">
        <v>2314</v>
      </c>
      <c r="M285" t="s">
        <v>2358</v>
      </c>
      <c r="N285" t="s">
        <v>3066</v>
      </c>
      <c r="O285" t="s">
        <v>62</v>
      </c>
      <c r="P285" t="s">
        <v>61</v>
      </c>
      <c r="Q285" t="s">
        <v>62</v>
      </c>
      <c r="R285" t="s">
        <v>76</v>
      </c>
      <c r="S285" t="s">
        <v>77</v>
      </c>
      <c r="T285" t="s">
        <v>61</v>
      </c>
      <c r="U285" t="s">
        <v>2360</v>
      </c>
      <c r="V285" t="s">
        <v>72</v>
      </c>
      <c r="W285" t="s">
        <v>62</v>
      </c>
      <c r="X285" t="s">
        <v>73</v>
      </c>
      <c r="Y285" t="s">
        <v>3186</v>
      </c>
      <c r="Z285" t="s">
        <v>3294</v>
      </c>
      <c r="AA285">
        <v>1</v>
      </c>
      <c r="AB285">
        <v>0</v>
      </c>
      <c r="AC285">
        <v>0</v>
      </c>
      <c r="AD285">
        <v>0</v>
      </c>
      <c r="AE285">
        <v>1</v>
      </c>
      <c r="AF285">
        <v>0</v>
      </c>
      <c r="AG285">
        <v>0</v>
      </c>
      <c r="AH285" t="s">
        <v>77</v>
      </c>
      <c r="AI285" t="s">
        <v>76</v>
      </c>
    </row>
    <row r="286" spans="1:35">
      <c r="A286" t="s">
        <v>2282</v>
      </c>
      <c r="B286" t="s">
        <v>2283</v>
      </c>
      <c r="C286" t="s">
        <v>180</v>
      </c>
      <c r="D286" t="s">
        <v>2709</v>
      </c>
      <c r="E286" t="s">
        <v>2366</v>
      </c>
      <c r="F286" t="s">
        <v>2367</v>
      </c>
      <c r="G286" t="s">
        <v>2368</v>
      </c>
      <c r="H286">
        <v>1</v>
      </c>
      <c r="I286" t="s">
        <v>2357</v>
      </c>
      <c r="J286" t="s">
        <v>2357</v>
      </c>
      <c r="K286" t="s">
        <v>3071</v>
      </c>
      <c r="L286" t="s">
        <v>2370</v>
      </c>
      <c r="M286" t="s">
        <v>2358</v>
      </c>
      <c r="N286" t="s">
        <v>3072</v>
      </c>
      <c r="O286" t="s">
        <v>62</v>
      </c>
      <c r="P286" t="s">
        <v>61</v>
      </c>
      <c r="Q286" t="s">
        <v>62</v>
      </c>
      <c r="R286" t="s">
        <v>76</v>
      </c>
      <c r="S286" t="s">
        <v>77</v>
      </c>
      <c r="T286" t="s">
        <v>61</v>
      </c>
      <c r="U286" t="s">
        <v>2157</v>
      </c>
      <c r="V286" t="s">
        <v>72</v>
      </c>
      <c r="W286" t="s">
        <v>62</v>
      </c>
      <c r="X286" t="s">
        <v>73</v>
      </c>
      <c r="Y286" t="s">
        <v>3186</v>
      </c>
      <c r="Z286" t="s">
        <v>3890</v>
      </c>
      <c r="AA286">
        <v>1</v>
      </c>
      <c r="AB286">
        <v>0</v>
      </c>
      <c r="AC286">
        <v>0</v>
      </c>
      <c r="AD286">
        <v>0</v>
      </c>
      <c r="AE286">
        <v>1</v>
      </c>
      <c r="AF286">
        <v>0</v>
      </c>
      <c r="AG286">
        <v>0</v>
      </c>
      <c r="AH286" t="s">
        <v>77</v>
      </c>
      <c r="AI286" t="s">
        <v>76</v>
      </c>
    </row>
    <row r="287" spans="1:35">
      <c r="A287" t="s">
        <v>2375</v>
      </c>
      <c r="B287" t="s">
        <v>2376</v>
      </c>
      <c r="C287" t="s">
        <v>51</v>
      </c>
      <c r="D287" t="s">
        <v>51</v>
      </c>
      <c r="E287" t="s">
        <v>2377</v>
      </c>
      <c r="F287" t="s">
        <v>2378</v>
      </c>
      <c r="G287" t="s">
        <v>2379</v>
      </c>
      <c r="H287">
        <v>2</v>
      </c>
      <c r="I287" t="s">
        <v>2380</v>
      </c>
      <c r="J287" t="s">
        <v>2381</v>
      </c>
      <c r="K287" t="s">
        <v>2382</v>
      </c>
      <c r="L287" t="s">
        <v>2383</v>
      </c>
      <c r="M287" t="s">
        <v>2384</v>
      </c>
      <c r="N287" t="s">
        <v>3076</v>
      </c>
      <c r="O287" t="s">
        <v>62</v>
      </c>
      <c r="P287" t="s">
        <v>61</v>
      </c>
      <c r="Q287" t="s">
        <v>62</v>
      </c>
      <c r="R287" t="s">
        <v>76</v>
      </c>
      <c r="S287" t="s">
        <v>77</v>
      </c>
      <c r="T287" t="s">
        <v>61</v>
      </c>
      <c r="U287" t="s">
        <v>2157</v>
      </c>
      <c r="V287" t="s">
        <v>72</v>
      </c>
      <c r="W287" t="s">
        <v>62</v>
      </c>
      <c r="X287" t="s">
        <v>73</v>
      </c>
      <c r="Y287" t="s">
        <v>3186</v>
      </c>
      <c r="Z287" t="s">
        <v>3486</v>
      </c>
      <c r="AA287">
        <v>1</v>
      </c>
      <c r="AB287">
        <v>0</v>
      </c>
      <c r="AC287">
        <v>0</v>
      </c>
      <c r="AD287">
        <v>0</v>
      </c>
      <c r="AE287">
        <v>1</v>
      </c>
      <c r="AF287">
        <v>0</v>
      </c>
      <c r="AG287">
        <v>0</v>
      </c>
      <c r="AH287" t="s">
        <v>77</v>
      </c>
      <c r="AI287" t="s">
        <v>76</v>
      </c>
    </row>
    <row r="288" spans="1:35">
      <c r="A288" t="s">
        <v>2375</v>
      </c>
      <c r="B288" t="s">
        <v>2376</v>
      </c>
      <c r="C288" t="s">
        <v>51</v>
      </c>
      <c r="D288" t="s">
        <v>51</v>
      </c>
      <c r="E288" t="s">
        <v>2377</v>
      </c>
      <c r="F288" t="s">
        <v>2378</v>
      </c>
      <c r="G288" t="s">
        <v>2379</v>
      </c>
      <c r="H288">
        <v>2</v>
      </c>
      <c r="I288" t="s">
        <v>2380</v>
      </c>
      <c r="J288" t="s">
        <v>2392</v>
      </c>
      <c r="K288" t="s">
        <v>2382</v>
      </c>
      <c r="L288" t="s">
        <v>2383</v>
      </c>
      <c r="M288" t="s">
        <v>2393</v>
      </c>
      <c r="N288" t="s">
        <v>3080</v>
      </c>
      <c r="O288" t="s">
        <v>62</v>
      </c>
      <c r="P288" t="s">
        <v>61</v>
      </c>
      <c r="Q288" t="s">
        <v>62</v>
      </c>
      <c r="R288" t="s">
        <v>76</v>
      </c>
      <c r="S288" t="s">
        <v>77</v>
      </c>
      <c r="T288" t="s">
        <v>61</v>
      </c>
      <c r="U288" t="s">
        <v>2157</v>
      </c>
      <c r="V288" t="s">
        <v>72</v>
      </c>
      <c r="W288" t="s">
        <v>62</v>
      </c>
      <c r="X288" t="s">
        <v>73</v>
      </c>
      <c r="Y288" t="s">
        <v>3186</v>
      </c>
      <c r="Z288" t="s">
        <v>3487</v>
      </c>
      <c r="AA288">
        <v>1</v>
      </c>
      <c r="AB288">
        <v>0</v>
      </c>
      <c r="AC288">
        <v>0</v>
      </c>
      <c r="AD288">
        <v>0</v>
      </c>
      <c r="AE288">
        <v>1</v>
      </c>
      <c r="AF288">
        <v>0</v>
      </c>
      <c r="AG288">
        <v>0</v>
      </c>
      <c r="AH288" t="s">
        <v>77</v>
      </c>
      <c r="AI288" t="s">
        <v>76</v>
      </c>
    </row>
    <row r="289" spans="1:35">
      <c r="A289" t="s">
        <v>2375</v>
      </c>
      <c r="B289" t="s">
        <v>2376</v>
      </c>
      <c r="C289" t="s">
        <v>180</v>
      </c>
      <c r="D289" t="s">
        <v>2709</v>
      </c>
      <c r="E289" t="s">
        <v>2399</v>
      </c>
      <c r="F289" t="s">
        <v>2400</v>
      </c>
      <c r="G289" t="s">
        <v>2401</v>
      </c>
      <c r="H289">
        <v>1</v>
      </c>
      <c r="I289" t="s">
        <v>2402</v>
      </c>
      <c r="J289" t="s">
        <v>2402</v>
      </c>
      <c r="K289" t="s">
        <v>4061</v>
      </c>
      <c r="L289" t="s">
        <v>2404</v>
      </c>
      <c r="M289" t="s">
        <v>2393</v>
      </c>
      <c r="N289" t="s">
        <v>3084</v>
      </c>
      <c r="O289" t="s">
        <v>62</v>
      </c>
      <c r="P289" t="s">
        <v>61</v>
      </c>
      <c r="Q289" t="s">
        <v>62</v>
      </c>
      <c r="R289" t="s">
        <v>76</v>
      </c>
      <c r="S289" t="s">
        <v>77</v>
      </c>
      <c r="T289" t="s">
        <v>61</v>
      </c>
      <c r="U289" t="s">
        <v>2157</v>
      </c>
      <c r="V289" t="s">
        <v>72</v>
      </c>
      <c r="W289" t="s">
        <v>62</v>
      </c>
      <c r="X289" t="s">
        <v>73</v>
      </c>
      <c r="Y289" t="s">
        <v>3186</v>
      </c>
      <c r="Z289" t="s">
        <v>3618</v>
      </c>
      <c r="AA289">
        <v>1</v>
      </c>
      <c r="AB289">
        <v>0</v>
      </c>
      <c r="AC289">
        <v>0</v>
      </c>
      <c r="AD289">
        <v>0</v>
      </c>
      <c r="AE289">
        <v>1</v>
      </c>
      <c r="AF289">
        <v>0</v>
      </c>
      <c r="AG289">
        <v>0</v>
      </c>
      <c r="AH289" t="s">
        <v>77</v>
      </c>
      <c r="AI289" t="s">
        <v>76</v>
      </c>
    </row>
    <row r="290" spans="1:35">
      <c r="A290" t="s">
        <v>2408</v>
      </c>
      <c r="B290" t="s">
        <v>2409</v>
      </c>
      <c r="C290" t="s">
        <v>51</v>
      </c>
      <c r="D290" t="s">
        <v>51</v>
      </c>
      <c r="E290" t="s">
        <v>2410</v>
      </c>
      <c r="F290" t="s">
        <v>2411</v>
      </c>
      <c r="G290" t="s">
        <v>2412</v>
      </c>
      <c r="H290">
        <v>1</v>
      </c>
      <c r="I290" t="s">
        <v>1263</v>
      </c>
      <c r="J290" t="s">
        <v>1263</v>
      </c>
      <c r="K290" t="s">
        <v>2414</v>
      </c>
      <c r="L290" t="s">
        <v>2415</v>
      </c>
      <c r="M290" t="s">
        <v>1266</v>
      </c>
      <c r="N290" t="s">
        <v>3087</v>
      </c>
      <c r="O290" t="s">
        <v>62</v>
      </c>
      <c r="P290" t="s">
        <v>61</v>
      </c>
      <c r="Q290" t="s">
        <v>62</v>
      </c>
      <c r="R290" t="s">
        <v>2417</v>
      </c>
      <c r="S290" t="s">
        <v>77</v>
      </c>
      <c r="T290" t="s">
        <v>61</v>
      </c>
      <c r="U290" t="s">
        <v>2418</v>
      </c>
      <c r="V290" t="s">
        <v>72</v>
      </c>
      <c r="W290" t="s">
        <v>62</v>
      </c>
      <c r="X290" t="s">
        <v>73</v>
      </c>
      <c r="Y290" t="s">
        <v>3186</v>
      </c>
      <c r="Z290" t="s">
        <v>3952</v>
      </c>
      <c r="AA290">
        <v>1</v>
      </c>
      <c r="AB290">
        <v>0</v>
      </c>
      <c r="AC290">
        <v>0</v>
      </c>
      <c r="AD290">
        <v>0</v>
      </c>
      <c r="AE290">
        <v>1</v>
      </c>
      <c r="AF290">
        <v>0</v>
      </c>
      <c r="AG290">
        <v>0</v>
      </c>
      <c r="AH290" t="s">
        <v>77</v>
      </c>
      <c r="AI290" t="s">
        <v>2417</v>
      </c>
    </row>
    <row r="291" spans="1:35">
      <c r="A291" t="s">
        <v>2408</v>
      </c>
      <c r="B291" t="s">
        <v>2409</v>
      </c>
      <c r="C291" t="s">
        <v>80</v>
      </c>
      <c r="D291" t="s">
        <v>80</v>
      </c>
      <c r="E291" t="s">
        <v>2422</v>
      </c>
      <c r="F291" t="s">
        <v>2423</v>
      </c>
      <c r="G291" t="s">
        <v>2424</v>
      </c>
      <c r="H291">
        <v>2</v>
      </c>
      <c r="I291" t="s">
        <v>4062</v>
      </c>
      <c r="J291" t="s">
        <v>2426</v>
      </c>
      <c r="K291" t="s">
        <v>2427</v>
      </c>
      <c r="L291" t="s">
        <v>2428</v>
      </c>
      <c r="M291" t="s">
        <v>2429</v>
      </c>
      <c r="N291" t="s">
        <v>3091</v>
      </c>
      <c r="O291" t="s">
        <v>62</v>
      </c>
      <c r="P291" t="s">
        <v>61</v>
      </c>
      <c r="Q291" t="s">
        <v>62</v>
      </c>
      <c r="R291" t="s">
        <v>2688</v>
      </c>
      <c r="S291" t="s">
        <v>64</v>
      </c>
      <c r="T291" t="s">
        <v>62</v>
      </c>
      <c r="U291" t="s">
        <v>2432</v>
      </c>
      <c r="V291" t="s">
        <v>66</v>
      </c>
      <c r="W291" t="s">
        <v>62</v>
      </c>
      <c r="X291" t="s">
        <v>73</v>
      </c>
      <c r="Y291" t="s">
        <v>3186</v>
      </c>
      <c r="Z291" t="s">
        <v>3902</v>
      </c>
      <c r="AA291">
        <v>1</v>
      </c>
      <c r="AB291">
        <v>0</v>
      </c>
      <c r="AC291">
        <v>0</v>
      </c>
      <c r="AD291">
        <v>0</v>
      </c>
      <c r="AE291">
        <v>1</v>
      </c>
      <c r="AF291">
        <v>1</v>
      </c>
      <c r="AG291">
        <v>1</v>
      </c>
      <c r="AH291" t="s">
        <v>64</v>
      </c>
      <c r="AI291" t="s">
        <v>2688</v>
      </c>
    </row>
    <row r="292" spans="1:35">
      <c r="A292" t="s">
        <v>2408</v>
      </c>
      <c r="B292" t="s">
        <v>2409</v>
      </c>
      <c r="C292" t="s">
        <v>80</v>
      </c>
      <c r="D292" t="s">
        <v>80</v>
      </c>
      <c r="E292" t="s">
        <v>2422</v>
      </c>
      <c r="F292" t="s">
        <v>2423</v>
      </c>
      <c r="G292" t="s">
        <v>2424</v>
      </c>
      <c r="H292">
        <v>2</v>
      </c>
      <c r="I292" t="s">
        <v>4062</v>
      </c>
      <c r="J292" t="s">
        <v>2426</v>
      </c>
      <c r="K292" t="s">
        <v>2427</v>
      </c>
      <c r="L292" t="s">
        <v>2428</v>
      </c>
      <c r="M292" t="s">
        <v>2429</v>
      </c>
      <c r="N292" t="s">
        <v>3091</v>
      </c>
      <c r="O292" t="s">
        <v>62</v>
      </c>
      <c r="P292" t="s">
        <v>61</v>
      </c>
      <c r="Q292" t="s">
        <v>62</v>
      </c>
      <c r="R292" t="s">
        <v>4133</v>
      </c>
      <c r="S292" t="s">
        <v>64</v>
      </c>
      <c r="T292" t="s">
        <v>62</v>
      </c>
      <c r="U292" t="s">
        <v>2432</v>
      </c>
      <c r="V292" t="s">
        <v>66</v>
      </c>
      <c r="W292" t="s">
        <v>62</v>
      </c>
      <c r="X292" t="s">
        <v>73</v>
      </c>
      <c r="Y292" t="s">
        <v>3186</v>
      </c>
      <c r="Z292" t="s">
        <v>3902</v>
      </c>
      <c r="AA292">
        <v>1</v>
      </c>
      <c r="AB292">
        <v>0</v>
      </c>
      <c r="AC292">
        <v>0</v>
      </c>
      <c r="AD292">
        <v>0</v>
      </c>
      <c r="AE292">
        <v>1</v>
      </c>
      <c r="AF292">
        <v>1</v>
      </c>
      <c r="AG292">
        <v>1</v>
      </c>
      <c r="AH292" t="s">
        <v>64</v>
      </c>
      <c r="AI292" t="s">
        <v>4119</v>
      </c>
    </row>
    <row r="293" spans="1:35">
      <c r="A293" t="s">
        <v>2408</v>
      </c>
      <c r="B293" t="s">
        <v>2409</v>
      </c>
      <c r="C293" t="s">
        <v>80</v>
      </c>
      <c r="D293" t="s">
        <v>80</v>
      </c>
      <c r="E293" t="s">
        <v>2422</v>
      </c>
      <c r="F293" t="s">
        <v>2423</v>
      </c>
      <c r="G293" t="s">
        <v>2424</v>
      </c>
      <c r="H293">
        <v>2</v>
      </c>
      <c r="I293" t="s">
        <v>4062</v>
      </c>
      <c r="J293" t="s">
        <v>2426</v>
      </c>
      <c r="K293" t="s">
        <v>2427</v>
      </c>
      <c r="L293" t="s">
        <v>2428</v>
      </c>
      <c r="M293" t="s">
        <v>2429</v>
      </c>
      <c r="N293" t="s">
        <v>3091</v>
      </c>
      <c r="O293" t="s">
        <v>62</v>
      </c>
      <c r="P293" t="s">
        <v>61</v>
      </c>
      <c r="Q293" t="s">
        <v>62</v>
      </c>
      <c r="R293" t="s">
        <v>4139</v>
      </c>
      <c r="S293" t="s">
        <v>64</v>
      </c>
      <c r="T293" t="s">
        <v>62</v>
      </c>
      <c r="U293" t="s">
        <v>2432</v>
      </c>
      <c r="V293" t="s">
        <v>66</v>
      </c>
      <c r="W293" t="s">
        <v>62</v>
      </c>
      <c r="X293" t="s">
        <v>73</v>
      </c>
      <c r="Y293" t="s">
        <v>3186</v>
      </c>
      <c r="Z293" t="s">
        <v>3902</v>
      </c>
      <c r="AA293">
        <v>1</v>
      </c>
      <c r="AB293">
        <v>0</v>
      </c>
      <c r="AC293">
        <v>0</v>
      </c>
      <c r="AD293">
        <v>0</v>
      </c>
      <c r="AE293">
        <v>1</v>
      </c>
      <c r="AF293">
        <v>1</v>
      </c>
      <c r="AG293">
        <v>1</v>
      </c>
      <c r="AH293" t="s">
        <v>64</v>
      </c>
      <c r="AI293" t="s">
        <v>4121</v>
      </c>
    </row>
    <row r="294" spans="1:35">
      <c r="A294" t="s">
        <v>2408</v>
      </c>
      <c r="B294" t="s">
        <v>2409</v>
      </c>
      <c r="C294" t="s">
        <v>80</v>
      </c>
      <c r="D294" t="s">
        <v>80</v>
      </c>
      <c r="E294" t="s">
        <v>2422</v>
      </c>
      <c r="F294" t="s">
        <v>2423</v>
      </c>
      <c r="G294" t="s">
        <v>2424</v>
      </c>
      <c r="H294">
        <v>2</v>
      </c>
      <c r="I294" t="s">
        <v>4062</v>
      </c>
      <c r="J294" t="s">
        <v>2426</v>
      </c>
      <c r="K294" t="s">
        <v>2427</v>
      </c>
      <c r="L294" t="s">
        <v>2428</v>
      </c>
      <c r="M294" t="s">
        <v>2429</v>
      </c>
      <c r="N294" t="s">
        <v>3091</v>
      </c>
      <c r="O294" t="s">
        <v>62</v>
      </c>
      <c r="P294" t="s">
        <v>61</v>
      </c>
      <c r="Q294" t="s">
        <v>62</v>
      </c>
      <c r="R294" t="s">
        <v>4138</v>
      </c>
      <c r="S294" t="s">
        <v>64</v>
      </c>
      <c r="T294" t="s">
        <v>62</v>
      </c>
      <c r="U294" t="s">
        <v>2432</v>
      </c>
      <c r="V294" t="s">
        <v>66</v>
      </c>
      <c r="W294" t="s">
        <v>62</v>
      </c>
      <c r="X294" t="s">
        <v>73</v>
      </c>
      <c r="Y294" t="s">
        <v>3186</v>
      </c>
      <c r="Z294" t="s">
        <v>3902</v>
      </c>
      <c r="AA294">
        <v>1</v>
      </c>
      <c r="AB294">
        <v>0</v>
      </c>
      <c r="AC294">
        <v>0</v>
      </c>
      <c r="AD294">
        <v>0</v>
      </c>
      <c r="AE294">
        <v>1</v>
      </c>
      <c r="AF294">
        <v>1</v>
      </c>
      <c r="AG294">
        <v>1</v>
      </c>
      <c r="AH294" t="s">
        <v>64</v>
      </c>
      <c r="AI294" t="s">
        <v>4122</v>
      </c>
    </row>
    <row r="295" spans="1:35">
      <c r="A295" t="s">
        <v>2408</v>
      </c>
      <c r="B295" t="s">
        <v>2409</v>
      </c>
      <c r="C295" t="s">
        <v>80</v>
      </c>
      <c r="D295" t="s">
        <v>80</v>
      </c>
      <c r="E295" t="s">
        <v>2422</v>
      </c>
      <c r="F295" t="s">
        <v>2423</v>
      </c>
      <c r="G295" t="s">
        <v>2424</v>
      </c>
      <c r="H295">
        <v>2</v>
      </c>
      <c r="I295" t="s">
        <v>4062</v>
      </c>
      <c r="J295" t="s">
        <v>2426</v>
      </c>
      <c r="K295" t="s">
        <v>2427</v>
      </c>
      <c r="L295" t="s">
        <v>2428</v>
      </c>
      <c r="M295" t="s">
        <v>2429</v>
      </c>
      <c r="N295" t="s">
        <v>3091</v>
      </c>
      <c r="O295" t="s">
        <v>62</v>
      </c>
      <c r="P295" t="s">
        <v>61</v>
      </c>
      <c r="Q295" t="s">
        <v>62</v>
      </c>
      <c r="R295" t="s">
        <v>4135</v>
      </c>
      <c r="S295" t="s">
        <v>64</v>
      </c>
      <c r="T295" t="s">
        <v>62</v>
      </c>
      <c r="U295" t="s">
        <v>2432</v>
      </c>
      <c r="V295" t="s">
        <v>66</v>
      </c>
      <c r="W295" t="s">
        <v>62</v>
      </c>
      <c r="X295" t="s">
        <v>73</v>
      </c>
      <c r="Y295" t="s">
        <v>3186</v>
      </c>
      <c r="Z295" t="s">
        <v>3902</v>
      </c>
      <c r="AA295">
        <v>1</v>
      </c>
      <c r="AB295">
        <v>0</v>
      </c>
      <c r="AC295">
        <v>0</v>
      </c>
      <c r="AD295">
        <v>0</v>
      </c>
      <c r="AE295">
        <v>1</v>
      </c>
      <c r="AF295">
        <v>1</v>
      </c>
      <c r="AG295">
        <v>1</v>
      </c>
      <c r="AH295" t="s">
        <v>64</v>
      </c>
      <c r="AI295" t="s">
        <v>4123</v>
      </c>
    </row>
    <row r="296" spans="1:35">
      <c r="A296" t="s">
        <v>2408</v>
      </c>
      <c r="B296" t="s">
        <v>2409</v>
      </c>
      <c r="C296" t="s">
        <v>80</v>
      </c>
      <c r="D296" t="s">
        <v>80</v>
      </c>
      <c r="E296" t="s">
        <v>2422</v>
      </c>
      <c r="F296" t="s">
        <v>2423</v>
      </c>
      <c r="G296" t="s">
        <v>2424</v>
      </c>
      <c r="H296">
        <v>2</v>
      </c>
      <c r="I296" t="s">
        <v>4062</v>
      </c>
      <c r="J296" t="s">
        <v>2426</v>
      </c>
      <c r="K296" t="s">
        <v>2427</v>
      </c>
      <c r="L296" t="s">
        <v>2428</v>
      </c>
      <c r="M296" t="s">
        <v>2429</v>
      </c>
      <c r="N296" t="s">
        <v>3091</v>
      </c>
      <c r="O296" t="s">
        <v>62</v>
      </c>
      <c r="P296" t="s">
        <v>61</v>
      </c>
      <c r="Q296" t="s">
        <v>62</v>
      </c>
      <c r="R296" t="s">
        <v>4137</v>
      </c>
      <c r="S296" t="s">
        <v>64</v>
      </c>
      <c r="T296" t="s">
        <v>62</v>
      </c>
      <c r="U296" t="s">
        <v>2432</v>
      </c>
      <c r="V296" t="s">
        <v>66</v>
      </c>
      <c r="W296" t="s">
        <v>62</v>
      </c>
      <c r="X296" t="s">
        <v>73</v>
      </c>
      <c r="Y296" t="s">
        <v>3186</v>
      </c>
      <c r="Z296" t="s">
        <v>3902</v>
      </c>
      <c r="AA296">
        <v>1</v>
      </c>
      <c r="AB296">
        <v>0</v>
      </c>
      <c r="AC296">
        <v>0</v>
      </c>
      <c r="AD296">
        <v>0</v>
      </c>
      <c r="AE296">
        <v>1</v>
      </c>
      <c r="AF296">
        <v>1</v>
      </c>
      <c r="AG296">
        <v>1</v>
      </c>
      <c r="AH296" t="s">
        <v>64</v>
      </c>
      <c r="AI296" t="s">
        <v>4022</v>
      </c>
    </row>
    <row r="297" spans="1:35">
      <c r="A297" t="s">
        <v>2408</v>
      </c>
      <c r="B297" t="s">
        <v>2409</v>
      </c>
      <c r="C297" t="s">
        <v>149</v>
      </c>
      <c r="D297" t="s">
        <v>2704</v>
      </c>
      <c r="E297" t="s">
        <v>2453</v>
      </c>
      <c r="F297" t="s">
        <v>2454</v>
      </c>
      <c r="G297" t="s">
        <v>2455</v>
      </c>
      <c r="H297">
        <v>1</v>
      </c>
      <c r="I297" t="s">
        <v>2456</v>
      </c>
      <c r="J297" t="s">
        <v>2456</v>
      </c>
      <c r="K297" t="s">
        <v>2457</v>
      </c>
      <c r="L297" t="s">
        <v>2458</v>
      </c>
      <c r="M297" t="s">
        <v>2459</v>
      </c>
      <c r="N297" t="s">
        <v>3106</v>
      </c>
      <c r="O297" t="s">
        <v>62</v>
      </c>
      <c r="P297" t="s">
        <v>61</v>
      </c>
      <c r="Q297" t="s">
        <v>62</v>
      </c>
      <c r="R297" t="s">
        <v>76</v>
      </c>
      <c r="S297" t="s">
        <v>77</v>
      </c>
      <c r="T297" t="s">
        <v>61</v>
      </c>
      <c r="U297" t="s">
        <v>2462</v>
      </c>
      <c r="V297" t="s">
        <v>72</v>
      </c>
      <c r="W297" t="s">
        <v>62</v>
      </c>
      <c r="X297" t="s">
        <v>73</v>
      </c>
      <c r="Y297" t="s">
        <v>3186</v>
      </c>
      <c r="Z297" t="s">
        <v>3839</v>
      </c>
      <c r="AA297">
        <v>1</v>
      </c>
      <c r="AB297">
        <v>0</v>
      </c>
      <c r="AC297">
        <v>0</v>
      </c>
      <c r="AD297">
        <v>0</v>
      </c>
      <c r="AE297">
        <v>1</v>
      </c>
      <c r="AF297">
        <v>0</v>
      </c>
      <c r="AG297">
        <v>0</v>
      </c>
      <c r="AH297" t="s">
        <v>77</v>
      </c>
      <c r="AI297" t="s">
        <v>76</v>
      </c>
    </row>
    <row r="298" spans="1:35">
      <c r="A298" t="s">
        <v>2408</v>
      </c>
      <c r="B298" t="s">
        <v>2409</v>
      </c>
      <c r="C298" t="s">
        <v>149</v>
      </c>
      <c r="D298" t="s">
        <v>2704</v>
      </c>
      <c r="E298" t="s">
        <v>2453</v>
      </c>
      <c r="F298" t="s">
        <v>2454</v>
      </c>
      <c r="G298" t="s">
        <v>2455</v>
      </c>
      <c r="H298">
        <v>1</v>
      </c>
      <c r="I298" t="s">
        <v>2456</v>
      </c>
      <c r="J298" t="s">
        <v>2456</v>
      </c>
      <c r="K298" t="s">
        <v>2457</v>
      </c>
      <c r="L298" t="s">
        <v>2458</v>
      </c>
      <c r="M298" t="s">
        <v>2459</v>
      </c>
      <c r="N298" t="s">
        <v>3106</v>
      </c>
      <c r="O298" t="s">
        <v>62</v>
      </c>
      <c r="P298" t="s">
        <v>61</v>
      </c>
      <c r="Q298" t="s">
        <v>62</v>
      </c>
      <c r="R298" t="s">
        <v>4138</v>
      </c>
      <c r="S298" t="s">
        <v>77</v>
      </c>
      <c r="T298" t="s">
        <v>61</v>
      </c>
      <c r="U298" t="s">
        <v>2462</v>
      </c>
      <c r="V298" t="s">
        <v>72</v>
      </c>
      <c r="W298" t="s">
        <v>62</v>
      </c>
      <c r="X298" t="s">
        <v>73</v>
      </c>
      <c r="Y298" t="s">
        <v>3186</v>
      </c>
      <c r="Z298" t="s">
        <v>3839</v>
      </c>
      <c r="AA298">
        <v>1</v>
      </c>
      <c r="AB298">
        <v>0</v>
      </c>
      <c r="AC298">
        <v>0</v>
      </c>
      <c r="AD298">
        <v>0</v>
      </c>
      <c r="AE298">
        <v>1</v>
      </c>
      <c r="AF298">
        <v>0</v>
      </c>
      <c r="AG298">
        <v>0</v>
      </c>
      <c r="AH298" t="s">
        <v>77</v>
      </c>
      <c r="AI298" t="s">
        <v>4122</v>
      </c>
    </row>
    <row r="299" spans="1:35">
      <c r="A299" t="s">
        <v>2479</v>
      </c>
      <c r="B299" t="s">
        <v>2480</v>
      </c>
      <c r="C299" t="s">
        <v>149</v>
      </c>
      <c r="D299" t="s">
        <v>2704</v>
      </c>
      <c r="E299" t="s">
        <v>2481</v>
      </c>
      <c r="F299" t="s">
        <v>2482</v>
      </c>
      <c r="G299" t="s">
        <v>2483</v>
      </c>
      <c r="H299">
        <v>1</v>
      </c>
      <c r="I299" t="s">
        <v>2484</v>
      </c>
      <c r="J299" t="s">
        <v>2484</v>
      </c>
      <c r="K299" t="s">
        <v>2485</v>
      </c>
      <c r="L299" t="s">
        <v>2486</v>
      </c>
      <c r="M299" t="s">
        <v>2487</v>
      </c>
      <c r="N299" t="s">
        <v>3114</v>
      </c>
      <c r="O299" t="s">
        <v>62</v>
      </c>
      <c r="P299" t="s">
        <v>61</v>
      </c>
      <c r="Q299" t="s">
        <v>62</v>
      </c>
      <c r="R299" t="s">
        <v>76</v>
      </c>
      <c r="S299" t="s">
        <v>125</v>
      </c>
      <c r="T299" t="s">
        <v>61</v>
      </c>
      <c r="U299" t="s">
        <v>2490</v>
      </c>
      <c r="V299" t="s">
        <v>72</v>
      </c>
      <c r="W299" t="s">
        <v>62</v>
      </c>
      <c r="X299" t="s">
        <v>73</v>
      </c>
      <c r="Y299" t="s">
        <v>3186</v>
      </c>
      <c r="Z299" t="s">
        <v>3473</v>
      </c>
      <c r="AA299">
        <v>1</v>
      </c>
      <c r="AB299">
        <v>0</v>
      </c>
      <c r="AC299">
        <v>0</v>
      </c>
      <c r="AD299">
        <v>0</v>
      </c>
      <c r="AE299">
        <v>1</v>
      </c>
      <c r="AF299">
        <v>0</v>
      </c>
      <c r="AG299">
        <v>1</v>
      </c>
      <c r="AH299" t="s">
        <v>125</v>
      </c>
      <c r="AI299" t="s">
        <v>76</v>
      </c>
    </row>
    <row r="300" spans="1:35">
      <c r="A300" t="s">
        <v>2479</v>
      </c>
      <c r="B300" t="s">
        <v>2480</v>
      </c>
      <c r="C300" t="s">
        <v>149</v>
      </c>
      <c r="D300" t="s">
        <v>2704</v>
      </c>
      <c r="E300" t="s">
        <v>2481</v>
      </c>
      <c r="F300" t="s">
        <v>2482</v>
      </c>
      <c r="G300" t="s">
        <v>2483</v>
      </c>
      <c r="H300">
        <v>1</v>
      </c>
      <c r="I300" t="s">
        <v>2484</v>
      </c>
      <c r="J300" t="s">
        <v>2484</v>
      </c>
      <c r="K300" t="s">
        <v>2485</v>
      </c>
      <c r="L300" t="s">
        <v>2486</v>
      </c>
      <c r="M300" t="s">
        <v>2487</v>
      </c>
      <c r="N300" t="s">
        <v>3114</v>
      </c>
      <c r="O300" t="s">
        <v>62</v>
      </c>
      <c r="P300" t="s">
        <v>61</v>
      </c>
      <c r="Q300" t="s">
        <v>62</v>
      </c>
      <c r="R300" t="s">
        <v>4142</v>
      </c>
      <c r="S300" t="s">
        <v>125</v>
      </c>
      <c r="T300" t="s">
        <v>61</v>
      </c>
      <c r="U300" t="s">
        <v>2490</v>
      </c>
      <c r="V300" t="s">
        <v>72</v>
      </c>
      <c r="W300" t="s">
        <v>62</v>
      </c>
      <c r="X300" t="s">
        <v>73</v>
      </c>
      <c r="Y300" t="s">
        <v>3186</v>
      </c>
      <c r="Z300" t="s">
        <v>3473</v>
      </c>
      <c r="AA300">
        <v>1</v>
      </c>
      <c r="AB300">
        <v>0</v>
      </c>
      <c r="AC300">
        <v>0</v>
      </c>
      <c r="AD300">
        <v>0</v>
      </c>
      <c r="AE300">
        <v>1</v>
      </c>
      <c r="AF300">
        <v>0</v>
      </c>
      <c r="AG300">
        <v>1</v>
      </c>
      <c r="AH300" t="s">
        <v>125</v>
      </c>
      <c r="AI300" t="s">
        <v>2688</v>
      </c>
    </row>
    <row r="301" spans="1:35">
      <c r="A301" t="s">
        <v>2479</v>
      </c>
      <c r="B301" t="s">
        <v>2480</v>
      </c>
      <c r="C301" t="s">
        <v>149</v>
      </c>
      <c r="D301" t="s">
        <v>2704</v>
      </c>
      <c r="E301" t="s">
        <v>2481</v>
      </c>
      <c r="F301" t="s">
        <v>2482</v>
      </c>
      <c r="G301" t="s">
        <v>2483</v>
      </c>
      <c r="H301">
        <v>1</v>
      </c>
      <c r="I301" t="s">
        <v>2484</v>
      </c>
      <c r="J301" t="s">
        <v>2484</v>
      </c>
      <c r="K301" t="s">
        <v>2485</v>
      </c>
      <c r="L301" t="s">
        <v>2486</v>
      </c>
      <c r="M301" t="s">
        <v>2487</v>
      </c>
      <c r="N301" t="s">
        <v>3114</v>
      </c>
      <c r="O301" t="s">
        <v>62</v>
      </c>
      <c r="P301" t="s">
        <v>61</v>
      </c>
      <c r="Q301" t="s">
        <v>62</v>
      </c>
      <c r="R301" t="s">
        <v>4139</v>
      </c>
      <c r="S301" t="s">
        <v>125</v>
      </c>
      <c r="T301" t="s">
        <v>61</v>
      </c>
      <c r="U301" t="s">
        <v>2490</v>
      </c>
      <c r="V301" t="s">
        <v>72</v>
      </c>
      <c r="W301" t="s">
        <v>62</v>
      </c>
      <c r="X301" t="s">
        <v>73</v>
      </c>
      <c r="Y301" t="s">
        <v>3186</v>
      </c>
      <c r="Z301" t="s">
        <v>3473</v>
      </c>
      <c r="AA301">
        <v>1</v>
      </c>
      <c r="AB301">
        <v>0</v>
      </c>
      <c r="AC301">
        <v>0</v>
      </c>
      <c r="AD301">
        <v>0</v>
      </c>
      <c r="AE301">
        <v>1</v>
      </c>
      <c r="AF301">
        <v>0</v>
      </c>
      <c r="AG301">
        <v>1</v>
      </c>
      <c r="AH301" t="s">
        <v>125</v>
      </c>
      <c r="AI301" t="s">
        <v>4121</v>
      </c>
    </row>
    <row r="302" spans="1:35">
      <c r="A302" t="s">
        <v>2495</v>
      </c>
      <c r="B302" t="s">
        <v>2496</v>
      </c>
      <c r="C302" t="s">
        <v>51</v>
      </c>
      <c r="D302" t="s">
        <v>51</v>
      </c>
      <c r="E302" t="s">
        <v>2510</v>
      </c>
      <c r="F302" t="s">
        <v>2511</v>
      </c>
      <c r="G302" t="s">
        <v>2512</v>
      </c>
      <c r="H302">
        <v>1</v>
      </c>
      <c r="I302" t="s">
        <v>2513</v>
      </c>
      <c r="J302" t="s">
        <v>2513</v>
      </c>
      <c r="K302" t="s">
        <v>2514</v>
      </c>
      <c r="L302" t="s">
        <v>2515</v>
      </c>
      <c r="M302" t="s">
        <v>2516</v>
      </c>
      <c r="N302" t="s">
        <v>3123</v>
      </c>
      <c r="O302" t="s">
        <v>62</v>
      </c>
      <c r="P302" t="s">
        <v>61</v>
      </c>
      <c r="Q302" t="s">
        <v>62</v>
      </c>
      <c r="R302" t="s">
        <v>76</v>
      </c>
      <c r="S302" t="s">
        <v>77</v>
      </c>
      <c r="T302" t="s">
        <v>61</v>
      </c>
      <c r="U302" t="s">
        <v>2518</v>
      </c>
      <c r="V302" t="s">
        <v>72</v>
      </c>
      <c r="W302" t="s">
        <v>62</v>
      </c>
      <c r="X302" t="s">
        <v>73</v>
      </c>
      <c r="Y302" t="s">
        <v>3186</v>
      </c>
      <c r="Z302" t="s">
        <v>3455</v>
      </c>
      <c r="AA302">
        <v>1</v>
      </c>
      <c r="AB302">
        <v>0</v>
      </c>
      <c r="AC302">
        <v>0</v>
      </c>
      <c r="AD302">
        <v>0</v>
      </c>
      <c r="AE302">
        <v>1</v>
      </c>
      <c r="AF302">
        <v>0</v>
      </c>
      <c r="AG302">
        <v>0</v>
      </c>
      <c r="AH302" t="s">
        <v>77</v>
      </c>
      <c r="AI302" t="s">
        <v>76</v>
      </c>
    </row>
    <row r="303" spans="1:35">
      <c r="A303" t="s">
        <v>2495</v>
      </c>
      <c r="B303" t="s">
        <v>2496</v>
      </c>
      <c r="C303" t="s">
        <v>51</v>
      </c>
      <c r="D303" t="s">
        <v>51</v>
      </c>
      <c r="E303" t="s">
        <v>2510</v>
      </c>
      <c r="F303" t="s">
        <v>2511</v>
      </c>
      <c r="G303" t="s">
        <v>2512</v>
      </c>
      <c r="H303">
        <v>1</v>
      </c>
      <c r="I303" t="s">
        <v>2513</v>
      </c>
      <c r="J303" t="s">
        <v>2513</v>
      </c>
      <c r="K303" t="s">
        <v>2514</v>
      </c>
      <c r="L303" t="s">
        <v>2515</v>
      </c>
      <c r="M303" t="s">
        <v>2516</v>
      </c>
      <c r="N303" t="s">
        <v>3123</v>
      </c>
      <c r="O303" t="s">
        <v>62</v>
      </c>
      <c r="P303" t="s">
        <v>61</v>
      </c>
      <c r="Q303" t="s">
        <v>62</v>
      </c>
      <c r="R303" t="s">
        <v>4136</v>
      </c>
      <c r="S303" t="s">
        <v>77</v>
      </c>
      <c r="T303" t="s">
        <v>61</v>
      </c>
      <c r="U303" t="s">
        <v>2518</v>
      </c>
      <c r="V303" t="s">
        <v>72</v>
      </c>
      <c r="W303" t="s">
        <v>62</v>
      </c>
      <c r="X303" t="s">
        <v>73</v>
      </c>
      <c r="Y303" t="s">
        <v>3186</v>
      </c>
      <c r="Z303" t="s">
        <v>3455</v>
      </c>
      <c r="AA303">
        <v>1</v>
      </c>
      <c r="AB303">
        <v>0</v>
      </c>
      <c r="AC303">
        <v>0</v>
      </c>
      <c r="AD303">
        <v>0</v>
      </c>
      <c r="AE303">
        <v>1</v>
      </c>
      <c r="AF303">
        <v>0</v>
      </c>
      <c r="AG303">
        <v>0</v>
      </c>
      <c r="AH303" t="s">
        <v>77</v>
      </c>
      <c r="AI303" t="s">
        <v>2417</v>
      </c>
    </row>
    <row r="304" spans="1:35">
      <c r="A304" t="s">
        <v>2495</v>
      </c>
      <c r="B304" t="s">
        <v>2496</v>
      </c>
      <c r="C304" t="s">
        <v>114</v>
      </c>
      <c r="D304" t="s">
        <v>2694</v>
      </c>
      <c r="E304" t="s">
        <v>2535</v>
      </c>
      <c r="F304" t="s">
        <v>2536</v>
      </c>
      <c r="G304" t="s">
        <v>2537</v>
      </c>
      <c r="H304">
        <v>1</v>
      </c>
      <c r="I304" t="s">
        <v>2538</v>
      </c>
      <c r="J304" t="s">
        <v>2538</v>
      </c>
      <c r="K304" t="s">
        <v>2539</v>
      </c>
      <c r="L304" t="s">
        <v>2540</v>
      </c>
      <c r="M304" t="s">
        <v>2541</v>
      </c>
      <c r="N304" t="s">
        <v>3130</v>
      </c>
      <c r="O304" t="s">
        <v>62</v>
      </c>
      <c r="P304" t="s">
        <v>61</v>
      </c>
      <c r="Q304" t="s">
        <v>62</v>
      </c>
      <c r="R304" t="s">
        <v>76</v>
      </c>
      <c r="S304" t="s">
        <v>77</v>
      </c>
      <c r="T304" t="s">
        <v>61</v>
      </c>
      <c r="U304" t="s">
        <v>2543</v>
      </c>
      <c r="V304" t="s">
        <v>72</v>
      </c>
      <c r="W304" t="s">
        <v>62</v>
      </c>
      <c r="X304" t="s">
        <v>73</v>
      </c>
      <c r="Y304" t="s">
        <v>3186</v>
      </c>
      <c r="Z304" t="s">
        <v>3495</v>
      </c>
      <c r="AA304">
        <v>1</v>
      </c>
      <c r="AB304">
        <v>0</v>
      </c>
      <c r="AC304">
        <v>0</v>
      </c>
      <c r="AD304">
        <v>0</v>
      </c>
      <c r="AE304">
        <v>1</v>
      </c>
      <c r="AF304">
        <v>0</v>
      </c>
      <c r="AG304">
        <v>0</v>
      </c>
      <c r="AH304" t="s">
        <v>77</v>
      </c>
      <c r="AI304" t="s">
        <v>76</v>
      </c>
    </row>
    <row r="305" spans="1:35">
      <c r="A305" t="s">
        <v>2495</v>
      </c>
      <c r="B305" t="s">
        <v>2496</v>
      </c>
      <c r="C305" t="s">
        <v>149</v>
      </c>
      <c r="D305" t="s">
        <v>2704</v>
      </c>
      <c r="E305" t="s">
        <v>2549</v>
      </c>
      <c r="F305" t="s">
        <v>2550</v>
      </c>
      <c r="G305">
        <v>8.3770000000000007E+87</v>
      </c>
      <c r="H305">
        <v>2</v>
      </c>
      <c r="I305" t="s">
        <v>2552</v>
      </c>
      <c r="J305" t="s">
        <v>2562</v>
      </c>
      <c r="K305" t="s">
        <v>3135</v>
      </c>
      <c r="L305" t="s">
        <v>2555</v>
      </c>
      <c r="M305" t="s">
        <v>762</v>
      </c>
      <c r="N305" t="s">
        <v>3139</v>
      </c>
      <c r="O305" t="s">
        <v>62</v>
      </c>
      <c r="P305" t="s">
        <v>61</v>
      </c>
      <c r="Q305" t="s">
        <v>62</v>
      </c>
      <c r="R305" t="s">
        <v>76</v>
      </c>
      <c r="S305" t="s">
        <v>77</v>
      </c>
      <c r="T305" t="s">
        <v>61</v>
      </c>
      <c r="U305" t="s">
        <v>2157</v>
      </c>
      <c r="V305" t="s">
        <v>72</v>
      </c>
      <c r="W305" t="s">
        <v>62</v>
      </c>
      <c r="X305" t="s">
        <v>73</v>
      </c>
      <c r="Y305" t="s">
        <v>3186</v>
      </c>
      <c r="Z305" t="s">
        <v>3716</v>
      </c>
      <c r="AA305">
        <v>1</v>
      </c>
      <c r="AB305">
        <v>0</v>
      </c>
      <c r="AC305">
        <v>0</v>
      </c>
      <c r="AD305">
        <v>0</v>
      </c>
      <c r="AE305">
        <v>1</v>
      </c>
      <c r="AF305">
        <v>0</v>
      </c>
      <c r="AG305">
        <v>0</v>
      </c>
      <c r="AH305" t="s">
        <v>77</v>
      </c>
      <c r="AI305" t="s">
        <v>76</v>
      </c>
    </row>
    <row r="306" spans="1:35">
      <c r="A306" t="s">
        <v>2495</v>
      </c>
      <c r="B306" t="s">
        <v>2496</v>
      </c>
      <c r="C306" t="s">
        <v>149</v>
      </c>
      <c r="D306" t="s">
        <v>2704</v>
      </c>
      <c r="E306" t="s">
        <v>2568</v>
      </c>
      <c r="F306" t="s">
        <v>2569</v>
      </c>
      <c r="G306" t="s">
        <v>2570</v>
      </c>
      <c r="H306">
        <v>1</v>
      </c>
      <c r="I306" t="s">
        <v>2571</v>
      </c>
      <c r="J306" t="s">
        <v>2571</v>
      </c>
      <c r="K306" t="s">
        <v>3142</v>
      </c>
      <c r="L306" t="s">
        <v>2573</v>
      </c>
      <c r="M306" t="s">
        <v>1649</v>
      </c>
      <c r="N306" t="s">
        <v>3143</v>
      </c>
      <c r="O306" t="s">
        <v>61</v>
      </c>
      <c r="P306" t="s">
        <v>61</v>
      </c>
      <c r="Q306" t="s">
        <v>62</v>
      </c>
      <c r="R306" t="s">
        <v>76</v>
      </c>
      <c r="S306" t="s">
        <v>64</v>
      </c>
      <c r="T306" t="s">
        <v>62</v>
      </c>
      <c r="U306" t="s">
        <v>2575</v>
      </c>
      <c r="V306" t="s">
        <v>66</v>
      </c>
      <c r="W306" t="s">
        <v>62</v>
      </c>
      <c r="X306" t="s">
        <v>73</v>
      </c>
      <c r="Y306" t="s">
        <v>3186</v>
      </c>
      <c r="Z306" t="s">
        <v>3502</v>
      </c>
      <c r="AA306">
        <v>0</v>
      </c>
      <c r="AB306">
        <v>0</v>
      </c>
      <c r="AC306">
        <v>1</v>
      </c>
      <c r="AD306">
        <v>0</v>
      </c>
      <c r="AE306">
        <v>1</v>
      </c>
      <c r="AF306">
        <v>1</v>
      </c>
      <c r="AG306">
        <v>1</v>
      </c>
      <c r="AH306" t="s">
        <v>64</v>
      </c>
      <c r="AI306" t="s">
        <v>76</v>
      </c>
    </row>
    <row r="307" spans="1:35">
      <c r="A307" t="s">
        <v>2495</v>
      </c>
      <c r="B307" t="s">
        <v>2496</v>
      </c>
      <c r="C307" t="s">
        <v>149</v>
      </c>
      <c r="D307" t="s">
        <v>2704</v>
      </c>
      <c r="E307" t="s">
        <v>2568</v>
      </c>
      <c r="F307" t="s">
        <v>2569</v>
      </c>
      <c r="G307" t="s">
        <v>2570</v>
      </c>
      <c r="H307">
        <v>1</v>
      </c>
      <c r="I307" t="s">
        <v>2571</v>
      </c>
      <c r="J307" t="s">
        <v>2571</v>
      </c>
      <c r="K307" t="s">
        <v>3142</v>
      </c>
      <c r="L307" t="s">
        <v>2573</v>
      </c>
      <c r="M307" t="s">
        <v>1649</v>
      </c>
      <c r="N307" t="s">
        <v>3143</v>
      </c>
      <c r="O307" t="s">
        <v>61</v>
      </c>
      <c r="P307" t="s">
        <v>61</v>
      </c>
      <c r="Q307" t="s">
        <v>62</v>
      </c>
      <c r="R307" t="s">
        <v>4140</v>
      </c>
      <c r="S307" t="s">
        <v>64</v>
      </c>
      <c r="T307" t="s">
        <v>62</v>
      </c>
      <c r="U307" t="s">
        <v>2575</v>
      </c>
      <c r="V307" t="s">
        <v>66</v>
      </c>
      <c r="W307" t="s">
        <v>62</v>
      </c>
      <c r="X307" t="s">
        <v>73</v>
      </c>
      <c r="Y307" t="s">
        <v>3186</v>
      </c>
      <c r="Z307" t="s">
        <v>3502</v>
      </c>
      <c r="AA307">
        <v>0</v>
      </c>
      <c r="AB307">
        <v>0</v>
      </c>
      <c r="AC307">
        <v>1</v>
      </c>
      <c r="AD307">
        <v>0</v>
      </c>
      <c r="AE307">
        <v>1</v>
      </c>
      <c r="AF307">
        <v>1</v>
      </c>
      <c r="AG307">
        <v>1</v>
      </c>
      <c r="AH307" t="s">
        <v>64</v>
      </c>
      <c r="AI307" t="s">
        <v>2729</v>
      </c>
    </row>
    <row r="308" spans="1:35">
      <c r="A308" t="s">
        <v>2495</v>
      </c>
      <c r="B308" t="s">
        <v>2496</v>
      </c>
      <c r="C308" t="s">
        <v>305</v>
      </c>
      <c r="D308" t="s">
        <v>2709</v>
      </c>
      <c r="E308" t="s">
        <v>2579</v>
      </c>
      <c r="F308" t="s">
        <v>2580</v>
      </c>
      <c r="G308" t="s">
        <v>2581</v>
      </c>
      <c r="H308">
        <v>1</v>
      </c>
      <c r="I308" t="s">
        <v>2582</v>
      </c>
      <c r="J308" t="s">
        <v>2582</v>
      </c>
      <c r="K308" t="s">
        <v>2583</v>
      </c>
      <c r="L308" t="s">
        <v>2584</v>
      </c>
      <c r="M308" t="s">
        <v>2585</v>
      </c>
      <c r="N308" t="s">
        <v>3146</v>
      </c>
      <c r="O308" t="s">
        <v>62</v>
      </c>
      <c r="P308" t="s">
        <v>61</v>
      </c>
      <c r="Q308" t="s">
        <v>62</v>
      </c>
      <c r="R308" t="s">
        <v>76</v>
      </c>
      <c r="S308" t="s">
        <v>77</v>
      </c>
      <c r="T308" t="s">
        <v>61</v>
      </c>
      <c r="U308" t="s">
        <v>2157</v>
      </c>
      <c r="V308" t="s">
        <v>72</v>
      </c>
      <c r="W308" t="s">
        <v>62</v>
      </c>
      <c r="X308" t="s">
        <v>73</v>
      </c>
      <c r="Y308" t="s">
        <v>3186</v>
      </c>
      <c r="Z308" t="s">
        <v>3565</v>
      </c>
      <c r="AA308">
        <v>1</v>
      </c>
      <c r="AB308">
        <v>0</v>
      </c>
      <c r="AC308">
        <v>0</v>
      </c>
      <c r="AD308">
        <v>0</v>
      </c>
      <c r="AE308">
        <v>1</v>
      </c>
      <c r="AF308">
        <v>0</v>
      </c>
      <c r="AG308">
        <v>0</v>
      </c>
      <c r="AH308" t="s">
        <v>77</v>
      </c>
      <c r="AI308" t="s">
        <v>76</v>
      </c>
    </row>
    <row r="309" spans="1:35">
      <c r="A309" t="s">
        <v>2591</v>
      </c>
      <c r="B309" t="s">
        <v>2592</v>
      </c>
      <c r="C309" t="s">
        <v>149</v>
      </c>
      <c r="D309" t="s">
        <v>2704</v>
      </c>
      <c r="E309" t="s">
        <v>2593</v>
      </c>
      <c r="F309" t="s">
        <v>2594</v>
      </c>
      <c r="G309" t="s">
        <v>2595</v>
      </c>
      <c r="H309">
        <v>1</v>
      </c>
      <c r="I309" t="s">
        <v>2596</v>
      </c>
      <c r="J309" t="s">
        <v>2596</v>
      </c>
      <c r="K309" t="s">
        <v>3149</v>
      </c>
      <c r="L309" t="s">
        <v>2598</v>
      </c>
      <c r="M309" t="s">
        <v>591</v>
      </c>
      <c r="N309" t="s">
        <v>3150</v>
      </c>
      <c r="O309" t="s">
        <v>62</v>
      </c>
      <c r="P309" t="s">
        <v>61</v>
      </c>
      <c r="Q309" t="s">
        <v>62</v>
      </c>
      <c r="R309" t="s">
        <v>76</v>
      </c>
      <c r="S309" t="s">
        <v>77</v>
      </c>
      <c r="T309" t="s">
        <v>61</v>
      </c>
      <c r="U309" t="s">
        <v>2157</v>
      </c>
      <c r="V309" t="s">
        <v>72</v>
      </c>
      <c r="W309" t="s">
        <v>62</v>
      </c>
      <c r="X309" t="s">
        <v>73</v>
      </c>
      <c r="Y309" t="s">
        <v>3186</v>
      </c>
      <c r="Z309" t="s">
        <v>3881</v>
      </c>
      <c r="AA309">
        <v>1</v>
      </c>
      <c r="AB309">
        <v>0</v>
      </c>
      <c r="AC309">
        <v>0</v>
      </c>
      <c r="AD309">
        <v>0</v>
      </c>
      <c r="AE309">
        <v>1</v>
      </c>
      <c r="AF309">
        <v>0</v>
      </c>
      <c r="AG309">
        <v>0</v>
      </c>
      <c r="AH309" t="s">
        <v>77</v>
      </c>
      <c r="AI309" t="s">
        <v>76</v>
      </c>
    </row>
    <row r="310" spans="1:35">
      <c r="A310" t="s">
        <v>2617</v>
      </c>
      <c r="B310" t="s">
        <v>2618</v>
      </c>
      <c r="C310" t="s">
        <v>51</v>
      </c>
      <c r="D310" t="s">
        <v>51</v>
      </c>
      <c r="E310" t="s">
        <v>2619</v>
      </c>
      <c r="F310" t="s">
        <v>3157</v>
      </c>
      <c r="G310" t="s">
        <v>2621</v>
      </c>
      <c r="H310">
        <v>2</v>
      </c>
      <c r="I310" t="s">
        <v>2622</v>
      </c>
      <c r="J310" t="s">
        <v>2623</v>
      </c>
      <c r="K310" t="s">
        <v>2624</v>
      </c>
      <c r="L310" t="s">
        <v>2625</v>
      </c>
      <c r="M310" t="s">
        <v>2626</v>
      </c>
      <c r="N310" t="s">
        <v>3158</v>
      </c>
      <c r="O310" t="s">
        <v>61</v>
      </c>
      <c r="P310" t="s">
        <v>61</v>
      </c>
      <c r="Q310" t="s">
        <v>62</v>
      </c>
      <c r="R310" t="s">
        <v>76</v>
      </c>
      <c r="S310" t="s">
        <v>64</v>
      </c>
      <c r="T310" t="s">
        <v>62</v>
      </c>
      <c r="U310" t="s">
        <v>2629</v>
      </c>
      <c r="V310" t="s">
        <v>66</v>
      </c>
      <c r="W310" t="s">
        <v>62</v>
      </c>
      <c r="X310" t="s">
        <v>73</v>
      </c>
      <c r="Y310" t="s">
        <v>3186</v>
      </c>
      <c r="Z310" t="s">
        <v>3782</v>
      </c>
      <c r="AA310">
        <v>0</v>
      </c>
      <c r="AB310">
        <v>0</v>
      </c>
      <c r="AC310">
        <v>1</v>
      </c>
      <c r="AD310">
        <v>0</v>
      </c>
      <c r="AE310">
        <v>1</v>
      </c>
      <c r="AF310">
        <v>1</v>
      </c>
      <c r="AG310">
        <v>1</v>
      </c>
      <c r="AH310" t="s">
        <v>64</v>
      </c>
      <c r="AI310" t="s">
        <v>76</v>
      </c>
    </row>
    <row r="311" spans="1:35">
      <c r="A311" t="s">
        <v>2617</v>
      </c>
      <c r="B311" t="s">
        <v>2618</v>
      </c>
      <c r="C311" t="s">
        <v>51</v>
      </c>
      <c r="D311" t="s">
        <v>51</v>
      </c>
      <c r="E311" t="s">
        <v>2619</v>
      </c>
      <c r="F311" t="s">
        <v>3157</v>
      </c>
      <c r="G311" t="s">
        <v>2621</v>
      </c>
      <c r="H311">
        <v>2</v>
      </c>
      <c r="I311" t="s">
        <v>2622</v>
      </c>
      <c r="J311" t="s">
        <v>2623</v>
      </c>
      <c r="K311" t="s">
        <v>2624</v>
      </c>
      <c r="L311" t="s">
        <v>2625</v>
      </c>
      <c r="M311" t="s">
        <v>2626</v>
      </c>
      <c r="N311" t="s">
        <v>3158</v>
      </c>
      <c r="O311" t="s">
        <v>61</v>
      </c>
      <c r="P311" t="s">
        <v>61</v>
      </c>
      <c r="Q311" t="s">
        <v>62</v>
      </c>
      <c r="R311" t="s">
        <v>4136</v>
      </c>
      <c r="S311" t="s">
        <v>64</v>
      </c>
      <c r="T311" t="s">
        <v>62</v>
      </c>
      <c r="U311" t="s">
        <v>2629</v>
      </c>
      <c r="V311" t="s">
        <v>66</v>
      </c>
      <c r="W311" t="s">
        <v>62</v>
      </c>
      <c r="X311" t="s">
        <v>73</v>
      </c>
      <c r="Y311" t="s">
        <v>3186</v>
      </c>
      <c r="Z311" t="s">
        <v>3782</v>
      </c>
      <c r="AA311">
        <v>0</v>
      </c>
      <c r="AB311">
        <v>0</v>
      </c>
      <c r="AC311">
        <v>1</v>
      </c>
      <c r="AD311">
        <v>0</v>
      </c>
      <c r="AE311">
        <v>1</v>
      </c>
      <c r="AF311">
        <v>1</v>
      </c>
      <c r="AG311">
        <v>1</v>
      </c>
      <c r="AH311" t="s">
        <v>64</v>
      </c>
      <c r="AI311" t="s">
        <v>2417</v>
      </c>
    </row>
    <row r="312" spans="1:35">
      <c r="A312" t="s">
        <v>2617</v>
      </c>
      <c r="B312" t="s">
        <v>2618</v>
      </c>
      <c r="C312" t="s">
        <v>51</v>
      </c>
      <c r="D312" t="s">
        <v>51</v>
      </c>
      <c r="E312" t="s">
        <v>2619</v>
      </c>
      <c r="F312" t="s">
        <v>3157</v>
      </c>
      <c r="G312" t="s">
        <v>2621</v>
      </c>
      <c r="H312">
        <v>2</v>
      </c>
      <c r="I312" t="s">
        <v>2622</v>
      </c>
      <c r="J312" t="s">
        <v>2623</v>
      </c>
      <c r="K312" t="s">
        <v>2624</v>
      </c>
      <c r="L312" t="s">
        <v>2625</v>
      </c>
      <c r="M312" t="s">
        <v>2626</v>
      </c>
      <c r="N312" t="s">
        <v>3158</v>
      </c>
      <c r="O312" t="s">
        <v>61</v>
      </c>
      <c r="P312" t="s">
        <v>61</v>
      </c>
      <c r="Q312" t="s">
        <v>62</v>
      </c>
      <c r="R312" t="s">
        <v>4140</v>
      </c>
      <c r="S312" t="s">
        <v>64</v>
      </c>
      <c r="T312" t="s">
        <v>62</v>
      </c>
      <c r="U312" t="s">
        <v>2629</v>
      </c>
      <c r="V312" t="s">
        <v>66</v>
      </c>
      <c r="W312" t="s">
        <v>62</v>
      </c>
      <c r="X312" t="s">
        <v>73</v>
      </c>
      <c r="Y312" t="s">
        <v>3186</v>
      </c>
      <c r="Z312" t="s">
        <v>3782</v>
      </c>
      <c r="AA312">
        <v>0</v>
      </c>
      <c r="AB312">
        <v>0</v>
      </c>
      <c r="AC312">
        <v>1</v>
      </c>
      <c r="AD312">
        <v>0</v>
      </c>
      <c r="AE312">
        <v>1</v>
      </c>
      <c r="AF312">
        <v>1</v>
      </c>
      <c r="AG312">
        <v>1</v>
      </c>
      <c r="AH312" t="s">
        <v>64</v>
      </c>
      <c r="AI312" t="s">
        <v>2729</v>
      </c>
    </row>
    <row r="313" spans="1:35">
      <c r="A313" t="s">
        <v>2617</v>
      </c>
      <c r="B313" t="s">
        <v>2618</v>
      </c>
      <c r="C313" t="s">
        <v>51</v>
      </c>
      <c r="D313" t="s">
        <v>51</v>
      </c>
      <c r="E313" t="s">
        <v>2619</v>
      </c>
      <c r="F313" t="s">
        <v>3157</v>
      </c>
      <c r="G313" t="s">
        <v>2621</v>
      </c>
      <c r="H313">
        <v>2</v>
      </c>
      <c r="I313" t="s">
        <v>2622</v>
      </c>
      <c r="J313" t="s">
        <v>2636</v>
      </c>
      <c r="K313" t="s">
        <v>2624</v>
      </c>
      <c r="L313" t="s">
        <v>2625</v>
      </c>
      <c r="M313" t="s">
        <v>2637</v>
      </c>
      <c r="N313" t="s">
        <v>3163</v>
      </c>
      <c r="O313" t="s">
        <v>62</v>
      </c>
      <c r="P313" t="s">
        <v>61</v>
      </c>
      <c r="Q313" t="s">
        <v>62</v>
      </c>
      <c r="R313" t="s">
        <v>76</v>
      </c>
      <c r="S313" t="s">
        <v>77</v>
      </c>
      <c r="T313" t="s">
        <v>61</v>
      </c>
      <c r="U313" t="s">
        <v>2157</v>
      </c>
      <c r="V313" t="s">
        <v>72</v>
      </c>
      <c r="W313" t="s">
        <v>62</v>
      </c>
      <c r="X313" t="s">
        <v>73</v>
      </c>
      <c r="Y313" t="s">
        <v>3186</v>
      </c>
      <c r="Z313" t="s">
        <v>3779</v>
      </c>
      <c r="AA313">
        <v>1</v>
      </c>
      <c r="AB313">
        <v>0</v>
      </c>
      <c r="AC313">
        <v>0</v>
      </c>
      <c r="AD313">
        <v>0</v>
      </c>
      <c r="AE313">
        <v>1</v>
      </c>
      <c r="AF313">
        <v>0</v>
      </c>
      <c r="AG313">
        <v>0</v>
      </c>
      <c r="AH313" t="s">
        <v>77</v>
      </c>
      <c r="AI313" t="s">
        <v>76</v>
      </c>
    </row>
    <row r="314" spans="1:35">
      <c r="A314" t="s">
        <v>2617</v>
      </c>
      <c r="B314" t="s">
        <v>2618</v>
      </c>
      <c r="C314" t="s">
        <v>149</v>
      </c>
      <c r="D314" t="s">
        <v>2704</v>
      </c>
      <c r="E314" t="s">
        <v>2644</v>
      </c>
      <c r="F314" t="s">
        <v>2645</v>
      </c>
      <c r="G314" t="s">
        <v>2646</v>
      </c>
      <c r="H314">
        <v>1</v>
      </c>
      <c r="I314" t="s">
        <v>2647</v>
      </c>
      <c r="J314" t="s">
        <v>2647</v>
      </c>
      <c r="K314" t="s">
        <v>2648</v>
      </c>
      <c r="L314" t="s">
        <v>2649</v>
      </c>
      <c r="M314" t="s">
        <v>2637</v>
      </c>
      <c r="N314" t="s">
        <v>3167</v>
      </c>
      <c r="O314" t="s">
        <v>62</v>
      </c>
      <c r="P314" t="s">
        <v>61</v>
      </c>
      <c r="Q314" t="s">
        <v>62</v>
      </c>
      <c r="R314" t="s">
        <v>76</v>
      </c>
      <c r="S314" t="s">
        <v>77</v>
      </c>
      <c r="T314" t="s">
        <v>61</v>
      </c>
      <c r="U314" t="s">
        <v>2157</v>
      </c>
      <c r="V314" t="s">
        <v>72</v>
      </c>
      <c r="W314" t="s">
        <v>62</v>
      </c>
      <c r="X314" t="s">
        <v>73</v>
      </c>
      <c r="Y314" t="s">
        <v>3186</v>
      </c>
      <c r="Z314" t="s">
        <v>3574</v>
      </c>
      <c r="AA314">
        <v>1</v>
      </c>
      <c r="AB314">
        <v>0</v>
      </c>
      <c r="AC314">
        <v>0</v>
      </c>
      <c r="AD314">
        <v>0</v>
      </c>
      <c r="AE314">
        <v>1</v>
      </c>
      <c r="AF314">
        <v>0</v>
      </c>
      <c r="AG314">
        <v>0</v>
      </c>
      <c r="AH314" t="s">
        <v>77</v>
      </c>
      <c r="AI314" t="s">
        <v>76</v>
      </c>
    </row>
    <row r="315" spans="1:35">
      <c r="A315" t="s">
        <v>2617</v>
      </c>
      <c r="B315" t="s">
        <v>2618</v>
      </c>
      <c r="C315" t="s">
        <v>149</v>
      </c>
      <c r="D315" t="s">
        <v>2704</v>
      </c>
      <c r="E315" t="s">
        <v>2654</v>
      </c>
      <c r="F315" t="s">
        <v>2655</v>
      </c>
      <c r="G315" t="s">
        <v>2656</v>
      </c>
      <c r="H315">
        <v>1</v>
      </c>
      <c r="I315" t="s">
        <v>2657</v>
      </c>
      <c r="J315" t="s">
        <v>2657</v>
      </c>
      <c r="K315" t="s">
        <v>4063</v>
      </c>
      <c r="L315" t="s">
        <v>2659</v>
      </c>
      <c r="M315" t="s">
        <v>2660</v>
      </c>
      <c r="N315" t="s">
        <v>3171</v>
      </c>
      <c r="O315" t="s">
        <v>62</v>
      </c>
      <c r="P315" t="s">
        <v>61</v>
      </c>
      <c r="Q315" t="s">
        <v>62</v>
      </c>
      <c r="R315" t="s">
        <v>76</v>
      </c>
      <c r="S315" t="s">
        <v>77</v>
      </c>
      <c r="T315" t="s">
        <v>61</v>
      </c>
      <c r="U315" t="s">
        <v>4064</v>
      </c>
      <c r="V315" t="s">
        <v>72</v>
      </c>
      <c r="W315" t="s">
        <v>62</v>
      </c>
      <c r="X315" t="s">
        <v>73</v>
      </c>
      <c r="Y315" t="s">
        <v>3186</v>
      </c>
      <c r="Z315" t="s">
        <v>3634</v>
      </c>
      <c r="AA315">
        <v>1</v>
      </c>
      <c r="AB315">
        <v>0</v>
      </c>
      <c r="AC315">
        <v>0</v>
      </c>
      <c r="AD315">
        <v>0</v>
      </c>
      <c r="AE315">
        <v>1</v>
      </c>
      <c r="AF315">
        <v>0</v>
      </c>
      <c r="AG315">
        <v>0</v>
      </c>
      <c r="AH315" t="s">
        <v>77</v>
      </c>
      <c r="AI315" t="s">
        <v>76</v>
      </c>
    </row>
    <row r="316" spans="1:35">
      <c r="A316" t="s">
        <v>49</v>
      </c>
      <c r="B316" t="s">
        <v>79</v>
      </c>
      <c r="C316" t="s">
        <v>51</v>
      </c>
      <c r="D316" t="s">
        <v>51</v>
      </c>
      <c r="E316" t="s">
        <v>52</v>
      </c>
      <c r="F316" t="s">
        <v>2670</v>
      </c>
      <c r="G316" t="s">
        <v>54</v>
      </c>
      <c r="H316">
        <v>1</v>
      </c>
      <c r="I316" t="s">
        <v>55</v>
      </c>
      <c r="J316" t="s">
        <v>55</v>
      </c>
      <c r="K316" t="s">
        <v>57</v>
      </c>
      <c r="L316" t="s">
        <v>58</v>
      </c>
      <c r="M316" t="s">
        <v>68</v>
      </c>
      <c r="N316" t="s">
        <v>69</v>
      </c>
      <c r="O316" t="s">
        <v>62</v>
      </c>
      <c r="P316" t="s">
        <v>61</v>
      </c>
      <c r="Q316" t="s">
        <v>62</v>
      </c>
      <c r="R316" t="s">
        <v>76</v>
      </c>
      <c r="S316" t="s">
        <v>64</v>
      </c>
      <c r="T316" t="s">
        <v>61</v>
      </c>
      <c r="U316" t="s">
        <v>71</v>
      </c>
      <c r="V316" t="s">
        <v>72</v>
      </c>
      <c r="W316" t="s">
        <v>62</v>
      </c>
      <c r="X316" t="s">
        <v>73</v>
      </c>
      <c r="Y316" t="s">
        <v>3187</v>
      </c>
      <c r="Z316" t="s">
        <v>3683</v>
      </c>
      <c r="AA316">
        <v>1</v>
      </c>
      <c r="AB316">
        <v>0</v>
      </c>
      <c r="AC316">
        <v>0</v>
      </c>
      <c r="AD316">
        <v>0</v>
      </c>
      <c r="AE316">
        <v>1</v>
      </c>
      <c r="AF316">
        <v>0</v>
      </c>
      <c r="AG316">
        <v>1</v>
      </c>
      <c r="AH316" t="s">
        <v>64</v>
      </c>
      <c r="AI316" t="s">
        <v>76</v>
      </c>
    </row>
    <row r="317" spans="1:35">
      <c r="A317" t="s">
        <v>49</v>
      </c>
      <c r="B317" t="s">
        <v>79</v>
      </c>
      <c r="C317" t="s">
        <v>51</v>
      </c>
      <c r="D317" t="s">
        <v>51</v>
      </c>
      <c r="E317" t="s">
        <v>52</v>
      </c>
      <c r="F317" t="s">
        <v>2670</v>
      </c>
      <c r="G317" t="s">
        <v>54</v>
      </c>
      <c r="H317">
        <v>1</v>
      </c>
      <c r="I317" t="s">
        <v>55</v>
      </c>
      <c r="J317" t="s">
        <v>55</v>
      </c>
      <c r="K317" t="s">
        <v>57</v>
      </c>
      <c r="L317" t="s">
        <v>58</v>
      </c>
      <c r="M317" t="s">
        <v>68</v>
      </c>
      <c r="N317" t="s">
        <v>69</v>
      </c>
      <c r="O317" t="s">
        <v>62</v>
      </c>
      <c r="P317" t="s">
        <v>61</v>
      </c>
      <c r="Q317" t="s">
        <v>62</v>
      </c>
      <c r="R317" t="s">
        <v>4133</v>
      </c>
      <c r="S317" t="s">
        <v>64</v>
      </c>
      <c r="T317" t="s">
        <v>61</v>
      </c>
      <c r="U317" t="s">
        <v>71</v>
      </c>
      <c r="V317" t="s">
        <v>72</v>
      </c>
      <c r="W317" t="s">
        <v>62</v>
      </c>
      <c r="X317" t="s">
        <v>73</v>
      </c>
      <c r="Y317" t="s">
        <v>3187</v>
      </c>
      <c r="Z317" t="s">
        <v>3683</v>
      </c>
      <c r="AA317">
        <v>1</v>
      </c>
      <c r="AB317">
        <v>0</v>
      </c>
      <c r="AC317">
        <v>0</v>
      </c>
      <c r="AD317">
        <v>0</v>
      </c>
      <c r="AE317">
        <v>1</v>
      </c>
      <c r="AF317">
        <v>0</v>
      </c>
      <c r="AG317">
        <v>1</v>
      </c>
      <c r="AH317" t="s">
        <v>64</v>
      </c>
      <c r="AI317" t="s">
        <v>4119</v>
      </c>
    </row>
    <row r="318" spans="1:35">
      <c r="A318" t="s">
        <v>49</v>
      </c>
      <c r="B318" t="s">
        <v>79</v>
      </c>
      <c r="C318" t="s">
        <v>80</v>
      </c>
      <c r="D318" t="s">
        <v>80</v>
      </c>
      <c r="E318" t="s">
        <v>81</v>
      </c>
      <c r="F318" t="s">
        <v>82</v>
      </c>
      <c r="G318" t="s">
        <v>2680</v>
      </c>
      <c r="H318">
        <v>1</v>
      </c>
      <c r="I318" t="s">
        <v>84</v>
      </c>
      <c r="J318" t="s">
        <v>84</v>
      </c>
      <c r="K318" t="s">
        <v>85</v>
      </c>
      <c r="L318" t="s">
        <v>86</v>
      </c>
      <c r="M318" t="s">
        <v>90</v>
      </c>
      <c r="N318" t="s">
        <v>91</v>
      </c>
      <c r="O318" t="s">
        <v>62</v>
      </c>
      <c r="P318" t="s">
        <v>61</v>
      </c>
      <c r="Q318" t="s">
        <v>62</v>
      </c>
      <c r="R318" t="s">
        <v>76</v>
      </c>
      <c r="S318" t="s">
        <v>77</v>
      </c>
      <c r="T318" t="s">
        <v>61</v>
      </c>
      <c r="U318" t="s">
        <v>89</v>
      </c>
      <c r="V318" t="s">
        <v>72</v>
      </c>
      <c r="W318" t="s">
        <v>62</v>
      </c>
      <c r="X318" t="s">
        <v>73</v>
      </c>
      <c r="Y318" t="s">
        <v>3187</v>
      </c>
      <c r="Z318" t="s">
        <v>3536</v>
      </c>
      <c r="AA318">
        <v>1</v>
      </c>
      <c r="AB318">
        <v>0</v>
      </c>
      <c r="AC318">
        <v>0</v>
      </c>
      <c r="AD318">
        <v>0</v>
      </c>
      <c r="AE318">
        <v>1</v>
      </c>
      <c r="AF318">
        <v>0</v>
      </c>
      <c r="AG318">
        <v>0</v>
      </c>
      <c r="AH318" t="s">
        <v>77</v>
      </c>
      <c r="AI318" t="s">
        <v>76</v>
      </c>
    </row>
    <row r="319" spans="1:35">
      <c r="A319" t="s">
        <v>49</v>
      </c>
      <c r="B319" t="s">
        <v>79</v>
      </c>
      <c r="C319" t="s">
        <v>80</v>
      </c>
      <c r="D319" t="s">
        <v>80</v>
      </c>
      <c r="E319" t="s">
        <v>94</v>
      </c>
      <c r="F319" t="s">
        <v>2686</v>
      </c>
      <c r="G319" t="s">
        <v>2687</v>
      </c>
      <c r="H319">
        <v>1</v>
      </c>
      <c r="I319" t="s">
        <v>97</v>
      </c>
      <c r="J319" t="s">
        <v>97</v>
      </c>
      <c r="K319" t="s">
        <v>98</v>
      </c>
      <c r="L319" t="s">
        <v>99</v>
      </c>
      <c r="M319" t="s">
        <v>106</v>
      </c>
      <c r="N319" t="s">
        <v>107</v>
      </c>
      <c r="O319" t="s">
        <v>61</v>
      </c>
      <c r="P319" t="s">
        <v>61</v>
      </c>
      <c r="Q319" t="s">
        <v>62</v>
      </c>
      <c r="R319" t="s">
        <v>4119</v>
      </c>
      <c r="S319" t="s">
        <v>64</v>
      </c>
      <c r="T319" t="s">
        <v>62</v>
      </c>
      <c r="U319" t="s">
        <v>109</v>
      </c>
      <c r="V319" t="s">
        <v>66</v>
      </c>
      <c r="W319" t="s">
        <v>61</v>
      </c>
      <c r="X319" t="s">
        <v>110</v>
      </c>
      <c r="Y319" t="s">
        <v>3187</v>
      </c>
      <c r="Z319" t="s">
        <v>3722</v>
      </c>
      <c r="AA319">
        <v>0</v>
      </c>
      <c r="AB319">
        <v>0</v>
      </c>
      <c r="AC319">
        <v>1</v>
      </c>
      <c r="AD319">
        <v>0</v>
      </c>
      <c r="AE319">
        <v>1</v>
      </c>
      <c r="AF319">
        <v>1</v>
      </c>
      <c r="AG319">
        <v>1</v>
      </c>
      <c r="AH319" t="s">
        <v>64</v>
      </c>
      <c r="AI319" t="s">
        <v>4119</v>
      </c>
    </row>
    <row r="320" spans="1:35">
      <c r="A320" t="s">
        <v>49</v>
      </c>
      <c r="B320" t="s">
        <v>79</v>
      </c>
      <c r="C320" t="s">
        <v>80</v>
      </c>
      <c r="D320" t="s">
        <v>80</v>
      </c>
      <c r="E320" t="s">
        <v>94</v>
      </c>
      <c r="F320" t="s">
        <v>2686</v>
      </c>
      <c r="G320" t="s">
        <v>2687</v>
      </c>
      <c r="H320">
        <v>1</v>
      </c>
      <c r="I320" t="s">
        <v>97</v>
      </c>
      <c r="J320" t="s">
        <v>97</v>
      </c>
      <c r="K320" t="s">
        <v>98</v>
      </c>
      <c r="L320" t="s">
        <v>99</v>
      </c>
      <c r="M320" t="s">
        <v>106</v>
      </c>
      <c r="N320" t="s">
        <v>107</v>
      </c>
      <c r="O320" t="s">
        <v>61</v>
      </c>
      <c r="P320" t="s">
        <v>61</v>
      </c>
      <c r="Q320" t="s">
        <v>62</v>
      </c>
      <c r="R320" t="s">
        <v>4139</v>
      </c>
      <c r="S320" t="s">
        <v>64</v>
      </c>
      <c r="T320" t="s">
        <v>62</v>
      </c>
      <c r="U320" t="s">
        <v>109</v>
      </c>
      <c r="V320" t="s">
        <v>66</v>
      </c>
      <c r="W320" t="s">
        <v>61</v>
      </c>
      <c r="X320" t="s">
        <v>110</v>
      </c>
      <c r="Y320" t="s">
        <v>3187</v>
      </c>
      <c r="Z320" t="s">
        <v>3722</v>
      </c>
      <c r="AA320">
        <v>0</v>
      </c>
      <c r="AB320">
        <v>0</v>
      </c>
      <c r="AC320">
        <v>1</v>
      </c>
      <c r="AD320">
        <v>0</v>
      </c>
      <c r="AE320">
        <v>1</v>
      </c>
      <c r="AF320">
        <v>1</v>
      </c>
      <c r="AG320">
        <v>1</v>
      </c>
      <c r="AH320" t="s">
        <v>64</v>
      </c>
      <c r="AI320" t="s">
        <v>4121</v>
      </c>
    </row>
    <row r="321" spans="1:35">
      <c r="A321" t="s">
        <v>49</v>
      </c>
      <c r="B321" t="s">
        <v>79</v>
      </c>
      <c r="C321" t="s">
        <v>80</v>
      </c>
      <c r="D321" t="s">
        <v>80</v>
      </c>
      <c r="E321" t="s">
        <v>94</v>
      </c>
      <c r="F321" t="s">
        <v>2686</v>
      </c>
      <c r="G321" t="s">
        <v>2687</v>
      </c>
      <c r="H321">
        <v>1</v>
      </c>
      <c r="I321" t="s">
        <v>97</v>
      </c>
      <c r="J321" t="s">
        <v>97</v>
      </c>
      <c r="K321" t="s">
        <v>98</v>
      </c>
      <c r="L321" t="s">
        <v>99</v>
      </c>
      <c r="M321" t="s">
        <v>106</v>
      </c>
      <c r="N321" t="s">
        <v>107</v>
      </c>
      <c r="O321" t="s">
        <v>61</v>
      </c>
      <c r="P321" t="s">
        <v>61</v>
      </c>
      <c r="Q321" t="s">
        <v>62</v>
      </c>
      <c r="R321" t="s">
        <v>4137</v>
      </c>
      <c r="S321" t="s">
        <v>64</v>
      </c>
      <c r="T321" t="s">
        <v>62</v>
      </c>
      <c r="U321" t="s">
        <v>109</v>
      </c>
      <c r="V321" t="s">
        <v>66</v>
      </c>
      <c r="W321" t="s">
        <v>61</v>
      </c>
      <c r="X321" t="s">
        <v>110</v>
      </c>
      <c r="Y321" t="s">
        <v>3187</v>
      </c>
      <c r="Z321" t="s">
        <v>3722</v>
      </c>
      <c r="AA321">
        <v>0</v>
      </c>
      <c r="AB321">
        <v>0</v>
      </c>
      <c r="AC321">
        <v>1</v>
      </c>
      <c r="AD321">
        <v>0</v>
      </c>
      <c r="AE321">
        <v>1</v>
      </c>
      <c r="AF321">
        <v>1</v>
      </c>
      <c r="AG321">
        <v>1</v>
      </c>
      <c r="AH321" t="s">
        <v>64</v>
      </c>
      <c r="AI321" t="s">
        <v>4022</v>
      </c>
    </row>
    <row r="322" spans="1:35">
      <c r="A322" t="s">
        <v>49</v>
      </c>
      <c r="B322" t="s">
        <v>79</v>
      </c>
      <c r="C322" t="s">
        <v>80</v>
      </c>
      <c r="D322" t="s">
        <v>80</v>
      </c>
      <c r="E322" t="s">
        <v>94</v>
      </c>
      <c r="F322" t="s">
        <v>2686</v>
      </c>
      <c r="G322" t="s">
        <v>2687</v>
      </c>
      <c r="H322">
        <v>1</v>
      </c>
      <c r="I322" t="s">
        <v>97</v>
      </c>
      <c r="J322" t="s">
        <v>97</v>
      </c>
      <c r="K322" t="s">
        <v>98</v>
      </c>
      <c r="L322" t="s">
        <v>99</v>
      </c>
      <c r="M322" t="s">
        <v>106</v>
      </c>
      <c r="N322" t="s">
        <v>107</v>
      </c>
      <c r="O322" t="s">
        <v>61</v>
      </c>
      <c r="P322" t="s">
        <v>61</v>
      </c>
      <c r="Q322" t="s">
        <v>62</v>
      </c>
      <c r="R322" t="s">
        <v>4134</v>
      </c>
      <c r="S322" t="s">
        <v>64</v>
      </c>
      <c r="T322" t="s">
        <v>62</v>
      </c>
      <c r="U322" t="s">
        <v>109</v>
      </c>
      <c r="V322" t="s">
        <v>66</v>
      </c>
      <c r="W322" t="s">
        <v>61</v>
      </c>
      <c r="X322" t="s">
        <v>110</v>
      </c>
      <c r="Y322" t="s">
        <v>3187</v>
      </c>
      <c r="Z322" t="s">
        <v>3722</v>
      </c>
      <c r="AA322">
        <v>0</v>
      </c>
      <c r="AB322">
        <v>0</v>
      </c>
      <c r="AC322">
        <v>1</v>
      </c>
      <c r="AD322">
        <v>0</v>
      </c>
      <c r="AE322">
        <v>1</v>
      </c>
      <c r="AF322">
        <v>1</v>
      </c>
      <c r="AG322">
        <v>1</v>
      </c>
      <c r="AH322" t="s">
        <v>64</v>
      </c>
      <c r="AI322" t="s">
        <v>4120</v>
      </c>
    </row>
    <row r="323" spans="1:35">
      <c r="A323" t="s">
        <v>49</v>
      </c>
      <c r="B323" t="s">
        <v>79</v>
      </c>
      <c r="C323" t="s">
        <v>114</v>
      </c>
      <c r="D323" t="s">
        <v>2694</v>
      </c>
      <c r="E323" t="s">
        <v>115</v>
      </c>
      <c r="F323" t="s">
        <v>2695</v>
      </c>
      <c r="G323" t="s">
        <v>2696</v>
      </c>
      <c r="H323">
        <v>3</v>
      </c>
      <c r="I323" t="s">
        <v>118</v>
      </c>
      <c r="J323" t="s">
        <v>119</v>
      </c>
      <c r="K323" t="s">
        <v>120</v>
      </c>
      <c r="L323" t="s">
        <v>121</v>
      </c>
      <c r="M323" t="s">
        <v>127</v>
      </c>
      <c r="N323" t="s">
        <v>128</v>
      </c>
      <c r="O323" t="s">
        <v>62</v>
      </c>
      <c r="P323" t="s">
        <v>61</v>
      </c>
      <c r="Q323" t="s">
        <v>62</v>
      </c>
      <c r="R323" t="s">
        <v>76</v>
      </c>
      <c r="S323" t="s">
        <v>77</v>
      </c>
      <c r="T323" t="s">
        <v>61</v>
      </c>
      <c r="U323" t="s">
        <v>89</v>
      </c>
      <c r="V323" t="s">
        <v>72</v>
      </c>
      <c r="W323" t="s">
        <v>62</v>
      </c>
      <c r="X323" t="s">
        <v>73</v>
      </c>
      <c r="Y323" t="s">
        <v>3187</v>
      </c>
      <c r="Z323" t="s">
        <v>3612</v>
      </c>
      <c r="AA323">
        <v>1</v>
      </c>
      <c r="AB323">
        <v>0</v>
      </c>
      <c r="AC323">
        <v>0</v>
      </c>
      <c r="AD323">
        <v>0</v>
      </c>
      <c r="AE323">
        <v>1</v>
      </c>
      <c r="AF323">
        <v>0</v>
      </c>
      <c r="AG323">
        <v>0</v>
      </c>
      <c r="AH323" t="s">
        <v>77</v>
      </c>
      <c r="AI323" t="s">
        <v>76</v>
      </c>
    </row>
    <row r="324" spans="1:35">
      <c r="A324" t="s">
        <v>49</v>
      </c>
      <c r="B324" t="s">
        <v>79</v>
      </c>
      <c r="C324" t="s">
        <v>114</v>
      </c>
      <c r="D324" t="s">
        <v>2694</v>
      </c>
      <c r="E324" t="s">
        <v>115</v>
      </c>
      <c r="F324" t="s">
        <v>2695</v>
      </c>
      <c r="G324" t="s">
        <v>2696</v>
      </c>
      <c r="H324">
        <v>3</v>
      </c>
      <c r="I324" t="s">
        <v>118</v>
      </c>
      <c r="J324" t="s">
        <v>131</v>
      </c>
      <c r="K324" t="s">
        <v>120</v>
      </c>
      <c r="L324" t="s">
        <v>121</v>
      </c>
      <c r="M324" t="s">
        <v>134</v>
      </c>
      <c r="N324" t="s">
        <v>135</v>
      </c>
      <c r="O324" t="s">
        <v>62</v>
      </c>
      <c r="P324" t="s">
        <v>61</v>
      </c>
      <c r="Q324" t="s">
        <v>62</v>
      </c>
      <c r="R324" t="s">
        <v>76</v>
      </c>
      <c r="S324" t="s">
        <v>77</v>
      </c>
      <c r="T324" t="s">
        <v>61</v>
      </c>
      <c r="U324" t="s">
        <v>89</v>
      </c>
      <c r="V324" t="s">
        <v>72</v>
      </c>
      <c r="W324" t="s">
        <v>62</v>
      </c>
      <c r="X324" t="s">
        <v>73</v>
      </c>
      <c r="Y324" t="s">
        <v>3187</v>
      </c>
      <c r="Z324" t="s">
        <v>3613</v>
      </c>
      <c r="AA324">
        <v>1</v>
      </c>
      <c r="AB324">
        <v>0</v>
      </c>
      <c r="AC324">
        <v>0</v>
      </c>
      <c r="AD324">
        <v>0</v>
      </c>
      <c r="AE324">
        <v>1</v>
      </c>
      <c r="AF324">
        <v>0</v>
      </c>
      <c r="AG324">
        <v>0</v>
      </c>
      <c r="AH324" t="s">
        <v>77</v>
      </c>
      <c r="AI324" t="s">
        <v>76</v>
      </c>
    </row>
    <row r="325" spans="1:35">
      <c r="A325" t="s">
        <v>49</v>
      </c>
      <c r="B325" t="s">
        <v>79</v>
      </c>
      <c r="C325" t="s">
        <v>114</v>
      </c>
      <c r="D325" t="s">
        <v>2694</v>
      </c>
      <c r="E325" t="s">
        <v>115</v>
      </c>
      <c r="F325" t="s">
        <v>2695</v>
      </c>
      <c r="G325" t="s">
        <v>2696</v>
      </c>
      <c r="H325">
        <v>3</v>
      </c>
      <c r="I325" t="s">
        <v>118</v>
      </c>
      <c r="J325" t="s">
        <v>140</v>
      </c>
      <c r="K325" t="s">
        <v>120</v>
      </c>
      <c r="L325" t="s">
        <v>121</v>
      </c>
      <c r="M325" t="s">
        <v>143</v>
      </c>
      <c r="N325" t="s">
        <v>144</v>
      </c>
      <c r="O325" t="s">
        <v>62</v>
      </c>
      <c r="P325" t="s">
        <v>61</v>
      </c>
      <c r="Q325" t="s">
        <v>62</v>
      </c>
      <c r="R325" t="s">
        <v>76</v>
      </c>
      <c r="S325" t="s">
        <v>64</v>
      </c>
      <c r="T325" t="s">
        <v>61</v>
      </c>
      <c r="U325" t="s">
        <v>146</v>
      </c>
      <c r="V325" t="s">
        <v>72</v>
      </c>
      <c r="W325" t="s">
        <v>62</v>
      </c>
      <c r="X325" t="s">
        <v>73</v>
      </c>
      <c r="Y325" t="s">
        <v>3187</v>
      </c>
      <c r="Z325" t="s">
        <v>3614</v>
      </c>
      <c r="AA325">
        <v>1</v>
      </c>
      <c r="AB325">
        <v>0</v>
      </c>
      <c r="AC325">
        <v>0</v>
      </c>
      <c r="AD325">
        <v>0</v>
      </c>
      <c r="AE325">
        <v>1</v>
      </c>
      <c r="AF325">
        <v>0</v>
      </c>
      <c r="AG325">
        <v>1</v>
      </c>
      <c r="AH325" t="s">
        <v>64</v>
      </c>
      <c r="AI325" t="s">
        <v>76</v>
      </c>
    </row>
    <row r="326" spans="1:35">
      <c r="A326" t="s">
        <v>49</v>
      </c>
      <c r="B326" t="s">
        <v>79</v>
      </c>
      <c r="C326" t="s">
        <v>114</v>
      </c>
      <c r="D326" t="s">
        <v>2694</v>
      </c>
      <c r="E326" t="s">
        <v>115</v>
      </c>
      <c r="F326" t="s">
        <v>2695</v>
      </c>
      <c r="G326" t="s">
        <v>2696</v>
      </c>
      <c r="H326">
        <v>3</v>
      </c>
      <c r="I326" t="s">
        <v>118</v>
      </c>
      <c r="J326" t="s">
        <v>140</v>
      </c>
      <c r="K326" t="s">
        <v>120</v>
      </c>
      <c r="L326" t="s">
        <v>121</v>
      </c>
      <c r="M326" t="s">
        <v>143</v>
      </c>
      <c r="N326" t="s">
        <v>144</v>
      </c>
      <c r="O326" t="s">
        <v>62</v>
      </c>
      <c r="P326" t="s">
        <v>61</v>
      </c>
      <c r="Q326" t="s">
        <v>62</v>
      </c>
      <c r="R326" t="s">
        <v>4140</v>
      </c>
      <c r="S326" t="s">
        <v>64</v>
      </c>
      <c r="T326" t="s">
        <v>61</v>
      </c>
      <c r="U326" t="s">
        <v>146</v>
      </c>
      <c r="V326" t="s">
        <v>72</v>
      </c>
      <c r="W326" t="s">
        <v>62</v>
      </c>
      <c r="X326" t="s">
        <v>73</v>
      </c>
      <c r="Y326" t="s">
        <v>3187</v>
      </c>
      <c r="Z326" t="s">
        <v>3614</v>
      </c>
      <c r="AA326">
        <v>1</v>
      </c>
      <c r="AB326">
        <v>0</v>
      </c>
      <c r="AC326">
        <v>0</v>
      </c>
      <c r="AD326">
        <v>0</v>
      </c>
      <c r="AE326">
        <v>1</v>
      </c>
      <c r="AF326">
        <v>0</v>
      </c>
      <c r="AG326">
        <v>1</v>
      </c>
      <c r="AH326" t="s">
        <v>64</v>
      </c>
      <c r="AI326" t="s">
        <v>2729</v>
      </c>
    </row>
    <row r="327" spans="1:35">
      <c r="A327" t="s">
        <v>49</v>
      </c>
      <c r="B327" t="s">
        <v>79</v>
      </c>
      <c r="C327" t="s">
        <v>114</v>
      </c>
      <c r="D327" t="s">
        <v>2694</v>
      </c>
      <c r="E327" t="s">
        <v>115</v>
      </c>
      <c r="F327" t="s">
        <v>2695</v>
      </c>
      <c r="G327" t="s">
        <v>2696</v>
      </c>
      <c r="H327">
        <v>3</v>
      </c>
      <c r="I327" t="s">
        <v>118</v>
      </c>
      <c r="J327" t="s">
        <v>140</v>
      </c>
      <c r="K327" t="s">
        <v>120</v>
      </c>
      <c r="L327" t="s">
        <v>121</v>
      </c>
      <c r="M327" t="s">
        <v>143</v>
      </c>
      <c r="N327" t="s">
        <v>144</v>
      </c>
      <c r="O327" t="s">
        <v>62</v>
      </c>
      <c r="P327" t="s">
        <v>61</v>
      </c>
      <c r="Q327" t="s">
        <v>62</v>
      </c>
      <c r="R327" t="s">
        <v>4134</v>
      </c>
      <c r="S327" t="s">
        <v>64</v>
      </c>
      <c r="T327" t="s">
        <v>61</v>
      </c>
      <c r="U327" t="s">
        <v>146</v>
      </c>
      <c r="V327" t="s">
        <v>72</v>
      </c>
      <c r="W327" t="s">
        <v>62</v>
      </c>
      <c r="X327" t="s">
        <v>73</v>
      </c>
      <c r="Y327" t="s">
        <v>3187</v>
      </c>
      <c r="Z327" t="s">
        <v>3614</v>
      </c>
      <c r="AA327">
        <v>1</v>
      </c>
      <c r="AB327">
        <v>0</v>
      </c>
      <c r="AC327">
        <v>0</v>
      </c>
      <c r="AD327">
        <v>0</v>
      </c>
      <c r="AE327">
        <v>1</v>
      </c>
      <c r="AF327">
        <v>0</v>
      </c>
      <c r="AG327">
        <v>1</v>
      </c>
      <c r="AH327" t="s">
        <v>64</v>
      </c>
      <c r="AI327" t="s">
        <v>4120</v>
      </c>
    </row>
    <row r="328" spans="1:35">
      <c r="A328" t="s">
        <v>49</v>
      </c>
      <c r="B328" t="s">
        <v>79</v>
      </c>
      <c r="C328" t="s">
        <v>149</v>
      </c>
      <c r="D328" t="s">
        <v>2704</v>
      </c>
      <c r="E328" t="s">
        <v>150</v>
      </c>
      <c r="F328" t="s">
        <v>2705</v>
      </c>
      <c r="G328" t="s">
        <v>152</v>
      </c>
      <c r="H328">
        <v>1</v>
      </c>
      <c r="I328" t="s">
        <v>2706</v>
      </c>
      <c r="J328" t="s">
        <v>2706</v>
      </c>
      <c r="K328" t="s">
        <v>154</v>
      </c>
      <c r="L328" t="s">
        <v>155</v>
      </c>
      <c r="M328" t="s">
        <v>158</v>
      </c>
      <c r="N328" t="s">
        <v>159</v>
      </c>
      <c r="O328" t="s">
        <v>102</v>
      </c>
      <c r="P328" t="s">
        <v>61</v>
      </c>
      <c r="Q328" t="s">
        <v>62</v>
      </c>
      <c r="R328" t="s">
        <v>76</v>
      </c>
      <c r="S328" t="s">
        <v>64</v>
      </c>
      <c r="T328" t="s">
        <v>62</v>
      </c>
      <c r="U328" t="s">
        <v>161</v>
      </c>
      <c r="V328" t="s">
        <v>162</v>
      </c>
      <c r="W328" t="s">
        <v>62</v>
      </c>
      <c r="X328" t="s">
        <v>73</v>
      </c>
      <c r="Y328" t="s">
        <v>3187</v>
      </c>
      <c r="Z328" t="s">
        <v>3842</v>
      </c>
      <c r="AA328">
        <v>0</v>
      </c>
      <c r="AB328">
        <v>1</v>
      </c>
      <c r="AC328">
        <v>0</v>
      </c>
      <c r="AD328">
        <v>0</v>
      </c>
      <c r="AE328">
        <v>1</v>
      </c>
      <c r="AF328">
        <v>1</v>
      </c>
      <c r="AG328">
        <v>1</v>
      </c>
      <c r="AH328" t="s">
        <v>64</v>
      </c>
      <c r="AI328" t="s">
        <v>76</v>
      </c>
    </row>
    <row r="329" spans="1:35">
      <c r="A329" t="s">
        <v>49</v>
      </c>
      <c r="B329" t="s">
        <v>79</v>
      </c>
      <c r="C329" t="s">
        <v>149</v>
      </c>
      <c r="D329" t="s">
        <v>2704</v>
      </c>
      <c r="E329" t="s">
        <v>150</v>
      </c>
      <c r="F329" t="s">
        <v>2705</v>
      </c>
      <c r="G329" t="s">
        <v>152</v>
      </c>
      <c r="H329">
        <v>1</v>
      </c>
      <c r="I329" t="s">
        <v>2706</v>
      </c>
      <c r="J329" t="s">
        <v>2706</v>
      </c>
      <c r="K329" t="s">
        <v>154</v>
      </c>
      <c r="L329" t="s">
        <v>155</v>
      </c>
      <c r="M329" t="s">
        <v>158</v>
      </c>
      <c r="N329" t="s">
        <v>159</v>
      </c>
      <c r="O329" t="s">
        <v>102</v>
      </c>
      <c r="P329" t="s">
        <v>61</v>
      </c>
      <c r="Q329" t="s">
        <v>62</v>
      </c>
      <c r="R329" t="s">
        <v>4133</v>
      </c>
      <c r="S329" t="s">
        <v>64</v>
      </c>
      <c r="T329" t="s">
        <v>62</v>
      </c>
      <c r="U329" t="s">
        <v>161</v>
      </c>
      <c r="V329" t="s">
        <v>162</v>
      </c>
      <c r="W329" t="s">
        <v>62</v>
      </c>
      <c r="X329" t="s">
        <v>73</v>
      </c>
      <c r="Y329" t="s">
        <v>3187</v>
      </c>
      <c r="Z329" t="s">
        <v>3842</v>
      </c>
      <c r="AA329">
        <v>0</v>
      </c>
      <c r="AB329">
        <v>1</v>
      </c>
      <c r="AC329">
        <v>0</v>
      </c>
      <c r="AD329">
        <v>0</v>
      </c>
      <c r="AE329">
        <v>1</v>
      </c>
      <c r="AF329">
        <v>1</v>
      </c>
      <c r="AG329">
        <v>1</v>
      </c>
      <c r="AH329" t="s">
        <v>64</v>
      </c>
      <c r="AI329" t="s">
        <v>4119</v>
      </c>
    </row>
    <row r="330" spans="1:35">
      <c r="A330" t="s">
        <v>49</v>
      </c>
      <c r="B330" t="s">
        <v>79</v>
      </c>
      <c r="C330" t="s">
        <v>149</v>
      </c>
      <c r="D330" t="s">
        <v>2704</v>
      </c>
      <c r="E330" t="s">
        <v>150</v>
      </c>
      <c r="F330" t="s">
        <v>2705</v>
      </c>
      <c r="G330" t="s">
        <v>152</v>
      </c>
      <c r="H330">
        <v>1</v>
      </c>
      <c r="I330" t="s">
        <v>2706</v>
      </c>
      <c r="J330" t="s">
        <v>2706</v>
      </c>
      <c r="K330" t="s">
        <v>154</v>
      </c>
      <c r="L330" t="s">
        <v>155</v>
      </c>
      <c r="M330" t="s">
        <v>158</v>
      </c>
      <c r="N330" t="s">
        <v>159</v>
      </c>
      <c r="O330" t="s">
        <v>102</v>
      </c>
      <c r="P330" t="s">
        <v>61</v>
      </c>
      <c r="Q330" t="s">
        <v>62</v>
      </c>
      <c r="R330" t="s">
        <v>4134</v>
      </c>
      <c r="S330" t="s">
        <v>64</v>
      </c>
      <c r="T330" t="s">
        <v>62</v>
      </c>
      <c r="U330" t="s">
        <v>161</v>
      </c>
      <c r="V330" t="s">
        <v>162</v>
      </c>
      <c r="W330" t="s">
        <v>62</v>
      </c>
      <c r="X330" t="s">
        <v>73</v>
      </c>
      <c r="Y330" t="s">
        <v>3187</v>
      </c>
      <c r="Z330" t="s">
        <v>3842</v>
      </c>
      <c r="AA330">
        <v>0</v>
      </c>
      <c r="AB330">
        <v>1</v>
      </c>
      <c r="AC330">
        <v>0</v>
      </c>
      <c r="AD330">
        <v>0</v>
      </c>
      <c r="AE330">
        <v>1</v>
      </c>
      <c r="AF330">
        <v>1</v>
      </c>
      <c r="AG330">
        <v>1</v>
      </c>
      <c r="AH330" t="s">
        <v>64</v>
      </c>
      <c r="AI330" t="s">
        <v>4120</v>
      </c>
    </row>
    <row r="331" spans="1:35">
      <c r="A331" t="s">
        <v>49</v>
      </c>
      <c r="B331" t="s">
        <v>79</v>
      </c>
      <c r="C331" t="s">
        <v>149</v>
      </c>
      <c r="D331" t="s">
        <v>2704</v>
      </c>
      <c r="E331" t="s">
        <v>167</v>
      </c>
      <c r="F331" t="s">
        <v>2707</v>
      </c>
      <c r="G331">
        <v>5300156</v>
      </c>
      <c r="H331">
        <v>1</v>
      </c>
      <c r="I331" t="s">
        <v>169</v>
      </c>
      <c r="J331" t="s">
        <v>169</v>
      </c>
      <c r="K331" t="s">
        <v>170</v>
      </c>
      <c r="L331" t="s">
        <v>171</v>
      </c>
      <c r="M331" t="s">
        <v>174</v>
      </c>
      <c r="N331" t="s">
        <v>175</v>
      </c>
      <c r="O331" t="s">
        <v>102</v>
      </c>
      <c r="P331" t="s">
        <v>61</v>
      </c>
      <c r="Q331" t="s">
        <v>62</v>
      </c>
      <c r="R331" t="s">
        <v>76</v>
      </c>
      <c r="S331" t="s">
        <v>64</v>
      </c>
      <c r="T331" t="s">
        <v>62</v>
      </c>
      <c r="U331" t="s">
        <v>177</v>
      </c>
      <c r="V331" t="s">
        <v>162</v>
      </c>
      <c r="W331" t="s">
        <v>62</v>
      </c>
      <c r="X331" t="s">
        <v>73</v>
      </c>
      <c r="Y331" t="s">
        <v>3187</v>
      </c>
      <c r="Z331" t="s">
        <v>3504</v>
      </c>
      <c r="AA331">
        <v>0</v>
      </c>
      <c r="AB331">
        <v>1</v>
      </c>
      <c r="AC331">
        <v>0</v>
      </c>
      <c r="AD331">
        <v>0</v>
      </c>
      <c r="AE331">
        <v>1</v>
      </c>
      <c r="AF331">
        <v>1</v>
      </c>
      <c r="AG331">
        <v>1</v>
      </c>
      <c r="AH331" t="s">
        <v>64</v>
      </c>
      <c r="AI331" t="s">
        <v>76</v>
      </c>
    </row>
    <row r="332" spans="1:35">
      <c r="A332" t="s">
        <v>49</v>
      </c>
      <c r="B332" t="s">
        <v>79</v>
      </c>
      <c r="C332" t="s">
        <v>149</v>
      </c>
      <c r="D332" t="s">
        <v>2704</v>
      </c>
      <c r="E332" t="s">
        <v>167</v>
      </c>
      <c r="F332" t="s">
        <v>2707</v>
      </c>
      <c r="G332">
        <v>5300156</v>
      </c>
      <c r="H332">
        <v>1</v>
      </c>
      <c r="I332" t="s">
        <v>169</v>
      </c>
      <c r="J332" t="s">
        <v>169</v>
      </c>
      <c r="K332" t="s">
        <v>170</v>
      </c>
      <c r="L332" t="s">
        <v>171</v>
      </c>
      <c r="M332" t="s">
        <v>174</v>
      </c>
      <c r="N332" t="s">
        <v>175</v>
      </c>
      <c r="O332" t="s">
        <v>102</v>
      </c>
      <c r="P332" t="s">
        <v>61</v>
      </c>
      <c r="Q332" t="s">
        <v>62</v>
      </c>
      <c r="R332" t="s">
        <v>4133</v>
      </c>
      <c r="S332" t="s">
        <v>64</v>
      </c>
      <c r="T332" t="s">
        <v>62</v>
      </c>
      <c r="U332" t="s">
        <v>177</v>
      </c>
      <c r="V332" t="s">
        <v>162</v>
      </c>
      <c r="W332" t="s">
        <v>62</v>
      </c>
      <c r="X332" t="s">
        <v>73</v>
      </c>
      <c r="Y332" t="s">
        <v>3187</v>
      </c>
      <c r="Z332" t="s">
        <v>3504</v>
      </c>
      <c r="AA332">
        <v>0</v>
      </c>
      <c r="AB332">
        <v>1</v>
      </c>
      <c r="AC332">
        <v>0</v>
      </c>
      <c r="AD332">
        <v>0</v>
      </c>
      <c r="AE332">
        <v>1</v>
      </c>
      <c r="AF332">
        <v>1</v>
      </c>
      <c r="AG332">
        <v>1</v>
      </c>
      <c r="AH332" t="s">
        <v>64</v>
      </c>
      <c r="AI332" t="s">
        <v>4119</v>
      </c>
    </row>
    <row r="333" spans="1:35">
      <c r="A333" t="s">
        <v>49</v>
      </c>
      <c r="B333" t="s">
        <v>79</v>
      </c>
      <c r="C333" t="s">
        <v>149</v>
      </c>
      <c r="D333" t="s">
        <v>2704</v>
      </c>
      <c r="E333" t="s">
        <v>167</v>
      </c>
      <c r="F333" t="s">
        <v>2707</v>
      </c>
      <c r="G333">
        <v>5300156</v>
      </c>
      <c r="H333">
        <v>1</v>
      </c>
      <c r="I333" t="s">
        <v>169</v>
      </c>
      <c r="J333" t="s">
        <v>169</v>
      </c>
      <c r="K333" t="s">
        <v>170</v>
      </c>
      <c r="L333" t="s">
        <v>171</v>
      </c>
      <c r="M333" t="s">
        <v>174</v>
      </c>
      <c r="N333" t="s">
        <v>175</v>
      </c>
      <c r="O333" t="s">
        <v>102</v>
      </c>
      <c r="P333" t="s">
        <v>61</v>
      </c>
      <c r="Q333" t="s">
        <v>62</v>
      </c>
      <c r="R333" t="s">
        <v>4139</v>
      </c>
      <c r="S333" t="s">
        <v>64</v>
      </c>
      <c r="T333" t="s">
        <v>62</v>
      </c>
      <c r="U333" t="s">
        <v>177</v>
      </c>
      <c r="V333" t="s">
        <v>162</v>
      </c>
      <c r="W333" t="s">
        <v>62</v>
      </c>
      <c r="X333" t="s">
        <v>73</v>
      </c>
      <c r="Y333" t="s">
        <v>3187</v>
      </c>
      <c r="Z333" t="s">
        <v>3504</v>
      </c>
      <c r="AA333">
        <v>0</v>
      </c>
      <c r="AB333">
        <v>1</v>
      </c>
      <c r="AC333">
        <v>0</v>
      </c>
      <c r="AD333">
        <v>0</v>
      </c>
      <c r="AE333">
        <v>1</v>
      </c>
      <c r="AF333">
        <v>1</v>
      </c>
      <c r="AG333">
        <v>1</v>
      </c>
      <c r="AH333" t="s">
        <v>64</v>
      </c>
      <c r="AI333" t="s">
        <v>4121</v>
      </c>
    </row>
    <row r="334" spans="1:35">
      <c r="A334" t="s">
        <v>49</v>
      </c>
      <c r="B334" t="s">
        <v>79</v>
      </c>
      <c r="C334" t="s">
        <v>149</v>
      </c>
      <c r="D334" t="s">
        <v>2704</v>
      </c>
      <c r="E334" t="s">
        <v>167</v>
      </c>
      <c r="F334" t="s">
        <v>2707</v>
      </c>
      <c r="G334">
        <v>5300156</v>
      </c>
      <c r="H334">
        <v>1</v>
      </c>
      <c r="I334" t="s">
        <v>169</v>
      </c>
      <c r="J334" t="s">
        <v>169</v>
      </c>
      <c r="K334" t="s">
        <v>170</v>
      </c>
      <c r="L334" t="s">
        <v>171</v>
      </c>
      <c r="M334" t="s">
        <v>174</v>
      </c>
      <c r="N334" t="s">
        <v>175</v>
      </c>
      <c r="O334" t="s">
        <v>102</v>
      </c>
      <c r="P334" t="s">
        <v>61</v>
      </c>
      <c r="Q334" t="s">
        <v>62</v>
      </c>
      <c r="R334" t="s">
        <v>4134</v>
      </c>
      <c r="S334" t="s">
        <v>64</v>
      </c>
      <c r="T334" t="s">
        <v>62</v>
      </c>
      <c r="U334" t="s">
        <v>177</v>
      </c>
      <c r="V334" t="s">
        <v>162</v>
      </c>
      <c r="W334" t="s">
        <v>62</v>
      </c>
      <c r="X334" t="s">
        <v>73</v>
      </c>
      <c r="Y334" t="s">
        <v>3187</v>
      </c>
      <c r="Z334" t="s">
        <v>3504</v>
      </c>
      <c r="AA334">
        <v>0</v>
      </c>
      <c r="AB334">
        <v>1</v>
      </c>
      <c r="AC334">
        <v>0</v>
      </c>
      <c r="AD334">
        <v>0</v>
      </c>
      <c r="AE334">
        <v>1</v>
      </c>
      <c r="AF334">
        <v>1</v>
      </c>
      <c r="AG334">
        <v>1</v>
      </c>
      <c r="AH334" t="s">
        <v>64</v>
      </c>
      <c r="AI334" t="s">
        <v>4120</v>
      </c>
    </row>
    <row r="335" spans="1:35">
      <c r="A335" t="s">
        <v>49</v>
      </c>
      <c r="B335" t="s">
        <v>79</v>
      </c>
      <c r="C335" t="s">
        <v>180</v>
      </c>
      <c r="D335" t="s">
        <v>2709</v>
      </c>
      <c r="E335" t="s">
        <v>181</v>
      </c>
      <c r="F335" t="s">
        <v>182</v>
      </c>
      <c r="G335" t="s">
        <v>183</v>
      </c>
      <c r="H335">
        <v>1</v>
      </c>
      <c r="I335" t="s">
        <v>184</v>
      </c>
      <c r="J335" t="s">
        <v>184</v>
      </c>
      <c r="K335" t="s">
        <v>185</v>
      </c>
      <c r="L335" t="s">
        <v>186</v>
      </c>
      <c r="M335" t="s">
        <v>189</v>
      </c>
      <c r="N335" t="s">
        <v>190</v>
      </c>
      <c r="O335" t="s">
        <v>62</v>
      </c>
      <c r="P335" t="s">
        <v>61</v>
      </c>
      <c r="Q335" t="s">
        <v>62</v>
      </c>
      <c r="R335" t="s">
        <v>76</v>
      </c>
      <c r="S335" t="s">
        <v>77</v>
      </c>
      <c r="T335" t="s">
        <v>61</v>
      </c>
      <c r="U335" t="s">
        <v>192</v>
      </c>
      <c r="V335" t="s">
        <v>72</v>
      </c>
      <c r="W335" t="s">
        <v>62</v>
      </c>
      <c r="X335" t="s">
        <v>73</v>
      </c>
      <c r="Y335" t="s">
        <v>3187</v>
      </c>
      <c r="Z335" t="s">
        <v>3644</v>
      </c>
      <c r="AA335">
        <v>1</v>
      </c>
      <c r="AB335">
        <v>0</v>
      </c>
      <c r="AC335">
        <v>0</v>
      </c>
      <c r="AD335">
        <v>0</v>
      </c>
      <c r="AE335">
        <v>1</v>
      </c>
      <c r="AF335">
        <v>0</v>
      </c>
      <c r="AG335">
        <v>0</v>
      </c>
      <c r="AH335" t="s">
        <v>77</v>
      </c>
      <c r="AI335" t="s">
        <v>76</v>
      </c>
    </row>
    <row r="336" spans="1:35">
      <c r="A336" t="s">
        <v>49</v>
      </c>
      <c r="B336" t="s">
        <v>79</v>
      </c>
      <c r="C336" t="s">
        <v>180</v>
      </c>
      <c r="D336" t="s">
        <v>2709</v>
      </c>
      <c r="E336" t="s">
        <v>181</v>
      </c>
      <c r="F336" t="s">
        <v>182</v>
      </c>
      <c r="G336" t="s">
        <v>183</v>
      </c>
      <c r="H336">
        <v>1</v>
      </c>
      <c r="I336" t="s">
        <v>184</v>
      </c>
      <c r="J336" t="s">
        <v>184</v>
      </c>
      <c r="K336" t="s">
        <v>185</v>
      </c>
      <c r="L336" t="s">
        <v>186</v>
      </c>
      <c r="M336" t="s">
        <v>189</v>
      </c>
      <c r="N336" t="s">
        <v>190</v>
      </c>
      <c r="O336" t="s">
        <v>62</v>
      </c>
      <c r="P336" t="s">
        <v>61</v>
      </c>
      <c r="Q336" t="s">
        <v>62</v>
      </c>
      <c r="R336" t="s">
        <v>4136</v>
      </c>
      <c r="S336" t="s">
        <v>77</v>
      </c>
      <c r="T336" t="s">
        <v>61</v>
      </c>
      <c r="U336" t="s">
        <v>192</v>
      </c>
      <c r="V336" t="s">
        <v>72</v>
      </c>
      <c r="W336" t="s">
        <v>62</v>
      </c>
      <c r="X336" t="s">
        <v>73</v>
      </c>
      <c r="Y336" t="s">
        <v>3187</v>
      </c>
      <c r="Z336" t="s">
        <v>3644</v>
      </c>
      <c r="AA336">
        <v>1</v>
      </c>
      <c r="AB336">
        <v>0</v>
      </c>
      <c r="AC336">
        <v>0</v>
      </c>
      <c r="AD336">
        <v>0</v>
      </c>
      <c r="AE336">
        <v>1</v>
      </c>
      <c r="AF336">
        <v>0</v>
      </c>
      <c r="AG336">
        <v>0</v>
      </c>
      <c r="AH336" t="s">
        <v>77</v>
      </c>
      <c r="AI336" t="s">
        <v>2417</v>
      </c>
    </row>
    <row r="337" spans="1:35">
      <c r="A337" t="s">
        <v>195</v>
      </c>
      <c r="B337" t="s">
        <v>196</v>
      </c>
      <c r="C337" t="s">
        <v>80</v>
      </c>
      <c r="D337" t="s">
        <v>80</v>
      </c>
      <c r="E337" t="s">
        <v>197</v>
      </c>
      <c r="F337">
        <v>5992898</v>
      </c>
      <c r="G337" t="s">
        <v>198</v>
      </c>
      <c r="H337">
        <v>2</v>
      </c>
      <c r="I337" t="s">
        <v>4034</v>
      </c>
      <c r="J337" t="s">
        <v>200</v>
      </c>
      <c r="K337" t="s">
        <v>2712</v>
      </c>
      <c r="L337" t="s">
        <v>202</v>
      </c>
      <c r="M337" t="s">
        <v>207</v>
      </c>
      <c r="N337" t="s">
        <v>208</v>
      </c>
      <c r="O337" t="s">
        <v>62</v>
      </c>
      <c r="P337" t="s">
        <v>61</v>
      </c>
      <c r="Q337" t="s">
        <v>62</v>
      </c>
      <c r="R337" t="s">
        <v>76</v>
      </c>
      <c r="S337" t="s">
        <v>125</v>
      </c>
      <c r="T337" t="s">
        <v>61</v>
      </c>
      <c r="U337" t="s">
        <v>209</v>
      </c>
      <c r="V337" t="s">
        <v>72</v>
      </c>
      <c r="W337" t="s">
        <v>62</v>
      </c>
      <c r="X337" t="s">
        <v>73</v>
      </c>
      <c r="Y337" t="s">
        <v>3187</v>
      </c>
      <c r="Z337" t="s">
        <v>3523</v>
      </c>
      <c r="AA337">
        <v>1</v>
      </c>
      <c r="AB337">
        <v>0</v>
      </c>
      <c r="AC337">
        <v>0</v>
      </c>
      <c r="AD337">
        <v>0</v>
      </c>
      <c r="AE337">
        <v>1</v>
      </c>
      <c r="AF337">
        <v>0</v>
      </c>
      <c r="AG337">
        <v>1</v>
      </c>
      <c r="AH337" t="s">
        <v>125</v>
      </c>
      <c r="AI337" t="s">
        <v>76</v>
      </c>
    </row>
    <row r="338" spans="1:35">
      <c r="A338" t="s">
        <v>195</v>
      </c>
      <c r="B338" t="s">
        <v>196</v>
      </c>
      <c r="C338" t="s">
        <v>80</v>
      </c>
      <c r="D338" t="s">
        <v>80</v>
      </c>
      <c r="E338" t="s">
        <v>197</v>
      </c>
      <c r="F338">
        <v>5992898</v>
      </c>
      <c r="G338" t="s">
        <v>198</v>
      </c>
      <c r="H338">
        <v>2</v>
      </c>
      <c r="I338" t="s">
        <v>4034</v>
      </c>
      <c r="J338" t="s">
        <v>200</v>
      </c>
      <c r="K338" t="s">
        <v>2712</v>
      </c>
      <c r="L338" t="s">
        <v>202</v>
      </c>
      <c r="M338" t="s">
        <v>207</v>
      </c>
      <c r="N338" t="s">
        <v>208</v>
      </c>
      <c r="O338" t="s">
        <v>62</v>
      </c>
      <c r="P338" t="s">
        <v>61</v>
      </c>
      <c r="Q338" t="s">
        <v>62</v>
      </c>
      <c r="R338" t="s">
        <v>4136</v>
      </c>
      <c r="S338" t="s">
        <v>125</v>
      </c>
      <c r="T338" t="s">
        <v>61</v>
      </c>
      <c r="U338" t="s">
        <v>209</v>
      </c>
      <c r="V338" t="s">
        <v>72</v>
      </c>
      <c r="W338" t="s">
        <v>62</v>
      </c>
      <c r="X338" t="s">
        <v>73</v>
      </c>
      <c r="Y338" t="s">
        <v>3187</v>
      </c>
      <c r="Z338" t="s">
        <v>3523</v>
      </c>
      <c r="AA338">
        <v>1</v>
      </c>
      <c r="AB338">
        <v>0</v>
      </c>
      <c r="AC338">
        <v>0</v>
      </c>
      <c r="AD338">
        <v>0</v>
      </c>
      <c r="AE338">
        <v>1</v>
      </c>
      <c r="AF338">
        <v>0</v>
      </c>
      <c r="AG338">
        <v>1</v>
      </c>
      <c r="AH338" t="s">
        <v>125</v>
      </c>
      <c r="AI338" t="s">
        <v>2417</v>
      </c>
    </row>
    <row r="339" spans="1:35">
      <c r="A339" t="s">
        <v>195</v>
      </c>
      <c r="B339" t="s">
        <v>196</v>
      </c>
      <c r="C339" t="s">
        <v>80</v>
      </c>
      <c r="D339" t="s">
        <v>80</v>
      </c>
      <c r="E339" t="s">
        <v>197</v>
      </c>
      <c r="F339">
        <v>5992898</v>
      </c>
      <c r="G339" t="s">
        <v>198</v>
      </c>
      <c r="H339">
        <v>2</v>
      </c>
      <c r="I339" t="s">
        <v>4034</v>
      </c>
      <c r="J339" t="s">
        <v>200</v>
      </c>
      <c r="K339" t="s">
        <v>2712</v>
      </c>
      <c r="L339" t="s">
        <v>202</v>
      </c>
      <c r="M339" t="s">
        <v>207</v>
      </c>
      <c r="N339" t="s">
        <v>208</v>
      </c>
      <c r="O339" t="s">
        <v>62</v>
      </c>
      <c r="P339" t="s">
        <v>61</v>
      </c>
      <c r="Q339" t="s">
        <v>62</v>
      </c>
      <c r="R339" t="s">
        <v>4138</v>
      </c>
      <c r="S339" t="s">
        <v>125</v>
      </c>
      <c r="T339" t="s">
        <v>61</v>
      </c>
      <c r="U339" t="s">
        <v>209</v>
      </c>
      <c r="V339" t="s">
        <v>72</v>
      </c>
      <c r="W339" t="s">
        <v>62</v>
      </c>
      <c r="X339" t="s">
        <v>73</v>
      </c>
      <c r="Y339" t="s">
        <v>3187</v>
      </c>
      <c r="Z339" t="s">
        <v>3523</v>
      </c>
      <c r="AA339">
        <v>1</v>
      </c>
      <c r="AB339">
        <v>0</v>
      </c>
      <c r="AC339">
        <v>0</v>
      </c>
      <c r="AD339">
        <v>0</v>
      </c>
      <c r="AE339">
        <v>1</v>
      </c>
      <c r="AF339">
        <v>0</v>
      </c>
      <c r="AG339">
        <v>1</v>
      </c>
      <c r="AH339" t="s">
        <v>125</v>
      </c>
      <c r="AI339" t="s">
        <v>4122</v>
      </c>
    </row>
    <row r="340" spans="1:35">
      <c r="A340" t="s">
        <v>195</v>
      </c>
      <c r="B340" t="s">
        <v>196</v>
      </c>
      <c r="C340" t="s">
        <v>80</v>
      </c>
      <c r="D340" t="s">
        <v>80</v>
      </c>
      <c r="E340" t="s">
        <v>197</v>
      </c>
      <c r="F340">
        <v>5992898</v>
      </c>
      <c r="G340" t="s">
        <v>198</v>
      </c>
      <c r="H340">
        <v>2</v>
      </c>
      <c r="I340" t="s">
        <v>4032</v>
      </c>
      <c r="J340" t="s">
        <v>212</v>
      </c>
      <c r="K340" t="s">
        <v>2712</v>
      </c>
      <c r="L340" t="s">
        <v>202</v>
      </c>
      <c r="M340" t="s">
        <v>217</v>
      </c>
      <c r="N340" t="s">
        <v>218</v>
      </c>
      <c r="O340" t="s">
        <v>62</v>
      </c>
      <c r="P340" t="s">
        <v>61</v>
      </c>
      <c r="Q340" t="s">
        <v>62</v>
      </c>
      <c r="R340" t="s">
        <v>76</v>
      </c>
      <c r="S340" t="s">
        <v>77</v>
      </c>
      <c r="T340" t="s">
        <v>61</v>
      </c>
      <c r="U340" t="s">
        <v>219</v>
      </c>
      <c r="V340" t="s">
        <v>72</v>
      </c>
      <c r="W340" t="s">
        <v>62</v>
      </c>
      <c r="X340" t="s">
        <v>73</v>
      </c>
      <c r="Y340" t="s">
        <v>3187</v>
      </c>
      <c r="Z340" t="s">
        <v>3524</v>
      </c>
      <c r="AA340">
        <v>1</v>
      </c>
      <c r="AB340">
        <v>0</v>
      </c>
      <c r="AC340">
        <v>0</v>
      </c>
      <c r="AD340">
        <v>0</v>
      </c>
      <c r="AE340">
        <v>1</v>
      </c>
      <c r="AF340">
        <v>0</v>
      </c>
      <c r="AG340">
        <v>0</v>
      </c>
      <c r="AH340" t="s">
        <v>77</v>
      </c>
      <c r="AI340" t="s">
        <v>76</v>
      </c>
    </row>
    <row r="341" spans="1:35">
      <c r="A341" t="s">
        <v>195</v>
      </c>
      <c r="B341" t="s">
        <v>196</v>
      </c>
      <c r="C341" t="s">
        <v>80</v>
      </c>
      <c r="D341" t="s">
        <v>80</v>
      </c>
      <c r="E341" t="s">
        <v>197</v>
      </c>
      <c r="F341">
        <v>5992898</v>
      </c>
      <c r="G341" t="s">
        <v>198</v>
      </c>
      <c r="H341">
        <v>2</v>
      </c>
      <c r="I341" t="s">
        <v>4032</v>
      </c>
      <c r="J341" t="s">
        <v>212</v>
      </c>
      <c r="K341" t="s">
        <v>2712</v>
      </c>
      <c r="L341" t="s">
        <v>202</v>
      </c>
      <c r="M341" t="s">
        <v>217</v>
      </c>
      <c r="N341" t="s">
        <v>218</v>
      </c>
      <c r="O341" t="s">
        <v>62</v>
      </c>
      <c r="P341" t="s">
        <v>61</v>
      </c>
      <c r="Q341" t="s">
        <v>62</v>
      </c>
      <c r="R341" t="s">
        <v>4136</v>
      </c>
      <c r="S341" t="s">
        <v>77</v>
      </c>
      <c r="T341" t="s">
        <v>61</v>
      </c>
      <c r="U341" t="s">
        <v>219</v>
      </c>
      <c r="V341" t="s">
        <v>72</v>
      </c>
      <c r="W341" t="s">
        <v>62</v>
      </c>
      <c r="X341" t="s">
        <v>73</v>
      </c>
      <c r="Y341" t="s">
        <v>3187</v>
      </c>
      <c r="Z341" t="s">
        <v>3524</v>
      </c>
      <c r="AA341">
        <v>1</v>
      </c>
      <c r="AB341">
        <v>0</v>
      </c>
      <c r="AC341">
        <v>0</v>
      </c>
      <c r="AD341">
        <v>0</v>
      </c>
      <c r="AE341">
        <v>1</v>
      </c>
      <c r="AF341">
        <v>0</v>
      </c>
      <c r="AG341">
        <v>0</v>
      </c>
      <c r="AH341" t="s">
        <v>77</v>
      </c>
      <c r="AI341" t="s">
        <v>2417</v>
      </c>
    </row>
    <row r="342" spans="1:35">
      <c r="A342" t="s">
        <v>195</v>
      </c>
      <c r="B342" t="s">
        <v>196</v>
      </c>
      <c r="C342" t="s">
        <v>80</v>
      </c>
      <c r="D342" t="s">
        <v>80</v>
      </c>
      <c r="E342" t="s">
        <v>224</v>
      </c>
      <c r="F342" t="s">
        <v>225</v>
      </c>
      <c r="G342" t="s">
        <v>2722</v>
      </c>
      <c r="H342">
        <v>1</v>
      </c>
      <c r="I342" t="s">
        <v>227</v>
      </c>
      <c r="J342" t="s">
        <v>227</v>
      </c>
      <c r="K342" t="s">
        <v>228</v>
      </c>
      <c r="L342" t="s">
        <v>229</v>
      </c>
      <c r="M342" t="s">
        <v>233</v>
      </c>
      <c r="N342" t="s">
        <v>234</v>
      </c>
      <c r="O342" t="s">
        <v>62</v>
      </c>
      <c r="P342" t="s">
        <v>61</v>
      </c>
      <c r="Q342" t="s">
        <v>62</v>
      </c>
      <c r="R342" t="s">
        <v>76</v>
      </c>
      <c r="S342" t="s">
        <v>77</v>
      </c>
      <c r="T342" t="s">
        <v>61</v>
      </c>
      <c r="U342" t="s">
        <v>232</v>
      </c>
      <c r="V342" t="s">
        <v>72</v>
      </c>
      <c r="W342" t="s">
        <v>62</v>
      </c>
      <c r="X342" t="s">
        <v>73</v>
      </c>
      <c r="Y342" t="s">
        <v>3187</v>
      </c>
      <c r="Z342" t="s">
        <v>3533</v>
      </c>
      <c r="AA342">
        <v>1</v>
      </c>
      <c r="AB342">
        <v>0</v>
      </c>
      <c r="AC342">
        <v>0</v>
      </c>
      <c r="AD342">
        <v>0</v>
      </c>
      <c r="AE342">
        <v>1</v>
      </c>
      <c r="AF342">
        <v>0</v>
      </c>
      <c r="AG342">
        <v>0</v>
      </c>
      <c r="AH342" t="s">
        <v>77</v>
      </c>
      <c r="AI342" t="s">
        <v>76</v>
      </c>
    </row>
    <row r="343" spans="1:35">
      <c r="A343" t="s">
        <v>195</v>
      </c>
      <c r="B343" t="s">
        <v>196</v>
      </c>
      <c r="C343" t="s">
        <v>149</v>
      </c>
      <c r="D343" t="s">
        <v>2704</v>
      </c>
      <c r="E343" t="s">
        <v>238</v>
      </c>
      <c r="F343" t="s">
        <v>239</v>
      </c>
      <c r="G343" t="s">
        <v>240</v>
      </c>
      <c r="H343">
        <v>6</v>
      </c>
      <c r="I343" t="s">
        <v>241</v>
      </c>
      <c r="J343" t="s">
        <v>242</v>
      </c>
      <c r="K343" t="s">
        <v>243</v>
      </c>
      <c r="L343" t="s">
        <v>244</v>
      </c>
      <c r="M343" t="s">
        <v>247</v>
      </c>
      <c r="N343" t="s">
        <v>248</v>
      </c>
      <c r="O343" t="s">
        <v>62</v>
      </c>
      <c r="P343" t="s">
        <v>61</v>
      </c>
      <c r="Q343" t="s">
        <v>62</v>
      </c>
      <c r="R343" t="s">
        <v>76</v>
      </c>
      <c r="S343" t="s">
        <v>77</v>
      </c>
      <c r="T343" t="s">
        <v>61</v>
      </c>
      <c r="U343" t="s">
        <v>232</v>
      </c>
      <c r="V343" t="s">
        <v>72</v>
      </c>
      <c r="W343" t="s">
        <v>62</v>
      </c>
      <c r="X343" t="s">
        <v>73</v>
      </c>
      <c r="Y343" t="s">
        <v>3187</v>
      </c>
      <c r="Z343" t="s">
        <v>3415</v>
      </c>
      <c r="AA343">
        <v>1</v>
      </c>
      <c r="AB343">
        <v>0</v>
      </c>
      <c r="AC343">
        <v>0</v>
      </c>
      <c r="AD343">
        <v>0</v>
      </c>
      <c r="AE343">
        <v>1</v>
      </c>
      <c r="AF343">
        <v>0</v>
      </c>
      <c r="AG343">
        <v>0</v>
      </c>
      <c r="AH343" t="s">
        <v>77</v>
      </c>
      <c r="AI343" t="s">
        <v>76</v>
      </c>
    </row>
    <row r="344" spans="1:35">
      <c r="A344" t="s">
        <v>195</v>
      </c>
      <c r="B344" t="s">
        <v>196</v>
      </c>
      <c r="C344" t="s">
        <v>149</v>
      </c>
      <c r="D344" t="s">
        <v>2704</v>
      </c>
      <c r="E344" t="s">
        <v>238</v>
      </c>
      <c r="F344" t="s">
        <v>239</v>
      </c>
      <c r="G344" t="s">
        <v>240</v>
      </c>
      <c r="H344">
        <v>6</v>
      </c>
      <c r="I344" t="s">
        <v>241</v>
      </c>
      <c r="J344" t="s">
        <v>251</v>
      </c>
      <c r="K344" t="s">
        <v>243</v>
      </c>
      <c r="L344" t="s">
        <v>244</v>
      </c>
      <c r="M344" t="s">
        <v>254</v>
      </c>
      <c r="N344" t="s">
        <v>255</v>
      </c>
      <c r="O344" t="s">
        <v>62</v>
      </c>
      <c r="P344" t="s">
        <v>61</v>
      </c>
      <c r="Q344" t="s">
        <v>62</v>
      </c>
      <c r="R344" t="s">
        <v>76</v>
      </c>
      <c r="S344" t="s">
        <v>77</v>
      </c>
      <c r="T344" t="s">
        <v>61</v>
      </c>
      <c r="U344" t="s">
        <v>232</v>
      </c>
      <c r="V344" t="s">
        <v>72</v>
      </c>
      <c r="W344" t="s">
        <v>62</v>
      </c>
      <c r="X344" t="s">
        <v>73</v>
      </c>
      <c r="Y344" t="s">
        <v>3187</v>
      </c>
      <c r="Z344" t="s">
        <v>3410</v>
      </c>
      <c r="AA344">
        <v>1</v>
      </c>
      <c r="AB344">
        <v>0</v>
      </c>
      <c r="AC344">
        <v>0</v>
      </c>
      <c r="AD344">
        <v>0</v>
      </c>
      <c r="AE344">
        <v>1</v>
      </c>
      <c r="AF344">
        <v>0</v>
      </c>
      <c r="AG344">
        <v>0</v>
      </c>
      <c r="AH344" t="s">
        <v>77</v>
      </c>
      <c r="AI344" t="s">
        <v>76</v>
      </c>
    </row>
    <row r="345" spans="1:35">
      <c r="A345" t="s">
        <v>195</v>
      </c>
      <c r="B345" t="s">
        <v>196</v>
      </c>
      <c r="C345" t="s">
        <v>149</v>
      </c>
      <c r="D345" t="s">
        <v>2704</v>
      </c>
      <c r="E345" t="s">
        <v>238</v>
      </c>
      <c r="F345" t="s">
        <v>239</v>
      </c>
      <c r="G345" t="s">
        <v>240</v>
      </c>
      <c r="H345">
        <v>6</v>
      </c>
      <c r="I345" t="s">
        <v>241</v>
      </c>
      <c r="J345" t="s">
        <v>259</v>
      </c>
      <c r="K345" t="s">
        <v>243</v>
      </c>
      <c r="L345" t="s">
        <v>244</v>
      </c>
      <c r="M345" t="s">
        <v>262</v>
      </c>
      <c r="N345" t="s">
        <v>263</v>
      </c>
      <c r="O345" t="s">
        <v>61</v>
      </c>
      <c r="P345" t="s">
        <v>61</v>
      </c>
      <c r="Q345" t="s">
        <v>62</v>
      </c>
      <c r="R345" t="s">
        <v>4119</v>
      </c>
      <c r="S345" t="s">
        <v>64</v>
      </c>
      <c r="T345" t="s">
        <v>62</v>
      </c>
      <c r="U345" t="s">
        <v>265</v>
      </c>
      <c r="V345" t="s">
        <v>66</v>
      </c>
      <c r="W345" t="s">
        <v>62</v>
      </c>
      <c r="X345" t="s">
        <v>73</v>
      </c>
      <c r="Y345" t="s">
        <v>3187</v>
      </c>
      <c r="Z345" t="s">
        <v>3411</v>
      </c>
      <c r="AA345">
        <v>0</v>
      </c>
      <c r="AB345">
        <v>0</v>
      </c>
      <c r="AC345">
        <v>1</v>
      </c>
      <c r="AD345">
        <v>0</v>
      </c>
      <c r="AE345">
        <v>1</v>
      </c>
      <c r="AF345">
        <v>1</v>
      </c>
      <c r="AG345">
        <v>1</v>
      </c>
      <c r="AH345" t="s">
        <v>64</v>
      </c>
      <c r="AI345" t="s">
        <v>4119</v>
      </c>
    </row>
    <row r="346" spans="1:35">
      <c r="A346" t="s">
        <v>195</v>
      </c>
      <c r="B346" t="s">
        <v>196</v>
      </c>
      <c r="C346" t="s">
        <v>149</v>
      </c>
      <c r="D346" t="s">
        <v>2704</v>
      </c>
      <c r="E346" t="s">
        <v>238</v>
      </c>
      <c r="F346" t="s">
        <v>239</v>
      </c>
      <c r="G346" t="s">
        <v>240</v>
      </c>
      <c r="H346">
        <v>6</v>
      </c>
      <c r="I346" t="s">
        <v>241</v>
      </c>
      <c r="J346" t="s">
        <v>259</v>
      </c>
      <c r="K346" t="s">
        <v>243</v>
      </c>
      <c r="L346" t="s">
        <v>244</v>
      </c>
      <c r="M346" t="s">
        <v>262</v>
      </c>
      <c r="N346" t="s">
        <v>263</v>
      </c>
      <c r="O346" t="s">
        <v>61</v>
      </c>
      <c r="P346" t="s">
        <v>61</v>
      </c>
      <c r="Q346" t="s">
        <v>62</v>
      </c>
      <c r="R346" t="s">
        <v>4139</v>
      </c>
      <c r="S346" t="s">
        <v>64</v>
      </c>
      <c r="T346" t="s">
        <v>62</v>
      </c>
      <c r="U346" t="s">
        <v>265</v>
      </c>
      <c r="V346" t="s">
        <v>66</v>
      </c>
      <c r="W346" t="s">
        <v>62</v>
      </c>
      <c r="X346" t="s">
        <v>73</v>
      </c>
      <c r="Y346" t="s">
        <v>3187</v>
      </c>
      <c r="Z346" t="s">
        <v>3411</v>
      </c>
      <c r="AA346">
        <v>0</v>
      </c>
      <c r="AB346">
        <v>0</v>
      </c>
      <c r="AC346">
        <v>1</v>
      </c>
      <c r="AD346">
        <v>0</v>
      </c>
      <c r="AE346">
        <v>1</v>
      </c>
      <c r="AF346">
        <v>1</v>
      </c>
      <c r="AG346">
        <v>1</v>
      </c>
      <c r="AH346" t="s">
        <v>64</v>
      </c>
      <c r="AI346" t="s">
        <v>4121</v>
      </c>
    </row>
    <row r="347" spans="1:35">
      <c r="A347" t="s">
        <v>195</v>
      </c>
      <c r="B347" t="s">
        <v>196</v>
      </c>
      <c r="C347" t="s">
        <v>149</v>
      </c>
      <c r="D347" t="s">
        <v>2704</v>
      </c>
      <c r="E347" t="s">
        <v>238</v>
      </c>
      <c r="F347" t="s">
        <v>239</v>
      </c>
      <c r="G347" t="s">
        <v>240</v>
      </c>
      <c r="H347">
        <v>6</v>
      </c>
      <c r="I347" t="s">
        <v>241</v>
      </c>
      <c r="J347" t="s">
        <v>259</v>
      </c>
      <c r="K347" t="s">
        <v>243</v>
      </c>
      <c r="L347" t="s">
        <v>244</v>
      </c>
      <c r="M347" t="s">
        <v>262</v>
      </c>
      <c r="N347" t="s">
        <v>263</v>
      </c>
      <c r="O347" t="s">
        <v>61</v>
      </c>
      <c r="P347" t="s">
        <v>61</v>
      </c>
      <c r="Q347" t="s">
        <v>62</v>
      </c>
      <c r="R347" t="s">
        <v>4135</v>
      </c>
      <c r="S347" t="s">
        <v>64</v>
      </c>
      <c r="T347" t="s">
        <v>62</v>
      </c>
      <c r="U347" t="s">
        <v>265</v>
      </c>
      <c r="V347" t="s">
        <v>66</v>
      </c>
      <c r="W347" t="s">
        <v>62</v>
      </c>
      <c r="X347" t="s">
        <v>73</v>
      </c>
      <c r="Y347" t="s">
        <v>3187</v>
      </c>
      <c r="Z347" t="s">
        <v>3411</v>
      </c>
      <c r="AA347">
        <v>0</v>
      </c>
      <c r="AB347">
        <v>0</v>
      </c>
      <c r="AC347">
        <v>1</v>
      </c>
      <c r="AD347">
        <v>0</v>
      </c>
      <c r="AE347">
        <v>1</v>
      </c>
      <c r="AF347">
        <v>1</v>
      </c>
      <c r="AG347">
        <v>1</v>
      </c>
      <c r="AH347" t="s">
        <v>64</v>
      </c>
      <c r="AI347" t="s">
        <v>4123</v>
      </c>
    </row>
    <row r="348" spans="1:35">
      <c r="A348" t="s">
        <v>195</v>
      </c>
      <c r="B348" t="s">
        <v>196</v>
      </c>
      <c r="C348" t="s">
        <v>149</v>
      </c>
      <c r="D348" t="s">
        <v>2704</v>
      </c>
      <c r="E348" t="s">
        <v>238</v>
      </c>
      <c r="F348" t="s">
        <v>239</v>
      </c>
      <c r="G348" t="s">
        <v>240</v>
      </c>
      <c r="H348">
        <v>6</v>
      </c>
      <c r="I348" t="s">
        <v>241</v>
      </c>
      <c r="J348" t="s">
        <v>259</v>
      </c>
      <c r="K348" t="s">
        <v>243</v>
      </c>
      <c r="L348" t="s">
        <v>244</v>
      </c>
      <c r="M348" t="s">
        <v>262</v>
      </c>
      <c r="N348" t="s">
        <v>263</v>
      </c>
      <c r="O348" t="s">
        <v>61</v>
      </c>
      <c r="P348" t="s">
        <v>61</v>
      </c>
      <c r="Q348" t="s">
        <v>62</v>
      </c>
      <c r="R348" t="s">
        <v>4137</v>
      </c>
      <c r="S348" t="s">
        <v>64</v>
      </c>
      <c r="T348" t="s">
        <v>62</v>
      </c>
      <c r="U348" t="s">
        <v>265</v>
      </c>
      <c r="V348" t="s">
        <v>66</v>
      </c>
      <c r="W348" t="s">
        <v>62</v>
      </c>
      <c r="X348" t="s">
        <v>73</v>
      </c>
      <c r="Y348" t="s">
        <v>3187</v>
      </c>
      <c r="Z348" t="s">
        <v>3411</v>
      </c>
      <c r="AA348">
        <v>0</v>
      </c>
      <c r="AB348">
        <v>0</v>
      </c>
      <c r="AC348">
        <v>1</v>
      </c>
      <c r="AD348">
        <v>0</v>
      </c>
      <c r="AE348">
        <v>1</v>
      </c>
      <c r="AF348">
        <v>1</v>
      </c>
      <c r="AG348">
        <v>1</v>
      </c>
      <c r="AH348" t="s">
        <v>64</v>
      </c>
      <c r="AI348" t="s">
        <v>4022</v>
      </c>
    </row>
    <row r="349" spans="1:35">
      <c r="A349" t="s">
        <v>195</v>
      </c>
      <c r="B349" t="s">
        <v>196</v>
      </c>
      <c r="C349" t="s">
        <v>149</v>
      </c>
      <c r="D349" t="s">
        <v>2704</v>
      </c>
      <c r="E349" t="s">
        <v>238</v>
      </c>
      <c r="F349" t="s">
        <v>239</v>
      </c>
      <c r="G349" t="s">
        <v>240</v>
      </c>
      <c r="H349">
        <v>6</v>
      </c>
      <c r="I349" t="s">
        <v>241</v>
      </c>
      <c r="J349" t="s">
        <v>259</v>
      </c>
      <c r="K349" t="s">
        <v>243</v>
      </c>
      <c r="L349" t="s">
        <v>244</v>
      </c>
      <c r="M349" t="s">
        <v>262</v>
      </c>
      <c r="N349" t="s">
        <v>263</v>
      </c>
      <c r="O349" t="s">
        <v>61</v>
      </c>
      <c r="P349" t="s">
        <v>61</v>
      </c>
      <c r="Q349" t="s">
        <v>62</v>
      </c>
      <c r="R349" t="s">
        <v>4134</v>
      </c>
      <c r="S349" t="s">
        <v>64</v>
      </c>
      <c r="T349" t="s">
        <v>62</v>
      </c>
      <c r="U349" t="s">
        <v>265</v>
      </c>
      <c r="V349" t="s">
        <v>66</v>
      </c>
      <c r="W349" t="s">
        <v>62</v>
      </c>
      <c r="X349" t="s">
        <v>73</v>
      </c>
      <c r="Y349" t="s">
        <v>3187</v>
      </c>
      <c r="Z349" t="s">
        <v>3411</v>
      </c>
      <c r="AA349">
        <v>0</v>
      </c>
      <c r="AB349">
        <v>0</v>
      </c>
      <c r="AC349">
        <v>1</v>
      </c>
      <c r="AD349">
        <v>0</v>
      </c>
      <c r="AE349">
        <v>1</v>
      </c>
      <c r="AF349">
        <v>1</v>
      </c>
      <c r="AG349">
        <v>1</v>
      </c>
      <c r="AH349" t="s">
        <v>64</v>
      </c>
      <c r="AI349" t="s">
        <v>4120</v>
      </c>
    </row>
    <row r="350" spans="1:35">
      <c r="A350" t="s">
        <v>195</v>
      </c>
      <c r="B350" t="s">
        <v>196</v>
      </c>
      <c r="C350" t="s">
        <v>149</v>
      </c>
      <c r="D350" t="s">
        <v>2704</v>
      </c>
      <c r="E350" t="s">
        <v>238</v>
      </c>
      <c r="F350" t="s">
        <v>239</v>
      </c>
      <c r="G350" t="s">
        <v>240</v>
      </c>
      <c r="H350">
        <v>6</v>
      </c>
      <c r="I350" t="s">
        <v>241</v>
      </c>
      <c r="J350" t="s">
        <v>270</v>
      </c>
      <c r="K350" t="s">
        <v>243</v>
      </c>
      <c r="L350" t="s">
        <v>244</v>
      </c>
      <c r="M350" t="s">
        <v>273</v>
      </c>
      <c r="N350" t="s">
        <v>274</v>
      </c>
      <c r="O350" t="s">
        <v>62</v>
      </c>
      <c r="P350" t="s">
        <v>61</v>
      </c>
      <c r="Q350" t="s">
        <v>62</v>
      </c>
      <c r="R350" t="s">
        <v>76</v>
      </c>
      <c r="S350" t="s">
        <v>77</v>
      </c>
      <c r="T350" t="s">
        <v>61</v>
      </c>
      <c r="U350" t="s">
        <v>232</v>
      </c>
      <c r="V350" t="s">
        <v>72</v>
      </c>
      <c r="W350" t="s">
        <v>62</v>
      </c>
      <c r="X350" t="s">
        <v>73</v>
      </c>
      <c r="Y350" t="s">
        <v>3187</v>
      </c>
      <c r="Z350" t="s">
        <v>3414</v>
      </c>
      <c r="AA350">
        <v>1</v>
      </c>
      <c r="AB350">
        <v>0</v>
      </c>
      <c r="AC350">
        <v>0</v>
      </c>
      <c r="AD350">
        <v>0</v>
      </c>
      <c r="AE350">
        <v>1</v>
      </c>
      <c r="AF350">
        <v>0</v>
      </c>
      <c r="AG350">
        <v>0</v>
      </c>
      <c r="AH350" t="s">
        <v>77</v>
      </c>
      <c r="AI350" t="s">
        <v>76</v>
      </c>
    </row>
    <row r="351" spans="1:35">
      <c r="A351" t="s">
        <v>195</v>
      </c>
      <c r="B351" t="s">
        <v>196</v>
      </c>
      <c r="C351" t="s">
        <v>149</v>
      </c>
      <c r="D351" t="s">
        <v>2704</v>
      </c>
      <c r="E351" t="s">
        <v>238</v>
      </c>
      <c r="F351" t="s">
        <v>239</v>
      </c>
      <c r="G351" t="s">
        <v>240</v>
      </c>
      <c r="H351">
        <v>6</v>
      </c>
      <c r="I351" t="s">
        <v>241</v>
      </c>
      <c r="J351" t="s">
        <v>277</v>
      </c>
      <c r="K351" t="s">
        <v>243</v>
      </c>
      <c r="L351" t="s">
        <v>244</v>
      </c>
      <c r="M351" t="s">
        <v>280</v>
      </c>
      <c r="N351" t="s">
        <v>281</v>
      </c>
      <c r="O351" t="s">
        <v>62</v>
      </c>
      <c r="P351" t="s">
        <v>61</v>
      </c>
      <c r="Q351" t="s">
        <v>62</v>
      </c>
      <c r="R351" t="s">
        <v>76</v>
      </c>
      <c r="S351" t="s">
        <v>77</v>
      </c>
      <c r="T351" t="s">
        <v>61</v>
      </c>
      <c r="U351" t="s">
        <v>232</v>
      </c>
      <c r="V351" t="s">
        <v>72</v>
      </c>
      <c r="W351" t="s">
        <v>62</v>
      </c>
      <c r="X351" t="s">
        <v>73</v>
      </c>
      <c r="Y351" t="s">
        <v>3187</v>
      </c>
      <c r="Z351" t="s">
        <v>3416</v>
      </c>
      <c r="AA351">
        <v>1</v>
      </c>
      <c r="AB351">
        <v>0</v>
      </c>
      <c r="AC351">
        <v>0</v>
      </c>
      <c r="AD351">
        <v>0</v>
      </c>
      <c r="AE351">
        <v>1</v>
      </c>
      <c r="AF351">
        <v>0</v>
      </c>
      <c r="AG351">
        <v>0</v>
      </c>
      <c r="AH351" t="s">
        <v>77</v>
      </c>
      <c r="AI351" t="s">
        <v>76</v>
      </c>
    </row>
    <row r="352" spans="1:35">
      <c r="A352" t="s">
        <v>195</v>
      </c>
      <c r="B352" t="s">
        <v>196</v>
      </c>
      <c r="C352" t="s">
        <v>149</v>
      </c>
      <c r="D352" t="s">
        <v>2704</v>
      </c>
      <c r="E352" t="s">
        <v>238</v>
      </c>
      <c r="F352" t="s">
        <v>239</v>
      </c>
      <c r="G352" t="s">
        <v>240</v>
      </c>
      <c r="H352">
        <v>6</v>
      </c>
      <c r="I352" t="s">
        <v>241</v>
      </c>
      <c r="J352" t="s">
        <v>284</v>
      </c>
      <c r="K352" t="s">
        <v>243</v>
      </c>
      <c r="L352" t="s">
        <v>244</v>
      </c>
      <c r="M352" t="s">
        <v>287</v>
      </c>
      <c r="N352" t="s">
        <v>288</v>
      </c>
      <c r="O352" t="s">
        <v>62</v>
      </c>
      <c r="P352" t="s">
        <v>61</v>
      </c>
      <c r="Q352" t="s">
        <v>62</v>
      </c>
      <c r="R352" t="s">
        <v>76</v>
      </c>
      <c r="S352" t="s">
        <v>77</v>
      </c>
      <c r="T352" t="s">
        <v>61</v>
      </c>
      <c r="U352" t="s">
        <v>232</v>
      </c>
      <c r="V352" t="s">
        <v>72</v>
      </c>
      <c r="W352" t="s">
        <v>62</v>
      </c>
      <c r="X352" t="s">
        <v>73</v>
      </c>
      <c r="Y352" t="s">
        <v>3187</v>
      </c>
      <c r="Z352" t="s">
        <v>3413</v>
      </c>
      <c r="AA352">
        <v>1</v>
      </c>
      <c r="AB352">
        <v>0</v>
      </c>
      <c r="AC352">
        <v>0</v>
      </c>
      <c r="AD352">
        <v>0</v>
      </c>
      <c r="AE352">
        <v>1</v>
      </c>
      <c r="AF352">
        <v>0</v>
      </c>
      <c r="AG352">
        <v>0</v>
      </c>
      <c r="AH352" t="s">
        <v>77</v>
      </c>
      <c r="AI352" t="s">
        <v>76</v>
      </c>
    </row>
    <row r="353" spans="1:35">
      <c r="A353" t="s">
        <v>195</v>
      </c>
      <c r="B353" t="s">
        <v>196</v>
      </c>
      <c r="C353" t="s">
        <v>149</v>
      </c>
      <c r="D353" t="s">
        <v>2704</v>
      </c>
      <c r="E353" t="s">
        <v>291</v>
      </c>
      <c r="F353" t="s">
        <v>292</v>
      </c>
      <c r="G353" t="s">
        <v>293</v>
      </c>
      <c r="H353">
        <v>1</v>
      </c>
      <c r="I353" t="s">
        <v>294</v>
      </c>
      <c r="J353" t="s">
        <v>294</v>
      </c>
      <c r="K353" t="s">
        <v>295</v>
      </c>
      <c r="L353" t="s">
        <v>296</v>
      </c>
      <c r="M353" t="s">
        <v>299</v>
      </c>
      <c r="N353" t="s">
        <v>300</v>
      </c>
      <c r="O353" t="s">
        <v>62</v>
      </c>
      <c r="P353" t="s">
        <v>61</v>
      </c>
      <c r="Q353" t="s">
        <v>62</v>
      </c>
      <c r="R353" t="s">
        <v>76</v>
      </c>
      <c r="S353" t="s">
        <v>77</v>
      </c>
      <c r="T353" t="s">
        <v>61</v>
      </c>
      <c r="U353" t="s">
        <v>301</v>
      </c>
      <c r="V353" t="s">
        <v>72</v>
      </c>
      <c r="W353" t="s">
        <v>62</v>
      </c>
      <c r="X353" t="s">
        <v>73</v>
      </c>
      <c r="Y353" t="s">
        <v>3187</v>
      </c>
      <c r="Z353" t="s">
        <v>3681</v>
      </c>
      <c r="AA353">
        <v>1</v>
      </c>
      <c r="AB353">
        <v>0</v>
      </c>
      <c r="AC353">
        <v>0</v>
      </c>
      <c r="AD353">
        <v>0</v>
      </c>
      <c r="AE353">
        <v>1</v>
      </c>
      <c r="AF353">
        <v>0</v>
      </c>
      <c r="AG353">
        <v>0</v>
      </c>
      <c r="AH353" t="s">
        <v>77</v>
      </c>
      <c r="AI353" t="s">
        <v>76</v>
      </c>
    </row>
    <row r="354" spans="1:35">
      <c r="A354" t="s">
        <v>195</v>
      </c>
      <c r="B354" t="s">
        <v>196</v>
      </c>
      <c r="C354" t="s">
        <v>305</v>
      </c>
      <c r="D354" t="s">
        <v>2709</v>
      </c>
      <c r="E354" t="s">
        <v>306</v>
      </c>
      <c r="F354" t="s">
        <v>307</v>
      </c>
      <c r="G354">
        <v>661374</v>
      </c>
      <c r="H354">
        <v>1</v>
      </c>
      <c r="I354" t="s">
        <v>309</v>
      </c>
      <c r="J354" t="s">
        <v>309</v>
      </c>
      <c r="K354" t="s">
        <v>310</v>
      </c>
      <c r="L354" t="s">
        <v>311</v>
      </c>
      <c r="M354" t="s">
        <v>314</v>
      </c>
      <c r="N354" t="s">
        <v>315</v>
      </c>
      <c r="O354" t="s">
        <v>62</v>
      </c>
      <c r="P354" t="s">
        <v>61</v>
      </c>
      <c r="Q354" t="s">
        <v>62</v>
      </c>
      <c r="R354" t="s">
        <v>76</v>
      </c>
      <c r="S354" t="s">
        <v>77</v>
      </c>
      <c r="T354" t="s">
        <v>61</v>
      </c>
      <c r="U354" t="s">
        <v>232</v>
      </c>
      <c r="V354" t="s">
        <v>72</v>
      </c>
      <c r="W354" t="s">
        <v>62</v>
      </c>
      <c r="X354" t="s">
        <v>73</v>
      </c>
      <c r="Y354" t="s">
        <v>3187</v>
      </c>
      <c r="Z354" t="s">
        <v>3648</v>
      </c>
      <c r="AA354">
        <v>1</v>
      </c>
      <c r="AB354">
        <v>0</v>
      </c>
      <c r="AC354">
        <v>0</v>
      </c>
      <c r="AD354">
        <v>0</v>
      </c>
      <c r="AE354">
        <v>1</v>
      </c>
      <c r="AF354">
        <v>0</v>
      </c>
      <c r="AG354">
        <v>0</v>
      </c>
      <c r="AH354" t="s">
        <v>77</v>
      </c>
      <c r="AI354" t="s">
        <v>76</v>
      </c>
    </row>
    <row r="355" spans="1:35">
      <c r="A355" t="s">
        <v>195</v>
      </c>
      <c r="B355" t="s">
        <v>196</v>
      </c>
      <c r="C355" t="s">
        <v>305</v>
      </c>
      <c r="D355" t="s">
        <v>2709</v>
      </c>
      <c r="E355" t="s">
        <v>318</v>
      </c>
      <c r="F355" t="s">
        <v>319</v>
      </c>
      <c r="G355" t="s">
        <v>320</v>
      </c>
      <c r="H355">
        <v>1</v>
      </c>
      <c r="I355" t="s">
        <v>321</v>
      </c>
      <c r="J355" t="s">
        <v>321</v>
      </c>
      <c r="K355" t="s">
        <v>322</v>
      </c>
      <c r="L355" t="s">
        <v>323</v>
      </c>
      <c r="M355" t="s">
        <v>247</v>
      </c>
      <c r="N355" t="s">
        <v>327</v>
      </c>
      <c r="O355" t="s">
        <v>62</v>
      </c>
      <c r="P355" t="s">
        <v>61</v>
      </c>
      <c r="Q355" t="s">
        <v>62</v>
      </c>
      <c r="R355" t="s">
        <v>76</v>
      </c>
      <c r="S355" t="s">
        <v>77</v>
      </c>
      <c r="T355" t="s">
        <v>61</v>
      </c>
      <c r="U355" t="s">
        <v>232</v>
      </c>
      <c r="V355" t="s">
        <v>72</v>
      </c>
      <c r="W355" t="s">
        <v>62</v>
      </c>
      <c r="X355" t="s">
        <v>73</v>
      </c>
      <c r="Y355" t="s">
        <v>3187</v>
      </c>
      <c r="Z355" t="s">
        <v>3730</v>
      </c>
      <c r="AA355">
        <v>1</v>
      </c>
      <c r="AB355">
        <v>0</v>
      </c>
      <c r="AC355">
        <v>0</v>
      </c>
      <c r="AD355">
        <v>0</v>
      </c>
      <c r="AE355">
        <v>1</v>
      </c>
      <c r="AF355">
        <v>0</v>
      </c>
      <c r="AG355">
        <v>0</v>
      </c>
      <c r="AH355" t="s">
        <v>77</v>
      </c>
      <c r="AI355" t="s">
        <v>76</v>
      </c>
    </row>
    <row r="356" spans="1:35">
      <c r="A356" t="s">
        <v>329</v>
      </c>
      <c r="B356" t="s">
        <v>330</v>
      </c>
      <c r="C356" t="s">
        <v>51</v>
      </c>
      <c r="D356" t="s">
        <v>51</v>
      </c>
      <c r="E356" t="s">
        <v>331</v>
      </c>
      <c r="F356" t="s">
        <v>332</v>
      </c>
      <c r="G356" t="s">
        <v>333</v>
      </c>
      <c r="H356">
        <v>4</v>
      </c>
      <c r="I356" t="s">
        <v>334</v>
      </c>
      <c r="J356" t="s">
        <v>335</v>
      </c>
      <c r="K356" t="s">
        <v>2728</v>
      </c>
      <c r="L356" t="s">
        <v>337</v>
      </c>
      <c r="M356" t="s">
        <v>340</v>
      </c>
      <c r="N356" t="s">
        <v>341</v>
      </c>
      <c r="O356" t="s">
        <v>62</v>
      </c>
      <c r="P356" t="s">
        <v>61</v>
      </c>
      <c r="Q356" t="s">
        <v>62</v>
      </c>
      <c r="R356" t="s">
        <v>76</v>
      </c>
      <c r="S356" t="s">
        <v>77</v>
      </c>
      <c r="T356" t="s">
        <v>61</v>
      </c>
      <c r="U356" t="s">
        <v>232</v>
      </c>
      <c r="V356" t="s">
        <v>72</v>
      </c>
      <c r="W356" t="s">
        <v>62</v>
      </c>
      <c r="X356" t="s">
        <v>73</v>
      </c>
      <c r="Y356" t="s">
        <v>3187</v>
      </c>
      <c r="Z356" t="s">
        <v>3542</v>
      </c>
      <c r="AA356">
        <v>1</v>
      </c>
      <c r="AB356">
        <v>0</v>
      </c>
      <c r="AC356">
        <v>0</v>
      </c>
      <c r="AD356">
        <v>0</v>
      </c>
      <c r="AE356">
        <v>1</v>
      </c>
      <c r="AF356">
        <v>0</v>
      </c>
      <c r="AG356">
        <v>0</v>
      </c>
      <c r="AH356" t="s">
        <v>77</v>
      </c>
      <c r="AI356" t="s">
        <v>76</v>
      </c>
    </row>
    <row r="357" spans="1:35">
      <c r="A357" t="s">
        <v>329</v>
      </c>
      <c r="B357" t="s">
        <v>330</v>
      </c>
      <c r="C357" t="s">
        <v>51</v>
      </c>
      <c r="D357" t="s">
        <v>51</v>
      </c>
      <c r="E357" t="s">
        <v>331</v>
      </c>
      <c r="F357" t="s">
        <v>332</v>
      </c>
      <c r="G357" t="s">
        <v>333</v>
      </c>
      <c r="H357">
        <v>4</v>
      </c>
      <c r="I357" t="s">
        <v>334</v>
      </c>
      <c r="J357" t="s">
        <v>344</v>
      </c>
      <c r="K357" t="s">
        <v>2728</v>
      </c>
      <c r="L357" t="s">
        <v>337</v>
      </c>
      <c r="M357" t="s">
        <v>347</v>
      </c>
      <c r="N357" t="s">
        <v>348</v>
      </c>
      <c r="O357" t="s">
        <v>62</v>
      </c>
      <c r="P357" t="s">
        <v>61</v>
      </c>
      <c r="Q357" t="s">
        <v>62</v>
      </c>
      <c r="R357" t="s">
        <v>76</v>
      </c>
      <c r="S357" t="s">
        <v>77</v>
      </c>
      <c r="T357" t="s">
        <v>61</v>
      </c>
      <c r="U357" t="s">
        <v>232</v>
      </c>
      <c r="V357" t="s">
        <v>72</v>
      </c>
      <c r="W357" t="s">
        <v>62</v>
      </c>
      <c r="X357" t="s">
        <v>73</v>
      </c>
      <c r="Y357" t="s">
        <v>3187</v>
      </c>
      <c r="Z357" t="s">
        <v>3543</v>
      </c>
      <c r="AA357">
        <v>1</v>
      </c>
      <c r="AB357">
        <v>0</v>
      </c>
      <c r="AC357">
        <v>0</v>
      </c>
      <c r="AD357">
        <v>0</v>
      </c>
      <c r="AE357">
        <v>1</v>
      </c>
      <c r="AF357">
        <v>0</v>
      </c>
      <c r="AG357">
        <v>0</v>
      </c>
      <c r="AH357" t="s">
        <v>77</v>
      </c>
      <c r="AI357" t="s">
        <v>76</v>
      </c>
    </row>
    <row r="358" spans="1:35">
      <c r="A358" t="s">
        <v>329</v>
      </c>
      <c r="B358" t="s">
        <v>330</v>
      </c>
      <c r="C358" t="s">
        <v>51</v>
      </c>
      <c r="D358" t="s">
        <v>51</v>
      </c>
      <c r="E358" t="s">
        <v>331</v>
      </c>
      <c r="F358" t="s">
        <v>332</v>
      </c>
      <c r="G358" t="s">
        <v>333</v>
      </c>
      <c r="H358">
        <v>4</v>
      </c>
      <c r="I358" t="s">
        <v>334</v>
      </c>
      <c r="J358" t="s">
        <v>351</v>
      </c>
      <c r="K358" t="s">
        <v>2728</v>
      </c>
      <c r="L358" t="s">
        <v>337</v>
      </c>
      <c r="M358" t="s">
        <v>355</v>
      </c>
      <c r="N358" t="s">
        <v>356</v>
      </c>
      <c r="O358" t="s">
        <v>62</v>
      </c>
      <c r="P358" t="s">
        <v>61</v>
      </c>
      <c r="Q358" t="s">
        <v>62</v>
      </c>
      <c r="R358" t="s">
        <v>76</v>
      </c>
      <c r="S358" t="s">
        <v>125</v>
      </c>
      <c r="T358" t="s">
        <v>61</v>
      </c>
      <c r="U358" t="s">
        <v>354</v>
      </c>
      <c r="V358" t="s">
        <v>72</v>
      </c>
      <c r="W358" t="s">
        <v>62</v>
      </c>
      <c r="X358" t="s">
        <v>73</v>
      </c>
      <c r="Y358" t="s">
        <v>3187</v>
      </c>
      <c r="Z358" t="s">
        <v>3240</v>
      </c>
      <c r="AA358">
        <v>1</v>
      </c>
      <c r="AB358">
        <v>0</v>
      </c>
      <c r="AC358">
        <v>0</v>
      </c>
      <c r="AD358">
        <v>0</v>
      </c>
      <c r="AE358">
        <v>1</v>
      </c>
      <c r="AF358">
        <v>0</v>
      </c>
      <c r="AG358">
        <v>1</v>
      </c>
      <c r="AH358" t="s">
        <v>125</v>
      </c>
      <c r="AI358" t="s">
        <v>76</v>
      </c>
    </row>
    <row r="359" spans="1:35">
      <c r="A359" t="s">
        <v>329</v>
      </c>
      <c r="B359" t="s">
        <v>330</v>
      </c>
      <c r="C359" t="s">
        <v>51</v>
      </c>
      <c r="D359" t="s">
        <v>51</v>
      </c>
      <c r="E359" t="s">
        <v>331</v>
      </c>
      <c r="F359" t="s">
        <v>332</v>
      </c>
      <c r="G359" t="s">
        <v>333</v>
      </c>
      <c r="H359">
        <v>4</v>
      </c>
      <c r="I359" t="s">
        <v>334</v>
      </c>
      <c r="J359" t="s">
        <v>351</v>
      </c>
      <c r="K359" t="s">
        <v>2728</v>
      </c>
      <c r="L359" t="s">
        <v>337</v>
      </c>
      <c r="M359" t="s">
        <v>355</v>
      </c>
      <c r="N359" t="s">
        <v>356</v>
      </c>
      <c r="O359" t="s">
        <v>62</v>
      </c>
      <c r="P359" t="s">
        <v>61</v>
      </c>
      <c r="Q359" t="s">
        <v>62</v>
      </c>
      <c r="R359" t="s">
        <v>4135</v>
      </c>
      <c r="S359" t="s">
        <v>125</v>
      </c>
      <c r="T359" t="s">
        <v>61</v>
      </c>
      <c r="U359" t="s">
        <v>354</v>
      </c>
      <c r="V359" t="s">
        <v>72</v>
      </c>
      <c r="W359" t="s">
        <v>62</v>
      </c>
      <c r="X359" t="s">
        <v>73</v>
      </c>
      <c r="Y359" t="s">
        <v>3187</v>
      </c>
      <c r="Z359" t="s">
        <v>3240</v>
      </c>
      <c r="AA359">
        <v>1</v>
      </c>
      <c r="AB359">
        <v>0</v>
      </c>
      <c r="AC359">
        <v>0</v>
      </c>
      <c r="AD359">
        <v>0</v>
      </c>
      <c r="AE359">
        <v>1</v>
      </c>
      <c r="AF359">
        <v>0</v>
      </c>
      <c r="AG359">
        <v>1</v>
      </c>
      <c r="AH359" t="s">
        <v>125</v>
      </c>
      <c r="AI359" t="s">
        <v>4123</v>
      </c>
    </row>
    <row r="360" spans="1:35">
      <c r="A360" t="s">
        <v>329</v>
      </c>
      <c r="B360" t="s">
        <v>330</v>
      </c>
      <c r="C360" t="s">
        <v>51</v>
      </c>
      <c r="D360" t="s">
        <v>51</v>
      </c>
      <c r="E360" t="s">
        <v>331</v>
      </c>
      <c r="F360" t="s">
        <v>332</v>
      </c>
      <c r="G360" t="s">
        <v>333</v>
      </c>
      <c r="H360">
        <v>4</v>
      </c>
      <c r="I360" t="s">
        <v>334</v>
      </c>
      <c r="J360" t="s">
        <v>359</v>
      </c>
      <c r="K360" t="s">
        <v>2728</v>
      </c>
      <c r="L360" t="s">
        <v>337</v>
      </c>
      <c r="M360" t="s">
        <v>362</v>
      </c>
      <c r="N360" t="s">
        <v>363</v>
      </c>
      <c r="O360" t="s">
        <v>62</v>
      </c>
      <c r="P360" t="s">
        <v>61</v>
      </c>
      <c r="Q360" t="s">
        <v>62</v>
      </c>
      <c r="R360" t="s">
        <v>76</v>
      </c>
      <c r="S360" t="s">
        <v>77</v>
      </c>
      <c r="T360" t="s">
        <v>61</v>
      </c>
      <c r="U360" t="s">
        <v>232</v>
      </c>
      <c r="V360" t="s">
        <v>72</v>
      </c>
      <c r="W360" t="s">
        <v>62</v>
      </c>
      <c r="X360" t="s">
        <v>73</v>
      </c>
      <c r="Y360" t="s">
        <v>3187</v>
      </c>
      <c r="Z360" t="s">
        <v>3544</v>
      </c>
      <c r="AA360">
        <v>1</v>
      </c>
      <c r="AB360">
        <v>0</v>
      </c>
      <c r="AC360">
        <v>0</v>
      </c>
      <c r="AD360">
        <v>0</v>
      </c>
      <c r="AE360">
        <v>1</v>
      </c>
      <c r="AF360">
        <v>0</v>
      </c>
      <c r="AG360">
        <v>0</v>
      </c>
      <c r="AH360" t="s">
        <v>77</v>
      </c>
      <c r="AI360" t="s">
        <v>76</v>
      </c>
    </row>
    <row r="361" spans="1:35">
      <c r="A361" t="s">
        <v>329</v>
      </c>
      <c r="B361" t="s">
        <v>366</v>
      </c>
      <c r="C361" t="s">
        <v>80</v>
      </c>
      <c r="D361" t="s">
        <v>80</v>
      </c>
      <c r="E361" t="s">
        <v>367</v>
      </c>
      <c r="F361" t="s">
        <v>2731</v>
      </c>
      <c r="G361" t="s">
        <v>369</v>
      </c>
      <c r="H361">
        <v>1</v>
      </c>
      <c r="I361" t="s">
        <v>370</v>
      </c>
      <c r="J361" t="s">
        <v>370</v>
      </c>
      <c r="K361" t="s">
        <v>2732</v>
      </c>
      <c r="L361" t="s">
        <v>372</v>
      </c>
      <c r="M361" t="s">
        <v>377</v>
      </c>
      <c r="N361" t="s">
        <v>378</v>
      </c>
      <c r="O361" t="s">
        <v>62</v>
      </c>
      <c r="P361" t="s">
        <v>61</v>
      </c>
      <c r="Q361" t="s">
        <v>62</v>
      </c>
      <c r="R361" t="s">
        <v>76</v>
      </c>
      <c r="S361" t="s">
        <v>64</v>
      </c>
      <c r="T361" t="s">
        <v>61</v>
      </c>
      <c r="U361" t="s">
        <v>380</v>
      </c>
      <c r="V361" t="s">
        <v>162</v>
      </c>
      <c r="W361" t="s">
        <v>62</v>
      </c>
      <c r="X361" t="s">
        <v>73</v>
      </c>
      <c r="Y361" t="s">
        <v>3187</v>
      </c>
      <c r="Z361" t="s">
        <v>3678</v>
      </c>
      <c r="AA361">
        <v>1</v>
      </c>
      <c r="AB361">
        <v>0</v>
      </c>
      <c r="AC361">
        <v>0</v>
      </c>
      <c r="AD361">
        <v>0</v>
      </c>
      <c r="AE361">
        <v>1</v>
      </c>
      <c r="AF361">
        <v>0</v>
      </c>
      <c r="AG361">
        <v>1</v>
      </c>
      <c r="AH361" t="s">
        <v>64</v>
      </c>
      <c r="AI361" t="s">
        <v>76</v>
      </c>
    </row>
    <row r="362" spans="1:35">
      <c r="A362" t="s">
        <v>329</v>
      </c>
      <c r="B362" t="s">
        <v>366</v>
      </c>
      <c r="C362" t="s">
        <v>80</v>
      </c>
      <c r="D362" t="s">
        <v>80</v>
      </c>
      <c r="E362" t="s">
        <v>367</v>
      </c>
      <c r="F362" t="s">
        <v>2731</v>
      </c>
      <c r="G362" t="s">
        <v>369</v>
      </c>
      <c r="H362">
        <v>1</v>
      </c>
      <c r="I362" t="s">
        <v>370</v>
      </c>
      <c r="J362" t="s">
        <v>370</v>
      </c>
      <c r="K362" t="s">
        <v>2732</v>
      </c>
      <c r="L362" t="s">
        <v>372</v>
      </c>
      <c r="M362" t="s">
        <v>377</v>
      </c>
      <c r="N362" t="s">
        <v>378</v>
      </c>
      <c r="O362" t="s">
        <v>62</v>
      </c>
      <c r="P362" t="s">
        <v>61</v>
      </c>
      <c r="Q362" t="s">
        <v>62</v>
      </c>
      <c r="R362" t="s">
        <v>4136</v>
      </c>
      <c r="S362" t="s">
        <v>64</v>
      </c>
      <c r="T362" t="s">
        <v>61</v>
      </c>
      <c r="U362" t="s">
        <v>380</v>
      </c>
      <c r="V362" t="s">
        <v>162</v>
      </c>
      <c r="W362" t="s">
        <v>62</v>
      </c>
      <c r="X362" t="s">
        <v>73</v>
      </c>
      <c r="Y362" t="s">
        <v>3187</v>
      </c>
      <c r="Z362" t="s">
        <v>3678</v>
      </c>
      <c r="AA362">
        <v>1</v>
      </c>
      <c r="AB362">
        <v>0</v>
      </c>
      <c r="AC362">
        <v>0</v>
      </c>
      <c r="AD362">
        <v>0</v>
      </c>
      <c r="AE362">
        <v>1</v>
      </c>
      <c r="AF362">
        <v>0</v>
      </c>
      <c r="AG362">
        <v>1</v>
      </c>
      <c r="AH362" t="s">
        <v>64</v>
      </c>
      <c r="AI362" t="s">
        <v>2417</v>
      </c>
    </row>
    <row r="363" spans="1:35">
      <c r="A363" t="s">
        <v>329</v>
      </c>
      <c r="B363" t="s">
        <v>366</v>
      </c>
      <c r="C363" t="s">
        <v>80</v>
      </c>
      <c r="D363" t="s">
        <v>80</v>
      </c>
      <c r="E363" t="s">
        <v>367</v>
      </c>
      <c r="F363" t="s">
        <v>2731</v>
      </c>
      <c r="G363" t="s">
        <v>369</v>
      </c>
      <c r="H363">
        <v>1</v>
      </c>
      <c r="I363" t="s">
        <v>370</v>
      </c>
      <c r="J363" t="s">
        <v>370</v>
      </c>
      <c r="K363" t="s">
        <v>2732</v>
      </c>
      <c r="L363" t="s">
        <v>372</v>
      </c>
      <c r="M363" t="s">
        <v>377</v>
      </c>
      <c r="N363" t="s">
        <v>378</v>
      </c>
      <c r="O363" t="s">
        <v>62</v>
      </c>
      <c r="P363" t="s">
        <v>61</v>
      </c>
      <c r="Q363" t="s">
        <v>62</v>
      </c>
      <c r="R363" t="s">
        <v>4138</v>
      </c>
      <c r="S363" t="s">
        <v>64</v>
      </c>
      <c r="T363" t="s">
        <v>61</v>
      </c>
      <c r="U363" t="s">
        <v>380</v>
      </c>
      <c r="V363" t="s">
        <v>162</v>
      </c>
      <c r="W363" t="s">
        <v>62</v>
      </c>
      <c r="X363" t="s">
        <v>73</v>
      </c>
      <c r="Y363" t="s">
        <v>3187</v>
      </c>
      <c r="Z363" t="s">
        <v>3678</v>
      </c>
      <c r="AA363">
        <v>1</v>
      </c>
      <c r="AB363">
        <v>0</v>
      </c>
      <c r="AC363">
        <v>0</v>
      </c>
      <c r="AD363">
        <v>0</v>
      </c>
      <c r="AE363">
        <v>1</v>
      </c>
      <c r="AF363">
        <v>0</v>
      </c>
      <c r="AG363">
        <v>1</v>
      </c>
      <c r="AH363" t="s">
        <v>64</v>
      </c>
      <c r="AI363" t="s">
        <v>4122</v>
      </c>
    </row>
    <row r="364" spans="1:35">
      <c r="A364" t="s">
        <v>329</v>
      </c>
      <c r="B364" t="s">
        <v>366</v>
      </c>
      <c r="C364" t="s">
        <v>80</v>
      </c>
      <c r="D364" t="s">
        <v>80</v>
      </c>
      <c r="E364" t="s">
        <v>367</v>
      </c>
      <c r="F364" t="s">
        <v>2731</v>
      </c>
      <c r="G364" t="s">
        <v>369</v>
      </c>
      <c r="H364">
        <v>1</v>
      </c>
      <c r="I364" t="s">
        <v>370</v>
      </c>
      <c r="J364" t="s">
        <v>370</v>
      </c>
      <c r="K364" t="s">
        <v>2732</v>
      </c>
      <c r="L364" t="s">
        <v>372</v>
      </c>
      <c r="M364" t="s">
        <v>377</v>
      </c>
      <c r="N364" t="s">
        <v>378</v>
      </c>
      <c r="O364" t="s">
        <v>62</v>
      </c>
      <c r="P364" t="s">
        <v>61</v>
      </c>
      <c r="Q364" t="s">
        <v>62</v>
      </c>
      <c r="R364" t="s">
        <v>4134</v>
      </c>
      <c r="S364" t="s">
        <v>64</v>
      </c>
      <c r="T364" t="s">
        <v>61</v>
      </c>
      <c r="U364" t="s">
        <v>380</v>
      </c>
      <c r="V364" t="s">
        <v>162</v>
      </c>
      <c r="W364" t="s">
        <v>62</v>
      </c>
      <c r="X364" t="s">
        <v>73</v>
      </c>
      <c r="Y364" t="s">
        <v>3187</v>
      </c>
      <c r="Z364" t="s">
        <v>3678</v>
      </c>
      <c r="AA364">
        <v>1</v>
      </c>
      <c r="AB364">
        <v>0</v>
      </c>
      <c r="AC364">
        <v>0</v>
      </c>
      <c r="AD364">
        <v>0</v>
      </c>
      <c r="AE364">
        <v>1</v>
      </c>
      <c r="AF364">
        <v>0</v>
      </c>
      <c r="AG364">
        <v>1</v>
      </c>
      <c r="AH364" t="s">
        <v>64</v>
      </c>
      <c r="AI364" t="s">
        <v>4120</v>
      </c>
    </row>
    <row r="365" spans="1:35">
      <c r="A365" t="s">
        <v>329</v>
      </c>
      <c r="B365" t="s">
        <v>366</v>
      </c>
      <c r="C365" t="s">
        <v>114</v>
      </c>
      <c r="D365" t="s">
        <v>2694</v>
      </c>
      <c r="E365" t="s">
        <v>384</v>
      </c>
      <c r="F365" t="s">
        <v>385</v>
      </c>
      <c r="G365" t="s">
        <v>386</v>
      </c>
      <c r="H365">
        <v>1</v>
      </c>
      <c r="I365" t="s">
        <v>2736</v>
      </c>
      <c r="J365" t="s">
        <v>2736</v>
      </c>
      <c r="K365" t="s">
        <v>2737</v>
      </c>
      <c r="L365" t="s">
        <v>389</v>
      </c>
      <c r="M365" t="s">
        <v>233</v>
      </c>
      <c r="N365" t="s">
        <v>393</v>
      </c>
      <c r="O365" t="s">
        <v>61</v>
      </c>
      <c r="P365" t="s">
        <v>61</v>
      </c>
      <c r="Q365" t="s">
        <v>62</v>
      </c>
      <c r="R365" t="s">
        <v>2417</v>
      </c>
      <c r="S365" t="s">
        <v>64</v>
      </c>
      <c r="T365" t="s">
        <v>62</v>
      </c>
      <c r="U365" t="s">
        <v>395</v>
      </c>
      <c r="V365" t="s">
        <v>66</v>
      </c>
      <c r="W365" t="s">
        <v>62</v>
      </c>
      <c r="X365" t="s">
        <v>73</v>
      </c>
      <c r="Y365" t="s">
        <v>3187</v>
      </c>
      <c r="Z365" t="s">
        <v>3517</v>
      </c>
      <c r="AA365">
        <v>0</v>
      </c>
      <c r="AB365">
        <v>0</v>
      </c>
      <c r="AC365">
        <v>1</v>
      </c>
      <c r="AD365">
        <v>0</v>
      </c>
      <c r="AE365">
        <v>1</v>
      </c>
      <c r="AF365">
        <v>1</v>
      </c>
      <c r="AG365">
        <v>1</v>
      </c>
      <c r="AH365" t="s">
        <v>64</v>
      </c>
      <c r="AI365" t="s">
        <v>2417</v>
      </c>
    </row>
    <row r="366" spans="1:35">
      <c r="A366" t="s">
        <v>329</v>
      </c>
      <c r="B366" t="s">
        <v>366</v>
      </c>
      <c r="C366" t="s">
        <v>114</v>
      </c>
      <c r="D366" t="s">
        <v>2694</v>
      </c>
      <c r="E366" t="s">
        <v>384</v>
      </c>
      <c r="F366" t="s">
        <v>385</v>
      </c>
      <c r="G366" t="s">
        <v>386</v>
      </c>
      <c r="H366">
        <v>1</v>
      </c>
      <c r="I366" t="s">
        <v>2736</v>
      </c>
      <c r="J366" t="s">
        <v>2736</v>
      </c>
      <c r="K366" t="s">
        <v>2737</v>
      </c>
      <c r="L366" t="s">
        <v>389</v>
      </c>
      <c r="M366" t="s">
        <v>233</v>
      </c>
      <c r="N366" t="s">
        <v>393</v>
      </c>
      <c r="O366" t="s">
        <v>61</v>
      </c>
      <c r="P366" t="s">
        <v>61</v>
      </c>
      <c r="Q366" t="s">
        <v>62</v>
      </c>
      <c r="R366" t="s">
        <v>4142</v>
      </c>
      <c r="S366" t="s">
        <v>64</v>
      </c>
      <c r="T366" t="s">
        <v>62</v>
      </c>
      <c r="U366" t="s">
        <v>395</v>
      </c>
      <c r="V366" t="s">
        <v>66</v>
      </c>
      <c r="W366" t="s">
        <v>62</v>
      </c>
      <c r="X366" t="s">
        <v>73</v>
      </c>
      <c r="Y366" t="s">
        <v>3187</v>
      </c>
      <c r="Z366" t="s">
        <v>3517</v>
      </c>
      <c r="AA366">
        <v>0</v>
      </c>
      <c r="AB366">
        <v>0</v>
      </c>
      <c r="AC366">
        <v>1</v>
      </c>
      <c r="AD366">
        <v>0</v>
      </c>
      <c r="AE366">
        <v>1</v>
      </c>
      <c r="AF366">
        <v>1</v>
      </c>
      <c r="AG366">
        <v>1</v>
      </c>
      <c r="AH366" t="s">
        <v>64</v>
      </c>
      <c r="AI366" t="s">
        <v>2688</v>
      </c>
    </row>
    <row r="367" spans="1:35">
      <c r="A367" t="s">
        <v>329</v>
      </c>
      <c r="B367" t="s">
        <v>366</v>
      </c>
      <c r="C367" t="s">
        <v>114</v>
      </c>
      <c r="D367" t="s">
        <v>2694</v>
      </c>
      <c r="E367" t="s">
        <v>384</v>
      </c>
      <c r="F367" t="s">
        <v>385</v>
      </c>
      <c r="G367" t="s">
        <v>386</v>
      </c>
      <c r="H367">
        <v>1</v>
      </c>
      <c r="I367" t="s">
        <v>2736</v>
      </c>
      <c r="J367" t="s">
        <v>2736</v>
      </c>
      <c r="K367" t="s">
        <v>2737</v>
      </c>
      <c r="L367" t="s">
        <v>389</v>
      </c>
      <c r="M367" t="s">
        <v>233</v>
      </c>
      <c r="N367" t="s">
        <v>393</v>
      </c>
      <c r="O367" t="s">
        <v>61</v>
      </c>
      <c r="P367" t="s">
        <v>61</v>
      </c>
      <c r="Q367" t="s">
        <v>62</v>
      </c>
      <c r="R367" t="s">
        <v>4133</v>
      </c>
      <c r="S367" t="s">
        <v>64</v>
      </c>
      <c r="T367" t="s">
        <v>62</v>
      </c>
      <c r="U367" t="s">
        <v>395</v>
      </c>
      <c r="V367" t="s">
        <v>66</v>
      </c>
      <c r="W367" t="s">
        <v>62</v>
      </c>
      <c r="X367" t="s">
        <v>73</v>
      </c>
      <c r="Y367" t="s">
        <v>3187</v>
      </c>
      <c r="Z367" t="s">
        <v>3517</v>
      </c>
      <c r="AA367">
        <v>0</v>
      </c>
      <c r="AB367">
        <v>0</v>
      </c>
      <c r="AC367">
        <v>1</v>
      </c>
      <c r="AD367">
        <v>0</v>
      </c>
      <c r="AE367">
        <v>1</v>
      </c>
      <c r="AF367">
        <v>1</v>
      </c>
      <c r="AG367">
        <v>1</v>
      </c>
      <c r="AH367" t="s">
        <v>64</v>
      </c>
      <c r="AI367" t="s">
        <v>4119</v>
      </c>
    </row>
    <row r="368" spans="1:35">
      <c r="A368" t="s">
        <v>329</v>
      </c>
      <c r="B368" t="s">
        <v>366</v>
      </c>
      <c r="C368" t="s">
        <v>114</v>
      </c>
      <c r="D368" t="s">
        <v>2694</v>
      </c>
      <c r="E368" t="s">
        <v>384</v>
      </c>
      <c r="F368" t="s">
        <v>385</v>
      </c>
      <c r="G368" t="s">
        <v>386</v>
      </c>
      <c r="H368">
        <v>1</v>
      </c>
      <c r="I368" t="s">
        <v>2736</v>
      </c>
      <c r="J368" t="s">
        <v>2736</v>
      </c>
      <c r="K368" t="s">
        <v>2737</v>
      </c>
      <c r="L368" t="s">
        <v>389</v>
      </c>
      <c r="M368" t="s">
        <v>233</v>
      </c>
      <c r="N368" t="s">
        <v>393</v>
      </c>
      <c r="O368" t="s">
        <v>61</v>
      </c>
      <c r="P368" t="s">
        <v>61</v>
      </c>
      <c r="Q368" t="s">
        <v>62</v>
      </c>
      <c r="R368" t="s">
        <v>4135</v>
      </c>
      <c r="S368" t="s">
        <v>64</v>
      </c>
      <c r="T368" t="s">
        <v>62</v>
      </c>
      <c r="U368" t="s">
        <v>395</v>
      </c>
      <c r="V368" t="s">
        <v>66</v>
      </c>
      <c r="W368" t="s">
        <v>62</v>
      </c>
      <c r="X368" t="s">
        <v>73</v>
      </c>
      <c r="Y368" t="s">
        <v>3187</v>
      </c>
      <c r="Z368" t="s">
        <v>3517</v>
      </c>
      <c r="AA368">
        <v>0</v>
      </c>
      <c r="AB368">
        <v>0</v>
      </c>
      <c r="AC368">
        <v>1</v>
      </c>
      <c r="AD368">
        <v>0</v>
      </c>
      <c r="AE368">
        <v>1</v>
      </c>
      <c r="AF368">
        <v>1</v>
      </c>
      <c r="AG368">
        <v>1</v>
      </c>
      <c r="AH368" t="s">
        <v>64</v>
      </c>
      <c r="AI368" t="s">
        <v>4123</v>
      </c>
    </row>
    <row r="369" spans="1:35">
      <c r="A369" t="s">
        <v>329</v>
      </c>
      <c r="B369" t="s">
        <v>366</v>
      </c>
      <c r="C369" t="s">
        <v>114</v>
      </c>
      <c r="D369" t="s">
        <v>2694</v>
      </c>
      <c r="E369" t="s">
        <v>384</v>
      </c>
      <c r="F369" t="s">
        <v>385</v>
      </c>
      <c r="G369" t="s">
        <v>386</v>
      </c>
      <c r="H369">
        <v>1</v>
      </c>
      <c r="I369" t="s">
        <v>2736</v>
      </c>
      <c r="J369" t="s">
        <v>2736</v>
      </c>
      <c r="K369" t="s">
        <v>2737</v>
      </c>
      <c r="L369" t="s">
        <v>389</v>
      </c>
      <c r="M369" t="s">
        <v>233</v>
      </c>
      <c r="N369" t="s">
        <v>393</v>
      </c>
      <c r="O369" t="s">
        <v>61</v>
      </c>
      <c r="P369" t="s">
        <v>61</v>
      </c>
      <c r="Q369" t="s">
        <v>62</v>
      </c>
      <c r="R369" t="s">
        <v>4134</v>
      </c>
      <c r="S369" t="s">
        <v>64</v>
      </c>
      <c r="T369" t="s">
        <v>62</v>
      </c>
      <c r="U369" t="s">
        <v>395</v>
      </c>
      <c r="V369" t="s">
        <v>66</v>
      </c>
      <c r="W369" t="s">
        <v>62</v>
      </c>
      <c r="X369" t="s">
        <v>73</v>
      </c>
      <c r="Y369" t="s">
        <v>3187</v>
      </c>
      <c r="Z369" t="s">
        <v>3517</v>
      </c>
      <c r="AA369">
        <v>0</v>
      </c>
      <c r="AB369">
        <v>0</v>
      </c>
      <c r="AC369">
        <v>1</v>
      </c>
      <c r="AD369">
        <v>0</v>
      </c>
      <c r="AE369">
        <v>1</v>
      </c>
      <c r="AF369">
        <v>1</v>
      </c>
      <c r="AG369">
        <v>1</v>
      </c>
      <c r="AH369" t="s">
        <v>64</v>
      </c>
      <c r="AI369" t="s">
        <v>4120</v>
      </c>
    </row>
    <row r="370" spans="1:35">
      <c r="A370" t="s">
        <v>329</v>
      </c>
      <c r="B370" t="s">
        <v>366</v>
      </c>
      <c r="C370" t="s">
        <v>149</v>
      </c>
      <c r="D370" t="s">
        <v>2704</v>
      </c>
      <c r="E370" t="s">
        <v>399</v>
      </c>
      <c r="F370" t="s">
        <v>2738</v>
      </c>
      <c r="G370" t="s">
        <v>401</v>
      </c>
      <c r="H370">
        <v>2</v>
      </c>
      <c r="I370" t="s">
        <v>402</v>
      </c>
      <c r="J370" t="s">
        <v>403</v>
      </c>
      <c r="K370" t="s">
        <v>4038</v>
      </c>
      <c r="L370" t="s">
        <v>405</v>
      </c>
      <c r="M370" t="s">
        <v>408</v>
      </c>
      <c r="N370" t="s">
        <v>409</v>
      </c>
      <c r="O370" t="s">
        <v>62</v>
      </c>
      <c r="P370" t="s">
        <v>61</v>
      </c>
      <c r="Q370" t="s">
        <v>62</v>
      </c>
      <c r="R370" t="s">
        <v>76</v>
      </c>
      <c r="S370" t="s">
        <v>77</v>
      </c>
      <c r="T370" t="s">
        <v>61</v>
      </c>
      <c r="U370" t="s">
        <v>410</v>
      </c>
      <c r="V370" t="s">
        <v>72</v>
      </c>
      <c r="W370" t="s">
        <v>62</v>
      </c>
      <c r="X370" t="s">
        <v>73</v>
      </c>
      <c r="Y370" t="s">
        <v>3187</v>
      </c>
      <c r="Z370" t="s">
        <v>3807</v>
      </c>
      <c r="AA370">
        <v>1</v>
      </c>
      <c r="AB370">
        <v>0</v>
      </c>
      <c r="AC370">
        <v>0</v>
      </c>
      <c r="AD370">
        <v>0</v>
      </c>
      <c r="AE370">
        <v>1</v>
      </c>
      <c r="AF370">
        <v>0</v>
      </c>
      <c r="AG370">
        <v>0</v>
      </c>
      <c r="AH370" t="s">
        <v>77</v>
      </c>
      <c r="AI370" t="s">
        <v>76</v>
      </c>
    </row>
    <row r="371" spans="1:35">
      <c r="A371" t="s">
        <v>329</v>
      </c>
      <c r="B371" t="s">
        <v>366</v>
      </c>
      <c r="C371" t="s">
        <v>149</v>
      </c>
      <c r="D371" t="s">
        <v>2704</v>
      </c>
      <c r="E371" t="s">
        <v>399</v>
      </c>
      <c r="F371" t="s">
        <v>2738</v>
      </c>
      <c r="G371" t="s">
        <v>401</v>
      </c>
      <c r="H371">
        <v>2</v>
      </c>
      <c r="I371" t="s">
        <v>402</v>
      </c>
      <c r="J371" t="s">
        <v>413</v>
      </c>
      <c r="K371" t="s">
        <v>4037</v>
      </c>
      <c r="L371" t="s">
        <v>405</v>
      </c>
      <c r="M371" t="s">
        <v>418</v>
      </c>
      <c r="N371" t="s">
        <v>419</v>
      </c>
      <c r="O371" t="s">
        <v>62</v>
      </c>
      <c r="P371" t="s">
        <v>61</v>
      </c>
      <c r="Q371" t="s">
        <v>62</v>
      </c>
      <c r="R371" t="s">
        <v>76</v>
      </c>
      <c r="S371" t="s">
        <v>77</v>
      </c>
      <c r="T371" t="s">
        <v>61</v>
      </c>
      <c r="U371" t="s">
        <v>232</v>
      </c>
      <c r="V371" t="s">
        <v>72</v>
      </c>
      <c r="W371" t="s">
        <v>62</v>
      </c>
      <c r="X371" t="s">
        <v>73</v>
      </c>
      <c r="Y371" t="s">
        <v>3187</v>
      </c>
      <c r="Z371" t="s">
        <v>3808</v>
      </c>
      <c r="AA371">
        <v>1</v>
      </c>
      <c r="AB371">
        <v>0</v>
      </c>
      <c r="AC371">
        <v>0</v>
      </c>
      <c r="AD371">
        <v>0</v>
      </c>
      <c r="AE371">
        <v>1</v>
      </c>
      <c r="AF371">
        <v>0</v>
      </c>
      <c r="AG371">
        <v>0</v>
      </c>
      <c r="AH371" t="s">
        <v>77</v>
      </c>
      <c r="AI371" t="s">
        <v>76</v>
      </c>
    </row>
    <row r="372" spans="1:35">
      <c r="A372" t="s">
        <v>329</v>
      </c>
      <c r="B372" t="s">
        <v>366</v>
      </c>
      <c r="C372" t="s">
        <v>149</v>
      </c>
      <c r="D372" t="s">
        <v>2704</v>
      </c>
      <c r="E372" t="s">
        <v>422</v>
      </c>
      <c r="F372" t="s">
        <v>423</v>
      </c>
      <c r="G372" t="s">
        <v>424</v>
      </c>
      <c r="H372">
        <v>1</v>
      </c>
      <c r="I372" t="s">
        <v>425</v>
      </c>
      <c r="J372" t="s">
        <v>425</v>
      </c>
      <c r="K372" t="s">
        <v>426</v>
      </c>
      <c r="L372" t="s">
        <v>427</v>
      </c>
      <c r="M372" t="s">
        <v>431</v>
      </c>
      <c r="N372" t="s">
        <v>432</v>
      </c>
      <c r="O372" t="s">
        <v>62</v>
      </c>
      <c r="P372" t="s">
        <v>61</v>
      </c>
      <c r="Q372" t="s">
        <v>62</v>
      </c>
      <c r="R372" t="s">
        <v>76</v>
      </c>
      <c r="S372" t="s">
        <v>77</v>
      </c>
      <c r="T372" t="s">
        <v>61</v>
      </c>
      <c r="U372" t="s">
        <v>232</v>
      </c>
      <c r="V372" t="s">
        <v>72</v>
      </c>
      <c r="W372" t="s">
        <v>62</v>
      </c>
      <c r="X372" t="s">
        <v>73</v>
      </c>
      <c r="Y372" t="s">
        <v>3187</v>
      </c>
      <c r="Z372" t="s">
        <v>3726</v>
      </c>
      <c r="AA372">
        <v>1</v>
      </c>
      <c r="AB372">
        <v>0</v>
      </c>
      <c r="AC372">
        <v>0</v>
      </c>
      <c r="AD372">
        <v>0</v>
      </c>
      <c r="AE372">
        <v>1</v>
      </c>
      <c r="AF372">
        <v>0</v>
      </c>
      <c r="AG372">
        <v>0</v>
      </c>
      <c r="AH372" t="s">
        <v>77</v>
      </c>
      <c r="AI372" t="s">
        <v>76</v>
      </c>
    </row>
    <row r="373" spans="1:35">
      <c r="A373" t="s">
        <v>436</v>
      </c>
      <c r="B373" t="s">
        <v>437</v>
      </c>
      <c r="C373" t="s">
        <v>51</v>
      </c>
      <c r="D373" t="s">
        <v>51</v>
      </c>
      <c r="E373" t="s">
        <v>438</v>
      </c>
      <c r="F373" t="s">
        <v>2744</v>
      </c>
      <c r="G373" t="s">
        <v>440</v>
      </c>
      <c r="H373">
        <v>3</v>
      </c>
      <c r="I373" t="s">
        <v>441</v>
      </c>
      <c r="J373" t="s">
        <v>442</v>
      </c>
      <c r="K373" t="s">
        <v>443</v>
      </c>
      <c r="L373" t="s">
        <v>444</v>
      </c>
      <c r="M373" t="s">
        <v>447</v>
      </c>
      <c r="N373" t="s">
        <v>448</v>
      </c>
      <c r="O373" t="s">
        <v>62</v>
      </c>
      <c r="P373" t="s">
        <v>61</v>
      </c>
      <c r="Q373" t="s">
        <v>62</v>
      </c>
      <c r="R373" t="s">
        <v>76</v>
      </c>
      <c r="S373" t="s">
        <v>64</v>
      </c>
      <c r="T373" t="s">
        <v>61</v>
      </c>
      <c r="U373" t="s">
        <v>450</v>
      </c>
      <c r="V373" t="s">
        <v>72</v>
      </c>
      <c r="W373" t="s">
        <v>61</v>
      </c>
      <c r="X373" t="s">
        <v>451</v>
      </c>
      <c r="Y373" t="s">
        <v>3187</v>
      </c>
      <c r="Z373" t="s">
        <v>3739</v>
      </c>
      <c r="AA373">
        <v>1</v>
      </c>
      <c r="AB373">
        <v>0</v>
      </c>
      <c r="AC373">
        <v>0</v>
      </c>
      <c r="AD373">
        <v>0</v>
      </c>
      <c r="AE373">
        <v>1</v>
      </c>
      <c r="AF373">
        <v>0</v>
      </c>
      <c r="AG373">
        <v>1</v>
      </c>
      <c r="AH373" t="s">
        <v>64</v>
      </c>
      <c r="AI373" t="s">
        <v>76</v>
      </c>
    </row>
    <row r="374" spans="1:35">
      <c r="A374" t="s">
        <v>436</v>
      </c>
      <c r="B374" t="s">
        <v>437</v>
      </c>
      <c r="C374" t="s">
        <v>51</v>
      </c>
      <c r="D374" t="s">
        <v>51</v>
      </c>
      <c r="E374" t="s">
        <v>438</v>
      </c>
      <c r="F374" t="s">
        <v>2744</v>
      </c>
      <c r="G374" t="s">
        <v>440</v>
      </c>
      <c r="H374">
        <v>3</v>
      </c>
      <c r="I374" t="s">
        <v>441</v>
      </c>
      <c r="J374" t="s">
        <v>442</v>
      </c>
      <c r="K374" t="s">
        <v>443</v>
      </c>
      <c r="L374" t="s">
        <v>444</v>
      </c>
      <c r="M374" t="s">
        <v>447</v>
      </c>
      <c r="N374" t="s">
        <v>448</v>
      </c>
      <c r="O374" t="s">
        <v>62</v>
      </c>
      <c r="P374" t="s">
        <v>61</v>
      </c>
      <c r="Q374" t="s">
        <v>62</v>
      </c>
      <c r="R374" t="s">
        <v>4141</v>
      </c>
      <c r="S374" t="s">
        <v>64</v>
      </c>
      <c r="T374" t="s">
        <v>61</v>
      </c>
      <c r="U374" t="s">
        <v>450</v>
      </c>
      <c r="V374" t="s">
        <v>72</v>
      </c>
      <c r="W374" t="s">
        <v>61</v>
      </c>
      <c r="X374" t="s">
        <v>451</v>
      </c>
      <c r="Y374" t="s">
        <v>3187</v>
      </c>
      <c r="Z374" t="s">
        <v>3739</v>
      </c>
      <c r="AA374">
        <v>1</v>
      </c>
      <c r="AB374">
        <v>0</v>
      </c>
      <c r="AC374">
        <v>0</v>
      </c>
      <c r="AD374">
        <v>0</v>
      </c>
      <c r="AE374">
        <v>1</v>
      </c>
      <c r="AF374">
        <v>0</v>
      </c>
      <c r="AG374">
        <v>1</v>
      </c>
      <c r="AH374" t="s">
        <v>64</v>
      </c>
      <c r="AI374" t="s">
        <v>4124</v>
      </c>
    </row>
    <row r="375" spans="1:35">
      <c r="A375" t="s">
        <v>436</v>
      </c>
      <c r="B375" t="s">
        <v>437</v>
      </c>
      <c r="C375" t="s">
        <v>51</v>
      </c>
      <c r="D375" t="s">
        <v>51</v>
      </c>
      <c r="E375" t="s">
        <v>438</v>
      </c>
      <c r="F375" t="s">
        <v>2744</v>
      </c>
      <c r="G375" t="s">
        <v>440</v>
      </c>
      <c r="H375">
        <v>3</v>
      </c>
      <c r="I375" t="s">
        <v>441</v>
      </c>
      <c r="J375" t="s">
        <v>454</v>
      </c>
      <c r="K375" t="s">
        <v>443</v>
      </c>
      <c r="L375" t="s">
        <v>444</v>
      </c>
      <c r="M375" t="s">
        <v>457</v>
      </c>
      <c r="N375" t="s">
        <v>458</v>
      </c>
      <c r="O375" t="s">
        <v>62</v>
      </c>
      <c r="P375" t="s">
        <v>61</v>
      </c>
      <c r="Q375" t="s">
        <v>62</v>
      </c>
      <c r="R375" t="s">
        <v>76</v>
      </c>
      <c r="S375" t="s">
        <v>77</v>
      </c>
      <c r="T375" t="s">
        <v>61</v>
      </c>
      <c r="U375" t="s">
        <v>232</v>
      </c>
      <c r="V375" t="s">
        <v>72</v>
      </c>
      <c r="W375" t="s">
        <v>62</v>
      </c>
      <c r="X375" t="s">
        <v>73</v>
      </c>
      <c r="Y375" t="s">
        <v>3187</v>
      </c>
      <c r="Z375" t="s">
        <v>3741</v>
      </c>
      <c r="AA375">
        <v>1</v>
      </c>
      <c r="AB375">
        <v>0</v>
      </c>
      <c r="AC375">
        <v>0</v>
      </c>
      <c r="AD375">
        <v>0</v>
      </c>
      <c r="AE375">
        <v>1</v>
      </c>
      <c r="AF375">
        <v>0</v>
      </c>
      <c r="AG375">
        <v>0</v>
      </c>
      <c r="AH375" t="s">
        <v>77</v>
      </c>
      <c r="AI375" t="s">
        <v>76</v>
      </c>
    </row>
    <row r="376" spans="1:35">
      <c r="A376" t="s">
        <v>436</v>
      </c>
      <c r="B376" t="s">
        <v>437</v>
      </c>
      <c r="C376" t="s">
        <v>51</v>
      </c>
      <c r="D376" t="s">
        <v>51</v>
      </c>
      <c r="E376" t="s">
        <v>438</v>
      </c>
      <c r="F376" t="s">
        <v>2744</v>
      </c>
      <c r="G376" t="s">
        <v>440</v>
      </c>
      <c r="H376">
        <v>3</v>
      </c>
      <c r="I376" t="s">
        <v>441</v>
      </c>
      <c r="J376" t="s">
        <v>2747</v>
      </c>
      <c r="K376" t="s">
        <v>443</v>
      </c>
      <c r="L376" t="s">
        <v>444</v>
      </c>
      <c r="M376" t="s">
        <v>465</v>
      </c>
      <c r="N376" t="s">
        <v>466</v>
      </c>
      <c r="O376" t="s">
        <v>62</v>
      </c>
      <c r="P376" t="s">
        <v>61</v>
      </c>
      <c r="Q376" t="s">
        <v>62</v>
      </c>
      <c r="R376" t="s">
        <v>76</v>
      </c>
      <c r="S376" t="s">
        <v>77</v>
      </c>
      <c r="T376" t="s">
        <v>61</v>
      </c>
      <c r="U376" t="s">
        <v>232</v>
      </c>
      <c r="V376" t="s">
        <v>72</v>
      </c>
      <c r="W376" t="s">
        <v>62</v>
      </c>
      <c r="X376" t="s">
        <v>73</v>
      </c>
      <c r="Y376" t="s">
        <v>3187</v>
      </c>
      <c r="Z376" t="s">
        <v>3742</v>
      </c>
      <c r="AA376">
        <v>1</v>
      </c>
      <c r="AB376">
        <v>0</v>
      </c>
      <c r="AC376">
        <v>0</v>
      </c>
      <c r="AD376">
        <v>0</v>
      </c>
      <c r="AE376">
        <v>1</v>
      </c>
      <c r="AF376">
        <v>0</v>
      </c>
      <c r="AG376">
        <v>0</v>
      </c>
      <c r="AH376" t="s">
        <v>77</v>
      </c>
      <c r="AI376" t="s">
        <v>76</v>
      </c>
    </row>
    <row r="377" spans="1:35">
      <c r="A377" t="s">
        <v>436</v>
      </c>
      <c r="B377" t="s">
        <v>437</v>
      </c>
      <c r="C377" t="s">
        <v>80</v>
      </c>
      <c r="D377" t="s">
        <v>80</v>
      </c>
      <c r="E377" t="s">
        <v>469</v>
      </c>
      <c r="F377" t="s">
        <v>470</v>
      </c>
      <c r="G377" t="s">
        <v>471</v>
      </c>
      <c r="H377">
        <v>1</v>
      </c>
      <c r="I377" t="s">
        <v>472</v>
      </c>
      <c r="J377" t="s">
        <v>472</v>
      </c>
      <c r="K377" t="s">
        <v>2737</v>
      </c>
      <c r="L377" t="s">
        <v>473</v>
      </c>
      <c r="M377" t="s">
        <v>355</v>
      </c>
      <c r="N377" t="s">
        <v>476</v>
      </c>
      <c r="O377" t="s">
        <v>62</v>
      </c>
      <c r="P377" t="s">
        <v>61</v>
      </c>
      <c r="Q377" t="s">
        <v>62</v>
      </c>
      <c r="R377" t="s">
        <v>76</v>
      </c>
      <c r="S377" t="s">
        <v>77</v>
      </c>
      <c r="T377" t="s">
        <v>61</v>
      </c>
      <c r="U377" t="s">
        <v>478</v>
      </c>
      <c r="V377" t="s">
        <v>72</v>
      </c>
      <c r="W377" t="s">
        <v>61</v>
      </c>
      <c r="X377" t="s">
        <v>451</v>
      </c>
      <c r="Y377" t="s">
        <v>3187</v>
      </c>
      <c r="Z377" t="s">
        <v>3241</v>
      </c>
      <c r="AA377">
        <v>1</v>
      </c>
      <c r="AB377">
        <v>0</v>
      </c>
      <c r="AC377">
        <v>0</v>
      </c>
      <c r="AD377">
        <v>0</v>
      </c>
      <c r="AE377">
        <v>1</v>
      </c>
      <c r="AF377">
        <v>0</v>
      </c>
      <c r="AG377">
        <v>0</v>
      </c>
      <c r="AH377" t="s">
        <v>77</v>
      </c>
      <c r="AI377" t="s">
        <v>76</v>
      </c>
    </row>
    <row r="378" spans="1:35">
      <c r="A378" t="s">
        <v>436</v>
      </c>
      <c r="B378" t="s">
        <v>437</v>
      </c>
      <c r="C378" t="s">
        <v>80</v>
      </c>
      <c r="D378" t="s">
        <v>80</v>
      </c>
      <c r="E378" t="s">
        <v>482</v>
      </c>
      <c r="F378" t="s">
        <v>2748</v>
      </c>
      <c r="G378" t="s">
        <v>484</v>
      </c>
      <c r="H378">
        <v>1</v>
      </c>
      <c r="I378" t="s">
        <v>2749</v>
      </c>
      <c r="J378" t="s">
        <v>2749</v>
      </c>
      <c r="K378" t="s">
        <v>486</v>
      </c>
      <c r="L378" t="s">
        <v>487</v>
      </c>
      <c r="M378" t="s">
        <v>491</v>
      </c>
      <c r="N378" t="s">
        <v>492</v>
      </c>
      <c r="O378" t="s">
        <v>102</v>
      </c>
      <c r="P378" t="s">
        <v>61</v>
      </c>
      <c r="Q378" t="s">
        <v>62</v>
      </c>
      <c r="R378" t="s">
        <v>76</v>
      </c>
      <c r="S378" t="s">
        <v>64</v>
      </c>
      <c r="T378" t="s">
        <v>62</v>
      </c>
      <c r="U378" t="s">
        <v>493</v>
      </c>
      <c r="V378" t="s">
        <v>162</v>
      </c>
      <c r="W378" t="s">
        <v>62</v>
      </c>
      <c r="X378" t="s">
        <v>73</v>
      </c>
      <c r="Y378" t="s">
        <v>3187</v>
      </c>
      <c r="Z378" t="s">
        <v>3874</v>
      </c>
      <c r="AA378">
        <v>0</v>
      </c>
      <c r="AB378">
        <v>1</v>
      </c>
      <c r="AC378">
        <v>0</v>
      </c>
      <c r="AD378">
        <v>0</v>
      </c>
      <c r="AE378">
        <v>1</v>
      </c>
      <c r="AF378">
        <v>1</v>
      </c>
      <c r="AG378">
        <v>1</v>
      </c>
      <c r="AH378" t="s">
        <v>64</v>
      </c>
      <c r="AI378" t="s">
        <v>76</v>
      </c>
    </row>
    <row r="379" spans="1:35">
      <c r="A379" t="s">
        <v>436</v>
      </c>
      <c r="B379" t="s">
        <v>437</v>
      </c>
      <c r="C379" t="s">
        <v>80</v>
      </c>
      <c r="D379" t="s">
        <v>80</v>
      </c>
      <c r="E379" t="s">
        <v>482</v>
      </c>
      <c r="F379" t="s">
        <v>2748</v>
      </c>
      <c r="G379" t="s">
        <v>484</v>
      </c>
      <c r="H379">
        <v>1</v>
      </c>
      <c r="I379" t="s">
        <v>2749</v>
      </c>
      <c r="J379" t="s">
        <v>2749</v>
      </c>
      <c r="K379" t="s">
        <v>486</v>
      </c>
      <c r="L379" t="s">
        <v>487</v>
      </c>
      <c r="M379" t="s">
        <v>491</v>
      </c>
      <c r="N379" t="s">
        <v>492</v>
      </c>
      <c r="O379" t="s">
        <v>102</v>
      </c>
      <c r="P379" t="s">
        <v>61</v>
      </c>
      <c r="Q379" t="s">
        <v>62</v>
      </c>
      <c r="R379" t="s">
        <v>4134</v>
      </c>
      <c r="S379" t="s">
        <v>64</v>
      </c>
      <c r="T379" t="s">
        <v>62</v>
      </c>
      <c r="U379" t="s">
        <v>493</v>
      </c>
      <c r="V379" t="s">
        <v>162</v>
      </c>
      <c r="W379" t="s">
        <v>62</v>
      </c>
      <c r="X379" t="s">
        <v>73</v>
      </c>
      <c r="Y379" t="s">
        <v>3187</v>
      </c>
      <c r="Z379" t="s">
        <v>3874</v>
      </c>
      <c r="AA379">
        <v>0</v>
      </c>
      <c r="AB379">
        <v>1</v>
      </c>
      <c r="AC379">
        <v>0</v>
      </c>
      <c r="AD379">
        <v>0</v>
      </c>
      <c r="AE379">
        <v>1</v>
      </c>
      <c r="AF379">
        <v>1</v>
      </c>
      <c r="AG379">
        <v>1</v>
      </c>
      <c r="AH379" t="s">
        <v>64</v>
      </c>
      <c r="AI379" t="s">
        <v>4120</v>
      </c>
    </row>
    <row r="380" spans="1:35">
      <c r="A380" t="s">
        <v>436</v>
      </c>
      <c r="B380" t="s">
        <v>437</v>
      </c>
      <c r="C380" t="s">
        <v>114</v>
      </c>
      <c r="D380" t="s">
        <v>2694</v>
      </c>
      <c r="E380" t="s">
        <v>497</v>
      </c>
      <c r="F380" t="s">
        <v>498</v>
      </c>
      <c r="G380" t="s">
        <v>2754</v>
      </c>
      <c r="H380">
        <v>1</v>
      </c>
      <c r="I380" t="s">
        <v>500</v>
      </c>
      <c r="J380" t="s">
        <v>500</v>
      </c>
      <c r="K380" t="s">
        <v>501</v>
      </c>
      <c r="L380" t="s">
        <v>502</v>
      </c>
      <c r="M380" t="s">
        <v>507</v>
      </c>
      <c r="N380" t="s">
        <v>508</v>
      </c>
      <c r="O380" t="s">
        <v>62</v>
      </c>
      <c r="P380" t="s">
        <v>61</v>
      </c>
      <c r="Q380" t="s">
        <v>62</v>
      </c>
      <c r="R380" t="s">
        <v>76</v>
      </c>
      <c r="S380" t="s">
        <v>77</v>
      </c>
      <c r="T380" t="s">
        <v>61</v>
      </c>
      <c r="U380" t="s">
        <v>505</v>
      </c>
      <c r="V380" t="s">
        <v>72</v>
      </c>
      <c r="W380" t="s">
        <v>61</v>
      </c>
      <c r="X380" t="s">
        <v>506</v>
      </c>
      <c r="Y380" t="s">
        <v>3187</v>
      </c>
      <c r="Z380" t="s">
        <v>3636</v>
      </c>
      <c r="AA380">
        <v>1</v>
      </c>
      <c r="AB380">
        <v>0</v>
      </c>
      <c r="AC380">
        <v>0</v>
      </c>
      <c r="AD380">
        <v>0</v>
      </c>
      <c r="AE380">
        <v>1</v>
      </c>
      <c r="AF380">
        <v>0</v>
      </c>
      <c r="AG380">
        <v>0</v>
      </c>
      <c r="AH380" t="s">
        <v>77</v>
      </c>
      <c r="AI380" t="s">
        <v>76</v>
      </c>
    </row>
    <row r="381" spans="1:35">
      <c r="A381" t="s">
        <v>436</v>
      </c>
      <c r="B381" t="s">
        <v>437</v>
      </c>
      <c r="C381" t="s">
        <v>114</v>
      </c>
      <c r="D381" t="s">
        <v>2694</v>
      </c>
      <c r="E381" t="s">
        <v>497</v>
      </c>
      <c r="F381" t="s">
        <v>498</v>
      </c>
      <c r="G381" t="s">
        <v>2754</v>
      </c>
      <c r="H381">
        <v>1</v>
      </c>
      <c r="I381" t="s">
        <v>500</v>
      </c>
      <c r="J381" t="s">
        <v>500</v>
      </c>
      <c r="K381" t="s">
        <v>501</v>
      </c>
      <c r="L381" t="s">
        <v>502</v>
      </c>
      <c r="M381" t="s">
        <v>507</v>
      </c>
      <c r="N381" t="s">
        <v>508</v>
      </c>
      <c r="O381" t="s">
        <v>62</v>
      </c>
      <c r="P381" t="s">
        <v>61</v>
      </c>
      <c r="Q381" t="s">
        <v>62</v>
      </c>
      <c r="R381" t="s">
        <v>4135</v>
      </c>
      <c r="S381" t="s">
        <v>77</v>
      </c>
      <c r="T381" t="s">
        <v>61</v>
      </c>
      <c r="U381" t="s">
        <v>505</v>
      </c>
      <c r="V381" t="s">
        <v>72</v>
      </c>
      <c r="W381" t="s">
        <v>61</v>
      </c>
      <c r="X381" t="s">
        <v>506</v>
      </c>
      <c r="Y381" t="s">
        <v>3187</v>
      </c>
      <c r="Z381" t="s">
        <v>3636</v>
      </c>
      <c r="AA381">
        <v>1</v>
      </c>
      <c r="AB381">
        <v>0</v>
      </c>
      <c r="AC381">
        <v>0</v>
      </c>
      <c r="AD381">
        <v>0</v>
      </c>
      <c r="AE381">
        <v>1</v>
      </c>
      <c r="AF381">
        <v>0</v>
      </c>
      <c r="AG381">
        <v>0</v>
      </c>
      <c r="AH381" t="s">
        <v>77</v>
      </c>
      <c r="AI381" t="s">
        <v>4123</v>
      </c>
    </row>
    <row r="382" spans="1:35">
      <c r="A382" t="s">
        <v>436</v>
      </c>
      <c r="B382" t="s">
        <v>437</v>
      </c>
      <c r="C382" t="s">
        <v>149</v>
      </c>
      <c r="D382" t="s">
        <v>2704</v>
      </c>
      <c r="E382" t="s">
        <v>511</v>
      </c>
      <c r="F382" t="s">
        <v>512</v>
      </c>
      <c r="G382" t="s">
        <v>513</v>
      </c>
      <c r="H382">
        <v>1</v>
      </c>
      <c r="I382" t="s">
        <v>2756</v>
      </c>
      <c r="J382" t="s">
        <v>2756</v>
      </c>
      <c r="K382" t="s">
        <v>2757</v>
      </c>
      <c r="L382" t="s">
        <v>516</v>
      </c>
      <c r="M382" t="s">
        <v>521</v>
      </c>
      <c r="N382" t="s">
        <v>522</v>
      </c>
      <c r="O382" t="s">
        <v>62</v>
      </c>
      <c r="P382" t="s">
        <v>61</v>
      </c>
      <c r="Q382" t="s">
        <v>62</v>
      </c>
      <c r="R382" t="s">
        <v>76</v>
      </c>
      <c r="S382" t="s">
        <v>64</v>
      </c>
      <c r="T382" t="s">
        <v>61</v>
      </c>
      <c r="U382" t="s">
        <v>520</v>
      </c>
      <c r="V382" t="s">
        <v>72</v>
      </c>
      <c r="W382" t="s">
        <v>62</v>
      </c>
      <c r="X382" t="s">
        <v>73</v>
      </c>
      <c r="Y382" t="s">
        <v>3187</v>
      </c>
      <c r="Z382" t="s">
        <v>3892</v>
      </c>
      <c r="AA382">
        <v>1</v>
      </c>
      <c r="AB382">
        <v>0</v>
      </c>
      <c r="AC382">
        <v>0</v>
      </c>
      <c r="AD382">
        <v>0</v>
      </c>
      <c r="AE382">
        <v>1</v>
      </c>
      <c r="AF382">
        <v>0</v>
      </c>
      <c r="AG382">
        <v>1</v>
      </c>
      <c r="AH382" t="s">
        <v>64</v>
      </c>
      <c r="AI382" t="s">
        <v>76</v>
      </c>
    </row>
    <row r="383" spans="1:35">
      <c r="A383" t="s">
        <v>436</v>
      </c>
      <c r="B383" t="s">
        <v>437</v>
      </c>
      <c r="C383" t="s">
        <v>149</v>
      </c>
      <c r="D383" t="s">
        <v>2704</v>
      </c>
      <c r="E383" t="s">
        <v>511</v>
      </c>
      <c r="F383" t="s">
        <v>512</v>
      </c>
      <c r="G383" t="s">
        <v>513</v>
      </c>
      <c r="H383">
        <v>1</v>
      </c>
      <c r="I383" t="s">
        <v>2756</v>
      </c>
      <c r="J383" t="s">
        <v>2756</v>
      </c>
      <c r="K383" t="s">
        <v>2757</v>
      </c>
      <c r="L383" t="s">
        <v>516</v>
      </c>
      <c r="M383" t="s">
        <v>521</v>
      </c>
      <c r="N383" t="s">
        <v>522</v>
      </c>
      <c r="O383" t="s">
        <v>62</v>
      </c>
      <c r="P383" t="s">
        <v>61</v>
      </c>
      <c r="Q383" t="s">
        <v>62</v>
      </c>
      <c r="R383" t="s">
        <v>4136</v>
      </c>
      <c r="S383" t="s">
        <v>64</v>
      </c>
      <c r="T383" t="s">
        <v>61</v>
      </c>
      <c r="U383" t="s">
        <v>520</v>
      </c>
      <c r="V383" t="s">
        <v>72</v>
      </c>
      <c r="W383" t="s">
        <v>62</v>
      </c>
      <c r="X383" t="s">
        <v>73</v>
      </c>
      <c r="Y383" t="s">
        <v>3187</v>
      </c>
      <c r="Z383" t="s">
        <v>3892</v>
      </c>
      <c r="AA383">
        <v>1</v>
      </c>
      <c r="AB383">
        <v>0</v>
      </c>
      <c r="AC383">
        <v>0</v>
      </c>
      <c r="AD383">
        <v>0</v>
      </c>
      <c r="AE383">
        <v>1</v>
      </c>
      <c r="AF383">
        <v>0</v>
      </c>
      <c r="AG383">
        <v>1</v>
      </c>
      <c r="AH383" t="s">
        <v>64</v>
      </c>
      <c r="AI383" t="s">
        <v>2417</v>
      </c>
    </row>
    <row r="384" spans="1:35">
      <c r="A384" t="s">
        <v>436</v>
      </c>
      <c r="B384" t="s">
        <v>437</v>
      </c>
      <c r="C384" t="s">
        <v>149</v>
      </c>
      <c r="D384" t="s">
        <v>2704</v>
      </c>
      <c r="E384" t="s">
        <v>511</v>
      </c>
      <c r="F384" t="s">
        <v>512</v>
      </c>
      <c r="G384" t="s">
        <v>513</v>
      </c>
      <c r="H384">
        <v>1</v>
      </c>
      <c r="I384" t="s">
        <v>2756</v>
      </c>
      <c r="J384" t="s">
        <v>2756</v>
      </c>
      <c r="K384" t="s">
        <v>2757</v>
      </c>
      <c r="L384" t="s">
        <v>516</v>
      </c>
      <c r="M384" t="s">
        <v>521</v>
      </c>
      <c r="N384" t="s">
        <v>522</v>
      </c>
      <c r="O384" t="s">
        <v>62</v>
      </c>
      <c r="P384" t="s">
        <v>61</v>
      </c>
      <c r="Q384" t="s">
        <v>62</v>
      </c>
      <c r="R384" t="s">
        <v>4139</v>
      </c>
      <c r="S384" t="s">
        <v>64</v>
      </c>
      <c r="T384" t="s">
        <v>61</v>
      </c>
      <c r="U384" t="s">
        <v>520</v>
      </c>
      <c r="V384" t="s">
        <v>72</v>
      </c>
      <c r="W384" t="s">
        <v>62</v>
      </c>
      <c r="X384" t="s">
        <v>73</v>
      </c>
      <c r="Y384" t="s">
        <v>3187</v>
      </c>
      <c r="Z384" t="s">
        <v>3892</v>
      </c>
      <c r="AA384">
        <v>1</v>
      </c>
      <c r="AB384">
        <v>0</v>
      </c>
      <c r="AC384">
        <v>0</v>
      </c>
      <c r="AD384">
        <v>0</v>
      </c>
      <c r="AE384">
        <v>1</v>
      </c>
      <c r="AF384">
        <v>0</v>
      </c>
      <c r="AG384">
        <v>1</v>
      </c>
      <c r="AH384" t="s">
        <v>64</v>
      </c>
      <c r="AI384" t="s">
        <v>4121</v>
      </c>
    </row>
    <row r="385" spans="1:35">
      <c r="A385" t="s">
        <v>436</v>
      </c>
      <c r="B385" t="s">
        <v>437</v>
      </c>
      <c r="C385" t="s">
        <v>149</v>
      </c>
      <c r="D385" t="s">
        <v>2704</v>
      </c>
      <c r="E385" t="s">
        <v>525</v>
      </c>
      <c r="F385" t="s">
        <v>526</v>
      </c>
      <c r="G385" t="s">
        <v>527</v>
      </c>
      <c r="H385">
        <v>1</v>
      </c>
      <c r="I385" t="s">
        <v>528</v>
      </c>
      <c r="J385" t="s">
        <v>528</v>
      </c>
      <c r="K385" t="s">
        <v>529</v>
      </c>
      <c r="L385" t="s">
        <v>530</v>
      </c>
      <c r="M385" t="s">
        <v>534</v>
      </c>
      <c r="N385" t="s">
        <v>535</v>
      </c>
      <c r="O385" t="s">
        <v>62</v>
      </c>
      <c r="P385" t="s">
        <v>61</v>
      </c>
      <c r="Q385" t="s">
        <v>62</v>
      </c>
      <c r="R385" t="s">
        <v>76</v>
      </c>
      <c r="S385" t="s">
        <v>77</v>
      </c>
      <c r="T385" t="s">
        <v>61</v>
      </c>
      <c r="U385" t="s">
        <v>537</v>
      </c>
      <c r="V385" t="s">
        <v>72</v>
      </c>
      <c r="W385" t="s">
        <v>62</v>
      </c>
      <c r="X385" t="s">
        <v>73</v>
      </c>
      <c r="Y385" t="s">
        <v>3187</v>
      </c>
      <c r="Z385" t="s">
        <v>3852</v>
      </c>
      <c r="AA385">
        <v>1</v>
      </c>
      <c r="AB385">
        <v>0</v>
      </c>
      <c r="AC385">
        <v>0</v>
      </c>
      <c r="AD385">
        <v>0</v>
      </c>
      <c r="AE385">
        <v>1</v>
      </c>
      <c r="AF385">
        <v>0</v>
      </c>
      <c r="AG385">
        <v>0</v>
      </c>
      <c r="AH385" t="s">
        <v>77</v>
      </c>
      <c r="AI385" t="s">
        <v>76</v>
      </c>
    </row>
    <row r="386" spans="1:35">
      <c r="A386" t="s">
        <v>436</v>
      </c>
      <c r="B386" t="s">
        <v>437</v>
      </c>
      <c r="C386" t="s">
        <v>149</v>
      </c>
      <c r="D386" t="s">
        <v>2704</v>
      </c>
      <c r="E386" t="s">
        <v>525</v>
      </c>
      <c r="F386" t="s">
        <v>526</v>
      </c>
      <c r="G386" t="s">
        <v>527</v>
      </c>
      <c r="H386">
        <v>1</v>
      </c>
      <c r="I386" t="s">
        <v>528</v>
      </c>
      <c r="J386" t="s">
        <v>528</v>
      </c>
      <c r="K386" t="s">
        <v>529</v>
      </c>
      <c r="L386" t="s">
        <v>530</v>
      </c>
      <c r="M386" t="s">
        <v>534</v>
      </c>
      <c r="N386" t="s">
        <v>535</v>
      </c>
      <c r="O386" t="s">
        <v>62</v>
      </c>
      <c r="P386" t="s">
        <v>61</v>
      </c>
      <c r="Q386" t="s">
        <v>62</v>
      </c>
      <c r="R386" t="s">
        <v>4133</v>
      </c>
      <c r="S386" t="s">
        <v>77</v>
      </c>
      <c r="T386" t="s">
        <v>61</v>
      </c>
      <c r="U386" t="s">
        <v>537</v>
      </c>
      <c r="V386" t="s">
        <v>72</v>
      </c>
      <c r="W386" t="s">
        <v>62</v>
      </c>
      <c r="X386" t="s">
        <v>73</v>
      </c>
      <c r="Y386" t="s">
        <v>3187</v>
      </c>
      <c r="Z386" t="s">
        <v>3852</v>
      </c>
      <c r="AA386">
        <v>1</v>
      </c>
      <c r="AB386">
        <v>0</v>
      </c>
      <c r="AC386">
        <v>0</v>
      </c>
      <c r="AD386">
        <v>0</v>
      </c>
      <c r="AE386">
        <v>1</v>
      </c>
      <c r="AF386">
        <v>0</v>
      </c>
      <c r="AG386">
        <v>0</v>
      </c>
      <c r="AH386" t="s">
        <v>77</v>
      </c>
      <c r="AI386" t="s">
        <v>4119</v>
      </c>
    </row>
    <row r="387" spans="1:35">
      <c r="A387" t="s">
        <v>540</v>
      </c>
      <c r="B387" t="s">
        <v>541</v>
      </c>
      <c r="C387" t="s">
        <v>149</v>
      </c>
      <c r="D387" t="s">
        <v>2704</v>
      </c>
      <c r="E387" t="s">
        <v>542</v>
      </c>
      <c r="F387">
        <v>1866432</v>
      </c>
      <c r="G387" t="s">
        <v>2762</v>
      </c>
      <c r="H387">
        <v>1</v>
      </c>
      <c r="I387" t="s">
        <v>545</v>
      </c>
      <c r="J387" t="s">
        <v>545</v>
      </c>
      <c r="K387" t="s">
        <v>2763</v>
      </c>
      <c r="L387" t="s">
        <v>547</v>
      </c>
      <c r="M387" t="s">
        <v>550</v>
      </c>
      <c r="N387" t="s">
        <v>551</v>
      </c>
      <c r="O387" t="s">
        <v>62</v>
      </c>
      <c r="P387" t="s">
        <v>61</v>
      </c>
      <c r="Q387" t="s">
        <v>62</v>
      </c>
      <c r="R387" t="s">
        <v>76</v>
      </c>
      <c r="S387" t="s">
        <v>77</v>
      </c>
      <c r="T387" t="s">
        <v>61</v>
      </c>
      <c r="U387" t="s">
        <v>89</v>
      </c>
      <c r="V387" t="s">
        <v>72</v>
      </c>
      <c r="W387" t="s">
        <v>62</v>
      </c>
      <c r="X387" t="s">
        <v>73</v>
      </c>
      <c r="Y387" t="s">
        <v>3187</v>
      </c>
      <c r="Z387" t="s">
        <v>3367</v>
      </c>
      <c r="AA387">
        <v>1</v>
      </c>
      <c r="AB387">
        <v>0</v>
      </c>
      <c r="AC387">
        <v>0</v>
      </c>
      <c r="AD387">
        <v>0</v>
      </c>
      <c r="AE387">
        <v>1</v>
      </c>
      <c r="AF387">
        <v>0</v>
      </c>
      <c r="AG387">
        <v>0</v>
      </c>
      <c r="AH387" t="s">
        <v>77</v>
      </c>
      <c r="AI387" t="s">
        <v>76</v>
      </c>
    </row>
    <row r="388" spans="1:35">
      <c r="A388" t="s">
        <v>556</v>
      </c>
      <c r="B388" t="s">
        <v>557</v>
      </c>
      <c r="C388" t="s">
        <v>51</v>
      </c>
      <c r="D388" t="s">
        <v>51</v>
      </c>
      <c r="E388" t="s">
        <v>558</v>
      </c>
      <c r="F388" t="s">
        <v>559</v>
      </c>
      <c r="G388" t="s">
        <v>560</v>
      </c>
      <c r="H388">
        <v>1</v>
      </c>
      <c r="I388" t="s">
        <v>561</v>
      </c>
      <c r="J388" t="s">
        <v>561</v>
      </c>
      <c r="K388" t="s">
        <v>2769</v>
      </c>
      <c r="L388" t="s">
        <v>563</v>
      </c>
      <c r="M388" t="s">
        <v>567</v>
      </c>
      <c r="N388" t="s">
        <v>568</v>
      </c>
      <c r="O388" t="s">
        <v>62</v>
      </c>
      <c r="P388" t="s">
        <v>61</v>
      </c>
      <c r="Q388" t="s">
        <v>62</v>
      </c>
      <c r="R388" t="s">
        <v>76</v>
      </c>
      <c r="S388" t="s">
        <v>77</v>
      </c>
      <c r="T388" t="s">
        <v>61</v>
      </c>
      <c r="U388" t="s">
        <v>89</v>
      </c>
      <c r="V388" t="s">
        <v>72</v>
      </c>
      <c r="W388" t="s">
        <v>62</v>
      </c>
      <c r="X388" t="s">
        <v>73</v>
      </c>
      <c r="Y388" t="s">
        <v>3187</v>
      </c>
      <c r="Z388" t="s">
        <v>3689</v>
      </c>
      <c r="AA388">
        <v>1</v>
      </c>
      <c r="AB388">
        <v>0</v>
      </c>
      <c r="AC388">
        <v>0</v>
      </c>
      <c r="AD388">
        <v>0</v>
      </c>
      <c r="AE388">
        <v>1</v>
      </c>
      <c r="AF388">
        <v>0</v>
      </c>
      <c r="AG388">
        <v>0</v>
      </c>
      <c r="AH388" t="s">
        <v>77</v>
      </c>
      <c r="AI388" t="s">
        <v>76</v>
      </c>
    </row>
    <row r="389" spans="1:35">
      <c r="A389" t="s">
        <v>556</v>
      </c>
      <c r="B389" t="s">
        <v>557</v>
      </c>
      <c r="C389" t="s">
        <v>51</v>
      </c>
      <c r="D389" t="s">
        <v>51</v>
      </c>
      <c r="E389" t="s">
        <v>573</v>
      </c>
      <c r="F389" t="s">
        <v>574</v>
      </c>
      <c r="G389" t="s">
        <v>575</v>
      </c>
      <c r="H389">
        <v>1</v>
      </c>
      <c r="I389" t="s">
        <v>576</v>
      </c>
      <c r="J389" t="s">
        <v>576</v>
      </c>
      <c r="K389" t="s">
        <v>2772</v>
      </c>
      <c r="L389" t="s">
        <v>578</v>
      </c>
      <c r="M389" t="s">
        <v>254</v>
      </c>
      <c r="N389" t="s">
        <v>581</v>
      </c>
      <c r="O389" t="s">
        <v>62</v>
      </c>
      <c r="P389" t="s">
        <v>61</v>
      </c>
      <c r="Q389" t="s">
        <v>62</v>
      </c>
      <c r="R389" t="s">
        <v>76</v>
      </c>
      <c r="S389" t="s">
        <v>77</v>
      </c>
      <c r="T389" t="s">
        <v>61</v>
      </c>
      <c r="U389" t="s">
        <v>582</v>
      </c>
      <c r="V389" t="s">
        <v>72</v>
      </c>
      <c r="W389" t="s">
        <v>61</v>
      </c>
      <c r="X389" t="s">
        <v>506</v>
      </c>
      <c r="Y389" t="s">
        <v>3187</v>
      </c>
      <c r="Z389" t="s">
        <v>3453</v>
      </c>
      <c r="AA389">
        <v>1</v>
      </c>
      <c r="AB389">
        <v>0</v>
      </c>
      <c r="AC389">
        <v>0</v>
      </c>
      <c r="AD389">
        <v>0</v>
      </c>
      <c r="AE389">
        <v>1</v>
      </c>
      <c r="AF389">
        <v>0</v>
      </c>
      <c r="AG389">
        <v>0</v>
      </c>
      <c r="AH389" t="s">
        <v>77</v>
      </c>
      <c r="AI389" t="s">
        <v>76</v>
      </c>
    </row>
    <row r="390" spans="1:35">
      <c r="A390" t="s">
        <v>556</v>
      </c>
      <c r="B390" t="s">
        <v>557</v>
      </c>
      <c r="C390" t="s">
        <v>80</v>
      </c>
      <c r="D390" t="s">
        <v>80</v>
      </c>
      <c r="E390" t="s">
        <v>585</v>
      </c>
      <c r="F390" t="s">
        <v>586</v>
      </c>
      <c r="G390" t="s">
        <v>587</v>
      </c>
      <c r="H390">
        <v>1</v>
      </c>
      <c r="I390" t="s">
        <v>588</v>
      </c>
      <c r="J390" t="s">
        <v>588</v>
      </c>
      <c r="K390" t="s">
        <v>4039</v>
      </c>
      <c r="L390" t="s">
        <v>590</v>
      </c>
      <c r="M390" t="s">
        <v>594</v>
      </c>
      <c r="N390" t="s">
        <v>595</v>
      </c>
      <c r="O390" t="s">
        <v>61</v>
      </c>
      <c r="P390" t="s">
        <v>61</v>
      </c>
      <c r="Q390" t="s">
        <v>62</v>
      </c>
      <c r="R390" t="s">
        <v>76</v>
      </c>
      <c r="S390" t="s">
        <v>64</v>
      </c>
      <c r="T390" t="s">
        <v>62</v>
      </c>
      <c r="U390" t="s">
        <v>596</v>
      </c>
      <c r="V390" t="s">
        <v>66</v>
      </c>
      <c r="W390" t="s">
        <v>62</v>
      </c>
      <c r="X390" t="s">
        <v>73</v>
      </c>
      <c r="Y390" t="s">
        <v>3187</v>
      </c>
      <c r="Z390" t="s">
        <v>3514</v>
      </c>
      <c r="AA390">
        <v>0</v>
      </c>
      <c r="AB390">
        <v>0</v>
      </c>
      <c r="AC390">
        <v>1</v>
      </c>
      <c r="AD390">
        <v>0</v>
      </c>
      <c r="AE390">
        <v>1</v>
      </c>
      <c r="AF390">
        <v>1</v>
      </c>
      <c r="AG390">
        <v>1</v>
      </c>
      <c r="AH390" t="s">
        <v>64</v>
      </c>
      <c r="AI390" t="s">
        <v>76</v>
      </c>
    </row>
    <row r="391" spans="1:35">
      <c r="A391" t="s">
        <v>556</v>
      </c>
      <c r="B391" t="s">
        <v>557</v>
      </c>
      <c r="C391" t="s">
        <v>80</v>
      </c>
      <c r="D391" t="s">
        <v>80</v>
      </c>
      <c r="E391" t="s">
        <v>585</v>
      </c>
      <c r="F391" t="s">
        <v>586</v>
      </c>
      <c r="G391" t="s">
        <v>587</v>
      </c>
      <c r="H391">
        <v>1</v>
      </c>
      <c r="I391" t="s">
        <v>588</v>
      </c>
      <c r="J391" t="s">
        <v>588</v>
      </c>
      <c r="K391" t="s">
        <v>4039</v>
      </c>
      <c r="L391" t="s">
        <v>590</v>
      </c>
      <c r="M391" t="s">
        <v>594</v>
      </c>
      <c r="N391" t="s">
        <v>595</v>
      </c>
      <c r="O391" t="s">
        <v>61</v>
      </c>
      <c r="P391" t="s">
        <v>61</v>
      </c>
      <c r="Q391" t="s">
        <v>62</v>
      </c>
      <c r="R391" t="s">
        <v>4133</v>
      </c>
      <c r="S391" t="s">
        <v>64</v>
      </c>
      <c r="T391" t="s">
        <v>62</v>
      </c>
      <c r="U391" t="s">
        <v>596</v>
      </c>
      <c r="V391" t="s">
        <v>66</v>
      </c>
      <c r="W391" t="s">
        <v>62</v>
      </c>
      <c r="X391" t="s">
        <v>73</v>
      </c>
      <c r="Y391" t="s">
        <v>3187</v>
      </c>
      <c r="Z391" t="s">
        <v>3514</v>
      </c>
      <c r="AA391">
        <v>0</v>
      </c>
      <c r="AB391">
        <v>0</v>
      </c>
      <c r="AC391">
        <v>1</v>
      </c>
      <c r="AD391">
        <v>0</v>
      </c>
      <c r="AE391">
        <v>1</v>
      </c>
      <c r="AF391">
        <v>1</v>
      </c>
      <c r="AG391">
        <v>1</v>
      </c>
      <c r="AH391" t="s">
        <v>64</v>
      </c>
      <c r="AI391" t="s">
        <v>4119</v>
      </c>
    </row>
    <row r="392" spans="1:35">
      <c r="A392" t="s">
        <v>556</v>
      </c>
      <c r="B392" t="s">
        <v>557</v>
      </c>
      <c r="C392" t="s">
        <v>80</v>
      </c>
      <c r="D392" t="s">
        <v>80</v>
      </c>
      <c r="E392" t="s">
        <v>585</v>
      </c>
      <c r="F392" t="s">
        <v>586</v>
      </c>
      <c r="G392" t="s">
        <v>587</v>
      </c>
      <c r="H392">
        <v>1</v>
      </c>
      <c r="I392" t="s">
        <v>588</v>
      </c>
      <c r="J392" t="s">
        <v>588</v>
      </c>
      <c r="K392" t="s">
        <v>4039</v>
      </c>
      <c r="L392" t="s">
        <v>590</v>
      </c>
      <c r="M392" t="s">
        <v>594</v>
      </c>
      <c r="N392" t="s">
        <v>595</v>
      </c>
      <c r="O392" t="s">
        <v>61</v>
      </c>
      <c r="P392" t="s">
        <v>61</v>
      </c>
      <c r="Q392" t="s">
        <v>62</v>
      </c>
      <c r="R392" t="s">
        <v>4134</v>
      </c>
      <c r="S392" t="s">
        <v>64</v>
      </c>
      <c r="T392" t="s">
        <v>62</v>
      </c>
      <c r="U392" t="s">
        <v>596</v>
      </c>
      <c r="V392" t="s">
        <v>66</v>
      </c>
      <c r="W392" t="s">
        <v>62</v>
      </c>
      <c r="X392" t="s">
        <v>73</v>
      </c>
      <c r="Y392" t="s">
        <v>3187</v>
      </c>
      <c r="Z392" t="s">
        <v>3514</v>
      </c>
      <c r="AA392">
        <v>0</v>
      </c>
      <c r="AB392">
        <v>0</v>
      </c>
      <c r="AC392">
        <v>1</v>
      </c>
      <c r="AD392">
        <v>0</v>
      </c>
      <c r="AE392">
        <v>1</v>
      </c>
      <c r="AF392">
        <v>1</v>
      </c>
      <c r="AG392">
        <v>1</v>
      </c>
      <c r="AH392" t="s">
        <v>64</v>
      </c>
      <c r="AI392" t="s">
        <v>4120</v>
      </c>
    </row>
    <row r="393" spans="1:35">
      <c r="A393" t="s">
        <v>600</v>
      </c>
      <c r="B393" t="s">
        <v>601</v>
      </c>
      <c r="C393" t="s">
        <v>51</v>
      </c>
      <c r="D393" t="s">
        <v>51</v>
      </c>
      <c r="E393" t="s">
        <v>602</v>
      </c>
      <c r="F393" t="s">
        <v>603</v>
      </c>
      <c r="G393" t="s">
        <v>604</v>
      </c>
      <c r="H393">
        <v>1</v>
      </c>
      <c r="I393" t="s">
        <v>605</v>
      </c>
      <c r="J393" t="s">
        <v>605</v>
      </c>
      <c r="K393" t="s">
        <v>606</v>
      </c>
      <c r="L393" t="s">
        <v>607</v>
      </c>
      <c r="M393" t="s">
        <v>355</v>
      </c>
      <c r="N393" t="s">
        <v>609</v>
      </c>
      <c r="O393" t="s">
        <v>62</v>
      </c>
      <c r="P393" t="s">
        <v>61</v>
      </c>
      <c r="Q393" t="s">
        <v>62</v>
      </c>
      <c r="R393" t="s">
        <v>76</v>
      </c>
      <c r="S393" t="s">
        <v>77</v>
      </c>
      <c r="T393" t="s">
        <v>61</v>
      </c>
      <c r="U393" t="s">
        <v>89</v>
      </c>
      <c r="V393" t="s">
        <v>72</v>
      </c>
      <c r="W393" t="s">
        <v>62</v>
      </c>
      <c r="X393" t="s">
        <v>73</v>
      </c>
      <c r="Y393" t="s">
        <v>3187</v>
      </c>
      <c r="Z393" t="s">
        <v>3242</v>
      </c>
      <c r="AA393">
        <v>1</v>
      </c>
      <c r="AB393">
        <v>0</v>
      </c>
      <c r="AC393">
        <v>0</v>
      </c>
      <c r="AD393">
        <v>0</v>
      </c>
      <c r="AE393">
        <v>1</v>
      </c>
      <c r="AF393">
        <v>0</v>
      </c>
      <c r="AG393">
        <v>0</v>
      </c>
      <c r="AH393" t="s">
        <v>77</v>
      </c>
      <c r="AI393" t="s">
        <v>76</v>
      </c>
    </row>
    <row r="394" spans="1:35">
      <c r="A394" t="s">
        <v>600</v>
      </c>
      <c r="B394" t="s">
        <v>612</v>
      </c>
      <c r="C394" t="s">
        <v>51</v>
      </c>
      <c r="D394" t="s">
        <v>51</v>
      </c>
      <c r="E394" t="s">
        <v>613</v>
      </c>
      <c r="F394" t="s">
        <v>614</v>
      </c>
      <c r="G394" t="s">
        <v>615</v>
      </c>
      <c r="H394">
        <v>1</v>
      </c>
      <c r="I394" t="s">
        <v>616</v>
      </c>
      <c r="J394" t="s">
        <v>616</v>
      </c>
      <c r="K394" t="s">
        <v>617</v>
      </c>
      <c r="L394" t="s">
        <v>618</v>
      </c>
      <c r="M394" t="s">
        <v>622</v>
      </c>
      <c r="N394" t="s">
        <v>623</v>
      </c>
      <c r="O394" t="s">
        <v>62</v>
      </c>
      <c r="P394" t="s">
        <v>61</v>
      </c>
      <c r="Q394" t="s">
        <v>62</v>
      </c>
      <c r="R394" t="s">
        <v>76</v>
      </c>
      <c r="S394" t="s">
        <v>64</v>
      </c>
      <c r="T394" t="s">
        <v>61</v>
      </c>
      <c r="U394" t="s">
        <v>624</v>
      </c>
      <c r="V394" t="s">
        <v>72</v>
      </c>
      <c r="W394" t="s">
        <v>62</v>
      </c>
      <c r="X394" t="s">
        <v>73</v>
      </c>
      <c r="Y394" t="s">
        <v>3187</v>
      </c>
      <c r="Z394" t="s">
        <v>3567</v>
      </c>
      <c r="AA394">
        <v>1</v>
      </c>
      <c r="AB394">
        <v>0</v>
      </c>
      <c r="AC394">
        <v>0</v>
      </c>
      <c r="AD394">
        <v>0</v>
      </c>
      <c r="AE394">
        <v>1</v>
      </c>
      <c r="AF394">
        <v>0</v>
      </c>
      <c r="AG394">
        <v>1</v>
      </c>
      <c r="AH394" t="s">
        <v>64</v>
      </c>
      <c r="AI394" t="s">
        <v>76</v>
      </c>
    </row>
    <row r="395" spans="1:35">
      <c r="A395" t="s">
        <v>600</v>
      </c>
      <c r="B395" t="s">
        <v>612</v>
      </c>
      <c r="C395" t="s">
        <v>51</v>
      </c>
      <c r="D395" t="s">
        <v>51</v>
      </c>
      <c r="E395" t="s">
        <v>613</v>
      </c>
      <c r="F395" t="s">
        <v>614</v>
      </c>
      <c r="G395" t="s">
        <v>615</v>
      </c>
      <c r="H395">
        <v>1</v>
      </c>
      <c r="I395" t="s">
        <v>616</v>
      </c>
      <c r="J395" t="s">
        <v>616</v>
      </c>
      <c r="K395" t="s">
        <v>617</v>
      </c>
      <c r="L395" t="s">
        <v>618</v>
      </c>
      <c r="M395" t="s">
        <v>622</v>
      </c>
      <c r="N395" t="s">
        <v>623</v>
      </c>
      <c r="O395" t="s">
        <v>62</v>
      </c>
      <c r="P395" t="s">
        <v>61</v>
      </c>
      <c r="Q395" t="s">
        <v>62</v>
      </c>
      <c r="R395" t="s">
        <v>4133</v>
      </c>
      <c r="S395" t="s">
        <v>64</v>
      </c>
      <c r="T395" t="s">
        <v>61</v>
      </c>
      <c r="U395" t="s">
        <v>624</v>
      </c>
      <c r="V395" t="s">
        <v>72</v>
      </c>
      <c r="W395" t="s">
        <v>62</v>
      </c>
      <c r="X395" t="s">
        <v>73</v>
      </c>
      <c r="Y395" t="s">
        <v>3187</v>
      </c>
      <c r="Z395" t="s">
        <v>3567</v>
      </c>
      <c r="AA395">
        <v>1</v>
      </c>
      <c r="AB395">
        <v>0</v>
      </c>
      <c r="AC395">
        <v>0</v>
      </c>
      <c r="AD395">
        <v>0</v>
      </c>
      <c r="AE395">
        <v>1</v>
      </c>
      <c r="AF395">
        <v>0</v>
      </c>
      <c r="AG395">
        <v>1</v>
      </c>
      <c r="AH395" t="s">
        <v>64</v>
      </c>
      <c r="AI395" t="s">
        <v>4119</v>
      </c>
    </row>
    <row r="396" spans="1:35">
      <c r="A396" t="s">
        <v>600</v>
      </c>
      <c r="B396" t="s">
        <v>612</v>
      </c>
      <c r="C396" t="s">
        <v>80</v>
      </c>
      <c r="D396" t="s">
        <v>80</v>
      </c>
      <c r="E396" t="s">
        <v>628</v>
      </c>
      <c r="F396" t="s">
        <v>2779</v>
      </c>
      <c r="G396" t="s">
        <v>630</v>
      </c>
      <c r="H396">
        <v>2</v>
      </c>
      <c r="I396" t="s">
        <v>631</v>
      </c>
      <c r="J396" t="s">
        <v>632</v>
      </c>
      <c r="K396" t="s">
        <v>633</v>
      </c>
      <c r="L396" t="s">
        <v>634</v>
      </c>
      <c r="M396" t="s">
        <v>638</v>
      </c>
      <c r="N396" t="s">
        <v>639</v>
      </c>
      <c r="O396" t="s">
        <v>62</v>
      </c>
      <c r="P396" t="s">
        <v>61</v>
      </c>
      <c r="Q396" t="s">
        <v>62</v>
      </c>
      <c r="R396" t="s">
        <v>76</v>
      </c>
      <c r="S396" t="s">
        <v>77</v>
      </c>
      <c r="T396" t="s">
        <v>61</v>
      </c>
      <c r="U396" t="s">
        <v>4065</v>
      </c>
      <c r="V396" t="s">
        <v>72</v>
      </c>
      <c r="W396" t="s">
        <v>61</v>
      </c>
      <c r="X396" t="s">
        <v>637</v>
      </c>
      <c r="Y396" t="s">
        <v>3187</v>
      </c>
      <c r="Z396" t="s">
        <v>3301</v>
      </c>
      <c r="AA396">
        <v>1</v>
      </c>
      <c r="AB396">
        <v>0</v>
      </c>
      <c r="AC396">
        <v>0</v>
      </c>
      <c r="AD396">
        <v>0</v>
      </c>
      <c r="AE396">
        <v>1</v>
      </c>
      <c r="AF396">
        <v>0</v>
      </c>
      <c r="AG396">
        <v>0</v>
      </c>
      <c r="AH396" t="s">
        <v>77</v>
      </c>
      <c r="AI396" t="s">
        <v>76</v>
      </c>
    </row>
    <row r="397" spans="1:35">
      <c r="A397" t="s">
        <v>600</v>
      </c>
      <c r="B397" t="s">
        <v>612</v>
      </c>
      <c r="C397" t="s">
        <v>80</v>
      </c>
      <c r="D397" t="s">
        <v>80</v>
      </c>
      <c r="E397" t="s">
        <v>628</v>
      </c>
      <c r="F397" t="s">
        <v>2779</v>
      </c>
      <c r="G397" t="s">
        <v>630</v>
      </c>
      <c r="H397">
        <v>2</v>
      </c>
      <c r="I397" t="s">
        <v>631</v>
      </c>
      <c r="J397" t="s">
        <v>643</v>
      </c>
      <c r="K397" t="s">
        <v>633</v>
      </c>
      <c r="L397" t="s">
        <v>634</v>
      </c>
      <c r="M397" t="s">
        <v>646</v>
      </c>
      <c r="N397" t="s">
        <v>647</v>
      </c>
      <c r="O397" t="s">
        <v>62</v>
      </c>
      <c r="P397" t="s">
        <v>61</v>
      </c>
      <c r="Q397" t="s">
        <v>62</v>
      </c>
      <c r="R397" t="s">
        <v>76</v>
      </c>
      <c r="S397" t="s">
        <v>77</v>
      </c>
      <c r="T397" t="s">
        <v>61</v>
      </c>
      <c r="U397" t="s">
        <v>89</v>
      </c>
      <c r="V397" t="s">
        <v>72</v>
      </c>
      <c r="W397" t="s">
        <v>62</v>
      </c>
      <c r="X397" t="s">
        <v>73</v>
      </c>
      <c r="Y397" t="s">
        <v>3187</v>
      </c>
      <c r="Z397" t="s">
        <v>3302</v>
      </c>
      <c r="AA397">
        <v>1</v>
      </c>
      <c r="AB397">
        <v>0</v>
      </c>
      <c r="AC397">
        <v>0</v>
      </c>
      <c r="AD397">
        <v>0</v>
      </c>
      <c r="AE397">
        <v>1</v>
      </c>
      <c r="AF397">
        <v>0</v>
      </c>
      <c r="AG397">
        <v>0</v>
      </c>
      <c r="AH397" t="s">
        <v>77</v>
      </c>
      <c r="AI397" t="s">
        <v>76</v>
      </c>
    </row>
    <row r="398" spans="1:35">
      <c r="A398" t="s">
        <v>600</v>
      </c>
      <c r="B398" t="s">
        <v>612</v>
      </c>
      <c r="C398" t="s">
        <v>114</v>
      </c>
      <c r="D398" t="s">
        <v>2694</v>
      </c>
      <c r="E398" t="s">
        <v>650</v>
      </c>
      <c r="F398" t="s">
        <v>651</v>
      </c>
      <c r="G398" t="s">
        <v>652</v>
      </c>
      <c r="H398">
        <v>1</v>
      </c>
      <c r="I398" t="s">
        <v>653</v>
      </c>
      <c r="J398" t="s">
        <v>653</v>
      </c>
      <c r="K398" t="s">
        <v>654</v>
      </c>
      <c r="L398" t="s">
        <v>655</v>
      </c>
      <c r="M398" t="s">
        <v>659</v>
      </c>
      <c r="N398" t="s">
        <v>660</v>
      </c>
      <c r="O398" t="s">
        <v>62</v>
      </c>
      <c r="P398" t="s">
        <v>61</v>
      </c>
      <c r="Q398" t="s">
        <v>62</v>
      </c>
      <c r="R398" t="s">
        <v>76</v>
      </c>
      <c r="S398" t="s">
        <v>77</v>
      </c>
      <c r="T398" t="s">
        <v>61</v>
      </c>
      <c r="U398" t="s">
        <v>658</v>
      </c>
      <c r="V398" t="s">
        <v>72</v>
      </c>
      <c r="W398" t="s">
        <v>62</v>
      </c>
      <c r="X398" t="s">
        <v>73</v>
      </c>
      <c r="Y398" t="s">
        <v>3187</v>
      </c>
      <c r="Z398" t="s">
        <v>3443</v>
      </c>
      <c r="AA398">
        <v>1</v>
      </c>
      <c r="AB398">
        <v>0</v>
      </c>
      <c r="AC398">
        <v>0</v>
      </c>
      <c r="AD398">
        <v>0</v>
      </c>
      <c r="AE398">
        <v>1</v>
      </c>
      <c r="AF398">
        <v>0</v>
      </c>
      <c r="AG398">
        <v>0</v>
      </c>
      <c r="AH398" t="s">
        <v>77</v>
      </c>
      <c r="AI398" t="s">
        <v>76</v>
      </c>
    </row>
    <row r="399" spans="1:35">
      <c r="A399" t="s">
        <v>600</v>
      </c>
      <c r="B399" t="s">
        <v>612</v>
      </c>
      <c r="C399" t="s">
        <v>114</v>
      </c>
      <c r="D399" t="s">
        <v>2694</v>
      </c>
      <c r="E399" t="s">
        <v>663</v>
      </c>
      <c r="F399" t="s">
        <v>2782</v>
      </c>
      <c r="G399" t="s">
        <v>665</v>
      </c>
      <c r="H399">
        <v>1</v>
      </c>
      <c r="I399" t="s">
        <v>666</v>
      </c>
      <c r="J399" t="s">
        <v>666</v>
      </c>
      <c r="K399" t="s">
        <v>667</v>
      </c>
      <c r="L399" t="s">
        <v>668</v>
      </c>
      <c r="M399" t="s">
        <v>447</v>
      </c>
      <c r="N399" t="s">
        <v>670</v>
      </c>
      <c r="O399" t="s">
        <v>62</v>
      </c>
      <c r="P399" t="s">
        <v>61</v>
      </c>
      <c r="Q399" t="s">
        <v>62</v>
      </c>
      <c r="R399" t="s">
        <v>76</v>
      </c>
      <c r="S399" t="s">
        <v>77</v>
      </c>
      <c r="T399" t="s">
        <v>61</v>
      </c>
      <c r="U399" t="s">
        <v>89</v>
      </c>
      <c r="V399" t="s">
        <v>72</v>
      </c>
      <c r="W399" t="s">
        <v>62</v>
      </c>
      <c r="X399" t="s">
        <v>73</v>
      </c>
      <c r="Y399" t="s">
        <v>3187</v>
      </c>
      <c r="Z399" t="s">
        <v>3562</v>
      </c>
      <c r="AA399">
        <v>1</v>
      </c>
      <c r="AB399">
        <v>0</v>
      </c>
      <c r="AC399">
        <v>0</v>
      </c>
      <c r="AD399">
        <v>0</v>
      </c>
      <c r="AE399">
        <v>1</v>
      </c>
      <c r="AF399">
        <v>0</v>
      </c>
      <c r="AG399">
        <v>0</v>
      </c>
      <c r="AH399" t="s">
        <v>77</v>
      </c>
      <c r="AI399" t="s">
        <v>76</v>
      </c>
    </row>
    <row r="400" spans="1:35">
      <c r="A400" t="s">
        <v>600</v>
      </c>
      <c r="B400" t="s">
        <v>612</v>
      </c>
      <c r="C400" t="s">
        <v>149</v>
      </c>
      <c r="D400" t="s">
        <v>2704</v>
      </c>
      <c r="E400" t="s">
        <v>672</v>
      </c>
      <c r="F400" t="s">
        <v>673</v>
      </c>
      <c r="G400" t="s">
        <v>674</v>
      </c>
      <c r="H400">
        <v>1</v>
      </c>
      <c r="I400" t="s">
        <v>675</v>
      </c>
      <c r="J400" t="s">
        <v>675</v>
      </c>
      <c r="K400" t="s">
        <v>676</v>
      </c>
      <c r="L400" t="s">
        <v>677</v>
      </c>
      <c r="M400" t="s">
        <v>682</v>
      </c>
      <c r="N400" t="s">
        <v>683</v>
      </c>
      <c r="O400" t="s">
        <v>62</v>
      </c>
      <c r="P400" t="s">
        <v>61</v>
      </c>
      <c r="Q400" t="s">
        <v>62</v>
      </c>
      <c r="R400" t="s">
        <v>76</v>
      </c>
      <c r="S400" t="s">
        <v>77</v>
      </c>
      <c r="T400" t="s">
        <v>61</v>
      </c>
      <c r="U400" t="s">
        <v>89</v>
      </c>
      <c r="V400" t="s">
        <v>72</v>
      </c>
      <c r="W400" t="s">
        <v>62</v>
      </c>
      <c r="X400" t="s">
        <v>73</v>
      </c>
      <c r="Y400" t="s">
        <v>3187</v>
      </c>
      <c r="Z400" t="s">
        <v>3243</v>
      </c>
      <c r="AA400">
        <v>1</v>
      </c>
      <c r="AB400">
        <v>0</v>
      </c>
      <c r="AC400">
        <v>0</v>
      </c>
      <c r="AD400">
        <v>0</v>
      </c>
      <c r="AE400">
        <v>1</v>
      </c>
      <c r="AF400">
        <v>0</v>
      </c>
      <c r="AG400">
        <v>0</v>
      </c>
      <c r="AH400" t="s">
        <v>77</v>
      </c>
      <c r="AI400" t="s">
        <v>76</v>
      </c>
    </row>
    <row r="401" spans="1:35">
      <c r="A401" t="s">
        <v>600</v>
      </c>
      <c r="B401" t="s">
        <v>612</v>
      </c>
      <c r="C401" t="s">
        <v>149</v>
      </c>
      <c r="D401" t="s">
        <v>2704</v>
      </c>
      <c r="E401" t="s">
        <v>686</v>
      </c>
      <c r="F401" t="s">
        <v>687</v>
      </c>
      <c r="G401" t="s">
        <v>688</v>
      </c>
      <c r="H401">
        <v>1</v>
      </c>
      <c r="I401" t="s">
        <v>689</v>
      </c>
      <c r="J401" t="s">
        <v>689</v>
      </c>
      <c r="K401" t="s">
        <v>690</v>
      </c>
      <c r="L401" t="s">
        <v>691</v>
      </c>
      <c r="M401" t="s">
        <v>696</v>
      </c>
      <c r="N401" t="s">
        <v>697</v>
      </c>
      <c r="O401" t="s">
        <v>62</v>
      </c>
      <c r="P401" t="s">
        <v>61</v>
      </c>
      <c r="Q401" t="s">
        <v>62</v>
      </c>
      <c r="R401" t="s">
        <v>76</v>
      </c>
      <c r="S401" t="s">
        <v>77</v>
      </c>
      <c r="T401" t="s">
        <v>61</v>
      </c>
      <c r="U401" t="s">
        <v>89</v>
      </c>
      <c r="V401" t="s">
        <v>72</v>
      </c>
      <c r="W401" t="s">
        <v>62</v>
      </c>
      <c r="X401" t="s">
        <v>73</v>
      </c>
      <c r="Y401" t="s">
        <v>3187</v>
      </c>
      <c r="Z401" t="s">
        <v>3586</v>
      </c>
      <c r="AA401">
        <v>1</v>
      </c>
      <c r="AB401">
        <v>0</v>
      </c>
      <c r="AC401">
        <v>0</v>
      </c>
      <c r="AD401">
        <v>0</v>
      </c>
      <c r="AE401">
        <v>1</v>
      </c>
      <c r="AF401">
        <v>0</v>
      </c>
      <c r="AG401">
        <v>0</v>
      </c>
      <c r="AH401" t="s">
        <v>77</v>
      </c>
      <c r="AI401" t="s">
        <v>76</v>
      </c>
    </row>
    <row r="402" spans="1:35">
      <c r="A402" t="s">
        <v>600</v>
      </c>
      <c r="B402" t="s">
        <v>612</v>
      </c>
      <c r="C402" t="s">
        <v>305</v>
      </c>
      <c r="D402" t="s">
        <v>2709</v>
      </c>
      <c r="E402" t="s">
        <v>700</v>
      </c>
      <c r="F402" t="s">
        <v>2784</v>
      </c>
      <c r="G402" t="s">
        <v>702</v>
      </c>
      <c r="H402">
        <v>1</v>
      </c>
      <c r="I402" t="s">
        <v>703</v>
      </c>
      <c r="J402" t="s">
        <v>703</v>
      </c>
      <c r="K402" t="s">
        <v>4040</v>
      </c>
      <c r="L402" t="s">
        <v>705</v>
      </c>
      <c r="M402" t="s">
        <v>708</v>
      </c>
      <c r="N402" t="s">
        <v>709</v>
      </c>
      <c r="O402" t="s">
        <v>62</v>
      </c>
      <c r="P402" t="s">
        <v>61</v>
      </c>
      <c r="Q402" t="s">
        <v>62</v>
      </c>
      <c r="R402" t="s">
        <v>76</v>
      </c>
      <c r="S402" t="s">
        <v>77</v>
      </c>
      <c r="T402" t="s">
        <v>61</v>
      </c>
      <c r="U402" t="s">
        <v>89</v>
      </c>
      <c r="V402" t="s">
        <v>72</v>
      </c>
      <c r="W402" t="s">
        <v>62</v>
      </c>
      <c r="X402" t="s">
        <v>73</v>
      </c>
      <c r="Y402" t="s">
        <v>3187</v>
      </c>
      <c r="Z402" t="s">
        <v>3604</v>
      </c>
      <c r="AA402">
        <v>1</v>
      </c>
      <c r="AB402">
        <v>0</v>
      </c>
      <c r="AC402">
        <v>0</v>
      </c>
      <c r="AD402">
        <v>0</v>
      </c>
      <c r="AE402">
        <v>1</v>
      </c>
      <c r="AF402">
        <v>0</v>
      </c>
      <c r="AG402">
        <v>0</v>
      </c>
      <c r="AH402" t="s">
        <v>77</v>
      </c>
      <c r="AI402" t="s">
        <v>76</v>
      </c>
    </row>
    <row r="403" spans="1:35">
      <c r="A403" t="s">
        <v>712</v>
      </c>
      <c r="B403" t="s">
        <v>713</v>
      </c>
      <c r="C403" t="s">
        <v>80</v>
      </c>
      <c r="D403" t="s">
        <v>80</v>
      </c>
      <c r="E403" t="s">
        <v>714</v>
      </c>
      <c r="F403" t="s">
        <v>715</v>
      </c>
      <c r="G403" t="s">
        <v>716</v>
      </c>
      <c r="H403">
        <v>1</v>
      </c>
      <c r="I403" t="s">
        <v>717</v>
      </c>
      <c r="J403" t="s">
        <v>717</v>
      </c>
      <c r="K403" t="s">
        <v>718</v>
      </c>
      <c r="L403" t="s">
        <v>719</v>
      </c>
      <c r="M403" t="s">
        <v>724</v>
      </c>
      <c r="N403" t="s">
        <v>725</v>
      </c>
      <c r="O403" t="s">
        <v>62</v>
      </c>
      <c r="P403" t="s">
        <v>61</v>
      </c>
      <c r="Q403" t="s">
        <v>62</v>
      </c>
      <c r="R403" t="s">
        <v>76</v>
      </c>
      <c r="S403" t="s">
        <v>125</v>
      </c>
      <c r="T403" t="s">
        <v>61</v>
      </c>
      <c r="U403" t="s">
        <v>726</v>
      </c>
      <c r="V403" t="s">
        <v>72</v>
      </c>
      <c r="W403" t="s">
        <v>62</v>
      </c>
      <c r="X403" t="s">
        <v>73</v>
      </c>
      <c r="Y403" t="s">
        <v>3187</v>
      </c>
      <c r="Z403" t="s">
        <v>3244</v>
      </c>
      <c r="AA403">
        <v>1</v>
      </c>
      <c r="AB403">
        <v>0</v>
      </c>
      <c r="AC403">
        <v>0</v>
      </c>
      <c r="AD403">
        <v>0</v>
      </c>
      <c r="AE403">
        <v>1</v>
      </c>
      <c r="AF403">
        <v>0</v>
      </c>
      <c r="AG403">
        <v>1</v>
      </c>
      <c r="AH403" t="s">
        <v>125</v>
      </c>
      <c r="AI403" t="s">
        <v>76</v>
      </c>
    </row>
    <row r="404" spans="1:35">
      <c r="A404" t="s">
        <v>712</v>
      </c>
      <c r="B404" t="s">
        <v>713</v>
      </c>
      <c r="C404" t="s">
        <v>80</v>
      </c>
      <c r="D404" t="s">
        <v>80</v>
      </c>
      <c r="E404" t="s">
        <v>714</v>
      </c>
      <c r="F404" t="s">
        <v>715</v>
      </c>
      <c r="G404" t="s">
        <v>716</v>
      </c>
      <c r="H404">
        <v>1</v>
      </c>
      <c r="I404" t="s">
        <v>717</v>
      </c>
      <c r="J404" t="s">
        <v>717</v>
      </c>
      <c r="K404" t="s">
        <v>718</v>
      </c>
      <c r="L404" t="s">
        <v>719</v>
      </c>
      <c r="M404" t="s">
        <v>724</v>
      </c>
      <c r="N404" t="s">
        <v>725</v>
      </c>
      <c r="O404" t="s">
        <v>62</v>
      </c>
      <c r="P404" t="s">
        <v>61</v>
      </c>
      <c r="Q404" t="s">
        <v>62</v>
      </c>
      <c r="R404" t="s">
        <v>4140</v>
      </c>
      <c r="S404" t="s">
        <v>125</v>
      </c>
      <c r="T404" t="s">
        <v>61</v>
      </c>
      <c r="U404" t="s">
        <v>726</v>
      </c>
      <c r="V404" t="s">
        <v>72</v>
      </c>
      <c r="W404" t="s">
        <v>62</v>
      </c>
      <c r="X404" t="s">
        <v>73</v>
      </c>
      <c r="Y404" t="s">
        <v>3187</v>
      </c>
      <c r="Z404" t="s">
        <v>3244</v>
      </c>
      <c r="AA404">
        <v>1</v>
      </c>
      <c r="AB404">
        <v>0</v>
      </c>
      <c r="AC404">
        <v>0</v>
      </c>
      <c r="AD404">
        <v>0</v>
      </c>
      <c r="AE404">
        <v>1</v>
      </c>
      <c r="AF404">
        <v>0</v>
      </c>
      <c r="AG404">
        <v>1</v>
      </c>
      <c r="AH404" t="s">
        <v>125</v>
      </c>
      <c r="AI404" t="s">
        <v>2729</v>
      </c>
    </row>
    <row r="405" spans="1:35">
      <c r="A405" t="s">
        <v>712</v>
      </c>
      <c r="B405" t="s">
        <v>713</v>
      </c>
      <c r="C405" t="s">
        <v>149</v>
      </c>
      <c r="D405" t="s">
        <v>2704</v>
      </c>
      <c r="E405" t="s">
        <v>730</v>
      </c>
      <c r="F405" t="s">
        <v>2790</v>
      </c>
      <c r="G405" t="s">
        <v>732</v>
      </c>
      <c r="H405">
        <v>1</v>
      </c>
      <c r="I405" t="s">
        <v>717</v>
      </c>
      <c r="J405" t="s">
        <v>717</v>
      </c>
      <c r="K405" t="s">
        <v>733</v>
      </c>
      <c r="L405" t="s">
        <v>734</v>
      </c>
      <c r="M405" t="s">
        <v>724</v>
      </c>
      <c r="N405" t="s">
        <v>738</v>
      </c>
      <c r="O405" t="s">
        <v>62</v>
      </c>
      <c r="P405" t="s">
        <v>61</v>
      </c>
      <c r="Q405" t="s">
        <v>62</v>
      </c>
      <c r="R405" t="s">
        <v>76</v>
      </c>
      <c r="S405" t="s">
        <v>77</v>
      </c>
      <c r="T405" t="s">
        <v>61</v>
      </c>
      <c r="U405" t="s">
        <v>739</v>
      </c>
      <c r="V405" t="s">
        <v>72</v>
      </c>
      <c r="W405" t="s">
        <v>62</v>
      </c>
      <c r="X405" t="s">
        <v>73</v>
      </c>
      <c r="Y405" t="s">
        <v>3187</v>
      </c>
      <c r="Z405" t="s">
        <v>3245</v>
      </c>
      <c r="AA405">
        <v>1</v>
      </c>
      <c r="AB405">
        <v>0</v>
      </c>
      <c r="AC405">
        <v>0</v>
      </c>
      <c r="AD405">
        <v>0</v>
      </c>
      <c r="AE405">
        <v>1</v>
      </c>
      <c r="AF405">
        <v>0</v>
      </c>
      <c r="AG405">
        <v>0</v>
      </c>
      <c r="AH405" t="s">
        <v>77</v>
      </c>
      <c r="AI405" t="s">
        <v>76</v>
      </c>
    </row>
    <row r="406" spans="1:35">
      <c r="A406" t="s">
        <v>712</v>
      </c>
      <c r="B406" t="s">
        <v>713</v>
      </c>
      <c r="C406" t="s">
        <v>149</v>
      </c>
      <c r="D406" t="s">
        <v>2704</v>
      </c>
      <c r="E406" t="s">
        <v>730</v>
      </c>
      <c r="F406" t="s">
        <v>2790</v>
      </c>
      <c r="G406" t="s">
        <v>732</v>
      </c>
      <c r="H406">
        <v>1</v>
      </c>
      <c r="I406" t="s">
        <v>717</v>
      </c>
      <c r="J406" t="s">
        <v>717</v>
      </c>
      <c r="K406" t="s">
        <v>733</v>
      </c>
      <c r="L406" t="s">
        <v>734</v>
      </c>
      <c r="M406" t="s">
        <v>724</v>
      </c>
      <c r="N406" t="s">
        <v>738</v>
      </c>
      <c r="O406" t="s">
        <v>62</v>
      </c>
      <c r="P406" t="s">
        <v>61</v>
      </c>
      <c r="Q406" t="s">
        <v>62</v>
      </c>
      <c r="R406" t="s">
        <v>4135</v>
      </c>
      <c r="S406" t="s">
        <v>77</v>
      </c>
      <c r="T406" t="s">
        <v>61</v>
      </c>
      <c r="U406" t="s">
        <v>739</v>
      </c>
      <c r="V406" t="s">
        <v>72</v>
      </c>
      <c r="W406" t="s">
        <v>62</v>
      </c>
      <c r="X406" t="s">
        <v>73</v>
      </c>
      <c r="Y406" t="s">
        <v>3187</v>
      </c>
      <c r="Z406" t="s">
        <v>3245</v>
      </c>
      <c r="AA406">
        <v>1</v>
      </c>
      <c r="AB406">
        <v>0</v>
      </c>
      <c r="AC406">
        <v>0</v>
      </c>
      <c r="AD406">
        <v>0</v>
      </c>
      <c r="AE406">
        <v>1</v>
      </c>
      <c r="AF406">
        <v>0</v>
      </c>
      <c r="AG406">
        <v>0</v>
      </c>
      <c r="AH406" t="s">
        <v>77</v>
      </c>
      <c r="AI406" t="s">
        <v>4123</v>
      </c>
    </row>
    <row r="407" spans="1:35">
      <c r="A407" t="s">
        <v>743</v>
      </c>
      <c r="B407" t="s">
        <v>744</v>
      </c>
      <c r="C407" t="s">
        <v>51</v>
      </c>
      <c r="D407" t="s">
        <v>51</v>
      </c>
      <c r="E407" t="s">
        <v>745</v>
      </c>
      <c r="F407" t="s">
        <v>746</v>
      </c>
      <c r="G407" t="s">
        <v>747</v>
      </c>
      <c r="H407">
        <v>1</v>
      </c>
      <c r="I407" t="s">
        <v>748</v>
      </c>
      <c r="J407" t="s">
        <v>748</v>
      </c>
      <c r="K407" t="s">
        <v>749</v>
      </c>
      <c r="L407" t="s">
        <v>750</v>
      </c>
      <c r="M407" t="s">
        <v>447</v>
      </c>
      <c r="N407" t="s">
        <v>752</v>
      </c>
      <c r="O407" t="s">
        <v>62</v>
      </c>
      <c r="P407" t="s">
        <v>61</v>
      </c>
      <c r="Q407" t="s">
        <v>62</v>
      </c>
      <c r="R407" t="s">
        <v>76</v>
      </c>
      <c r="S407" t="s">
        <v>77</v>
      </c>
      <c r="T407" t="s">
        <v>61</v>
      </c>
      <c r="U407" t="s">
        <v>89</v>
      </c>
      <c r="V407" t="s">
        <v>72</v>
      </c>
      <c r="W407" t="s">
        <v>62</v>
      </c>
      <c r="X407" t="s">
        <v>73</v>
      </c>
      <c r="Y407" t="s">
        <v>3187</v>
      </c>
      <c r="Z407" t="s">
        <v>3399</v>
      </c>
      <c r="AA407">
        <v>1</v>
      </c>
      <c r="AB407">
        <v>0</v>
      </c>
      <c r="AC407">
        <v>0</v>
      </c>
      <c r="AD407">
        <v>0</v>
      </c>
      <c r="AE407">
        <v>1</v>
      </c>
      <c r="AF407">
        <v>0</v>
      </c>
      <c r="AG407">
        <v>0</v>
      </c>
      <c r="AH407" t="s">
        <v>77</v>
      </c>
      <c r="AI407" t="s">
        <v>76</v>
      </c>
    </row>
    <row r="408" spans="1:35">
      <c r="A408" t="s">
        <v>743</v>
      </c>
      <c r="B408" t="s">
        <v>744</v>
      </c>
      <c r="C408" t="s">
        <v>51</v>
      </c>
      <c r="D408" t="s">
        <v>51</v>
      </c>
      <c r="E408" t="s">
        <v>755</v>
      </c>
      <c r="F408" t="s">
        <v>756</v>
      </c>
      <c r="G408" t="s">
        <v>757</v>
      </c>
      <c r="H408">
        <v>2</v>
      </c>
      <c r="I408" t="s">
        <v>758</v>
      </c>
      <c r="J408" t="s">
        <v>759</v>
      </c>
      <c r="K408" t="s">
        <v>760</v>
      </c>
      <c r="L408" t="s">
        <v>761</v>
      </c>
      <c r="M408" t="s">
        <v>765</v>
      </c>
      <c r="N408" t="s">
        <v>766</v>
      </c>
      <c r="O408" t="s">
        <v>62</v>
      </c>
      <c r="P408" t="s">
        <v>61</v>
      </c>
      <c r="Q408" t="s">
        <v>62</v>
      </c>
      <c r="R408" t="s">
        <v>76</v>
      </c>
      <c r="S408" t="s">
        <v>77</v>
      </c>
      <c r="T408" t="s">
        <v>61</v>
      </c>
      <c r="U408" t="s">
        <v>764</v>
      </c>
      <c r="V408" t="s">
        <v>72</v>
      </c>
      <c r="W408" t="s">
        <v>62</v>
      </c>
      <c r="X408" t="s">
        <v>73</v>
      </c>
      <c r="Y408" t="s">
        <v>3187</v>
      </c>
      <c r="Z408" t="s">
        <v>3377</v>
      </c>
      <c r="AA408">
        <v>1</v>
      </c>
      <c r="AB408">
        <v>0</v>
      </c>
      <c r="AC408">
        <v>0</v>
      </c>
      <c r="AD408">
        <v>0</v>
      </c>
      <c r="AE408">
        <v>1</v>
      </c>
      <c r="AF408">
        <v>0</v>
      </c>
      <c r="AG408">
        <v>0</v>
      </c>
      <c r="AH408" t="s">
        <v>77</v>
      </c>
      <c r="AI408" t="s">
        <v>76</v>
      </c>
    </row>
    <row r="409" spans="1:35">
      <c r="A409" t="s">
        <v>743</v>
      </c>
      <c r="B409" t="s">
        <v>744</v>
      </c>
      <c r="C409" t="s">
        <v>51</v>
      </c>
      <c r="D409" t="s">
        <v>51</v>
      </c>
      <c r="E409" t="s">
        <v>755</v>
      </c>
      <c r="F409" t="s">
        <v>756</v>
      </c>
      <c r="G409" t="s">
        <v>757</v>
      </c>
      <c r="H409">
        <v>2</v>
      </c>
      <c r="I409" t="s">
        <v>758</v>
      </c>
      <c r="J409" t="s">
        <v>769</v>
      </c>
      <c r="K409" t="s">
        <v>760</v>
      </c>
      <c r="L409" t="s">
        <v>761</v>
      </c>
      <c r="M409" t="s">
        <v>773</v>
      </c>
      <c r="N409" t="s">
        <v>774</v>
      </c>
      <c r="O409" t="s">
        <v>62</v>
      </c>
      <c r="P409" t="s">
        <v>61</v>
      </c>
      <c r="Q409" t="s">
        <v>62</v>
      </c>
      <c r="R409" t="s">
        <v>76</v>
      </c>
      <c r="S409" t="s">
        <v>77</v>
      </c>
      <c r="T409" t="s">
        <v>61</v>
      </c>
      <c r="U409" t="s">
        <v>772</v>
      </c>
      <c r="V409" t="s">
        <v>72</v>
      </c>
      <c r="W409" t="s">
        <v>62</v>
      </c>
      <c r="X409" t="s">
        <v>73</v>
      </c>
      <c r="Y409" t="s">
        <v>3187</v>
      </c>
      <c r="Z409" t="s">
        <v>3376</v>
      </c>
      <c r="AA409">
        <v>1</v>
      </c>
      <c r="AB409">
        <v>0</v>
      </c>
      <c r="AC409">
        <v>0</v>
      </c>
      <c r="AD409">
        <v>0</v>
      </c>
      <c r="AE409">
        <v>1</v>
      </c>
      <c r="AF409">
        <v>0</v>
      </c>
      <c r="AG409">
        <v>0</v>
      </c>
      <c r="AH409" t="s">
        <v>77</v>
      </c>
      <c r="AI409" t="s">
        <v>76</v>
      </c>
    </row>
    <row r="410" spans="1:35">
      <c r="A410" t="s">
        <v>743</v>
      </c>
      <c r="B410" t="s">
        <v>744</v>
      </c>
      <c r="C410" t="s">
        <v>80</v>
      </c>
      <c r="D410" t="s">
        <v>80</v>
      </c>
      <c r="E410" t="s">
        <v>777</v>
      </c>
      <c r="F410" t="s">
        <v>778</v>
      </c>
      <c r="G410" t="s">
        <v>779</v>
      </c>
      <c r="H410">
        <v>2</v>
      </c>
      <c r="I410" t="s">
        <v>780</v>
      </c>
      <c r="J410" t="s">
        <v>781</v>
      </c>
      <c r="K410" t="s">
        <v>782</v>
      </c>
      <c r="L410" t="s">
        <v>783</v>
      </c>
      <c r="M410" t="s">
        <v>682</v>
      </c>
      <c r="N410" t="s">
        <v>786</v>
      </c>
      <c r="O410" t="s">
        <v>62</v>
      </c>
      <c r="P410" t="s">
        <v>61</v>
      </c>
      <c r="Q410" t="s">
        <v>62</v>
      </c>
      <c r="R410" t="s">
        <v>76</v>
      </c>
      <c r="S410" t="s">
        <v>77</v>
      </c>
      <c r="T410" t="s">
        <v>61</v>
      </c>
      <c r="U410" t="s">
        <v>785</v>
      </c>
      <c r="V410" t="s">
        <v>72</v>
      </c>
      <c r="W410" t="s">
        <v>62</v>
      </c>
      <c r="X410" t="s">
        <v>73</v>
      </c>
      <c r="Y410" t="s">
        <v>3187</v>
      </c>
      <c r="Z410" t="s">
        <v>3246</v>
      </c>
      <c r="AA410">
        <v>1</v>
      </c>
      <c r="AB410">
        <v>0</v>
      </c>
      <c r="AC410">
        <v>0</v>
      </c>
      <c r="AD410">
        <v>0</v>
      </c>
      <c r="AE410">
        <v>1</v>
      </c>
      <c r="AF410">
        <v>0</v>
      </c>
      <c r="AG410">
        <v>0</v>
      </c>
      <c r="AH410" t="s">
        <v>77</v>
      </c>
      <c r="AI410" t="s">
        <v>76</v>
      </c>
    </row>
    <row r="411" spans="1:35">
      <c r="A411" t="s">
        <v>743</v>
      </c>
      <c r="B411" t="s">
        <v>744</v>
      </c>
      <c r="C411" t="s">
        <v>80</v>
      </c>
      <c r="D411" t="s">
        <v>80</v>
      </c>
      <c r="E411" t="s">
        <v>777</v>
      </c>
      <c r="F411" t="s">
        <v>778</v>
      </c>
      <c r="G411" t="s">
        <v>779</v>
      </c>
      <c r="H411">
        <v>2</v>
      </c>
      <c r="I411" t="s">
        <v>780</v>
      </c>
      <c r="J411" t="s">
        <v>759</v>
      </c>
      <c r="K411" t="s">
        <v>782</v>
      </c>
      <c r="L411" t="s">
        <v>783</v>
      </c>
      <c r="M411" t="s">
        <v>765</v>
      </c>
      <c r="N411" t="s">
        <v>789</v>
      </c>
      <c r="O411" t="s">
        <v>62</v>
      </c>
      <c r="P411" t="s">
        <v>61</v>
      </c>
      <c r="Q411" t="s">
        <v>62</v>
      </c>
      <c r="R411" t="s">
        <v>76</v>
      </c>
      <c r="S411" t="s">
        <v>77</v>
      </c>
      <c r="T411" t="s">
        <v>61</v>
      </c>
      <c r="U411" t="s">
        <v>791</v>
      </c>
      <c r="V411" t="s">
        <v>72</v>
      </c>
      <c r="W411" t="s">
        <v>61</v>
      </c>
      <c r="X411" t="s">
        <v>506</v>
      </c>
      <c r="Y411" t="s">
        <v>3187</v>
      </c>
      <c r="Z411" t="s">
        <v>3947</v>
      </c>
      <c r="AA411">
        <v>1</v>
      </c>
      <c r="AB411">
        <v>0</v>
      </c>
      <c r="AC411">
        <v>0</v>
      </c>
      <c r="AD411">
        <v>0</v>
      </c>
      <c r="AE411">
        <v>1</v>
      </c>
      <c r="AF411">
        <v>0</v>
      </c>
      <c r="AG411">
        <v>0</v>
      </c>
      <c r="AH411" t="s">
        <v>77</v>
      </c>
      <c r="AI411" t="s">
        <v>76</v>
      </c>
    </row>
    <row r="412" spans="1:35">
      <c r="A412" t="s">
        <v>743</v>
      </c>
      <c r="B412" t="s">
        <v>744</v>
      </c>
      <c r="C412" t="s">
        <v>114</v>
      </c>
      <c r="D412" t="s">
        <v>2694</v>
      </c>
      <c r="E412" t="s">
        <v>793</v>
      </c>
      <c r="F412" t="s">
        <v>2797</v>
      </c>
      <c r="G412" t="s">
        <v>795</v>
      </c>
      <c r="H412">
        <v>1</v>
      </c>
      <c r="I412" t="s">
        <v>796</v>
      </c>
      <c r="J412" t="s">
        <v>796</v>
      </c>
      <c r="K412" t="s">
        <v>2798</v>
      </c>
      <c r="L412" t="s">
        <v>798</v>
      </c>
      <c r="M412" t="s">
        <v>682</v>
      </c>
      <c r="N412" t="s">
        <v>801</v>
      </c>
      <c r="O412" t="s">
        <v>62</v>
      </c>
      <c r="P412" t="s">
        <v>61</v>
      </c>
      <c r="Q412" t="s">
        <v>62</v>
      </c>
      <c r="R412" t="s">
        <v>76</v>
      </c>
      <c r="S412" t="s">
        <v>77</v>
      </c>
      <c r="T412" t="s">
        <v>61</v>
      </c>
      <c r="U412" t="s">
        <v>4041</v>
      </c>
      <c r="V412" t="s">
        <v>72</v>
      </c>
      <c r="W412" t="s">
        <v>62</v>
      </c>
      <c r="X412" t="s">
        <v>73</v>
      </c>
      <c r="Y412" t="s">
        <v>3187</v>
      </c>
      <c r="Z412" t="s">
        <v>3247</v>
      </c>
      <c r="AA412">
        <v>1</v>
      </c>
      <c r="AB412">
        <v>0</v>
      </c>
      <c r="AC412">
        <v>0</v>
      </c>
      <c r="AD412">
        <v>0</v>
      </c>
      <c r="AE412">
        <v>1</v>
      </c>
      <c r="AF412">
        <v>0</v>
      </c>
      <c r="AG412">
        <v>0</v>
      </c>
      <c r="AH412" t="s">
        <v>77</v>
      </c>
      <c r="AI412" t="s">
        <v>76</v>
      </c>
    </row>
    <row r="413" spans="1:35">
      <c r="A413" t="s">
        <v>743</v>
      </c>
      <c r="B413" t="s">
        <v>744</v>
      </c>
      <c r="C413" t="s">
        <v>149</v>
      </c>
      <c r="D413" t="s">
        <v>2704</v>
      </c>
      <c r="E413" t="s">
        <v>803</v>
      </c>
      <c r="F413" t="s">
        <v>804</v>
      </c>
      <c r="G413">
        <v>5577479</v>
      </c>
      <c r="H413">
        <v>2</v>
      </c>
      <c r="I413" t="s">
        <v>4042</v>
      </c>
      <c r="J413" t="s">
        <v>806</v>
      </c>
      <c r="K413" t="s">
        <v>807</v>
      </c>
      <c r="L413" t="s">
        <v>808</v>
      </c>
      <c r="M413" t="s">
        <v>813</v>
      </c>
      <c r="N413" t="s">
        <v>814</v>
      </c>
      <c r="O413" t="s">
        <v>62</v>
      </c>
      <c r="P413" t="s">
        <v>61</v>
      </c>
      <c r="Q413" t="s">
        <v>62</v>
      </c>
      <c r="R413" t="s">
        <v>76</v>
      </c>
      <c r="S413" t="s">
        <v>77</v>
      </c>
      <c r="T413" t="s">
        <v>61</v>
      </c>
      <c r="U413" t="s">
        <v>816</v>
      </c>
      <c r="V413" t="s">
        <v>72</v>
      </c>
      <c r="W413" t="s">
        <v>62</v>
      </c>
      <c r="X413" t="s">
        <v>73</v>
      </c>
      <c r="Y413" t="s">
        <v>3187</v>
      </c>
      <c r="Z413" t="s">
        <v>3248</v>
      </c>
      <c r="AA413">
        <v>1</v>
      </c>
      <c r="AB413">
        <v>0</v>
      </c>
      <c r="AC413">
        <v>0</v>
      </c>
      <c r="AD413">
        <v>0</v>
      </c>
      <c r="AE413">
        <v>1</v>
      </c>
      <c r="AF413">
        <v>0</v>
      </c>
      <c r="AG413">
        <v>0</v>
      </c>
      <c r="AH413" t="s">
        <v>77</v>
      </c>
      <c r="AI413" t="s">
        <v>76</v>
      </c>
    </row>
    <row r="414" spans="1:35">
      <c r="A414" t="s">
        <v>743</v>
      </c>
      <c r="B414" t="s">
        <v>744</v>
      </c>
      <c r="C414" t="s">
        <v>149</v>
      </c>
      <c r="D414" t="s">
        <v>2704</v>
      </c>
      <c r="E414" t="s">
        <v>803</v>
      </c>
      <c r="F414" t="s">
        <v>804</v>
      </c>
      <c r="G414">
        <v>5577479</v>
      </c>
      <c r="H414">
        <v>2</v>
      </c>
      <c r="I414" t="s">
        <v>4042</v>
      </c>
      <c r="J414" t="s">
        <v>806</v>
      </c>
      <c r="K414" t="s">
        <v>807</v>
      </c>
      <c r="L414" t="s">
        <v>808</v>
      </c>
      <c r="M414" t="s">
        <v>813</v>
      </c>
      <c r="N414" t="s">
        <v>814</v>
      </c>
      <c r="O414" t="s">
        <v>62</v>
      </c>
      <c r="P414" t="s">
        <v>61</v>
      </c>
      <c r="Q414" t="s">
        <v>62</v>
      </c>
      <c r="R414" t="s">
        <v>4136</v>
      </c>
      <c r="S414" t="s">
        <v>77</v>
      </c>
      <c r="T414" t="s">
        <v>61</v>
      </c>
      <c r="U414" t="s">
        <v>816</v>
      </c>
      <c r="V414" t="s">
        <v>72</v>
      </c>
      <c r="W414" t="s">
        <v>62</v>
      </c>
      <c r="X414" t="s">
        <v>73</v>
      </c>
      <c r="Y414" t="s">
        <v>3187</v>
      </c>
      <c r="Z414" t="s">
        <v>3248</v>
      </c>
      <c r="AA414">
        <v>1</v>
      </c>
      <c r="AB414">
        <v>0</v>
      </c>
      <c r="AC414">
        <v>0</v>
      </c>
      <c r="AD414">
        <v>0</v>
      </c>
      <c r="AE414">
        <v>1</v>
      </c>
      <c r="AF414">
        <v>0</v>
      </c>
      <c r="AG414">
        <v>0</v>
      </c>
      <c r="AH414" t="s">
        <v>77</v>
      </c>
      <c r="AI414" t="s">
        <v>2417</v>
      </c>
    </row>
    <row r="415" spans="1:35">
      <c r="A415" t="s">
        <v>743</v>
      </c>
      <c r="B415" t="s">
        <v>744</v>
      </c>
      <c r="C415" t="s">
        <v>149</v>
      </c>
      <c r="D415" t="s">
        <v>2704</v>
      </c>
      <c r="E415" t="s">
        <v>803</v>
      </c>
      <c r="F415" t="s">
        <v>804</v>
      </c>
      <c r="G415">
        <v>5577479</v>
      </c>
      <c r="H415">
        <v>2</v>
      </c>
      <c r="I415" t="s">
        <v>4042</v>
      </c>
      <c r="J415" t="s">
        <v>822</v>
      </c>
      <c r="K415" t="s">
        <v>807</v>
      </c>
      <c r="L415" t="s">
        <v>808</v>
      </c>
      <c r="M415" t="s">
        <v>827</v>
      </c>
      <c r="N415" t="s">
        <v>828</v>
      </c>
      <c r="O415" t="s">
        <v>61</v>
      </c>
      <c r="P415" t="s">
        <v>61</v>
      </c>
      <c r="Q415" t="s">
        <v>62</v>
      </c>
      <c r="R415" t="s">
        <v>76</v>
      </c>
      <c r="S415" t="s">
        <v>125</v>
      </c>
      <c r="T415" t="s">
        <v>62</v>
      </c>
      <c r="U415" t="s">
        <v>830</v>
      </c>
      <c r="V415" t="s">
        <v>66</v>
      </c>
      <c r="W415" t="s">
        <v>62</v>
      </c>
      <c r="X415" t="s">
        <v>73</v>
      </c>
      <c r="Y415" t="s">
        <v>3187</v>
      </c>
      <c r="Z415" t="s">
        <v>3478</v>
      </c>
      <c r="AA415">
        <v>0</v>
      </c>
      <c r="AB415">
        <v>0</v>
      </c>
      <c r="AC415">
        <v>1</v>
      </c>
      <c r="AD415">
        <v>0</v>
      </c>
      <c r="AE415">
        <v>1</v>
      </c>
      <c r="AF415">
        <v>1</v>
      </c>
      <c r="AG415">
        <v>1</v>
      </c>
      <c r="AH415" t="s">
        <v>125</v>
      </c>
      <c r="AI415" t="s">
        <v>76</v>
      </c>
    </row>
    <row r="416" spans="1:35">
      <c r="A416" t="s">
        <v>743</v>
      </c>
      <c r="B416" t="s">
        <v>744</v>
      </c>
      <c r="C416" t="s">
        <v>149</v>
      </c>
      <c r="D416" t="s">
        <v>2704</v>
      </c>
      <c r="E416" t="s">
        <v>803</v>
      </c>
      <c r="F416" t="s">
        <v>804</v>
      </c>
      <c r="G416">
        <v>5577479</v>
      </c>
      <c r="H416">
        <v>2</v>
      </c>
      <c r="I416" t="s">
        <v>4042</v>
      </c>
      <c r="J416" t="s">
        <v>822</v>
      </c>
      <c r="K416" t="s">
        <v>807</v>
      </c>
      <c r="L416" t="s">
        <v>808</v>
      </c>
      <c r="M416" t="s">
        <v>827</v>
      </c>
      <c r="N416" t="s">
        <v>828</v>
      </c>
      <c r="O416" t="s">
        <v>61</v>
      </c>
      <c r="P416" t="s">
        <v>61</v>
      </c>
      <c r="Q416" t="s">
        <v>62</v>
      </c>
      <c r="R416" t="s">
        <v>4136</v>
      </c>
      <c r="S416" t="s">
        <v>125</v>
      </c>
      <c r="T416" t="s">
        <v>62</v>
      </c>
      <c r="U416" t="s">
        <v>830</v>
      </c>
      <c r="V416" t="s">
        <v>66</v>
      </c>
      <c r="W416" t="s">
        <v>62</v>
      </c>
      <c r="X416" t="s">
        <v>73</v>
      </c>
      <c r="Y416" t="s">
        <v>3187</v>
      </c>
      <c r="Z416" t="s">
        <v>3478</v>
      </c>
      <c r="AA416">
        <v>0</v>
      </c>
      <c r="AB416">
        <v>0</v>
      </c>
      <c r="AC416">
        <v>1</v>
      </c>
      <c r="AD416">
        <v>0</v>
      </c>
      <c r="AE416">
        <v>1</v>
      </c>
      <c r="AF416">
        <v>1</v>
      </c>
      <c r="AG416">
        <v>1</v>
      </c>
      <c r="AH416" t="s">
        <v>125</v>
      </c>
      <c r="AI416" t="s">
        <v>2417</v>
      </c>
    </row>
    <row r="417" spans="1:35">
      <c r="A417" t="s">
        <v>743</v>
      </c>
      <c r="B417" t="s">
        <v>744</v>
      </c>
      <c r="C417" t="s">
        <v>149</v>
      </c>
      <c r="D417" t="s">
        <v>2704</v>
      </c>
      <c r="E417" t="s">
        <v>803</v>
      </c>
      <c r="F417" t="s">
        <v>804</v>
      </c>
      <c r="G417">
        <v>5577479</v>
      </c>
      <c r="H417">
        <v>2</v>
      </c>
      <c r="I417" t="s">
        <v>4042</v>
      </c>
      <c r="J417" t="s">
        <v>822</v>
      </c>
      <c r="K417" t="s">
        <v>807</v>
      </c>
      <c r="L417" t="s">
        <v>808</v>
      </c>
      <c r="M417" t="s">
        <v>827</v>
      </c>
      <c r="N417" t="s">
        <v>828</v>
      </c>
      <c r="O417" t="s">
        <v>61</v>
      </c>
      <c r="P417" t="s">
        <v>61</v>
      </c>
      <c r="Q417" t="s">
        <v>62</v>
      </c>
      <c r="R417" t="s">
        <v>4140</v>
      </c>
      <c r="S417" t="s">
        <v>125</v>
      </c>
      <c r="T417" t="s">
        <v>62</v>
      </c>
      <c r="U417" t="s">
        <v>830</v>
      </c>
      <c r="V417" t="s">
        <v>66</v>
      </c>
      <c r="W417" t="s">
        <v>62</v>
      </c>
      <c r="X417" t="s">
        <v>73</v>
      </c>
      <c r="Y417" t="s">
        <v>3187</v>
      </c>
      <c r="Z417" t="s">
        <v>3478</v>
      </c>
      <c r="AA417">
        <v>0</v>
      </c>
      <c r="AB417">
        <v>0</v>
      </c>
      <c r="AC417">
        <v>1</v>
      </c>
      <c r="AD417">
        <v>0</v>
      </c>
      <c r="AE417">
        <v>1</v>
      </c>
      <c r="AF417">
        <v>1</v>
      </c>
      <c r="AG417">
        <v>1</v>
      </c>
      <c r="AH417" t="s">
        <v>125</v>
      </c>
      <c r="AI417" t="s">
        <v>2729</v>
      </c>
    </row>
    <row r="418" spans="1:35">
      <c r="A418" t="s">
        <v>743</v>
      </c>
      <c r="B418" t="s">
        <v>744</v>
      </c>
      <c r="C418" t="s">
        <v>149</v>
      </c>
      <c r="D418" t="s">
        <v>2704</v>
      </c>
      <c r="E418" t="s">
        <v>803</v>
      </c>
      <c r="F418" t="s">
        <v>804</v>
      </c>
      <c r="G418">
        <v>5577479</v>
      </c>
      <c r="H418">
        <v>2</v>
      </c>
      <c r="I418" t="s">
        <v>4042</v>
      </c>
      <c r="J418" t="s">
        <v>822</v>
      </c>
      <c r="K418" t="s">
        <v>807</v>
      </c>
      <c r="L418" t="s">
        <v>808</v>
      </c>
      <c r="M418" t="s">
        <v>827</v>
      </c>
      <c r="N418" t="s">
        <v>828</v>
      </c>
      <c r="O418" t="s">
        <v>61</v>
      </c>
      <c r="P418" t="s">
        <v>61</v>
      </c>
      <c r="Q418" t="s">
        <v>62</v>
      </c>
      <c r="R418" t="s">
        <v>4138</v>
      </c>
      <c r="S418" t="s">
        <v>125</v>
      </c>
      <c r="T418" t="s">
        <v>62</v>
      </c>
      <c r="U418" t="s">
        <v>830</v>
      </c>
      <c r="V418" t="s">
        <v>66</v>
      </c>
      <c r="W418" t="s">
        <v>62</v>
      </c>
      <c r="X418" t="s">
        <v>73</v>
      </c>
      <c r="Y418" t="s">
        <v>3187</v>
      </c>
      <c r="Z418" t="s">
        <v>3478</v>
      </c>
      <c r="AA418">
        <v>0</v>
      </c>
      <c r="AB418">
        <v>0</v>
      </c>
      <c r="AC418">
        <v>1</v>
      </c>
      <c r="AD418">
        <v>0</v>
      </c>
      <c r="AE418">
        <v>1</v>
      </c>
      <c r="AF418">
        <v>1</v>
      </c>
      <c r="AG418">
        <v>1</v>
      </c>
      <c r="AH418" t="s">
        <v>125</v>
      </c>
      <c r="AI418" t="s">
        <v>4122</v>
      </c>
    </row>
    <row r="419" spans="1:35">
      <c r="A419" t="s">
        <v>743</v>
      </c>
      <c r="B419" t="s">
        <v>744</v>
      </c>
      <c r="C419" t="s">
        <v>149</v>
      </c>
      <c r="D419" t="s">
        <v>2704</v>
      </c>
      <c r="E419" t="s">
        <v>803</v>
      </c>
      <c r="F419" t="s">
        <v>804</v>
      </c>
      <c r="G419">
        <v>5577479</v>
      </c>
      <c r="H419">
        <v>2</v>
      </c>
      <c r="I419" t="s">
        <v>4042</v>
      </c>
      <c r="J419" t="s">
        <v>822</v>
      </c>
      <c r="K419" t="s">
        <v>807</v>
      </c>
      <c r="L419" t="s">
        <v>808</v>
      </c>
      <c r="M419" t="s">
        <v>827</v>
      </c>
      <c r="N419" t="s">
        <v>828</v>
      </c>
      <c r="O419" t="s">
        <v>61</v>
      </c>
      <c r="P419" t="s">
        <v>61</v>
      </c>
      <c r="Q419" t="s">
        <v>62</v>
      </c>
      <c r="R419" t="s">
        <v>4134</v>
      </c>
      <c r="S419" t="s">
        <v>125</v>
      </c>
      <c r="T419" t="s">
        <v>62</v>
      </c>
      <c r="U419" t="s">
        <v>830</v>
      </c>
      <c r="V419" t="s">
        <v>66</v>
      </c>
      <c r="W419" t="s">
        <v>62</v>
      </c>
      <c r="X419" t="s">
        <v>73</v>
      </c>
      <c r="Y419" t="s">
        <v>3187</v>
      </c>
      <c r="Z419" t="s">
        <v>3478</v>
      </c>
      <c r="AA419">
        <v>0</v>
      </c>
      <c r="AB419">
        <v>0</v>
      </c>
      <c r="AC419">
        <v>1</v>
      </c>
      <c r="AD419">
        <v>0</v>
      </c>
      <c r="AE419">
        <v>1</v>
      </c>
      <c r="AF419">
        <v>1</v>
      </c>
      <c r="AG419">
        <v>1</v>
      </c>
      <c r="AH419" t="s">
        <v>125</v>
      </c>
      <c r="AI419" t="s">
        <v>4120</v>
      </c>
    </row>
    <row r="420" spans="1:35">
      <c r="A420" t="s">
        <v>743</v>
      </c>
      <c r="B420" t="s">
        <v>744</v>
      </c>
      <c r="C420" t="s">
        <v>149</v>
      </c>
      <c r="D420" t="s">
        <v>2704</v>
      </c>
      <c r="E420" t="s">
        <v>835</v>
      </c>
      <c r="F420" t="s">
        <v>836</v>
      </c>
      <c r="G420" t="s">
        <v>837</v>
      </c>
      <c r="H420">
        <v>1</v>
      </c>
      <c r="I420" t="s">
        <v>838</v>
      </c>
      <c r="J420" t="s">
        <v>838</v>
      </c>
      <c r="K420" t="s">
        <v>839</v>
      </c>
      <c r="L420" t="s">
        <v>840</v>
      </c>
      <c r="M420" t="s">
        <v>843</v>
      </c>
      <c r="N420" t="s">
        <v>844</v>
      </c>
      <c r="O420" t="s">
        <v>61</v>
      </c>
      <c r="P420" t="s">
        <v>61</v>
      </c>
      <c r="Q420" t="s">
        <v>62</v>
      </c>
      <c r="R420" t="s">
        <v>76</v>
      </c>
      <c r="S420" t="s">
        <v>64</v>
      </c>
      <c r="T420" t="s">
        <v>62</v>
      </c>
      <c r="U420" t="s">
        <v>846</v>
      </c>
      <c r="V420" t="s">
        <v>66</v>
      </c>
      <c r="W420" t="s">
        <v>62</v>
      </c>
      <c r="X420" t="s">
        <v>73</v>
      </c>
      <c r="Y420" t="s">
        <v>3187</v>
      </c>
      <c r="Z420" t="s">
        <v>3855</v>
      </c>
      <c r="AA420">
        <v>0</v>
      </c>
      <c r="AB420">
        <v>0</v>
      </c>
      <c r="AC420">
        <v>1</v>
      </c>
      <c r="AD420">
        <v>0</v>
      </c>
      <c r="AE420">
        <v>1</v>
      </c>
      <c r="AF420">
        <v>1</v>
      </c>
      <c r="AG420">
        <v>1</v>
      </c>
      <c r="AH420" t="s">
        <v>64</v>
      </c>
      <c r="AI420" t="s">
        <v>76</v>
      </c>
    </row>
    <row r="421" spans="1:35">
      <c r="A421" t="s">
        <v>743</v>
      </c>
      <c r="B421" t="s">
        <v>744</v>
      </c>
      <c r="C421" t="s">
        <v>149</v>
      </c>
      <c r="D421" t="s">
        <v>2704</v>
      </c>
      <c r="E421" t="s">
        <v>835</v>
      </c>
      <c r="F421" t="s">
        <v>836</v>
      </c>
      <c r="G421" t="s">
        <v>837</v>
      </c>
      <c r="H421">
        <v>1</v>
      </c>
      <c r="I421" t="s">
        <v>838</v>
      </c>
      <c r="J421" t="s">
        <v>838</v>
      </c>
      <c r="K421" t="s">
        <v>839</v>
      </c>
      <c r="L421" t="s">
        <v>840</v>
      </c>
      <c r="M421" t="s">
        <v>843</v>
      </c>
      <c r="N421" t="s">
        <v>844</v>
      </c>
      <c r="O421" t="s">
        <v>61</v>
      </c>
      <c r="P421" t="s">
        <v>61</v>
      </c>
      <c r="Q421" t="s">
        <v>62</v>
      </c>
      <c r="R421" t="s">
        <v>4140</v>
      </c>
      <c r="S421" t="s">
        <v>64</v>
      </c>
      <c r="T421" t="s">
        <v>62</v>
      </c>
      <c r="U421" t="s">
        <v>846</v>
      </c>
      <c r="V421" t="s">
        <v>66</v>
      </c>
      <c r="W421" t="s">
        <v>62</v>
      </c>
      <c r="X421" t="s">
        <v>73</v>
      </c>
      <c r="Y421" t="s">
        <v>3187</v>
      </c>
      <c r="Z421" t="s">
        <v>3855</v>
      </c>
      <c r="AA421">
        <v>0</v>
      </c>
      <c r="AB421">
        <v>0</v>
      </c>
      <c r="AC421">
        <v>1</v>
      </c>
      <c r="AD421">
        <v>0</v>
      </c>
      <c r="AE421">
        <v>1</v>
      </c>
      <c r="AF421">
        <v>1</v>
      </c>
      <c r="AG421">
        <v>1</v>
      </c>
      <c r="AH421" t="s">
        <v>64</v>
      </c>
      <c r="AI421" t="s">
        <v>2729</v>
      </c>
    </row>
    <row r="422" spans="1:35">
      <c r="A422" t="s">
        <v>743</v>
      </c>
      <c r="B422" t="s">
        <v>744</v>
      </c>
      <c r="C422" t="s">
        <v>149</v>
      </c>
      <c r="D422" t="s">
        <v>2704</v>
      </c>
      <c r="E422" t="s">
        <v>835</v>
      </c>
      <c r="F422" t="s">
        <v>836</v>
      </c>
      <c r="G422" t="s">
        <v>837</v>
      </c>
      <c r="H422">
        <v>1</v>
      </c>
      <c r="I422" t="s">
        <v>838</v>
      </c>
      <c r="J422" t="s">
        <v>838</v>
      </c>
      <c r="K422" t="s">
        <v>839</v>
      </c>
      <c r="L422" t="s">
        <v>840</v>
      </c>
      <c r="M422" t="s">
        <v>843</v>
      </c>
      <c r="N422" t="s">
        <v>844</v>
      </c>
      <c r="O422" t="s">
        <v>61</v>
      </c>
      <c r="P422" t="s">
        <v>61</v>
      </c>
      <c r="Q422" t="s">
        <v>62</v>
      </c>
      <c r="R422" t="s">
        <v>4133</v>
      </c>
      <c r="S422" t="s">
        <v>64</v>
      </c>
      <c r="T422" t="s">
        <v>62</v>
      </c>
      <c r="U422" t="s">
        <v>846</v>
      </c>
      <c r="V422" t="s">
        <v>66</v>
      </c>
      <c r="W422" t="s">
        <v>62</v>
      </c>
      <c r="X422" t="s">
        <v>73</v>
      </c>
      <c r="Y422" t="s">
        <v>3187</v>
      </c>
      <c r="Z422" t="s">
        <v>3855</v>
      </c>
      <c r="AA422">
        <v>0</v>
      </c>
      <c r="AB422">
        <v>0</v>
      </c>
      <c r="AC422">
        <v>1</v>
      </c>
      <c r="AD422">
        <v>0</v>
      </c>
      <c r="AE422">
        <v>1</v>
      </c>
      <c r="AF422">
        <v>1</v>
      </c>
      <c r="AG422">
        <v>1</v>
      </c>
      <c r="AH422" t="s">
        <v>64</v>
      </c>
      <c r="AI422" t="s">
        <v>4119</v>
      </c>
    </row>
    <row r="423" spans="1:35">
      <c r="A423" t="s">
        <v>743</v>
      </c>
      <c r="B423" t="s">
        <v>744</v>
      </c>
      <c r="C423" t="s">
        <v>149</v>
      </c>
      <c r="D423" t="s">
        <v>2704</v>
      </c>
      <c r="E423" t="s">
        <v>835</v>
      </c>
      <c r="F423" t="s">
        <v>836</v>
      </c>
      <c r="G423" t="s">
        <v>837</v>
      </c>
      <c r="H423">
        <v>1</v>
      </c>
      <c r="I423" t="s">
        <v>838</v>
      </c>
      <c r="J423" t="s">
        <v>838</v>
      </c>
      <c r="K423" t="s">
        <v>839</v>
      </c>
      <c r="L423" t="s">
        <v>840</v>
      </c>
      <c r="M423" t="s">
        <v>843</v>
      </c>
      <c r="N423" t="s">
        <v>844</v>
      </c>
      <c r="O423" t="s">
        <v>61</v>
      </c>
      <c r="P423" t="s">
        <v>61</v>
      </c>
      <c r="Q423" t="s">
        <v>62</v>
      </c>
      <c r="R423" t="s">
        <v>4141</v>
      </c>
      <c r="S423" t="s">
        <v>64</v>
      </c>
      <c r="T423" t="s">
        <v>62</v>
      </c>
      <c r="U423" t="s">
        <v>846</v>
      </c>
      <c r="V423" t="s">
        <v>66</v>
      </c>
      <c r="W423" t="s">
        <v>62</v>
      </c>
      <c r="X423" t="s">
        <v>73</v>
      </c>
      <c r="Y423" t="s">
        <v>3187</v>
      </c>
      <c r="Z423" t="s">
        <v>3855</v>
      </c>
      <c r="AA423">
        <v>0</v>
      </c>
      <c r="AB423">
        <v>0</v>
      </c>
      <c r="AC423">
        <v>1</v>
      </c>
      <c r="AD423">
        <v>0</v>
      </c>
      <c r="AE423">
        <v>1</v>
      </c>
      <c r="AF423">
        <v>1</v>
      </c>
      <c r="AG423">
        <v>1</v>
      </c>
      <c r="AH423" t="s">
        <v>64</v>
      </c>
      <c r="AI423" t="s">
        <v>4124</v>
      </c>
    </row>
    <row r="424" spans="1:35">
      <c r="A424" t="s">
        <v>743</v>
      </c>
      <c r="B424" t="s">
        <v>744</v>
      </c>
      <c r="C424" t="s">
        <v>149</v>
      </c>
      <c r="D424" t="s">
        <v>2704</v>
      </c>
      <c r="E424" t="s">
        <v>835</v>
      </c>
      <c r="F424" t="s">
        <v>836</v>
      </c>
      <c r="G424" t="s">
        <v>837</v>
      </c>
      <c r="H424">
        <v>1</v>
      </c>
      <c r="I424" t="s">
        <v>838</v>
      </c>
      <c r="J424" t="s">
        <v>838</v>
      </c>
      <c r="K424" t="s">
        <v>839</v>
      </c>
      <c r="L424" t="s">
        <v>840</v>
      </c>
      <c r="M424" t="s">
        <v>843</v>
      </c>
      <c r="N424" t="s">
        <v>844</v>
      </c>
      <c r="O424" t="s">
        <v>61</v>
      </c>
      <c r="P424" t="s">
        <v>61</v>
      </c>
      <c r="Q424" t="s">
        <v>62</v>
      </c>
      <c r="R424" t="s">
        <v>4134</v>
      </c>
      <c r="S424" t="s">
        <v>64</v>
      </c>
      <c r="T424" t="s">
        <v>62</v>
      </c>
      <c r="U424" t="s">
        <v>846</v>
      </c>
      <c r="V424" t="s">
        <v>66</v>
      </c>
      <c r="W424" t="s">
        <v>62</v>
      </c>
      <c r="X424" t="s">
        <v>73</v>
      </c>
      <c r="Y424" t="s">
        <v>3187</v>
      </c>
      <c r="Z424" t="s">
        <v>3855</v>
      </c>
      <c r="AA424">
        <v>0</v>
      </c>
      <c r="AB424">
        <v>0</v>
      </c>
      <c r="AC424">
        <v>1</v>
      </c>
      <c r="AD424">
        <v>0</v>
      </c>
      <c r="AE424">
        <v>1</v>
      </c>
      <c r="AF424">
        <v>1</v>
      </c>
      <c r="AG424">
        <v>1</v>
      </c>
      <c r="AH424" t="s">
        <v>64</v>
      </c>
      <c r="AI424" t="s">
        <v>4120</v>
      </c>
    </row>
    <row r="425" spans="1:35">
      <c r="A425" t="s">
        <v>743</v>
      </c>
      <c r="B425" t="s">
        <v>744</v>
      </c>
      <c r="C425" t="s">
        <v>305</v>
      </c>
      <c r="D425" t="s">
        <v>2709</v>
      </c>
      <c r="E425" t="s">
        <v>851</v>
      </c>
      <c r="F425">
        <v>1577601</v>
      </c>
      <c r="G425" t="s">
        <v>852</v>
      </c>
      <c r="H425">
        <v>1</v>
      </c>
      <c r="I425" t="s">
        <v>853</v>
      </c>
      <c r="J425" t="s">
        <v>853</v>
      </c>
      <c r="K425" t="s">
        <v>854</v>
      </c>
      <c r="L425" t="s">
        <v>855</v>
      </c>
      <c r="M425" t="s">
        <v>233</v>
      </c>
      <c r="N425" t="s">
        <v>857</v>
      </c>
      <c r="O425" t="s">
        <v>62</v>
      </c>
      <c r="P425" t="s">
        <v>61</v>
      </c>
      <c r="Q425" t="s">
        <v>62</v>
      </c>
      <c r="R425" t="s">
        <v>76</v>
      </c>
      <c r="S425" t="s">
        <v>77</v>
      </c>
      <c r="T425" t="s">
        <v>61</v>
      </c>
      <c r="U425" t="s">
        <v>89</v>
      </c>
      <c r="V425" t="s">
        <v>72</v>
      </c>
      <c r="W425" t="s">
        <v>62</v>
      </c>
      <c r="X425" t="s">
        <v>73</v>
      </c>
      <c r="Y425" t="s">
        <v>3187</v>
      </c>
      <c r="Z425" t="s">
        <v>3351</v>
      </c>
      <c r="AA425">
        <v>1</v>
      </c>
      <c r="AB425">
        <v>0</v>
      </c>
      <c r="AC425">
        <v>0</v>
      </c>
      <c r="AD425">
        <v>0</v>
      </c>
      <c r="AE425">
        <v>1</v>
      </c>
      <c r="AF425">
        <v>0</v>
      </c>
      <c r="AG425">
        <v>0</v>
      </c>
      <c r="AH425" t="s">
        <v>77</v>
      </c>
      <c r="AI425" t="s">
        <v>76</v>
      </c>
    </row>
    <row r="426" spans="1:35">
      <c r="A426" t="s">
        <v>743</v>
      </c>
      <c r="B426" t="s">
        <v>744</v>
      </c>
      <c r="C426" t="s">
        <v>305</v>
      </c>
      <c r="D426" t="s">
        <v>2709</v>
      </c>
      <c r="E426" t="s">
        <v>859</v>
      </c>
      <c r="F426" t="s">
        <v>860</v>
      </c>
      <c r="G426" t="s">
        <v>861</v>
      </c>
      <c r="H426">
        <v>1</v>
      </c>
      <c r="I426" t="s">
        <v>862</v>
      </c>
      <c r="J426" t="s">
        <v>862</v>
      </c>
      <c r="K426" t="s">
        <v>863</v>
      </c>
      <c r="L426" t="s">
        <v>864</v>
      </c>
      <c r="M426" t="s">
        <v>233</v>
      </c>
      <c r="N426" t="s">
        <v>866</v>
      </c>
      <c r="O426" t="s">
        <v>62</v>
      </c>
      <c r="P426" t="s">
        <v>61</v>
      </c>
      <c r="Q426" t="s">
        <v>62</v>
      </c>
      <c r="R426" t="s">
        <v>76</v>
      </c>
      <c r="S426" t="s">
        <v>77</v>
      </c>
      <c r="T426" t="s">
        <v>61</v>
      </c>
      <c r="U426" t="s">
        <v>89</v>
      </c>
      <c r="V426" t="s">
        <v>72</v>
      </c>
      <c r="W426" t="s">
        <v>62</v>
      </c>
      <c r="X426" t="s">
        <v>73</v>
      </c>
      <c r="Y426" t="s">
        <v>3187</v>
      </c>
      <c r="Z426" t="s">
        <v>3458</v>
      </c>
      <c r="AA426">
        <v>1</v>
      </c>
      <c r="AB426">
        <v>0</v>
      </c>
      <c r="AC426">
        <v>0</v>
      </c>
      <c r="AD426">
        <v>0</v>
      </c>
      <c r="AE426">
        <v>1</v>
      </c>
      <c r="AF426">
        <v>0</v>
      </c>
      <c r="AG426">
        <v>0</v>
      </c>
      <c r="AH426" t="s">
        <v>77</v>
      </c>
      <c r="AI426" t="s">
        <v>76</v>
      </c>
    </row>
    <row r="427" spans="1:35">
      <c r="A427" t="s">
        <v>870</v>
      </c>
      <c r="B427" t="s">
        <v>871</v>
      </c>
      <c r="C427" t="s">
        <v>114</v>
      </c>
      <c r="D427" t="s">
        <v>2694</v>
      </c>
      <c r="E427" t="s">
        <v>872</v>
      </c>
      <c r="F427" t="s">
        <v>2806</v>
      </c>
      <c r="G427" t="s">
        <v>874</v>
      </c>
      <c r="H427">
        <v>2</v>
      </c>
      <c r="I427" t="s">
        <v>875</v>
      </c>
      <c r="J427" t="s">
        <v>876</v>
      </c>
      <c r="K427" t="s">
        <v>877</v>
      </c>
      <c r="L427" t="s">
        <v>878</v>
      </c>
      <c r="M427" t="s">
        <v>883</v>
      </c>
      <c r="N427" t="s">
        <v>884</v>
      </c>
      <c r="O427" t="s">
        <v>62</v>
      </c>
      <c r="P427" t="s">
        <v>61</v>
      </c>
      <c r="Q427" t="s">
        <v>62</v>
      </c>
      <c r="R427" t="s">
        <v>76</v>
      </c>
      <c r="S427" t="s">
        <v>77</v>
      </c>
      <c r="T427" t="s">
        <v>61</v>
      </c>
      <c r="U427" t="s">
        <v>886</v>
      </c>
      <c r="V427" t="s">
        <v>72</v>
      </c>
      <c r="W427" t="s">
        <v>62</v>
      </c>
      <c r="X427" t="s">
        <v>73</v>
      </c>
      <c r="Y427" t="s">
        <v>3187</v>
      </c>
      <c r="Z427" t="s">
        <v>3747</v>
      </c>
      <c r="AA427">
        <v>1</v>
      </c>
      <c r="AB427">
        <v>0</v>
      </c>
      <c r="AC427">
        <v>0</v>
      </c>
      <c r="AD427">
        <v>0</v>
      </c>
      <c r="AE427">
        <v>1</v>
      </c>
      <c r="AF427">
        <v>0</v>
      </c>
      <c r="AG427">
        <v>0</v>
      </c>
      <c r="AH427" t="s">
        <v>77</v>
      </c>
      <c r="AI427" t="s">
        <v>76</v>
      </c>
    </row>
    <row r="428" spans="1:35">
      <c r="A428" t="s">
        <v>870</v>
      </c>
      <c r="B428" t="s">
        <v>871</v>
      </c>
      <c r="C428" t="s">
        <v>114</v>
      </c>
      <c r="D428" t="s">
        <v>2694</v>
      </c>
      <c r="E428" t="s">
        <v>872</v>
      </c>
      <c r="F428" t="s">
        <v>2806</v>
      </c>
      <c r="G428" t="s">
        <v>874</v>
      </c>
      <c r="H428">
        <v>2</v>
      </c>
      <c r="I428" t="s">
        <v>875</v>
      </c>
      <c r="J428" t="s">
        <v>876</v>
      </c>
      <c r="K428" t="s">
        <v>877</v>
      </c>
      <c r="L428" t="s">
        <v>878</v>
      </c>
      <c r="M428" t="s">
        <v>883</v>
      </c>
      <c r="N428" t="s">
        <v>884</v>
      </c>
      <c r="O428" t="s">
        <v>62</v>
      </c>
      <c r="P428" t="s">
        <v>61</v>
      </c>
      <c r="Q428" t="s">
        <v>62</v>
      </c>
      <c r="R428" t="s">
        <v>4142</v>
      </c>
      <c r="S428" t="s">
        <v>77</v>
      </c>
      <c r="T428" t="s">
        <v>61</v>
      </c>
      <c r="U428" t="s">
        <v>886</v>
      </c>
      <c r="V428" t="s">
        <v>72</v>
      </c>
      <c r="W428" t="s">
        <v>62</v>
      </c>
      <c r="X428" t="s">
        <v>73</v>
      </c>
      <c r="Y428" t="s">
        <v>3187</v>
      </c>
      <c r="Z428" t="s">
        <v>3747</v>
      </c>
      <c r="AA428">
        <v>1</v>
      </c>
      <c r="AB428">
        <v>0</v>
      </c>
      <c r="AC428">
        <v>0</v>
      </c>
      <c r="AD428">
        <v>0</v>
      </c>
      <c r="AE428">
        <v>1</v>
      </c>
      <c r="AF428">
        <v>0</v>
      </c>
      <c r="AG428">
        <v>0</v>
      </c>
      <c r="AH428" t="s">
        <v>77</v>
      </c>
      <c r="AI428" t="s">
        <v>2688</v>
      </c>
    </row>
    <row r="429" spans="1:35">
      <c r="A429" t="s">
        <v>870</v>
      </c>
      <c r="B429" t="s">
        <v>871</v>
      </c>
      <c r="C429" t="s">
        <v>114</v>
      </c>
      <c r="D429" t="s">
        <v>2694</v>
      </c>
      <c r="E429" t="s">
        <v>872</v>
      </c>
      <c r="F429" t="s">
        <v>2806</v>
      </c>
      <c r="G429" t="s">
        <v>874</v>
      </c>
      <c r="H429">
        <v>2</v>
      </c>
      <c r="I429" t="s">
        <v>875</v>
      </c>
      <c r="J429" t="s">
        <v>892</v>
      </c>
      <c r="K429" t="s">
        <v>877</v>
      </c>
      <c r="L429" t="s">
        <v>878</v>
      </c>
      <c r="M429" t="s">
        <v>896</v>
      </c>
      <c r="N429" t="s">
        <v>897</v>
      </c>
      <c r="O429" t="s">
        <v>62</v>
      </c>
      <c r="P429" t="s">
        <v>61</v>
      </c>
      <c r="Q429" t="s">
        <v>62</v>
      </c>
      <c r="R429" t="s">
        <v>76</v>
      </c>
      <c r="S429" t="s">
        <v>77</v>
      </c>
      <c r="T429" t="s">
        <v>61</v>
      </c>
      <c r="U429" t="s">
        <v>898</v>
      </c>
      <c r="V429" t="s">
        <v>72</v>
      </c>
      <c r="W429" t="s">
        <v>62</v>
      </c>
      <c r="X429" t="s">
        <v>73</v>
      </c>
      <c r="Y429" t="s">
        <v>3187</v>
      </c>
      <c r="Z429" t="s">
        <v>3748</v>
      </c>
      <c r="AA429">
        <v>1</v>
      </c>
      <c r="AB429">
        <v>0</v>
      </c>
      <c r="AC429">
        <v>0</v>
      </c>
      <c r="AD429">
        <v>0</v>
      </c>
      <c r="AE429">
        <v>1</v>
      </c>
      <c r="AF429">
        <v>0</v>
      </c>
      <c r="AG429">
        <v>0</v>
      </c>
      <c r="AH429" t="s">
        <v>77</v>
      </c>
      <c r="AI429" t="s">
        <v>76</v>
      </c>
    </row>
    <row r="430" spans="1:35">
      <c r="A430" t="s">
        <v>870</v>
      </c>
      <c r="B430" t="s">
        <v>871</v>
      </c>
      <c r="C430" t="s">
        <v>114</v>
      </c>
      <c r="D430" t="s">
        <v>2694</v>
      </c>
      <c r="E430" t="s">
        <v>872</v>
      </c>
      <c r="F430" t="s">
        <v>2806</v>
      </c>
      <c r="G430" t="s">
        <v>874</v>
      </c>
      <c r="H430">
        <v>2</v>
      </c>
      <c r="I430" t="s">
        <v>875</v>
      </c>
      <c r="J430" t="s">
        <v>892</v>
      </c>
      <c r="K430" t="s">
        <v>877</v>
      </c>
      <c r="L430" t="s">
        <v>878</v>
      </c>
      <c r="M430" t="s">
        <v>896</v>
      </c>
      <c r="N430" t="s">
        <v>897</v>
      </c>
      <c r="O430" t="s">
        <v>62</v>
      </c>
      <c r="P430" t="s">
        <v>61</v>
      </c>
      <c r="Q430" t="s">
        <v>62</v>
      </c>
      <c r="R430" t="s">
        <v>4142</v>
      </c>
      <c r="S430" t="s">
        <v>77</v>
      </c>
      <c r="T430" t="s">
        <v>61</v>
      </c>
      <c r="U430" t="s">
        <v>898</v>
      </c>
      <c r="V430" t="s">
        <v>72</v>
      </c>
      <c r="W430" t="s">
        <v>62</v>
      </c>
      <c r="X430" t="s">
        <v>73</v>
      </c>
      <c r="Y430" t="s">
        <v>3187</v>
      </c>
      <c r="Z430" t="s">
        <v>3748</v>
      </c>
      <c r="AA430">
        <v>1</v>
      </c>
      <c r="AB430">
        <v>0</v>
      </c>
      <c r="AC430">
        <v>0</v>
      </c>
      <c r="AD430">
        <v>0</v>
      </c>
      <c r="AE430">
        <v>1</v>
      </c>
      <c r="AF430">
        <v>0</v>
      </c>
      <c r="AG430">
        <v>0</v>
      </c>
      <c r="AH430" t="s">
        <v>77</v>
      </c>
      <c r="AI430" t="s">
        <v>2688</v>
      </c>
    </row>
    <row r="431" spans="1:35">
      <c r="A431" t="s">
        <v>870</v>
      </c>
      <c r="B431" t="s">
        <v>871</v>
      </c>
      <c r="C431" t="s">
        <v>149</v>
      </c>
      <c r="D431" t="s">
        <v>2704</v>
      </c>
      <c r="E431" t="s">
        <v>903</v>
      </c>
      <c r="F431" t="s">
        <v>904</v>
      </c>
      <c r="G431" t="s">
        <v>905</v>
      </c>
      <c r="H431">
        <v>1</v>
      </c>
      <c r="I431" t="s">
        <v>906</v>
      </c>
      <c r="J431" t="s">
        <v>906</v>
      </c>
      <c r="K431" t="s">
        <v>907</v>
      </c>
      <c r="L431" t="s">
        <v>908</v>
      </c>
      <c r="M431" t="s">
        <v>233</v>
      </c>
      <c r="N431" t="s">
        <v>910</v>
      </c>
      <c r="O431" t="s">
        <v>62</v>
      </c>
      <c r="P431" t="s">
        <v>61</v>
      </c>
      <c r="Q431" t="s">
        <v>62</v>
      </c>
      <c r="R431" t="s">
        <v>76</v>
      </c>
      <c r="S431" t="s">
        <v>77</v>
      </c>
      <c r="T431" t="s">
        <v>61</v>
      </c>
      <c r="U431" t="s">
        <v>89</v>
      </c>
      <c r="V431" t="s">
        <v>72</v>
      </c>
      <c r="W431" t="s">
        <v>62</v>
      </c>
      <c r="X431" t="s">
        <v>73</v>
      </c>
      <c r="Y431" t="s">
        <v>3187</v>
      </c>
      <c r="Z431" t="s">
        <v>3330</v>
      </c>
      <c r="AA431">
        <v>1</v>
      </c>
      <c r="AB431">
        <v>0</v>
      </c>
      <c r="AC431">
        <v>0</v>
      </c>
      <c r="AD431">
        <v>0</v>
      </c>
      <c r="AE431">
        <v>1</v>
      </c>
      <c r="AF431">
        <v>0</v>
      </c>
      <c r="AG431">
        <v>0</v>
      </c>
      <c r="AH431" t="s">
        <v>77</v>
      </c>
      <c r="AI431" t="s">
        <v>76</v>
      </c>
    </row>
    <row r="432" spans="1:35">
      <c r="A432" t="s">
        <v>912</v>
      </c>
      <c r="B432" t="s">
        <v>913</v>
      </c>
      <c r="C432" t="s">
        <v>51</v>
      </c>
      <c r="D432" t="s">
        <v>51</v>
      </c>
      <c r="E432" t="s">
        <v>914</v>
      </c>
      <c r="F432" t="s">
        <v>915</v>
      </c>
      <c r="G432" t="s">
        <v>916</v>
      </c>
      <c r="H432">
        <v>1</v>
      </c>
      <c r="I432" t="s">
        <v>917</v>
      </c>
      <c r="J432" t="s">
        <v>917</v>
      </c>
      <c r="K432" t="s">
        <v>918</v>
      </c>
      <c r="L432" t="s">
        <v>919</v>
      </c>
      <c r="M432" t="s">
        <v>922</v>
      </c>
      <c r="N432" t="s">
        <v>923</v>
      </c>
      <c r="O432" t="s">
        <v>62</v>
      </c>
      <c r="P432" t="s">
        <v>61</v>
      </c>
      <c r="Q432" t="s">
        <v>62</v>
      </c>
      <c r="R432" t="s">
        <v>76</v>
      </c>
      <c r="S432" t="s">
        <v>77</v>
      </c>
      <c r="T432" t="s">
        <v>61</v>
      </c>
      <c r="U432" t="s">
        <v>924</v>
      </c>
      <c r="V432" t="s">
        <v>72</v>
      </c>
      <c r="W432" t="s">
        <v>62</v>
      </c>
      <c r="X432" t="s">
        <v>73</v>
      </c>
      <c r="Y432" t="s">
        <v>3187</v>
      </c>
      <c r="Z432" t="s">
        <v>3249</v>
      </c>
      <c r="AA432">
        <v>1</v>
      </c>
      <c r="AB432">
        <v>0</v>
      </c>
      <c r="AC432">
        <v>0</v>
      </c>
      <c r="AD432">
        <v>0</v>
      </c>
      <c r="AE432">
        <v>1</v>
      </c>
      <c r="AF432">
        <v>0</v>
      </c>
      <c r="AG432">
        <v>0</v>
      </c>
      <c r="AH432" t="s">
        <v>77</v>
      </c>
      <c r="AI432" t="s">
        <v>76</v>
      </c>
    </row>
    <row r="433" spans="1:35">
      <c r="A433" t="s">
        <v>912</v>
      </c>
      <c r="B433" t="s">
        <v>913</v>
      </c>
      <c r="C433" t="s">
        <v>149</v>
      </c>
      <c r="D433" t="s">
        <v>2704</v>
      </c>
      <c r="E433" t="s">
        <v>927</v>
      </c>
      <c r="F433">
        <v>4.7290000000000004E+47</v>
      </c>
      <c r="G433" t="s">
        <v>929</v>
      </c>
      <c r="H433">
        <v>1</v>
      </c>
      <c r="I433" t="s">
        <v>930</v>
      </c>
      <c r="J433" t="s">
        <v>930</v>
      </c>
      <c r="K433" t="s">
        <v>931</v>
      </c>
      <c r="L433" t="s">
        <v>932</v>
      </c>
      <c r="M433" t="s">
        <v>935</v>
      </c>
      <c r="N433" t="s">
        <v>936</v>
      </c>
      <c r="O433" t="s">
        <v>62</v>
      </c>
      <c r="P433" t="s">
        <v>61</v>
      </c>
      <c r="Q433" t="s">
        <v>62</v>
      </c>
      <c r="R433" t="s">
        <v>76</v>
      </c>
      <c r="S433" t="s">
        <v>77</v>
      </c>
      <c r="T433" t="s">
        <v>61</v>
      </c>
      <c r="U433" t="s">
        <v>938</v>
      </c>
      <c r="V433" t="s">
        <v>72</v>
      </c>
      <c r="W433" t="s">
        <v>62</v>
      </c>
      <c r="X433" t="s">
        <v>73</v>
      </c>
      <c r="Y433" t="s">
        <v>3187</v>
      </c>
      <c r="Z433" t="s">
        <v>3491</v>
      </c>
      <c r="AA433">
        <v>1</v>
      </c>
      <c r="AB433">
        <v>0</v>
      </c>
      <c r="AC433">
        <v>0</v>
      </c>
      <c r="AD433">
        <v>0</v>
      </c>
      <c r="AE433">
        <v>1</v>
      </c>
      <c r="AF433">
        <v>0</v>
      </c>
      <c r="AG433">
        <v>0</v>
      </c>
      <c r="AH433" t="s">
        <v>77</v>
      </c>
      <c r="AI433" t="s">
        <v>76</v>
      </c>
    </row>
    <row r="434" spans="1:35">
      <c r="A434" t="s">
        <v>912</v>
      </c>
      <c r="B434" t="s">
        <v>913</v>
      </c>
      <c r="C434" t="s">
        <v>149</v>
      </c>
      <c r="D434" t="s">
        <v>2704</v>
      </c>
      <c r="E434" t="s">
        <v>941</v>
      </c>
      <c r="F434" t="s">
        <v>942</v>
      </c>
      <c r="G434" t="s">
        <v>943</v>
      </c>
      <c r="H434">
        <v>1</v>
      </c>
      <c r="I434" t="s">
        <v>944</v>
      </c>
      <c r="J434" t="s">
        <v>944</v>
      </c>
      <c r="K434" t="s">
        <v>945</v>
      </c>
      <c r="L434" t="s">
        <v>946</v>
      </c>
      <c r="M434" t="s">
        <v>935</v>
      </c>
      <c r="N434" t="s">
        <v>948</v>
      </c>
      <c r="O434" t="s">
        <v>62</v>
      </c>
      <c r="P434" t="s">
        <v>61</v>
      </c>
      <c r="Q434" t="s">
        <v>62</v>
      </c>
      <c r="R434" t="s">
        <v>76</v>
      </c>
      <c r="S434" t="s">
        <v>77</v>
      </c>
      <c r="T434" t="s">
        <v>61</v>
      </c>
      <c r="U434" t="s">
        <v>89</v>
      </c>
      <c r="V434" t="s">
        <v>72</v>
      </c>
      <c r="W434" t="s">
        <v>62</v>
      </c>
      <c r="X434" t="s">
        <v>73</v>
      </c>
      <c r="Y434" t="s">
        <v>3187</v>
      </c>
      <c r="Z434" t="s">
        <v>3508</v>
      </c>
      <c r="AA434">
        <v>1</v>
      </c>
      <c r="AB434">
        <v>0</v>
      </c>
      <c r="AC434">
        <v>0</v>
      </c>
      <c r="AD434">
        <v>0</v>
      </c>
      <c r="AE434">
        <v>1</v>
      </c>
      <c r="AF434">
        <v>0</v>
      </c>
      <c r="AG434">
        <v>0</v>
      </c>
      <c r="AH434" t="s">
        <v>77</v>
      </c>
      <c r="AI434" t="s">
        <v>76</v>
      </c>
    </row>
    <row r="435" spans="1:35">
      <c r="A435" t="s">
        <v>950</v>
      </c>
      <c r="B435" t="s">
        <v>4044</v>
      </c>
      <c r="C435" t="s">
        <v>114</v>
      </c>
      <c r="D435" t="s">
        <v>2694</v>
      </c>
      <c r="E435" t="s">
        <v>952</v>
      </c>
      <c r="F435" t="s">
        <v>953</v>
      </c>
      <c r="G435" t="s">
        <v>954</v>
      </c>
      <c r="H435">
        <v>1</v>
      </c>
      <c r="I435" t="s">
        <v>955</v>
      </c>
      <c r="J435" t="s">
        <v>955</v>
      </c>
      <c r="K435" t="s">
        <v>956</v>
      </c>
      <c r="L435" t="s">
        <v>957</v>
      </c>
      <c r="M435" t="s">
        <v>961</v>
      </c>
      <c r="N435" t="s">
        <v>962</v>
      </c>
      <c r="O435" t="s">
        <v>62</v>
      </c>
      <c r="P435" t="s">
        <v>61</v>
      </c>
      <c r="Q435" t="s">
        <v>62</v>
      </c>
      <c r="R435" t="s">
        <v>76</v>
      </c>
      <c r="S435" t="s">
        <v>77</v>
      </c>
      <c r="T435" t="s">
        <v>61</v>
      </c>
      <c r="U435" t="s">
        <v>960</v>
      </c>
      <c r="V435" t="s">
        <v>72</v>
      </c>
      <c r="W435" t="s">
        <v>62</v>
      </c>
      <c r="X435" t="s">
        <v>73</v>
      </c>
      <c r="Y435" t="s">
        <v>3187</v>
      </c>
      <c r="Z435" t="s">
        <v>3804</v>
      </c>
      <c r="AA435">
        <v>1</v>
      </c>
      <c r="AB435">
        <v>0</v>
      </c>
      <c r="AC435">
        <v>0</v>
      </c>
      <c r="AD435">
        <v>0</v>
      </c>
      <c r="AE435">
        <v>1</v>
      </c>
      <c r="AF435">
        <v>0</v>
      </c>
      <c r="AG435">
        <v>0</v>
      </c>
      <c r="AH435" t="s">
        <v>77</v>
      </c>
      <c r="AI435" t="s">
        <v>76</v>
      </c>
    </row>
    <row r="436" spans="1:35">
      <c r="A436" t="s">
        <v>950</v>
      </c>
      <c r="B436" t="s">
        <v>4044</v>
      </c>
      <c r="C436" t="s">
        <v>149</v>
      </c>
      <c r="D436" t="s">
        <v>2704</v>
      </c>
      <c r="E436" t="s">
        <v>965</v>
      </c>
      <c r="F436" t="s">
        <v>2815</v>
      </c>
      <c r="G436" t="s">
        <v>967</v>
      </c>
      <c r="H436">
        <v>1</v>
      </c>
      <c r="I436" t="s">
        <v>955</v>
      </c>
      <c r="J436" t="s">
        <v>955</v>
      </c>
      <c r="K436" t="s">
        <v>968</v>
      </c>
      <c r="L436" t="s">
        <v>969</v>
      </c>
      <c r="M436" t="s">
        <v>961</v>
      </c>
      <c r="N436" t="s">
        <v>972</v>
      </c>
      <c r="O436" t="s">
        <v>62</v>
      </c>
      <c r="P436" t="s">
        <v>61</v>
      </c>
      <c r="Q436" t="s">
        <v>62</v>
      </c>
      <c r="R436" t="s">
        <v>76</v>
      </c>
      <c r="S436" t="s">
        <v>77</v>
      </c>
      <c r="T436" t="s">
        <v>61</v>
      </c>
      <c r="U436" t="s">
        <v>971</v>
      </c>
      <c r="V436" t="s">
        <v>72</v>
      </c>
      <c r="W436" t="s">
        <v>62</v>
      </c>
      <c r="X436" t="s">
        <v>73</v>
      </c>
      <c r="Y436" t="s">
        <v>3187</v>
      </c>
      <c r="Z436" t="s">
        <v>3753</v>
      </c>
      <c r="AA436">
        <v>1</v>
      </c>
      <c r="AB436">
        <v>0</v>
      </c>
      <c r="AC436">
        <v>0</v>
      </c>
      <c r="AD436">
        <v>0</v>
      </c>
      <c r="AE436">
        <v>1</v>
      </c>
      <c r="AF436">
        <v>0</v>
      </c>
      <c r="AG436">
        <v>0</v>
      </c>
      <c r="AH436" t="s">
        <v>77</v>
      </c>
      <c r="AI436" t="s">
        <v>76</v>
      </c>
    </row>
    <row r="437" spans="1:35">
      <c r="A437" t="s">
        <v>977</v>
      </c>
      <c r="B437" t="s">
        <v>978</v>
      </c>
      <c r="C437" t="s">
        <v>149</v>
      </c>
      <c r="D437" t="s">
        <v>2704</v>
      </c>
      <c r="E437" t="s">
        <v>979</v>
      </c>
      <c r="F437" t="s">
        <v>980</v>
      </c>
      <c r="G437" t="s">
        <v>981</v>
      </c>
      <c r="H437">
        <v>4</v>
      </c>
      <c r="I437" t="s">
        <v>982</v>
      </c>
      <c r="J437" t="s">
        <v>983</v>
      </c>
      <c r="K437" t="s">
        <v>984</v>
      </c>
      <c r="L437" t="s">
        <v>985</v>
      </c>
      <c r="M437" t="s">
        <v>988</v>
      </c>
      <c r="N437" t="s">
        <v>989</v>
      </c>
      <c r="O437" t="s">
        <v>62</v>
      </c>
      <c r="P437" t="s">
        <v>61</v>
      </c>
      <c r="Q437" t="s">
        <v>62</v>
      </c>
      <c r="R437" t="s">
        <v>76</v>
      </c>
      <c r="S437" t="s">
        <v>77</v>
      </c>
      <c r="T437" t="s">
        <v>61</v>
      </c>
      <c r="U437" t="s">
        <v>990</v>
      </c>
      <c r="V437" t="s">
        <v>72</v>
      </c>
      <c r="W437" t="s">
        <v>62</v>
      </c>
      <c r="X437" t="s">
        <v>73</v>
      </c>
      <c r="Y437" t="s">
        <v>3187</v>
      </c>
      <c r="Z437" t="s">
        <v>3867</v>
      </c>
      <c r="AA437">
        <v>1</v>
      </c>
      <c r="AB437">
        <v>0</v>
      </c>
      <c r="AC437">
        <v>0</v>
      </c>
      <c r="AD437">
        <v>0</v>
      </c>
      <c r="AE437">
        <v>1</v>
      </c>
      <c r="AF437">
        <v>0</v>
      </c>
      <c r="AG437">
        <v>0</v>
      </c>
      <c r="AH437" t="s">
        <v>77</v>
      </c>
      <c r="AI437" t="s">
        <v>76</v>
      </c>
    </row>
    <row r="438" spans="1:35">
      <c r="A438" t="s">
        <v>977</v>
      </c>
      <c r="B438" t="s">
        <v>978</v>
      </c>
      <c r="C438" t="s">
        <v>149</v>
      </c>
      <c r="D438" t="s">
        <v>2704</v>
      </c>
      <c r="E438" t="s">
        <v>979</v>
      </c>
      <c r="F438" t="s">
        <v>980</v>
      </c>
      <c r="G438" t="s">
        <v>981</v>
      </c>
      <c r="H438">
        <v>4</v>
      </c>
      <c r="I438" t="s">
        <v>982</v>
      </c>
      <c r="J438" t="s">
        <v>993</v>
      </c>
      <c r="K438" t="s">
        <v>984</v>
      </c>
      <c r="L438" t="s">
        <v>985</v>
      </c>
      <c r="M438" t="s">
        <v>996</v>
      </c>
      <c r="N438" t="s">
        <v>997</v>
      </c>
      <c r="O438" t="s">
        <v>62</v>
      </c>
      <c r="P438" t="s">
        <v>61</v>
      </c>
      <c r="Q438" t="s">
        <v>62</v>
      </c>
      <c r="R438" t="s">
        <v>76</v>
      </c>
      <c r="S438" t="s">
        <v>77</v>
      </c>
      <c r="T438" t="s">
        <v>61</v>
      </c>
      <c r="U438" t="s">
        <v>998</v>
      </c>
      <c r="V438" t="s">
        <v>72</v>
      </c>
      <c r="W438" t="s">
        <v>62</v>
      </c>
      <c r="X438" t="s">
        <v>73</v>
      </c>
      <c r="Y438" t="s">
        <v>3187</v>
      </c>
      <c r="Z438" t="s">
        <v>3868</v>
      </c>
      <c r="AA438">
        <v>1</v>
      </c>
      <c r="AB438">
        <v>0</v>
      </c>
      <c r="AC438">
        <v>0</v>
      </c>
      <c r="AD438">
        <v>0</v>
      </c>
      <c r="AE438">
        <v>1</v>
      </c>
      <c r="AF438">
        <v>0</v>
      </c>
      <c r="AG438">
        <v>0</v>
      </c>
      <c r="AH438" t="s">
        <v>77</v>
      </c>
      <c r="AI438" t="s">
        <v>76</v>
      </c>
    </row>
    <row r="439" spans="1:35">
      <c r="A439" t="s">
        <v>977</v>
      </c>
      <c r="B439" t="s">
        <v>978</v>
      </c>
      <c r="C439" t="s">
        <v>149</v>
      </c>
      <c r="D439" t="s">
        <v>2704</v>
      </c>
      <c r="E439" t="s">
        <v>979</v>
      </c>
      <c r="F439" t="s">
        <v>980</v>
      </c>
      <c r="G439" t="s">
        <v>981</v>
      </c>
      <c r="H439">
        <v>4</v>
      </c>
      <c r="I439" t="s">
        <v>982</v>
      </c>
      <c r="J439" t="s">
        <v>1001</v>
      </c>
      <c r="K439" t="s">
        <v>984</v>
      </c>
      <c r="L439" t="s">
        <v>985</v>
      </c>
      <c r="M439" t="s">
        <v>1004</v>
      </c>
      <c r="N439" t="s">
        <v>1005</v>
      </c>
      <c r="O439" t="s">
        <v>62</v>
      </c>
      <c r="P439" t="s">
        <v>61</v>
      </c>
      <c r="Q439" t="s">
        <v>62</v>
      </c>
      <c r="R439" t="s">
        <v>76</v>
      </c>
      <c r="S439" t="s">
        <v>77</v>
      </c>
      <c r="T439" t="s">
        <v>61</v>
      </c>
      <c r="U439" t="s">
        <v>4066</v>
      </c>
      <c r="V439" t="s">
        <v>72</v>
      </c>
      <c r="W439" t="s">
        <v>62</v>
      </c>
      <c r="X439" t="s">
        <v>73</v>
      </c>
      <c r="Y439" t="s">
        <v>3187</v>
      </c>
      <c r="Z439" t="s">
        <v>3869</v>
      </c>
      <c r="AA439">
        <v>1</v>
      </c>
      <c r="AB439">
        <v>0</v>
      </c>
      <c r="AC439">
        <v>0</v>
      </c>
      <c r="AD439">
        <v>0</v>
      </c>
      <c r="AE439">
        <v>1</v>
      </c>
      <c r="AF439">
        <v>0</v>
      </c>
      <c r="AG439">
        <v>0</v>
      </c>
      <c r="AH439" t="s">
        <v>77</v>
      </c>
      <c r="AI439" t="s">
        <v>76</v>
      </c>
    </row>
    <row r="440" spans="1:35">
      <c r="A440" t="s">
        <v>977</v>
      </c>
      <c r="B440" t="s">
        <v>978</v>
      </c>
      <c r="C440" t="s">
        <v>149</v>
      </c>
      <c r="D440" t="s">
        <v>2704</v>
      </c>
      <c r="E440" t="s">
        <v>979</v>
      </c>
      <c r="F440" t="s">
        <v>980</v>
      </c>
      <c r="G440" t="s">
        <v>981</v>
      </c>
      <c r="H440">
        <v>4</v>
      </c>
      <c r="I440" t="s">
        <v>982</v>
      </c>
      <c r="J440" t="s">
        <v>1001</v>
      </c>
      <c r="K440" t="s">
        <v>984</v>
      </c>
      <c r="L440" t="s">
        <v>985</v>
      </c>
      <c r="M440" t="s">
        <v>1004</v>
      </c>
      <c r="N440" t="s">
        <v>1005</v>
      </c>
      <c r="O440" t="s">
        <v>62</v>
      </c>
      <c r="P440" t="s">
        <v>61</v>
      </c>
      <c r="Q440" t="s">
        <v>62</v>
      </c>
      <c r="R440" t="s">
        <v>4136</v>
      </c>
      <c r="S440" t="s">
        <v>77</v>
      </c>
      <c r="T440" t="s">
        <v>61</v>
      </c>
      <c r="U440" t="s">
        <v>4066</v>
      </c>
      <c r="V440" t="s">
        <v>72</v>
      </c>
      <c r="W440" t="s">
        <v>62</v>
      </c>
      <c r="X440" t="s">
        <v>73</v>
      </c>
      <c r="Y440" t="s">
        <v>3187</v>
      </c>
      <c r="Z440" t="s">
        <v>3869</v>
      </c>
      <c r="AA440">
        <v>1</v>
      </c>
      <c r="AB440">
        <v>0</v>
      </c>
      <c r="AC440">
        <v>0</v>
      </c>
      <c r="AD440">
        <v>0</v>
      </c>
      <c r="AE440">
        <v>1</v>
      </c>
      <c r="AF440">
        <v>0</v>
      </c>
      <c r="AG440">
        <v>0</v>
      </c>
      <c r="AH440" t="s">
        <v>77</v>
      </c>
      <c r="AI440" t="s">
        <v>2417</v>
      </c>
    </row>
    <row r="441" spans="1:35">
      <c r="A441" t="s">
        <v>977</v>
      </c>
      <c r="B441" t="s">
        <v>978</v>
      </c>
      <c r="C441" t="s">
        <v>149</v>
      </c>
      <c r="D441" t="s">
        <v>2704</v>
      </c>
      <c r="E441" t="s">
        <v>979</v>
      </c>
      <c r="F441" t="s">
        <v>980</v>
      </c>
      <c r="G441" t="s">
        <v>981</v>
      </c>
      <c r="H441">
        <v>4</v>
      </c>
      <c r="I441" t="s">
        <v>982</v>
      </c>
      <c r="J441" t="s">
        <v>1009</v>
      </c>
      <c r="K441" t="s">
        <v>984</v>
      </c>
      <c r="L441" t="s">
        <v>985</v>
      </c>
      <c r="M441" t="s">
        <v>961</v>
      </c>
      <c r="N441" t="s">
        <v>1011</v>
      </c>
      <c r="O441" t="s">
        <v>62</v>
      </c>
      <c r="P441" t="s">
        <v>61</v>
      </c>
      <c r="Q441" t="s">
        <v>62</v>
      </c>
      <c r="R441" t="s">
        <v>76</v>
      </c>
      <c r="S441" t="s">
        <v>77</v>
      </c>
      <c r="T441" t="s">
        <v>61</v>
      </c>
      <c r="U441" t="s">
        <v>1012</v>
      </c>
      <c r="V441" t="s">
        <v>72</v>
      </c>
      <c r="W441" t="s">
        <v>62</v>
      </c>
      <c r="X441" t="s">
        <v>73</v>
      </c>
      <c r="Y441" t="s">
        <v>3187</v>
      </c>
      <c r="Z441" t="s">
        <v>3866</v>
      </c>
      <c r="AA441">
        <v>1</v>
      </c>
      <c r="AB441">
        <v>0</v>
      </c>
      <c r="AC441">
        <v>0</v>
      </c>
      <c r="AD441">
        <v>0</v>
      </c>
      <c r="AE441">
        <v>1</v>
      </c>
      <c r="AF441">
        <v>0</v>
      </c>
      <c r="AG441">
        <v>0</v>
      </c>
      <c r="AH441" t="s">
        <v>77</v>
      </c>
      <c r="AI441" t="s">
        <v>76</v>
      </c>
    </row>
    <row r="442" spans="1:35">
      <c r="A442" t="s">
        <v>1014</v>
      </c>
      <c r="B442" t="s">
        <v>1015</v>
      </c>
      <c r="C442" t="s">
        <v>51</v>
      </c>
      <c r="D442" t="s">
        <v>51</v>
      </c>
      <c r="E442" t="s">
        <v>1016</v>
      </c>
      <c r="F442" t="s">
        <v>2821</v>
      </c>
      <c r="G442" t="s">
        <v>1018</v>
      </c>
      <c r="H442">
        <v>1</v>
      </c>
      <c r="I442" t="s">
        <v>1019</v>
      </c>
      <c r="J442" t="s">
        <v>1019</v>
      </c>
      <c r="K442" t="s">
        <v>2822</v>
      </c>
      <c r="L442" t="s">
        <v>1021</v>
      </c>
      <c r="M442" t="s">
        <v>1024</v>
      </c>
      <c r="N442" t="s">
        <v>1025</v>
      </c>
      <c r="O442" t="s">
        <v>62</v>
      </c>
      <c r="P442" t="s">
        <v>61</v>
      </c>
      <c r="Q442" t="s">
        <v>62</v>
      </c>
      <c r="R442" t="s">
        <v>76</v>
      </c>
      <c r="S442" t="s">
        <v>77</v>
      </c>
      <c r="T442" t="s">
        <v>61</v>
      </c>
      <c r="U442" t="s">
        <v>971</v>
      </c>
      <c r="V442" t="s">
        <v>72</v>
      </c>
      <c r="W442" t="s">
        <v>62</v>
      </c>
      <c r="X442" t="s">
        <v>73</v>
      </c>
      <c r="Y442" t="s">
        <v>3187</v>
      </c>
      <c r="Z442" t="s">
        <v>3550</v>
      </c>
      <c r="AA442">
        <v>1</v>
      </c>
      <c r="AB442">
        <v>0</v>
      </c>
      <c r="AC442">
        <v>0</v>
      </c>
      <c r="AD442">
        <v>0</v>
      </c>
      <c r="AE442">
        <v>1</v>
      </c>
      <c r="AF442">
        <v>0</v>
      </c>
      <c r="AG442">
        <v>0</v>
      </c>
      <c r="AH442" t="s">
        <v>77</v>
      </c>
      <c r="AI442" t="s">
        <v>76</v>
      </c>
    </row>
    <row r="443" spans="1:35">
      <c r="A443" t="s">
        <v>1014</v>
      </c>
      <c r="B443" t="s">
        <v>1015</v>
      </c>
      <c r="C443" t="s">
        <v>80</v>
      </c>
      <c r="D443" t="s">
        <v>80</v>
      </c>
      <c r="E443" t="s">
        <v>1028</v>
      </c>
      <c r="F443" t="s">
        <v>1029</v>
      </c>
      <c r="G443">
        <v>3021209</v>
      </c>
      <c r="H443">
        <v>1</v>
      </c>
      <c r="I443" t="s">
        <v>1030</v>
      </c>
      <c r="J443" t="s">
        <v>1030</v>
      </c>
      <c r="K443" t="s">
        <v>2823</v>
      </c>
      <c r="L443" t="s">
        <v>1032</v>
      </c>
      <c r="M443" t="s">
        <v>1037</v>
      </c>
      <c r="N443" t="s">
        <v>1038</v>
      </c>
      <c r="O443" t="s">
        <v>102</v>
      </c>
      <c r="P443" t="s">
        <v>61</v>
      </c>
      <c r="Q443" t="s">
        <v>62</v>
      </c>
      <c r="R443" t="s">
        <v>76</v>
      </c>
      <c r="S443" t="s">
        <v>64</v>
      </c>
      <c r="T443" t="s">
        <v>62</v>
      </c>
      <c r="U443" t="s">
        <v>1039</v>
      </c>
      <c r="V443" t="s">
        <v>162</v>
      </c>
      <c r="W443" t="s">
        <v>62</v>
      </c>
      <c r="X443" t="s">
        <v>73</v>
      </c>
      <c r="Y443" t="s">
        <v>3187</v>
      </c>
      <c r="Z443" t="s">
        <v>3427</v>
      </c>
      <c r="AA443">
        <v>0</v>
      </c>
      <c r="AB443">
        <v>1</v>
      </c>
      <c r="AC443">
        <v>0</v>
      </c>
      <c r="AD443">
        <v>0</v>
      </c>
      <c r="AE443">
        <v>1</v>
      </c>
      <c r="AF443">
        <v>1</v>
      </c>
      <c r="AG443">
        <v>1</v>
      </c>
      <c r="AH443" t="s">
        <v>64</v>
      </c>
      <c r="AI443" t="s">
        <v>76</v>
      </c>
    </row>
    <row r="444" spans="1:35">
      <c r="A444" t="s">
        <v>1014</v>
      </c>
      <c r="B444" t="s">
        <v>1015</v>
      </c>
      <c r="C444" t="s">
        <v>80</v>
      </c>
      <c r="D444" t="s">
        <v>80</v>
      </c>
      <c r="E444" t="s">
        <v>1028</v>
      </c>
      <c r="F444" t="s">
        <v>1029</v>
      </c>
      <c r="G444">
        <v>3021209</v>
      </c>
      <c r="H444">
        <v>1</v>
      </c>
      <c r="I444" t="s">
        <v>1030</v>
      </c>
      <c r="J444" t="s">
        <v>1030</v>
      </c>
      <c r="K444" t="s">
        <v>2823</v>
      </c>
      <c r="L444" t="s">
        <v>1032</v>
      </c>
      <c r="M444" t="s">
        <v>1037</v>
      </c>
      <c r="N444" t="s">
        <v>1038</v>
      </c>
      <c r="O444" t="s">
        <v>102</v>
      </c>
      <c r="P444" t="s">
        <v>61</v>
      </c>
      <c r="Q444" t="s">
        <v>62</v>
      </c>
      <c r="R444" t="s">
        <v>4133</v>
      </c>
      <c r="S444" t="s">
        <v>64</v>
      </c>
      <c r="T444" t="s">
        <v>62</v>
      </c>
      <c r="U444" t="s">
        <v>1039</v>
      </c>
      <c r="V444" t="s">
        <v>162</v>
      </c>
      <c r="W444" t="s">
        <v>62</v>
      </c>
      <c r="X444" t="s">
        <v>73</v>
      </c>
      <c r="Y444" t="s">
        <v>3187</v>
      </c>
      <c r="Z444" t="s">
        <v>3427</v>
      </c>
      <c r="AA444">
        <v>0</v>
      </c>
      <c r="AB444">
        <v>1</v>
      </c>
      <c r="AC444">
        <v>0</v>
      </c>
      <c r="AD444">
        <v>0</v>
      </c>
      <c r="AE444">
        <v>1</v>
      </c>
      <c r="AF444">
        <v>1</v>
      </c>
      <c r="AG444">
        <v>1</v>
      </c>
      <c r="AH444" t="s">
        <v>64</v>
      </c>
      <c r="AI444" t="s">
        <v>4119</v>
      </c>
    </row>
    <row r="445" spans="1:35">
      <c r="A445" t="s">
        <v>1014</v>
      </c>
      <c r="B445" t="s">
        <v>1015</v>
      </c>
      <c r="C445" t="s">
        <v>80</v>
      </c>
      <c r="D445" t="s">
        <v>80</v>
      </c>
      <c r="E445" t="s">
        <v>1028</v>
      </c>
      <c r="F445" t="s">
        <v>1029</v>
      </c>
      <c r="G445">
        <v>3021209</v>
      </c>
      <c r="H445">
        <v>1</v>
      </c>
      <c r="I445" t="s">
        <v>1030</v>
      </c>
      <c r="J445" t="s">
        <v>1030</v>
      </c>
      <c r="K445" t="s">
        <v>2823</v>
      </c>
      <c r="L445" t="s">
        <v>1032</v>
      </c>
      <c r="M445" t="s">
        <v>1037</v>
      </c>
      <c r="N445" t="s">
        <v>1038</v>
      </c>
      <c r="O445" t="s">
        <v>102</v>
      </c>
      <c r="P445" t="s">
        <v>61</v>
      </c>
      <c r="Q445" t="s">
        <v>62</v>
      </c>
      <c r="R445" t="s">
        <v>4134</v>
      </c>
      <c r="S445" t="s">
        <v>64</v>
      </c>
      <c r="T445" t="s">
        <v>62</v>
      </c>
      <c r="U445" t="s">
        <v>1039</v>
      </c>
      <c r="V445" t="s">
        <v>162</v>
      </c>
      <c r="W445" t="s">
        <v>62</v>
      </c>
      <c r="X445" t="s">
        <v>73</v>
      </c>
      <c r="Y445" t="s">
        <v>3187</v>
      </c>
      <c r="Z445" t="s">
        <v>3427</v>
      </c>
      <c r="AA445">
        <v>0</v>
      </c>
      <c r="AB445">
        <v>1</v>
      </c>
      <c r="AC445">
        <v>0</v>
      </c>
      <c r="AD445">
        <v>0</v>
      </c>
      <c r="AE445">
        <v>1</v>
      </c>
      <c r="AF445">
        <v>1</v>
      </c>
      <c r="AG445">
        <v>1</v>
      </c>
      <c r="AH445" t="s">
        <v>64</v>
      </c>
      <c r="AI445" t="s">
        <v>4120</v>
      </c>
    </row>
    <row r="446" spans="1:35">
      <c r="A446" t="s">
        <v>1014</v>
      </c>
      <c r="B446" t="s">
        <v>1015</v>
      </c>
      <c r="C446" t="s">
        <v>149</v>
      </c>
      <c r="D446" t="s">
        <v>2704</v>
      </c>
      <c r="E446" t="s">
        <v>1044</v>
      </c>
      <c r="F446" t="s">
        <v>1045</v>
      </c>
      <c r="G446" t="s">
        <v>1046</v>
      </c>
      <c r="H446">
        <v>1</v>
      </c>
      <c r="I446" t="s">
        <v>1047</v>
      </c>
      <c r="J446" t="s">
        <v>1047</v>
      </c>
      <c r="K446" t="s">
        <v>2827</v>
      </c>
      <c r="L446" t="s">
        <v>1049</v>
      </c>
      <c r="M446" t="s">
        <v>1053</v>
      </c>
      <c r="N446" t="s">
        <v>1054</v>
      </c>
      <c r="O446" t="s">
        <v>62</v>
      </c>
      <c r="P446" t="s">
        <v>61</v>
      </c>
      <c r="Q446" t="s">
        <v>62</v>
      </c>
      <c r="R446" t="s">
        <v>76</v>
      </c>
      <c r="S446" t="s">
        <v>64</v>
      </c>
      <c r="T446" t="s">
        <v>62</v>
      </c>
      <c r="U446" t="s">
        <v>1056</v>
      </c>
      <c r="V446" t="s">
        <v>72</v>
      </c>
      <c r="W446" t="s">
        <v>62</v>
      </c>
      <c r="X446" t="s">
        <v>73</v>
      </c>
      <c r="Y446" t="s">
        <v>3187</v>
      </c>
      <c r="Z446" t="s">
        <v>3250</v>
      </c>
      <c r="AA446">
        <v>1</v>
      </c>
      <c r="AB446">
        <v>0</v>
      </c>
      <c r="AC446">
        <v>0</v>
      </c>
      <c r="AD446">
        <v>0</v>
      </c>
      <c r="AE446">
        <v>1</v>
      </c>
      <c r="AF446">
        <v>1</v>
      </c>
      <c r="AG446">
        <v>1</v>
      </c>
      <c r="AH446" t="s">
        <v>64</v>
      </c>
      <c r="AI446" t="s">
        <v>76</v>
      </c>
    </row>
    <row r="447" spans="1:35">
      <c r="A447" t="s">
        <v>1014</v>
      </c>
      <c r="B447" t="s">
        <v>1015</v>
      </c>
      <c r="C447" t="s">
        <v>149</v>
      </c>
      <c r="D447" t="s">
        <v>2704</v>
      </c>
      <c r="E447" t="s">
        <v>1044</v>
      </c>
      <c r="F447" t="s">
        <v>1045</v>
      </c>
      <c r="G447" t="s">
        <v>1046</v>
      </c>
      <c r="H447">
        <v>1</v>
      </c>
      <c r="I447" t="s">
        <v>1047</v>
      </c>
      <c r="J447" t="s">
        <v>1047</v>
      </c>
      <c r="K447" t="s">
        <v>2827</v>
      </c>
      <c r="L447" t="s">
        <v>1049</v>
      </c>
      <c r="M447" t="s">
        <v>1053</v>
      </c>
      <c r="N447" t="s">
        <v>1054</v>
      </c>
      <c r="O447" t="s">
        <v>62</v>
      </c>
      <c r="P447" t="s">
        <v>61</v>
      </c>
      <c r="Q447" t="s">
        <v>62</v>
      </c>
      <c r="R447" t="s">
        <v>4140</v>
      </c>
      <c r="S447" t="s">
        <v>64</v>
      </c>
      <c r="T447" t="s">
        <v>62</v>
      </c>
      <c r="U447" t="s">
        <v>1056</v>
      </c>
      <c r="V447" t="s">
        <v>72</v>
      </c>
      <c r="W447" t="s">
        <v>62</v>
      </c>
      <c r="X447" t="s">
        <v>73</v>
      </c>
      <c r="Y447" t="s">
        <v>3187</v>
      </c>
      <c r="Z447" t="s">
        <v>3250</v>
      </c>
      <c r="AA447">
        <v>1</v>
      </c>
      <c r="AB447">
        <v>0</v>
      </c>
      <c r="AC447">
        <v>0</v>
      </c>
      <c r="AD447">
        <v>0</v>
      </c>
      <c r="AE447">
        <v>1</v>
      </c>
      <c r="AF447">
        <v>1</v>
      </c>
      <c r="AG447">
        <v>1</v>
      </c>
      <c r="AH447" t="s">
        <v>64</v>
      </c>
      <c r="AI447" t="s">
        <v>2729</v>
      </c>
    </row>
    <row r="448" spans="1:35">
      <c r="A448" t="s">
        <v>1014</v>
      </c>
      <c r="B448" t="s">
        <v>1015</v>
      </c>
      <c r="C448" t="s">
        <v>149</v>
      </c>
      <c r="D448" t="s">
        <v>2704</v>
      </c>
      <c r="E448" t="s">
        <v>1044</v>
      </c>
      <c r="F448" t="s">
        <v>1045</v>
      </c>
      <c r="G448" t="s">
        <v>1046</v>
      </c>
      <c r="H448">
        <v>1</v>
      </c>
      <c r="I448" t="s">
        <v>1047</v>
      </c>
      <c r="J448" t="s">
        <v>1047</v>
      </c>
      <c r="K448" t="s">
        <v>2827</v>
      </c>
      <c r="L448" t="s">
        <v>1049</v>
      </c>
      <c r="M448" t="s">
        <v>1053</v>
      </c>
      <c r="N448" t="s">
        <v>1054</v>
      </c>
      <c r="O448" t="s">
        <v>62</v>
      </c>
      <c r="P448" t="s">
        <v>61</v>
      </c>
      <c r="Q448" t="s">
        <v>62</v>
      </c>
      <c r="R448" t="s">
        <v>4133</v>
      </c>
      <c r="S448" t="s">
        <v>64</v>
      </c>
      <c r="T448" t="s">
        <v>62</v>
      </c>
      <c r="U448" t="s">
        <v>1056</v>
      </c>
      <c r="V448" t="s">
        <v>72</v>
      </c>
      <c r="W448" t="s">
        <v>62</v>
      </c>
      <c r="X448" t="s">
        <v>73</v>
      </c>
      <c r="Y448" t="s">
        <v>3187</v>
      </c>
      <c r="Z448" t="s">
        <v>3250</v>
      </c>
      <c r="AA448">
        <v>1</v>
      </c>
      <c r="AB448">
        <v>0</v>
      </c>
      <c r="AC448">
        <v>0</v>
      </c>
      <c r="AD448">
        <v>0</v>
      </c>
      <c r="AE448">
        <v>1</v>
      </c>
      <c r="AF448">
        <v>1</v>
      </c>
      <c r="AG448">
        <v>1</v>
      </c>
      <c r="AH448" t="s">
        <v>64</v>
      </c>
      <c r="AI448" t="s">
        <v>4119</v>
      </c>
    </row>
    <row r="449" spans="1:35">
      <c r="A449" t="s">
        <v>1014</v>
      </c>
      <c r="B449" t="s">
        <v>1015</v>
      </c>
      <c r="C449" t="s">
        <v>149</v>
      </c>
      <c r="D449" t="s">
        <v>2704</v>
      </c>
      <c r="E449" t="s">
        <v>1044</v>
      </c>
      <c r="F449" t="s">
        <v>1045</v>
      </c>
      <c r="G449" t="s">
        <v>1046</v>
      </c>
      <c r="H449">
        <v>1</v>
      </c>
      <c r="I449" t="s">
        <v>1047</v>
      </c>
      <c r="J449" t="s">
        <v>1047</v>
      </c>
      <c r="K449" t="s">
        <v>2827</v>
      </c>
      <c r="L449" t="s">
        <v>1049</v>
      </c>
      <c r="M449" t="s">
        <v>1053</v>
      </c>
      <c r="N449" t="s">
        <v>1054</v>
      </c>
      <c r="O449" t="s">
        <v>62</v>
      </c>
      <c r="P449" t="s">
        <v>61</v>
      </c>
      <c r="Q449" t="s">
        <v>62</v>
      </c>
      <c r="R449" t="s">
        <v>4139</v>
      </c>
      <c r="S449" t="s">
        <v>64</v>
      </c>
      <c r="T449" t="s">
        <v>62</v>
      </c>
      <c r="U449" t="s">
        <v>1056</v>
      </c>
      <c r="V449" t="s">
        <v>72</v>
      </c>
      <c r="W449" t="s">
        <v>62</v>
      </c>
      <c r="X449" t="s">
        <v>73</v>
      </c>
      <c r="Y449" t="s">
        <v>3187</v>
      </c>
      <c r="Z449" t="s">
        <v>3250</v>
      </c>
      <c r="AA449">
        <v>1</v>
      </c>
      <c r="AB449">
        <v>0</v>
      </c>
      <c r="AC449">
        <v>0</v>
      </c>
      <c r="AD449">
        <v>0</v>
      </c>
      <c r="AE449">
        <v>1</v>
      </c>
      <c r="AF449">
        <v>1</v>
      </c>
      <c r="AG449">
        <v>1</v>
      </c>
      <c r="AH449" t="s">
        <v>64</v>
      </c>
      <c r="AI449" t="s">
        <v>4121</v>
      </c>
    </row>
    <row r="450" spans="1:35">
      <c r="A450" t="s">
        <v>1014</v>
      </c>
      <c r="B450" t="s">
        <v>1015</v>
      </c>
      <c r="C450" t="s">
        <v>149</v>
      </c>
      <c r="D450" t="s">
        <v>2704</v>
      </c>
      <c r="E450" t="s">
        <v>1044</v>
      </c>
      <c r="F450" t="s">
        <v>1045</v>
      </c>
      <c r="G450" t="s">
        <v>1046</v>
      </c>
      <c r="H450">
        <v>1</v>
      </c>
      <c r="I450" t="s">
        <v>1047</v>
      </c>
      <c r="J450" t="s">
        <v>1047</v>
      </c>
      <c r="K450" t="s">
        <v>2827</v>
      </c>
      <c r="L450" t="s">
        <v>1049</v>
      </c>
      <c r="M450" t="s">
        <v>1053</v>
      </c>
      <c r="N450" t="s">
        <v>1054</v>
      </c>
      <c r="O450" t="s">
        <v>62</v>
      </c>
      <c r="P450" t="s">
        <v>61</v>
      </c>
      <c r="Q450" t="s">
        <v>62</v>
      </c>
      <c r="R450" t="s">
        <v>4134</v>
      </c>
      <c r="S450" t="s">
        <v>64</v>
      </c>
      <c r="T450" t="s">
        <v>62</v>
      </c>
      <c r="U450" t="s">
        <v>1056</v>
      </c>
      <c r="V450" t="s">
        <v>72</v>
      </c>
      <c r="W450" t="s">
        <v>62</v>
      </c>
      <c r="X450" t="s">
        <v>73</v>
      </c>
      <c r="Y450" t="s">
        <v>3187</v>
      </c>
      <c r="Z450" t="s">
        <v>3250</v>
      </c>
      <c r="AA450">
        <v>1</v>
      </c>
      <c r="AB450">
        <v>0</v>
      </c>
      <c r="AC450">
        <v>0</v>
      </c>
      <c r="AD450">
        <v>0</v>
      </c>
      <c r="AE450">
        <v>1</v>
      </c>
      <c r="AF450">
        <v>1</v>
      </c>
      <c r="AG450">
        <v>1</v>
      </c>
      <c r="AH450" t="s">
        <v>64</v>
      </c>
      <c r="AI450" t="s">
        <v>4120</v>
      </c>
    </row>
    <row r="451" spans="1:35">
      <c r="A451" t="s">
        <v>1014</v>
      </c>
      <c r="B451" t="s">
        <v>1015</v>
      </c>
      <c r="C451" t="s">
        <v>149</v>
      </c>
      <c r="D451" t="s">
        <v>2704</v>
      </c>
      <c r="E451" t="s">
        <v>1060</v>
      </c>
      <c r="F451" t="s">
        <v>1061</v>
      </c>
      <c r="G451" t="s">
        <v>1062</v>
      </c>
      <c r="H451">
        <v>1</v>
      </c>
      <c r="I451" t="s">
        <v>1047</v>
      </c>
      <c r="J451" t="s">
        <v>1047</v>
      </c>
      <c r="K451" t="s">
        <v>4045</v>
      </c>
      <c r="L451" t="s">
        <v>1064</v>
      </c>
      <c r="M451" t="s">
        <v>1053</v>
      </c>
      <c r="N451" t="s">
        <v>1068</v>
      </c>
      <c r="O451" t="s">
        <v>62</v>
      </c>
      <c r="P451" t="s">
        <v>61</v>
      </c>
      <c r="Q451" t="s">
        <v>62</v>
      </c>
      <c r="R451" t="s">
        <v>76</v>
      </c>
      <c r="S451" t="s">
        <v>77</v>
      </c>
      <c r="T451" t="s">
        <v>61</v>
      </c>
      <c r="U451" t="s">
        <v>89</v>
      </c>
      <c r="V451" t="s">
        <v>72</v>
      </c>
      <c r="W451" t="s">
        <v>62</v>
      </c>
      <c r="X451" t="s">
        <v>73</v>
      </c>
      <c r="Y451" t="s">
        <v>3187</v>
      </c>
      <c r="Z451" t="s">
        <v>3251</v>
      </c>
      <c r="AA451">
        <v>1</v>
      </c>
      <c r="AB451">
        <v>0</v>
      </c>
      <c r="AC451">
        <v>0</v>
      </c>
      <c r="AD451">
        <v>0</v>
      </c>
      <c r="AE451">
        <v>1</v>
      </c>
      <c r="AF451">
        <v>0</v>
      </c>
      <c r="AG451">
        <v>0</v>
      </c>
      <c r="AH451" t="s">
        <v>77</v>
      </c>
      <c r="AI451" t="s">
        <v>76</v>
      </c>
    </row>
    <row r="452" spans="1:35">
      <c r="A452" t="s">
        <v>1070</v>
      </c>
      <c r="B452" t="s">
        <v>1071</v>
      </c>
      <c r="C452" t="s">
        <v>51</v>
      </c>
      <c r="D452" t="s">
        <v>51</v>
      </c>
      <c r="E452" t="s">
        <v>1072</v>
      </c>
      <c r="F452" t="s">
        <v>1073</v>
      </c>
      <c r="G452" t="s">
        <v>1074</v>
      </c>
      <c r="H452">
        <v>1</v>
      </c>
      <c r="I452" t="s">
        <v>1075</v>
      </c>
      <c r="J452" t="s">
        <v>1075</v>
      </c>
      <c r="K452" t="s">
        <v>2831</v>
      </c>
      <c r="L452" t="s">
        <v>1077</v>
      </c>
      <c r="M452" t="s">
        <v>1079</v>
      </c>
      <c r="N452" t="s">
        <v>1080</v>
      </c>
      <c r="O452" t="s">
        <v>62</v>
      </c>
      <c r="P452" t="s">
        <v>61</v>
      </c>
      <c r="Q452" t="s">
        <v>62</v>
      </c>
      <c r="R452" t="s">
        <v>76</v>
      </c>
      <c r="S452" t="s">
        <v>77</v>
      </c>
      <c r="T452" t="s">
        <v>61</v>
      </c>
      <c r="U452" t="s">
        <v>971</v>
      </c>
      <c r="V452" t="s">
        <v>72</v>
      </c>
      <c r="W452" t="s">
        <v>62</v>
      </c>
      <c r="X452" t="s">
        <v>73</v>
      </c>
      <c r="Y452" t="s">
        <v>3187</v>
      </c>
      <c r="Z452" t="s">
        <v>3364</v>
      </c>
      <c r="AA452">
        <v>1</v>
      </c>
      <c r="AB452">
        <v>0</v>
      </c>
      <c r="AC452">
        <v>0</v>
      </c>
      <c r="AD452">
        <v>0</v>
      </c>
      <c r="AE452">
        <v>1</v>
      </c>
      <c r="AF452">
        <v>0</v>
      </c>
      <c r="AG452">
        <v>0</v>
      </c>
      <c r="AH452" t="s">
        <v>77</v>
      </c>
      <c r="AI452" t="s">
        <v>76</v>
      </c>
    </row>
    <row r="453" spans="1:35">
      <c r="A453" t="s">
        <v>1070</v>
      </c>
      <c r="B453" t="s">
        <v>1071</v>
      </c>
      <c r="C453" t="s">
        <v>51</v>
      </c>
      <c r="D453" t="s">
        <v>51</v>
      </c>
      <c r="E453" t="s">
        <v>1082</v>
      </c>
      <c r="F453" t="s">
        <v>1083</v>
      </c>
      <c r="G453" t="s">
        <v>1084</v>
      </c>
      <c r="H453">
        <v>1</v>
      </c>
      <c r="I453" t="s">
        <v>1085</v>
      </c>
      <c r="J453" t="s">
        <v>1085</v>
      </c>
      <c r="K453" t="s">
        <v>2832</v>
      </c>
      <c r="L453" t="s">
        <v>1087</v>
      </c>
      <c r="M453" t="s">
        <v>1090</v>
      </c>
      <c r="N453" t="s">
        <v>1091</v>
      </c>
      <c r="O453" t="s">
        <v>62</v>
      </c>
      <c r="P453" t="s">
        <v>61</v>
      </c>
      <c r="Q453" t="s">
        <v>62</v>
      </c>
      <c r="R453" t="s">
        <v>76</v>
      </c>
      <c r="S453" t="s">
        <v>77</v>
      </c>
      <c r="T453" t="s">
        <v>61</v>
      </c>
      <c r="U453" t="s">
        <v>971</v>
      </c>
      <c r="V453" t="s">
        <v>72</v>
      </c>
      <c r="W453" t="s">
        <v>62</v>
      </c>
      <c r="X453" t="s">
        <v>73</v>
      </c>
      <c r="Y453" t="s">
        <v>3187</v>
      </c>
      <c r="Z453" t="s">
        <v>3389</v>
      </c>
      <c r="AA453">
        <v>1</v>
      </c>
      <c r="AB453">
        <v>0</v>
      </c>
      <c r="AC453">
        <v>0</v>
      </c>
      <c r="AD453">
        <v>0</v>
      </c>
      <c r="AE453">
        <v>1</v>
      </c>
      <c r="AF453">
        <v>0</v>
      </c>
      <c r="AG453">
        <v>0</v>
      </c>
      <c r="AH453" t="s">
        <v>77</v>
      </c>
      <c r="AI453" t="s">
        <v>76</v>
      </c>
    </row>
    <row r="454" spans="1:35">
      <c r="A454" t="s">
        <v>1070</v>
      </c>
      <c r="B454" t="s">
        <v>1071</v>
      </c>
      <c r="C454" t="s">
        <v>114</v>
      </c>
      <c r="D454" t="s">
        <v>2694</v>
      </c>
      <c r="E454" t="s">
        <v>1097</v>
      </c>
      <c r="F454" t="s">
        <v>1098</v>
      </c>
      <c r="G454" t="s">
        <v>1099</v>
      </c>
      <c r="H454">
        <v>1</v>
      </c>
      <c r="I454" t="s">
        <v>1100</v>
      </c>
      <c r="J454" t="s">
        <v>1100</v>
      </c>
      <c r="K454" t="s">
        <v>2834</v>
      </c>
      <c r="L454" t="s">
        <v>1102</v>
      </c>
      <c r="M454" t="s">
        <v>1107</v>
      </c>
      <c r="N454" t="s">
        <v>1108</v>
      </c>
      <c r="O454" t="s">
        <v>61</v>
      </c>
      <c r="P454" t="s">
        <v>61</v>
      </c>
      <c r="Q454" t="s">
        <v>62</v>
      </c>
      <c r="R454" t="s">
        <v>76</v>
      </c>
      <c r="S454" t="s">
        <v>64</v>
      </c>
      <c r="T454" t="s">
        <v>62</v>
      </c>
      <c r="U454" t="s">
        <v>1109</v>
      </c>
      <c r="V454" t="s">
        <v>66</v>
      </c>
      <c r="W454" t="s">
        <v>62</v>
      </c>
      <c r="X454" t="s">
        <v>73</v>
      </c>
      <c r="Y454" t="s">
        <v>3187</v>
      </c>
      <c r="Z454" t="s">
        <v>3762</v>
      </c>
      <c r="AA454">
        <v>0</v>
      </c>
      <c r="AB454">
        <v>0</v>
      </c>
      <c r="AC454">
        <v>1</v>
      </c>
      <c r="AD454">
        <v>0</v>
      </c>
      <c r="AE454">
        <v>1</v>
      </c>
      <c r="AF454">
        <v>1</v>
      </c>
      <c r="AG454">
        <v>1</v>
      </c>
      <c r="AH454" t="s">
        <v>64</v>
      </c>
      <c r="AI454" t="s">
        <v>76</v>
      </c>
    </row>
    <row r="455" spans="1:35">
      <c r="A455" t="s">
        <v>1070</v>
      </c>
      <c r="B455" t="s">
        <v>1071</v>
      </c>
      <c r="C455" t="s">
        <v>114</v>
      </c>
      <c r="D455" t="s">
        <v>2694</v>
      </c>
      <c r="E455" t="s">
        <v>1097</v>
      </c>
      <c r="F455" t="s">
        <v>1098</v>
      </c>
      <c r="G455" t="s">
        <v>1099</v>
      </c>
      <c r="H455">
        <v>1</v>
      </c>
      <c r="I455" t="s">
        <v>1100</v>
      </c>
      <c r="J455" t="s">
        <v>1100</v>
      </c>
      <c r="K455" t="s">
        <v>2834</v>
      </c>
      <c r="L455" t="s">
        <v>1102</v>
      </c>
      <c r="M455" t="s">
        <v>1107</v>
      </c>
      <c r="N455" t="s">
        <v>1108</v>
      </c>
      <c r="O455" t="s">
        <v>61</v>
      </c>
      <c r="P455" t="s">
        <v>61</v>
      </c>
      <c r="Q455" t="s">
        <v>62</v>
      </c>
      <c r="R455" t="s">
        <v>4133</v>
      </c>
      <c r="S455" t="s">
        <v>64</v>
      </c>
      <c r="T455" t="s">
        <v>62</v>
      </c>
      <c r="U455" t="s">
        <v>1109</v>
      </c>
      <c r="V455" t="s">
        <v>66</v>
      </c>
      <c r="W455" t="s">
        <v>62</v>
      </c>
      <c r="X455" t="s">
        <v>73</v>
      </c>
      <c r="Y455" t="s">
        <v>3187</v>
      </c>
      <c r="Z455" t="s">
        <v>3762</v>
      </c>
      <c r="AA455">
        <v>0</v>
      </c>
      <c r="AB455">
        <v>0</v>
      </c>
      <c r="AC455">
        <v>1</v>
      </c>
      <c r="AD455">
        <v>0</v>
      </c>
      <c r="AE455">
        <v>1</v>
      </c>
      <c r="AF455">
        <v>1</v>
      </c>
      <c r="AG455">
        <v>1</v>
      </c>
      <c r="AH455" t="s">
        <v>64</v>
      </c>
      <c r="AI455" t="s">
        <v>4119</v>
      </c>
    </row>
    <row r="456" spans="1:35">
      <c r="A456" t="s">
        <v>1070</v>
      </c>
      <c r="B456" t="s">
        <v>1071</v>
      </c>
      <c r="C456" t="s">
        <v>114</v>
      </c>
      <c r="D456" t="s">
        <v>2694</v>
      </c>
      <c r="E456" t="s">
        <v>1097</v>
      </c>
      <c r="F456" t="s">
        <v>1098</v>
      </c>
      <c r="G456" t="s">
        <v>1099</v>
      </c>
      <c r="H456">
        <v>1</v>
      </c>
      <c r="I456" t="s">
        <v>1100</v>
      </c>
      <c r="J456" t="s">
        <v>1100</v>
      </c>
      <c r="K456" t="s">
        <v>2834</v>
      </c>
      <c r="L456" t="s">
        <v>1102</v>
      </c>
      <c r="M456" t="s">
        <v>1107</v>
      </c>
      <c r="N456" t="s">
        <v>1108</v>
      </c>
      <c r="O456" t="s">
        <v>61</v>
      </c>
      <c r="P456" t="s">
        <v>61</v>
      </c>
      <c r="Q456" t="s">
        <v>62</v>
      </c>
      <c r="R456" t="s">
        <v>4134</v>
      </c>
      <c r="S456" t="s">
        <v>64</v>
      </c>
      <c r="T456" t="s">
        <v>62</v>
      </c>
      <c r="U456" t="s">
        <v>1109</v>
      </c>
      <c r="V456" t="s">
        <v>66</v>
      </c>
      <c r="W456" t="s">
        <v>62</v>
      </c>
      <c r="X456" t="s">
        <v>73</v>
      </c>
      <c r="Y456" t="s">
        <v>3187</v>
      </c>
      <c r="Z456" t="s">
        <v>3762</v>
      </c>
      <c r="AA456">
        <v>0</v>
      </c>
      <c r="AB456">
        <v>0</v>
      </c>
      <c r="AC456">
        <v>1</v>
      </c>
      <c r="AD456">
        <v>0</v>
      </c>
      <c r="AE456">
        <v>1</v>
      </c>
      <c r="AF456">
        <v>1</v>
      </c>
      <c r="AG456">
        <v>1</v>
      </c>
      <c r="AH456" t="s">
        <v>64</v>
      </c>
      <c r="AI456" t="s">
        <v>4120</v>
      </c>
    </row>
    <row r="457" spans="1:35">
      <c r="A457" t="s">
        <v>1112</v>
      </c>
      <c r="B457" t="s">
        <v>1113</v>
      </c>
      <c r="C457" t="s">
        <v>51</v>
      </c>
      <c r="D457" t="s">
        <v>51</v>
      </c>
      <c r="E457" t="s">
        <v>1114</v>
      </c>
      <c r="F457" t="s">
        <v>1115</v>
      </c>
      <c r="G457" t="s">
        <v>1116</v>
      </c>
      <c r="H457">
        <v>4</v>
      </c>
      <c r="I457" t="s">
        <v>1117</v>
      </c>
      <c r="J457" t="s">
        <v>1118</v>
      </c>
      <c r="K457" t="s">
        <v>2837</v>
      </c>
      <c r="L457" t="s">
        <v>1120</v>
      </c>
      <c r="M457" t="s">
        <v>1123</v>
      </c>
      <c r="N457" t="s">
        <v>1124</v>
      </c>
      <c r="O457" t="s">
        <v>62</v>
      </c>
      <c r="P457" t="s">
        <v>61</v>
      </c>
      <c r="Q457" t="s">
        <v>62</v>
      </c>
      <c r="R457" t="s">
        <v>76</v>
      </c>
      <c r="S457" t="s">
        <v>77</v>
      </c>
      <c r="T457" t="s">
        <v>61</v>
      </c>
      <c r="U457" t="s">
        <v>971</v>
      </c>
      <c r="V457" t="s">
        <v>72</v>
      </c>
      <c r="W457" t="s">
        <v>62</v>
      </c>
      <c r="X457" t="s">
        <v>73</v>
      </c>
      <c r="Y457" t="s">
        <v>3187</v>
      </c>
      <c r="Z457" t="s">
        <v>3914</v>
      </c>
      <c r="AA457">
        <v>1</v>
      </c>
      <c r="AB457">
        <v>0</v>
      </c>
      <c r="AC457">
        <v>0</v>
      </c>
      <c r="AD457">
        <v>0</v>
      </c>
      <c r="AE457">
        <v>1</v>
      </c>
      <c r="AF457">
        <v>0</v>
      </c>
      <c r="AG457">
        <v>0</v>
      </c>
      <c r="AH457" t="s">
        <v>77</v>
      </c>
      <c r="AI457" t="s">
        <v>76</v>
      </c>
    </row>
    <row r="458" spans="1:35">
      <c r="A458" t="s">
        <v>1112</v>
      </c>
      <c r="B458" t="s">
        <v>1113</v>
      </c>
      <c r="C458" t="s">
        <v>51</v>
      </c>
      <c r="D458" t="s">
        <v>51</v>
      </c>
      <c r="E458" t="s">
        <v>1114</v>
      </c>
      <c r="F458" t="s">
        <v>1115</v>
      </c>
      <c r="G458" t="s">
        <v>1116</v>
      </c>
      <c r="H458">
        <v>4</v>
      </c>
      <c r="I458" t="s">
        <v>1117</v>
      </c>
      <c r="J458" t="s">
        <v>1127</v>
      </c>
      <c r="K458" t="s">
        <v>2837</v>
      </c>
      <c r="L458" t="s">
        <v>1120</v>
      </c>
      <c r="M458" t="s">
        <v>1130</v>
      </c>
      <c r="N458" t="s">
        <v>1131</v>
      </c>
      <c r="O458" t="s">
        <v>62</v>
      </c>
      <c r="P458" t="s">
        <v>61</v>
      </c>
      <c r="Q458" t="s">
        <v>62</v>
      </c>
      <c r="R458" t="s">
        <v>76</v>
      </c>
      <c r="S458" t="s">
        <v>77</v>
      </c>
      <c r="T458" t="s">
        <v>61</v>
      </c>
      <c r="U458" t="s">
        <v>971</v>
      </c>
      <c r="V458" t="s">
        <v>72</v>
      </c>
      <c r="W458" t="s">
        <v>62</v>
      </c>
      <c r="X458" t="s">
        <v>73</v>
      </c>
      <c r="Y458" t="s">
        <v>3187</v>
      </c>
      <c r="Z458" t="s">
        <v>3915</v>
      </c>
      <c r="AA458">
        <v>1</v>
      </c>
      <c r="AB458">
        <v>0</v>
      </c>
      <c r="AC458">
        <v>0</v>
      </c>
      <c r="AD458">
        <v>0</v>
      </c>
      <c r="AE458">
        <v>1</v>
      </c>
      <c r="AF458">
        <v>0</v>
      </c>
      <c r="AG458">
        <v>0</v>
      </c>
      <c r="AH458" t="s">
        <v>77</v>
      </c>
      <c r="AI458" t="s">
        <v>76</v>
      </c>
    </row>
    <row r="459" spans="1:35">
      <c r="A459" t="s">
        <v>1112</v>
      </c>
      <c r="B459" t="s">
        <v>1113</v>
      </c>
      <c r="C459" t="s">
        <v>51</v>
      </c>
      <c r="D459" t="s">
        <v>51</v>
      </c>
      <c r="E459" t="s">
        <v>1114</v>
      </c>
      <c r="F459" t="s">
        <v>1115</v>
      </c>
      <c r="G459" t="s">
        <v>1116</v>
      </c>
      <c r="H459">
        <v>4</v>
      </c>
      <c r="I459" t="s">
        <v>1117</v>
      </c>
      <c r="J459" t="s">
        <v>1134</v>
      </c>
      <c r="K459" t="s">
        <v>2837</v>
      </c>
      <c r="L459" t="s">
        <v>1120</v>
      </c>
      <c r="M459" t="s">
        <v>1137</v>
      </c>
      <c r="N459" t="s">
        <v>1138</v>
      </c>
      <c r="O459" t="s">
        <v>62</v>
      </c>
      <c r="P459" t="s">
        <v>61</v>
      </c>
      <c r="Q459" t="s">
        <v>62</v>
      </c>
      <c r="R459" t="s">
        <v>76</v>
      </c>
      <c r="S459" t="s">
        <v>125</v>
      </c>
      <c r="T459" t="s">
        <v>61</v>
      </c>
      <c r="U459" t="s">
        <v>1140</v>
      </c>
      <c r="V459" t="s">
        <v>72</v>
      </c>
      <c r="W459" t="s">
        <v>62</v>
      </c>
      <c r="X459" t="s">
        <v>73</v>
      </c>
      <c r="Y459" t="s">
        <v>3187</v>
      </c>
      <c r="Z459" t="s">
        <v>3916</v>
      </c>
      <c r="AA459">
        <v>1</v>
      </c>
      <c r="AB459">
        <v>0</v>
      </c>
      <c r="AC459">
        <v>0</v>
      </c>
      <c r="AD459">
        <v>0</v>
      </c>
      <c r="AE459">
        <v>1</v>
      </c>
      <c r="AF459">
        <v>0</v>
      </c>
      <c r="AG459">
        <v>1</v>
      </c>
      <c r="AH459" t="s">
        <v>125</v>
      </c>
      <c r="AI459" t="s">
        <v>76</v>
      </c>
    </row>
    <row r="460" spans="1:35">
      <c r="A460" t="s">
        <v>1112</v>
      </c>
      <c r="B460" t="s">
        <v>1113</v>
      </c>
      <c r="C460" t="s">
        <v>51</v>
      </c>
      <c r="D460" t="s">
        <v>51</v>
      </c>
      <c r="E460" t="s">
        <v>1114</v>
      </c>
      <c r="F460" t="s">
        <v>1115</v>
      </c>
      <c r="G460" t="s">
        <v>1116</v>
      </c>
      <c r="H460">
        <v>4</v>
      </c>
      <c r="I460" t="s">
        <v>1117</v>
      </c>
      <c r="J460" t="s">
        <v>1134</v>
      </c>
      <c r="K460" t="s">
        <v>2837</v>
      </c>
      <c r="L460" t="s">
        <v>1120</v>
      </c>
      <c r="M460" t="s">
        <v>1137</v>
      </c>
      <c r="N460" t="s">
        <v>1138</v>
      </c>
      <c r="O460" t="s">
        <v>62</v>
      </c>
      <c r="P460" t="s">
        <v>61</v>
      </c>
      <c r="Q460" t="s">
        <v>62</v>
      </c>
      <c r="R460" t="s">
        <v>4138</v>
      </c>
      <c r="S460" t="s">
        <v>125</v>
      </c>
      <c r="T460" t="s">
        <v>61</v>
      </c>
      <c r="U460" t="s">
        <v>1140</v>
      </c>
      <c r="V460" t="s">
        <v>72</v>
      </c>
      <c r="W460" t="s">
        <v>62</v>
      </c>
      <c r="X460" t="s">
        <v>73</v>
      </c>
      <c r="Y460" t="s">
        <v>3187</v>
      </c>
      <c r="Z460" t="s">
        <v>3916</v>
      </c>
      <c r="AA460">
        <v>1</v>
      </c>
      <c r="AB460">
        <v>0</v>
      </c>
      <c r="AC460">
        <v>0</v>
      </c>
      <c r="AD460">
        <v>0</v>
      </c>
      <c r="AE460">
        <v>1</v>
      </c>
      <c r="AF460">
        <v>0</v>
      </c>
      <c r="AG460">
        <v>1</v>
      </c>
      <c r="AH460" t="s">
        <v>125</v>
      </c>
      <c r="AI460" t="s">
        <v>4122</v>
      </c>
    </row>
    <row r="461" spans="1:35">
      <c r="A461" t="s">
        <v>1112</v>
      </c>
      <c r="B461" t="s">
        <v>1113</v>
      </c>
      <c r="C461" t="s">
        <v>51</v>
      </c>
      <c r="D461" t="s">
        <v>51</v>
      </c>
      <c r="E461" t="s">
        <v>1114</v>
      </c>
      <c r="F461" t="s">
        <v>1115</v>
      </c>
      <c r="G461" t="s">
        <v>1116</v>
      </c>
      <c r="H461">
        <v>4</v>
      </c>
      <c r="I461" t="s">
        <v>1117</v>
      </c>
      <c r="J461" t="s">
        <v>1143</v>
      </c>
      <c r="K461" t="s">
        <v>2837</v>
      </c>
      <c r="L461" t="s">
        <v>1120</v>
      </c>
      <c r="M461" t="s">
        <v>355</v>
      </c>
      <c r="N461" t="s">
        <v>1145</v>
      </c>
      <c r="O461" t="s">
        <v>62</v>
      </c>
      <c r="P461" t="s">
        <v>61</v>
      </c>
      <c r="Q461" t="s">
        <v>62</v>
      </c>
      <c r="R461" t="s">
        <v>76</v>
      </c>
      <c r="S461" t="s">
        <v>125</v>
      </c>
      <c r="T461" t="s">
        <v>61</v>
      </c>
      <c r="U461" t="s">
        <v>1147</v>
      </c>
      <c r="V461" t="s">
        <v>72</v>
      </c>
      <c r="W461" t="s">
        <v>62</v>
      </c>
      <c r="X461" t="s">
        <v>73</v>
      </c>
      <c r="Y461" t="s">
        <v>3187</v>
      </c>
      <c r="Z461" t="s">
        <v>3252</v>
      </c>
      <c r="AA461">
        <v>1</v>
      </c>
      <c r="AB461">
        <v>0</v>
      </c>
      <c r="AC461">
        <v>0</v>
      </c>
      <c r="AD461">
        <v>0</v>
      </c>
      <c r="AE461">
        <v>1</v>
      </c>
      <c r="AF461">
        <v>0</v>
      </c>
      <c r="AG461">
        <v>1</v>
      </c>
      <c r="AH461" t="s">
        <v>125</v>
      </c>
      <c r="AI461" t="s">
        <v>76</v>
      </c>
    </row>
    <row r="462" spans="1:35">
      <c r="A462" t="s">
        <v>1112</v>
      </c>
      <c r="B462" t="s">
        <v>1113</v>
      </c>
      <c r="C462" t="s">
        <v>51</v>
      </c>
      <c r="D462" t="s">
        <v>51</v>
      </c>
      <c r="E462" t="s">
        <v>1114</v>
      </c>
      <c r="F462" t="s">
        <v>1115</v>
      </c>
      <c r="G462" t="s">
        <v>1116</v>
      </c>
      <c r="H462">
        <v>4</v>
      </c>
      <c r="I462" t="s">
        <v>1117</v>
      </c>
      <c r="J462" t="s">
        <v>1143</v>
      </c>
      <c r="K462" t="s">
        <v>2837</v>
      </c>
      <c r="L462" t="s">
        <v>1120</v>
      </c>
      <c r="M462" t="s">
        <v>355</v>
      </c>
      <c r="N462" t="s">
        <v>1145</v>
      </c>
      <c r="O462" t="s">
        <v>62</v>
      </c>
      <c r="P462" t="s">
        <v>61</v>
      </c>
      <c r="Q462" t="s">
        <v>62</v>
      </c>
      <c r="R462" t="s">
        <v>4140</v>
      </c>
      <c r="S462" t="s">
        <v>125</v>
      </c>
      <c r="T462" t="s">
        <v>61</v>
      </c>
      <c r="U462" t="s">
        <v>1147</v>
      </c>
      <c r="V462" t="s">
        <v>72</v>
      </c>
      <c r="W462" t="s">
        <v>62</v>
      </c>
      <c r="X462" t="s">
        <v>73</v>
      </c>
      <c r="Y462" t="s">
        <v>3187</v>
      </c>
      <c r="Z462" t="s">
        <v>3252</v>
      </c>
      <c r="AA462">
        <v>1</v>
      </c>
      <c r="AB462">
        <v>0</v>
      </c>
      <c r="AC462">
        <v>0</v>
      </c>
      <c r="AD462">
        <v>0</v>
      </c>
      <c r="AE462">
        <v>1</v>
      </c>
      <c r="AF462">
        <v>0</v>
      </c>
      <c r="AG462">
        <v>1</v>
      </c>
      <c r="AH462" t="s">
        <v>125</v>
      </c>
      <c r="AI462" t="s">
        <v>2729</v>
      </c>
    </row>
    <row r="463" spans="1:35">
      <c r="A463" t="s">
        <v>1112</v>
      </c>
      <c r="B463" t="s">
        <v>1113</v>
      </c>
      <c r="C463" t="s">
        <v>80</v>
      </c>
      <c r="D463" t="s">
        <v>80</v>
      </c>
      <c r="E463" t="s">
        <v>1149</v>
      </c>
      <c r="F463" t="s">
        <v>1150</v>
      </c>
      <c r="G463" t="s">
        <v>1151</v>
      </c>
      <c r="H463">
        <v>4</v>
      </c>
      <c r="I463" t="s">
        <v>1152</v>
      </c>
      <c r="J463" t="s">
        <v>2842</v>
      </c>
      <c r="K463" t="s">
        <v>1154</v>
      </c>
      <c r="L463" t="s">
        <v>1155</v>
      </c>
      <c r="M463" t="s">
        <v>1158</v>
      </c>
      <c r="N463" t="s">
        <v>1159</v>
      </c>
      <c r="O463" t="s">
        <v>62</v>
      </c>
      <c r="P463" t="s">
        <v>61</v>
      </c>
      <c r="Q463" t="s">
        <v>62</v>
      </c>
      <c r="R463" t="s">
        <v>76</v>
      </c>
      <c r="S463" t="s">
        <v>77</v>
      </c>
      <c r="T463" t="s">
        <v>61</v>
      </c>
      <c r="U463" t="s">
        <v>971</v>
      </c>
      <c r="V463" t="s">
        <v>72</v>
      </c>
      <c r="W463" t="s">
        <v>62</v>
      </c>
      <c r="X463" t="s">
        <v>73</v>
      </c>
      <c r="Y463" t="s">
        <v>3187</v>
      </c>
      <c r="Z463" t="s">
        <v>3664</v>
      </c>
      <c r="AA463">
        <v>1</v>
      </c>
      <c r="AB463">
        <v>0</v>
      </c>
      <c r="AC463">
        <v>0</v>
      </c>
      <c r="AD463">
        <v>0</v>
      </c>
      <c r="AE463">
        <v>1</v>
      </c>
      <c r="AF463">
        <v>0</v>
      </c>
      <c r="AG463">
        <v>0</v>
      </c>
      <c r="AH463" t="s">
        <v>77</v>
      </c>
      <c r="AI463" t="s">
        <v>76</v>
      </c>
    </row>
    <row r="464" spans="1:35">
      <c r="A464" t="s">
        <v>1112</v>
      </c>
      <c r="B464" t="s">
        <v>1113</v>
      </c>
      <c r="C464" t="s">
        <v>80</v>
      </c>
      <c r="D464" t="s">
        <v>80</v>
      </c>
      <c r="E464" t="s">
        <v>1149</v>
      </c>
      <c r="F464" t="s">
        <v>1150</v>
      </c>
      <c r="G464" t="s">
        <v>1151</v>
      </c>
      <c r="H464">
        <v>4</v>
      </c>
      <c r="I464" t="s">
        <v>1152</v>
      </c>
      <c r="J464" t="s">
        <v>1162</v>
      </c>
      <c r="K464" t="s">
        <v>1154</v>
      </c>
      <c r="L464" t="s">
        <v>1155</v>
      </c>
      <c r="M464" t="s">
        <v>1165</v>
      </c>
      <c r="N464" t="s">
        <v>1166</v>
      </c>
      <c r="O464" t="s">
        <v>62</v>
      </c>
      <c r="P464" t="s">
        <v>61</v>
      </c>
      <c r="Q464" t="s">
        <v>62</v>
      </c>
      <c r="R464" t="s">
        <v>76</v>
      </c>
      <c r="S464" t="s">
        <v>77</v>
      </c>
      <c r="T464" t="s">
        <v>61</v>
      </c>
      <c r="U464" t="s">
        <v>1168</v>
      </c>
      <c r="V464" t="s">
        <v>72</v>
      </c>
      <c r="W464" t="s">
        <v>62</v>
      </c>
      <c r="X464" t="s">
        <v>73</v>
      </c>
      <c r="Y464" t="s">
        <v>3187</v>
      </c>
      <c r="Z464" t="s">
        <v>3665</v>
      </c>
      <c r="AA464">
        <v>1</v>
      </c>
      <c r="AB464">
        <v>0</v>
      </c>
      <c r="AC464">
        <v>0</v>
      </c>
      <c r="AD464">
        <v>0</v>
      </c>
      <c r="AE464">
        <v>1</v>
      </c>
      <c r="AF464">
        <v>0</v>
      </c>
      <c r="AG464">
        <v>0</v>
      </c>
      <c r="AH464" t="s">
        <v>77</v>
      </c>
      <c r="AI464" t="s">
        <v>76</v>
      </c>
    </row>
    <row r="465" spans="1:35">
      <c r="A465" t="s">
        <v>1112</v>
      </c>
      <c r="B465" t="s">
        <v>1113</v>
      </c>
      <c r="C465" t="s">
        <v>80</v>
      </c>
      <c r="D465" t="s">
        <v>80</v>
      </c>
      <c r="E465" t="s">
        <v>1149</v>
      </c>
      <c r="F465" t="s">
        <v>1150</v>
      </c>
      <c r="G465" t="s">
        <v>1151</v>
      </c>
      <c r="H465">
        <v>4</v>
      </c>
      <c r="I465" t="s">
        <v>1152</v>
      </c>
      <c r="J465" t="s">
        <v>1162</v>
      </c>
      <c r="K465" t="s">
        <v>1154</v>
      </c>
      <c r="L465" t="s">
        <v>1155</v>
      </c>
      <c r="M465" t="s">
        <v>1165</v>
      </c>
      <c r="N465" t="s">
        <v>1166</v>
      </c>
      <c r="O465" t="s">
        <v>62</v>
      </c>
      <c r="P465" t="s">
        <v>61</v>
      </c>
      <c r="Q465" t="s">
        <v>62</v>
      </c>
      <c r="R465" t="s">
        <v>4138</v>
      </c>
      <c r="S465" t="s">
        <v>77</v>
      </c>
      <c r="T465" t="s">
        <v>61</v>
      </c>
      <c r="U465" t="s">
        <v>1168</v>
      </c>
      <c r="V465" t="s">
        <v>72</v>
      </c>
      <c r="W465" t="s">
        <v>62</v>
      </c>
      <c r="X465" t="s">
        <v>73</v>
      </c>
      <c r="Y465" t="s">
        <v>3187</v>
      </c>
      <c r="Z465" t="s">
        <v>3665</v>
      </c>
      <c r="AA465">
        <v>1</v>
      </c>
      <c r="AB465">
        <v>0</v>
      </c>
      <c r="AC465">
        <v>0</v>
      </c>
      <c r="AD465">
        <v>0</v>
      </c>
      <c r="AE465">
        <v>1</v>
      </c>
      <c r="AF465">
        <v>0</v>
      </c>
      <c r="AG465">
        <v>0</v>
      </c>
      <c r="AH465" t="s">
        <v>77</v>
      </c>
      <c r="AI465" t="s">
        <v>4122</v>
      </c>
    </row>
    <row r="466" spans="1:35">
      <c r="A466" t="s">
        <v>1112</v>
      </c>
      <c r="B466" t="s">
        <v>1113</v>
      </c>
      <c r="C466" t="s">
        <v>80</v>
      </c>
      <c r="D466" t="s">
        <v>80</v>
      </c>
      <c r="E466" t="s">
        <v>1149</v>
      </c>
      <c r="F466" t="s">
        <v>1150</v>
      </c>
      <c r="G466" t="s">
        <v>1151</v>
      </c>
      <c r="H466">
        <v>4</v>
      </c>
      <c r="I466" t="s">
        <v>1152</v>
      </c>
      <c r="J466" t="s">
        <v>1171</v>
      </c>
      <c r="K466" t="s">
        <v>1154</v>
      </c>
      <c r="L466" t="s">
        <v>1155</v>
      </c>
      <c r="M466" t="s">
        <v>1174</v>
      </c>
      <c r="N466" t="s">
        <v>1175</v>
      </c>
      <c r="O466" t="s">
        <v>62</v>
      </c>
      <c r="P466" t="s">
        <v>61</v>
      </c>
      <c r="Q466" t="s">
        <v>62</v>
      </c>
      <c r="R466" t="s">
        <v>76</v>
      </c>
      <c r="S466" t="s">
        <v>77</v>
      </c>
      <c r="T466" t="s">
        <v>61</v>
      </c>
      <c r="U466" t="s">
        <v>971</v>
      </c>
      <c r="V466" t="s">
        <v>72</v>
      </c>
      <c r="W466" t="s">
        <v>62</v>
      </c>
      <c r="X466" t="s">
        <v>73</v>
      </c>
      <c r="Y466" t="s">
        <v>3187</v>
      </c>
      <c r="Z466" t="s">
        <v>3666</v>
      </c>
      <c r="AA466">
        <v>1</v>
      </c>
      <c r="AB466">
        <v>0</v>
      </c>
      <c r="AC466">
        <v>0</v>
      </c>
      <c r="AD466">
        <v>0</v>
      </c>
      <c r="AE466">
        <v>1</v>
      </c>
      <c r="AF466">
        <v>0</v>
      </c>
      <c r="AG466">
        <v>0</v>
      </c>
      <c r="AH466" t="s">
        <v>77</v>
      </c>
      <c r="AI466" t="s">
        <v>76</v>
      </c>
    </row>
    <row r="467" spans="1:35">
      <c r="A467" t="s">
        <v>1112</v>
      </c>
      <c r="B467" t="s">
        <v>1113</v>
      </c>
      <c r="C467" t="s">
        <v>80</v>
      </c>
      <c r="D467" t="s">
        <v>80</v>
      </c>
      <c r="E467" t="s">
        <v>1149</v>
      </c>
      <c r="F467" t="s">
        <v>1150</v>
      </c>
      <c r="G467" t="s">
        <v>1151</v>
      </c>
      <c r="H467">
        <v>4</v>
      </c>
      <c r="I467" t="s">
        <v>1152</v>
      </c>
      <c r="J467" t="s">
        <v>1178</v>
      </c>
      <c r="K467" t="s">
        <v>1154</v>
      </c>
      <c r="L467" t="s">
        <v>1155</v>
      </c>
      <c r="M467" t="s">
        <v>1181</v>
      </c>
      <c r="N467" t="s">
        <v>1182</v>
      </c>
      <c r="O467" t="s">
        <v>61</v>
      </c>
      <c r="P467" t="s">
        <v>61</v>
      </c>
      <c r="Q467" t="s">
        <v>62</v>
      </c>
      <c r="R467" t="s">
        <v>76</v>
      </c>
      <c r="S467" t="s">
        <v>64</v>
      </c>
      <c r="T467" t="s">
        <v>62</v>
      </c>
      <c r="U467" t="s">
        <v>1183</v>
      </c>
      <c r="V467" t="s">
        <v>66</v>
      </c>
      <c r="W467" t="s">
        <v>62</v>
      </c>
      <c r="X467" t="s">
        <v>73</v>
      </c>
      <c r="Y467" t="s">
        <v>3187</v>
      </c>
      <c r="Z467" t="s">
        <v>3667</v>
      </c>
      <c r="AA467">
        <v>0</v>
      </c>
      <c r="AB467">
        <v>0</v>
      </c>
      <c r="AC467">
        <v>1</v>
      </c>
      <c r="AD467">
        <v>0</v>
      </c>
      <c r="AE467">
        <v>1</v>
      </c>
      <c r="AF467">
        <v>1</v>
      </c>
      <c r="AG467">
        <v>1</v>
      </c>
      <c r="AH467" t="s">
        <v>64</v>
      </c>
      <c r="AI467" t="s">
        <v>76</v>
      </c>
    </row>
    <row r="468" spans="1:35">
      <c r="A468" t="s">
        <v>1112</v>
      </c>
      <c r="B468" t="s">
        <v>1113</v>
      </c>
      <c r="C468" t="s">
        <v>80</v>
      </c>
      <c r="D468" t="s">
        <v>80</v>
      </c>
      <c r="E468" t="s">
        <v>1149</v>
      </c>
      <c r="F468" t="s">
        <v>1150</v>
      </c>
      <c r="G468" t="s">
        <v>1151</v>
      </c>
      <c r="H468">
        <v>4</v>
      </c>
      <c r="I468" t="s">
        <v>1152</v>
      </c>
      <c r="J468" t="s">
        <v>1178</v>
      </c>
      <c r="K468" t="s">
        <v>1154</v>
      </c>
      <c r="L468" t="s">
        <v>1155</v>
      </c>
      <c r="M468" t="s">
        <v>1181</v>
      </c>
      <c r="N468" t="s">
        <v>1182</v>
      </c>
      <c r="O468" t="s">
        <v>61</v>
      </c>
      <c r="P468" t="s">
        <v>61</v>
      </c>
      <c r="Q468" t="s">
        <v>62</v>
      </c>
      <c r="R468" t="s">
        <v>4133</v>
      </c>
      <c r="S468" t="s">
        <v>64</v>
      </c>
      <c r="T468" t="s">
        <v>62</v>
      </c>
      <c r="U468" t="s">
        <v>1183</v>
      </c>
      <c r="V468" t="s">
        <v>66</v>
      </c>
      <c r="W468" t="s">
        <v>62</v>
      </c>
      <c r="X468" t="s">
        <v>73</v>
      </c>
      <c r="Y468" t="s">
        <v>3187</v>
      </c>
      <c r="Z468" t="s">
        <v>3667</v>
      </c>
      <c r="AA468">
        <v>0</v>
      </c>
      <c r="AB468">
        <v>0</v>
      </c>
      <c r="AC468">
        <v>1</v>
      </c>
      <c r="AD468">
        <v>0</v>
      </c>
      <c r="AE468">
        <v>1</v>
      </c>
      <c r="AF468">
        <v>1</v>
      </c>
      <c r="AG468">
        <v>1</v>
      </c>
      <c r="AH468" t="s">
        <v>64</v>
      </c>
      <c r="AI468" t="s">
        <v>4119</v>
      </c>
    </row>
    <row r="469" spans="1:35">
      <c r="A469" t="s">
        <v>1112</v>
      </c>
      <c r="B469" t="s">
        <v>1113</v>
      </c>
      <c r="C469" t="s">
        <v>80</v>
      </c>
      <c r="D469" t="s">
        <v>80</v>
      </c>
      <c r="E469" t="s">
        <v>1149</v>
      </c>
      <c r="F469" t="s">
        <v>1150</v>
      </c>
      <c r="G469" t="s">
        <v>1151</v>
      </c>
      <c r="H469">
        <v>4</v>
      </c>
      <c r="I469" t="s">
        <v>1152</v>
      </c>
      <c r="J469" t="s">
        <v>1178</v>
      </c>
      <c r="K469" t="s">
        <v>1154</v>
      </c>
      <c r="L469" t="s">
        <v>1155</v>
      </c>
      <c r="M469" t="s">
        <v>1181</v>
      </c>
      <c r="N469" t="s">
        <v>1182</v>
      </c>
      <c r="O469" t="s">
        <v>61</v>
      </c>
      <c r="P469" t="s">
        <v>61</v>
      </c>
      <c r="Q469" t="s">
        <v>62</v>
      </c>
      <c r="R469" t="s">
        <v>4134</v>
      </c>
      <c r="S469" t="s">
        <v>64</v>
      </c>
      <c r="T469" t="s">
        <v>62</v>
      </c>
      <c r="U469" t="s">
        <v>1183</v>
      </c>
      <c r="V469" t="s">
        <v>66</v>
      </c>
      <c r="W469" t="s">
        <v>62</v>
      </c>
      <c r="X469" t="s">
        <v>73</v>
      </c>
      <c r="Y469" t="s">
        <v>3187</v>
      </c>
      <c r="Z469" t="s">
        <v>3667</v>
      </c>
      <c r="AA469">
        <v>0</v>
      </c>
      <c r="AB469">
        <v>0</v>
      </c>
      <c r="AC469">
        <v>1</v>
      </c>
      <c r="AD469">
        <v>0</v>
      </c>
      <c r="AE469">
        <v>1</v>
      </c>
      <c r="AF469">
        <v>1</v>
      </c>
      <c r="AG469">
        <v>1</v>
      </c>
      <c r="AH469" t="s">
        <v>64</v>
      </c>
      <c r="AI469" t="s">
        <v>4120</v>
      </c>
    </row>
    <row r="470" spans="1:35">
      <c r="A470" t="s">
        <v>1112</v>
      </c>
      <c r="B470" t="s">
        <v>1113</v>
      </c>
      <c r="C470" t="s">
        <v>114</v>
      </c>
      <c r="D470" t="s">
        <v>2694</v>
      </c>
      <c r="E470" t="s">
        <v>1186</v>
      </c>
      <c r="F470" t="s">
        <v>1187</v>
      </c>
      <c r="G470" t="s">
        <v>1188</v>
      </c>
      <c r="H470">
        <v>2</v>
      </c>
      <c r="I470" t="s">
        <v>4046</v>
      </c>
      <c r="J470" t="s">
        <v>1134</v>
      </c>
      <c r="K470" t="s">
        <v>2848</v>
      </c>
      <c r="L470" t="s">
        <v>1191</v>
      </c>
      <c r="M470" t="s">
        <v>1194</v>
      </c>
      <c r="N470" t="s">
        <v>1195</v>
      </c>
      <c r="O470" t="s">
        <v>61</v>
      </c>
      <c r="P470" t="s">
        <v>61</v>
      </c>
      <c r="Q470" t="s">
        <v>62</v>
      </c>
      <c r="R470" t="s">
        <v>4119</v>
      </c>
      <c r="S470" t="s">
        <v>64</v>
      </c>
      <c r="T470" t="s">
        <v>62</v>
      </c>
      <c r="U470" t="s">
        <v>1197</v>
      </c>
      <c r="V470" t="s">
        <v>66</v>
      </c>
      <c r="W470" t="s">
        <v>62</v>
      </c>
      <c r="X470" t="s">
        <v>73</v>
      </c>
      <c r="Y470" t="s">
        <v>3187</v>
      </c>
      <c r="Z470" t="s">
        <v>3253</v>
      </c>
      <c r="AA470">
        <v>0</v>
      </c>
      <c r="AB470">
        <v>0</v>
      </c>
      <c r="AC470">
        <v>1</v>
      </c>
      <c r="AD470">
        <v>0</v>
      </c>
      <c r="AE470">
        <v>1</v>
      </c>
      <c r="AF470">
        <v>1</v>
      </c>
      <c r="AG470">
        <v>1</v>
      </c>
      <c r="AH470" t="s">
        <v>64</v>
      </c>
      <c r="AI470" t="s">
        <v>4119</v>
      </c>
    </row>
    <row r="471" spans="1:35">
      <c r="A471" t="s">
        <v>1112</v>
      </c>
      <c r="B471" t="s">
        <v>1113</v>
      </c>
      <c r="C471" t="s">
        <v>114</v>
      </c>
      <c r="D471" t="s">
        <v>2694</v>
      </c>
      <c r="E471" t="s">
        <v>1186</v>
      </c>
      <c r="F471" t="s">
        <v>1187</v>
      </c>
      <c r="G471" t="s">
        <v>1188</v>
      </c>
      <c r="H471">
        <v>2</v>
      </c>
      <c r="I471" t="s">
        <v>4046</v>
      </c>
      <c r="J471" t="s">
        <v>1134</v>
      </c>
      <c r="K471" t="s">
        <v>2848</v>
      </c>
      <c r="L471" t="s">
        <v>1191</v>
      </c>
      <c r="M471" t="s">
        <v>1194</v>
      </c>
      <c r="N471" t="s">
        <v>1195</v>
      </c>
      <c r="O471" t="s">
        <v>61</v>
      </c>
      <c r="P471" t="s">
        <v>61</v>
      </c>
      <c r="Q471" t="s">
        <v>62</v>
      </c>
      <c r="R471" t="s">
        <v>4138</v>
      </c>
      <c r="S471" t="s">
        <v>64</v>
      </c>
      <c r="T471" t="s">
        <v>62</v>
      </c>
      <c r="U471" t="s">
        <v>1197</v>
      </c>
      <c r="V471" t="s">
        <v>66</v>
      </c>
      <c r="W471" t="s">
        <v>62</v>
      </c>
      <c r="X471" t="s">
        <v>73</v>
      </c>
      <c r="Y471" t="s">
        <v>3187</v>
      </c>
      <c r="Z471" t="s">
        <v>3253</v>
      </c>
      <c r="AA471">
        <v>0</v>
      </c>
      <c r="AB471">
        <v>0</v>
      </c>
      <c r="AC471">
        <v>1</v>
      </c>
      <c r="AD471">
        <v>0</v>
      </c>
      <c r="AE471">
        <v>1</v>
      </c>
      <c r="AF471">
        <v>1</v>
      </c>
      <c r="AG471">
        <v>1</v>
      </c>
      <c r="AH471" t="s">
        <v>64</v>
      </c>
      <c r="AI471" t="s">
        <v>4122</v>
      </c>
    </row>
    <row r="472" spans="1:35">
      <c r="A472" t="s">
        <v>1112</v>
      </c>
      <c r="B472" t="s">
        <v>1113</v>
      </c>
      <c r="C472" t="s">
        <v>114</v>
      </c>
      <c r="D472" t="s">
        <v>2694</v>
      </c>
      <c r="E472" t="s">
        <v>1186</v>
      </c>
      <c r="F472" t="s">
        <v>1187</v>
      </c>
      <c r="G472" t="s">
        <v>1188</v>
      </c>
      <c r="H472">
        <v>2</v>
      </c>
      <c r="I472" t="s">
        <v>4046</v>
      </c>
      <c r="J472" t="s">
        <v>1134</v>
      </c>
      <c r="K472" t="s">
        <v>2848</v>
      </c>
      <c r="L472" t="s">
        <v>1191</v>
      </c>
      <c r="M472" t="s">
        <v>1194</v>
      </c>
      <c r="N472" t="s">
        <v>1195</v>
      </c>
      <c r="O472" t="s">
        <v>61</v>
      </c>
      <c r="P472" t="s">
        <v>61</v>
      </c>
      <c r="Q472" t="s">
        <v>62</v>
      </c>
      <c r="R472" t="s">
        <v>4135</v>
      </c>
      <c r="S472" t="s">
        <v>64</v>
      </c>
      <c r="T472" t="s">
        <v>62</v>
      </c>
      <c r="U472" t="s">
        <v>1197</v>
      </c>
      <c r="V472" t="s">
        <v>66</v>
      </c>
      <c r="W472" t="s">
        <v>62</v>
      </c>
      <c r="X472" t="s">
        <v>73</v>
      </c>
      <c r="Y472" t="s">
        <v>3187</v>
      </c>
      <c r="Z472" t="s">
        <v>3253</v>
      </c>
      <c r="AA472">
        <v>0</v>
      </c>
      <c r="AB472">
        <v>0</v>
      </c>
      <c r="AC472">
        <v>1</v>
      </c>
      <c r="AD472">
        <v>0</v>
      </c>
      <c r="AE472">
        <v>1</v>
      </c>
      <c r="AF472">
        <v>1</v>
      </c>
      <c r="AG472">
        <v>1</v>
      </c>
      <c r="AH472" t="s">
        <v>64</v>
      </c>
      <c r="AI472" t="s">
        <v>4123</v>
      </c>
    </row>
    <row r="473" spans="1:35">
      <c r="A473" t="s">
        <v>1112</v>
      </c>
      <c r="B473" t="s">
        <v>1113</v>
      </c>
      <c r="C473" t="s">
        <v>114</v>
      </c>
      <c r="D473" t="s">
        <v>2694</v>
      </c>
      <c r="E473" t="s">
        <v>1186</v>
      </c>
      <c r="F473" t="s">
        <v>1187</v>
      </c>
      <c r="G473" t="s">
        <v>1188</v>
      </c>
      <c r="H473">
        <v>2</v>
      </c>
      <c r="I473" t="s">
        <v>4046</v>
      </c>
      <c r="J473" t="s">
        <v>1134</v>
      </c>
      <c r="K473" t="s">
        <v>2848</v>
      </c>
      <c r="L473" t="s">
        <v>1191</v>
      </c>
      <c r="M473" t="s">
        <v>1194</v>
      </c>
      <c r="N473" t="s">
        <v>1195</v>
      </c>
      <c r="O473" t="s">
        <v>61</v>
      </c>
      <c r="P473" t="s">
        <v>61</v>
      </c>
      <c r="Q473" t="s">
        <v>62</v>
      </c>
      <c r="R473" t="s">
        <v>4137</v>
      </c>
      <c r="S473" t="s">
        <v>64</v>
      </c>
      <c r="T473" t="s">
        <v>62</v>
      </c>
      <c r="U473" t="s">
        <v>1197</v>
      </c>
      <c r="V473" t="s">
        <v>66</v>
      </c>
      <c r="W473" t="s">
        <v>62</v>
      </c>
      <c r="X473" t="s">
        <v>73</v>
      </c>
      <c r="Y473" t="s">
        <v>3187</v>
      </c>
      <c r="Z473" t="s">
        <v>3253</v>
      </c>
      <c r="AA473">
        <v>0</v>
      </c>
      <c r="AB473">
        <v>0</v>
      </c>
      <c r="AC473">
        <v>1</v>
      </c>
      <c r="AD473">
        <v>0</v>
      </c>
      <c r="AE473">
        <v>1</v>
      </c>
      <c r="AF473">
        <v>1</v>
      </c>
      <c r="AG473">
        <v>1</v>
      </c>
      <c r="AH473" t="s">
        <v>64</v>
      </c>
      <c r="AI473" t="s">
        <v>4022</v>
      </c>
    </row>
    <row r="474" spans="1:35">
      <c r="A474" t="s">
        <v>1112</v>
      </c>
      <c r="B474" t="s">
        <v>1113</v>
      </c>
      <c r="C474" t="s">
        <v>114</v>
      </c>
      <c r="D474" t="s">
        <v>2694</v>
      </c>
      <c r="E474" t="s">
        <v>1186</v>
      </c>
      <c r="F474" t="s">
        <v>1187</v>
      </c>
      <c r="G474" t="s">
        <v>1188</v>
      </c>
      <c r="H474">
        <v>2</v>
      </c>
      <c r="I474" t="s">
        <v>4046</v>
      </c>
      <c r="J474" t="s">
        <v>1134</v>
      </c>
      <c r="K474" t="s">
        <v>2848</v>
      </c>
      <c r="L474" t="s">
        <v>1191</v>
      </c>
      <c r="M474" t="s">
        <v>1194</v>
      </c>
      <c r="N474" t="s">
        <v>1195</v>
      </c>
      <c r="O474" t="s">
        <v>61</v>
      </c>
      <c r="P474" t="s">
        <v>61</v>
      </c>
      <c r="Q474" t="s">
        <v>62</v>
      </c>
      <c r="R474" t="s">
        <v>4134</v>
      </c>
      <c r="S474" t="s">
        <v>64</v>
      </c>
      <c r="T474" t="s">
        <v>62</v>
      </c>
      <c r="U474" t="s">
        <v>1197</v>
      </c>
      <c r="V474" t="s">
        <v>66</v>
      </c>
      <c r="W474" t="s">
        <v>62</v>
      </c>
      <c r="X474" t="s">
        <v>73</v>
      </c>
      <c r="Y474" t="s">
        <v>3187</v>
      </c>
      <c r="Z474" t="s">
        <v>3253</v>
      </c>
      <c r="AA474">
        <v>0</v>
      </c>
      <c r="AB474">
        <v>0</v>
      </c>
      <c r="AC474">
        <v>1</v>
      </c>
      <c r="AD474">
        <v>0</v>
      </c>
      <c r="AE474">
        <v>1</v>
      </c>
      <c r="AF474">
        <v>1</v>
      </c>
      <c r="AG474">
        <v>1</v>
      </c>
      <c r="AH474" t="s">
        <v>64</v>
      </c>
      <c r="AI474" t="s">
        <v>4120</v>
      </c>
    </row>
    <row r="475" spans="1:35">
      <c r="A475" t="s">
        <v>1112</v>
      </c>
      <c r="B475" t="s">
        <v>1113</v>
      </c>
      <c r="C475" t="s">
        <v>114</v>
      </c>
      <c r="D475" t="s">
        <v>2694</v>
      </c>
      <c r="E475" t="s">
        <v>1186</v>
      </c>
      <c r="F475" t="s">
        <v>1187</v>
      </c>
      <c r="G475" t="s">
        <v>1188</v>
      </c>
      <c r="H475">
        <v>2</v>
      </c>
      <c r="I475" t="s">
        <v>4046</v>
      </c>
      <c r="J475" t="s">
        <v>1143</v>
      </c>
      <c r="K475" t="s">
        <v>2848</v>
      </c>
      <c r="L475" t="s">
        <v>1191</v>
      </c>
      <c r="M475" t="s">
        <v>1202</v>
      </c>
      <c r="N475" t="s">
        <v>1203</v>
      </c>
      <c r="O475" t="s">
        <v>62</v>
      </c>
      <c r="P475" t="s">
        <v>61</v>
      </c>
      <c r="Q475" t="s">
        <v>62</v>
      </c>
      <c r="R475" t="s">
        <v>76</v>
      </c>
      <c r="S475" t="s">
        <v>64</v>
      </c>
      <c r="T475" t="s">
        <v>61</v>
      </c>
      <c r="U475" t="s">
        <v>1205</v>
      </c>
      <c r="V475" t="s">
        <v>72</v>
      </c>
      <c r="W475" t="s">
        <v>61</v>
      </c>
      <c r="X475" t="s">
        <v>1206</v>
      </c>
      <c r="Y475" t="s">
        <v>3187</v>
      </c>
      <c r="Z475" t="s">
        <v>3382</v>
      </c>
      <c r="AA475">
        <v>1</v>
      </c>
      <c r="AB475">
        <v>0</v>
      </c>
      <c r="AC475">
        <v>0</v>
      </c>
      <c r="AD475">
        <v>0</v>
      </c>
      <c r="AE475">
        <v>1</v>
      </c>
      <c r="AF475">
        <v>0</v>
      </c>
      <c r="AG475">
        <v>1</v>
      </c>
      <c r="AH475" t="s">
        <v>64</v>
      </c>
      <c r="AI475" t="s">
        <v>76</v>
      </c>
    </row>
    <row r="476" spans="1:35">
      <c r="A476" t="s">
        <v>1112</v>
      </c>
      <c r="B476" t="s">
        <v>1113</v>
      </c>
      <c r="C476" t="s">
        <v>114</v>
      </c>
      <c r="D476" t="s">
        <v>2694</v>
      </c>
      <c r="E476" t="s">
        <v>1186</v>
      </c>
      <c r="F476" t="s">
        <v>1187</v>
      </c>
      <c r="G476" t="s">
        <v>1188</v>
      </c>
      <c r="H476">
        <v>2</v>
      </c>
      <c r="I476" t="s">
        <v>4046</v>
      </c>
      <c r="J476" t="s">
        <v>1143</v>
      </c>
      <c r="K476" t="s">
        <v>2848</v>
      </c>
      <c r="L476" t="s">
        <v>1191</v>
      </c>
      <c r="M476" t="s">
        <v>1202</v>
      </c>
      <c r="N476" t="s">
        <v>1203</v>
      </c>
      <c r="O476" t="s">
        <v>62</v>
      </c>
      <c r="P476" t="s">
        <v>61</v>
      </c>
      <c r="Q476" t="s">
        <v>62</v>
      </c>
      <c r="R476" t="s">
        <v>4142</v>
      </c>
      <c r="S476" t="s">
        <v>64</v>
      </c>
      <c r="T476" t="s">
        <v>61</v>
      </c>
      <c r="U476" t="s">
        <v>1205</v>
      </c>
      <c r="V476" t="s">
        <v>72</v>
      </c>
      <c r="W476" t="s">
        <v>61</v>
      </c>
      <c r="X476" t="s">
        <v>1206</v>
      </c>
      <c r="Y476" t="s">
        <v>3187</v>
      </c>
      <c r="Z476" t="s">
        <v>3382</v>
      </c>
      <c r="AA476">
        <v>1</v>
      </c>
      <c r="AB476">
        <v>0</v>
      </c>
      <c r="AC476">
        <v>0</v>
      </c>
      <c r="AD476">
        <v>0</v>
      </c>
      <c r="AE476">
        <v>1</v>
      </c>
      <c r="AF476">
        <v>0</v>
      </c>
      <c r="AG476">
        <v>1</v>
      </c>
      <c r="AH476" t="s">
        <v>64</v>
      </c>
      <c r="AI476" t="s">
        <v>2688</v>
      </c>
    </row>
    <row r="477" spans="1:35">
      <c r="A477" t="s">
        <v>1112</v>
      </c>
      <c r="B477" t="s">
        <v>1113</v>
      </c>
      <c r="C477" t="s">
        <v>114</v>
      </c>
      <c r="D477" t="s">
        <v>2694</v>
      </c>
      <c r="E477" t="s">
        <v>1209</v>
      </c>
      <c r="F477" t="s">
        <v>1210</v>
      </c>
      <c r="G477" t="s">
        <v>1211</v>
      </c>
      <c r="H477">
        <v>1</v>
      </c>
      <c r="I477" t="s">
        <v>1143</v>
      </c>
      <c r="J477" t="s">
        <v>1143</v>
      </c>
      <c r="K477" t="s">
        <v>2851</v>
      </c>
      <c r="L477" t="s">
        <v>1214</v>
      </c>
      <c r="M477" t="s">
        <v>1217</v>
      </c>
      <c r="N477" t="s">
        <v>1218</v>
      </c>
      <c r="O477" t="s">
        <v>61</v>
      </c>
      <c r="P477" t="s">
        <v>61</v>
      </c>
      <c r="Q477" t="s">
        <v>62</v>
      </c>
      <c r="R477" t="s">
        <v>76</v>
      </c>
      <c r="S477" t="s">
        <v>64</v>
      </c>
      <c r="T477" t="s">
        <v>62</v>
      </c>
      <c r="U477" t="s">
        <v>1219</v>
      </c>
      <c r="V477" t="s">
        <v>66</v>
      </c>
      <c r="W477" t="s">
        <v>61</v>
      </c>
      <c r="X477" t="s">
        <v>506</v>
      </c>
      <c r="Y477" t="s">
        <v>3187</v>
      </c>
      <c r="Z477" t="s">
        <v>3695</v>
      </c>
      <c r="AA477">
        <v>0</v>
      </c>
      <c r="AB477">
        <v>0</v>
      </c>
      <c r="AC477">
        <v>1</v>
      </c>
      <c r="AD477">
        <v>0</v>
      </c>
      <c r="AE477">
        <v>1</v>
      </c>
      <c r="AF477">
        <v>1</v>
      </c>
      <c r="AG477">
        <v>1</v>
      </c>
      <c r="AH477" t="s">
        <v>64</v>
      </c>
      <c r="AI477" t="s">
        <v>76</v>
      </c>
    </row>
    <row r="478" spans="1:35">
      <c r="A478" t="s">
        <v>1112</v>
      </c>
      <c r="B478" t="s">
        <v>1113</v>
      </c>
      <c r="C478" t="s">
        <v>114</v>
      </c>
      <c r="D478" t="s">
        <v>2694</v>
      </c>
      <c r="E478" t="s">
        <v>1209</v>
      </c>
      <c r="F478" t="s">
        <v>1210</v>
      </c>
      <c r="G478" t="s">
        <v>1211</v>
      </c>
      <c r="H478">
        <v>1</v>
      </c>
      <c r="I478" t="s">
        <v>1143</v>
      </c>
      <c r="J478" t="s">
        <v>1143</v>
      </c>
      <c r="K478" t="s">
        <v>2851</v>
      </c>
      <c r="L478" t="s">
        <v>1214</v>
      </c>
      <c r="M478" t="s">
        <v>1217</v>
      </c>
      <c r="N478" t="s">
        <v>1218</v>
      </c>
      <c r="O478" t="s">
        <v>61</v>
      </c>
      <c r="P478" t="s">
        <v>61</v>
      </c>
      <c r="Q478" t="s">
        <v>62</v>
      </c>
      <c r="R478" t="s">
        <v>4133</v>
      </c>
      <c r="S478" t="s">
        <v>64</v>
      </c>
      <c r="T478" t="s">
        <v>62</v>
      </c>
      <c r="U478" t="s">
        <v>1219</v>
      </c>
      <c r="V478" t="s">
        <v>66</v>
      </c>
      <c r="W478" t="s">
        <v>61</v>
      </c>
      <c r="X478" t="s">
        <v>506</v>
      </c>
      <c r="Y478" t="s">
        <v>3187</v>
      </c>
      <c r="Z478" t="s">
        <v>3695</v>
      </c>
      <c r="AA478">
        <v>0</v>
      </c>
      <c r="AB478">
        <v>0</v>
      </c>
      <c r="AC478">
        <v>1</v>
      </c>
      <c r="AD478">
        <v>0</v>
      </c>
      <c r="AE478">
        <v>1</v>
      </c>
      <c r="AF478">
        <v>1</v>
      </c>
      <c r="AG478">
        <v>1</v>
      </c>
      <c r="AH478" t="s">
        <v>64</v>
      </c>
      <c r="AI478" t="s">
        <v>4119</v>
      </c>
    </row>
    <row r="479" spans="1:35">
      <c r="A479" t="s">
        <v>1112</v>
      </c>
      <c r="B479" t="s">
        <v>1113</v>
      </c>
      <c r="C479" t="s">
        <v>114</v>
      </c>
      <c r="D479" t="s">
        <v>2694</v>
      </c>
      <c r="E479" t="s">
        <v>1209</v>
      </c>
      <c r="F479" t="s">
        <v>1210</v>
      </c>
      <c r="G479" t="s">
        <v>1211</v>
      </c>
      <c r="H479">
        <v>1</v>
      </c>
      <c r="I479" t="s">
        <v>1143</v>
      </c>
      <c r="J479" t="s">
        <v>1143</v>
      </c>
      <c r="K479" t="s">
        <v>2851</v>
      </c>
      <c r="L479" t="s">
        <v>1214</v>
      </c>
      <c r="M479" t="s">
        <v>1217</v>
      </c>
      <c r="N479" t="s">
        <v>1218</v>
      </c>
      <c r="O479" t="s">
        <v>61</v>
      </c>
      <c r="P479" t="s">
        <v>61</v>
      </c>
      <c r="Q479" t="s">
        <v>62</v>
      </c>
      <c r="R479" t="s">
        <v>4141</v>
      </c>
      <c r="S479" t="s">
        <v>64</v>
      </c>
      <c r="T479" t="s">
        <v>62</v>
      </c>
      <c r="U479" t="s">
        <v>1219</v>
      </c>
      <c r="V479" t="s">
        <v>66</v>
      </c>
      <c r="W479" t="s">
        <v>61</v>
      </c>
      <c r="X479" t="s">
        <v>506</v>
      </c>
      <c r="Y479" t="s">
        <v>3187</v>
      </c>
      <c r="Z479" t="s">
        <v>3695</v>
      </c>
      <c r="AA479">
        <v>0</v>
      </c>
      <c r="AB479">
        <v>0</v>
      </c>
      <c r="AC479">
        <v>1</v>
      </c>
      <c r="AD479">
        <v>0</v>
      </c>
      <c r="AE479">
        <v>1</v>
      </c>
      <c r="AF479">
        <v>1</v>
      </c>
      <c r="AG479">
        <v>1</v>
      </c>
      <c r="AH479" t="s">
        <v>64</v>
      </c>
      <c r="AI479" t="s">
        <v>4124</v>
      </c>
    </row>
    <row r="480" spans="1:35">
      <c r="A480" t="s">
        <v>1112</v>
      </c>
      <c r="B480" t="s">
        <v>1113</v>
      </c>
      <c r="C480" t="s">
        <v>114</v>
      </c>
      <c r="D480" t="s">
        <v>2694</v>
      </c>
      <c r="E480" t="s">
        <v>1209</v>
      </c>
      <c r="F480" t="s">
        <v>1210</v>
      </c>
      <c r="G480" t="s">
        <v>1211</v>
      </c>
      <c r="H480">
        <v>1</v>
      </c>
      <c r="I480" t="s">
        <v>1143</v>
      </c>
      <c r="J480" t="s">
        <v>1143</v>
      </c>
      <c r="K480" t="s">
        <v>2851</v>
      </c>
      <c r="L480" t="s">
        <v>1214</v>
      </c>
      <c r="M480" t="s">
        <v>1217</v>
      </c>
      <c r="N480" t="s">
        <v>1218</v>
      </c>
      <c r="O480" t="s">
        <v>61</v>
      </c>
      <c r="P480" t="s">
        <v>61</v>
      </c>
      <c r="Q480" t="s">
        <v>62</v>
      </c>
      <c r="R480" t="s">
        <v>4134</v>
      </c>
      <c r="S480" t="s">
        <v>64</v>
      </c>
      <c r="T480" t="s">
        <v>62</v>
      </c>
      <c r="U480" t="s">
        <v>1219</v>
      </c>
      <c r="V480" t="s">
        <v>66</v>
      </c>
      <c r="W480" t="s">
        <v>61</v>
      </c>
      <c r="X480" t="s">
        <v>506</v>
      </c>
      <c r="Y480" t="s">
        <v>3187</v>
      </c>
      <c r="Z480" t="s">
        <v>3695</v>
      </c>
      <c r="AA480">
        <v>0</v>
      </c>
      <c r="AB480">
        <v>0</v>
      </c>
      <c r="AC480">
        <v>1</v>
      </c>
      <c r="AD480">
        <v>0</v>
      </c>
      <c r="AE480">
        <v>1</v>
      </c>
      <c r="AF480">
        <v>1</v>
      </c>
      <c r="AG480">
        <v>1</v>
      </c>
      <c r="AH480" t="s">
        <v>64</v>
      </c>
      <c r="AI480" t="s">
        <v>4120</v>
      </c>
    </row>
    <row r="481" spans="1:35">
      <c r="A481" t="s">
        <v>1112</v>
      </c>
      <c r="B481" t="s">
        <v>1113</v>
      </c>
      <c r="C481" t="s">
        <v>149</v>
      </c>
      <c r="D481" t="s">
        <v>2704</v>
      </c>
      <c r="E481" t="s">
        <v>1222</v>
      </c>
      <c r="F481" t="s">
        <v>1223</v>
      </c>
      <c r="G481" t="s">
        <v>1224</v>
      </c>
      <c r="H481">
        <v>1</v>
      </c>
      <c r="I481" t="s">
        <v>1134</v>
      </c>
      <c r="J481" t="s">
        <v>1134</v>
      </c>
      <c r="K481" t="s">
        <v>2854</v>
      </c>
      <c r="L481" t="s">
        <v>1226</v>
      </c>
      <c r="M481" t="s">
        <v>1194</v>
      </c>
      <c r="N481" t="s">
        <v>1229</v>
      </c>
      <c r="O481" t="s">
        <v>62</v>
      </c>
      <c r="P481" t="s">
        <v>61</v>
      </c>
      <c r="Q481" t="s">
        <v>62</v>
      </c>
      <c r="R481" t="s">
        <v>76</v>
      </c>
      <c r="S481" t="s">
        <v>77</v>
      </c>
      <c r="T481" t="s">
        <v>61</v>
      </c>
      <c r="U481" t="s">
        <v>1230</v>
      </c>
      <c r="V481" t="s">
        <v>72</v>
      </c>
      <c r="W481" t="s">
        <v>62</v>
      </c>
      <c r="X481" t="s">
        <v>73</v>
      </c>
      <c r="Y481" t="s">
        <v>3187</v>
      </c>
      <c r="Z481" t="s">
        <v>3254</v>
      </c>
      <c r="AA481">
        <v>1</v>
      </c>
      <c r="AB481">
        <v>0</v>
      </c>
      <c r="AC481">
        <v>0</v>
      </c>
      <c r="AD481">
        <v>0</v>
      </c>
      <c r="AE481">
        <v>1</v>
      </c>
      <c r="AF481">
        <v>0</v>
      </c>
      <c r="AG481">
        <v>0</v>
      </c>
      <c r="AH481" t="s">
        <v>77</v>
      </c>
      <c r="AI481" t="s">
        <v>76</v>
      </c>
    </row>
    <row r="482" spans="1:35">
      <c r="A482" t="s">
        <v>1112</v>
      </c>
      <c r="B482" t="s">
        <v>1113</v>
      </c>
      <c r="C482" t="s">
        <v>149</v>
      </c>
      <c r="D482" t="s">
        <v>2704</v>
      </c>
      <c r="E482" t="s">
        <v>1222</v>
      </c>
      <c r="F482" t="s">
        <v>1223</v>
      </c>
      <c r="G482" t="s">
        <v>1224</v>
      </c>
      <c r="H482">
        <v>1</v>
      </c>
      <c r="I482" t="s">
        <v>1134</v>
      </c>
      <c r="J482" t="s">
        <v>1134</v>
      </c>
      <c r="K482" t="s">
        <v>2854</v>
      </c>
      <c r="L482" t="s">
        <v>1226</v>
      </c>
      <c r="M482" t="s">
        <v>1194</v>
      </c>
      <c r="N482" t="s">
        <v>1229</v>
      </c>
      <c r="O482" t="s">
        <v>62</v>
      </c>
      <c r="P482" t="s">
        <v>61</v>
      </c>
      <c r="Q482" t="s">
        <v>62</v>
      </c>
      <c r="R482" t="s">
        <v>4138</v>
      </c>
      <c r="S482" t="s">
        <v>77</v>
      </c>
      <c r="T482" t="s">
        <v>61</v>
      </c>
      <c r="U482" t="s">
        <v>1230</v>
      </c>
      <c r="V482" t="s">
        <v>72</v>
      </c>
      <c r="W482" t="s">
        <v>62</v>
      </c>
      <c r="X482" t="s">
        <v>73</v>
      </c>
      <c r="Y482" t="s">
        <v>3187</v>
      </c>
      <c r="Z482" t="s">
        <v>3254</v>
      </c>
      <c r="AA482">
        <v>1</v>
      </c>
      <c r="AB482">
        <v>0</v>
      </c>
      <c r="AC482">
        <v>0</v>
      </c>
      <c r="AD482">
        <v>0</v>
      </c>
      <c r="AE482">
        <v>1</v>
      </c>
      <c r="AF482">
        <v>0</v>
      </c>
      <c r="AG482">
        <v>0</v>
      </c>
      <c r="AH482" t="s">
        <v>77</v>
      </c>
      <c r="AI482" t="s">
        <v>4122</v>
      </c>
    </row>
    <row r="483" spans="1:35">
      <c r="A483" t="s">
        <v>1112</v>
      </c>
      <c r="B483" t="s">
        <v>1113</v>
      </c>
      <c r="C483" t="s">
        <v>305</v>
      </c>
      <c r="D483" t="s">
        <v>2709</v>
      </c>
      <c r="E483" t="s">
        <v>1233</v>
      </c>
      <c r="F483" t="s">
        <v>1234</v>
      </c>
      <c r="G483" t="s">
        <v>1235</v>
      </c>
      <c r="H483">
        <v>2</v>
      </c>
      <c r="I483" t="s">
        <v>1236</v>
      </c>
      <c r="J483" t="s">
        <v>1237</v>
      </c>
      <c r="K483" t="s">
        <v>2856</v>
      </c>
      <c r="L483" t="s">
        <v>1239</v>
      </c>
      <c r="M483" t="s">
        <v>1243</v>
      </c>
      <c r="N483" t="s">
        <v>1244</v>
      </c>
      <c r="O483" t="s">
        <v>62</v>
      </c>
      <c r="P483" t="s">
        <v>61</v>
      </c>
      <c r="Q483" t="s">
        <v>62</v>
      </c>
      <c r="R483" t="s">
        <v>76</v>
      </c>
      <c r="S483" t="s">
        <v>77</v>
      </c>
      <c r="T483" t="s">
        <v>61</v>
      </c>
      <c r="U483" t="s">
        <v>1242</v>
      </c>
      <c r="V483" t="s">
        <v>72</v>
      </c>
      <c r="W483" t="s">
        <v>62</v>
      </c>
      <c r="X483" t="s">
        <v>73</v>
      </c>
      <c r="Y483" t="s">
        <v>3187</v>
      </c>
      <c r="Z483" t="s">
        <v>3757</v>
      </c>
      <c r="AA483">
        <v>1</v>
      </c>
      <c r="AB483">
        <v>0</v>
      </c>
      <c r="AC483">
        <v>0</v>
      </c>
      <c r="AD483">
        <v>0</v>
      </c>
      <c r="AE483">
        <v>1</v>
      </c>
      <c r="AF483">
        <v>0</v>
      </c>
      <c r="AG483">
        <v>0</v>
      </c>
      <c r="AH483" t="s">
        <v>77</v>
      </c>
      <c r="AI483" t="s">
        <v>76</v>
      </c>
    </row>
    <row r="484" spans="1:35">
      <c r="A484" t="s">
        <v>1112</v>
      </c>
      <c r="B484" t="s">
        <v>1113</v>
      </c>
      <c r="C484" t="s">
        <v>305</v>
      </c>
      <c r="D484" t="s">
        <v>2709</v>
      </c>
      <c r="E484" t="s">
        <v>1233</v>
      </c>
      <c r="F484" t="s">
        <v>1234</v>
      </c>
      <c r="G484" t="s">
        <v>1235</v>
      </c>
      <c r="H484">
        <v>2</v>
      </c>
      <c r="I484" t="s">
        <v>1236</v>
      </c>
      <c r="J484" t="s">
        <v>1237</v>
      </c>
      <c r="K484" t="s">
        <v>2856</v>
      </c>
      <c r="L484" t="s">
        <v>1239</v>
      </c>
      <c r="M484" t="s">
        <v>1243</v>
      </c>
      <c r="N484" t="s">
        <v>1244</v>
      </c>
      <c r="O484" t="s">
        <v>62</v>
      </c>
      <c r="P484" t="s">
        <v>61</v>
      </c>
      <c r="Q484" t="s">
        <v>62</v>
      </c>
      <c r="R484" t="s">
        <v>4136</v>
      </c>
      <c r="S484" t="s">
        <v>77</v>
      </c>
      <c r="T484" t="s">
        <v>61</v>
      </c>
      <c r="U484" t="s">
        <v>1242</v>
      </c>
      <c r="V484" t="s">
        <v>72</v>
      </c>
      <c r="W484" t="s">
        <v>62</v>
      </c>
      <c r="X484" t="s">
        <v>73</v>
      </c>
      <c r="Y484" t="s">
        <v>3187</v>
      </c>
      <c r="Z484" t="s">
        <v>3757</v>
      </c>
      <c r="AA484">
        <v>1</v>
      </c>
      <c r="AB484">
        <v>0</v>
      </c>
      <c r="AC484">
        <v>0</v>
      </c>
      <c r="AD484">
        <v>0</v>
      </c>
      <c r="AE484">
        <v>1</v>
      </c>
      <c r="AF484">
        <v>0</v>
      </c>
      <c r="AG484">
        <v>0</v>
      </c>
      <c r="AH484" t="s">
        <v>77</v>
      </c>
      <c r="AI484" t="s">
        <v>2417</v>
      </c>
    </row>
    <row r="485" spans="1:35">
      <c r="A485" t="s">
        <v>1112</v>
      </c>
      <c r="B485" t="s">
        <v>1113</v>
      </c>
      <c r="C485" t="s">
        <v>305</v>
      </c>
      <c r="D485" t="s">
        <v>2709</v>
      </c>
      <c r="E485" t="s">
        <v>1233</v>
      </c>
      <c r="F485" t="s">
        <v>1234</v>
      </c>
      <c r="G485" t="s">
        <v>1235</v>
      </c>
      <c r="H485">
        <v>2</v>
      </c>
      <c r="I485" t="s">
        <v>1236</v>
      </c>
      <c r="J485" t="s">
        <v>1249</v>
      </c>
      <c r="K485" t="s">
        <v>2856</v>
      </c>
      <c r="L485" t="s">
        <v>1239</v>
      </c>
      <c r="M485" t="s">
        <v>1252</v>
      </c>
      <c r="N485" t="s">
        <v>1253</v>
      </c>
      <c r="O485" t="s">
        <v>62</v>
      </c>
      <c r="P485" t="s">
        <v>61</v>
      </c>
      <c r="Q485" t="s">
        <v>62</v>
      </c>
      <c r="R485" t="s">
        <v>76</v>
      </c>
      <c r="S485" t="s">
        <v>77</v>
      </c>
      <c r="T485" t="s">
        <v>61</v>
      </c>
      <c r="U485" t="s">
        <v>1242</v>
      </c>
      <c r="V485" t="s">
        <v>72</v>
      </c>
      <c r="W485" t="s">
        <v>62</v>
      </c>
      <c r="X485" t="s">
        <v>73</v>
      </c>
      <c r="Y485" t="s">
        <v>3187</v>
      </c>
      <c r="Z485" t="s">
        <v>3758</v>
      </c>
      <c r="AA485">
        <v>1</v>
      </c>
      <c r="AB485">
        <v>0</v>
      </c>
      <c r="AC485">
        <v>0</v>
      </c>
      <c r="AD485">
        <v>0</v>
      </c>
      <c r="AE485">
        <v>1</v>
      </c>
      <c r="AF485">
        <v>0</v>
      </c>
      <c r="AG485">
        <v>0</v>
      </c>
      <c r="AH485" t="s">
        <v>77</v>
      </c>
      <c r="AI485" t="s">
        <v>76</v>
      </c>
    </row>
    <row r="486" spans="1:35">
      <c r="A486" t="s">
        <v>1112</v>
      </c>
      <c r="B486" t="s">
        <v>1113</v>
      </c>
      <c r="C486" t="s">
        <v>305</v>
      </c>
      <c r="D486" t="s">
        <v>2709</v>
      </c>
      <c r="E486" t="s">
        <v>1233</v>
      </c>
      <c r="F486" t="s">
        <v>1234</v>
      </c>
      <c r="G486" t="s">
        <v>1235</v>
      </c>
      <c r="H486">
        <v>2</v>
      </c>
      <c r="I486" t="s">
        <v>1236</v>
      </c>
      <c r="J486" t="s">
        <v>1249</v>
      </c>
      <c r="K486" t="s">
        <v>2856</v>
      </c>
      <c r="L486" t="s">
        <v>1239</v>
      </c>
      <c r="M486" t="s">
        <v>1252</v>
      </c>
      <c r="N486" t="s">
        <v>1253</v>
      </c>
      <c r="O486" t="s">
        <v>62</v>
      </c>
      <c r="P486" t="s">
        <v>61</v>
      </c>
      <c r="Q486" t="s">
        <v>62</v>
      </c>
      <c r="R486" t="s">
        <v>4136</v>
      </c>
      <c r="S486" t="s">
        <v>77</v>
      </c>
      <c r="T486" t="s">
        <v>61</v>
      </c>
      <c r="U486" t="s">
        <v>1242</v>
      </c>
      <c r="V486" t="s">
        <v>72</v>
      </c>
      <c r="W486" t="s">
        <v>62</v>
      </c>
      <c r="X486" t="s">
        <v>73</v>
      </c>
      <c r="Y486" t="s">
        <v>3187</v>
      </c>
      <c r="Z486" t="s">
        <v>3758</v>
      </c>
      <c r="AA486">
        <v>1</v>
      </c>
      <c r="AB486">
        <v>0</v>
      </c>
      <c r="AC486">
        <v>0</v>
      </c>
      <c r="AD486">
        <v>0</v>
      </c>
      <c r="AE486">
        <v>1</v>
      </c>
      <c r="AF486">
        <v>0</v>
      </c>
      <c r="AG486">
        <v>0</v>
      </c>
      <c r="AH486" t="s">
        <v>77</v>
      </c>
      <c r="AI486" t="s">
        <v>2417</v>
      </c>
    </row>
    <row r="487" spans="1:35">
      <c r="A487" t="s">
        <v>1258</v>
      </c>
      <c r="B487" t="s">
        <v>1259</v>
      </c>
      <c r="C487" t="s">
        <v>149</v>
      </c>
      <c r="D487" t="s">
        <v>2704</v>
      </c>
      <c r="E487" t="s">
        <v>1260</v>
      </c>
      <c r="F487" t="s">
        <v>1261</v>
      </c>
      <c r="G487" t="s">
        <v>1262</v>
      </c>
      <c r="H487">
        <v>1</v>
      </c>
      <c r="I487" t="s">
        <v>1263</v>
      </c>
      <c r="J487" t="s">
        <v>1263</v>
      </c>
      <c r="K487" t="s">
        <v>2859</v>
      </c>
      <c r="L487" t="s">
        <v>1265</v>
      </c>
      <c r="M487" t="s">
        <v>1268</v>
      </c>
      <c r="N487" t="s">
        <v>1269</v>
      </c>
      <c r="O487" t="s">
        <v>62</v>
      </c>
      <c r="P487" t="s">
        <v>61</v>
      </c>
      <c r="Q487" t="s">
        <v>62</v>
      </c>
      <c r="R487" t="s">
        <v>76</v>
      </c>
      <c r="S487" t="s">
        <v>77</v>
      </c>
      <c r="T487" t="s">
        <v>61</v>
      </c>
      <c r="U487" t="s">
        <v>971</v>
      </c>
      <c r="V487" t="s">
        <v>72</v>
      </c>
      <c r="W487" t="s">
        <v>62</v>
      </c>
      <c r="X487" t="s">
        <v>73</v>
      </c>
      <c r="Y487" t="s">
        <v>3187</v>
      </c>
      <c r="Z487" t="s">
        <v>3733</v>
      </c>
      <c r="AA487">
        <v>1</v>
      </c>
      <c r="AB487">
        <v>0</v>
      </c>
      <c r="AC487">
        <v>0</v>
      </c>
      <c r="AD487">
        <v>0</v>
      </c>
      <c r="AE487">
        <v>1</v>
      </c>
      <c r="AF487">
        <v>0</v>
      </c>
      <c r="AG487">
        <v>0</v>
      </c>
      <c r="AH487" t="s">
        <v>77</v>
      </c>
      <c r="AI487" t="s">
        <v>76</v>
      </c>
    </row>
    <row r="488" spans="1:35">
      <c r="A488" t="s">
        <v>1274</v>
      </c>
      <c r="B488" t="s">
        <v>1275</v>
      </c>
      <c r="C488" t="s">
        <v>149</v>
      </c>
      <c r="D488" t="s">
        <v>2704</v>
      </c>
      <c r="E488" t="s">
        <v>1276</v>
      </c>
      <c r="F488" t="s">
        <v>1277</v>
      </c>
      <c r="G488" t="s">
        <v>1278</v>
      </c>
      <c r="H488">
        <v>2</v>
      </c>
      <c r="I488" t="s">
        <v>1279</v>
      </c>
      <c r="J488" t="s">
        <v>1280</v>
      </c>
      <c r="K488" t="s">
        <v>2863</v>
      </c>
      <c r="L488" t="s">
        <v>1282</v>
      </c>
      <c r="M488" t="s">
        <v>1286</v>
      </c>
      <c r="N488" t="s">
        <v>1287</v>
      </c>
      <c r="O488" t="s">
        <v>102</v>
      </c>
      <c r="P488" t="s">
        <v>61</v>
      </c>
      <c r="Q488" t="s">
        <v>62</v>
      </c>
      <c r="R488" t="s">
        <v>76</v>
      </c>
      <c r="S488" t="s">
        <v>64</v>
      </c>
      <c r="T488" t="s">
        <v>62</v>
      </c>
      <c r="U488" t="s">
        <v>1288</v>
      </c>
      <c r="V488" t="s">
        <v>162</v>
      </c>
      <c r="W488" t="s">
        <v>62</v>
      </c>
      <c r="X488" t="s">
        <v>73</v>
      </c>
      <c r="Y488" t="s">
        <v>3187</v>
      </c>
      <c r="Z488" t="s">
        <v>3814</v>
      </c>
      <c r="AA488">
        <v>0</v>
      </c>
      <c r="AB488">
        <v>1</v>
      </c>
      <c r="AC488">
        <v>0</v>
      </c>
      <c r="AD488">
        <v>0</v>
      </c>
      <c r="AE488">
        <v>1</v>
      </c>
      <c r="AF488">
        <v>1</v>
      </c>
      <c r="AG488">
        <v>1</v>
      </c>
      <c r="AH488" t="s">
        <v>64</v>
      </c>
      <c r="AI488" t="s">
        <v>76</v>
      </c>
    </row>
    <row r="489" spans="1:35">
      <c r="A489" t="s">
        <v>1274</v>
      </c>
      <c r="B489" t="s">
        <v>1275</v>
      </c>
      <c r="C489" t="s">
        <v>149</v>
      </c>
      <c r="D489" t="s">
        <v>2704</v>
      </c>
      <c r="E489" t="s">
        <v>1276</v>
      </c>
      <c r="F489" t="s">
        <v>1277</v>
      </c>
      <c r="G489" t="s">
        <v>1278</v>
      </c>
      <c r="H489">
        <v>2</v>
      </c>
      <c r="I489" t="s">
        <v>1279</v>
      </c>
      <c r="J489" t="s">
        <v>1280</v>
      </c>
      <c r="K489" t="s">
        <v>2863</v>
      </c>
      <c r="L489" t="s">
        <v>1282</v>
      </c>
      <c r="M489" t="s">
        <v>1286</v>
      </c>
      <c r="N489" t="s">
        <v>1287</v>
      </c>
      <c r="O489" t="s">
        <v>102</v>
      </c>
      <c r="P489" t="s">
        <v>61</v>
      </c>
      <c r="Q489" t="s">
        <v>62</v>
      </c>
      <c r="R489" t="s">
        <v>4136</v>
      </c>
      <c r="S489" t="s">
        <v>64</v>
      </c>
      <c r="T489" t="s">
        <v>62</v>
      </c>
      <c r="U489" t="s">
        <v>1288</v>
      </c>
      <c r="V489" t="s">
        <v>162</v>
      </c>
      <c r="W489" t="s">
        <v>62</v>
      </c>
      <c r="X489" t="s">
        <v>73</v>
      </c>
      <c r="Y489" t="s">
        <v>3187</v>
      </c>
      <c r="Z489" t="s">
        <v>3814</v>
      </c>
      <c r="AA489">
        <v>0</v>
      </c>
      <c r="AB489">
        <v>1</v>
      </c>
      <c r="AC489">
        <v>0</v>
      </c>
      <c r="AD489">
        <v>0</v>
      </c>
      <c r="AE489">
        <v>1</v>
      </c>
      <c r="AF489">
        <v>1</v>
      </c>
      <c r="AG489">
        <v>1</v>
      </c>
      <c r="AH489" t="s">
        <v>64</v>
      </c>
      <c r="AI489" t="s">
        <v>2417</v>
      </c>
    </row>
    <row r="490" spans="1:35">
      <c r="A490" t="s">
        <v>1274</v>
      </c>
      <c r="B490" t="s">
        <v>1275</v>
      </c>
      <c r="C490" t="s">
        <v>149</v>
      </c>
      <c r="D490" t="s">
        <v>2704</v>
      </c>
      <c r="E490" t="s">
        <v>1276</v>
      </c>
      <c r="F490" t="s">
        <v>1277</v>
      </c>
      <c r="G490" t="s">
        <v>1278</v>
      </c>
      <c r="H490">
        <v>2</v>
      </c>
      <c r="I490" t="s">
        <v>1279</v>
      </c>
      <c r="J490" t="s">
        <v>1280</v>
      </c>
      <c r="K490" t="s">
        <v>2863</v>
      </c>
      <c r="L490" t="s">
        <v>1282</v>
      </c>
      <c r="M490" t="s">
        <v>1286</v>
      </c>
      <c r="N490" t="s">
        <v>1287</v>
      </c>
      <c r="O490" t="s">
        <v>102</v>
      </c>
      <c r="P490" t="s">
        <v>61</v>
      </c>
      <c r="Q490" t="s">
        <v>62</v>
      </c>
      <c r="R490" t="s">
        <v>4134</v>
      </c>
      <c r="S490" t="s">
        <v>64</v>
      </c>
      <c r="T490" t="s">
        <v>62</v>
      </c>
      <c r="U490" t="s">
        <v>1288</v>
      </c>
      <c r="V490" t="s">
        <v>162</v>
      </c>
      <c r="W490" t="s">
        <v>62</v>
      </c>
      <c r="X490" t="s">
        <v>73</v>
      </c>
      <c r="Y490" t="s">
        <v>3187</v>
      </c>
      <c r="Z490" t="s">
        <v>3814</v>
      </c>
      <c r="AA490">
        <v>0</v>
      </c>
      <c r="AB490">
        <v>1</v>
      </c>
      <c r="AC490">
        <v>0</v>
      </c>
      <c r="AD490">
        <v>0</v>
      </c>
      <c r="AE490">
        <v>1</v>
      </c>
      <c r="AF490">
        <v>1</v>
      </c>
      <c r="AG490">
        <v>1</v>
      </c>
      <c r="AH490" t="s">
        <v>64</v>
      </c>
      <c r="AI490" t="s">
        <v>4120</v>
      </c>
    </row>
    <row r="491" spans="1:35">
      <c r="A491" t="s">
        <v>1274</v>
      </c>
      <c r="B491" t="s">
        <v>1275</v>
      </c>
      <c r="C491" t="s">
        <v>149</v>
      </c>
      <c r="D491" t="s">
        <v>2704</v>
      </c>
      <c r="E491" t="s">
        <v>1276</v>
      </c>
      <c r="F491" t="s">
        <v>1277</v>
      </c>
      <c r="G491" t="s">
        <v>1278</v>
      </c>
      <c r="H491">
        <v>2</v>
      </c>
      <c r="I491" t="s">
        <v>1279</v>
      </c>
      <c r="J491" t="s">
        <v>1292</v>
      </c>
      <c r="K491" t="s">
        <v>2863</v>
      </c>
      <c r="L491" t="s">
        <v>1282</v>
      </c>
      <c r="M491" t="s">
        <v>1297</v>
      </c>
      <c r="N491" t="s">
        <v>1298</v>
      </c>
      <c r="O491" t="s">
        <v>62</v>
      </c>
      <c r="P491" t="s">
        <v>61</v>
      </c>
      <c r="Q491" t="s">
        <v>62</v>
      </c>
      <c r="R491" t="s">
        <v>76</v>
      </c>
      <c r="S491" t="s">
        <v>77</v>
      </c>
      <c r="T491" t="s">
        <v>61</v>
      </c>
      <c r="U491" t="s">
        <v>1299</v>
      </c>
      <c r="V491" t="s">
        <v>72</v>
      </c>
      <c r="W491" t="s">
        <v>62</v>
      </c>
      <c r="X491" t="s">
        <v>73</v>
      </c>
      <c r="Y491" t="s">
        <v>3187</v>
      </c>
      <c r="Z491" t="s">
        <v>3815</v>
      </c>
      <c r="AA491">
        <v>1</v>
      </c>
      <c r="AB491">
        <v>0</v>
      </c>
      <c r="AC491">
        <v>0</v>
      </c>
      <c r="AD491">
        <v>0</v>
      </c>
      <c r="AE491">
        <v>1</v>
      </c>
      <c r="AF491">
        <v>0</v>
      </c>
      <c r="AG491">
        <v>0</v>
      </c>
      <c r="AH491" t="s">
        <v>77</v>
      </c>
      <c r="AI491" t="s">
        <v>76</v>
      </c>
    </row>
    <row r="492" spans="1:35">
      <c r="A492" t="s">
        <v>1274</v>
      </c>
      <c r="B492" t="s">
        <v>1275</v>
      </c>
      <c r="C492" t="s">
        <v>149</v>
      </c>
      <c r="D492" t="s">
        <v>2704</v>
      </c>
      <c r="E492" t="s">
        <v>1276</v>
      </c>
      <c r="F492" t="s">
        <v>1277</v>
      </c>
      <c r="G492" t="s">
        <v>1278</v>
      </c>
      <c r="H492">
        <v>2</v>
      </c>
      <c r="I492" t="s">
        <v>1279</v>
      </c>
      <c r="J492" t="s">
        <v>1292</v>
      </c>
      <c r="K492" t="s">
        <v>2863</v>
      </c>
      <c r="L492" t="s">
        <v>1282</v>
      </c>
      <c r="M492" t="s">
        <v>1297</v>
      </c>
      <c r="N492" t="s">
        <v>1298</v>
      </c>
      <c r="O492" t="s">
        <v>62</v>
      </c>
      <c r="P492" t="s">
        <v>61</v>
      </c>
      <c r="Q492" t="s">
        <v>62</v>
      </c>
      <c r="R492" t="s">
        <v>4133</v>
      </c>
      <c r="S492" t="s">
        <v>77</v>
      </c>
      <c r="T492" t="s">
        <v>61</v>
      </c>
      <c r="U492" t="s">
        <v>1299</v>
      </c>
      <c r="V492" t="s">
        <v>72</v>
      </c>
      <c r="W492" t="s">
        <v>62</v>
      </c>
      <c r="X492" t="s">
        <v>73</v>
      </c>
      <c r="Y492" t="s">
        <v>3187</v>
      </c>
      <c r="Z492" t="s">
        <v>3815</v>
      </c>
      <c r="AA492">
        <v>1</v>
      </c>
      <c r="AB492">
        <v>0</v>
      </c>
      <c r="AC492">
        <v>0</v>
      </c>
      <c r="AD492">
        <v>0</v>
      </c>
      <c r="AE492">
        <v>1</v>
      </c>
      <c r="AF492">
        <v>0</v>
      </c>
      <c r="AG492">
        <v>0</v>
      </c>
      <c r="AH492" t="s">
        <v>77</v>
      </c>
      <c r="AI492" t="s">
        <v>4119</v>
      </c>
    </row>
    <row r="493" spans="1:35">
      <c r="A493" t="s">
        <v>1274</v>
      </c>
      <c r="B493" t="s">
        <v>1275</v>
      </c>
      <c r="C493" t="s">
        <v>305</v>
      </c>
      <c r="D493" t="s">
        <v>2709</v>
      </c>
      <c r="E493" t="s">
        <v>1303</v>
      </c>
      <c r="F493" t="s">
        <v>1304</v>
      </c>
      <c r="G493" t="s">
        <v>1305</v>
      </c>
      <c r="H493">
        <v>1</v>
      </c>
      <c r="I493" t="s">
        <v>1306</v>
      </c>
      <c r="J493" t="s">
        <v>1306</v>
      </c>
      <c r="K493" t="s">
        <v>2869</v>
      </c>
      <c r="L493" t="s">
        <v>1308</v>
      </c>
      <c r="M493" t="s">
        <v>1297</v>
      </c>
      <c r="N493" t="s">
        <v>1311</v>
      </c>
      <c r="O493" t="s">
        <v>102</v>
      </c>
      <c r="P493" t="s">
        <v>61</v>
      </c>
      <c r="Q493" t="s">
        <v>62</v>
      </c>
      <c r="R493" t="s">
        <v>76</v>
      </c>
      <c r="S493" t="s">
        <v>64</v>
      </c>
      <c r="T493" t="s">
        <v>62</v>
      </c>
      <c r="U493" t="s">
        <v>1312</v>
      </c>
      <c r="V493" t="s">
        <v>162</v>
      </c>
      <c r="W493" t="s">
        <v>62</v>
      </c>
      <c r="X493" t="s">
        <v>73</v>
      </c>
      <c r="Y493" t="s">
        <v>3187</v>
      </c>
      <c r="Z493" t="s">
        <v>3771</v>
      </c>
      <c r="AA493">
        <v>0</v>
      </c>
      <c r="AB493">
        <v>1</v>
      </c>
      <c r="AC493">
        <v>0</v>
      </c>
      <c r="AD493">
        <v>0</v>
      </c>
      <c r="AE493">
        <v>1</v>
      </c>
      <c r="AF493">
        <v>1</v>
      </c>
      <c r="AG493">
        <v>1</v>
      </c>
      <c r="AH493" t="s">
        <v>64</v>
      </c>
      <c r="AI493" t="s">
        <v>76</v>
      </c>
    </row>
    <row r="494" spans="1:35">
      <c r="A494" t="s">
        <v>1274</v>
      </c>
      <c r="B494" t="s">
        <v>1275</v>
      </c>
      <c r="C494" t="s">
        <v>305</v>
      </c>
      <c r="D494" t="s">
        <v>2709</v>
      </c>
      <c r="E494" t="s">
        <v>1303</v>
      </c>
      <c r="F494" t="s">
        <v>1304</v>
      </c>
      <c r="G494" t="s">
        <v>1305</v>
      </c>
      <c r="H494">
        <v>1</v>
      </c>
      <c r="I494" t="s">
        <v>1306</v>
      </c>
      <c r="J494" t="s">
        <v>1306</v>
      </c>
      <c r="K494" t="s">
        <v>2869</v>
      </c>
      <c r="L494" t="s">
        <v>1308</v>
      </c>
      <c r="M494" t="s">
        <v>1297</v>
      </c>
      <c r="N494" t="s">
        <v>1311</v>
      </c>
      <c r="O494" t="s">
        <v>102</v>
      </c>
      <c r="P494" t="s">
        <v>61</v>
      </c>
      <c r="Q494" t="s">
        <v>62</v>
      </c>
      <c r="R494" t="s">
        <v>4133</v>
      </c>
      <c r="S494" t="s">
        <v>64</v>
      </c>
      <c r="T494" t="s">
        <v>62</v>
      </c>
      <c r="U494" t="s">
        <v>1312</v>
      </c>
      <c r="V494" t="s">
        <v>162</v>
      </c>
      <c r="W494" t="s">
        <v>62</v>
      </c>
      <c r="X494" t="s">
        <v>73</v>
      </c>
      <c r="Y494" t="s">
        <v>3187</v>
      </c>
      <c r="Z494" t="s">
        <v>3771</v>
      </c>
      <c r="AA494">
        <v>0</v>
      </c>
      <c r="AB494">
        <v>1</v>
      </c>
      <c r="AC494">
        <v>0</v>
      </c>
      <c r="AD494">
        <v>0</v>
      </c>
      <c r="AE494">
        <v>1</v>
      </c>
      <c r="AF494">
        <v>1</v>
      </c>
      <c r="AG494">
        <v>1</v>
      </c>
      <c r="AH494" t="s">
        <v>64</v>
      </c>
      <c r="AI494" t="s">
        <v>4119</v>
      </c>
    </row>
    <row r="495" spans="1:35">
      <c r="A495" t="s">
        <v>1274</v>
      </c>
      <c r="B495" t="s">
        <v>1275</v>
      </c>
      <c r="C495" t="s">
        <v>305</v>
      </c>
      <c r="D495" t="s">
        <v>2709</v>
      </c>
      <c r="E495" t="s">
        <v>1303</v>
      </c>
      <c r="F495" t="s">
        <v>1304</v>
      </c>
      <c r="G495" t="s">
        <v>1305</v>
      </c>
      <c r="H495">
        <v>1</v>
      </c>
      <c r="I495" t="s">
        <v>1306</v>
      </c>
      <c r="J495" t="s">
        <v>1306</v>
      </c>
      <c r="K495" t="s">
        <v>2869</v>
      </c>
      <c r="L495" t="s">
        <v>1308</v>
      </c>
      <c r="M495" t="s">
        <v>1297</v>
      </c>
      <c r="N495" t="s">
        <v>1311</v>
      </c>
      <c r="O495" t="s">
        <v>102</v>
      </c>
      <c r="P495" t="s">
        <v>61</v>
      </c>
      <c r="Q495" t="s">
        <v>62</v>
      </c>
      <c r="R495" t="s">
        <v>4139</v>
      </c>
      <c r="S495" t="s">
        <v>64</v>
      </c>
      <c r="T495" t="s">
        <v>62</v>
      </c>
      <c r="U495" t="s">
        <v>1312</v>
      </c>
      <c r="V495" t="s">
        <v>162</v>
      </c>
      <c r="W495" t="s">
        <v>62</v>
      </c>
      <c r="X495" t="s">
        <v>73</v>
      </c>
      <c r="Y495" t="s">
        <v>3187</v>
      </c>
      <c r="Z495" t="s">
        <v>3771</v>
      </c>
      <c r="AA495">
        <v>0</v>
      </c>
      <c r="AB495">
        <v>1</v>
      </c>
      <c r="AC495">
        <v>0</v>
      </c>
      <c r="AD495">
        <v>0</v>
      </c>
      <c r="AE495">
        <v>1</v>
      </c>
      <c r="AF495">
        <v>1</v>
      </c>
      <c r="AG495">
        <v>1</v>
      </c>
      <c r="AH495" t="s">
        <v>64</v>
      </c>
      <c r="AI495" t="s">
        <v>4121</v>
      </c>
    </row>
    <row r="496" spans="1:35">
      <c r="A496" t="s">
        <v>1316</v>
      </c>
      <c r="B496" t="s">
        <v>1317</v>
      </c>
      <c r="C496" t="s">
        <v>51</v>
      </c>
      <c r="D496" t="s">
        <v>51</v>
      </c>
      <c r="E496" t="s">
        <v>1318</v>
      </c>
      <c r="F496">
        <v>5741160</v>
      </c>
      <c r="G496" t="s">
        <v>1319</v>
      </c>
      <c r="H496">
        <v>1</v>
      </c>
      <c r="I496" t="s">
        <v>1320</v>
      </c>
      <c r="J496" t="s">
        <v>1320</v>
      </c>
      <c r="K496" t="s">
        <v>2870</v>
      </c>
      <c r="L496" t="s">
        <v>1322</v>
      </c>
      <c r="M496" t="s">
        <v>1326</v>
      </c>
      <c r="N496" t="s">
        <v>1327</v>
      </c>
      <c r="O496" t="s">
        <v>62</v>
      </c>
      <c r="P496" t="s">
        <v>61</v>
      </c>
      <c r="Q496" t="s">
        <v>62</v>
      </c>
      <c r="R496" t="s">
        <v>76</v>
      </c>
      <c r="S496" t="s">
        <v>77</v>
      </c>
      <c r="T496" t="s">
        <v>61</v>
      </c>
      <c r="U496" t="s">
        <v>1328</v>
      </c>
      <c r="V496" t="s">
        <v>72</v>
      </c>
      <c r="W496" t="s">
        <v>62</v>
      </c>
      <c r="X496" t="s">
        <v>73</v>
      </c>
      <c r="Y496" t="s">
        <v>3187</v>
      </c>
      <c r="Z496" t="s">
        <v>3255</v>
      </c>
      <c r="AA496">
        <v>1</v>
      </c>
      <c r="AB496">
        <v>0</v>
      </c>
      <c r="AC496">
        <v>0</v>
      </c>
      <c r="AD496">
        <v>0</v>
      </c>
      <c r="AE496">
        <v>1</v>
      </c>
      <c r="AF496">
        <v>0</v>
      </c>
      <c r="AG496">
        <v>0</v>
      </c>
      <c r="AH496" t="s">
        <v>77</v>
      </c>
      <c r="AI496" t="s">
        <v>76</v>
      </c>
    </row>
    <row r="497" spans="1:35">
      <c r="A497" t="s">
        <v>1316</v>
      </c>
      <c r="B497" t="s">
        <v>1317</v>
      </c>
      <c r="C497" t="s">
        <v>149</v>
      </c>
      <c r="D497" t="s">
        <v>2704</v>
      </c>
      <c r="E497" t="s">
        <v>1332</v>
      </c>
      <c r="F497" t="s">
        <v>1333</v>
      </c>
      <c r="G497" t="s">
        <v>1334</v>
      </c>
      <c r="H497">
        <v>1</v>
      </c>
      <c r="I497" t="s">
        <v>1335</v>
      </c>
      <c r="J497" t="s">
        <v>1336</v>
      </c>
      <c r="K497" t="s">
        <v>4047</v>
      </c>
      <c r="L497" t="s">
        <v>1338</v>
      </c>
      <c r="M497" t="s">
        <v>1342</v>
      </c>
      <c r="N497" t="s">
        <v>1343</v>
      </c>
      <c r="O497" t="s">
        <v>62</v>
      </c>
      <c r="P497" t="s">
        <v>61</v>
      </c>
      <c r="Q497" t="s">
        <v>62</v>
      </c>
      <c r="R497" t="s">
        <v>76</v>
      </c>
      <c r="S497" t="s">
        <v>77</v>
      </c>
      <c r="T497" t="s">
        <v>61</v>
      </c>
      <c r="U497" t="s">
        <v>1345</v>
      </c>
      <c r="V497" t="s">
        <v>72</v>
      </c>
      <c r="W497" t="s">
        <v>62</v>
      </c>
      <c r="X497" t="s">
        <v>73</v>
      </c>
      <c r="Y497" t="s">
        <v>3187</v>
      </c>
      <c r="Z497" t="s">
        <v>3846</v>
      </c>
      <c r="AA497">
        <v>1</v>
      </c>
      <c r="AB497">
        <v>0</v>
      </c>
      <c r="AC497">
        <v>0</v>
      </c>
      <c r="AD497">
        <v>0</v>
      </c>
      <c r="AE497">
        <v>1</v>
      </c>
      <c r="AF497">
        <v>0</v>
      </c>
      <c r="AG497">
        <v>0</v>
      </c>
      <c r="AH497" t="s">
        <v>77</v>
      </c>
      <c r="AI497" t="s">
        <v>76</v>
      </c>
    </row>
    <row r="498" spans="1:35">
      <c r="A498" t="s">
        <v>1351</v>
      </c>
      <c r="B498" t="s">
        <v>1352</v>
      </c>
      <c r="C498" t="s">
        <v>51</v>
      </c>
      <c r="D498" t="s">
        <v>51</v>
      </c>
      <c r="E498" t="s">
        <v>1353</v>
      </c>
      <c r="F498" t="s">
        <v>1354</v>
      </c>
      <c r="G498" t="s">
        <v>1355</v>
      </c>
      <c r="H498">
        <v>2</v>
      </c>
      <c r="I498" t="s">
        <v>1356</v>
      </c>
      <c r="J498" t="s">
        <v>1357</v>
      </c>
      <c r="K498" t="s">
        <v>2877</v>
      </c>
      <c r="L498" t="s">
        <v>1359</v>
      </c>
      <c r="M498" t="s">
        <v>1194</v>
      </c>
      <c r="N498" t="s">
        <v>1363</v>
      </c>
      <c r="O498" t="s">
        <v>61</v>
      </c>
      <c r="P498" t="s">
        <v>61</v>
      </c>
      <c r="Q498" t="s">
        <v>62</v>
      </c>
      <c r="R498" t="s">
        <v>76</v>
      </c>
      <c r="S498" t="s">
        <v>64</v>
      </c>
      <c r="T498" t="s">
        <v>62</v>
      </c>
      <c r="U498" t="s">
        <v>1362</v>
      </c>
      <c r="V498" t="s">
        <v>66</v>
      </c>
      <c r="W498" t="s">
        <v>62</v>
      </c>
      <c r="X498" t="s">
        <v>73</v>
      </c>
      <c r="Y498" t="s">
        <v>3187</v>
      </c>
      <c r="Z498" t="s">
        <v>3256</v>
      </c>
      <c r="AA498">
        <v>0</v>
      </c>
      <c r="AB498">
        <v>0</v>
      </c>
      <c r="AC498">
        <v>1</v>
      </c>
      <c r="AD498">
        <v>0</v>
      </c>
      <c r="AE498">
        <v>1</v>
      </c>
      <c r="AF498">
        <v>1</v>
      </c>
      <c r="AG498">
        <v>1</v>
      </c>
      <c r="AH498" t="s">
        <v>64</v>
      </c>
      <c r="AI498" t="s">
        <v>76</v>
      </c>
    </row>
    <row r="499" spans="1:35">
      <c r="A499" t="s">
        <v>1351</v>
      </c>
      <c r="B499" t="s">
        <v>1352</v>
      </c>
      <c r="C499" t="s">
        <v>51</v>
      </c>
      <c r="D499" t="s">
        <v>51</v>
      </c>
      <c r="E499" t="s">
        <v>1353</v>
      </c>
      <c r="F499" t="s">
        <v>1354</v>
      </c>
      <c r="G499" t="s">
        <v>1355</v>
      </c>
      <c r="H499">
        <v>2</v>
      </c>
      <c r="I499" t="s">
        <v>1356</v>
      </c>
      <c r="J499" t="s">
        <v>1357</v>
      </c>
      <c r="K499" t="s">
        <v>2877</v>
      </c>
      <c r="L499" t="s">
        <v>1359</v>
      </c>
      <c r="M499" t="s">
        <v>1194</v>
      </c>
      <c r="N499" t="s">
        <v>1363</v>
      </c>
      <c r="O499" t="s">
        <v>61</v>
      </c>
      <c r="P499" t="s">
        <v>61</v>
      </c>
      <c r="Q499" t="s">
        <v>62</v>
      </c>
      <c r="R499" t="s">
        <v>4140</v>
      </c>
      <c r="S499" t="s">
        <v>64</v>
      </c>
      <c r="T499" t="s">
        <v>62</v>
      </c>
      <c r="U499" t="s">
        <v>1362</v>
      </c>
      <c r="V499" t="s">
        <v>66</v>
      </c>
      <c r="W499" t="s">
        <v>62</v>
      </c>
      <c r="X499" t="s">
        <v>73</v>
      </c>
      <c r="Y499" t="s">
        <v>3187</v>
      </c>
      <c r="Z499" t="s">
        <v>3256</v>
      </c>
      <c r="AA499">
        <v>0</v>
      </c>
      <c r="AB499">
        <v>0</v>
      </c>
      <c r="AC499">
        <v>1</v>
      </c>
      <c r="AD499">
        <v>0</v>
      </c>
      <c r="AE499">
        <v>1</v>
      </c>
      <c r="AF499">
        <v>1</v>
      </c>
      <c r="AG499">
        <v>1</v>
      </c>
      <c r="AH499" t="s">
        <v>64</v>
      </c>
      <c r="AI499" t="s">
        <v>2729</v>
      </c>
    </row>
    <row r="500" spans="1:35">
      <c r="A500" t="s">
        <v>1351</v>
      </c>
      <c r="B500" t="s">
        <v>1352</v>
      </c>
      <c r="C500" t="s">
        <v>51</v>
      </c>
      <c r="D500" t="s">
        <v>51</v>
      </c>
      <c r="E500" t="s">
        <v>1353</v>
      </c>
      <c r="F500" t="s">
        <v>1354</v>
      </c>
      <c r="G500" t="s">
        <v>1355</v>
      </c>
      <c r="H500">
        <v>2</v>
      </c>
      <c r="I500" t="s">
        <v>1356</v>
      </c>
      <c r="J500" t="s">
        <v>1357</v>
      </c>
      <c r="K500" t="s">
        <v>2877</v>
      </c>
      <c r="L500" t="s">
        <v>1359</v>
      </c>
      <c r="M500" t="s">
        <v>1194</v>
      </c>
      <c r="N500" t="s">
        <v>1363</v>
      </c>
      <c r="O500" t="s">
        <v>61</v>
      </c>
      <c r="P500" t="s">
        <v>61</v>
      </c>
      <c r="Q500" t="s">
        <v>62</v>
      </c>
      <c r="R500" t="s">
        <v>4133</v>
      </c>
      <c r="S500" t="s">
        <v>64</v>
      </c>
      <c r="T500" t="s">
        <v>62</v>
      </c>
      <c r="U500" t="s">
        <v>1362</v>
      </c>
      <c r="V500" t="s">
        <v>66</v>
      </c>
      <c r="W500" t="s">
        <v>62</v>
      </c>
      <c r="X500" t="s">
        <v>73</v>
      </c>
      <c r="Y500" t="s">
        <v>3187</v>
      </c>
      <c r="Z500" t="s">
        <v>3256</v>
      </c>
      <c r="AA500">
        <v>0</v>
      </c>
      <c r="AB500">
        <v>0</v>
      </c>
      <c r="AC500">
        <v>1</v>
      </c>
      <c r="AD500">
        <v>0</v>
      </c>
      <c r="AE500">
        <v>1</v>
      </c>
      <c r="AF500">
        <v>1</v>
      </c>
      <c r="AG500">
        <v>1</v>
      </c>
      <c r="AH500" t="s">
        <v>64</v>
      </c>
      <c r="AI500" t="s">
        <v>4119</v>
      </c>
    </row>
    <row r="501" spans="1:35">
      <c r="A501" t="s">
        <v>1351</v>
      </c>
      <c r="B501" t="s">
        <v>1352</v>
      </c>
      <c r="C501" t="s">
        <v>51</v>
      </c>
      <c r="D501" t="s">
        <v>51</v>
      </c>
      <c r="E501" t="s">
        <v>1353</v>
      </c>
      <c r="F501" t="s">
        <v>1354</v>
      </c>
      <c r="G501" t="s">
        <v>1355</v>
      </c>
      <c r="H501">
        <v>2</v>
      </c>
      <c r="I501" t="s">
        <v>1356</v>
      </c>
      <c r="J501" t="s">
        <v>1365</v>
      </c>
      <c r="K501" t="s">
        <v>2877</v>
      </c>
      <c r="L501" t="s">
        <v>1359</v>
      </c>
      <c r="M501" t="s">
        <v>1369</v>
      </c>
      <c r="N501" t="s">
        <v>1370</v>
      </c>
      <c r="O501" t="s">
        <v>62</v>
      </c>
      <c r="P501" t="s">
        <v>61</v>
      </c>
      <c r="Q501" t="s">
        <v>62</v>
      </c>
      <c r="R501" t="s">
        <v>76</v>
      </c>
      <c r="S501" t="s">
        <v>77</v>
      </c>
      <c r="T501" t="s">
        <v>61</v>
      </c>
      <c r="U501" t="s">
        <v>1368</v>
      </c>
      <c r="V501" t="s">
        <v>72</v>
      </c>
      <c r="W501" t="s">
        <v>62</v>
      </c>
      <c r="X501" t="s">
        <v>73</v>
      </c>
      <c r="Y501" t="s">
        <v>3187</v>
      </c>
      <c r="Z501" t="s">
        <v>3654</v>
      </c>
      <c r="AA501">
        <v>1</v>
      </c>
      <c r="AB501">
        <v>0</v>
      </c>
      <c r="AC501">
        <v>0</v>
      </c>
      <c r="AD501">
        <v>0</v>
      </c>
      <c r="AE501">
        <v>1</v>
      </c>
      <c r="AF501">
        <v>0</v>
      </c>
      <c r="AG501">
        <v>0</v>
      </c>
      <c r="AH501" t="s">
        <v>77</v>
      </c>
      <c r="AI501" t="s">
        <v>76</v>
      </c>
    </row>
    <row r="502" spans="1:35">
      <c r="A502" t="s">
        <v>1351</v>
      </c>
      <c r="B502" t="s">
        <v>1352</v>
      </c>
      <c r="C502" t="s">
        <v>51</v>
      </c>
      <c r="D502" t="s">
        <v>51</v>
      </c>
      <c r="E502" t="s">
        <v>1373</v>
      </c>
      <c r="F502" t="s">
        <v>2878</v>
      </c>
      <c r="G502" t="s">
        <v>1375</v>
      </c>
      <c r="H502">
        <v>3</v>
      </c>
      <c r="I502" t="s">
        <v>1376</v>
      </c>
      <c r="J502" t="s">
        <v>1377</v>
      </c>
      <c r="K502" t="s">
        <v>2880</v>
      </c>
      <c r="L502" t="s">
        <v>1379</v>
      </c>
      <c r="M502" t="s">
        <v>1382</v>
      </c>
      <c r="N502" t="s">
        <v>1383</v>
      </c>
      <c r="O502" t="s">
        <v>61</v>
      </c>
      <c r="P502" t="s">
        <v>61</v>
      </c>
      <c r="Q502" t="s">
        <v>62</v>
      </c>
      <c r="R502" t="s">
        <v>76</v>
      </c>
      <c r="S502" t="s">
        <v>64</v>
      </c>
      <c r="T502" t="s">
        <v>62</v>
      </c>
      <c r="U502" t="s">
        <v>1384</v>
      </c>
      <c r="V502" t="s">
        <v>66</v>
      </c>
      <c r="W502" t="s">
        <v>62</v>
      </c>
      <c r="X502" t="s">
        <v>73</v>
      </c>
      <c r="Y502" t="s">
        <v>3187</v>
      </c>
      <c r="Z502" t="s">
        <v>3628</v>
      </c>
      <c r="AA502">
        <v>0</v>
      </c>
      <c r="AB502">
        <v>0</v>
      </c>
      <c r="AC502">
        <v>1</v>
      </c>
      <c r="AD502">
        <v>0</v>
      </c>
      <c r="AE502">
        <v>1</v>
      </c>
      <c r="AF502">
        <v>1</v>
      </c>
      <c r="AG502">
        <v>1</v>
      </c>
      <c r="AH502" t="s">
        <v>64</v>
      </c>
      <c r="AI502" t="s">
        <v>76</v>
      </c>
    </row>
    <row r="503" spans="1:35">
      <c r="A503" t="s">
        <v>1351</v>
      </c>
      <c r="B503" t="s">
        <v>1352</v>
      </c>
      <c r="C503" t="s">
        <v>51</v>
      </c>
      <c r="D503" t="s">
        <v>51</v>
      </c>
      <c r="E503" t="s">
        <v>1373</v>
      </c>
      <c r="F503" t="s">
        <v>2878</v>
      </c>
      <c r="G503" t="s">
        <v>1375</v>
      </c>
      <c r="H503">
        <v>3</v>
      </c>
      <c r="I503" t="s">
        <v>1376</v>
      </c>
      <c r="J503" t="s">
        <v>1377</v>
      </c>
      <c r="K503" t="s">
        <v>2880</v>
      </c>
      <c r="L503" t="s">
        <v>1379</v>
      </c>
      <c r="M503" t="s">
        <v>1382</v>
      </c>
      <c r="N503" t="s">
        <v>1383</v>
      </c>
      <c r="O503" t="s">
        <v>61</v>
      </c>
      <c r="P503" t="s">
        <v>61</v>
      </c>
      <c r="Q503" t="s">
        <v>62</v>
      </c>
      <c r="R503" t="s">
        <v>4133</v>
      </c>
      <c r="S503" t="s">
        <v>64</v>
      </c>
      <c r="T503" t="s">
        <v>62</v>
      </c>
      <c r="U503" t="s">
        <v>1384</v>
      </c>
      <c r="V503" t="s">
        <v>66</v>
      </c>
      <c r="W503" t="s">
        <v>62</v>
      </c>
      <c r="X503" t="s">
        <v>73</v>
      </c>
      <c r="Y503" t="s">
        <v>3187</v>
      </c>
      <c r="Z503" t="s">
        <v>3628</v>
      </c>
      <c r="AA503">
        <v>0</v>
      </c>
      <c r="AB503">
        <v>0</v>
      </c>
      <c r="AC503">
        <v>1</v>
      </c>
      <c r="AD503">
        <v>0</v>
      </c>
      <c r="AE503">
        <v>1</v>
      </c>
      <c r="AF503">
        <v>1</v>
      </c>
      <c r="AG503">
        <v>1</v>
      </c>
      <c r="AH503" t="s">
        <v>64</v>
      </c>
      <c r="AI503" t="s">
        <v>4119</v>
      </c>
    </row>
    <row r="504" spans="1:35">
      <c r="A504" t="s">
        <v>1351</v>
      </c>
      <c r="B504" t="s">
        <v>1352</v>
      </c>
      <c r="C504" t="s">
        <v>51</v>
      </c>
      <c r="D504" t="s">
        <v>51</v>
      </c>
      <c r="E504" t="s">
        <v>1373</v>
      </c>
      <c r="F504" t="s">
        <v>2878</v>
      </c>
      <c r="G504" t="s">
        <v>1375</v>
      </c>
      <c r="H504">
        <v>3</v>
      </c>
      <c r="I504" t="s">
        <v>1376</v>
      </c>
      <c r="J504" t="s">
        <v>1377</v>
      </c>
      <c r="K504" t="s">
        <v>2880</v>
      </c>
      <c r="L504" t="s">
        <v>1379</v>
      </c>
      <c r="M504" t="s">
        <v>1382</v>
      </c>
      <c r="N504" t="s">
        <v>1383</v>
      </c>
      <c r="O504" t="s">
        <v>61</v>
      </c>
      <c r="P504" t="s">
        <v>61</v>
      </c>
      <c r="Q504" t="s">
        <v>62</v>
      </c>
      <c r="R504" t="s">
        <v>4134</v>
      </c>
      <c r="S504" t="s">
        <v>64</v>
      </c>
      <c r="T504" t="s">
        <v>62</v>
      </c>
      <c r="U504" t="s">
        <v>1384</v>
      </c>
      <c r="V504" t="s">
        <v>66</v>
      </c>
      <c r="W504" t="s">
        <v>62</v>
      </c>
      <c r="X504" t="s">
        <v>73</v>
      </c>
      <c r="Y504" t="s">
        <v>3187</v>
      </c>
      <c r="Z504" t="s">
        <v>3628</v>
      </c>
      <c r="AA504">
        <v>0</v>
      </c>
      <c r="AB504">
        <v>0</v>
      </c>
      <c r="AC504">
        <v>1</v>
      </c>
      <c r="AD504">
        <v>0</v>
      </c>
      <c r="AE504">
        <v>1</v>
      </c>
      <c r="AF504">
        <v>1</v>
      </c>
      <c r="AG504">
        <v>1</v>
      </c>
      <c r="AH504" t="s">
        <v>64</v>
      </c>
      <c r="AI504" t="s">
        <v>4120</v>
      </c>
    </row>
    <row r="505" spans="1:35">
      <c r="A505" t="s">
        <v>1351</v>
      </c>
      <c r="B505" t="s">
        <v>1352</v>
      </c>
      <c r="C505" t="s">
        <v>51</v>
      </c>
      <c r="D505" t="s">
        <v>51</v>
      </c>
      <c r="E505" t="s">
        <v>1373</v>
      </c>
      <c r="F505" t="s">
        <v>2878</v>
      </c>
      <c r="G505" t="s">
        <v>1375</v>
      </c>
      <c r="H505">
        <v>3</v>
      </c>
      <c r="I505" t="s">
        <v>1376</v>
      </c>
      <c r="J505" t="s">
        <v>1387</v>
      </c>
      <c r="K505" t="s">
        <v>2880</v>
      </c>
      <c r="L505" t="s">
        <v>1379</v>
      </c>
      <c r="M505" t="s">
        <v>1390</v>
      </c>
      <c r="N505" t="s">
        <v>1391</v>
      </c>
      <c r="O505" t="s">
        <v>102</v>
      </c>
      <c r="P505" t="s">
        <v>61</v>
      </c>
      <c r="Q505" t="s">
        <v>62</v>
      </c>
      <c r="R505" t="s">
        <v>76</v>
      </c>
      <c r="S505" t="s">
        <v>125</v>
      </c>
      <c r="T505" t="s">
        <v>62</v>
      </c>
      <c r="U505" t="s">
        <v>1393</v>
      </c>
      <c r="V505" t="s">
        <v>162</v>
      </c>
      <c r="W505" t="s">
        <v>62</v>
      </c>
      <c r="X505" t="s">
        <v>73</v>
      </c>
      <c r="Y505" t="s">
        <v>3187</v>
      </c>
      <c r="Z505" t="s">
        <v>3627</v>
      </c>
      <c r="AA505">
        <v>0</v>
      </c>
      <c r="AB505">
        <v>1</v>
      </c>
      <c r="AC505">
        <v>0</v>
      </c>
      <c r="AD505">
        <v>0</v>
      </c>
      <c r="AE505">
        <v>1</v>
      </c>
      <c r="AF505">
        <v>1</v>
      </c>
      <c r="AG505">
        <v>1</v>
      </c>
      <c r="AH505" t="s">
        <v>125</v>
      </c>
      <c r="AI505" t="s">
        <v>76</v>
      </c>
    </row>
    <row r="506" spans="1:35">
      <c r="A506" t="s">
        <v>1351</v>
      </c>
      <c r="B506" t="s">
        <v>1352</v>
      </c>
      <c r="C506" t="s">
        <v>51</v>
      </c>
      <c r="D506" t="s">
        <v>51</v>
      </c>
      <c r="E506" t="s">
        <v>1373</v>
      </c>
      <c r="F506" t="s">
        <v>2878</v>
      </c>
      <c r="G506" t="s">
        <v>1375</v>
      </c>
      <c r="H506">
        <v>3</v>
      </c>
      <c r="I506" t="s">
        <v>1376</v>
      </c>
      <c r="J506" t="s">
        <v>1387</v>
      </c>
      <c r="K506" t="s">
        <v>2880</v>
      </c>
      <c r="L506" t="s">
        <v>1379</v>
      </c>
      <c r="M506" t="s">
        <v>1390</v>
      </c>
      <c r="N506" t="s">
        <v>1391</v>
      </c>
      <c r="O506" t="s">
        <v>102</v>
      </c>
      <c r="P506" t="s">
        <v>61</v>
      </c>
      <c r="Q506" t="s">
        <v>62</v>
      </c>
      <c r="R506" t="s">
        <v>4134</v>
      </c>
      <c r="S506" t="s">
        <v>125</v>
      </c>
      <c r="T506" t="s">
        <v>62</v>
      </c>
      <c r="U506" t="s">
        <v>1393</v>
      </c>
      <c r="V506" t="s">
        <v>162</v>
      </c>
      <c r="W506" t="s">
        <v>62</v>
      </c>
      <c r="X506" t="s">
        <v>73</v>
      </c>
      <c r="Y506" t="s">
        <v>3187</v>
      </c>
      <c r="Z506" t="s">
        <v>3627</v>
      </c>
      <c r="AA506">
        <v>0</v>
      </c>
      <c r="AB506">
        <v>1</v>
      </c>
      <c r="AC506">
        <v>0</v>
      </c>
      <c r="AD506">
        <v>0</v>
      </c>
      <c r="AE506">
        <v>1</v>
      </c>
      <c r="AF506">
        <v>1</v>
      </c>
      <c r="AG506">
        <v>1</v>
      </c>
      <c r="AH506" t="s">
        <v>125</v>
      </c>
      <c r="AI506" t="s">
        <v>4120</v>
      </c>
    </row>
    <row r="507" spans="1:35">
      <c r="A507" t="s">
        <v>1351</v>
      </c>
      <c r="B507" t="s">
        <v>1352</v>
      </c>
      <c r="C507" t="s">
        <v>51</v>
      </c>
      <c r="D507" t="s">
        <v>51</v>
      </c>
      <c r="E507" t="s">
        <v>1373</v>
      </c>
      <c r="F507" t="s">
        <v>2878</v>
      </c>
      <c r="G507" t="s">
        <v>1375</v>
      </c>
      <c r="H507">
        <v>3</v>
      </c>
      <c r="I507" t="s">
        <v>1376</v>
      </c>
      <c r="J507" t="s">
        <v>1396</v>
      </c>
      <c r="K507" t="s">
        <v>2880</v>
      </c>
      <c r="L507" t="s">
        <v>1379</v>
      </c>
      <c r="M507" t="s">
        <v>1399</v>
      </c>
      <c r="N507" t="s">
        <v>1400</v>
      </c>
      <c r="O507" t="s">
        <v>62</v>
      </c>
      <c r="P507" t="s">
        <v>61</v>
      </c>
      <c r="Q507" t="s">
        <v>62</v>
      </c>
      <c r="R507" t="s">
        <v>76</v>
      </c>
      <c r="S507" t="s">
        <v>77</v>
      </c>
      <c r="T507" t="s">
        <v>61</v>
      </c>
      <c r="U507" t="s">
        <v>1368</v>
      </c>
      <c r="V507" t="s">
        <v>72</v>
      </c>
      <c r="W507" t="s">
        <v>62</v>
      </c>
      <c r="X507" t="s">
        <v>73</v>
      </c>
      <c r="Y507" t="s">
        <v>3187</v>
      </c>
      <c r="Z507" t="s">
        <v>3626</v>
      </c>
      <c r="AA507">
        <v>1</v>
      </c>
      <c r="AB507">
        <v>0</v>
      </c>
      <c r="AC507">
        <v>0</v>
      </c>
      <c r="AD507">
        <v>0</v>
      </c>
      <c r="AE507">
        <v>1</v>
      </c>
      <c r="AF507">
        <v>0</v>
      </c>
      <c r="AG507">
        <v>0</v>
      </c>
      <c r="AH507" t="s">
        <v>77</v>
      </c>
      <c r="AI507" t="s">
        <v>76</v>
      </c>
    </row>
    <row r="508" spans="1:35">
      <c r="A508" t="s">
        <v>1351</v>
      </c>
      <c r="B508" t="s">
        <v>1352</v>
      </c>
      <c r="C508" t="s">
        <v>80</v>
      </c>
      <c r="D508" t="s">
        <v>80</v>
      </c>
      <c r="E508" t="s">
        <v>1403</v>
      </c>
      <c r="F508" t="s">
        <v>1404</v>
      </c>
      <c r="G508">
        <v>3462999</v>
      </c>
      <c r="H508">
        <v>2</v>
      </c>
      <c r="I508" t="s">
        <v>1405</v>
      </c>
      <c r="J508" t="s">
        <v>1406</v>
      </c>
      <c r="K508" t="s">
        <v>1407</v>
      </c>
      <c r="L508" t="s">
        <v>1408</v>
      </c>
      <c r="M508" t="s">
        <v>1411</v>
      </c>
      <c r="N508" t="s">
        <v>1412</v>
      </c>
      <c r="O508" t="s">
        <v>62</v>
      </c>
      <c r="P508" t="s">
        <v>61</v>
      </c>
      <c r="Q508" t="s">
        <v>62</v>
      </c>
      <c r="R508" t="s">
        <v>76</v>
      </c>
      <c r="S508" t="s">
        <v>77</v>
      </c>
      <c r="T508" t="s">
        <v>61</v>
      </c>
      <c r="U508" t="s">
        <v>1368</v>
      </c>
      <c r="V508" t="s">
        <v>72</v>
      </c>
      <c r="W508" t="s">
        <v>62</v>
      </c>
      <c r="X508" t="s">
        <v>73</v>
      </c>
      <c r="Y508" t="s">
        <v>3187</v>
      </c>
      <c r="Z508" t="s">
        <v>3826</v>
      </c>
      <c r="AA508">
        <v>1</v>
      </c>
      <c r="AB508">
        <v>0</v>
      </c>
      <c r="AC508">
        <v>0</v>
      </c>
      <c r="AD508">
        <v>0</v>
      </c>
      <c r="AE508">
        <v>1</v>
      </c>
      <c r="AF508">
        <v>0</v>
      </c>
      <c r="AG508">
        <v>0</v>
      </c>
      <c r="AH508" t="s">
        <v>77</v>
      </c>
      <c r="AI508" t="s">
        <v>76</v>
      </c>
    </row>
    <row r="509" spans="1:35">
      <c r="A509" t="s">
        <v>1351</v>
      </c>
      <c r="B509" t="s">
        <v>1352</v>
      </c>
      <c r="C509" t="s">
        <v>80</v>
      </c>
      <c r="D509" t="s">
        <v>80</v>
      </c>
      <c r="E509" t="s">
        <v>1403</v>
      </c>
      <c r="F509" t="s">
        <v>1404</v>
      </c>
      <c r="G509">
        <v>3462999</v>
      </c>
      <c r="H509">
        <v>2</v>
      </c>
      <c r="I509" t="s">
        <v>1405</v>
      </c>
      <c r="J509" t="s">
        <v>1415</v>
      </c>
      <c r="K509" t="s">
        <v>1407</v>
      </c>
      <c r="L509" t="s">
        <v>1408</v>
      </c>
      <c r="M509" t="s">
        <v>1418</v>
      </c>
      <c r="N509" t="s">
        <v>1419</v>
      </c>
      <c r="O509" t="s">
        <v>62</v>
      </c>
      <c r="P509" t="s">
        <v>61</v>
      </c>
      <c r="Q509" t="s">
        <v>62</v>
      </c>
      <c r="R509" t="s">
        <v>76</v>
      </c>
      <c r="S509" t="s">
        <v>77</v>
      </c>
      <c r="T509" t="s">
        <v>61</v>
      </c>
      <c r="U509" t="s">
        <v>1368</v>
      </c>
      <c r="V509" t="s">
        <v>72</v>
      </c>
      <c r="W509" t="s">
        <v>62</v>
      </c>
      <c r="X509" t="s">
        <v>73</v>
      </c>
      <c r="Y509" t="s">
        <v>3187</v>
      </c>
      <c r="Z509" t="s">
        <v>3257</v>
      </c>
      <c r="AA509">
        <v>1</v>
      </c>
      <c r="AB509">
        <v>0</v>
      </c>
      <c r="AC509">
        <v>0</v>
      </c>
      <c r="AD509">
        <v>0</v>
      </c>
      <c r="AE509">
        <v>1</v>
      </c>
      <c r="AF509">
        <v>0</v>
      </c>
      <c r="AG509">
        <v>0</v>
      </c>
      <c r="AH509" t="s">
        <v>77</v>
      </c>
      <c r="AI509" t="s">
        <v>76</v>
      </c>
    </row>
    <row r="510" spans="1:35">
      <c r="A510" t="s">
        <v>1351</v>
      </c>
      <c r="B510" t="s">
        <v>1352</v>
      </c>
      <c r="C510" t="s">
        <v>80</v>
      </c>
      <c r="D510" t="s">
        <v>80</v>
      </c>
      <c r="E510" t="s">
        <v>1422</v>
      </c>
      <c r="F510" t="s">
        <v>1423</v>
      </c>
      <c r="G510" t="s">
        <v>1404</v>
      </c>
      <c r="H510">
        <v>1</v>
      </c>
      <c r="I510" t="s">
        <v>1424</v>
      </c>
      <c r="J510" t="s">
        <v>1424</v>
      </c>
      <c r="K510" t="s">
        <v>2886</v>
      </c>
      <c r="L510" t="s">
        <v>1426</v>
      </c>
      <c r="M510" t="s">
        <v>988</v>
      </c>
      <c r="N510" t="s">
        <v>1431</v>
      </c>
      <c r="O510" t="s">
        <v>62</v>
      </c>
      <c r="P510" t="s">
        <v>61</v>
      </c>
      <c r="Q510" t="s">
        <v>62</v>
      </c>
      <c r="R510" t="s">
        <v>76</v>
      </c>
      <c r="S510" t="s">
        <v>77</v>
      </c>
      <c r="T510" t="s">
        <v>61</v>
      </c>
      <c r="U510" t="s">
        <v>1432</v>
      </c>
      <c r="V510" t="s">
        <v>72</v>
      </c>
      <c r="W510" t="s">
        <v>62</v>
      </c>
      <c r="X510" t="s">
        <v>73</v>
      </c>
      <c r="Y510" t="s">
        <v>3187</v>
      </c>
      <c r="Z510" t="s">
        <v>3928</v>
      </c>
      <c r="AA510">
        <v>1</v>
      </c>
      <c r="AB510">
        <v>0</v>
      </c>
      <c r="AC510">
        <v>0</v>
      </c>
      <c r="AD510">
        <v>0</v>
      </c>
      <c r="AE510">
        <v>1</v>
      </c>
      <c r="AF510">
        <v>0</v>
      </c>
      <c r="AG510">
        <v>0</v>
      </c>
      <c r="AH510" t="s">
        <v>77</v>
      </c>
      <c r="AI510" t="s">
        <v>76</v>
      </c>
    </row>
    <row r="511" spans="1:35">
      <c r="A511" t="s">
        <v>1351</v>
      </c>
      <c r="B511" t="s">
        <v>1352</v>
      </c>
      <c r="C511" t="s">
        <v>80</v>
      </c>
      <c r="D511" t="s">
        <v>80</v>
      </c>
      <c r="E511" t="s">
        <v>1422</v>
      </c>
      <c r="F511" t="s">
        <v>1423</v>
      </c>
      <c r="G511" t="s">
        <v>1404</v>
      </c>
      <c r="H511">
        <v>1</v>
      </c>
      <c r="I511" t="s">
        <v>1424</v>
      </c>
      <c r="J511" t="s">
        <v>1424</v>
      </c>
      <c r="K511" t="s">
        <v>2886</v>
      </c>
      <c r="L511" t="s">
        <v>1426</v>
      </c>
      <c r="M511" t="s">
        <v>988</v>
      </c>
      <c r="N511" t="s">
        <v>1431</v>
      </c>
      <c r="O511" t="s">
        <v>62</v>
      </c>
      <c r="P511" t="s">
        <v>61</v>
      </c>
      <c r="Q511" t="s">
        <v>62</v>
      </c>
      <c r="R511" t="s">
        <v>4136</v>
      </c>
      <c r="S511" t="s">
        <v>77</v>
      </c>
      <c r="T511" t="s">
        <v>61</v>
      </c>
      <c r="U511" t="s">
        <v>1432</v>
      </c>
      <c r="V511" t="s">
        <v>72</v>
      </c>
      <c r="W511" t="s">
        <v>62</v>
      </c>
      <c r="X511" t="s">
        <v>73</v>
      </c>
      <c r="Y511" t="s">
        <v>3187</v>
      </c>
      <c r="Z511" t="s">
        <v>3928</v>
      </c>
      <c r="AA511">
        <v>1</v>
      </c>
      <c r="AB511">
        <v>0</v>
      </c>
      <c r="AC511">
        <v>0</v>
      </c>
      <c r="AD511">
        <v>0</v>
      </c>
      <c r="AE511">
        <v>1</v>
      </c>
      <c r="AF511">
        <v>0</v>
      </c>
      <c r="AG511">
        <v>0</v>
      </c>
      <c r="AH511" t="s">
        <v>77</v>
      </c>
      <c r="AI511" t="s">
        <v>2417</v>
      </c>
    </row>
    <row r="512" spans="1:35">
      <c r="A512" t="s">
        <v>1351</v>
      </c>
      <c r="B512" t="s">
        <v>1352</v>
      </c>
      <c r="C512" t="s">
        <v>149</v>
      </c>
      <c r="D512" t="s">
        <v>2704</v>
      </c>
      <c r="E512" t="s">
        <v>1437</v>
      </c>
      <c r="F512" t="s">
        <v>2887</v>
      </c>
      <c r="G512" t="s">
        <v>1439</v>
      </c>
      <c r="H512">
        <v>1</v>
      </c>
      <c r="I512" t="s">
        <v>1440</v>
      </c>
      <c r="J512" t="s">
        <v>1440</v>
      </c>
      <c r="K512" t="s">
        <v>2888</v>
      </c>
      <c r="L512" t="s">
        <v>1442</v>
      </c>
      <c r="M512" t="s">
        <v>1446</v>
      </c>
      <c r="N512" t="s">
        <v>1447</v>
      </c>
      <c r="O512" t="s">
        <v>62</v>
      </c>
      <c r="P512" t="s">
        <v>61</v>
      </c>
      <c r="Q512" t="s">
        <v>62</v>
      </c>
      <c r="R512" t="s">
        <v>76</v>
      </c>
      <c r="S512" t="s">
        <v>77</v>
      </c>
      <c r="T512" t="s">
        <v>61</v>
      </c>
      <c r="U512" t="s">
        <v>1448</v>
      </c>
      <c r="V512" t="s">
        <v>72</v>
      </c>
      <c r="W512" t="s">
        <v>62</v>
      </c>
      <c r="X512" t="s">
        <v>73</v>
      </c>
      <c r="Y512" t="s">
        <v>3187</v>
      </c>
      <c r="Z512" t="s">
        <v>3499</v>
      </c>
      <c r="AA512">
        <v>1</v>
      </c>
      <c r="AB512">
        <v>0</v>
      </c>
      <c r="AC512">
        <v>0</v>
      </c>
      <c r="AD512">
        <v>0</v>
      </c>
      <c r="AE512">
        <v>1</v>
      </c>
      <c r="AF512">
        <v>0</v>
      </c>
      <c r="AG512">
        <v>0</v>
      </c>
      <c r="AH512" t="s">
        <v>77</v>
      </c>
      <c r="AI512" t="s">
        <v>76</v>
      </c>
    </row>
    <row r="513" spans="1:35">
      <c r="A513" t="s">
        <v>1454</v>
      </c>
      <c r="B513" t="s">
        <v>1455</v>
      </c>
      <c r="C513" t="s">
        <v>51</v>
      </c>
      <c r="D513" t="s">
        <v>51</v>
      </c>
      <c r="E513" t="s">
        <v>1456</v>
      </c>
      <c r="F513" t="s">
        <v>2891</v>
      </c>
      <c r="G513" t="s">
        <v>1458</v>
      </c>
      <c r="H513">
        <v>3</v>
      </c>
      <c r="I513" t="s">
        <v>1459</v>
      </c>
      <c r="J513" t="s">
        <v>1460</v>
      </c>
      <c r="K513" t="s">
        <v>2893</v>
      </c>
      <c r="L513" t="s">
        <v>1462</v>
      </c>
      <c r="M513" t="s">
        <v>1466</v>
      </c>
      <c r="N513" t="s">
        <v>1467</v>
      </c>
      <c r="O513" t="s">
        <v>102</v>
      </c>
      <c r="P513" t="s">
        <v>61</v>
      </c>
      <c r="Q513" t="s">
        <v>62</v>
      </c>
      <c r="R513" t="s">
        <v>76</v>
      </c>
      <c r="S513" t="s">
        <v>77</v>
      </c>
      <c r="T513" t="s">
        <v>62</v>
      </c>
      <c r="U513" t="s">
        <v>4067</v>
      </c>
      <c r="V513" t="s">
        <v>162</v>
      </c>
      <c r="W513" t="s">
        <v>62</v>
      </c>
      <c r="X513" t="s">
        <v>73</v>
      </c>
      <c r="Y513" t="s">
        <v>3187</v>
      </c>
      <c r="Z513" t="s">
        <v>3358</v>
      </c>
      <c r="AA513">
        <v>0</v>
      </c>
      <c r="AB513">
        <v>1</v>
      </c>
      <c r="AC513">
        <v>0</v>
      </c>
      <c r="AD513">
        <v>0</v>
      </c>
      <c r="AE513">
        <v>1</v>
      </c>
      <c r="AF513">
        <v>1</v>
      </c>
      <c r="AG513">
        <v>0</v>
      </c>
      <c r="AH513" t="s">
        <v>77</v>
      </c>
      <c r="AI513" t="s">
        <v>76</v>
      </c>
    </row>
    <row r="514" spans="1:35">
      <c r="A514" t="s">
        <v>1454</v>
      </c>
      <c r="B514" t="s">
        <v>1455</v>
      </c>
      <c r="C514" t="s">
        <v>51</v>
      </c>
      <c r="D514" t="s">
        <v>51</v>
      </c>
      <c r="E514" t="s">
        <v>1456</v>
      </c>
      <c r="F514" t="s">
        <v>2891</v>
      </c>
      <c r="G514" t="s">
        <v>1458</v>
      </c>
      <c r="H514">
        <v>3</v>
      </c>
      <c r="I514" t="s">
        <v>1459</v>
      </c>
      <c r="J514" t="s">
        <v>1460</v>
      </c>
      <c r="K514" t="s">
        <v>2893</v>
      </c>
      <c r="L514" t="s">
        <v>1462</v>
      </c>
      <c r="M514" t="s">
        <v>1466</v>
      </c>
      <c r="N514" t="s">
        <v>1467</v>
      </c>
      <c r="O514" t="s">
        <v>102</v>
      </c>
      <c r="P514" t="s">
        <v>61</v>
      </c>
      <c r="Q514" t="s">
        <v>62</v>
      </c>
      <c r="R514" t="s">
        <v>4136</v>
      </c>
      <c r="S514" t="s">
        <v>77</v>
      </c>
      <c r="T514" t="s">
        <v>62</v>
      </c>
      <c r="U514" t="s">
        <v>4067</v>
      </c>
      <c r="V514" t="s">
        <v>162</v>
      </c>
      <c r="W514" t="s">
        <v>62</v>
      </c>
      <c r="X514" t="s">
        <v>73</v>
      </c>
      <c r="Y514" t="s">
        <v>3187</v>
      </c>
      <c r="Z514" t="s">
        <v>3358</v>
      </c>
      <c r="AA514">
        <v>0</v>
      </c>
      <c r="AB514">
        <v>1</v>
      </c>
      <c r="AC514">
        <v>0</v>
      </c>
      <c r="AD514">
        <v>0</v>
      </c>
      <c r="AE514">
        <v>1</v>
      </c>
      <c r="AF514">
        <v>1</v>
      </c>
      <c r="AG514">
        <v>0</v>
      </c>
      <c r="AH514" t="s">
        <v>77</v>
      </c>
      <c r="AI514" t="s">
        <v>2417</v>
      </c>
    </row>
    <row r="515" spans="1:35">
      <c r="A515" t="s">
        <v>1454</v>
      </c>
      <c r="B515" t="s">
        <v>1455</v>
      </c>
      <c r="C515" t="s">
        <v>51</v>
      </c>
      <c r="D515" t="s">
        <v>51</v>
      </c>
      <c r="E515" t="s">
        <v>1456</v>
      </c>
      <c r="F515" t="s">
        <v>2891</v>
      </c>
      <c r="G515" t="s">
        <v>1458</v>
      </c>
      <c r="H515">
        <v>3</v>
      </c>
      <c r="I515" t="s">
        <v>1459</v>
      </c>
      <c r="J515" t="s">
        <v>1460</v>
      </c>
      <c r="K515" t="s">
        <v>2893</v>
      </c>
      <c r="L515" t="s">
        <v>1462</v>
      </c>
      <c r="M515" t="s">
        <v>1466</v>
      </c>
      <c r="N515" t="s">
        <v>1467</v>
      </c>
      <c r="O515" t="s">
        <v>102</v>
      </c>
      <c r="P515" t="s">
        <v>61</v>
      </c>
      <c r="Q515" t="s">
        <v>62</v>
      </c>
      <c r="R515" t="s">
        <v>4134</v>
      </c>
      <c r="S515" t="s">
        <v>77</v>
      </c>
      <c r="T515" t="s">
        <v>62</v>
      </c>
      <c r="U515" t="s">
        <v>4067</v>
      </c>
      <c r="V515" t="s">
        <v>162</v>
      </c>
      <c r="W515" t="s">
        <v>62</v>
      </c>
      <c r="X515" t="s">
        <v>73</v>
      </c>
      <c r="Y515" t="s">
        <v>3187</v>
      </c>
      <c r="Z515" t="s">
        <v>3358</v>
      </c>
      <c r="AA515">
        <v>0</v>
      </c>
      <c r="AB515">
        <v>1</v>
      </c>
      <c r="AC515">
        <v>0</v>
      </c>
      <c r="AD515">
        <v>0</v>
      </c>
      <c r="AE515">
        <v>1</v>
      </c>
      <c r="AF515">
        <v>1</v>
      </c>
      <c r="AG515">
        <v>0</v>
      </c>
      <c r="AH515" t="s">
        <v>77</v>
      </c>
      <c r="AI515" t="s">
        <v>4120</v>
      </c>
    </row>
    <row r="516" spans="1:35">
      <c r="A516" t="s">
        <v>1454</v>
      </c>
      <c r="B516" t="s">
        <v>1455</v>
      </c>
      <c r="C516" t="s">
        <v>51</v>
      </c>
      <c r="D516" t="s">
        <v>51</v>
      </c>
      <c r="E516" t="s">
        <v>1456</v>
      </c>
      <c r="F516" t="s">
        <v>2891</v>
      </c>
      <c r="G516" t="s">
        <v>1458</v>
      </c>
      <c r="H516">
        <v>3</v>
      </c>
      <c r="I516" t="s">
        <v>1459</v>
      </c>
      <c r="J516" t="s">
        <v>1471</v>
      </c>
      <c r="K516" t="s">
        <v>2893</v>
      </c>
      <c r="L516" t="s">
        <v>1462</v>
      </c>
      <c r="M516" t="s">
        <v>1474</v>
      </c>
      <c r="N516" t="s">
        <v>1475</v>
      </c>
      <c r="O516" t="s">
        <v>62</v>
      </c>
      <c r="P516" t="s">
        <v>61</v>
      </c>
      <c r="Q516" t="s">
        <v>62</v>
      </c>
      <c r="R516" t="s">
        <v>76</v>
      </c>
      <c r="S516" t="s">
        <v>77</v>
      </c>
      <c r="T516" t="s">
        <v>61</v>
      </c>
      <c r="U516" t="s">
        <v>1476</v>
      </c>
      <c r="V516" t="s">
        <v>72</v>
      </c>
      <c r="W516" t="s">
        <v>62</v>
      </c>
      <c r="X516" t="s">
        <v>73</v>
      </c>
      <c r="Y516" t="s">
        <v>3187</v>
      </c>
      <c r="Z516" t="s">
        <v>3360</v>
      </c>
      <c r="AA516">
        <v>1</v>
      </c>
      <c r="AB516">
        <v>0</v>
      </c>
      <c r="AC516">
        <v>0</v>
      </c>
      <c r="AD516">
        <v>0</v>
      </c>
      <c r="AE516">
        <v>1</v>
      </c>
      <c r="AF516">
        <v>0</v>
      </c>
      <c r="AG516">
        <v>0</v>
      </c>
      <c r="AH516" t="s">
        <v>77</v>
      </c>
      <c r="AI516" t="s">
        <v>76</v>
      </c>
    </row>
    <row r="517" spans="1:35">
      <c r="A517" t="s">
        <v>1454</v>
      </c>
      <c r="B517" t="s">
        <v>1455</v>
      </c>
      <c r="C517" t="s">
        <v>51</v>
      </c>
      <c r="D517" t="s">
        <v>51</v>
      </c>
      <c r="E517" t="s">
        <v>1456</v>
      </c>
      <c r="F517" t="s">
        <v>2891</v>
      </c>
      <c r="G517" t="s">
        <v>1458</v>
      </c>
      <c r="H517">
        <v>3</v>
      </c>
      <c r="I517" t="s">
        <v>1459</v>
      </c>
      <c r="J517" t="s">
        <v>1479</v>
      </c>
      <c r="K517" t="s">
        <v>2893</v>
      </c>
      <c r="L517" t="s">
        <v>1462</v>
      </c>
      <c r="M517" t="s">
        <v>922</v>
      </c>
      <c r="N517" t="s">
        <v>1481</v>
      </c>
      <c r="O517" t="s">
        <v>62</v>
      </c>
      <c r="P517" t="s">
        <v>61</v>
      </c>
      <c r="Q517" t="s">
        <v>62</v>
      </c>
      <c r="R517" t="s">
        <v>76</v>
      </c>
      <c r="S517" t="s">
        <v>77</v>
      </c>
      <c r="T517" t="s">
        <v>61</v>
      </c>
      <c r="U517" t="s">
        <v>1482</v>
      </c>
      <c r="V517" t="s">
        <v>72</v>
      </c>
      <c r="W517" t="s">
        <v>62</v>
      </c>
      <c r="X517" t="s">
        <v>73</v>
      </c>
      <c r="Y517" t="s">
        <v>3187</v>
      </c>
      <c r="Z517" t="s">
        <v>3258</v>
      </c>
      <c r="AA517">
        <v>1</v>
      </c>
      <c r="AB517">
        <v>0</v>
      </c>
      <c r="AC517">
        <v>0</v>
      </c>
      <c r="AD517">
        <v>0</v>
      </c>
      <c r="AE517">
        <v>1</v>
      </c>
      <c r="AF517">
        <v>0</v>
      </c>
      <c r="AG517">
        <v>0</v>
      </c>
      <c r="AH517" t="s">
        <v>77</v>
      </c>
      <c r="AI517" t="s">
        <v>76</v>
      </c>
    </row>
    <row r="518" spans="1:35">
      <c r="A518" t="s">
        <v>1454</v>
      </c>
      <c r="B518" t="s">
        <v>1455</v>
      </c>
      <c r="C518" t="s">
        <v>51</v>
      </c>
      <c r="D518" t="s">
        <v>51</v>
      </c>
      <c r="E518" t="s">
        <v>1484</v>
      </c>
      <c r="F518" t="s">
        <v>2896</v>
      </c>
      <c r="G518" t="s">
        <v>1486</v>
      </c>
      <c r="H518">
        <v>2</v>
      </c>
      <c r="I518" t="s">
        <v>1487</v>
      </c>
      <c r="J518" t="s">
        <v>1460</v>
      </c>
      <c r="K518" t="s">
        <v>2898</v>
      </c>
      <c r="L518" t="s">
        <v>1489</v>
      </c>
      <c r="M518" t="s">
        <v>1466</v>
      </c>
      <c r="N518" t="s">
        <v>1492</v>
      </c>
      <c r="O518" t="s">
        <v>62</v>
      </c>
      <c r="P518" t="s">
        <v>61</v>
      </c>
      <c r="Q518" t="s">
        <v>62</v>
      </c>
      <c r="R518" t="s">
        <v>76</v>
      </c>
      <c r="S518" t="s">
        <v>77</v>
      </c>
      <c r="T518" t="s">
        <v>61</v>
      </c>
      <c r="U518" t="s">
        <v>1493</v>
      </c>
      <c r="V518" t="s">
        <v>72</v>
      </c>
      <c r="W518" t="s">
        <v>62</v>
      </c>
      <c r="X518" t="s">
        <v>73</v>
      </c>
      <c r="Y518" t="s">
        <v>3187</v>
      </c>
      <c r="Z518" t="s">
        <v>3326</v>
      </c>
      <c r="AA518">
        <v>1</v>
      </c>
      <c r="AB518">
        <v>0</v>
      </c>
      <c r="AC518">
        <v>0</v>
      </c>
      <c r="AD518">
        <v>0</v>
      </c>
      <c r="AE518">
        <v>1</v>
      </c>
      <c r="AF518">
        <v>0</v>
      </c>
      <c r="AG518">
        <v>0</v>
      </c>
      <c r="AH518" t="s">
        <v>77</v>
      </c>
      <c r="AI518" t="s">
        <v>76</v>
      </c>
    </row>
    <row r="519" spans="1:35">
      <c r="A519" t="s">
        <v>1454</v>
      </c>
      <c r="B519" t="s">
        <v>1455</v>
      </c>
      <c r="C519" t="s">
        <v>80</v>
      </c>
      <c r="D519" t="s">
        <v>80</v>
      </c>
      <c r="E519" t="s">
        <v>1496</v>
      </c>
      <c r="F519" t="s">
        <v>1497</v>
      </c>
      <c r="G519" t="s">
        <v>1498</v>
      </c>
      <c r="H519">
        <v>1</v>
      </c>
      <c r="I519" t="s">
        <v>1499</v>
      </c>
      <c r="J519" t="s">
        <v>1499</v>
      </c>
      <c r="K519" t="s">
        <v>2899</v>
      </c>
      <c r="L519" t="s">
        <v>1501</v>
      </c>
      <c r="M519" t="s">
        <v>1505</v>
      </c>
      <c r="N519" t="s">
        <v>1506</v>
      </c>
      <c r="O519" t="s">
        <v>61</v>
      </c>
      <c r="P519" t="s">
        <v>61</v>
      </c>
      <c r="Q519" t="s">
        <v>62</v>
      </c>
      <c r="R519" t="s">
        <v>76</v>
      </c>
      <c r="S519" t="s">
        <v>64</v>
      </c>
      <c r="T519" t="s">
        <v>62</v>
      </c>
      <c r="U519" t="s">
        <v>1508</v>
      </c>
      <c r="V519" t="s">
        <v>66</v>
      </c>
      <c r="W519" t="s">
        <v>62</v>
      </c>
      <c r="X519" t="s">
        <v>73</v>
      </c>
      <c r="Y519" t="s">
        <v>3187</v>
      </c>
      <c r="Z519" t="s">
        <v>3905</v>
      </c>
      <c r="AA519">
        <v>0</v>
      </c>
      <c r="AB519">
        <v>0</v>
      </c>
      <c r="AC519">
        <v>1</v>
      </c>
      <c r="AD519">
        <v>0</v>
      </c>
      <c r="AE519">
        <v>1</v>
      </c>
      <c r="AF519">
        <v>1</v>
      </c>
      <c r="AG519">
        <v>1</v>
      </c>
      <c r="AH519" t="s">
        <v>64</v>
      </c>
      <c r="AI519" t="s">
        <v>76</v>
      </c>
    </row>
    <row r="520" spans="1:35">
      <c r="A520" t="s">
        <v>1454</v>
      </c>
      <c r="B520" t="s">
        <v>1455</v>
      </c>
      <c r="C520" t="s">
        <v>80</v>
      </c>
      <c r="D520" t="s">
        <v>80</v>
      </c>
      <c r="E520" t="s">
        <v>1496</v>
      </c>
      <c r="F520" t="s">
        <v>1497</v>
      </c>
      <c r="G520" t="s">
        <v>1498</v>
      </c>
      <c r="H520">
        <v>1</v>
      </c>
      <c r="I520" t="s">
        <v>1499</v>
      </c>
      <c r="J520" t="s">
        <v>1499</v>
      </c>
      <c r="K520" t="s">
        <v>2899</v>
      </c>
      <c r="L520" t="s">
        <v>1501</v>
      </c>
      <c r="M520" t="s">
        <v>1505</v>
      </c>
      <c r="N520" t="s">
        <v>1506</v>
      </c>
      <c r="O520" t="s">
        <v>61</v>
      </c>
      <c r="P520" t="s">
        <v>61</v>
      </c>
      <c r="Q520" t="s">
        <v>62</v>
      </c>
      <c r="R520" t="s">
        <v>4140</v>
      </c>
      <c r="S520" t="s">
        <v>64</v>
      </c>
      <c r="T520" t="s">
        <v>62</v>
      </c>
      <c r="U520" t="s">
        <v>1508</v>
      </c>
      <c r="V520" t="s">
        <v>66</v>
      </c>
      <c r="W520" t="s">
        <v>62</v>
      </c>
      <c r="X520" t="s">
        <v>73</v>
      </c>
      <c r="Y520" t="s">
        <v>3187</v>
      </c>
      <c r="Z520" t="s">
        <v>3905</v>
      </c>
      <c r="AA520">
        <v>0</v>
      </c>
      <c r="AB520">
        <v>0</v>
      </c>
      <c r="AC520">
        <v>1</v>
      </c>
      <c r="AD520">
        <v>0</v>
      </c>
      <c r="AE520">
        <v>1</v>
      </c>
      <c r="AF520">
        <v>1</v>
      </c>
      <c r="AG520">
        <v>1</v>
      </c>
      <c r="AH520" t="s">
        <v>64</v>
      </c>
      <c r="AI520" t="s">
        <v>2729</v>
      </c>
    </row>
    <row r="521" spans="1:35">
      <c r="A521" t="s">
        <v>1454</v>
      </c>
      <c r="B521" t="s">
        <v>1455</v>
      </c>
      <c r="C521" t="s">
        <v>80</v>
      </c>
      <c r="D521" t="s">
        <v>80</v>
      </c>
      <c r="E521" t="s">
        <v>1496</v>
      </c>
      <c r="F521" t="s">
        <v>1497</v>
      </c>
      <c r="G521" t="s">
        <v>1498</v>
      </c>
      <c r="H521">
        <v>1</v>
      </c>
      <c r="I521" t="s">
        <v>1499</v>
      </c>
      <c r="J521" t="s">
        <v>1499</v>
      </c>
      <c r="K521" t="s">
        <v>2899</v>
      </c>
      <c r="L521" t="s">
        <v>1501</v>
      </c>
      <c r="M521" t="s">
        <v>1505</v>
      </c>
      <c r="N521" t="s">
        <v>1506</v>
      </c>
      <c r="O521" t="s">
        <v>61</v>
      </c>
      <c r="P521" t="s">
        <v>61</v>
      </c>
      <c r="Q521" t="s">
        <v>62</v>
      </c>
      <c r="R521" t="s">
        <v>4133</v>
      </c>
      <c r="S521" t="s">
        <v>64</v>
      </c>
      <c r="T521" t="s">
        <v>62</v>
      </c>
      <c r="U521" t="s">
        <v>1508</v>
      </c>
      <c r="V521" t="s">
        <v>66</v>
      </c>
      <c r="W521" t="s">
        <v>62</v>
      </c>
      <c r="X521" t="s">
        <v>73</v>
      </c>
      <c r="Y521" t="s">
        <v>3187</v>
      </c>
      <c r="Z521" t="s">
        <v>3905</v>
      </c>
      <c r="AA521">
        <v>0</v>
      </c>
      <c r="AB521">
        <v>0</v>
      </c>
      <c r="AC521">
        <v>1</v>
      </c>
      <c r="AD521">
        <v>0</v>
      </c>
      <c r="AE521">
        <v>1</v>
      </c>
      <c r="AF521">
        <v>1</v>
      </c>
      <c r="AG521">
        <v>1</v>
      </c>
      <c r="AH521" t="s">
        <v>64</v>
      </c>
      <c r="AI521" t="s">
        <v>4119</v>
      </c>
    </row>
    <row r="522" spans="1:35">
      <c r="A522" t="s">
        <v>1454</v>
      </c>
      <c r="B522" t="s">
        <v>1455</v>
      </c>
      <c r="C522" t="s">
        <v>80</v>
      </c>
      <c r="D522" t="s">
        <v>80</v>
      </c>
      <c r="E522" t="s">
        <v>1496</v>
      </c>
      <c r="F522" t="s">
        <v>1497</v>
      </c>
      <c r="G522" t="s">
        <v>1498</v>
      </c>
      <c r="H522">
        <v>1</v>
      </c>
      <c r="I522" t="s">
        <v>1499</v>
      </c>
      <c r="J522" t="s">
        <v>1499</v>
      </c>
      <c r="K522" t="s">
        <v>2899</v>
      </c>
      <c r="L522" t="s">
        <v>1501</v>
      </c>
      <c r="M522" t="s">
        <v>1505</v>
      </c>
      <c r="N522" t="s">
        <v>1506</v>
      </c>
      <c r="O522" t="s">
        <v>61</v>
      </c>
      <c r="P522" t="s">
        <v>61</v>
      </c>
      <c r="Q522" t="s">
        <v>62</v>
      </c>
      <c r="R522" t="s">
        <v>4139</v>
      </c>
      <c r="S522" t="s">
        <v>64</v>
      </c>
      <c r="T522" t="s">
        <v>62</v>
      </c>
      <c r="U522" t="s">
        <v>1508</v>
      </c>
      <c r="V522" t="s">
        <v>66</v>
      </c>
      <c r="W522" t="s">
        <v>62</v>
      </c>
      <c r="X522" t="s">
        <v>73</v>
      </c>
      <c r="Y522" t="s">
        <v>3187</v>
      </c>
      <c r="Z522" t="s">
        <v>3905</v>
      </c>
      <c r="AA522">
        <v>0</v>
      </c>
      <c r="AB522">
        <v>0</v>
      </c>
      <c r="AC522">
        <v>1</v>
      </c>
      <c r="AD522">
        <v>0</v>
      </c>
      <c r="AE522">
        <v>1</v>
      </c>
      <c r="AF522">
        <v>1</v>
      </c>
      <c r="AG522">
        <v>1</v>
      </c>
      <c r="AH522" t="s">
        <v>64</v>
      </c>
      <c r="AI522" t="s">
        <v>4121</v>
      </c>
    </row>
    <row r="523" spans="1:35">
      <c r="A523" t="s">
        <v>1454</v>
      </c>
      <c r="B523" t="s">
        <v>1455</v>
      </c>
      <c r="C523" t="s">
        <v>80</v>
      </c>
      <c r="D523" t="s">
        <v>80</v>
      </c>
      <c r="E523" t="s">
        <v>1496</v>
      </c>
      <c r="F523" t="s">
        <v>1497</v>
      </c>
      <c r="G523" t="s">
        <v>1498</v>
      </c>
      <c r="H523">
        <v>1</v>
      </c>
      <c r="I523" t="s">
        <v>1499</v>
      </c>
      <c r="J523" t="s">
        <v>1499</v>
      </c>
      <c r="K523" t="s">
        <v>2899</v>
      </c>
      <c r="L523" t="s">
        <v>1501</v>
      </c>
      <c r="M523" t="s">
        <v>1505</v>
      </c>
      <c r="N523" t="s">
        <v>1506</v>
      </c>
      <c r="O523" t="s">
        <v>61</v>
      </c>
      <c r="P523" t="s">
        <v>61</v>
      </c>
      <c r="Q523" t="s">
        <v>62</v>
      </c>
      <c r="R523" t="s">
        <v>4135</v>
      </c>
      <c r="S523" t="s">
        <v>64</v>
      </c>
      <c r="T523" t="s">
        <v>62</v>
      </c>
      <c r="U523" t="s">
        <v>1508</v>
      </c>
      <c r="V523" t="s">
        <v>66</v>
      </c>
      <c r="W523" t="s">
        <v>62</v>
      </c>
      <c r="X523" t="s">
        <v>73</v>
      </c>
      <c r="Y523" t="s">
        <v>3187</v>
      </c>
      <c r="Z523" t="s">
        <v>3905</v>
      </c>
      <c r="AA523">
        <v>0</v>
      </c>
      <c r="AB523">
        <v>0</v>
      </c>
      <c r="AC523">
        <v>1</v>
      </c>
      <c r="AD523">
        <v>0</v>
      </c>
      <c r="AE523">
        <v>1</v>
      </c>
      <c r="AF523">
        <v>1</v>
      </c>
      <c r="AG523">
        <v>1</v>
      </c>
      <c r="AH523" t="s">
        <v>64</v>
      </c>
      <c r="AI523" t="s">
        <v>4123</v>
      </c>
    </row>
    <row r="524" spans="1:35">
      <c r="A524" t="s">
        <v>1454</v>
      </c>
      <c r="B524" t="s">
        <v>1455</v>
      </c>
      <c r="C524" t="s">
        <v>80</v>
      </c>
      <c r="D524" t="s">
        <v>80</v>
      </c>
      <c r="E524" t="s">
        <v>1496</v>
      </c>
      <c r="F524" t="s">
        <v>1497</v>
      </c>
      <c r="G524" t="s">
        <v>1498</v>
      </c>
      <c r="H524">
        <v>1</v>
      </c>
      <c r="I524" t="s">
        <v>1499</v>
      </c>
      <c r="J524" t="s">
        <v>1499</v>
      </c>
      <c r="K524" t="s">
        <v>2899</v>
      </c>
      <c r="L524" t="s">
        <v>1501</v>
      </c>
      <c r="M524" t="s">
        <v>1505</v>
      </c>
      <c r="N524" t="s">
        <v>1506</v>
      </c>
      <c r="O524" t="s">
        <v>61</v>
      </c>
      <c r="P524" t="s">
        <v>61</v>
      </c>
      <c r="Q524" t="s">
        <v>62</v>
      </c>
      <c r="R524" t="s">
        <v>4134</v>
      </c>
      <c r="S524" t="s">
        <v>64</v>
      </c>
      <c r="T524" t="s">
        <v>62</v>
      </c>
      <c r="U524" t="s">
        <v>1508</v>
      </c>
      <c r="V524" t="s">
        <v>66</v>
      </c>
      <c r="W524" t="s">
        <v>62</v>
      </c>
      <c r="X524" t="s">
        <v>73</v>
      </c>
      <c r="Y524" t="s">
        <v>3187</v>
      </c>
      <c r="Z524" t="s">
        <v>3905</v>
      </c>
      <c r="AA524">
        <v>0</v>
      </c>
      <c r="AB524">
        <v>0</v>
      </c>
      <c r="AC524">
        <v>1</v>
      </c>
      <c r="AD524">
        <v>0</v>
      </c>
      <c r="AE524">
        <v>1</v>
      </c>
      <c r="AF524">
        <v>1</v>
      </c>
      <c r="AG524">
        <v>1</v>
      </c>
      <c r="AH524" t="s">
        <v>64</v>
      </c>
      <c r="AI524" t="s">
        <v>4120</v>
      </c>
    </row>
    <row r="525" spans="1:35">
      <c r="A525" t="s">
        <v>1454</v>
      </c>
      <c r="B525" t="s">
        <v>1455</v>
      </c>
      <c r="C525" t="s">
        <v>51</v>
      </c>
      <c r="D525" t="s">
        <v>51</v>
      </c>
      <c r="E525" t="s">
        <v>1484</v>
      </c>
      <c r="F525" t="s">
        <v>2896</v>
      </c>
      <c r="G525" t="s">
        <v>1486</v>
      </c>
      <c r="H525">
        <v>2</v>
      </c>
      <c r="I525" t="s">
        <v>1487</v>
      </c>
      <c r="J525" t="s">
        <v>1512</v>
      </c>
      <c r="K525" t="s">
        <v>2898</v>
      </c>
      <c r="L525" t="s">
        <v>1489</v>
      </c>
      <c r="M525" t="s">
        <v>1516</v>
      </c>
      <c r="N525" t="s">
        <v>1517</v>
      </c>
      <c r="O525" t="s">
        <v>61</v>
      </c>
      <c r="P525" t="s">
        <v>61</v>
      </c>
      <c r="Q525" t="s">
        <v>62</v>
      </c>
      <c r="R525" t="s">
        <v>76</v>
      </c>
      <c r="S525" t="s">
        <v>64</v>
      </c>
      <c r="T525" t="s">
        <v>62</v>
      </c>
      <c r="U525" t="s">
        <v>1519</v>
      </c>
      <c r="V525" t="s">
        <v>66</v>
      </c>
      <c r="W525" t="s">
        <v>61</v>
      </c>
      <c r="X525" t="s">
        <v>506</v>
      </c>
      <c r="Y525" t="s">
        <v>3187</v>
      </c>
      <c r="Z525" t="s">
        <v>3327</v>
      </c>
      <c r="AA525">
        <v>0</v>
      </c>
      <c r="AB525">
        <v>0</v>
      </c>
      <c r="AC525">
        <v>1</v>
      </c>
      <c r="AD525">
        <v>0</v>
      </c>
      <c r="AE525">
        <v>1</v>
      </c>
      <c r="AF525">
        <v>1</v>
      </c>
      <c r="AG525">
        <v>1</v>
      </c>
      <c r="AH525" t="s">
        <v>64</v>
      </c>
      <c r="AI525" t="s">
        <v>76</v>
      </c>
    </row>
    <row r="526" spans="1:35">
      <c r="A526" t="s">
        <v>1454</v>
      </c>
      <c r="B526" t="s">
        <v>1455</v>
      </c>
      <c r="C526" t="s">
        <v>51</v>
      </c>
      <c r="D526" t="s">
        <v>51</v>
      </c>
      <c r="E526" t="s">
        <v>1484</v>
      </c>
      <c r="F526" t="s">
        <v>2896</v>
      </c>
      <c r="G526" t="s">
        <v>1486</v>
      </c>
      <c r="H526">
        <v>2</v>
      </c>
      <c r="I526" t="s">
        <v>1487</v>
      </c>
      <c r="J526" t="s">
        <v>1512</v>
      </c>
      <c r="K526" t="s">
        <v>2898</v>
      </c>
      <c r="L526" t="s">
        <v>1489</v>
      </c>
      <c r="M526" t="s">
        <v>1516</v>
      </c>
      <c r="N526" t="s">
        <v>1517</v>
      </c>
      <c r="O526" t="s">
        <v>61</v>
      </c>
      <c r="P526" t="s">
        <v>61</v>
      </c>
      <c r="Q526" t="s">
        <v>62</v>
      </c>
      <c r="R526" t="s">
        <v>4133</v>
      </c>
      <c r="S526" t="s">
        <v>64</v>
      </c>
      <c r="T526" t="s">
        <v>62</v>
      </c>
      <c r="U526" t="s">
        <v>1519</v>
      </c>
      <c r="V526" t="s">
        <v>66</v>
      </c>
      <c r="W526" t="s">
        <v>61</v>
      </c>
      <c r="X526" t="s">
        <v>506</v>
      </c>
      <c r="Y526" t="s">
        <v>3187</v>
      </c>
      <c r="Z526" t="s">
        <v>3327</v>
      </c>
      <c r="AA526">
        <v>0</v>
      </c>
      <c r="AB526">
        <v>0</v>
      </c>
      <c r="AC526">
        <v>1</v>
      </c>
      <c r="AD526">
        <v>0</v>
      </c>
      <c r="AE526">
        <v>1</v>
      </c>
      <c r="AF526">
        <v>1</v>
      </c>
      <c r="AG526">
        <v>1</v>
      </c>
      <c r="AH526" t="s">
        <v>64</v>
      </c>
      <c r="AI526" t="s">
        <v>4119</v>
      </c>
    </row>
    <row r="527" spans="1:35">
      <c r="A527" t="s">
        <v>1454</v>
      </c>
      <c r="B527" t="s">
        <v>1455</v>
      </c>
      <c r="C527" t="s">
        <v>51</v>
      </c>
      <c r="D527" t="s">
        <v>51</v>
      </c>
      <c r="E527" t="s">
        <v>1484</v>
      </c>
      <c r="F527" t="s">
        <v>2896</v>
      </c>
      <c r="G527" t="s">
        <v>1486</v>
      </c>
      <c r="H527">
        <v>2</v>
      </c>
      <c r="I527" t="s">
        <v>1487</v>
      </c>
      <c r="J527" t="s">
        <v>1512</v>
      </c>
      <c r="K527" t="s">
        <v>2898</v>
      </c>
      <c r="L527" t="s">
        <v>1489</v>
      </c>
      <c r="M527" t="s">
        <v>1516</v>
      </c>
      <c r="N527" t="s">
        <v>1517</v>
      </c>
      <c r="O527" t="s">
        <v>61</v>
      </c>
      <c r="P527" t="s">
        <v>61</v>
      </c>
      <c r="Q527" t="s">
        <v>62</v>
      </c>
      <c r="R527" t="s">
        <v>4135</v>
      </c>
      <c r="S527" t="s">
        <v>64</v>
      </c>
      <c r="T527" t="s">
        <v>62</v>
      </c>
      <c r="U527" t="s">
        <v>1519</v>
      </c>
      <c r="V527" t="s">
        <v>66</v>
      </c>
      <c r="W527" t="s">
        <v>61</v>
      </c>
      <c r="X527" t="s">
        <v>506</v>
      </c>
      <c r="Y527" t="s">
        <v>3187</v>
      </c>
      <c r="Z527" t="s">
        <v>3327</v>
      </c>
      <c r="AA527">
        <v>0</v>
      </c>
      <c r="AB527">
        <v>0</v>
      </c>
      <c r="AC527">
        <v>1</v>
      </c>
      <c r="AD527">
        <v>0</v>
      </c>
      <c r="AE527">
        <v>1</v>
      </c>
      <c r="AF527">
        <v>1</v>
      </c>
      <c r="AG527">
        <v>1</v>
      </c>
      <c r="AH527" t="s">
        <v>64</v>
      </c>
      <c r="AI527" t="s">
        <v>4123</v>
      </c>
    </row>
    <row r="528" spans="1:35">
      <c r="A528" t="s">
        <v>1454</v>
      </c>
      <c r="B528" t="s">
        <v>1455</v>
      </c>
      <c r="C528" t="s">
        <v>51</v>
      </c>
      <c r="D528" t="s">
        <v>51</v>
      </c>
      <c r="E528" t="s">
        <v>1484</v>
      </c>
      <c r="F528" t="s">
        <v>2896</v>
      </c>
      <c r="G528" t="s">
        <v>1486</v>
      </c>
      <c r="H528">
        <v>2</v>
      </c>
      <c r="I528" t="s">
        <v>1487</v>
      </c>
      <c r="J528" t="s">
        <v>1512</v>
      </c>
      <c r="K528" t="s">
        <v>2898</v>
      </c>
      <c r="L528" t="s">
        <v>1489</v>
      </c>
      <c r="M528" t="s">
        <v>1516</v>
      </c>
      <c r="N528" t="s">
        <v>1517</v>
      </c>
      <c r="O528" t="s">
        <v>61</v>
      </c>
      <c r="P528" t="s">
        <v>61</v>
      </c>
      <c r="Q528" t="s">
        <v>62</v>
      </c>
      <c r="R528" t="s">
        <v>4137</v>
      </c>
      <c r="S528" t="s">
        <v>64</v>
      </c>
      <c r="T528" t="s">
        <v>62</v>
      </c>
      <c r="U528" t="s">
        <v>1519</v>
      </c>
      <c r="V528" t="s">
        <v>66</v>
      </c>
      <c r="W528" t="s">
        <v>61</v>
      </c>
      <c r="X528" t="s">
        <v>506</v>
      </c>
      <c r="Y528" t="s">
        <v>3187</v>
      </c>
      <c r="Z528" t="s">
        <v>3327</v>
      </c>
      <c r="AA528">
        <v>0</v>
      </c>
      <c r="AB528">
        <v>0</v>
      </c>
      <c r="AC528">
        <v>1</v>
      </c>
      <c r="AD528">
        <v>0</v>
      </c>
      <c r="AE528">
        <v>1</v>
      </c>
      <c r="AF528">
        <v>1</v>
      </c>
      <c r="AG528">
        <v>1</v>
      </c>
      <c r="AH528" t="s">
        <v>64</v>
      </c>
      <c r="AI528" t="s">
        <v>4022</v>
      </c>
    </row>
    <row r="529" spans="1:35">
      <c r="A529" t="s">
        <v>1454</v>
      </c>
      <c r="B529" t="s">
        <v>1455</v>
      </c>
      <c r="C529" t="s">
        <v>51</v>
      </c>
      <c r="D529" t="s">
        <v>51</v>
      </c>
      <c r="E529" t="s">
        <v>1484</v>
      </c>
      <c r="F529" t="s">
        <v>2896</v>
      </c>
      <c r="G529" t="s">
        <v>1486</v>
      </c>
      <c r="H529">
        <v>2</v>
      </c>
      <c r="I529" t="s">
        <v>1487</v>
      </c>
      <c r="J529" t="s">
        <v>1512</v>
      </c>
      <c r="K529" t="s">
        <v>2898</v>
      </c>
      <c r="L529" t="s">
        <v>1489</v>
      </c>
      <c r="M529" t="s">
        <v>1516</v>
      </c>
      <c r="N529" t="s">
        <v>1517</v>
      </c>
      <c r="O529" t="s">
        <v>61</v>
      </c>
      <c r="P529" t="s">
        <v>61</v>
      </c>
      <c r="Q529" t="s">
        <v>62</v>
      </c>
      <c r="R529" t="s">
        <v>4134</v>
      </c>
      <c r="S529" t="s">
        <v>64</v>
      </c>
      <c r="T529" t="s">
        <v>62</v>
      </c>
      <c r="U529" t="s">
        <v>1519</v>
      </c>
      <c r="V529" t="s">
        <v>66</v>
      </c>
      <c r="W529" t="s">
        <v>61</v>
      </c>
      <c r="X529" t="s">
        <v>506</v>
      </c>
      <c r="Y529" t="s">
        <v>3187</v>
      </c>
      <c r="Z529" t="s">
        <v>3327</v>
      </c>
      <c r="AA529">
        <v>0</v>
      </c>
      <c r="AB529">
        <v>0</v>
      </c>
      <c r="AC529">
        <v>1</v>
      </c>
      <c r="AD529">
        <v>0</v>
      </c>
      <c r="AE529">
        <v>1</v>
      </c>
      <c r="AF529">
        <v>1</v>
      </c>
      <c r="AG529">
        <v>1</v>
      </c>
      <c r="AH529" t="s">
        <v>64</v>
      </c>
      <c r="AI529" t="s">
        <v>4120</v>
      </c>
    </row>
    <row r="530" spans="1:35">
      <c r="A530" t="s">
        <v>1454</v>
      </c>
      <c r="B530" t="s">
        <v>1455</v>
      </c>
      <c r="C530" t="s">
        <v>80</v>
      </c>
      <c r="D530" t="s">
        <v>80</v>
      </c>
      <c r="E530" t="s">
        <v>1522</v>
      </c>
      <c r="F530" t="s">
        <v>1523</v>
      </c>
      <c r="G530" t="s">
        <v>1524</v>
      </c>
      <c r="H530">
        <v>4</v>
      </c>
      <c r="I530" t="s">
        <v>1525</v>
      </c>
      <c r="J530" t="s">
        <v>1526</v>
      </c>
      <c r="K530" t="s">
        <v>2906</v>
      </c>
      <c r="L530" t="s">
        <v>1528</v>
      </c>
      <c r="M530" t="s">
        <v>1531</v>
      </c>
      <c r="N530" t="s">
        <v>1532</v>
      </c>
      <c r="O530" t="s">
        <v>62</v>
      </c>
      <c r="P530" t="s">
        <v>61</v>
      </c>
      <c r="Q530" t="s">
        <v>62</v>
      </c>
      <c r="R530" t="s">
        <v>76</v>
      </c>
      <c r="S530" t="s">
        <v>77</v>
      </c>
      <c r="T530" t="s">
        <v>61</v>
      </c>
      <c r="U530" t="s">
        <v>1368</v>
      </c>
      <c r="V530" t="s">
        <v>72</v>
      </c>
      <c r="W530" t="s">
        <v>62</v>
      </c>
      <c r="X530" t="s">
        <v>73</v>
      </c>
      <c r="Y530" t="s">
        <v>3187</v>
      </c>
      <c r="Z530" t="s">
        <v>3466</v>
      </c>
      <c r="AA530">
        <v>1</v>
      </c>
      <c r="AB530">
        <v>0</v>
      </c>
      <c r="AC530">
        <v>0</v>
      </c>
      <c r="AD530">
        <v>0</v>
      </c>
      <c r="AE530">
        <v>1</v>
      </c>
      <c r="AF530">
        <v>0</v>
      </c>
      <c r="AG530">
        <v>0</v>
      </c>
      <c r="AH530" t="s">
        <v>77</v>
      </c>
      <c r="AI530" t="s">
        <v>76</v>
      </c>
    </row>
    <row r="531" spans="1:35">
      <c r="A531" t="s">
        <v>1454</v>
      </c>
      <c r="B531" t="s">
        <v>1455</v>
      </c>
      <c r="C531" t="s">
        <v>80</v>
      </c>
      <c r="D531" t="s">
        <v>80</v>
      </c>
      <c r="E531" t="s">
        <v>1522</v>
      </c>
      <c r="F531" t="s">
        <v>1523</v>
      </c>
      <c r="G531" t="s">
        <v>1524</v>
      </c>
      <c r="H531">
        <v>4</v>
      </c>
      <c r="I531" t="s">
        <v>1525</v>
      </c>
      <c r="J531" t="s">
        <v>1537</v>
      </c>
      <c r="K531" t="s">
        <v>2906</v>
      </c>
      <c r="L531" t="s">
        <v>1528</v>
      </c>
      <c r="M531" t="s">
        <v>1538</v>
      </c>
      <c r="N531" t="s">
        <v>1539</v>
      </c>
      <c r="O531" t="s">
        <v>62</v>
      </c>
      <c r="P531" t="s">
        <v>61</v>
      </c>
      <c r="Q531" t="s">
        <v>62</v>
      </c>
      <c r="R531" t="s">
        <v>76</v>
      </c>
      <c r="S531" t="s">
        <v>77</v>
      </c>
      <c r="T531" t="s">
        <v>61</v>
      </c>
      <c r="U531" t="s">
        <v>1368</v>
      </c>
      <c r="V531" t="s">
        <v>72</v>
      </c>
      <c r="W531" t="s">
        <v>62</v>
      </c>
      <c r="X531" t="s">
        <v>73</v>
      </c>
      <c r="Y531" t="s">
        <v>3187</v>
      </c>
      <c r="Z531" t="s">
        <v>3470</v>
      </c>
      <c r="AA531">
        <v>1</v>
      </c>
      <c r="AB531">
        <v>0</v>
      </c>
      <c r="AC531">
        <v>0</v>
      </c>
      <c r="AD531">
        <v>0</v>
      </c>
      <c r="AE531">
        <v>1</v>
      </c>
      <c r="AF531">
        <v>0</v>
      </c>
      <c r="AG531">
        <v>0</v>
      </c>
      <c r="AH531" t="s">
        <v>77</v>
      </c>
      <c r="AI531" t="s">
        <v>76</v>
      </c>
    </row>
    <row r="532" spans="1:35">
      <c r="A532" t="s">
        <v>1454</v>
      </c>
      <c r="B532" t="s">
        <v>1455</v>
      </c>
      <c r="C532" t="s">
        <v>80</v>
      </c>
      <c r="D532" t="s">
        <v>80</v>
      </c>
      <c r="E532" t="s">
        <v>1522</v>
      </c>
      <c r="F532" t="s">
        <v>1523</v>
      </c>
      <c r="G532" t="s">
        <v>1524</v>
      </c>
      <c r="H532">
        <v>4</v>
      </c>
      <c r="I532" t="s">
        <v>1525</v>
      </c>
      <c r="J532" t="s">
        <v>1545</v>
      </c>
      <c r="K532" t="s">
        <v>2906</v>
      </c>
      <c r="L532" t="s">
        <v>1528</v>
      </c>
      <c r="M532" t="s">
        <v>1548</v>
      </c>
      <c r="N532" t="s">
        <v>1549</v>
      </c>
      <c r="O532" t="s">
        <v>62</v>
      </c>
      <c r="P532" t="s">
        <v>61</v>
      </c>
      <c r="Q532" t="s">
        <v>62</v>
      </c>
      <c r="R532" t="s">
        <v>76</v>
      </c>
      <c r="S532" t="s">
        <v>77</v>
      </c>
      <c r="T532" t="s">
        <v>61</v>
      </c>
      <c r="U532" t="s">
        <v>1550</v>
      </c>
      <c r="V532" t="s">
        <v>72</v>
      </c>
      <c r="W532" t="s">
        <v>62</v>
      </c>
      <c r="X532" t="s">
        <v>73</v>
      </c>
      <c r="Y532" t="s">
        <v>3187</v>
      </c>
      <c r="Z532" t="s">
        <v>3467</v>
      </c>
      <c r="AA532">
        <v>1</v>
      </c>
      <c r="AB532">
        <v>0</v>
      </c>
      <c r="AC532">
        <v>0</v>
      </c>
      <c r="AD532">
        <v>0</v>
      </c>
      <c r="AE532">
        <v>1</v>
      </c>
      <c r="AF532">
        <v>0</v>
      </c>
      <c r="AG532">
        <v>0</v>
      </c>
      <c r="AH532" t="s">
        <v>77</v>
      </c>
      <c r="AI532" t="s">
        <v>76</v>
      </c>
    </row>
    <row r="533" spans="1:35">
      <c r="A533" t="s">
        <v>1454</v>
      </c>
      <c r="B533" t="s">
        <v>1455</v>
      </c>
      <c r="C533" t="s">
        <v>80</v>
      </c>
      <c r="D533" t="s">
        <v>80</v>
      </c>
      <c r="E533" t="s">
        <v>1522</v>
      </c>
      <c r="F533" t="s">
        <v>1523</v>
      </c>
      <c r="G533" t="s">
        <v>1524</v>
      </c>
      <c r="H533">
        <v>4</v>
      </c>
      <c r="I533" t="s">
        <v>1525</v>
      </c>
      <c r="J533" t="s">
        <v>1545</v>
      </c>
      <c r="K533" t="s">
        <v>2906</v>
      </c>
      <c r="L533" t="s">
        <v>1528</v>
      </c>
      <c r="M533" t="s">
        <v>1548</v>
      </c>
      <c r="N533" t="s">
        <v>1549</v>
      </c>
      <c r="O533" t="s">
        <v>62</v>
      </c>
      <c r="P533" t="s">
        <v>61</v>
      </c>
      <c r="Q533" t="s">
        <v>62</v>
      </c>
      <c r="R533" t="s">
        <v>4140</v>
      </c>
      <c r="S533" t="s">
        <v>77</v>
      </c>
      <c r="T533" t="s">
        <v>61</v>
      </c>
      <c r="U533" t="s">
        <v>1550</v>
      </c>
      <c r="V533" t="s">
        <v>72</v>
      </c>
      <c r="W533" t="s">
        <v>62</v>
      </c>
      <c r="X533" t="s">
        <v>73</v>
      </c>
      <c r="Y533" t="s">
        <v>3187</v>
      </c>
      <c r="Z533" t="s">
        <v>3467</v>
      </c>
      <c r="AA533">
        <v>1</v>
      </c>
      <c r="AB533">
        <v>0</v>
      </c>
      <c r="AC533">
        <v>0</v>
      </c>
      <c r="AD533">
        <v>0</v>
      </c>
      <c r="AE533">
        <v>1</v>
      </c>
      <c r="AF533">
        <v>0</v>
      </c>
      <c r="AG533">
        <v>0</v>
      </c>
      <c r="AH533" t="s">
        <v>77</v>
      </c>
      <c r="AI533" t="s">
        <v>2729</v>
      </c>
    </row>
    <row r="534" spans="1:35">
      <c r="A534" t="s">
        <v>1454</v>
      </c>
      <c r="B534" t="s">
        <v>1455</v>
      </c>
      <c r="C534" t="s">
        <v>80</v>
      </c>
      <c r="D534" t="s">
        <v>80</v>
      </c>
      <c r="E534" t="s">
        <v>1522</v>
      </c>
      <c r="F534" t="s">
        <v>1523</v>
      </c>
      <c r="G534" t="s">
        <v>1524</v>
      </c>
      <c r="H534">
        <v>4</v>
      </c>
      <c r="I534" t="s">
        <v>1525</v>
      </c>
      <c r="J534" t="s">
        <v>1553</v>
      </c>
      <c r="K534" t="s">
        <v>2906</v>
      </c>
      <c r="L534" t="s">
        <v>1528</v>
      </c>
      <c r="M534" t="s">
        <v>247</v>
      </c>
      <c r="N534" t="s">
        <v>1555</v>
      </c>
      <c r="O534" t="s">
        <v>62</v>
      </c>
      <c r="P534" t="s">
        <v>61</v>
      </c>
      <c r="Q534" t="s">
        <v>62</v>
      </c>
      <c r="R534" t="s">
        <v>76</v>
      </c>
      <c r="S534" t="s">
        <v>77</v>
      </c>
      <c r="T534" t="s">
        <v>61</v>
      </c>
      <c r="U534" t="s">
        <v>1368</v>
      </c>
      <c r="V534" t="s">
        <v>72</v>
      </c>
      <c r="W534" t="s">
        <v>62</v>
      </c>
      <c r="X534" t="s">
        <v>73</v>
      </c>
      <c r="Y534" t="s">
        <v>3187</v>
      </c>
      <c r="Z534" t="s">
        <v>3468</v>
      </c>
      <c r="AA534">
        <v>1</v>
      </c>
      <c r="AB534">
        <v>0</v>
      </c>
      <c r="AC534">
        <v>0</v>
      </c>
      <c r="AD534">
        <v>0</v>
      </c>
      <c r="AE534">
        <v>1</v>
      </c>
      <c r="AF534">
        <v>0</v>
      </c>
      <c r="AG534">
        <v>0</v>
      </c>
      <c r="AH534" t="s">
        <v>77</v>
      </c>
      <c r="AI534" t="s">
        <v>76</v>
      </c>
    </row>
    <row r="535" spans="1:35">
      <c r="A535" t="s">
        <v>1454</v>
      </c>
      <c r="B535" t="s">
        <v>1455</v>
      </c>
      <c r="C535" t="s">
        <v>114</v>
      </c>
      <c r="D535" t="s">
        <v>2694</v>
      </c>
      <c r="E535" t="s">
        <v>1557</v>
      </c>
      <c r="F535" t="s">
        <v>1558</v>
      </c>
      <c r="G535" t="s">
        <v>1559</v>
      </c>
      <c r="H535">
        <v>4</v>
      </c>
      <c r="I535" t="s">
        <v>1560</v>
      </c>
      <c r="J535" t="s">
        <v>1561</v>
      </c>
      <c r="K535" t="s">
        <v>2911</v>
      </c>
      <c r="L535" t="s">
        <v>1563</v>
      </c>
      <c r="M535" t="s">
        <v>447</v>
      </c>
      <c r="N535" t="s">
        <v>1565</v>
      </c>
      <c r="O535" t="s">
        <v>62</v>
      </c>
      <c r="P535" t="s">
        <v>61</v>
      </c>
      <c r="Q535" t="s">
        <v>62</v>
      </c>
      <c r="R535" t="s">
        <v>76</v>
      </c>
      <c r="S535" t="s">
        <v>77</v>
      </c>
      <c r="T535" t="s">
        <v>61</v>
      </c>
      <c r="U535" t="s">
        <v>1368</v>
      </c>
      <c r="V535" t="s">
        <v>72</v>
      </c>
      <c r="W535" t="s">
        <v>62</v>
      </c>
      <c r="X535" t="s">
        <v>73</v>
      </c>
      <c r="Y535" t="s">
        <v>3187</v>
      </c>
      <c r="Z535" t="s">
        <v>3935</v>
      </c>
      <c r="AA535">
        <v>1</v>
      </c>
      <c r="AB535">
        <v>0</v>
      </c>
      <c r="AC535">
        <v>0</v>
      </c>
      <c r="AD535">
        <v>0</v>
      </c>
      <c r="AE535">
        <v>1</v>
      </c>
      <c r="AF535">
        <v>0</v>
      </c>
      <c r="AG535">
        <v>0</v>
      </c>
      <c r="AH535" t="s">
        <v>77</v>
      </c>
      <c r="AI535" t="s">
        <v>76</v>
      </c>
    </row>
    <row r="536" spans="1:35">
      <c r="A536" t="s">
        <v>1454</v>
      </c>
      <c r="B536" t="s">
        <v>1455</v>
      </c>
      <c r="C536" t="s">
        <v>114</v>
      </c>
      <c r="D536" t="s">
        <v>2694</v>
      </c>
      <c r="E536" t="s">
        <v>1557</v>
      </c>
      <c r="F536" t="s">
        <v>1558</v>
      </c>
      <c r="G536" t="s">
        <v>1559</v>
      </c>
      <c r="H536">
        <v>4</v>
      </c>
      <c r="I536" t="s">
        <v>1560</v>
      </c>
      <c r="J536" t="s">
        <v>1567</v>
      </c>
      <c r="K536" t="s">
        <v>2911</v>
      </c>
      <c r="L536" t="s">
        <v>1563</v>
      </c>
      <c r="M536" t="s">
        <v>233</v>
      </c>
      <c r="N536" t="s">
        <v>1570</v>
      </c>
      <c r="O536" t="s">
        <v>61</v>
      </c>
      <c r="P536" t="s">
        <v>61</v>
      </c>
      <c r="Q536" t="s">
        <v>62</v>
      </c>
      <c r="R536" t="s">
        <v>76</v>
      </c>
      <c r="S536" t="s">
        <v>64</v>
      </c>
      <c r="T536" t="s">
        <v>62</v>
      </c>
      <c r="U536" t="s">
        <v>1572</v>
      </c>
      <c r="V536" t="s">
        <v>66</v>
      </c>
      <c r="W536" t="s">
        <v>62</v>
      </c>
      <c r="X536" t="s">
        <v>73</v>
      </c>
      <c r="Y536" t="s">
        <v>3187</v>
      </c>
      <c r="Z536" t="s">
        <v>3936</v>
      </c>
      <c r="AA536">
        <v>0</v>
      </c>
      <c r="AB536">
        <v>0</v>
      </c>
      <c r="AC536">
        <v>1</v>
      </c>
      <c r="AD536">
        <v>0</v>
      </c>
      <c r="AE536">
        <v>1</v>
      </c>
      <c r="AF536">
        <v>1</v>
      </c>
      <c r="AG536">
        <v>1</v>
      </c>
      <c r="AH536" t="s">
        <v>64</v>
      </c>
      <c r="AI536" t="s">
        <v>76</v>
      </c>
    </row>
    <row r="537" spans="1:35">
      <c r="A537" t="s">
        <v>1454</v>
      </c>
      <c r="B537" t="s">
        <v>1455</v>
      </c>
      <c r="C537" t="s">
        <v>114</v>
      </c>
      <c r="D537" t="s">
        <v>2694</v>
      </c>
      <c r="E537" t="s">
        <v>1557</v>
      </c>
      <c r="F537" t="s">
        <v>1558</v>
      </c>
      <c r="G537" t="s">
        <v>1559</v>
      </c>
      <c r="H537">
        <v>4</v>
      </c>
      <c r="I537" t="s">
        <v>1560</v>
      </c>
      <c r="J537" t="s">
        <v>1567</v>
      </c>
      <c r="K537" t="s">
        <v>2911</v>
      </c>
      <c r="L537" t="s">
        <v>1563</v>
      </c>
      <c r="M537" t="s">
        <v>233</v>
      </c>
      <c r="N537" t="s">
        <v>1570</v>
      </c>
      <c r="O537" t="s">
        <v>61</v>
      </c>
      <c r="P537" t="s">
        <v>61</v>
      </c>
      <c r="Q537" t="s">
        <v>62</v>
      </c>
      <c r="R537" t="s">
        <v>4136</v>
      </c>
      <c r="S537" t="s">
        <v>64</v>
      </c>
      <c r="T537" t="s">
        <v>62</v>
      </c>
      <c r="U537" t="s">
        <v>1572</v>
      </c>
      <c r="V537" t="s">
        <v>66</v>
      </c>
      <c r="W537" t="s">
        <v>62</v>
      </c>
      <c r="X537" t="s">
        <v>73</v>
      </c>
      <c r="Y537" t="s">
        <v>3187</v>
      </c>
      <c r="Z537" t="s">
        <v>3936</v>
      </c>
      <c r="AA537">
        <v>0</v>
      </c>
      <c r="AB537">
        <v>0</v>
      </c>
      <c r="AC537">
        <v>1</v>
      </c>
      <c r="AD537">
        <v>0</v>
      </c>
      <c r="AE537">
        <v>1</v>
      </c>
      <c r="AF537">
        <v>1</v>
      </c>
      <c r="AG537">
        <v>1</v>
      </c>
      <c r="AH537" t="s">
        <v>64</v>
      </c>
      <c r="AI537" t="s">
        <v>2417</v>
      </c>
    </row>
    <row r="538" spans="1:35">
      <c r="A538" t="s">
        <v>1454</v>
      </c>
      <c r="B538" t="s">
        <v>1455</v>
      </c>
      <c r="C538" t="s">
        <v>114</v>
      </c>
      <c r="D538" t="s">
        <v>2694</v>
      </c>
      <c r="E538" t="s">
        <v>1557</v>
      </c>
      <c r="F538" t="s">
        <v>1558</v>
      </c>
      <c r="G538" t="s">
        <v>1559</v>
      </c>
      <c r="H538">
        <v>4</v>
      </c>
      <c r="I538" t="s">
        <v>1560</v>
      </c>
      <c r="J538" t="s">
        <v>1567</v>
      </c>
      <c r="K538" t="s">
        <v>2911</v>
      </c>
      <c r="L538" t="s">
        <v>1563</v>
      </c>
      <c r="M538" t="s">
        <v>233</v>
      </c>
      <c r="N538" t="s">
        <v>1570</v>
      </c>
      <c r="O538" t="s">
        <v>61</v>
      </c>
      <c r="P538" t="s">
        <v>61</v>
      </c>
      <c r="Q538" t="s">
        <v>62</v>
      </c>
      <c r="R538" t="s">
        <v>4142</v>
      </c>
      <c r="S538" t="s">
        <v>64</v>
      </c>
      <c r="T538" t="s">
        <v>62</v>
      </c>
      <c r="U538" t="s">
        <v>1572</v>
      </c>
      <c r="V538" t="s">
        <v>66</v>
      </c>
      <c r="W538" t="s">
        <v>62</v>
      </c>
      <c r="X538" t="s">
        <v>73</v>
      </c>
      <c r="Y538" t="s">
        <v>3187</v>
      </c>
      <c r="Z538" t="s">
        <v>3936</v>
      </c>
      <c r="AA538">
        <v>0</v>
      </c>
      <c r="AB538">
        <v>0</v>
      </c>
      <c r="AC538">
        <v>1</v>
      </c>
      <c r="AD538">
        <v>0</v>
      </c>
      <c r="AE538">
        <v>1</v>
      </c>
      <c r="AF538">
        <v>1</v>
      </c>
      <c r="AG538">
        <v>1</v>
      </c>
      <c r="AH538" t="s">
        <v>64</v>
      </c>
      <c r="AI538" t="s">
        <v>2688</v>
      </c>
    </row>
    <row r="539" spans="1:35">
      <c r="A539" t="s">
        <v>1454</v>
      </c>
      <c r="B539" t="s">
        <v>1455</v>
      </c>
      <c r="C539" t="s">
        <v>114</v>
      </c>
      <c r="D539" t="s">
        <v>2694</v>
      </c>
      <c r="E539" t="s">
        <v>1557</v>
      </c>
      <c r="F539" t="s">
        <v>1558</v>
      </c>
      <c r="G539" t="s">
        <v>1559</v>
      </c>
      <c r="H539">
        <v>4</v>
      </c>
      <c r="I539" t="s">
        <v>1560</v>
      </c>
      <c r="J539" t="s">
        <v>1567</v>
      </c>
      <c r="K539" t="s">
        <v>2911</v>
      </c>
      <c r="L539" t="s">
        <v>1563</v>
      </c>
      <c r="M539" t="s">
        <v>233</v>
      </c>
      <c r="N539" t="s">
        <v>1570</v>
      </c>
      <c r="O539" t="s">
        <v>61</v>
      </c>
      <c r="P539" t="s">
        <v>61</v>
      </c>
      <c r="Q539" t="s">
        <v>62</v>
      </c>
      <c r="R539" t="s">
        <v>4140</v>
      </c>
      <c r="S539" t="s">
        <v>64</v>
      </c>
      <c r="T539" t="s">
        <v>62</v>
      </c>
      <c r="U539" t="s">
        <v>1572</v>
      </c>
      <c r="V539" t="s">
        <v>66</v>
      </c>
      <c r="W539" t="s">
        <v>62</v>
      </c>
      <c r="X539" t="s">
        <v>73</v>
      </c>
      <c r="Y539" t="s">
        <v>3187</v>
      </c>
      <c r="Z539" t="s">
        <v>3936</v>
      </c>
      <c r="AA539">
        <v>0</v>
      </c>
      <c r="AB539">
        <v>0</v>
      </c>
      <c r="AC539">
        <v>1</v>
      </c>
      <c r="AD539">
        <v>0</v>
      </c>
      <c r="AE539">
        <v>1</v>
      </c>
      <c r="AF539">
        <v>1</v>
      </c>
      <c r="AG539">
        <v>1</v>
      </c>
      <c r="AH539" t="s">
        <v>64</v>
      </c>
      <c r="AI539" t="s">
        <v>2729</v>
      </c>
    </row>
    <row r="540" spans="1:35">
      <c r="A540" t="s">
        <v>1454</v>
      </c>
      <c r="B540" t="s">
        <v>1455</v>
      </c>
      <c r="C540" t="s">
        <v>114</v>
      </c>
      <c r="D540" t="s">
        <v>2694</v>
      </c>
      <c r="E540" t="s">
        <v>1557</v>
      </c>
      <c r="F540" t="s">
        <v>1558</v>
      </c>
      <c r="G540" t="s">
        <v>1559</v>
      </c>
      <c r="H540">
        <v>4</v>
      </c>
      <c r="I540" t="s">
        <v>1560</v>
      </c>
      <c r="J540" t="s">
        <v>1567</v>
      </c>
      <c r="K540" t="s">
        <v>2911</v>
      </c>
      <c r="L540" t="s">
        <v>1563</v>
      </c>
      <c r="M540" t="s">
        <v>233</v>
      </c>
      <c r="N540" t="s">
        <v>1570</v>
      </c>
      <c r="O540" t="s">
        <v>61</v>
      </c>
      <c r="P540" t="s">
        <v>61</v>
      </c>
      <c r="Q540" t="s">
        <v>62</v>
      </c>
      <c r="R540" t="s">
        <v>4133</v>
      </c>
      <c r="S540" t="s">
        <v>64</v>
      </c>
      <c r="T540" t="s">
        <v>62</v>
      </c>
      <c r="U540" t="s">
        <v>1572</v>
      </c>
      <c r="V540" t="s">
        <v>66</v>
      </c>
      <c r="W540" t="s">
        <v>62</v>
      </c>
      <c r="X540" t="s">
        <v>73</v>
      </c>
      <c r="Y540" t="s">
        <v>3187</v>
      </c>
      <c r="Z540" t="s">
        <v>3936</v>
      </c>
      <c r="AA540">
        <v>0</v>
      </c>
      <c r="AB540">
        <v>0</v>
      </c>
      <c r="AC540">
        <v>1</v>
      </c>
      <c r="AD540">
        <v>0</v>
      </c>
      <c r="AE540">
        <v>1</v>
      </c>
      <c r="AF540">
        <v>1</v>
      </c>
      <c r="AG540">
        <v>1</v>
      </c>
      <c r="AH540" t="s">
        <v>64</v>
      </c>
      <c r="AI540" t="s">
        <v>4119</v>
      </c>
    </row>
    <row r="541" spans="1:35">
      <c r="A541" t="s">
        <v>1454</v>
      </c>
      <c r="B541" t="s">
        <v>1455</v>
      </c>
      <c r="C541" t="s">
        <v>114</v>
      </c>
      <c r="D541" t="s">
        <v>2694</v>
      </c>
      <c r="E541" t="s">
        <v>1557</v>
      </c>
      <c r="F541" t="s">
        <v>1558</v>
      </c>
      <c r="G541" t="s">
        <v>1559</v>
      </c>
      <c r="H541">
        <v>4</v>
      </c>
      <c r="I541" t="s">
        <v>1560</v>
      </c>
      <c r="J541" t="s">
        <v>1574</v>
      </c>
      <c r="K541" t="s">
        <v>2911</v>
      </c>
      <c r="L541" t="s">
        <v>1563</v>
      </c>
      <c r="M541" t="s">
        <v>1577</v>
      </c>
      <c r="N541" t="s">
        <v>1578</v>
      </c>
      <c r="O541" t="s">
        <v>61</v>
      </c>
      <c r="P541" t="s">
        <v>61</v>
      </c>
      <c r="Q541" t="s">
        <v>62</v>
      </c>
      <c r="R541" t="s">
        <v>76</v>
      </c>
      <c r="S541" t="s">
        <v>64</v>
      </c>
      <c r="T541" t="s">
        <v>62</v>
      </c>
      <c r="U541" t="s">
        <v>1580</v>
      </c>
      <c r="V541" t="s">
        <v>66</v>
      </c>
      <c r="W541" t="s">
        <v>62</v>
      </c>
      <c r="X541" t="s">
        <v>73</v>
      </c>
      <c r="Y541" t="s">
        <v>3187</v>
      </c>
      <c r="Z541" t="s">
        <v>3938</v>
      </c>
      <c r="AA541">
        <v>0</v>
      </c>
      <c r="AB541">
        <v>0</v>
      </c>
      <c r="AC541">
        <v>1</v>
      </c>
      <c r="AD541">
        <v>0</v>
      </c>
      <c r="AE541">
        <v>1</v>
      </c>
      <c r="AF541">
        <v>1</v>
      </c>
      <c r="AG541">
        <v>1</v>
      </c>
      <c r="AH541" t="s">
        <v>64</v>
      </c>
      <c r="AI541" t="s">
        <v>76</v>
      </c>
    </row>
    <row r="542" spans="1:35">
      <c r="A542" t="s">
        <v>1454</v>
      </c>
      <c r="B542" t="s">
        <v>1455</v>
      </c>
      <c r="C542" t="s">
        <v>114</v>
      </c>
      <c r="D542" t="s">
        <v>2694</v>
      </c>
      <c r="E542" t="s">
        <v>1557</v>
      </c>
      <c r="F542" t="s">
        <v>1558</v>
      </c>
      <c r="G542" t="s">
        <v>1559</v>
      </c>
      <c r="H542">
        <v>4</v>
      </c>
      <c r="I542" t="s">
        <v>1560</v>
      </c>
      <c r="J542" t="s">
        <v>1574</v>
      </c>
      <c r="K542" t="s">
        <v>2911</v>
      </c>
      <c r="L542" t="s">
        <v>1563</v>
      </c>
      <c r="M542" t="s">
        <v>1577</v>
      </c>
      <c r="N542" t="s">
        <v>1578</v>
      </c>
      <c r="O542" t="s">
        <v>61</v>
      </c>
      <c r="P542" t="s">
        <v>61</v>
      </c>
      <c r="Q542" t="s">
        <v>62</v>
      </c>
      <c r="R542" t="s">
        <v>4136</v>
      </c>
      <c r="S542" t="s">
        <v>64</v>
      </c>
      <c r="T542" t="s">
        <v>62</v>
      </c>
      <c r="U542" t="s">
        <v>1580</v>
      </c>
      <c r="V542" t="s">
        <v>66</v>
      </c>
      <c r="W542" t="s">
        <v>62</v>
      </c>
      <c r="X542" t="s">
        <v>73</v>
      </c>
      <c r="Y542" t="s">
        <v>3187</v>
      </c>
      <c r="Z542" t="s">
        <v>3938</v>
      </c>
      <c r="AA542">
        <v>0</v>
      </c>
      <c r="AB542">
        <v>0</v>
      </c>
      <c r="AC542">
        <v>1</v>
      </c>
      <c r="AD542">
        <v>0</v>
      </c>
      <c r="AE542">
        <v>1</v>
      </c>
      <c r="AF542">
        <v>1</v>
      </c>
      <c r="AG542">
        <v>1</v>
      </c>
      <c r="AH542" t="s">
        <v>64</v>
      </c>
      <c r="AI542" t="s">
        <v>2417</v>
      </c>
    </row>
    <row r="543" spans="1:35">
      <c r="A543" t="s">
        <v>1454</v>
      </c>
      <c r="B543" t="s">
        <v>1455</v>
      </c>
      <c r="C543" t="s">
        <v>114</v>
      </c>
      <c r="D543" t="s">
        <v>2694</v>
      </c>
      <c r="E543" t="s">
        <v>1557</v>
      </c>
      <c r="F543" t="s">
        <v>1558</v>
      </c>
      <c r="G543" t="s">
        <v>1559</v>
      </c>
      <c r="H543">
        <v>4</v>
      </c>
      <c r="I543" t="s">
        <v>1560</v>
      </c>
      <c r="J543" t="s">
        <v>1574</v>
      </c>
      <c r="K543" t="s">
        <v>2911</v>
      </c>
      <c r="L543" t="s">
        <v>1563</v>
      </c>
      <c r="M543" t="s">
        <v>1577</v>
      </c>
      <c r="N543" t="s">
        <v>1578</v>
      </c>
      <c r="O543" t="s">
        <v>61</v>
      </c>
      <c r="P543" t="s">
        <v>61</v>
      </c>
      <c r="Q543" t="s">
        <v>62</v>
      </c>
      <c r="R543" t="s">
        <v>4133</v>
      </c>
      <c r="S543" t="s">
        <v>64</v>
      </c>
      <c r="T543" t="s">
        <v>62</v>
      </c>
      <c r="U543" t="s">
        <v>1580</v>
      </c>
      <c r="V543" t="s">
        <v>66</v>
      </c>
      <c r="W543" t="s">
        <v>62</v>
      </c>
      <c r="X543" t="s">
        <v>73</v>
      </c>
      <c r="Y543" t="s">
        <v>3187</v>
      </c>
      <c r="Z543" t="s">
        <v>3938</v>
      </c>
      <c r="AA543">
        <v>0</v>
      </c>
      <c r="AB543">
        <v>0</v>
      </c>
      <c r="AC543">
        <v>1</v>
      </c>
      <c r="AD543">
        <v>0</v>
      </c>
      <c r="AE543">
        <v>1</v>
      </c>
      <c r="AF543">
        <v>1</v>
      </c>
      <c r="AG543">
        <v>1</v>
      </c>
      <c r="AH543" t="s">
        <v>64</v>
      </c>
      <c r="AI543" t="s">
        <v>4119</v>
      </c>
    </row>
    <row r="544" spans="1:35">
      <c r="A544" t="s">
        <v>1454</v>
      </c>
      <c r="B544" t="s">
        <v>1455</v>
      </c>
      <c r="C544" t="s">
        <v>114</v>
      </c>
      <c r="D544" t="s">
        <v>2694</v>
      </c>
      <c r="E544" t="s">
        <v>1557</v>
      </c>
      <c r="F544" t="s">
        <v>1558</v>
      </c>
      <c r="G544" t="s">
        <v>1559</v>
      </c>
      <c r="H544">
        <v>4</v>
      </c>
      <c r="I544" t="s">
        <v>1560</v>
      </c>
      <c r="J544" t="s">
        <v>1574</v>
      </c>
      <c r="K544" t="s">
        <v>2911</v>
      </c>
      <c r="L544" t="s">
        <v>1563</v>
      </c>
      <c r="M544" t="s">
        <v>1577</v>
      </c>
      <c r="N544" t="s">
        <v>1578</v>
      </c>
      <c r="O544" t="s">
        <v>61</v>
      </c>
      <c r="P544" t="s">
        <v>61</v>
      </c>
      <c r="Q544" t="s">
        <v>62</v>
      </c>
      <c r="R544" t="s">
        <v>4139</v>
      </c>
      <c r="S544" t="s">
        <v>64</v>
      </c>
      <c r="T544" t="s">
        <v>62</v>
      </c>
      <c r="U544" t="s">
        <v>1580</v>
      </c>
      <c r="V544" t="s">
        <v>66</v>
      </c>
      <c r="W544" t="s">
        <v>62</v>
      </c>
      <c r="X544" t="s">
        <v>73</v>
      </c>
      <c r="Y544" t="s">
        <v>3187</v>
      </c>
      <c r="Z544" t="s">
        <v>3938</v>
      </c>
      <c r="AA544">
        <v>0</v>
      </c>
      <c r="AB544">
        <v>0</v>
      </c>
      <c r="AC544">
        <v>1</v>
      </c>
      <c r="AD544">
        <v>0</v>
      </c>
      <c r="AE544">
        <v>1</v>
      </c>
      <c r="AF544">
        <v>1</v>
      </c>
      <c r="AG544">
        <v>1</v>
      </c>
      <c r="AH544" t="s">
        <v>64</v>
      </c>
      <c r="AI544" t="s">
        <v>4121</v>
      </c>
    </row>
    <row r="545" spans="1:35">
      <c r="A545" t="s">
        <v>1454</v>
      </c>
      <c r="B545" t="s">
        <v>1455</v>
      </c>
      <c r="C545" t="s">
        <v>114</v>
      </c>
      <c r="D545" t="s">
        <v>2694</v>
      </c>
      <c r="E545" t="s">
        <v>1557</v>
      </c>
      <c r="F545" t="s">
        <v>1558</v>
      </c>
      <c r="G545" t="s">
        <v>1559</v>
      </c>
      <c r="H545">
        <v>4</v>
      </c>
      <c r="I545" t="s">
        <v>1560</v>
      </c>
      <c r="J545" t="s">
        <v>1574</v>
      </c>
      <c r="K545" t="s">
        <v>2911</v>
      </c>
      <c r="L545" t="s">
        <v>1563</v>
      </c>
      <c r="M545" t="s">
        <v>1577</v>
      </c>
      <c r="N545" t="s">
        <v>1578</v>
      </c>
      <c r="O545" t="s">
        <v>61</v>
      </c>
      <c r="P545" t="s">
        <v>61</v>
      </c>
      <c r="Q545" t="s">
        <v>62</v>
      </c>
      <c r="R545" t="s">
        <v>4141</v>
      </c>
      <c r="S545" t="s">
        <v>64</v>
      </c>
      <c r="T545" t="s">
        <v>62</v>
      </c>
      <c r="U545" t="s">
        <v>1580</v>
      </c>
      <c r="V545" t="s">
        <v>66</v>
      </c>
      <c r="W545" t="s">
        <v>62</v>
      </c>
      <c r="X545" t="s">
        <v>73</v>
      </c>
      <c r="Y545" t="s">
        <v>3187</v>
      </c>
      <c r="Z545" t="s">
        <v>3938</v>
      </c>
      <c r="AA545">
        <v>0</v>
      </c>
      <c r="AB545">
        <v>0</v>
      </c>
      <c r="AC545">
        <v>1</v>
      </c>
      <c r="AD545">
        <v>0</v>
      </c>
      <c r="AE545">
        <v>1</v>
      </c>
      <c r="AF545">
        <v>1</v>
      </c>
      <c r="AG545">
        <v>1</v>
      </c>
      <c r="AH545" t="s">
        <v>64</v>
      </c>
      <c r="AI545" t="s">
        <v>4124</v>
      </c>
    </row>
    <row r="546" spans="1:35">
      <c r="A546" t="s">
        <v>1454</v>
      </c>
      <c r="B546" t="s">
        <v>1455</v>
      </c>
      <c r="C546" t="s">
        <v>114</v>
      </c>
      <c r="D546" t="s">
        <v>2694</v>
      </c>
      <c r="E546" t="s">
        <v>1557</v>
      </c>
      <c r="F546" t="s">
        <v>1558</v>
      </c>
      <c r="G546" t="s">
        <v>1559</v>
      </c>
      <c r="H546">
        <v>4</v>
      </c>
      <c r="I546" t="s">
        <v>1560</v>
      </c>
      <c r="J546" t="s">
        <v>1583</v>
      </c>
      <c r="K546" t="s">
        <v>2911</v>
      </c>
      <c r="L546" t="s">
        <v>1563</v>
      </c>
      <c r="M546" t="s">
        <v>1586</v>
      </c>
      <c r="N546" t="s">
        <v>1587</v>
      </c>
      <c r="O546" t="s">
        <v>62</v>
      </c>
      <c r="P546" t="s">
        <v>61</v>
      </c>
      <c r="Q546" t="s">
        <v>62</v>
      </c>
      <c r="R546" t="s">
        <v>76</v>
      </c>
      <c r="S546" t="s">
        <v>125</v>
      </c>
      <c r="T546" t="s">
        <v>61</v>
      </c>
      <c r="U546" t="s">
        <v>1588</v>
      </c>
      <c r="V546" t="s">
        <v>72</v>
      </c>
      <c r="W546" t="s">
        <v>62</v>
      </c>
      <c r="X546" t="s">
        <v>73</v>
      </c>
      <c r="Y546" t="s">
        <v>3187</v>
      </c>
      <c r="Z546" t="s">
        <v>3940</v>
      </c>
      <c r="AA546">
        <v>1</v>
      </c>
      <c r="AB546">
        <v>0</v>
      </c>
      <c r="AC546">
        <v>0</v>
      </c>
      <c r="AD546">
        <v>0</v>
      </c>
      <c r="AE546">
        <v>1</v>
      </c>
      <c r="AF546">
        <v>0</v>
      </c>
      <c r="AG546">
        <v>1</v>
      </c>
      <c r="AH546" t="s">
        <v>125</v>
      </c>
      <c r="AI546" t="s">
        <v>76</v>
      </c>
    </row>
    <row r="547" spans="1:35">
      <c r="A547" t="s">
        <v>1454</v>
      </c>
      <c r="B547" t="s">
        <v>1455</v>
      </c>
      <c r="C547" t="s">
        <v>114</v>
      </c>
      <c r="D547" t="s">
        <v>2694</v>
      </c>
      <c r="E547" t="s">
        <v>1557</v>
      </c>
      <c r="F547" t="s">
        <v>1558</v>
      </c>
      <c r="G547" t="s">
        <v>1559</v>
      </c>
      <c r="H547">
        <v>4</v>
      </c>
      <c r="I547" t="s">
        <v>1560</v>
      </c>
      <c r="J547" t="s">
        <v>1583</v>
      </c>
      <c r="K547" t="s">
        <v>2911</v>
      </c>
      <c r="L547" t="s">
        <v>1563</v>
      </c>
      <c r="M547" t="s">
        <v>1586</v>
      </c>
      <c r="N547" t="s">
        <v>1587</v>
      </c>
      <c r="O547" t="s">
        <v>62</v>
      </c>
      <c r="P547" t="s">
        <v>61</v>
      </c>
      <c r="Q547" t="s">
        <v>62</v>
      </c>
      <c r="R547" t="s">
        <v>4137</v>
      </c>
      <c r="S547" t="s">
        <v>125</v>
      </c>
      <c r="T547" t="s">
        <v>61</v>
      </c>
      <c r="U547" t="s">
        <v>1588</v>
      </c>
      <c r="V547" t="s">
        <v>72</v>
      </c>
      <c r="W547" t="s">
        <v>62</v>
      </c>
      <c r="X547" t="s">
        <v>73</v>
      </c>
      <c r="Y547" t="s">
        <v>3187</v>
      </c>
      <c r="Z547" t="s">
        <v>3940</v>
      </c>
      <c r="AA547">
        <v>1</v>
      </c>
      <c r="AB547">
        <v>0</v>
      </c>
      <c r="AC547">
        <v>0</v>
      </c>
      <c r="AD547">
        <v>0</v>
      </c>
      <c r="AE547">
        <v>1</v>
      </c>
      <c r="AF547">
        <v>0</v>
      </c>
      <c r="AG547">
        <v>1</v>
      </c>
      <c r="AH547" t="s">
        <v>125</v>
      </c>
      <c r="AI547" t="s">
        <v>4022</v>
      </c>
    </row>
    <row r="548" spans="1:35">
      <c r="A548" t="s">
        <v>1454</v>
      </c>
      <c r="B548" t="s">
        <v>1455</v>
      </c>
      <c r="C548" t="s">
        <v>114</v>
      </c>
      <c r="D548" t="s">
        <v>2694</v>
      </c>
      <c r="E548" t="s">
        <v>1591</v>
      </c>
      <c r="F548" t="s">
        <v>1592</v>
      </c>
      <c r="G548" t="s">
        <v>1593</v>
      </c>
      <c r="H548">
        <v>1</v>
      </c>
      <c r="I548" t="s">
        <v>1594</v>
      </c>
      <c r="J548" t="s">
        <v>1594</v>
      </c>
      <c r="K548" t="s">
        <v>2915</v>
      </c>
      <c r="L548" t="s">
        <v>1596</v>
      </c>
      <c r="M548" t="s">
        <v>1599</v>
      </c>
      <c r="N548" t="s">
        <v>1600</v>
      </c>
      <c r="O548" t="s">
        <v>62</v>
      </c>
      <c r="P548" t="s">
        <v>61</v>
      </c>
      <c r="Q548" t="s">
        <v>62</v>
      </c>
      <c r="R548" t="s">
        <v>76</v>
      </c>
      <c r="S548" t="s">
        <v>77</v>
      </c>
      <c r="T548" t="s">
        <v>61</v>
      </c>
      <c r="U548" t="s">
        <v>1368</v>
      </c>
      <c r="V548" t="s">
        <v>72</v>
      </c>
      <c r="W548" t="s">
        <v>62</v>
      </c>
      <c r="X548" t="s">
        <v>73</v>
      </c>
      <c r="Y548" t="s">
        <v>3187</v>
      </c>
      <c r="Z548" t="s">
        <v>3583</v>
      </c>
      <c r="AA548">
        <v>1</v>
      </c>
      <c r="AB548">
        <v>0</v>
      </c>
      <c r="AC548">
        <v>0</v>
      </c>
      <c r="AD548">
        <v>0</v>
      </c>
      <c r="AE548">
        <v>1</v>
      </c>
      <c r="AF548">
        <v>0</v>
      </c>
      <c r="AG548">
        <v>0</v>
      </c>
      <c r="AH548" t="s">
        <v>77</v>
      </c>
      <c r="AI548" t="s">
        <v>76</v>
      </c>
    </row>
    <row r="549" spans="1:35">
      <c r="A549" t="s">
        <v>1454</v>
      </c>
      <c r="B549" t="s">
        <v>1455</v>
      </c>
      <c r="C549" t="s">
        <v>149</v>
      </c>
      <c r="D549" t="s">
        <v>2704</v>
      </c>
      <c r="E549" t="s">
        <v>1603</v>
      </c>
      <c r="F549" t="s">
        <v>1604</v>
      </c>
      <c r="G549" t="s">
        <v>1605</v>
      </c>
      <c r="H549">
        <v>2</v>
      </c>
      <c r="I549" t="s">
        <v>1606</v>
      </c>
      <c r="J549" t="s">
        <v>1607</v>
      </c>
      <c r="K549" t="s">
        <v>4048</v>
      </c>
      <c r="L549" t="s">
        <v>1609</v>
      </c>
      <c r="M549" t="s">
        <v>1466</v>
      </c>
      <c r="N549" t="s">
        <v>1612</v>
      </c>
      <c r="O549" t="s">
        <v>102</v>
      </c>
      <c r="P549" t="s">
        <v>61</v>
      </c>
      <c r="Q549" t="s">
        <v>62</v>
      </c>
      <c r="R549" t="s">
        <v>76</v>
      </c>
      <c r="S549" t="s">
        <v>64</v>
      </c>
      <c r="T549" t="s">
        <v>62</v>
      </c>
      <c r="U549" t="s">
        <v>1613</v>
      </c>
      <c r="V549" t="s">
        <v>162</v>
      </c>
      <c r="W549" t="s">
        <v>62</v>
      </c>
      <c r="X549" t="s">
        <v>73</v>
      </c>
      <c r="Y549" t="s">
        <v>3187</v>
      </c>
      <c r="Z549" t="s">
        <v>3924</v>
      </c>
      <c r="AA549">
        <v>0</v>
      </c>
      <c r="AB549">
        <v>1</v>
      </c>
      <c r="AC549">
        <v>0</v>
      </c>
      <c r="AD549">
        <v>0</v>
      </c>
      <c r="AE549">
        <v>1</v>
      </c>
      <c r="AF549">
        <v>1</v>
      </c>
      <c r="AG549">
        <v>1</v>
      </c>
      <c r="AH549" t="s">
        <v>64</v>
      </c>
      <c r="AI549" t="s">
        <v>76</v>
      </c>
    </row>
    <row r="550" spans="1:35">
      <c r="A550" t="s">
        <v>1454</v>
      </c>
      <c r="B550" t="s">
        <v>1455</v>
      </c>
      <c r="C550" t="s">
        <v>149</v>
      </c>
      <c r="D550" t="s">
        <v>2704</v>
      </c>
      <c r="E550" t="s">
        <v>1603</v>
      </c>
      <c r="F550" t="s">
        <v>1604</v>
      </c>
      <c r="G550" t="s">
        <v>1605</v>
      </c>
      <c r="H550">
        <v>2</v>
      </c>
      <c r="I550" t="s">
        <v>1606</v>
      </c>
      <c r="J550" t="s">
        <v>1607</v>
      </c>
      <c r="K550" t="s">
        <v>4048</v>
      </c>
      <c r="L550" t="s">
        <v>1609</v>
      </c>
      <c r="M550" t="s">
        <v>1466</v>
      </c>
      <c r="N550" t="s">
        <v>1612</v>
      </c>
      <c r="O550" t="s">
        <v>102</v>
      </c>
      <c r="P550" t="s">
        <v>61</v>
      </c>
      <c r="Q550" t="s">
        <v>62</v>
      </c>
      <c r="R550" t="s">
        <v>4136</v>
      </c>
      <c r="S550" t="s">
        <v>64</v>
      </c>
      <c r="T550" t="s">
        <v>62</v>
      </c>
      <c r="U550" t="s">
        <v>1613</v>
      </c>
      <c r="V550" t="s">
        <v>162</v>
      </c>
      <c r="W550" t="s">
        <v>62</v>
      </c>
      <c r="X550" t="s">
        <v>73</v>
      </c>
      <c r="Y550" t="s">
        <v>3187</v>
      </c>
      <c r="Z550" t="s">
        <v>3924</v>
      </c>
      <c r="AA550">
        <v>0</v>
      </c>
      <c r="AB550">
        <v>1</v>
      </c>
      <c r="AC550">
        <v>0</v>
      </c>
      <c r="AD550">
        <v>0</v>
      </c>
      <c r="AE550">
        <v>1</v>
      </c>
      <c r="AF550">
        <v>1</v>
      </c>
      <c r="AG550">
        <v>1</v>
      </c>
      <c r="AH550" t="s">
        <v>64</v>
      </c>
      <c r="AI550" t="s">
        <v>2417</v>
      </c>
    </row>
    <row r="551" spans="1:35">
      <c r="A551" t="s">
        <v>1454</v>
      </c>
      <c r="B551" t="s">
        <v>1455</v>
      </c>
      <c r="C551" t="s">
        <v>149</v>
      </c>
      <c r="D551" t="s">
        <v>2704</v>
      </c>
      <c r="E551" t="s">
        <v>1603</v>
      </c>
      <c r="F551" t="s">
        <v>1604</v>
      </c>
      <c r="G551" t="s">
        <v>1605</v>
      </c>
      <c r="H551">
        <v>2</v>
      </c>
      <c r="I551" t="s">
        <v>1606</v>
      </c>
      <c r="J551" t="s">
        <v>1607</v>
      </c>
      <c r="K551" t="s">
        <v>4048</v>
      </c>
      <c r="L551" t="s">
        <v>1609</v>
      </c>
      <c r="M551" t="s">
        <v>1466</v>
      </c>
      <c r="N551" t="s">
        <v>1612</v>
      </c>
      <c r="O551" t="s">
        <v>102</v>
      </c>
      <c r="P551" t="s">
        <v>61</v>
      </c>
      <c r="Q551" t="s">
        <v>62</v>
      </c>
      <c r="R551" t="s">
        <v>4134</v>
      </c>
      <c r="S551" t="s">
        <v>64</v>
      </c>
      <c r="T551" t="s">
        <v>62</v>
      </c>
      <c r="U551" t="s">
        <v>1613</v>
      </c>
      <c r="V551" t="s">
        <v>162</v>
      </c>
      <c r="W551" t="s">
        <v>62</v>
      </c>
      <c r="X551" t="s">
        <v>73</v>
      </c>
      <c r="Y551" t="s">
        <v>3187</v>
      </c>
      <c r="Z551" t="s">
        <v>3924</v>
      </c>
      <c r="AA551">
        <v>0</v>
      </c>
      <c r="AB551">
        <v>1</v>
      </c>
      <c r="AC551">
        <v>0</v>
      </c>
      <c r="AD551">
        <v>0</v>
      </c>
      <c r="AE551">
        <v>1</v>
      </c>
      <c r="AF551">
        <v>1</v>
      </c>
      <c r="AG551">
        <v>1</v>
      </c>
      <c r="AH551" t="s">
        <v>64</v>
      </c>
      <c r="AI551" t="s">
        <v>4120</v>
      </c>
    </row>
    <row r="552" spans="1:35">
      <c r="A552" t="s">
        <v>1454</v>
      </c>
      <c r="B552" t="s">
        <v>1455</v>
      </c>
      <c r="C552" t="s">
        <v>149</v>
      </c>
      <c r="D552" t="s">
        <v>2704</v>
      </c>
      <c r="E552" t="s">
        <v>1603</v>
      </c>
      <c r="F552" t="s">
        <v>1604</v>
      </c>
      <c r="G552" t="s">
        <v>1605</v>
      </c>
      <c r="H552">
        <v>2</v>
      </c>
      <c r="I552" t="s">
        <v>1606</v>
      </c>
      <c r="J552" t="s">
        <v>1616</v>
      </c>
      <c r="K552" t="s">
        <v>4048</v>
      </c>
      <c r="L552" t="s">
        <v>1609</v>
      </c>
      <c r="M552" t="s">
        <v>1620</v>
      </c>
      <c r="N552" t="s">
        <v>1621</v>
      </c>
      <c r="O552" t="s">
        <v>102</v>
      </c>
      <c r="P552" t="s">
        <v>61</v>
      </c>
      <c r="Q552" t="s">
        <v>62</v>
      </c>
      <c r="R552" t="s">
        <v>76</v>
      </c>
      <c r="S552" t="s">
        <v>64</v>
      </c>
      <c r="T552" t="s">
        <v>62</v>
      </c>
      <c r="U552" t="s">
        <v>1623</v>
      </c>
      <c r="V552" t="s">
        <v>162</v>
      </c>
      <c r="W552" t="s">
        <v>62</v>
      </c>
      <c r="X552" t="s">
        <v>73</v>
      </c>
      <c r="Y552" t="s">
        <v>3187</v>
      </c>
      <c r="Z552" t="s">
        <v>3923</v>
      </c>
      <c r="AA552">
        <v>0</v>
      </c>
      <c r="AB552">
        <v>1</v>
      </c>
      <c r="AC552">
        <v>0</v>
      </c>
      <c r="AD552">
        <v>0</v>
      </c>
      <c r="AE552">
        <v>1</v>
      </c>
      <c r="AF552">
        <v>1</v>
      </c>
      <c r="AG552">
        <v>1</v>
      </c>
      <c r="AH552" t="s">
        <v>64</v>
      </c>
      <c r="AI552" t="s">
        <v>76</v>
      </c>
    </row>
    <row r="553" spans="1:35">
      <c r="A553" t="s">
        <v>1454</v>
      </c>
      <c r="B553" t="s">
        <v>1455</v>
      </c>
      <c r="C553" t="s">
        <v>149</v>
      </c>
      <c r="D553" t="s">
        <v>2704</v>
      </c>
      <c r="E553" t="s">
        <v>1603</v>
      </c>
      <c r="F553" t="s">
        <v>1604</v>
      </c>
      <c r="G553" t="s">
        <v>1605</v>
      </c>
      <c r="H553">
        <v>2</v>
      </c>
      <c r="I553" t="s">
        <v>1606</v>
      </c>
      <c r="J553" t="s">
        <v>1616</v>
      </c>
      <c r="K553" t="s">
        <v>4048</v>
      </c>
      <c r="L553" t="s">
        <v>1609</v>
      </c>
      <c r="M553" t="s">
        <v>1620</v>
      </c>
      <c r="N553" t="s">
        <v>1621</v>
      </c>
      <c r="O553" t="s">
        <v>102</v>
      </c>
      <c r="P553" t="s">
        <v>61</v>
      </c>
      <c r="Q553" t="s">
        <v>62</v>
      </c>
      <c r="R553" t="s">
        <v>4136</v>
      </c>
      <c r="S553" t="s">
        <v>64</v>
      </c>
      <c r="T553" t="s">
        <v>62</v>
      </c>
      <c r="U553" t="s">
        <v>1623</v>
      </c>
      <c r="V553" t="s">
        <v>162</v>
      </c>
      <c r="W553" t="s">
        <v>62</v>
      </c>
      <c r="X553" t="s">
        <v>73</v>
      </c>
      <c r="Y553" t="s">
        <v>3187</v>
      </c>
      <c r="Z553" t="s">
        <v>3923</v>
      </c>
      <c r="AA553">
        <v>0</v>
      </c>
      <c r="AB553">
        <v>1</v>
      </c>
      <c r="AC553">
        <v>0</v>
      </c>
      <c r="AD553">
        <v>0</v>
      </c>
      <c r="AE553">
        <v>1</v>
      </c>
      <c r="AF553">
        <v>1</v>
      </c>
      <c r="AG553">
        <v>1</v>
      </c>
      <c r="AH553" t="s">
        <v>64</v>
      </c>
      <c r="AI553" t="s">
        <v>2417</v>
      </c>
    </row>
    <row r="554" spans="1:35">
      <c r="A554" t="s">
        <v>1454</v>
      </c>
      <c r="B554" t="s">
        <v>1455</v>
      </c>
      <c r="C554" t="s">
        <v>149</v>
      </c>
      <c r="D554" t="s">
        <v>2704</v>
      </c>
      <c r="E554" t="s">
        <v>1603</v>
      </c>
      <c r="F554" t="s">
        <v>1604</v>
      </c>
      <c r="G554" t="s">
        <v>1605</v>
      </c>
      <c r="H554">
        <v>2</v>
      </c>
      <c r="I554" t="s">
        <v>1606</v>
      </c>
      <c r="J554" t="s">
        <v>1616</v>
      </c>
      <c r="K554" t="s">
        <v>4048</v>
      </c>
      <c r="L554" t="s">
        <v>1609</v>
      </c>
      <c r="M554" t="s">
        <v>1620</v>
      </c>
      <c r="N554" t="s">
        <v>1621</v>
      </c>
      <c r="O554" t="s">
        <v>102</v>
      </c>
      <c r="P554" t="s">
        <v>61</v>
      </c>
      <c r="Q554" t="s">
        <v>62</v>
      </c>
      <c r="R554" t="s">
        <v>4134</v>
      </c>
      <c r="S554" t="s">
        <v>64</v>
      </c>
      <c r="T554" t="s">
        <v>62</v>
      </c>
      <c r="U554" t="s">
        <v>1623</v>
      </c>
      <c r="V554" t="s">
        <v>162</v>
      </c>
      <c r="W554" t="s">
        <v>62</v>
      </c>
      <c r="X554" t="s">
        <v>73</v>
      </c>
      <c r="Y554" t="s">
        <v>3187</v>
      </c>
      <c r="Z554" t="s">
        <v>3923</v>
      </c>
      <c r="AA554">
        <v>0</v>
      </c>
      <c r="AB554">
        <v>1</v>
      </c>
      <c r="AC554">
        <v>0</v>
      </c>
      <c r="AD554">
        <v>0</v>
      </c>
      <c r="AE554">
        <v>1</v>
      </c>
      <c r="AF554">
        <v>1</v>
      </c>
      <c r="AG554">
        <v>1</v>
      </c>
      <c r="AH554" t="s">
        <v>64</v>
      </c>
      <c r="AI554" t="s">
        <v>4120</v>
      </c>
    </row>
    <row r="555" spans="1:35">
      <c r="A555" t="s">
        <v>1454</v>
      </c>
      <c r="B555" t="s">
        <v>1455</v>
      </c>
      <c r="C555" t="s">
        <v>180</v>
      </c>
      <c r="D555" t="s">
        <v>2709</v>
      </c>
      <c r="E555" t="s">
        <v>1628</v>
      </c>
      <c r="F555" t="s">
        <v>1629</v>
      </c>
      <c r="G555" t="s">
        <v>1630</v>
      </c>
      <c r="H555">
        <v>3</v>
      </c>
      <c r="I555" t="s">
        <v>1631</v>
      </c>
      <c r="J555" t="s">
        <v>1632</v>
      </c>
      <c r="K555" t="s">
        <v>2922</v>
      </c>
      <c r="L555" t="s">
        <v>1634</v>
      </c>
      <c r="M555" t="s">
        <v>1637</v>
      </c>
      <c r="N555" t="s">
        <v>1638</v>
      </c>
      <c r="O555" t="s">
        <v>62</v>
      </c>
      <c r="P555" t="s">
        <v>61</v>
      </c>
      <c r="Q555" t="s">
        <v>62</v>
      </c>
      <c r="R555" t="s">
        <v>76</v>
      </c>
      <c r="S555" t="s">
        <v>77</v>
      </c>
      <c r="T555" t="s">
        <v>61</v>
      </c>
      <c r="U555" t="s">
        <v>1368</v>
      </c>
      <c r="V555" t="s">
        <v>72</v>
      </c>
      <c r="W555" t="s">
        <v>62</v>
      </c>
      <c r="X555" t="s">
        <v>73</v>
      </c>
      <c r="Y555" t="s">
        <v>3187</v>
      </c>
      <c r="Z555" t="s">
        <v>3336</v>
      </c>
      <c r="AA555">
        <v>1</v>
      </c>
      <c r="AB555">
        <v>0</v>
      </c>
      <c r="AC555">
        <v>0</v>
      </c>
      <c r="AD555">
        <v>0</v>
      </c>
      <c r="AE555">
        <v>1</v>
      </c>
      <c r="AF555">
        <v>0</v>
      </c>
      <c r="AG555">
        <v>0</v>
      </c>
      <c r="AH555" t="s">
        <v>77</v>
      </c>
      <c r="AI555" t="s">
        <v>76</v>
      </c>
    </row>
    <row r="556" spans="1:35">
      <c r="A556" t="s">
        <v>1454</v>
      </c>
      <c r="B556" t="s">
        <v>1455</v>
      </c>
      <c r="C556" t="s">
        <v>180</v>
      </c>
      <c r="D556" t="s">
        <v>2709</v>
      </c>
      <c r="E556" t="s">
        <v>1628</v>
      </c>
      <c r="F556" t="s">
        <v>1629</v>
      </c>
      <c r="G556" t="s">
        <v>1630</v>
      </c>
      <c r="H556">
        <v>3</v>
      </c>
      <c r="I556" t="s">
        <v>1631</v>
      </c>
      <c r="J556" t="s">
        <v>1641</v>
      </c>
      <c r="K556" t="s">
        <v>2922</v>
      </c>
      <c r="L556" t="s">
        <v>1634</v>
      </c>
      <c r="M556" t="s">
        <v>1644</v>
      </c>
      <c r="N556" t="s">
        <v>1645</v>
      </c>
      <c r="O556" t="s">
        <v>62</v>
      </c>
      <c r="P556" t="s">
        <v>61</v>
      </c>
      <c r="Q556" t="s">
        <v>62</v>
      </c>
      <c r="R556" t="s">
        <v>76</v>
      </c>
      <c r="S556" t="s">
        <v>77</v>
      </c>
      <c r="T556" t="s">
        <v>61</v>
      </c>
      <c r="U556" t="s">
        <v>1368</v>
      </c>
      <c r="V556" t="s">
        <v>72</v>
      </c>
      <c r="W556" t="s">
        <v>62</v>
      </c>
      <c r="X556" t="s">
        <v>73</v>
      </c>
      <c r="Y556" t="s">
        <v>3187</v>
      </c>
      <c r="Z556" t="s">
        <v>3337</v>
      </c>
      <c r="AA556">
        <v>1</v>
      </c>
      <c r="AB556">
        <v>0</v>
      </c>
      <c r="AC556">
        <v>0</v>
      </c>
      <c r="AD556">
        <v>0</v>
      </c>
      <c r="AE556">
        <v>1</v>
      </c>
      <c r="AF556">
        <v>0</v>
      </c>
      <c r="AG556">
        <v>0</v>
      </c>
      <c r="AH556" t="s">
        <v>77</v>
      </c>
      <c r="AI556" t="s">
        <v>76</v>
      </c>
    </row>
    <row r="557" spans="1:35">
      <c r="A557" t="s">
        <v>1454</v>
      </c>
      <c r="B557" t="s">
        <v>1455</v>
      </c>
      <c r="C557" t="s">
        <v>180</v>
      </c>
      <c r="D557" t="s">
        <v>2709</v>
      </c>
      <c r="E557" t="s">
        <v>1628</v>
      </c>
      <c r="F557" t="s">
        <v>1629</v>
      </c>
      <c r="G557" t="s">
        <v>1630</v>
      </c>
      <c r="H557">
        <v>3</v>
      </c>
      <c r="I557" t="s">
        <v>1631</v>
      </c>
      <c r="J557" t="s">
        <v>1648</v>
      </c>
      <c r="K557" t="s">
        <v>2922</v>
      </c>
      <c r="L557" t="s">
        <v>1634</v>
      </c>
      <c r="M557" t="s">
        <v>1651</v>
      </c>
      <c r="N557" t="s">
        <v>1652</v>
      </c>
      <c r="O557" t="s">
        <v>62</v>
      </c>
      <c r="P557" t="s">
        <v>61</v>
      </c>
      <c r="Q557" t="s">
        <v>62</v>
      </c>
      <c r="R557" t="s">
        <v>76</v>
      </c>
      <c r="S557" t="s">
        <v>77</v>
      </c>
      <c r="T557" t="s">
        <v>61</v>
      </c>
      <c r="U557" t="s">
        <v>1368</v>
      </c>
      <c r="V557" t="s">
        <v>72</v>
      </c>
      <c r="W557" t="s">
        <v>62</v>
      </c>
      <c r="X557" t="s">
        <v>73</v>
      </c>
      <c r="Y557" t="s">
        <v>3187</v>
      </c>
      <c r="Z557" t="s">
        <v>3338</v>
      </c>
      <c r="AA557">
        <v>1</v>
      </c>
      <c r="AB557">
        <v>0</v>
      </c>
      <c r="AC557">
        <v>0</v>
      </c>
      <c r="AD557">
        <v>0</v>
      </c>
      <c r="AE557">
        <v>1</v>
      </c>
      <c r="AF557">
        <v>0</v>
      </c>
      <c r="AG557">
        <v>0</v>
      </c>
      <c r="AH557" t="s">
        <v>77</v>
      </c>
      <c r="AI557" t="s">
        <v>76</v>
      </c>
    </row>
    <row r="558" spans="1:35">
      <c r="A558" t="s">
        <v>1454</v>
      </c>
      <c r="B558" t="s">
        <v>1455</v>
      </c>
      <c r="C558" t="s">
        <v>180</v>
      </c>
      <c r="D558" t="s">
        <v>2709</v>
      </c>
      <c r="E558" t="s">
        <v>1655</v>
      </c>
      <c r="F558" t="s">
        <v>1656</v>
      </c>
      <c r="G558" t="s">
        <v>1657</v>
      </c>
      <c r="H558">
        <v>3</v>
      </c>
      <c r="I558" t="s">
        <v>1658</v>
      </c>
      <c r="J558" t="s">
        <v>1659</v>
      </c>
      <c r="K558" t="s">
        <v>2926</v>
      </c>
      <c r="L558" t="s">
        <v>1661</v>
      </c>
      <c r="M558" t="s">
        <v>2927</v>
      </c>
      <c r="N558" t="s">
        <v>1666</v>
      </c>
      <c r="O558" t="s">
        <v>62</v>
      </c>
      <c r="P558" t="s">
        <v>61</v>
      </c>
      <c r="Q558" t="s">
        <v>62</v>
      </c>
      <c r="R558" t="s">
        <v>76</v>
      </c>
      <c r="S558" t="s">
        <v>77</v>
      </c>
      <c r="T558" t="s">
        <v>61</v>
      </c>
      <c r="U558" t="s">
        <v>4049</v>
      </c>
      <c r="V558" t="s">
        <v>72</v>
      </c>
      <c r="W558" t="s">
        <v>62</v>
      </c>
      <c r="X558" t="s">
        <v>73</v>
      </c>
      <c r="Y558" t="s">
        <v>3187</v>
      </c>
      <c r="Z558" t="s">
        <v>3833</v>
      </c>
      <c r="AA558">
        <v>1</v>
      </c>
      <c r="AB558">
        <v>0</v>
      </c>
      <c r="AC558">
        <v>0</v>
      </c>
      <c r="AD558">
        <v>0</v>
      </c>
      <c r="AE558">
        <v>1</v>
      </c>
      <c r="AF558">
        <v>0</v>
      </c>
      <c r="AG558">
        <v>0</v>
      </c>
      <c r="AH558" t="s">
        <v>77</v>
      </c>
      <c r="AI558" t="s">
        <v>76</v>
      </c>
    </row>
    <row r="559" spans="1:35">
      <c r="A559" t="s">
        <v>1454</v>
      </c>
      <c r="B559" t="s">
        <v>1455</v>
      </c>
      <c r="C559" t="s">
        <v>180</v>
      </c>
      <c r="D559" t="s">
        <v>2709</v>
      </c>
      <c r="E559" t="s">
        <v>1655</v>
      </c>
      <c r="F559" t="s">
        <v>1656</v>
      </c>
      <c r="G559" t="s">
        <v>1657</v>
      </c>
      <c r="H559">
        <v>3</v>
      </c>
      <c r="I559" t="s">
        <v>1658</v>
      </c>
      <c r="J559" t="s">
        <v>1659</v>
      </c>
      <c r="K559" t="s">
        <v>2926</v>
      </c>
      <c r="L559" t="s">
        <v>1661</v>
      </c>
      <c r="M559" t="s">
        <v>2927</v>
      </c>
      <c r="N559" t="s">
        <v>1666</v>
      </c>
      <c r="O559" t="s">
        <v>62</v>
      </c>
      <c r="P559" t="s">
        <v>61</v>
      </c>
      <c r="Q559" t="s">
        <v>62</v>
      </c>
      <c r="R559" t="s">
        <v>4136</v>
      </c>
      <c r="S559" t="s">
        <v>77</v>
      </c>
      <c r="T559" t="s">
        <v>61</v>
      </c>
      <c r="U559" t="s">
        <v>4049</v>
      </c>
      <c r="V559" t="s">
        <v>72</v>
      </c>
      <c r="W559" t="s">
        <v>62</v>
      </c>
      <c r="X559" t="s">
        <v>73</v>
      </c>
      <c r="Y559" t="s">
        <v>3187</v>
      </c>
      <c r="Z559" t="s">
        <v>3833</v>
      </c>
      <c r="AA559">
        <v>1</v>
      </c>
      <c r="AB559">
        <v>0</v>
      </c>
      <c r="AC559">
        <v>0</v>
      </c>
      <c r="AD559">
        <v>0</v>
      </c>
      <c r="AE559">
        <v>1</v>
      </c>
      <c r="AF559">
        <v>0</v>
      </c>
      <c r="AG559">
        <v>0</v>
      </c>
      <c r="AH559" t="s">
        <v>77</v>
      </c>
      <c r="AI559" t="s">
        <v>2417</v>
      </c>
    </row>
    <row r="560" spans="1:35">
      <c r="A560" t="s">
        <v>1454</v>
      </c>
      <c r="B560" t="s">
        <v>1455</v>
      </c>
      <c r="C560" t="s">
        <v>180</v>
      </c>
      <c r="D560" t="s">
        <v>2709</v>
      </c>
      <c r="E560" t="s">
        <v>1655</v>
      </c>
      <c r="F560" t="s">
        <v>1656</v>
      </c>
      <c r="G560" t="s">
        <v>1657</v>
      </c>
      <c r="H560">
        <v>3</v>
      </c>
      <c r="I560" t="s">
        <v>1658</v>
      </c>
      <c r="J560" t="s">
        <v>1670</v>
      </c>
      <c r="K560" t="s">
        <v>2926</v>
      </c>
      <c r="L560" t="s">
        <v>1661</v>
      </c>
      <c r="M560" t="s">
        <v>1673</v>
      </c>
      <c r="N560" t="s">
        <v>1674</v>
      </c>
      <c r="O560" t="s">
        <v>62</v>
      </c>
      <c r="P560" t="s">
        <v>61</v>
      </c>
      <c r="Q560" t="s">
        <v>62</v>
      </c>
      <c r="R560" t="s">
        <v>76</v>
      </c>
      <c r="S560" t="s">
        <v>77</v>
      </c>
      <c r="T560" t="s">
        <v>61</v>
      </c>
      <c r="U560" t="s">
        <v>4049</v>
      </c>
      <c r="V560" t="s">
        <v>72</v>
      </c>
      <c r="W560" t="s">
        <v>62</v>
      </c>
      <c r="X560" t="s">
        <v>73</v>
      </c>
      <c r="Y560" t="s">
        <v>3187</v>
      </c>
      <c r="Z560" t="s">
        <v>3834</v>
      </c>
      <c r="AA560">
        <v>1</v>
      </c>
      <c r="AB560">
        <v>0</v>
      </c>
      <c r="AC560">
        <v>0</v>
      </c>
      <c r="AD560">
        <v>0</v>
      </c>
      <c r="AE560">
        <v>1</v>
      </c>
      <c r="AF560">
        <v>0</v>
      </c>
      <c r="AG560">
        <v>0</v>
      </c>
      <c r="AH560" t="s">
        <v>77</v>
      </c>
      <c r="AI560" t="s">
        <v>76</v>
      </c>
    </row>
    <row r="561" spans="1:35">
      <c r="A561" t="s">
        <v>1454</v>
      </c>
      <c r="B561" t="s">
        <v>1455</v>
      </c>
      <c r="C561" t="s">
        <v>180</v>
      </c>
      <c r="D561" t="s">
        <v>2709</v>
      </c>
      <c r="E561" t="s">
        <v>1655</v>
      </c>
      <c r="F561" t="s">
        <v>1656</v>
      </c>
      <c r="G561" t="s">
        <v>1657</v>
      </c>
      <c r="H561">
        <v>3</v>
      </c>
      <c r="I561" t="s">
        <v>1658</v>
      </c>
      <c r="J561" t="s">
        <v>1670</v>
      </c>
      <c r="K561" t="s">
        <v>2926</v>
      </c>
      <c r="L561" t="s">
        <v>1661</v>
      </c>
      <c r="M561" t="s">
        <v>1673</v>
      </c>
      <c r="N561" t="s">
        <v>1674</v>
      </c>
      <c r="O561" t="s">
        <v>62</v>
      </c>
      <c r="P561" t="s">
        <v>61</v>
      </c>
      <c r="Q561" t="s">
        <v>62</v>
      </c>
      <c r="R561" t="s">
        <v>4136</v>
      </c>
      <c r="S561" t="s">
        <v>77</v>
      </c>
      <c r="T561" t="s">
        <v>61</v>
      </c>
      <c r="U561" t="s">
        <v>4049</v>
      </c>
      <c r="V561" t="s">
        <v>72</v>
      </c>
      <c r="W561" t="s">
        <v>62</v>
      </c>
      <c r="X561" t="s">
        <v>73</v>
      </c>
      <c r="Y561" t="s">
        <v>3187</v>
      </c>
      <c r="Z561" t="s">
        <v>3834</v>
      </c>
      <c r="AA561">
        <v>1</v>
      </c>
      <c r="AB561">
        <v>0</v>
      </c>
      <c r="AC561">
        <v>0</v>
      </c>
      <c r="AD561">
        <v>0</v>
      </c>
      <c r="AE561">
        <v>1</v>
      </c>
      <c r="AF561">
        <v>0</v>
      </c>
      <c r="AG561">
        <v>0</v>
      </c>
      <c r="AH561" t="s">
        <v>77</v>
      </c>
      <c r="AI561" t="s">
        <v>2417</v>
      </c>
    </row>
    <row r="562" spans="1:35">
      <c r="A562" t="s">
        <v>1454</v>
      </c>
      <c r="B562" t="s">
        <v>1455</v>
      </c>
      <c r="C562" t="s">
        <v>180</v>
      </c>
      <c r="D562" t="s">
        <v>2709</v>
      </c>
      <c r="E562" t="s">
        <v>1655</v>
      </c>
      <c r="F562" t="s">
        <v>1656</v>
      </c>
      <c r="G562" t="s">
        <v>1657</v>
      </c>
      <c r="H562">
        <v>3</v>
      </c>
      <c r="I562" t="s">
        <v>1658</v>
      </c>
      <c r="J562" t="s">
        <v>1677</v>
      </c>
      <c r="K562" t="s">
        <v>2926</v>
      </c>
      <c r="L562" t="s">
        <v>1661</v>
      </c>
      <c r="M562" t="s">
        <v>1680</v>
      </c>
      <c r="N562" t="s">
        <v>1681</v>
      </c>
      <c r="O562" t="s">
        <v>62</v>
      </c>
      <c r="P562" t="s">
        <v>61</v>
      </c>
      <c r="Q562" t="s">
        <v>62</v>
      </c>
      <c r="R562" t="s">
        <v>76</v>
      </c>
      <c r="S562" t="s">
        <v>77</v>
      </c>
      <c r="T562" t="s">
        <v>61</v>
      </c>
      <c r="U562" t="s">
        <v>4049</v>
      </c>
      <c r="V562" t="s">
        <v>72</v>
      </c>
      <c r="W562" t="s">
        <v>62</v>
      </c>
      <c r="X562" t="s">
        <v>73</v>
      </c>
      <c r="Y562" t="s">
        <v>3187</v>
      </c>
      <c r="Z562" t="s">
        <v>3835</v>
      </c>
      <c r="AA562">
        <v>1</v>
      </c>
      <c r="AB562">
        <v>0</v>
      </c>
      <c r="AC562">
        <v>0</v>
      </c>
      <c r="AD562">
        <v>0</v>
      </c>
      <c r="AE562">
        <v>1</v>
      </c>
      <c r="AF562">
        <v>0</v>
      </c>
      <c r="AG562">
        <v>0</v>
      </c>
      <c r="AH562" t="s">
        <v>77</v>
      </c>
      <c r="AI562" t="s">
        <v>76</v>
      </c>
    </row>
    <row r="563" spans="1:35">
      <c r="A563" t="s">
        <v>1454</v>
      </c>
      <c r="B563" t="s">
        <v>1455</v>
      </c>
      <c r="C563" t="s">
        <v>180</v>
      </c>
      <c r="D563" t="s">
        <v>2709</v>
      </c>
      <c r="E563" t="s">
        <v>1655</v>
      </c>
      <c r="F563" t="s">
        <v>1656</v>
      </c>
      <c r="G563" t="s">
        <v>1657</v>
      </c>
      <c r="H563">
        <v>3</v>
      </c>
      <c r="I563" t="s">
        <v>1658</v>
      </c>
      <c r="J563" t="s">
        <v>1677</v>
      </c>
      <c r="K563" t="s">
        <v>2926</v>
      </c>
      <c r="L563" t="s">
        <v>1661</v>
      </c>
      <c r="M563" t="s">
        <v>1680</v>
      </c>
      <c r="N563" t="s">
        <v>1681</v>
      </c>
      <c r="O563" t="s">
        <v>62</v>
      </c>
      <c r="P563" t="s">
        <v>61</v>
      </c>
      <c r="Q563" t="s">
        <v>62</v>
      </c>
      <c r="R563" t="s">
        <v>4136</v>
      </c>
      <c r="S563" t="s">
        <v>77</v>
      </c>
      <c r="T563" t="s">
        <v>61</v>
      </c>
      <c r="U563" t="s">
        <v>4049</v>
      </c>
      <c r="V563" t="s">
        <v>72</v>
      </c>
      <c r="W563" t="s">
        <v>62</v>
      </c>
      <c r="X563" t="s">
        <v>73</v>
      </c>
      <c r="Y563" t="s">
        <v>3187</v>
      </c>
      <c r="Z563" t="s">
        <v>3835</v>
      </c>
      <c r="AA563">
        <v>1</v>
      </c>
      <c r="AB563">
        <v>0</v>
      </c>
      <c r="AC563">
        <v>0</v>
      </c>
      <c r="AD563">
        <v>0</v>
      </c>
      <c r="AE563">
        <v>1</v>
      </c>
      <c r="AF563">
        <v>0</v>
      </c>
      <c r="AG563">
        <v>0</v>
      </c>
      <c r="AH563" t="s">
        <v>77</v>
      </c>
      <c r="AI563" t="s">
        <v>2417</v>
      </c>
    </row>
    <row r="564" spans="1:35">
      <c r="A564" t="s">
        <v>1684</v>
      </c>
      <c r="B564" t="s">
        <v>1685</v>
      </c>
      <c r="C564" t="s">
        <v>51</v>
      </c>
      <c r="D564" t="s">
        <v>51</v>
      </c>
      <c r="E564" t="s">
        <v>1686</v>
      </c>
      <c r="F564" t="s">
        <v>2932</v>
      </c>
      <c r="G564" t="s">
        <v>1688</v>
      </c>
      <c r="H564">
        <v>1</v>
      </c>
      <c r="I564" t="s">
        <v>2933</v>
      </c>
      <c r="J564" t="s">
        <v>2933</v>
      </c>
      <c r="K564" t="s">
        <v>4050</v>
      </c>
      <c r="L564" t="s">
        <v>1691</v>
      </c>
      <c r="M564" t="s">
        <v>1694</v>
      </c>
      <c r="N564" t="s">
        <v>1695</v>
      </c>
      <c r="O564" t="s">
        <v>62</v>
      </c>
      <c r="P564" t="s">
        <v>61</v>
      </c>
      <c r="Q564" t="s">
        <v>62</v>
      </c>
      <c r="R564" t="s">
        <v>76</v>
      </c>
      <c r="S564" t="s">
        <v>77</v>
      </c>
      <c r="T564" t="s">
        <v>61</v>
      </c>
      <c r="U564" t="s">
        <v>1368</v>
      </c>
      <c r="V564" t="s">
        <v>72</v>
      </c>
      <c r="W564" t="s">
        <v>62</v>
      </c>
      <c r="X564" t="s">
        <v>73</v>
      </c>
      <c r="Y564" t="s">
        <v>3187</v>
      </c>
      <c r="Z564" t="s">
        <v>3718</v>
      </c>
      <c r="AA564">
        <v>1</v>
      </c>
      <c r="AB564">
        <v>0</v>
      </c>
      <c r="AC564">
        <v>0</v>
      </c>
      <c r="AD564">
        <v>0</v>
      </c>
      <c r="AE564">
        <v>1</v>
      </c>
      <c r="AF564">
        <v>0</v>
      </c>
      <c r="AG564">
        <v>0</v>
      </c>
      <c r="AH564" t="s">
        <v>77</v>
      </c>
      <c r="AI564" t="s">
        <v>76</v>
      </c>
    </row>
    <row r="565" spans="1:35">
      <c r="A565" t="s">
        <v>1684</v>
      </c>
      <c r="B565" t="s">
        <v>1685</v>
      </c>
      <c r="C565" t="s">
        <v>114</v>
      </c>
      <c r="D565" t="s">
        <v>2694</v>
      </c>
      <c r="E565" t="s">
        <v>1698</v>
      </c>
      <c r="F565" t="s">
        <v>1699</v>
      </c>
      <c r="G565" t="s">
        <v>1700</v>
      </c>
      <c r="H565">
        <v>1</v>
      </c>
      <c r="I565" t="s">
        <v>1701</v>
      </c>
      <c r="J565" t="s">
        <v>1701</v>
      </c>
      <c r="K565" t="s">
        <v>2936</v>
      </c>
      <c r="L565" t="s">
        <v>1703</v>
      </c>
      <c r="M565" t="s">
        <v>1706</v>
      </c>
      <c r="N565" t="s">
        <v>1707</v>
      </c>
      <c r="O565" t="s">
        <v>62</v>
      </c>
      <c r="P565" t="s">
        <v>61</v>
      </c>
      <c r="Q565" t="s">
        <v>62</v>
      </c>
      <c r="R565" t="s">
        <v>76</v>
      </c>
      <c r="S565" t="s">
        <v>77</v>
      </c>
      <c r="T565" t="s">
        <v>61</v>
      </c>
      <c r="U565" t="s">
        <v>1368</v>
      </c>
      <c r="V565" t="s">
        <v>72</v>
      </c>
      <c r="W565" t="s">
        <v>62</v>
      </c>
      <c r="X565" t="s">
        <v>73</v>
      </c>
      <c r="Y565" t="s">
        <v>3187</v>
      </c>
      <c r="Z565" t="s">
        <v>3823</v>
      </c>
      <c r="AA565">
        <v>1</v>
      </c>
      <c r="AB565">
        <v>0</v>
      </c>
      <c r="AC565">
        <v>0</v>
      </c>
      <c r="AD565">
        <v>0</v>
      </c>
      <c r="AE565">
        <v>1</v>
      </c>
      <c r="AF565">
        <v>0</v>
      </c>
      <c r="AG565">
        <v>0</v>
      </c>
      <c r="AH565" t="s">
        <v>77</v>
      </c>
      <c r="AI565" t="s">
        <v>76</v>
      </c>
    </row>
    <row r="566" spans="1:35">
      <c r="A566" t="s">
        <v>1684</v>
      </c>
      <c r="B566" t="s">
        <v>1685</v>
      </c>
      <c r="C566" t="s">
        <v>149</v>
      </c>
      <c r="D566" t="s">
        <v>2704</v>
      </c>
      <c r="E566" t="s">
        <v>1710</v>
      </c>
      <c r="F566" t="s">
        <v>1711</v>
      </c>
      <c r="G566" t="s">
        <v>1712</v>
      </c>
      <c r="H566">
        <v>1</v>
      </c>
      <c r="I566" t="s">
        <v>1713</v>
      </c>
      <c r="J566" t="s">
        <v>1713</v>
      </c>
      <c r="K566" t="s">
        <v>2937</v>
      </c>
      <c r="L566" t="s">
        <v>1715</v>
      </c>
      <c r="M566" t="s">
        <v>1694</v>
      </c>
      <c r="N566" t="s">
        <v>1719</v>
      </c>
      <c r="O566" t="s">
        <v>62</v>
      </c>
      <c r="P566" t="s">
        <v>61</v>
      </c>
      <c r="Q566" t="s">
        <v>62</v>
      </c>
      <c r="R566" t="s">
        <v>76</v>
      </c>
      <c r="S566" t="s">
        <v>125</v>
      </c>
      <c r="T566" t="s">
        <v>61</v>
      </c>
      <c r="U566" t="s">
        <v>1718</v>
      </c>
      <c r="V566" t="s">
        <v>72</v>
      </c>
      <c r="W566" t="s">
        <v>62</v>
      </c>
      <c r="X566" t="s">
        <v>73</v>
      </c>
      <c r="Y566" t="s">
        <v>3187</v>
      </c>
      <c r="Z566" t="s">
        <v>3707</v>
      </c>
      <c r="AA566">
        <v>1</v>
      </c>
      <c r="AB566">
        <v>0</v>
      </c>
      <c r="AC566">
        <v>0</v>
      </c>
      <c r="AD566">
        <v>0</v>
      </c>
      <c r="AE566">
        <v>1</v>
      </c>
      <c r="AF566">
        <v>0</v>
      </c>
      <c r="AG566">
        <v>1</v>
      </c>
      <c r="AH566" t="s">
        <v>125</v>
      </c>
      <c r="AI566" t="s">
        <v>76</v>
      </c>
    </row>
    <row r="567" spans="1:35">
      <c r="A567" t="s">
        <v>1684</v>
      </c>
      <c r="B567" t="s">
        <v>1685</v>
      </c>
      <c r="C567" t="s">
        <v>149</v>
      </c>
      <c r="D567" t="s">
        <v>2704</v>
      </c>
      <c r="E567" t="s">
        <v>1710</v>
      </c>
      <c r="F567" t="s">
        <v>1711</v>
      </c>
      <c r="G567" t="s">
        <v>1712</v>
      </c>
      <c r="H567">
        <v>1</v>
      </c>
      <c r="I567" t="s">
        <v>1713</v>
      </c>
      <c r="J567" t="s">
        <v>1713</v>
      </c>
      <c r="K567" t="s">
        <v>2937</v>
      </c>
      <c r="L567" t="s">
        <v>1715</v>
      </c>
      <c r="M567" t="s">
        <v>1694</v>
      </c>
      <c r="N567" t="s">
        <v>1719</v>
      </c>
      <c r="O567" t="s">
        <v>62</v>
      </c>
      <c r="P567" t="s">
        <v>61</v>
      </c>
      <c r="Q567" t="s">
        <v>62</v>
      </c>
      <c r="R567" t="s">
        <v>4137</v>
      </c>
      <c r="S567" t="s">
        <v>125</v>
      </c>
      <c r="T567" t="s">
        <v>61</v>
      </c>
      <c r="U567" t="s">
        <v>1718</v>
      </c>
      <c r="V567" t="s">
        <v>72</v>
      </c>
      <c r="W567" t="s">
        <v>62</v>
      </c>
      <c r="X567" t="s">
        <v>73</v>
      </c>
      <c r="Y567" t="s">
        <v>3187</v>
      </c>
      <c r="Z567" t="s">
        <v>3707</v>
      </c>
      <c r="AA567">
        <v>1</v>
      </c>
      <c r="AB567">
        <v>0</v>
      </c>
      <c r="AC567">
        <v>0</v>
      </c>
      <c r="AD567">
        <v>0</v>
      </c>
      <c r="AE567">
        <v>1</v>
      </c>
      <c r="AF567">
        <v>0</v>
      </c>
      <c r="AG567">
        <v>1</v>
      </c>
      <c r="AH567" t="s">
        <v>125</v>
      </c>
      <c r="AI567" t="s">
        <v>4022</v>
      </c>
    </row>
    <row r="568" spans="1:35">
      <c r="A568" t="s">
        <v>1721</v>
      </c>
      <c r="B568" t="s">
        <v>1722</v>
      </c>
      <c r="C568" t="s">
        <v>51</v>
      </c>
      <c r="D568" t="s">
        <v>51</v>
      </c>
      <c r="E568" t="s">
        <v>1723</v>
      </c>
      <c r="F568" t="s">
        <v>2938</v>
      </c>
      <c r="G568" t="s">
        <v>1725</v>
      </c>
      <c r="H568">
        <v>2</v>
      </c>
      <c r="I568" t="s">
        <v>1726</v>
      </c>
      <c r="J568" t="s">
        <v>1727</v>
      </c>
      <c r="K568" t="s">
        <v>4052</v>
      </c>
      <c r="L568" t="s">
        <v>1729</v>
      </c>
      <c r="M568" t="s">
        <v>1732</v>
      </c>
      <c r="N568" t="s">
        <v>1733</v>
      </c>
      <c r="O568" t="s">
        <v>62</v>
      </c>
      <c r="P568" t="s">
        <v>61</v>
      </c>
      <c r="Q568" t="s">
        <v>62</v>
      </c>
      <c r="R568" t="s">
        <v>76</v>
      </c>
      <c r="S568" t="s">
        <v>77</v>
      </c>
      <c r="T568" t="s">
        <v>61</v>
      </c>
      <c r="U568" t="s">
        <v>1368</v>
      </c>
      <c r="V568" t="s">
        <v>72</v>
      </c>
      <c r="W568" t="s">
        <v>62</v>
      </c>
      <c r="X568" t="s">
        <v>73</v>
      </c>
      <c r="Y568" t="s">
        <v>3187</v>
      </c>
      <c r="Z568" t="s">
        <v>3884</v>
      </c>
      <c r="AA568">
        <v>1</v>
      </c>
      <c r="AB568">
        <v>0</v>
      </c>
      <c r="AC568">
        <v>0</v>
      </c>
      <c r="AD568">
        <v>0</v>
      </c>
      <c r="AE568">
        <v>1</v>
      </c>
      <c r="AF568">
        <v>0</v>
      </c>
      <c r="AG568">
        <v>0</v>
      </c>
      <c r="AH568" t="s">
        <v>77</v>
      </c>
      <c r="AI568" t="s">
        <v>76</v>
      </c>
    </row>
    <row r="569" spans="1:35">
      <c r="A569" t="s">
        <v>1721</v>
      </c>
      <c r="B569" t="s">
        <v>1722</v>
      </c>
      <c r="C569" t="s">
        <v>51</v>
      </c>
      <c r="D569" t="s">
        <v>51</v>
      </c>
      <c r="E569" t="s">
        <v>1723</v>
      </c>
      <c r="F569" t="s">
        <v>2938</v>
      </c>
      <c r="G569" t="s">
        <v>1725</v>
      </c>
      <c r="H569">
        <v>2</v>
      </c>
      <c r="I569" t="s">
        <v>1726</v>
      </c>
      <c r="J569" t="s">
        <v>1736</v>
      </c>
      <c r="K569" t="s">
        <v>4051</v>
      </c>
      <c r="L569" t="s">
        <v>1729</v>
      </c>
      <c r="M569" t="s">
        <v>622</v>
      </c>
      <c r="N569" t="s">
        <v>1738</v>
      </c>
      <c r="O569" t="s">
        <v>62</v>
      </c>
      <c r="P569" t="s">
        <v>61</v>
      </c>
      <c r="Q569" t="s">
        <v>62</v>
      </c>
      <c r="R569" t="s">
        <v>76</v>
      </c>
      <c r="S569" t="s">
        <v>77</v>
      </c>
      <c r="T569" t="s">
        <v>61</v>
      </c>
      <c r="U569" t="s">
        <v>1368</v>
      </c>
      <c r="V569" t="s">
        <v>72</v>
      </c>
      <c r="W569" t="s">
        <v>62</v>
      </c>
      <c r="X569" t="s">
        <v>73</v>
      </c>
      <c r="Y569" t="s">
        <v>3187</v>
      </c>
      <c r="Z569" t="s">
        <v>3885</v>
      </c>
      <c r="AA569">
        <v>1</v>
      </c>
      <c r="AB569">
        <v>0</v>
      </c>
      <c r="AC569">
        <v>0</v>
      </c>
      <c r="AD569">
        <v>0</v>
      </c>
      <c r="AE569">
        <v>1</v>
      </c>
      <c r="AF569">
        <v>0</v>
      </c>
      <c r="AG569">
        <v>0</v>
      </c>
      <c r="AH569" t="s">
        <v>77</v>
      </c>
      <c r="AI569" t="s">
        <v>76</v>
      </c>
    </row>
    <row r="570" spans="1:35">
      <c r="A570" t="s">
        <v>1721</v>
      </c>
      <c r="B570" t="s">
        <v>1722</v>
      </c>
      <c r="C570" t="s">
        <v>51</v>
      </c>
      <c r="D570" t="s">
        <v>51</v>
      </c>
      <c r="E570" t="s">
        <v>1740</v>
      </c>
      <c r="F570" t="s">
        <v>2942</v>
      </c>
      <c r="G570" t="s">
        <v>1742</v>
      </c>
      <c r="H570">
        <v>2</v>
      </c>
      <c r="I570" t="s">
        <v>1726</v>
      </c>
      <c r="J570" t="s">
        <v>1727</v>
      </c>
      <c r="K570" t="s">
        <v>4052</v>
      </c>
      <c r="L570" t="s">
        <v>1743</v>
      </c>
      <c r="M570" t="s">
        <v>1732</v>
      </c>
      <c r="N570" t="s">
        <v>1745</v>
      </c>
      <c r="O570" t="s">
        <v>62</v>
      </c>
      <c r="P570" t="s">
        <v>61</v>
      </c>
      <c r="Q570" t="s">
        <v>62</v>
      </c>
      <c r="R570" t="s">
        <v>76</v>
      </c>
      <c r="S570" t="s">
        <v>77</v>
      </c>
      <c r="T570" t="s">
        <v>61</v>
      </c>
      <c r="U570" t="s">
        <v>1368</v>
      </c>
      <c r="V570" t="s">
        <v>72</v>
      </c>
      <c r="W570" t="s">
        <v>62</v>
      </c>
      <c r="X570" t="s">
        <v>73</v>
      </c>
      <c r="Y570" t="s">
        <v>3187</v>
      </c>
      <c r="Z570" t="s">
        <v>3306</v>
      </c>
      <c r="AA570">
        <v>1</v>
      </c>
      <c r="AB570">
        <v>0</v>
      </c>
      <c r="AC570">
        <v>0</v>
      </c>
      <c r="AD570">
        <v>0</v>
      </c>
      <c r="AE570">
        <v>1</v>
      </c>
      <c r="AF570">
        <v>0</v>
      </c>
      <c r="AG570">
        <v>0</v>
      </c>
      <c r="AH570" t="s">
        <v>77</v>
      </c>
      <c r="AI570" t="s">
        <v>76</v>
      </c>
    </row>
    <row r="571" spans="1:35">
      <c r="A571" t="s">
        <v>1721</v>
      </c>
      <c r="B571" t="s">
        <v>1722</v>
      </c>
      <c r="C571" t="s">
        <v>51</v>
      </c>
      <c r="D571" t="s">
        <v>51</v>
      </c>
      <c r="E571" t="s">
        <v>1740</v>
      </c>
      <c r="F571" t="s">
        <v>2942</v>
      </c>
      <c r="G571" t="s">
        <v>1742</v>
      </c>
      <c r="H571">
        <v>2</v>
      </c>
      <c r="I571" t="s">
        <v>1726</v>
      </c>
      <c r="J571" t="s">
        <v>1736</v>
      </c>
      <c r="K571" t="s">
        <v>4051</v>
      </c>
      <c r="L571" t="s">
        <v>1743</v>
      </c>
      <c r="M571" t="s">
        <v>622</v>
      </c>
      <c r="N571" t="s">
        <v>1748</v>
      </c>
      <c r="O571" t="s">
        <v>62</v>
      </c>
      <c r="P571" t="s">
        <v>61</v>
      </c>
      <c r="Q571" t="s">
        <v>62</v>
      </c>
      <c r="R571" t="s">
        <v>76</v>
      </c>
      <c r="S571" t="s">
        <v>77</v>
      </c>
      <c r="T571" t="s">
        <v>61</v>
      </c>
      <c r="U571" t="s">
        <v>1368</v>
      </c>
      <c r="V571" t="s">
        <v>72</v>
      </c>
      <c r="W571" t="s">
        <v>62</v>
      </c>
      <c r="X571" t="s">
        <v>73</v>
      </c>
      <c r="Y571" t="s">
        <v>3187</v>
      </c>
      <c r="Z571" t="s">
        <v>3307</v>
      </c>
      <c r="AA571">
        <v>1</v>
      </c>
      <c r="AB571">
        <v>0</v>
      </c>
      <c r="AC571">
        <v>0</v>
      </c>
      <c r="AD571">
        <v>0</v>
      </c>
      <c r="AE571">
        <v>1</v>
      </c>
      <c r="AF571">
        <v>0</v>
      </c>
      <c r="AG571">
        <v>0</v>
      </c>
      <c r="AH571" t="s">
        <v>77</v>
      </c>
      <c r="AI571" t="s">
        <v>76</v>
      </c>
    </row>
    <row r="572" spans="1:35">
      <c r="A572" t="s">
        <v>1721</v>
      </c>
      <c r="B572" t="s">
        <v>1722</v>
      </c>
      <c r="C572" t="s">
        <v>149</v>
      </c>
      <c r="D572" t="s">
        <v>2704</v>
      </c>
      <c r="E572" t="s">
        <v>1750</v>
      </c>
      <c r="F572" t="s">
        <v>1751</v>
      </c>
      <c r="G572" t="s">
        <v>1752</v>
      </c>
      <c r="H572">
        <v>1</v>
      </c>
      <c r="I572" t="s">
        <v>1753</v>
      </c>
      <c r="J572" t="s">
        <v>1753</v>
      </c>
      <c r="K572" t="s">
        <v>1754</v>
      </c>
      <c r="L572" t="s">
        <v>1755</v>
      </c>
      <c r="M572" t="s">
        <v>1758</v>
      </c>
      <c r="N572" t="s">
        <v>1759</v>
      </c>
      <c r="O572" t="s">
        <v>62</v>
      </c>
      <c r="P572" t="s">
        <v>61</v>
      </c>
      <c r="Q572" t="s">
        <v>62</v>
      </c>
      <c r="R572" t="s">
        <v>76</v>
      </c>
      <c r="S572" t="s">
        <v>77</v>
      </c>
      <c r="T572" t="s">
        <v>61</v>
      </c>
      <c r="U572" t="s">
        <v>1761</v>
      </c>
      <c r="V572" t="s">
        <v>72</v>
      </c>
      <c r="W572" t="s">
        <v>62</v>
      </c>
      <c r="X572" t="s">
        <v>73</v>
      </c>
      <c r="Y572" t="s">
        <v>3187</v>
      </c>
      <c r="Z572" t="s">
        <v>3685</v>
      </c>
      <c r="AA572">
        <v>1</v>
      </c>
      <c r="AB572">
        <v>0</v>
      </c>
      <c r="AC572">
        <v>0</v>
      </c>
      <c r="AD572">
        <v>0</v>
      </c>
      <c r="AE572">
        <v>1</v>
      </c>
      <c r="AF572">
        <v>0</v>
      </c>
      <c r="AG572">
        <v>0</v>
      </c>
      <c r="AH572" t="s">
        <v>77</v>
      </c>
      <c r="AI572" t="s">
        <v>76</v>
      </c>
    </row>
    <row r="573" spans="1:35">
      <c r="A573" t="s">
        <v>1721</v>
      </c>
      <c r="B573" t="s">
        <v>1722</v>
      </c>
      <c r="C573" t="s">
        <v>149</v>
      </c>
      <c r="D573" t="s">
        <v>2704</v>
      </c>
      <c r="E573" t="s">
        <v>1750</v>
      </c>
      <c r="F573" t="s">
        <v>1751</v>
      </c>
      <c r="G573" t="s">
        <v>1752</v>
      </c>
      <c r="H573">
        <v>1</v>
      </c>
      <c r="I573" t="s">
        <v>1753</v>
      </c>
      <c r="J573" t="s">
        <v>1753</v>
      </c>
      <c r="K573" t="s">
        <v>1754</v>
      </c>
      <c r="L573" t="s">
        <v>1755</v>
      </c>
      <c r="M573" t="s">
        <v>1758</v>
      </c>
      <c r="N573" t="s">
        <v>1759</v>
      </c>
      <c r="O573" t="s">
        <v>62</v>
      </c>
      <c r="P573" t="s">
        <v>61</v>
      </c>
      <c r="Q573" t="s">
        <v>62</v>
      </c>
      <c r="R573" t="s">
        <v>4136</v>
      </c>
      <c r="S573" t="s">
        <v>77</v>
      </c>
      <c r="T573" t="s">
        <v>61</v>
      </c>
      <c r="U573" t="s">
        <v>1761</v>
      </c>
      <c r="V573" t="s">
        <v>72</v>
      </c>
      <c r="W573" t="s">
        <v>62</v>
      </c>
      <c r="X573" t="s">
        <v>73</v>
      </c>
      <c r="Y573" t="s">
        <v>3187</v>
      </c>
      <c r="Z573" t="s">
        <v>3685</v>
      </c>
      <c r="AA573">
        <v>1</v>
      </c>
      <c r="AB573">
        <v>0</v>
      </c>
      <c r="AC573">
        <v>0</v>
      </c>
      <c r="AD573">
        <v>0</v>
      </c>
      <c r="AE573">
        <v>1</v>
      </c>
      <c r="AF573">
        <v>0</v>
      </c>
      <c r="AG573">
        <v>0</v>
      </c>
      <c r="AH573" t="s">
        <v>77</v>
      </c>
      <c r="AI573" t="s">
        <v>2417</v>
      </c>
    </row>
    <row r="574" spans="1:35">
      <c r="A574" t="s">
        <v>1721</v>
      </c>
      <c r="B574" t="s">
        <v>1722</v>
      </c>
      <c r="C574" t="s">
        <v>149</v>
      </c>
      <c r="D574" t="s">
        <v>2704</v>
      </c>
      <c r="E574" t="s">
        <v>1764</v>
      </c>
      <c r="F574" t="s">
        <v>1765</v>
      </c>
      <c r="G574" t="s">
        <v>1766</v>
      </c>
      <c r="H574">
        <v>1</v>
      </c>
      <c r="I574" t="s">
        <v>1753</v>
      </c>
      <c r="J574" t="s">
        <v>1753</v>
      </c>
      <c r="K574" t="s">
        <v>1754</v>
      </c>
      <c r="L574" t="s">
        <v>1768</v>
      </c>
      <c r="M574" t="s">
        <v>1758</v>
      </c>
      <c r="N574" t="s">
        <v>1771</v>
      </c>
      <c r="O574" t="s">
        <v>62</v>
      </c>
      <c r="P574" t="s">
        <v>61</v>
      </c>
      <c r="Q574" t="s">
        <v>62</v>
      </c>
      <c r="R574" t="s">
        <v>76</v>
      </c>
      <c r="S574" t="s">
        <v>77</v>
      </c>
      <c r="T574" t="s">
        <v>61</v>
      </c>
      <c r="U574" t="s">
        <v>4053</v>
      </c>
      <c r="V574" t="s">
        <v>72</v>
      </c>
      <c r="W574" t="s">
        <v>62</v>
      </c>
      <c r="X574" t="s">
        <v>73</v>
      </c>
      <c r="Y574" t="s">
        <v>3187</v>
      </c>
      <c r="Z574" t="s">
        <v>3596</v>
      </c>
      <c r="AA574">
        <v>1</v>
      </c>
      <c r="AB574">
        <v>0</v>
      </c>
      <c r="AC574">
        <v>0</v>
      </c>
      <c r="AD574">
        <v>0</v>
      </c>
      <c r="AE574">
        <v>1</v>
      </c>
      <c r="AF574">
        <v>0</v>
      </c>
      <c r="AG574">
        <v>0</v>
      </c>
      <c r="AH574" t="s">
        <v>77</v>
      </c>
      <c r="AI574" t="s">
        <v>76</v>
      </c>
    </row>
    <row r="575" spans="1:35">
      <c r="A575" t="s">
        <v>1721</v>
      </c>
      <c r="B575" t="s">
        <v>1722</v>
      </c>
      <c r="C575" t="s">
        <v>149</v>
      </c>
      <c r="D575" t="s">
        <v>2704</v>
      </c>
      <c r="E575" t="s">
        <v>1764</v>
      </c>
      <c r="F575" t="s">
        <v>1765</v>
      </c>
      <c r="G575" t="s">
        <v>1766</v>
      </c>
      <c r="H575">
        <v>1</v>
      </c>
      <c r="I575" t="s">
        <v>1753</v>
      </c>
      <c r="J575" t="s">
        <v>1753</v>
      </c>
      <c r="K575" t="s">
        <v>1754</v>
      </c>
      <c r="L575" t="s">
        <v>1768</v>
      </c>
      <c r="M575" t="s">
        <v>1758</v>
      </c>
      <c r="N575" t="s">
        <v>1771</v>
      </c>
      <c r="O575" t="s">
        <v>62</v>
      </c>
      <c r="P575" t="s">
        <v>61</v>
      </c>
      <c r="Q575" t="s">
        <v>62</v>
      </c>
      <c r="R575" t="s">
        <v>4136</v>
      </c>
      <c r="S575" t="s">
        <v>77</v>
      </c>
      <c r="T575" t="s">
        <v>61</v>
      </c>
      <c r="U575" t="s">
        <v>4053</v>
      </c>
      <c r="V575" t="s">
        <v>72</v>
      </c>
      <c r="W575" t="s">
        <v>62</v>
      </c>
      <c r="X575" t="s">
        <v>73</v>
      </c>
      <c r="Y575" t="s">
        <v>3187</v>
      </c>
      <c r="Z575" t="s">
        <v>3596</v>
      </c>
      <c r="AA575">
        <v>1</v>
      </c>
      <c r="AB575">
        <v>0</v>
      </c>
      <c r="AC575">
        <v>0</v>
      </c>
      <c r="AD575">
        <v>0</v>
      </c>
      <c r="AE575">
        <v>1</v>
      </c>
      <c r="AF575">
        <v>0</v>
      </c>
      <c r="AG575">
        <v>0</v>
      </c>
      <c r="AH575" t="s">
        <v>77</v>
      </c>
      <c r="AI575" t="s">
        <v>2417</v>
      </c>
    </row>
    <row r="576" spans="1:35">
      <c r="A576" t="s">
        <v>1721</v>
      </c>
      <c r="B576" t="s">
        <v>1722</v>
      </c>
      <c r="C576" t="s">
        <v>180</v>
      </c>
      <c r="D576" t="s">
        <v>2709</v>
      </c>
      <c r="E576" t="s">
        <v>1773</v>
      </c>
      <c r="F576" t="s">
        <v>1774</v>
      </c>
      <c r="G576" t="s">
        <v>1775</v>
      </c>
      <c r="H576">
        <v>1</v>
      </c>
      <c r="I576" t="s">
        <v>1776</v>
      </c>
      <c r="J576" t="s">
        <v>1776</v>
      </c>
      <c r="K576" t="s">
        <v>2945</v>
      </c>
      <c r="L576" t="s">
        <v>1778</v>
      </c>
      <c r="M576" t="s">
        <v>1781</v>
      </c>
      <c r="N576" t="s">
        <v>1782</v>
      </c>
      <c r="O576" t="s">
        <v>62</v>
      </c>
      <c r="P576" t="s">
        <v>61</v>
      </c>
      <c r="Q576" t="s">
        <v>62</v>
      </c>
      <c r="R576" t="s">
        <v>76</v>
      </c>
      <c r="S576" t="s">
        <v>77</v>
      </c>
      <c r="T576" t="s">
        <v>61</v>
      </c>
      <c r="U576" t="s">
        <v>1368</v>
      </c>
      <c r="V576" t="s">
        <v>72</v>
      </c>
      <c r="W576" t="s">
        <v>62</v>
      </c>
      <c r="X576" t="s">
        <v>73</v>
      </c>
      <c r="Y576" t="s">
        <v>3187</v>
      </c>
      <c r="Z576" t="s">
        <v>3877</v>
      </c>
      <c r="AA576">
        <v>1</v>
      </c>
      <c r="AB576">
        <v>0</v>
      </c>
      <c r="AC576">
        <v>0</v>
      </c>
      <c r="AD576">
        <v>0</v>
      </c>
      <c r="AE576">
        <v>1</v>
      </c>
      <c r="AF576">
        <v>0</v>
      </c>
      <c r="AG576">
        <v>0</v>
      </c>
      <c r="AH576" t="s">
        <v>77</v>
      </c>
      <c r="AI576" t="s">
        <v>76</v>
      </c>
    </row>
    <row r="577" spans="1:35">
      <c r="A577" t="s">
        <v>1785</v>
      </c>
      <c r="B577" t="s">
        <v>1786</v>
      </c>
      <c r="C577" t="s">
        <v>149</v>
      </c>
      <c r="D577" t="s">
        <v>2704</v>
      </c>
      <c r="E577" t="s">
        <v>1787</v>
      </c>
      <c r="F577" t="s">
        <v>1788</v>
      </c>
      <c r="G577" t="s">
        <v>1789</v>
      </c>
      <c r="H577">
        <v>1</v>
      </c>
      <c r="I577" t="s">
        <v>1790</v>
      </c>
      <c r="J577" t="s">
        <v>1790</v>
      </c>
      <c r="K577" t="s">
        <v>2946</v>
      </c>
      <c r="L577" t="s">
        <v>1792</v>
      </c>
      <c r="M577" t="s">
        <v>1796</v>
      </c>
      <c r="N577" t="s">
        <v>1797</v>
      </c>
      <c r="O577" t="s">
        <v>62</v>
      </c>
      <c r="P577" t="s">
        <v>61</v>
      </c>
      <c r="Q577" t="s">
        <v>62</v>
      </c>
      <c r="R577" t="s">
        <v>76</v>
      </c>
      <c r="S577" t="s">
        <v>77</v>
      </c>
      <c r="T577" t="s">
        <v>61</v>
      </c>
      <c r="U577" t="s">
        <v>1795</v>
      </c>
      <c r="V577" t="s">
        <v>72</v>
      </c>
      <c r="W577" t="s">
        <v>62</v>
      </c>
      <c r="X577" t="s">
        <v>73</v>
      </c>
      <c r="Y577" t="s">
        <v>3187</v>
      </c>
      <c r="Z577" t="s">
        <v>3259</v>
      </c>
      <c r="AA577">
        <v>1</v>
      </c>
      <c r="AB577">
        <v>0</v>
      </c>
      <c r="AC577">
        <v>0</v>
      </c>
      <c r="AD577">
        <v>0</v>
      </c>
      <c r="AE577">
        <v>1</v>
      </c>
      <c r="AF577">
        <v>0</v>
      </c>
      <c r="AG577">
        <v>0</v>
      </c>
      <c r="AH577" t="s">
        <v>77</v>
      </c>
      <c r="AI577" t="s">
        <v>76</v>
      </c>
    </row>
    <row r="578" spans="1:35">
      <c r="A578" t="s">
        <v>1785</v>
      </c>
      <c r="B578" t="s">
        <v>1786</v>
      </c>
      <c r="C578" t="s">
        <v>180</v>
      </c>
      <c r="D578" t="s">
        <v>2709</v>
      </c>
      <c r="E578" t="s">
        <v>1800</v>
      </c>
      <c r="F578" t="s">
        <v>2947</v>
      </c>
      <c r="G578" t="s">
        <v>1802</v>
      </c>
      <c r="H578">
        <v>1</v>
      </c>
      <c r="I578" t="s">
        <v>1803</v>
      </c>
      <c r="J578" t="s">
        <v>1803</v>
      </c>
      <c r="K578" t="s">
        <v>4068</v>
      </c>
      <c r="L578" t="s">
        <v>1805</v>
      </c>
      <c r="M578" t="s">
        <v>1809</v>
      </c>
      <c r="N578" t="s">
        <v>1810</v>
      </c>
      <c r="O578" t="s">
        <v>62</v>
      </c>
      <c r="P578" t="s">
        <v>61</v>
      </c>
      <c r="Q578" t="s">
        <v>62</v>
      </c>
      <c r="R578" t="s">
        <v>76</v>
      </c>
      <c r="S578" t="s">
        <v>77</v>
      </c>
      <c r="T578" t="s">
        <v>61</v>
      </c>
      <c r="U578" t="s">
        <v>1808</v>
      </c>
      <c r="V578" t="s">
        <v>72</v>
      </c>
      <c r="W578" t="s">
        <v>62</v>
      </c>
      <c r="X578" t="s">
        <v>73</v>
      </c>
      <c r="Y578" t="s">
        <v>3187</v>
      </c>
      <c r="Z578" t="s">
        <v>3593</v>
      </c>
      <c r="AA578">
        <v>1</v>
      </c>
      <c r="AB578">
        <v>0</v>
      </c>
      <c r="AC578">
        <v>0</v>
      </c>
      <c r="AD578">
        <v>0</v>
      </c>
      <c r="AE578">
        <v>1</v>
      </c>
      <c r="AF578">
        <v>0</v>
      </c>
      <c r="AG578">
        <v>0</v>
      </c>
      <c r="AH578" t="s">
        <v>77</v>
      </c>
      <c r="AI578" t="s">
        <v>76</v>
      </c>
    </row>
    <row r="579" spans="1:35">
      <c r="A579" t="s">
        <v>1813</v>
      </c>
      <c r="B579" t="s">
        <v>1814</v>
      </c>
      <c r="C579" t="s">
        <v>180</v>
      </c>
      <c r="D579" t="s">
        <v>2709</v>
      </c>
      <c r="E579" t="s">
        <v>1815</v>
      </c>
      <c r="F579" t="s">
        <v>1816</v>
      </c>
      <c r="G579" t="s">
        <v>1817</v>
      </c>
      <c r="H579">
        <v>1</v>
      </c>
      <c r="I579" t="s">
        <v>1818</v>
      </c>
      <c r="J579" t="s">
        <v>1818</v>
      </c>
      <c r="K579" t="s">
        <v>2949</v>
      </c>
      <c r="L579" t="s">
        <v>1820</v>
      </c>
      <c r="M579" t="s">
        <v>1824</v>
      </c>
      <c r="N579" t="s">
        <v>1825</v>
      </c>
      <c r="O579" t="s">
        <v>62</v>
      </c>
      <c r="P579" t="s">
        <v>61</v>
      </c>
      <c r="Q579" t="s">
        <v>62</v>
      </c>
      <c r="R579" t="s">
        <v>76</v>
      </c>
      <c r="S579" t="s">
        <v>64</v>
      </c>
      <c r="T579" t="s">
        <v>61</v>
      </c>
      <c r="U579" t="s">
        <v>1827</v>
      </c>
      <c r="V579" t="s">
        <v>72</v>
      </c>
      <c r="W579" t="s">
        <v>62</v>
      </c>
      <c r="X579" t="s">
        <v>73</v>
      </c>
      <c r="Y579" t="s">
        <v>3187</v>
      </c>
      <c r="Z579" t="s">
        <v>3557</v>
      </c>
      <c r="AA579">
        <v>1</v>
      </c>
      <c r="AB579">
        <v>0</v>
      </c>
      <c r="AC579">
        <v>0</v>
      </c>
      <c r="AD579">
        <v>0</v>
      </c>
      <c r="AE579">
        <v>1</v>
      </c>
      <c r="AF579">
        <v>0</v>
      </c>
      <c r="AG579">
        <v>1</v>
      </c>
      <c r="AH579" t="s">
        <v>64</v>
      </c>
      <c r="AI579" t="s">
        <v>76</v>
      </c>
    </row>
    <row r="580" spans="1:35">
      <c r="A580" t="s">
        <v>1813</v>
      </c>
      <c r="B580" t="s">
        <v>1814</v>
      </c>
      <c r="C580" t="s">
        <v>180</v>
      </c>
      <c r="D580" t="s">
        <v>2709</v>
      </c>
      <c r="E580" t="s">
        <v>1815</v>
      </c>
      <c r="F580" t="s">
        <v>1816</v>
      </c>
      <c r="G580" t="s">
        <v>1817</v>
      </c>
      <c r="H580">
        <v>1</v>
      </c>
      <c r="I580" t="s">
        <v>1818</v>
      </c>
      <c r="J580" t="s">
        <v>1818</v>
      </c>
      <c r="K580" t="s">
        <v>2949</v>
      </c>
      <c r="L580" t="s">
        <v>1820</v>
      </c>
      <c r="M580" t="s">
        <v>1824</v>
      </c>
      <c r="N580" t="s">
        <v>1825</v>
      </c>
      <c r="O580" t="s">
        <v>62</v>
      </c>
      <c r="P580" t="s">
        <v>61</v>
      </c>
      <c r="Q580" t="s">
        <v>62</v>
      </c>
      <c r="R580" t="s">
        <v>4136</v>
      </c>
      <c r="S580" t="s">
        <v>64</v>
      </c>
      <c r="T580" t="s">
        <v>61</v>
      </c>
      <c r="U580" t="s">
        <v>1827</v>
      </c>
      <c r="V580" t="s">
        <v>72</v>
      </c>
      <c r="W580" t="s">
        <v>62</v>
      </c>
      <c r="X580" t="s">
        <v>73</v>
      </c>
      <c r="Y580" t="s">
        <v>3187</v>
      </c>
      <c r="Z580" t="s">
        <v>3557</v>
      </c>
      <c r="AA580">
        <v>1</v>
      </c>
      <c r="AB580">
        <v>0</v>
      </c>
      <c r="AC580">
        <v>0</v>
      </c>
      <c r="AD580">
        <v>0</v>
      </c>
      <c r="AE580">
        <v>1</v>
      </c>
      <c r="AF580">
        <v>0</v>
      </c>
      <c r="AG580">
        <v>1</v>
      </c>
      <c r="AH580" t="s">
        <v>64</v>
      </c>
      <c r="AI580" t="s">
        <v>2417</v>
      </c>
    </row>
    <row r="581" spans="1:35">
      <c r="A581" t="s">
        <v>1813</v>
      </c>
      <c r="B581" t="s">
        <v>1814</v>
      </c>
      <c r="C581" t="s">
        <v>180</v>
      </c>
      <c r="D581" t="s">
        <v>2709</v>
      </c>
      <c r="E581" t="s">
        <v>1815</v>
      </c>
      <c r="F581" t="s">
        <v>1816</v>
      </c>
      <c r="G581" t="s">
        <v>1817</v>
      </c>
      <c r="H581">
        <v>1</v>
      </c>
      <c r="I581" t="s">
        <v>1818</v>
      </c>
      <c r="J581" t="s">
        <v>1818</v>
      </c>
      <c r="K581" t="s">
        <v>2949</v>
      </c>
      <c r="L581" t="s">
        <v>1820</v>
      </c>
      <c r="M581" t="s">
        <v>1824</v>
      </c>
      <c r="N581" t="s">
        <v>1825</v>
      </c>
      <c r="O581" t="s">
        <v>62</v>
      </c>
      <c r="P581" t="s">
        <v>61</v>
      </c>
      <c r="Q581" t="s">
        <v>62</v>
      </c>
      <c r="R581" t="s">
        <v>4133</v>
      </c>
      <c r="S581" t="s">
        <v>64</v>
      </c>
      <c r="T581" t="s">
        <v>61</v>
      </c>
      <c r="U581" t="s">
        <v>1827</v>
      </c>
      <c r="V581" t="s">
        <v>72</v>
      </c>
      <c r="W581" t="s">
        <v>62</v>
      </c>
      <c r="X581" t="s">
        <v>73</v>
      </c>
      <c r="Y581" t="s">
        <v>3187</v>
      </c>
      <c r="Z581" t="s">
        <v>3557</v>
      </c>
      <c r="AA581">
        <v>1</v>
      </c>
      <c r="AB581">
        <v>0</v>
      </c>
      <c r="AC581">
        <v>0</v>
      </c>
      <c r="AD581">
        <v>0</v>
      </c>
      <c r="AE581">
        <v>1</v>
      </c>
      <c r="AF581">
        <v>0</v>
      </c>
      <c r="AG581">
        <v>1</v>
      </c>
      <c r="AH581" t="s">
        <v>64</v>
      </c>
      <c r="AI581" t="s">
        <v>4119</v>
      </c>
    </row>
    <row r="582" spans="1:35">
      <c r="A582" t="s">
        <v>1813</v>
      </c>
      <c r="B582" t="s">
        <v>1814</v>
      </c>
      <c r="C582" t="s">
        <v>180</v>
      </c>
      <c r="D582" t="s">
        <v>2709</v>
      </c>
      <c r="E582" t="s">
        <v>1815</v>
      </c>
      <c r="F582" t="s">
        <v>1816</v>
      </c>
      <c r="G582" t="s">
        <v>1817</v>
      </c>
      <c r="H582">
        <v>1</v>
      </c>
      <c r="I582" t="s">
        <v>1818</v>
      </c>
      <c r="J582" t="s">
        <v>1818</v>
      </c>
      <c r="K582" t="s">
        <v>2949</v>
      </c>
      <c r="L582" t="s">
        <v>1820</v>
      </c>
      <c r="M582" t="s">
        <v>1824</v>
      </c>
      <c r="N582" t="s">
        <v>1825</v>
      </c>
      <c r="O582" t="s">
        <v>62</v>
      </c>
      <c r="P582" t="s">
        <v>61</v>
      </c>
      <c r="Q582" t="s">
        <v>62</v>
      </c>
      <c r="R582" t="s">
        <v>4137</v>
      </c>
      <c r="S582" t="s">
        <v>64</v>
      </c>
      <c r="T582" t="s">
        <v>61</v>
      </c>
      <c r="U582" t="s">
        <v>1827</v>
      </c>
      <c r="V582" t="s">
        <v>72</v>
      </c>
      <c r="W582" t="s">
        <v>62</v>
      </c>
      <c r="X582" t="s">
        <v>73</v>
      </c>
      <c r="Y582" t="s">
        <v>3187</v>
      </c>
      <c r="Z582" t="s">
        <v>3557</v>
      </c>
      <c r="AA582">
        <v>1</v>
      </c>
      <c r="AB582">
        <v>0</v>
      </c>
      <c r="AC582">
        <v>0</v>
      </c>
      <c r="AD582">
        <v>0</v>
      </c>
      <c r="AE582">
        <v>1</v>
      </c>
      <c r="AF582">
        <v>0</v>
      </c>
      <c r="AG582">
        <v>1</v>
      </c>
      <c r="AH582" t="s">
        <v>64</v>
      </c>
      <c r="AI582" t="s">
        <v>4022</v>
      </c>
    </row>
    <row r="583" spans="1:35">
      <c r="A583" t="s">
        <v>1830</v>
      </c>
      <c r="B583" t="s">
        <v>1831</v>
      </c>
      <c r="C583" t="s">
        <v>149</v>
      </c>
      <c r="D583" t="s">
        <v>2704</v>
      </c>
      <c r="E583" t="s">
        <v>1832</v>
      </c>
      <c r="F583" t="s">
        <v>1833</v>
      </c>
      <c r="G583" t="s">
        <v>1834</v>
      </c>
      <c r="H583">
        <v>1</v>
      </c>
      <c r="I583" t="s">
        <v>1835</v>
      </c>
      <c r="J583" t="s">
        <v>1835</v>
      </c>
      <c r="K583" t="s">
        <v>2951</v>
      </c>
      <c r="L583" t="s">
        <v>1837</v>
      </c>
      <c r="M583" t="s">
        <v>1732</v>
      </c>
      <c r="N583" t="s">
        <v>1840</v>
      </c>
      <c r="O583" t="s">
        <v>62</v>
      </c>
      <c r="P583" t="s">
        <v>61</v>
      </c>
      <c r="Q583" t="s">
        <v>62</v>
      </c>
      <c r="R583" t="s">
        <v>76</v>
      </c>
      <c r="S583" t="s">
        <v>125</v>
      </c>
      <c r="T583" t="s">
        <v>61</v>
      </c>
      <c r="U583" t="s">
        <v>1841</v>
      </c>
      <c r="V583" t="s">
        <v>72</v>
      </c>
      <c r="W583" t="s">
        <v>62</v>
      </c>
      <c r="X583" t="s">
        <v>73</v>
      </c>
      <c r="Y583" t="s">
        <v>3187</v>
      </c>
      <c r="Z583" t="s">
        <v>3704</v>
      </c>
      <c r="AA583">
        <v>1</v>
      </c>
      <c r="AB583">
        <v>0</v>
      </c>
      <c r="AC583">
        <v>0</v>
      </c>
      <c r="AD583">
        <v>0</v>
      </c>
      <c r="AE583">
        <v>1</v>
      </c>
      <c r="AF583">
        <v>0</v>
      </c>
      <c r="AG583">
        <v>1</v>
      </c>
      <c r="AH583" t="s">
        <v>125</v>
      </c>
      <c r="AI583" t="s">
        <v>76</v>
      </c>
    </row>
    <row r="584" spans="1:35">
      <c r="A584" t="s">
        <v>1830</v>
      </c>
      <c r="B584" t="s">
        <v>1831</v>
      </c>
      <c r="C584" t="s">
        <v>149</v>
      </c>
      <c r="D584" t="s">
        <v>2704</v>
      </c>
      <c r="E584" t="s">
        <v>1832</v>
      </c>
      <c r="F584" t="s">
        <v>1833</v>
      </c>
      <c r="G584" t="s">
        <v>1834</v>
      </c>
      <c r="H584">
        <v>1</v>
      </c>
      <c r="I584" t="s">
        <v>1835</v>
      </c>
      <c r="J584" t="s">
        <v>1835</v>
      </c>
      <c r="K584" t="s">
        <v>2951</v>
      </c>
      <c r="L584" t="s">
        <v>1837</v>
      </c>
      <c r="M584" t="s">
        <v>1732</v>
      </c>
      <c r="N584" t="s">
        <v>1840</v>
      </c>
      <c r="O584" t="s">
        <v>62</v>
      </c>
      <c r="P584" t="s">
        <v>61</v>
      </c>
      <c r="Q584" t="s">
        <v>62</v>
      </c>
      <c r="R584" t="s">
        <v>4133</v>
      </c>
      <c r="S584" t="s">
        <v>125</v>
      </c>
      <c r="T584" t="s">
        <v>61</v>
      </c>
      <c r="U584" t="s">
        <v>1841</v>
      </c>
      <c r="V584" t="s">
        <v>72</v>
      </c>
      <c r="W584" t="s">
        <v>62</v>
      </c>
      <c r="X584" t="s">
        <v>73</v>
      </c>
      <c r="Y584" t="s">
        <v>3187</v>
      </c>
      <c r="Z584" t="s">
        <v>3704</v>
      </c>
      <c r="AA584">
        <v>1</v>
      </c>
      <c r="AB584">
        <v>0</v>
      </c>
      <c r="AC584">
        <v>0</v>
      </c>
      <c r="AD584">
        <v>0</v>
      </c>
      <c r="AE584">
        <v>1</v>
      </c>
      <c r="AF584">
        <v>0</v>
      </c>
      <c r="AG584">
        <v>1</v>
      </c>
      <c r="AH584" t="s">
        <v>125</v>
      </c>
      <c r="AI584" t="s">
        <v>4119</v>
      </c>
    </row>
    <row r="585" spans="1:35">
      <c r="A585" t="s">
        <v>1830</v>
      </c>
      <c r="B585" t="s">
        <v>1831</v>
      </c>
      <c r="C585" t="s">
        <v>149</v>
      </c>
      <c r="D585" t="s">
        <v>2704</v>
      </c>
      <c r="E585" t="s">
        <v>1843</v>
      </c>
      <c r="F585" t="s">
        <v>1844</v>
      </c>
      <c r="G585" t="s">
        <v>1845</v>
      </c>
      <c r="H585">
        <v>1</v>
      </c>
      <c r="I585" t="s">
        <v>1835</v>
      </c>
      <c r="J585" t="s">
        <v>1835</v>
      </c>
      <c r="K585" t="s">
        <v>2952</v>
      </c>
      <c r="L585" t="s">
        <v>1847</v>
      </c>
      <c r="M585" t="s">
        <v>1732</v>
      </c>
      <c r="N585" t="s">
        <v>1851</v>
      </c>
      <c r="O585" t="s">
        <v>62</v>
      </c>
      <c r="P585" t="s">
        <v>61</v>
      </c>
      <c r="Q585" t="s">
        <v>62</v>
      </c>
      <c r="R585" t="s">
        <v>76</v>
      </c>
      <c r="S585" t="s">
        <v>77</v>
      </c>
      <c r="T585" t="s">
        <v>61</v>
      </c>
      <c r="U585" t="s">
        <v>1852</v>
      </c>
      <c r="V585" t="s">
        <v>72</v>
      </c>
      <c r="W585" t="s">
        <v>62</v>
      </c>
      <c r="X585" t="s">
        <v>73</v>
      </c>
      <c r="Y585" t="s">
        <v>3187</v>
      </c>
      <c r="Z585" t="s">
        <v>3672</v>
      </c>
      <c r="AA585">
        <v>1</v>
      </c>
      <c r="AB585">
        <v>0</v>
      </c>
      <c r="AC585">
        <v>0</v>
      </c>
      <c r="AD585">
        <v>0</v>
      </c>
      <c r="AE585">
        <v>1</v>
      </c>
      <c r="AF585">
        <v>0</v>
      </c>
      <c r="AG585">
        <v>0</v>
      </c>
      <c r="AH585" t="s">
        <v>77</v>
      </c>
      <c r="AI585" t="s">
        <v>76</v>
      </c>
    </row>
    <row r="586" spans="1:35">
      <c r="A586" t="s">
        <v>1830</v>
      </c>
      <c r="B586" t="s">
        <v>1831</v>
      </c>
      <c r="C586" t="s">
        <v>149</v>
      </c>
      <c r="D586" t="s">
        <v>2704</v>
      </c>
      <c r="E586" t="s">
        <v>1843</v>
      </c>
      <c r="F586" t="s">
        <v>1844</v>
      </c>
      <c r="G586" t="s">
        <v>1845</v>
      </c>
      <c r="H586">
        <v>1</v>
      </c>
      <c r="I586" t="s">
        <v>1835</v>
      </c>
      <c r="J586" t="s">
        <v>1835</v>
      </c>
      <c r="K586" t="s">
        <v>2952</v>
      </c>
      <c r="L586" t="s">
        <v>1847</v>
      </c>
      <c r="M586" t="s">
        <v>1732</v>
      </c>
      <c r="N586" t="s">
        <v>1851</v>
      </c>
      <c r="O586" t="s">
        <v>62</v>
      </c>
      <c r="P586" t="s">
        <v>61</v>
      </c>
      <c r="Q586" t="s">
        <v>62</v>
      </c>
      <c r="R586" t="s">
        <v>4136</v>
      </c>
      <c r="S586" t="s">
        <v>77</v>
      </c>
      <c r="T586" t="s">
        <v>61</v>
      </c>
      <c r="U586" t="s">
        <v>1852</v>
      </c>
      <c r="V586" t="s">
        <v>72</v>
      </c>
      <c r="W586" t="s">
        <v>62</v>
      </c>
      <c r="X586" t="s">
        <v>73</v>
      </c>
      <c r="Y586" t="s">
        <v>3187</v>
      </c>
      <c r="Z586" t="s">
        <v>3672</v>
      </c>
      <c r="AA586">
        <v>1</v>
      </c>
      <c r="AB586">
        <v>0</v>
      </c>
      <c r="AC586">
        <v>0</v>
      </c>
      <c r="AD586">
        <v>0</v>
      </c>
      <c r="AE586">
        <v>1</v>
      </c>
      <c r="AF586">
        <v>0</v>
      </c>
      <c r="AG586">
        <v>0</v>
      </c>
      <c r="AH586" t="s">
        <v>77</v>
      </c>
      <c r="AI586" t="s">
        <v>2417</v>
      </c>
    </row>
    <row r="587" spans="1:35">
      <c r="A587" t="s">
        <v>1855</v>
      </c>
      <c r="B587" t="s">
        <v>1856</v>
      </c>
      <c r="C587" t="s">
        <v>80</v>
      </c>
      <c r="D587" t="s">
        <v>80</v>
      </c>
      <c r="E587" t="s">
        <v>1857</v>
      </c>
      <c r="F587" t="s">
        <v>1858</v>
      </c>
      <c r="G587" t="s">
        <v>1859</v>
      </c>
      <c r="H587">
        <v>3</v>
      </c>
      <c r="I587" t="s">
        <v>1860</v>
      </c>
      <c r="J587" t="s">
        <v>1861</v>
      </c>
      <c r="K587" t="s">
        <v>2954</v>
      </c>
      <c r="L587" t="s">
        <v>1863</v>
      </c>
      <c r="M587" t="s">
        <v>1866</v>
      </c>
      <c r="N587" t="s">
        <v>1867</v>
      </c>
      <c r="O587" t="s">
        <v>62</v>
      </c>
      <c r="P587" t="s">
        <v>61</v>
      </c>
      <c r="Q587" t="s">
        <v>62</v>
      </c>
      <c r="R587" t="s">
        <v>76</v>
      </c>
      <c r="S587" t="s">
        <v>77</v>
      </c>
      <c r="T587" t="s">
        <v>61</v>
      </c>
      <c r="U587" t="s">
        <v>1368</v>
      </c>
      <c r="V587" t="s">
        <v>72</v>
      </c>
      <c r="W587" t="s">
        <v>62</v>
      </c>
      <c r="X587" t="s">
        <v>73</v>
      </c>
      <c r="Y587" t="s">
        <v>3187</v>
      </c>
      <c r="Z587" t="s">
        <v>3795</v>
      </c>
      <c r="AA587">
        <v>1</v>
      </c>
      <c r="AB587">
        <v>0</v>
      </c>
      <c r="AC587">
        <v>0</v>
      </c>
      <c r="AD587">
        <v>0</v>
      </c>
      <c r="AE587">
        <v>1</v>
      </c>
      <c r="AF587">
        <v>0</v>
      </c>
      <c r="AG587">
        <v>0</v>
      </c>
      <c r="AH587" t="s">
        <v>77</v>
      </c>
      <c r="AI587" t="s">
        <v>76</v>
      </c>
    </row>
    <row r="588" spans="1:35">
      <c r="A588" t="s">
        <v>1855</v>
      </c>
      <c r="B588" t="s">
        <v>1856</v>
      </c>
      <c r="C588" t="s">
        <v>80</v>
      </c>
      <c r="D588" t="s">
        <v>80</v>
      </c>
      <c r="E588" t="s">
        <v>1857</v>
      </c>
      <c r="F588" t="s">
        <v>1858</v>
      </c>
      <c r="G588" t="s">
        <v>1859</v>
      </c>
      <c r="H588">
        <v>3</v>
      </c>
      <c r="I588" t="s">
        <v>1860</v>
      </c>
      <c r="J588" t="s">
        <v>1870</v>
      </c>
      <c r="K588" t="s">
        <v>2954</v>
      </c>
      <c r="L588" t="s">
        <v>1863</v>
      </c>
      <c r="M588" t="s">
        <v>1873</v>
      </c>
      <c r="N588" t="s">
        <v>1874</v>
      </c>
      <c r="O588" t="s">
        <v>62</v>
      </c>
      <c r="P588" t="s">
        <v>61</v>
      </c>
      <c r="Q588" t="s">
        <v>62</v>
      </c>
      <c r="R588" t="s">
        <v>76</v>
      </c>
      <c r="S588" t="s">
        <v>77</v>
      </c>
      <c r="T588" t="s">
        <v>61</v>
      </c>
      <c r="U588" t="s">
        <v>1368</v>
      </c>
      <c r="V588" t="s">
        <v>72</v>
      </c>
      <c r="W588" t="s">
        <v>62</v>
      </c>
      <c r="X588" t="s">
        <v>73</v>
      </c>
      <c r="Y588" t="s">
        <v>3187</v>
      </c>
      <c r="Z588" t="s">
        <v>3796</v>
      </c>
      <c r="AA588">
        <v>1</v>
      </c>
      <c r="AB588">
        <v>0</v>
      </c>
      <c r="AC588">
        <v>0</v>
      </c>
      <c r="AD588">
        <v>0</v>
      </c>
      <c r="AE588">
        <v>1</v>
      </c>
      <c r="AF588">
        <v>0</v>
      </c>
      <c r="AG588">
        <v>0</v>
      </c>
      <c r="AH588" t="s">
        <v>77</v>
      </c>
      <c r="AI588" t="s">
        <v>76</v>
      </c>
    </row>
    <row r="589" spans="1:35">
      <c r="A589" t="s">
        <v>1855</v>
      </c>
      <c r="B589" t="s">
        <v>1856</v>
      </c>
      <c r="C589" t="s">
        <v>80</v>
      </c>
      <c r="D589" t="s">
        <v>80</v>
      </c>
      <c r="E589" t="s">
        <v>1857</v>
      </c>
      <c r="F589" t="s">
        <v>1858</v>
      </c>
      <c r="G589" t="s">
        <v>1859</v>
      </c>
      <c r="H589">
        <v>3</v>
      </c>
      <c r="I589" t="s">
        <v>1860</v>
      </c>
      <c r="J589" t="s">
        <v>1877</v>
      </c>
      <c r="K589" t="s">
        <v>2954</v>
      </c>
      <c r="L589" t="s">
        <v>1863</v>
      </c>
      <c r="M589" t="s">
        <v>1880</v>
      </c>
      <c r="N589" t="s">
        <v>1881</v>
      </c>
      <c r="O589" t="s">
        <v>62</v>
      </c>
      <c r="P589" t="s">
        <v>61</v>
      </c>
      <c r="Q589" t="s">
        <v>62</v>
      </c>
      <c r="R589" t="s">
        <v>76</v>
      </c>
      <c r="S589" t="s">
        <v>77</v>
      </c>
      <c r="T589" t="s">
        <v>61</v>
      </c>
      <c r="U589" t="s">
        <v>1368</v>
      </c>
      <c r="V589" t="s">
        <v>72</v>
      </c>
      <c r="W589" t="s">
        <v>62</v>
      </c>
      <c r="X589" t="s">
        <v>73</v>
      </c>
      <c r="Y589" t="s">
        <v>3187</v>
      </c>
      <c r="Z589" t="s">
        <v>3797</v>
      </c>
      <c r="AA589">
        <v>1</v>
      </c>
      <c r="AB589">
        <v>0</v>
      </c>
      <c r="AC589">
        <v>0</v>
      </c>
      <c r="AD589">
        <v>0</v>
      </c>
      <c r="AE589">
        <v>1</v>
      </c>
      <c r="AF589">
        <v>0</v>
      </c>
      <c r="AG589">
        <v>0</v>
      </c>
      <c r="AH589" t="s">
        <v>77</v>
      </c>
      <c r="AI589" t="s">
        <v>76</v>
      </c>
    </row>
    <row r="590" spans="1:35">
      <c r="A590" t="s">
        <v>1884</v>
      </c>
      <c r="B590" t="s">
        <v>1885</v>
      </c>
      <c r="C590" t="s">
        <v>51</v>
      </c>
      <c r="D590" t="s">
        <v>51</v>
      </c>
      <c r="E590" t="s">
        <v>1886</v>
      </c>
      <c r="F590" t="s">
        <v>1887</v>
      </c>
      <c r="G590" t="s">
        <v>1888</v>
      </c>
      <c r="H590">
        <v>1</v>
      </c>
      <c r="I590" t="s">
        <v>1889</v>
      </c>
      <c r="J590" t="s">
        <v>1889</v>
      </c>
      <c r="K590" t="s">
        <v>4055</v>
      </c>
      <c r="L590" t="s">
        <v>1891</v>
      </c>
      <c r="M590" t="s">
        <v>1892</v>
      </c>
      <c r="N590" t="s">
        <v>1893</v>
      </c>
      <c r="O590" t="s">
        <v>62</v>
      </c>
      <c r="P590" t="s">
        <v>61</v>
      </c>
      <c r="Q590" t="s">
        <v>62</v>
      </c>
      <c r="R590" t="s">
        <v>76</v>
      </c>
      <c r="S590" t="s">
        <v>77</v>
      </c>
      <c r="T590" t="s">
        <v>61</v>
      </c>
      <c r="U590" t="s">
        <v>1368</v>
      </c>
      <c r="V590" t="s">
        <v>72</v>
      </c>
      <c r="W590" t="s">
        <v>62</v>
      </c>
      <c r="X590" t="s">
        <v>73</v>
      </c>
      <c r="Y590" t="s">
        <v>3187</v>
      </c>
      <c r="Z590" t="s">
        <v>3260</v>
      </c>
      <c r="AA590">
        <v>1</v>
      </c>
      <c r="AB590">
        <v>0</v>
      </c>
      <c r="AC590">
        <v>0</v>
      </c>
      <c r="AD590">
        <v>0</v>
      </c>
      <c r="AE590">
        <v>1</v>
      </c>
      <c r="AF590">
        <v>0</v>
      </c>
      <c r="AG590">
        <v>0</v>
      </c>
      <c r="AH590" t="s">
        <v>77</v>
      </c>
      <c r="AI590" t="s">
        <v>76</v>
      </c>
    </row>
    <row r="591" spans="1:35">
      <c r="A591" t="s">
        <v>1884</v>
      </c>
      <c r="B591" t="s">
        <v>1885</v>
      </c>
      <c r="C591" t="s">
        <v>114</v>
      </c>
      <c r="D591" t="s">
        <v>2694</v>
      </c>
      <c r="E591" t="s">
        <v>1896</v>
      </c>
      <c r="F591" t="s">
        <v>1897</v>
      </c>
      <c r="G591" t="s">
        <v>1898</v>
      </c>
      <c r="H591">
        <v>1</v>
      </c>
      <c r="I591" t="s">
        <v>2956</v>
      </c>
      <c r="J591" t="s">
        <v>2956</v>
      </c>
      <c r="K591" t="s">
        <v>2957</v>
      </c>
      <c r="L591" t="s">
        <v>1901</v>
      </c>
      <c r="M591" t="s">
        <v>1904</v>
      </c>
      <c r="N591" t="s">
        <v>1905</v>
      </c>
      <c r="O591" t="s">
        <v>62</v>
      </c>
      <c r="P591" t="s">
        <v>61</v>
      </c>
      <c r="Q591" t="s">
        <v>62</v>
      </c>
      <c r="R591" t="s">
        <v>76</v>
      </c>
      <c r="S591" t="s">
        <v>77</v>
      </c>
      <c r="T591" t="s">
        <v>61</v>
      </c>
      <c r="U591" t="s">
        <v>1907</v>
      </c>
      <c r="V591" t="s">
        <v>72</v>
      </c>
      <c r="W591" t="s">
        <v>62</v>
      </c>
      <c r="X591" t="s">
        <v>73</v>
      </c>
      <c r="Y591" t="s">
        <v>3187</v>
      </c>
      <c r="Z591" t="s">
        <v>3529</v>
      </c>
      <c r="AA591">
        <v>1</v>
      </c>
      <c r="AB591">
        <v>0</v>
      </c>
      <c r="AC591">
        <v>0</v>
      </c>
      <c r="AD591">
        <v>0</v>
      </c>
      <c r="AE591">
        <v>1</v>
      </c>
      <c r="AF591">
        <v>0</v>
      </c>
      <c r="AG591">
        <v>0</v>
      </c>
      <c r="AH591" t="s">
        <v>77</v>
      </c>
      <c r="AI591" t="s">
        <v>76</v>
      </c>
    </row>
    <row r="592" spans="1:35">
      <c r="A592" t="s">
        <v>1884</v>
      </c>
      <c r="B592" t="s">
        <v>1885</v>
      </c>
      <c r="C592" t="s">
        <v>114</v>
      </c>
      <c r="D592" t="s">
        <v>2694</v>
      </c>
      <c r="E592" t="s">
        <v>1896</v>
      </c>
      <c r="F592" t="s">
        <v>1897</v>
      </c>
      <c r="G592" t="s">
        <v>1898</v>
      </c>
      <c r="H592">
        <v>1</v>
      </c>
      <c r="I592" t="s">
        <v>2956</v>
      </c>
      <c r="J592" t="s">
        <v>2956</v>
      </c>
      <c r="K592" t="s">
        <v>2957</v>
      </c>
      <c r="L592" t="s">
        <v>1901</v>
      </c>
      <c r="M592" t="s">
        <v>1904</v>
      </c>
      <c r="N592" t="s">
        <v>1905</v>
      </c>
      <c r="O592" t="s">
        <v>62</v>
      </c>
      <c r="P592" t="s">
        <v>61</v>
      </c>
      <c r="Q592" t="s">
        <v>62</v>
      </c>
      <c r="R592" t="s">
        <v>4141</v>
      </c>
      <c r="S592" t="s">
        <v>77</v>
      </c>
      <c r="T592" t="s">
        <v>61</v>
      </c>
      <c r="U592" t="s">
        <v>1907</v>
      </c>
      <c r="V592" t="s">
        <v>72</v>
      </c>
      <c r="W592" t="s">
        <v>62</v>
      </c>
      <c r="X592" t="s">
        <v>73</v>
      </c>
      <c r="Y592" t="s">
        <v>3187</v>
      </c>
      <c r="Z592" t="s">
        <v>3529</v>
      </c>
      <c r="AA592">
        <v>1</v>
      </c>
      <c r="AB592">
        <v>0</v>
      </c>
      <c r="AC592">
        <v>0</v>
      </c>
      <c r="AD592">
        <v>0</v>
      </c>
      <c r="AE592">
        <v>1</v>
      </c>
      <c r="AF592">
        <v>0</v>
      </c>
      <c r="AG592">
        <v>0</v>
      </c>
      <c r="AH592" t="s">
        <v>77</v>
      </c>
      <c r="AI592" t="s">
        <v>4124</v>
      </c>
    </row>
    <row r="593" spans="1:35">
      <c r="A593" t="s">
        <v>1884</v>
      </c>
      <c r="B593" t="s">
        <v>1885</v>
      </c>
      <c r="C593" t="s">
        <v>114</v>
      </c>
      <c r="D593" t="s">
        <v>2694</v>
      </c>
      <c r="E593" t="s">
        <v>1896</v>
      </c>
      <c r="F593" t="s">
        <v>1897</v>
      </c>
      <c r="G593" t="s">
        <v>1898</v>
      </c>
      <c r="H593">
        <v>1</v>
      </c>
      <c r="I593" t="s">
        <v>2956</v>
      </c>
      <c r="J593" t="s">
        <v>2956</v>
      </c>
      <c r="K593" t="s">
        <v>2957</v>
      </c>
      <c r="L593" t="s">
        <v>1901</v>
      </c>
      <c r="M593" t="s">
        <v>1904</v>
      </c>
      <c r="N593" t="s">
        <v>1905</v>
      </c>
      <c r="O593" t="s">
        <v>62</v>
      </c>
      <c r="P593" t="s">
        <v>61</v>
      </c>
      <c r="Q593" t="s">
        <v>62</v>
      </c>
      <c r="R593" t="s">
        <v>4143</v>
      </c>
      <c r="S593" t="s">
        <v>77</v>
      </c>
      <c r="T593" t="s">
        <v>61</v>
      </c>
      <c r="U593" t="s">
        <v>1907</v>
      </c>
      <c r="V593" t="s">
        <v>72</v>
      </c>
      <c r="W593" t="s">
        <v>62</v>
      </c>
      <c r="X593" t="s">
        <v>73</v>
      </c>
      <c r="Y593" t="s">
        <v>3187</v>
      </c>
      <c r="Z593" t="s">
        <v>3529</v>
      </c>
      <c r="AA593">
        <v>1</v>
      </c>
      <c r="AB593">
        <v>0</v>
      </c>
      <c r="AC593">
        <v>0</v>
      </c>
      <c r="AD593">
        <v>0</v>
      </c>
      <c r="AE593">
        <v>1</v>
      </c>
      <c r="AF593">
        <v>0</v>
      </c>
      <c r="AG593">
        <v>0</v>
      </c>
      <c r="AH593" t="s">
        <v>77</v>
      </c>
      <c r="AI593" t="s">
        <v>4143</v>
      </c>
    </row>
    <row r="594" spans="1:35">
      <c r="A594" t="s">
        <v>1884</v>
      </c>
      <c r="B594" t="s">
        <v>1885</v>
      </c>
      <c r="C594" t="s">
        <v>149</v>
      </c>
      <c r="D594" t="s">
        <v>2704</v>
      </c>
      <c r="E594" t="s">
        <v>1910</v>
      </c>
      <c r="F594" t="s">
        <v>1911</v>
      </c>
      <c r="G594" t="s">
        <v>1912</v>
      </c>
      <c r="H594">
        <v>1</v>
      </c>
      <c r="I594" t="s">
        <v>1913</v>
      </c>
      <c r="J594" t="s">
        <v>1913</v>
      </c>
      <c r="K594" t="s">
        <v>1914</v>
      </c>
      <c r="L594" t="s">
        <v>1915</v>
      </c>
      <c r="M594" t="s">
        <v>1918</v>
      </c>
      <c r="N594" t="s">
        <v>1919</v>
      </c>
      <c r="O594" t="s">
        <v>62</v>
      </c>
      <c r="P594" t="s">
        <v>61</v>
      </c>
      <c r="Q594" t="s">
        <v>62</v>
      </c>
      <c r="R594" t="s">
        <v>76</v>
      </c>
      <c r="S594" t="s">
        <v>77</v>
      </c>
      <c r="T594" t="s">
        <v>61</v>
      </c>
      <c r="U594" t="s">
        <v>1920</v>
      </c>
      <c r="V594" t="s">
        <v>72</v>
      </c>
      <c r="W594" t="s">
        <v>62</v>
      </c>
      <c r="X594" t="s">
        <v>73</v>
      </c>
      <c r="Y594" t="s">
        <v>3187</v>
      </c>
      <c r="Z594" t="s">
        <v>3764</v>
      </c>
      <c r="AA594">
        <v>1</v>
      </c>
      <c r="AB594">
        <v>0</v>
      </c>
      <c r="AC594">
        <v>0</v>
      </c>
      <c r="AD594">
        <v>0</v>
      </c>
      <c r="AE594">
        <v>1</v>
      </c>
      <c r="AF594">
        <v>0</v>
      </c>
      <c r="AG594">
        <v>0</v>
      </c>
      <c r="AH594" t="s">
        <v>77</v>
      </c>
      <c r="AI594" t="s">
        <v>76</v>
      </c>
    </row>
    <row r="595" spans="1:35">
      <c r="A595" t="s">
        <v>1923</v>
      </c>
      <c r="B595" t="s">
        <v>1924</v>
      </c>
      <c r="C595" t="s">
        <v>51</v>
      </c>
      <c r="D595" t="s">
        <v>51</v>
      </c>
      <c r="E595" t="s">
        <v>1925</v>
      </c>
      <c r="F595">
        <v>8049384</v>
      </c>
      <c r="G595" t="s">
        <v>1927</v>
      </c>
      <c r="H595">
        <v>1</v>
      </c>
      <c r="I595" t="s">
        <v>1928</v>
      </c>
      <c r="J595" t="s">
        <v>1928</v>
      </c>
      <c r="K595" t="s">
        <v>4056</v>
      </c>
      <c r="L595" t="s">
        <v>1930</v>
      </c>
      <c r="M595" t="s">
        <v>1933</v>
      </c>
      <c r="N595" t="s">
        <v>1934</v>
      </c>
      <c r="O595" t="s">
        <v>62</v>
      </c>
      <c r="P595" t="s">
        <v>61</v>
      </c>
      <c r="Q595" t="s">
        <v>62</v>
      </c>
      <c r="R595" t="s">
        <v>76</v>
      </c>
      <c r="S595" t="s">
        <v>77</v>
      </c>
      <c r="T595" t="s">
        <v>61</v>
      </c>
      <c r="U595" t="s">
        <v>1368</v>
      </c>
      <c r="V595" t="s">
        <v>72</v>
      </c>
      <c r="W595" t="s">
        <v>62</v>
      </c>
      <c r="X595" t="s">
        <v>73</v>
      </c>
      <c r="Y595" t="s">
        <v>3187</v>
      </c>
      <c r="Z595" t="s">
        <v>3590</v>
      </c>
      <c r="AA595">
        <v>1</v>
      </c>
      <c r="AB595">
        <v>0</v>
      </c>
      <c r="AC595">
        <v>0</v>
      </c>
      <c r="AD595">
        <v>0</v>
      </c>
      <c r="AE595">
        <v>1</v>
      </c>
      <c r="AF595">
        <v>0</v>
      </c>
      <c r="AG595">
        <v>0</v>
      </c>
      <c r="AH595" t="s">
        <v>77</v>
      </c>
      <c r="AI595" t="s">
        <v>76</v>
      </c>
    </row>
    <row r="596" spans="1:35">
      <c r="A596" t="s">
        <v>1923</v>
      </c>
      <c r="B596" t="s">
        <v>1924</v>
      </c>
      <c r="C596" t="s">
        <v>80</v>
      </c>
      <c r="D596" t="s">
        <v>80</v>
      </c>
      <c r="E596" t="s">
        <v>1937</v>
      </c>
      <c r="F596" t="s">
        <v>1938</v>
      </c>
      <c r="G596" t="s">
        <v>1939</v>
      </c>
      <c r="H596">
        <v>1</v>
      </c>
      <c r="I596" t="s">
        <v>1940</v>
      </c>
      <c r="J596" t="s">
        <v>1940</v>
      </c>
      <c r="K596" t="s">
        <v>4057</v>
      </c>
      <c r="L596" t="s">
        <v>1942</v>
      </c>
      <c r="M596" t="s">
        <v>1945</v>
      </c>
      <c r="N596" t="s">
        <v>1946</v>
      </c>
      <c r="O596" t="s">
        <v>62</v>
      </c>
      <c r="P596" t="s">
        <v>61</v>
      </c>
      <c r="Q596" t="s">
        <v>62</v>
      </c>
      <c r="R596" t="s">
        <v>76</v>
      </c>
      <c r="S596" t="s">
        <v>77</v>
      </c>
      <c r="T596" t="s">
        <v>61</v>
      </c>
      <c r="U596" t="s">
        <v>1368</v>
      </c>
      <c r="V596" t="s">
        <v>72</v>
      </c>
      <c r="W596" t="s">
        <v>62</v>
      </c>
      <c r="X596" t="s">
        <v>73</v>
      </c>
      <c r="Y596" t="s">
        <v>3187</v>
      </c>
      <c r="Z596" t="s">
        <v>3658</v>
      </c>
      <c r="AA596">
        <v>1</v>
      </c>
      <c r="AB596">
        <v>0</v>
      </c>
      <c r="AC596">
        <v>0</v>
      </c>
      <c r="AD596">
        <v>0</v>
      </c>
      <c r="AE596">
        <v>1</v>
      </c>
      <c r="AF596">
        <v>0</v>
      </c>
      <c r="AG596">
        <v>0</v>
      </c>
      <c r="AH596" t="s">
        <v>77</v>
      </c>
      <c r="AI596" t="s">
        <v>76</v>
      </c>
    </row>
    <row r="597" spans="1:35">
      <c r="A597" t="s">
        <v>1949</v>
      </c>
      <c r="B597" t="s">
        <v>1950</v>
      </c>
      <c r="C597" t="s">
        <v>149</v>
      </c>
      <c r="D597" t="s">
        <v>2704</v>
      </c>
      <c r="E597" t="s">
        <v>1951</v>
      </c>
      <c r="F597">
        <v>1442154</v>
      </c>
      <c r="G597" t="s">
        <v>1952</v>
      </c>
      <c r="H597">
        <v>1</v>
      </c>
      <c r="I597" t="s">
        <v>1953</v>
      </c>
      <c r="J597" t="s">
        <v>1953</v>
      </c>
      <c r="K597" t="s">
        <v>1954</v>
      </c>
      <c r="L597" t="s">
        <v>1955</v>
      </c>
      <c r="M597" t="s">
        <v>1958</v>
      </c>
      <c r="N597" t="s">
        <v>1959</v>
      </c>
      <c r="O597" t="s">
        <v>62</v>
      </c>
      <c r="P597" t="s">
        <v>61</v>
      </c>
      <c r="Q597" t="s">
        <v>62</v>
      </c>
      <c r="R597" t="s">
        <v>76</v>
      </c>
      <c r="S597" t="s">
        <v>77</v>
      </c>
      <c r="T597" t="s">
        <v>61</v>
      </c>
      <c r="U597" t="s">
        <v>1368</v>
      </c>
      <c r="V597" t="s">
        <v>72</v>
      </c>
      <c r="W597" t="s">
        <v>62</v>
      </c>
      <c r="X597" t="s">
        <v>73</v>
      </c>
      <c r="Y597" t="s">
        <v>3187</v>
      </c>
      <c r="Z597" t="s">
        <v>3348</v>
      </c>
      <c r="AA597">
        <v>1</v>
      </c>
      <c r="AB597">
        <v>0</v>
      </c>
      <c r="AC597">
        <v>0</v>
      </c>
      <c r="AD597">
        <v>0</v>
      </c>
      <c r="AE597">
        <v>1</v>
      </c>
      <c r="AF597">
        <v>0</v>
      </c>
      <c r="AG597">
        <v>0</v>
      </c>
      <c r="AH597" t="s">
        <v>77</v>
      </c>
      <c r="AI597" t="s">
        <v>76</v>
      </c>
    </row>
    <row r="598" spans="1:35">
      <c r="A598" t="s">
        <v>1962</v>
      </c>
      <c r="B598" t="s">
        <v>1963</v>
      </c>
      <c r="C598" t="s">
        <v>51</v>
      </c>
      <c r="D598" t="s">
        <v>51</v>
      </c>
      <c r="E598" t="s">
        <v>1964</v>
      </c>
      <c r="F598" t="s">
        <v>1965</v>
      </c>
      <c r="G598" t="s">
        <v>1966</v>
      </c>
      <c r="H598">
        <v>1</v>
      </c>
      <c r="I598" t="s">
        <v>1967</v>
      </c>
      <c r="J598" t="s">
        <v>1967</v>
      </c>
      <c r="K598" t="s">
        <v>1968</v>
      </c>
      <c r="L598" t="s">
        <v>1969</v>
      </c>
      <c r="M598" t="s">
        <v>1974</v>
      </c>
      <c r="N598" t="s">
        <v>1975</v>
      </c>
      <c r="O598" t="s">
        <v>62</v>
      </c>
      <c r="P598" t="s">
        <v>61</v>
      </c>
      <c r="Q598" t="s">
        <v>62</v>
      </c>
      <c r="R598" t="s">
        <v>76</v>
      </c>
      <c r="S598" t="s">
        <v>77</v>
      </c>
      <c r="T598" t="s">
        <v>61</v>
      </c>
      <c r="U598" t="s">
        <v>1368</v>
      </c>
      <c r="V598" t="s">
        <v>72</v>
      </c>
      <c r="W598" t="s">
        <v>62</v>
      </c>
      <c r="X598" t="s">
        <v>73</v>
      </c>
      <c r="Y598" t="s">
        <v>3187</v>
      </c>
      <c r="Z598" t="s">
        <v>3483</v>
      </c>
      <c r="AA598">
        <v>1</v>
      </c>
      <c r="AB598">
        <v>0</v>
      </c>
      <c r="AC598">
        <v>0</v>
      </c>
      <c r="AD598">
        <v>0</v>
      </c>
      <c r="AE598">
        <v>1</v>
      </c>
      <c r="AF598">
        <v>0</v>
      </c>
      <c r="AG598">
        <v>0</v>
      </c>
      <c r="AH598" t="s">
        <v>77</v>
      </c>
      <c r="AI598" t="s">
        <v>76</v>
      </c>
    </row>
    <row r="599" spans="1:35">
      <c r="A599" t="s">
        <v>1962</v>
      </c>
      <c r="B599" t="s">
        <v>1963</v>
      </c>
      <c r="C599" t="s">
        <v>114</v>
      </c>
      <c r="D599" t="s">
        <v>2694</v>
      </c>
      <c r="E599" t="s">
        <v>1978</v>
      </c>
      <c r="F599" t="s">
        <v>1979</v>
      </c>
      <c r="G599" t="s">
        <v>1980</v>
      </c>
      <c r="H599">
        <v>1</v>
      </c>
      <c r="I599" t="s">
        <v>1981</v>
      </c>
      <c r="J599" t="s">
        <v>1981</v>
      </c>
      <c r="K599" t="s">
        <v>1982</v>
      </c>
      <c r="L599" t="s">
        <v>1983</v>
      </c>
      <c r="M599" t="s">
        <v>1986</v>
      </c>
      <c r="N599" t="s">
        <v>1987</v>
      </c>
      <c r="O599" t="s">
        <v>62</v>
      </c>
      <c r="P599" t="s">
        <v>61</v>
      </c>
      <c r="Q599" t="s">
        <v>62</v>
      </c>
      <c r="R599" t="s">
        <v>76</v>
      </c>
      <c r="S599" t="s">
        <v>77</v>
      </c>
      <c r="T599" t="s">
        <v>61</v>
      </c>
      <c r="U599" t="s">
        <v>1368</v>
      </c>
      <c r="V599" t="s">
        <v>72</v>
      </c>
      <c r="W599" t="s">
        <v>62</v>
      </c>
      <c r="X599" t="s">
        <v>73</v>
      </c>
      <c r="Y599" t="s">
        <v>3187</v>
      </c>
      <c r="Z599" t="s">
        <v>3858</v>
      </c>
      <c r="AA599">
        <v>1</v>
      </c>
      <c r="AB599">
        <v>0</v>
      </c>
      <c r="AC599">
        <v>0</v>
      </c>
      <c r="AD599">
        <v>0</v>
      </c>
      <c r="AE599">
        <v>1</v>
      </c>
      <c r="AF599">
        <v>0</v>
      </c>
      <c r="AG599">
        <v>0</v>
      </c>
      <c r="AH599" t="s">
        <v>77</v>
      </c>
      <c r="AI599" t="s">
        <v>76</v>
      </c>
    </row>
    <row r="600" spans="1:35">
      <c r="A600" t="s">
        <v>1962</v>
      </c>
      <c r="B600" t="s">
        <v>1963</v>
      </c>
      <c r="C600" t="s">
        <v>149</v>
      </c>
      <c r="D600" t="s">
        <v>2704</v>
      </c>
      <c r="E600" t="s">
        <v>1990</v>
      </c>
      <c r="F600" t="s">
        <v>1991</v>
      </c>
      <c r="G600" t="s">
        <v>1992</v>
      </c>
      <c r="H600">
        <v>1</v>
      </c>
      <c r="I600" t="s">
        <v>1993</v>
      </c>
      <c r="J600" t="s">
        <v>1993</v>
      </c>
      <c r="K600" t="s">
        <v>1994</v>
      </c>
      <c r="L600" t="s">
        <v>1995</v>
      </c>
      <c r="M600" t="s">
        <v>1999</v>
      </c>
      <c r="N600" t="s">
        <v>2000</v>
      </c>
      <c r="O600" t="s">
        <v>62</v>
      </c>
      <c r="P600" t="s">
        <v>61</v>
      </c>
      <c r="Q600" t="s">
        <v>62</v>
      </c>
      <c r="R600" t="s">
        <v>76</v>
      </c>
      <c r="S600" t="s">
        <v>77</v>
      </c>
      <c r="T600" t="s">
        <v>61</v>
      </c>
      <c r="U600" t="s">
        <v>2001</v>
      </c>
      <c r="V600" t="s">
        <v>72</v>
      </c>
      <c r="W600" t="s">
        <v>62</v>
      </c>
      <c r="X600" t="s">
        <v>73</v>
      </c>
      <c r="Y600" t="s">
        <v>3187</v>
      </c>
      <c r="Z600" t="s">
        <v>3446</v>
      </c>
      <c r="AA600">
        <v>1</v>
      </c>
      <c r="AB600">
        <v>0</v>
      </c>
      <c r="AC600">
        <v>0</v>
      </c>
      <c r="AD600">
        <v>0</v>
      </c>
      <c r="AE600">
        <v>1</v>
      </c>
      <c r="AF600">
        <v>0</v>
      </c>
      <c r="AG600">
        <v>0</v>
      </c>
      <c r="AH600" t="s">
        <v>77</v>
      </c>
      <c r="AI600" t="s">
        <v>76</v>
      </c>
    </row>
    <row r="601" spans="1:35">
      <c r="A601" t="s">
        <v>1962</v>
      </c>
      <c r="B601" t="s">
        <v>1963</v>
      </c>
      <c r="C601" t="s">
        <v>149</v>
      </c>
      <c r="D601" t="s">
        <v>2704</v>
      </c>
      <c r="E601" t="s">
        <v>1990</v>
      </c>
      <c r="F601" t="s">
        <v>1991</v>
      </c>
      <c r="G601" t="s">
        <v>1992</v>
      </c>
      <c r="H601">
        <v>1</v>
      </c>
      <c r="I601" t="s">
        <v>1993</v>
      </c>
      <c r="J601" t="s">
        <v>1993</v>
      </c>
      <c r="K601" t="s">
        <v>1994</v>
      </c>
      <c r="L601" t="s">
        <v>1995</v>
      </c>
      <c r="M601" t="s">
        <v>1999</v>
      </c>
      <c r="N601" t="s">
        <v>2000</v>
      </c>
      <c r="O601" t="s">
        <v>62</v>
      </c>
      <c r="P601" t="s">
        <v>61</v>
      </c>
      <c r="Q601" t="s">
        <v>62</v>
      </c>
      <c r="R601" t="s">
        <v>4136</v>
      </c>
      <c r="S601" t="s">
        <v>77</v>
      </c>
      <c r="T601" t="s">
        <v>61</v>
      </c>
      <c r="U601" t="s">
        <v>2001</v>
      </c>
      <c r="V601" t="s">
        <v>72</v>
      </c>
      <c r="W601" t="s">
        <v>62</v>
      </c>
      <c r="X601" t="s">
        <v>73</v>
      </c>
      <c r="Y601" t="s">
        <v>3187</v>
      </c>
      <c r="Z601" t="s">
        <v>3446</v>
      </c>
      <c r="AA601">
        <v>1</v>
      </c>
      <c r="AB601">
        <v>0</v>
      </c>
      <c r="AC601">
        <v>0</v>
      </c>
      <c r="AD601">
        <v>0</v>
      </c>
      <c r="AE601">
        <v>1</v>
      </c>
      <c r="AF601">
        <v>0</v>
      </c>
      <c r="AG601">
        <v>0</v>
      </c>
      <c r="AH601" t="s">
        <v>77</v>
      </c>
      <c r="AI601" t="s">
        <v>2417</v>
      </c>
    </row>
    <row r="602" spans="1:35">
      <c r="A602" t="s">
        <v>2004</v>
      </c>
      <c r="B602" t="s">
        <v>2005</v>
      </c>
      <c r="C602" t="s">
        <v>149</v>
      </c>
      <c r="D602" t="s">
        <v>2704</v>
      </c>
      <c r="E602" t="s">
        <v>2006</v>
      </c>
      <c r="F602" t="s">
        <v>2007</v>
      </c>
      <c r="G602">
        <v>9079508</v>
      </c>
      <c r="H602">
        <v>2</v>
      </c>
      <c r="I602" t="s">
        <v>2008</v>
      </c>
      <c r="J602" t="s">
        <v>2968</v>
      </c>
      <c r="K602" t="s">
        <v>2969</v>
      </c>
      <c r="L602" t="s">
        <v>2011</v>
      </c>
      <c r="M602" t="s">
        <v>2015</v>
      </c>
      <c r="N602" t="s">
        <v>2016</v>
      </c>
      <c r="O602" t="s">
        <v>62</v>
      </c>
      <c r="P602" t="s">
        <v>61</v>
      </c>
      <c r="Q602" t="s">
        <v>62</v>
      </c>
      <c r="R602" t="s">
        <v>76</v>
      </c>
      <c r="S602" t="s">
        <v>77</v>
      </c>
      <c r="T602" t="s">
        <v>61</v>
      </c>
      <c r="U602" t="s">
        <v>2014</v>
      </c>
      <c r="V602" t="s">
        <v>72</v>
      </c>
      <c r="W602" t="s">
        <v>62</v>
      </c>
      <c r="X602" t="s">
        <v>73</v>
      </c>
      <c r="Y602" t="s">
        <v>3187</v>
      </c>
      <c r="Z602" t="s">
        <v>3439</v>
      </c>
      <c r="AA602">
        <v>1</v>
      </c>
      <c r="AB602">
        <v>0</v>
      </c>
      <c r="AC602">
        <v>0</v>
      </c>
      <c r="AD602">
        <v>0</v>
      </c>
      <c r="AE602">
        <v>1</v>
      </c>
      <c r="AF602">
        <v>0</v>
      </c>
      <c r="AG602">
        <v>0</v>
      </c>
      <c r="AH602" t="s">
        <v>77</v>
      </c>
      <c r="AI602" t="s">
        <v>76</v>
      </c>
    </row>
    <row r="603" spans="1:35">
      <c r="A603" t="s">
        <v>2004</v>
      </c>
      <c r="B603" t="s">
        <v>2005</v>
      </c>
      <c r="C603" t="s">
        <v>149</v>
      </c>
      <c r="D603" t="s">
        <v>2704</v>
      </c>
      <c r="E603" t="s">
        <v>2006</v>
      </c>
      <c r="F603" t="s">
        <v>2007</v>
      </c>
      <c r="G603">
        <v>9079508</v>
      </c>
      <c r="H603">
        <v>2</v>
      </c>
      <c r="I603" t="s">
        <v>2019</v>
      </c>
      <c r="J603" t="s">
        <v>2020</v>
      </c>
      <c r="K603" t="s">
        <v>2969</v>
      </c>
      <c r="L603" t="s">
        <v>2011</v>
      </c>
      <c r="M603" t="s">
        <v>2024</v>
      </c>
      <c r="N603" t="s">
        <v>2025</v>
      </c>
      <c r="O603" t="s">
        <v>62</v>
      </c>
      <c r="P603" t="s">
        <v>61</v>
      </c>
      <c r="Q603" t="s">
        <v>62</v>
      </c>
      <c r="R603" t="s">
        <v>76</v>
      </c>
      <c r="S603" t="s">
        <v>77</v>
      </c>
      <c r="T603" t="s">
        <v>61</v>
      </c>
      <c r="U603" t="s">
        <v>2023</v>
      </c>
      <c r="V603" t="s">
        <v>72</v>
      </c>
      <c r="W603" t="s">
        <v>62</v>
      </c>
      <c r="X603" t="s">
        <v>73</v>
      </c>
      <c r="Y603" t="s">
        <v>3187</v>
      </c>
      <c r="Z603" t="s">
        <v>3440</v>
      </c>
      <c r="AA603">
        <v>1</v>
      </c>
      <c r="AB603">
        <v>0</v>
      </c>
      <c r="AC603">
        <v>0</v>
      </c>
      <c r="AD603">
        <v>0</v>
      </c>
      <c r="AE603">
        <v>1</v>
      </c>
      <c r="AF603">
        <v>0</v>
      </c>
      <c r="AG603">
        <v>0</v>
      </c>
      <c r="AH603" t="s">
        <v>77</v>
      </c>
      <c r="AI603" t="s">
        <v>76</v>
      </c>
    </row>
    <row r="604" spans="1:35">
      <c r="A604" t="s">
        <v>2004</v>
      </c>
      <c r="B604" t="s">
        <v>2005</v>
      </c>
      <c r="C604" t="s">
        <v>149</v>
      </c>
      <c r="D604" t="s">
        <v>2704</v>
      </c>
      <c r="E604" t="s">
        <v>2028</v>
      </c>
      <c r="F604" t="s">
        <v>2029</v>
      </c>
      <c r="G604" t="s">
        <v>2030</v>
      </c>
      <c r="H604">
        <v>2</v>
      </c>
      <c r="I604" t="s">
        <v>2031</v>
      </c>
      <c r="J604" t="s">
        <v>2032</v>
      </c>
      <c r="K604" t="s">
        <v>2977</v>
      </c>
      <c r="L604" t="s">
        <v>2034</v>
      </c>
      <c r="M604" t="s">
        <v>447</v>
      </c>
      <c r="N604" t="s">
        <v>2037</v>
      </c>
      <c r="O604" t="s">
        <v>62</v>
      </c>
      <c r="P604" t="s">
        <v>61</v>
      </c>
      <c r="Q604" t="s">
        <v>62</v>
      </c>
      <c r="R604" t="s">
        <v>76</v>
      </c>
      <c r="S604" t="s">
        <v>77</v>
      </c>
      <c r="T604" t="s">
        <v>61</v>
      </c>
      <c r="U604" t="s">
        <v>2036</v>
      </c>
      <c r="V604" t="s">
        <v>72</v>
      </c>
      <c r="W604" t="s">
        <v>62</v>
      </c>
      <c r="X604" t="s">
        <v>73</v>
      </c>
      <c r="Y604" t="s">
        <v>3187</v>
      </c>
      <c r="Z604" t="s">
        <v>3371</v>
      </c>
      <c r="AA604">
        <v>1</v>
      </c>
      <c r="AB604">
        <v>0</v>
      </c>
      <c r="AC604">
        <v>0</v>
      </c>
      <c r="AD604">
        <v>0</v>
      </c>
      <c r="AE604">
        <v>1</v>
      </c>
      <c r="AF604">
        <v>0</v>
      </c>
      <c r="AG604">
        <v>0</v>
      </c>
      <c r="AH604" t="s">
        <v>77</v>
      </c>
      <c r="AI604" t="s">
        <v>76</v>
      </c>
    </row>
    <row r="605" spans="1:35">
      <c r="A605" t="s">
        <v>2004</v>
      </c>
      <c r="B605" t="s">
        <v>2005</v>
      </c>
      <c r="C605" t="s">
        <v>149</v>
      </c>
      <c r="D605" t="s">
        <v>2704</v>
      </c>
      <c r="E605" t="s">
        <v>2028</v>
      </c>
      <c r="F605" t="s">
        <v>2029</v>
      </c>
      <c r="G605" t="s">
        <v>2030</v>
      </c>
      <c r="H605">
        <v>2</v>
      </c>
      <c r="I605" t="s">
        <v>2031</v>
      </c>
      <c r="J605" t="s">
        <v>2039</v>
      </c>
      <c r="K605" t="s">
        <v>2977</v>
      </c>
      <c r="L605" t="s">
        <v>2034</v>
      </c>
      <c r="M605" t="s">
        <v>2042</v>
      </c>
      <c r="N605" t="s">
        <v>2043</v>
      </c>
      <c r="O605" t="s">
        <v>62</v>
      </c>
      <c r="P605" t="s">
        <v>61</v>
      </c>
      <c r="Q605" t="s">
        <v>62</v>
      </c>
      <c r="R605" t="s">
        <v>76</v>
      </c>
      <c r="S605" t="s">
        <v>77</v>
      </c>
      <c r="T605" t="s">
        <v>61</v>
      </c>
      <c r="U605" t="s">
        <v>2036</v>
      </c>
      <c r="V605" t="s">
        <v>72</v>
      </c>
      <c r="W605" t="s">
        <v>62</v>
      </c>
      <c r="X605" t="s">
        <v>73</v>
      </c>
      <c r="Y605" t="s">
        <v>3187</v>
      </c>
      <c r="Z605" t="s">
        <v>3372</v>
      </c>
      <c r="AA605">
        <v>1</v>
      </c>
      <c r="AB605">
        <v>0</v>
      </c>
      <c r="AC605">
        <v>0</v>
      </c>
      <c r="AD605">
        <v>0</v>
      </c>
      <c r="AE605">
        <v>1</v>
      </c>
      <c r="AF605">
        <v>0</v>
      </c>
      <c r="AG605">
        <v>0</v>
      </c>
      <c r="AH605" t="s">
        <v>77</v>
      </c>
      <c r="AI605" t="s">
        <v>76</v>
      </c>
    </row>
    <row r="606" spans="1:35">
      <c r="A606" t="s">
        <v>2046</v>
      </c>
      <c r="B606" t="s">
        <v>2047</v>
      </c>
      <c r="C606" t="s">
        <v>149</v>
      </c>
      <c r="D606" t="s">
        <v>2704</v>
      </c>
      <c r="E606" t="s">
        <v>2048</v>
      </c>
      <c r="F606" t="s">
        <v>2049</v>
      </c>
      <c r="G606" t="s">
        <v>2050</v>
      </c>
      <c r="H606">
        <v>1</v>
      </c>
      <c r="I606" t="s">
        <v>2051</v>
      </c>
      <c r="J606" t="s">
        <v>2051</v>
      </c>
      <c r="K606" t="s">
        <v>4058</v>
      </c>
      <c r="L606" t="s">
        <v>2053</v>
      </c>
      <c r="M606" t="s">
        <v>2056</v>
      </c>
      <c r="N606" t="s">
        <v>2057</v>
      </c>
      <c r="O606" t="s">
        <v>62</v>
      </c>
      <c r="P606" t="s">
        <v>61</v>
      </c>
      <c r="Q606" t="s">
        <v>62</v>
      </c>
      <c r="R606" t="s">
        <v>76</v>
      </c>
      <c r="S606" t="s">
        <v>77</v>
      </c>
      <c r="T606" t="s">
        <v>61</v>
      </c>
      <c r="U606" t="s">
        <v>2036</v>
      </c>
      <c r="V606" t="s">
        <v>72</v>
      </c>
      <c r="W606" t="s">
        <v>62</v>
      </c>
      <c r="X606" t="s">
        <v>73</v>
      </c>
      <c r="Y606" t="s">
        <v>3187</v>
      </c>
      <c r="Z606" t="s">
        <v>3820</v>
      </c>
      <c r="AA606">
        <v>1</v>
      </c>
      <c r="AB606">
        <v>0</v>
      </c>
      <c r="AC606">
        <v>0</v>
      </c>
      <c r="AD606">
        <v>0</v>
      </c>
      <c r="AE606">
        <v>1</v>
      </c>
      <c r="AF606">
        <v>0</v>
      </c>
      <c r="AG606">
        <v>0</v>
      </c>
      <c r="AH606" t="s">
        <v>77</v>
      </c>
      <c r="AI606" t="s">
        <v>76</v>
      </c>
    </row>
    <row r="607" spans="1:35">
      <c r="A607" t="s">
        <v>2046</v>
      </c>
      <c r="B607" t="s">
        <v>2047</v>
      </c>
      <c r="C607" t="s">
        <v>149</v>
      </c>
      <c r="D607" t="s">
        <v>2704</v>
      </c>
      <c r="E607" t="s">
        <v>2060</v>
      </c>
      <c r="F607" t="s">
        <v>2061</v>
      </c>
      <c r="G607" t="s">
        <v>2062</v>
      </c>
      <c r="H607">
        <v>2</v>
      </c>
      <c r="I607" t="s">
        <v>2063</v>
      </c>
      <c r="J607" t="s">
        <v>2064</v>
      </c>
      <c r="K607" t="s">
        <v>2065</v>
      </c>
      <c r="L607" t="s">
        <v>2066</v>
      </c>
      <c r="M607" t="s">
        <v>2069</v>
      </c>
      <c r="N607" t="s">
        <v>2070</v>
      </c>
      <c r="O607" t="s">
        <v>62</v>
      </c>
      <c r="P607" t="s">
        <v>61</v>
      </c>
      <c r="Q607" t="s">
        <v>62</v>
      </c>
      <c r="R607" t="s">
        <v>76</v>
      </c>
      <c r="S607" t="s">
        <v>77</v>
      </c>
      <c r="T607" t="s">
        <v>61</v>
      </c>
      <c r="U607" t="s">
        <v>2036</v>
      </c>
      <c r="V607" t="s">
        <v>72</v>
      </c>
      <c r="W607" t="s">
        <v>62</v>
      </c>
      <c r="X607" t="s">
        <v>73</v>
      </c>
      <c r="Y607" t="s">
        <v>3187</v>
      </c>
      <c r="Z607" t="s">
        <v>3700</v>
      </c>
      <c r="AA607">
        <v>1</v>
      </c>
      <c r="AB607">
        <v>0</v>
      </c>
      <c r="AC607">
        <v>0</v>
      </c>
      <c r="AD607">
        <v>0</v>
      </c>
      <c r="AE607">
        <v>1</v>
      </c>
      <c r="AF607">
        <v>0</v>
      </c>
      <c r="AG607">
        <v>0</v>
      </c>
      <c r="AH607" t="s">
        <v>77</v>
      </c>
      <c r="AI607" t="s">
        <v>76</v>
      </c>
    </row>
    <row r="608" spans="1:35">
      <c r="A608" t="s">
        <v>2046</v>
      </c>
      <c r="B608" t="s">
        <v>2047</v>
      </c>
      <c r="C608" t="s">
        <v>149</v>
      </c>
      <c r="D608" t="s">
        <v>2704</v>
      </c>
      <c r="E608" t="s">
        <v>2060</v>
      </c>
      <c r="F608" t="s">
        <v>2061</v>
      </c>
      <c r="G608" t="s">
        <v>2062</v>
      </c>
      <c r="H608">
        <v>2</v>
      </c>
      <c r="I608" t="s">
        <v>2063</v>
      </c>
      <c r="J608" t="s">
        <v>2073</v>
      </c>
      <c r="K608" t="s">
        <v>2065</v>
      </c>
      <c r="L608" t="s">
        <v>2066</v>
      </c>
      <c r="M608" t="s">
        <v>2076</v>
      </c>
      <c r="N608" t="s">
        <v>2077</v>
      </c>
      <c r="O608" t="s">
        <v>62</v>
      </c>
      <c r="P608" t="s">
        <v>61</v>
      </c>
      <c r="Q608" t="s">
        <v>62</v>
      </c>
      <c r="R608" t="s">
        <v>76</v>
      </c>
      <c r="S608" t="s">
        <v>77</v>
      </c>
      <c r="T608" t="s">
        <v>61</v>
      </c>
      <c r="U608" t="s">
        <v>2036</v>
      </c>
      <c r="V608" t="s">
        <v>72</v>
      </c>
      <c r="W608" t="s">
        <v>62</v>
      </c>
      <c r="X608" t="s">
        <v>73</v>
      </c>
      <c r="Y608" t="s">
        <v>3187</v>
      </c>
      <c r="Z608" t="s">
        <v>3701</v>
      </c>
      <c r="AA608">
        <v>1</v>
      </c>
      <c r="AB608">
        <v>0</v>
      </c>
      <c r="AC608">
        <v>0</v>
      </c>
      <c r="AD608">
        <v>0</v>
      </c>
      <c r="AE608">
        <v>1</v>
      </c>
      <c r="AF608">
        <v>0</v>
      </c>
      <c r="AG608">
        <v>0</v>
      </c>
      <c r="AH608" t="s">
        <v>77</v>
      </c>
      <c r="AI608" t="s">
        <v>76</v>
      </c>
    </row>
    <row r="609" spans="1:35">
      <c r="A609" t="s">
        <v>2046</v>
      </c>
      <c r="B609" t="s">
        <v>2047</v>
      </c>
      <c r="C609" t="s">
        <v>180</v>
      </c>
      <c r="D609" t="s">
        <v>2709</v>
      </c>
      <c r="E609" t="s">
        <v>2080</v>
      </c>
      <c r="F609" t="s">
        <v>2081</v>
      </c>
      <c r="G609" t="s">
        <v>2082</v>
      </c>
      <c r="H609">
        <v>1</v>
      </c>
      <c r="I609" t="s">
        <v>1263</v>
      </c>
      <c r="J609" t="s">
        <v>1263</v>
      </c>
      <c r="K609" t="s">
        <v>2083</v>
      </c>
      <c r="L609" t="s">
        <v>2084</v>
      </c>
      <c r="M609" t="s">
        <v>1268</v>
      </c>
      <c r="N609" t="s">
        <v>2086</v>
      </c>
      <c r="O609" t="s">
        <v>62</v>
      </c>
      <c r="P609" t="s">
        <v>61</v>
      </c>
      <c r="Q609" t="s">
        <v>62</v>
      </c>
      <c r="R609" t="s">
        <v>76</v>
      </c>
      <c r="S609" t="s">
        <v>77</v>
      </c>
      <c r="T609" t="s">
        <v>61</v>
      </c>
      <c r="U609" t="s">
        <v>2036</v>
      </c>
      <c r="V609" t="s">
        <v>72</v>
      </c>
      <c r="W609" t="s">
        <v>62</v>
      </c>
      <c r="X609" t="s">
        <v>73</v>
      </c>
      <c r="Y609" t="s">
        <v>3187</v>
      </c>
      <c r="Z609" t="s">
        <v>3579</v>
      </c>
      <c r="AA609">
        <v>1</v>
      </c>
      <c r="AB609">
        <v>0</v>
      </c>
      <c r="AC609">
        <v>0</v>
      </c>
      <c r="AD609">
        <v>0</v>
      </c>
      <c r="AE609">
        <v>1</v>
      </c>
      <c r="AF609">
        <v>0</v>
      </c>
      <c r="AG609">
        <v>0</v>
      </c>
      <c r="AH609" t="s">
        <v>77</v>
      </c>
      <c r="AI609" t="s">
        <v>76</v>
      </c>
    </row>
    <row r="610" spans="1:35">
      <c r="A610" t="s">
        <v>2088</v>
      </c>
      <c r="B610" t="s">
        <v>4059</v>
      </c>
      <c r="C610" t="s">
        <v>149</v>
      </c>
      <c r="D610" t="s">
        <v>2704</v>
      </c>
      <c r="E610" t="s">
        <v>2090</v>
      </c>
      <c r="F610" t="s">
        <v>2091</v>
      </c>
      <c r="G610">
        <v>315081</v>
      </c>
      <c r="H610">
        <v>1</v>
      </c>
      <c r="I610" t="s">
        <v>2092</v>
      </c>
      <c r="J610" t="s">
        <v>2092</v>
      </c>
      <c r="K610" t="s">
        <v>2980</v>
      </c>
      <c r="L610" t="s">
        <v>2094</v>
      </c>
      <c r="M610" t="s">
        <v>2099</v>
      </c>
      <c r="N610" t="s">
        <v>2100</v>
      </c>
      <c r="O610" t="s">
        <v>62</v>
      </c>
      <c r="P610" t="s">
        <v>61</v>
      </c>
      <c r="Q610" t="s">
        <v>62</v>
      </c>
      <c r="R610" t="s">
        <v>76</v>
      </c>
      <c r="S610" t="s">
        <v>125</v>
      </c>
      <c r="T610" t="s">
        <v>61</v>
      </c>
      <c r="U610" t="s">
        <v>2102</v>
      </c>
      <c r="V610" t="s">
        <v>72</v>
      </c>
      <c r="W610" t="s">
        <v>62</v>
      </c>
      <c r="X610" t="s">
        <v>73</v>
      </c>
      <c r="Y610" t="s">
        <v>3187</v>
      </c>
      <c r="Z610" t="s">
        <v>3571</v>
      </c>
      <c r="AA610">
        <v>1</v>
      </c>
      <c r="AB610">
        <v>0</v>
      </c>
      <c r="AC610">
        <v>0</v>
      </c>
      <c r="AD610">
        <v>0</v>
      </c>
      <c r="AE610">
        <v>1</v>
      </c>
      <c r="AF610">
        <v>0</v>
      </c>
      <c r="AG610">
        <v>1</v>
      </c>
      <c r="AH610" t="s">
        <v>125</v>
      </c>
      <c r="AI610" t="s">
        <v>76</v>
      </c>
    </row>
    <row r="611" spans="1:35">
      <c r="A611" t="s">
        <v>2088</v>
      </c>
      <c r="B611" t="s">
        <v>4059</v>
      </c>
      <c r="C611" t="s">
        <v>149</v>
      </c>
      <c r="D611" t="s">
        <v>2704</v>
      </c>
      <c r="E611" t="s">
        <v>2090</v>
      </c>
      <c r="F611" t="s">
        <v>2091</v>
      </c>
      <c r="G611">
        <v>315081</v>
      </c>
      <c r="H611">
        <v>1</v>
      </c>
      <c r="I611" t="s">
        <v>2092</v>
      </c>
      <c r="J611" t="s">
        <v>2092</v>
      </c>
      <c r="K611" t="s">
        <v>2980</v>
      </c>
      <c r="L611" t="s">
        <v>2094</v>
      </c>
      <c r="M611" t="s">
        <v>2099</v>
      </c>
      <c r="N611" t="s">
        <v>2100</v>
      </c>
      <c r="O611" t="s">
        <v>62</v>
      </c>
      <c r="P611" t="s">
        <v>61</v>
      </c>
      <c r="Q611" t="s">
        <v>62</v>
      </c>
      <c r="R611" t="s">
        <v>4142</v>
      </c>
      <c r="S611" t="s">
        <v>125</v>
      </c>
      <c r="T611" t="s">
        <v>61</v>
      </c>
      <c r="U611" t="s">
        <v>2102</v>
      </c>
      <c r="V611" t="s">
        <v>72</v>
      </c>
      <c r="W611" t="s">
        <v>62</v>
      </c>
      <c r="X611" t="s">
        <v>73</v>
      </c>
      <c r="Y611" t="s">
        <v>3187</v>
      </c>
      <c r="Z611" t="s">
        <v>3571</v>
      </c>
      <c r="AA611">
        <v>1</v>
      </c>
      <c r="AB611">
        <v>0</v>
      </c>
      <c r="AC611">
        <v>0</v>
      </c>
      <c r="AD611">
        <v>0</v>
      </c>
      <c r="AE611">
        <v>1</v>
      </c>
      <c r="AF611">
        <v>0</v>
      </c>
      <c r="AG611">
        <v>1</v>
      </c>
      <c r="AH611" t="s">
        <v>125</v>
      </c>
      <c r="AI611" t="s">
        <v>2688</v>
      </c>
    </row>
    <row r="612" spans="1:35">
      <c r="A612" t="s">
        <v>2088</v>
      </c>
      <c r="B612" t="s">
        <v>4059</v>
      </c>
      <c r="C612" t="s">
        <v>149</v>
      </c>
      <c r="D612" t="s">
        <v>2704</v>
      </c>
      <c r="E612" t="s">
        <v>2090</v>
      </c>
      <c r="F612" t="s">
        <v>2091</v>
      </c>
      <c r="G612">
        <v>315081</v>
      </c>
      <c r="H612">
        <v>1</v>
      </c>
      <c r="I612" t="s">
        <v>2092</v>
      </c>
      <c r="J612" t="s">
        <v>2092</v>
      </c>
      <c r="K612" t="s">
        <v>2980</v>
      </c>
      <c r="L612" t="s">
        <v>2094</v>
      </c>
      <c r="M612" t="s">
        <v>2099</v>
      </c>
      <c r="N612" t="s">
        <v>2100</v>
      </c>
      <c r="O612" t="s">
        <v>62</v>
      </c>
      <c r="P612" t="s">
        <v>61</v>
      </c>
      <c r="Q612" t="s">
        <v>62</v>
      </c>
      <c r="R612" t="s">
        <v>4133</v>
      </c>
      <c r="S612" t="s">
        <v>125</v>
      </c>
      <c r="T612" t="s">
        <v>61</v>
      </c>
      <c r="U612" t="s">
        <v>2102</v>
      </c>
      <c r="V612" t="s">
        <v>72</v>
      </c>
      <c r="W612" t="s">
        <v>62</v>
      </c>
      <c r="X612" t="s">
        <v>73</v>
      </c>
      <c r="Y612" t="s">
        <v>3187</v>
      </c>
      <c r="Z612" t="s">
        <v>3571</v>
      </c>
      <c r="AA612">
        <v>1</v>
      </c>
      <c r="AB612">
        <v>0</v>
      </c>
      <c r="AC612">
        <v>0</v>
      </c>
      <c r="AD612">
        <v>0</v>
      </c>
      <c r="AE612">
        <v>1</v>
      </c>
      <c r="AF612">
        <v>0</v>
      </c>
      <c r="AG612">
        <v>1</v>
      </c>
      <c r="AH612" t="s">
        <v>125</v>
      </c>
      <c r="AI612" t="s">
        <v>4119</v>
      </c>
    </row>
    <row r="613" spans="1:35">
      <c r="A613" t="s">
        <v>2088</v>
      </c>
      <c r="B613" t="s">
        <v>4059</v>
      </c>
      <c r="C613" t="s">
        <v>149</v>
      </c>
      <c r="D613" t="s">
        <v>2704</v>
      </c>
      <c r="E613" t="s">
        <v>2107</v>
      </c>
      <c r="F613" t="s">
        <v>2108</v>
      </c>
      <c r="G613" t="s">
        <v>2109</v>
      </c>
      <c r="H613">
        <v>1</v>
      </c>
      <c r="I613" t="s">
        <v>2110</v>
      </c>
      <c r="J613" t="s">
        <v>2092</v>
      </c>
      <c r="K613" t="s">
        <v>2111</v>
      </c>
      <c r="L613" t="s">
        <v>2112</v>
      </c>
      <c r="M613" t="s">
        <v>2116</v>
      </c>
      <c r="N613" t="s">
        <v>2117</v>
      </c>
      <c r="O613" t="s">
        <v>62</v>
      </c>
      <c r="P613" t="s">
        <v>61</v>
      </c>
      <c r="Q613" t="s">
        <v>62</v>
      </c>
      <c r="R613" t="s">
        <v>76</v>
      </c>
      <c r="S613" t="s">
        <v>77</v>
      </c>
      <c r="T613" t="s">
        <v>61</v>
      </c>
      <c r="U613" t="s">
        <v>2036</v>
      </c>
      <c r="V613" t="s">
        <v>72</v>
      </c>
      <c r="W613" t="s">
        <v>62</v>
      </c>
      <c r="X613" t="s">
        <v>73</v>
      </c>
      <c r="Y613" t="s">
        <v>3187</v>
      </c>
      <c r="Z613" t="s">
        <v>3895</v>
      </c>
      <c r="AA613">
        <v>1</v>
      </c>
      <c r="AB613">
        <v>0</v>
      </c>
      <c r="AC613">
        <v>0</v>
      </c>
      <c r="AD613">
        <v>0</v>
      </c>
      <c r="AE613">
        <v>1</v>
      </c>
      <c r="AF613">
        <v>0</v>
      </c>
      <c r="AG613">
        <v>0</v>
      </c>
      <c r="AH613" t="s">
        <v>77</v>
      </c>
      <c r="AI613" t="s">
        <v>76</v>
      </c>
    </row>
    <row r="614" spans="1:35">
      <c r="A614" t="s">
        <v>2120</v>
      </c>
      <c r="B614" t="s">
        <v>4060</v>
      </c>
      <c r="C614" t="s">
        <v>80</v>
      </c>
      <c r="D614" t="s">
        <v>80</v>
      </c>
      <c r="E614" t="s">
        <v>2122</v>
      </c>
      <c r="F614" t="s">
        <v>2123</v>
      </c>
      <c r="G614" t="s">
        <v>2124</v>
      </c>
      <c r="H614">
        <v>2</v>
      </c>
      <c r="I614" t="s">
        <v>2125</v>
      </c>
      <c r="J614" t="s">
        <v>2126</v>
      </c>
      <c r="K614" t="s">
        <v>2986</v>
      </c>
      <c r="L614" t="s">
        <v>2128</v>
      </c>
      <c r="M614" t="s">
        <v>2133</v>
      </c>
      <c r="N614" t="s">
        <v>2134</v>
      </c>
      <c r="O614" t="s">
        <v>61</v>
      </c>
      <c r="P614" t="s">
        <v>61</v>
      </c>
      <c r="Q614" t="s">
        <v>62</v>
      </c>
      <c r="R614" t="s">
        <v>76</v>
      </c>
      <c r="S614" t="s">
        <v>64</v>
      </c>
      <c r="T614" t="s">
        <v>62</v>
      </c>
      <c r="U614" t="s">
        <v>4069</v>
      </c>
      <c r="V614" t="s">
        <v>66</v>
      </c>
      <c r="W614" t="s">
        <v>62</v>
      </c>
      <c r="X614" t="s">
        <v>73</v>
      </c>
      <c r="Y614" t="s">
        <v>3187</v>
      </c>
      <c r="Z614" t="s">
        <v>3786</v>
      </c>
      <c r="AA614">
        <v>0</v>
      </c>
      <c r="AB614">
        <v>0</v>
      </c>
      <c r="AC614">
        <v>1</v>
      </c>
      <c r="AD614">
        <v>0</v>
      </c>
      <c r="AE614">
        <v>1</v>
      </c>
      <c r="AF614">
        <v>1</v>
      </c>
      <c r="AG614">
        <v>1</v>
      </c>
      <c r="AH614" t="s">
        <v>64</v>
      </c>
      <c r="AI614" t="s">
        <v>76</v>
      </c>
    </row>
    <row r="615" spans="1:35">
      <c r="A615" t="s">
        <v>2120</v>
      </c>
      <c r="B615" t="s">
        <v>4060</v>
      </c>
      <c r="C615" t="s">
        <v>80</v>
      </c>
      <c r="D615" t="s">
        <v>80</v>
      </c>
      <c r="E615" t="s">
        <v>2122</v>
      </c>
      <c r="F615" t="s">
        <v>2123</v>
      </c>
      <c r="G615" t="s">
        <v>2124</v>
      </c>
      <c r="H615">
        <v>2</v>
      </c>
      <c r="I615" t="s">
        <v>2125</v>
      </c>
      <c r="J615" t="s">
        <v>2126</v>
      </c>
      <c r="K615" t="s">
        <v>2986</v>
      </c>
      <c r="L615" t="s">
        <v>2128</v>
      </c>
      <c r="M615" t="s">
        <v>2133</v>
      </c>
      <c r="N615" t="s">
        <v>2134</v>
      </c>
      <c r="O615" t="s">
        <v>61</v>
      </c>
      <c r="P615" t="s">
        <v>61</v>
      </c>
      <c r="Q615" t="s">
        <v>62</v>
      </c>
      <c r="R615" t="s">
        <v>4142</v>
      </c>
      <c r="S615" t="s">
        <v>64</v>
      </c>
      <c r="T615" t="s">
        <v>62</v>
      </c>
      <c r="U615" t="s">
        <v>4069</v>
      </c>
      <c r="V615" t="s">
        <v>66</v>
      </c>
      <c r="W615" t="s">
        <v>62</v>
      </c>
      <c r="X615" t="s">
        <v>73</v>
      </c>
      <c r="Y615" t="s">
        <v>3187</v>
      </c>
      <c r="Z615" t="s">
        <v>3786</v>
      </c>
      <c r="AA615">
        <v>0</v>
      </c>
      <c r="AB615">
        <v>0</v>
      </c>
      <c r="AC615">
        <v>1</v>
      </c>
      <c r="AD615">
        <v>0</v>
      </c>
      <c r="AE615">
        <v>1</v>
      </c>
      <c r="AF615">
        <v>1</v>
      </c>
      <c r="AG615">
        <v>1</v>
      </c>
      <c r="AH615" t="s">
        <v>64</v>
      </c>
      <c r="AI615" t="s">
        <v>2688</v>
      </c>
    </row>
    <row r="616" spans="1:35">
      <c r="A616" t="s">
        <v>2120</v>
      </c>
      <c r="B616" t="s">
        <v>4060</v>
      </c>
      <c r="C616" t="s">
        <v>80</v>
      </c>
      <c r="D616" t="s">
        <v>80</v>
      </c>
      <c r="E616" t="s">
        <v>2122</v>
      </c>
      <c r="F616" t="s">
        <v>2123</v>
      </c>
      <c r="G616" t="s">
        <v>2124</v>
      </c>
      <c r="H616">
        <v>2</v>
      </c>
      <c r="I616" t="s">
        <v>2125</v>
      </c>
      <c r="J616" t="s">
        <v>2126</v>
      </c>
      <c r="K616" t="s">
        <v>2986</v>
      </c>
      <c r="L616" t="s">
        <v>2128</v>
      </c>
      <c r="M616" t="s">
        <v>2133</v>
      </c>
      <c r="N616" t="s">
        <v>2134</v>
      </c>
      <c r="O616" t="s">
        <v>61</v>
      </c>
      <c r="P616" t="s">
        <v>61</v>
      </c>
      <c r="Q616" t="s">
        <v>62</v>
      </c>
      <c r="R616" t="s">
        <v>4140</v>
      </c>
      <c r="S616" t="s">
        <v>64</v>
      </c>
      <c r="T616" t="s">
        <v>62</v>
      </c>
      <c r="U616" t="s">
        <v>4069</v>
      </c>
      <c r="V616" t="s">
        <v>66</v>
      </c>
      <c r="W616" t="s">
        <v>62</v>
      </c>
      <c r="X616" t="s">
        <v>73</v>
      </c>
      <c r="Y616" t="s">
        <v>3187</v>
      </c>
      <c r="Z616" t="s">
        <v>3786</v>
      </c>
      <c r="AA616">
        <v>0</v>
      </c>
      <c r="AB616">
        <v>0</v>
      </c>
      <c r="AC616">
        <v>1</v>
      </c>
      <c r="AD616">
        <v>0</v>
      </c>
      <c r="AE616">
        <v>1</v>
      </c>
      <c r="AF616">
        <v>1</v>
      </c>
      <c r="AG616">
        <v>1</v>
      </c>
      <c r="AH616" t="s">
        <v>64</v>
      </c>
      <c r="AI616" t="s">
        <v>2729</v>
      </c>
    </row>
    <row r="617" spans="1:35">
      <c r="A617" t="s">
        <v>2120</v>
      </c>
      <c r="B617" t="s">
        <v>4060</v>
      </c>
      <c r="C617" t="s">
        <v>80</v>
      </c>
      <c r="D617" t="s">
        <v>80</v>
      </c>
      <c r="E617" t="s">
        <v>2122</v>
      </c>
      <c r="F617" t="s">
        <v>2123</v>
      </c>
      <c r="G617" t="s">
        <v>2124</v>
      </c>
      <c r="H617">
        <v>2</v>
      </c>
      <c r="I617" t="s">
        <v>2125</v>
      </c>
      <c r="J617" t="s">
        <v>2126</v>
      </c>
      <c r="K617" t="s">
        <v>2986</v>
      </c>
      <c r="L617" t="s">
        <v>2128</v>
      </c>
      <c r="M617" t="s">
        <v>2133</v>
      </c>
      <c r="N617" t="s">
        <v>2134</v>
      </c>
      <c r="O617" t="s">
        <v>61</v>
      </c>
      <c r="P617" t="s">
        <v>61</v>
      </c>
      <c r="Q617" t="s">
        <v>62</v>
      </c>
      <c r="R617" t="s">
        <v>4133</v>
      </c>
      <c r="S617" t="s">
        <v>64</v>
      </c>
      <c r="T617" t="s">
        <v>62</v>
      </c>
      <c r="U617" t="s">
        <v>4069</v>
      </c>
      <c r="V617" t="s">
        <v>66</v>
      </c>
      <c r="W617" t="s">
        <v>62</v>
      </c>
      <c r="X617" t="s">
        <v>73</v>
      </c>
      <c r="Y617" t="s">
        <v>3187</v>
      </c>
      <c r="Z617" t="s">
        <v>3786</v>
      </c>
      <c r="AA617">
        <v>0</v>
      </c>
      <c r="AB617">
        <v>0</v>
      </c>
      <c r="AC617">
        <v>1</v>
      </c>
      <c r="AD617">
        <v>0</v>
      </c>
      <c r="AE617">
        <v>1</v>
      </c>
      <c r="AF617">
        <v>1</v>
      </c>
      <c r="AG617">
        <v>1</v>
      </c>
      <c r="AH617" t="s">
        <v>64</v>
      </c>
      <c r="AI617" t="s">
        <v>4119</v>
      </c>
    </row>
    <row r="618" spans="1:35">
      <c r="A618" t="s">
        <v>2120</v>
      </c>
      <c r="B618" t="s">
        <v>4060</v>
      </c>
      <c r="C618" t="s">
        <v>80</v>
      </c>
      <c r="D618" t="s">
        <v>80</v>
      </c>
      <c r="E618" t="s">
        <v>2122</v>
      </c>
      <c r="F618" t="s">
        <v>2123</v>
      </c>
      <c r="G618" t="s">
        <v>2124</v>
      </c>
      <c r="H618">
        <v>2</v>
      </c>
      <c r="I618" t="s">
        <v>2125</v>
      </c>
      <c r="J618" t="s">
        <v>2126</v>
      </c>
      <c r="K618" t="s">
        <v>2986</v>
      </c>
      <c r="L618" t="s">
        <v>2128</v>
      </c>
      <c r="M618" t="s">
        <v>2133</v>
      </c>
      <c r="N618" t="s">
        <v>2134</v>
      </c>
      <c r="O618" t="s">
        <v>61</v>
      </c>
      <c r="P618" t="s">
        <v>61</v>
      </c>
      <c r="Q618" t="s">
        <v>62</v>
      </c>
      <c r="R618" t="s">
        <v>4134</v>
      </c>
      <c r="S618" t="s">
        <v>64</v>
      </c>
      <c r="T618" t="s">
        <v>62</v>
      </c>
      <c r="U618" t="s">
        <v>4069</v>
      </c>
      <c r="V618" t="s">
        <v>66</v>
      </c>
      <c r="W618" t="s">
        <v>62</v>
      </c>
      <c r="X618" t="s">
        <v>73</v>
      </c>
      <c r="Y618" t="s">
        <v>3187</v>
      </c>
      <c r="Z618" t="s">
        <v>3786</v>
      </c>
      <c r="AA618">
        <v>0</v>
      </c>
      <c r="AB618">
        <v>0</v>
      </c>
      <c r="AC618">
        <v>1</v>
      </c>
      <c r="AD618">
        <v>0</v>
      </c>
      <c r="AE618">
        <v>1</v>
      </c>
      <c r="AF618">
        <v>1</v>
      </c>
      <c r="AG618">
        <v>1</v>
      </c>
      <c r="AH618" t="s">
        <v>64</v>
      </c>
      <c r="AI618" t="s">
        <v>4120</v>
      </c>
    </row>
    <row r="619" spans="1:35">
      <c r="A619" t="s">
        <v>2120</v>
      </c>
      <c r="B619" t="s">
        <v>4060</v>
      </c>
      <c r="C619" t="s">
        <v>80</v>
      </c>
      <c r="D619" t="s">
        <v>80</v>
      </c>
      <c r="E619" t="s">
        <v>2122</v>
      </c>
      <c r="F619" t="s">
        <v>2123</v>
      </c>
      <c r="G619" t="s">
        <v>2124</v>
      </c>
      <c r="H619">
        <v>2</v>
      </c>
      <c r="I619" t="s">
        <v>2125</v>
      </c>
      <c r="J619" t="s">
        <v>2141</v>
      </c>
      <c r="K619" t="s">
        <v>2986</v>
      </c>
      <c r="L619" t="s">
        <v>2128</v>
      </c>
      <c r="M619" t="s">
        <v>2145</v>
      </c>
      <c r="N619" t="s">
        <v>2146</v>
      </c>
      <c r="O619" t="s">
        <v>61</v>
      </c>
      <c r="P619" t="s">
        <v>61</v>
      </c>
      <c r="Q619" t="s">
        <v>62</v>
      </c>
      <c r="R619" t="s">
        <v>76</v>
      </c>
      <c r="S619" t="s">
        <v>64</v>
      </c>
      <c r="T619" t="s">
        <v>62</v>
      </c>
      <c r="U619" t="s">
        <v>2144</v>
      </c>
      <c r="V619" t="s">
        <v>66</v>
      </c>
      <c r="W619" t="s">
        <v>62</v>
      </c>
      <c r="X619" t="s">
        <v>73</v>
      </c>
      <c r="Y619" t="s">
        <v>3187</v>
      </c>
      <c r="Z619" t="s">
        <v>3788</v>
      </c>
      <c r="AA619">
        <v>0</v>
      </c>
      <c r="AB619">
        <v>0</v>
      </c>
      <c r="AC619">
        <v>1</v>
      </c>
      <c r="AD619">
        <v>0</v>
      </c>
      <c r="AE619">
        <v>1</v>
      </c>
      <c r="AF619">
        <v>1</v>
      </c>
      <c r="AG619">
        <v>1</v>
      </c>
      <c r="AH619" t="s">
        <v>64</v>
      </c>
      <c r="AI619" t="s">
        <v>76</v>
      </c>
    </row>
    <row r="620" spans="1:35">
      <c r="A620" t="s">
        <v>2120</v>
      </c>
      <c r="B620" t="s">
        <v>4060</v>
      </c>
      <c r="C620" t="s">
        <v>80</v>
      </c>
      <c r="D620" t="s">
        <v>80</v>
      </c>
      <c r="E620" t="s">
        <v>2122</v>
      </c>
      <c r="F620" t="s">
        <v>2123</v>
      </c>
      <c r="G620" t="s">
        <v>2124</v>
      </c>
      <c r="H620">
        <v>2</v>
      </c>
      <c r="I620" t="s">
        <v>2125</v>
      </c>
      <c r="J620" t="s">
        <v>2141</v>
      </c>
      <c r="K620" t="s">
        <v>2986</v>
      </c>
      <c r="L620" t="s">
        <v>2128</v>
      </c>
      <c r="M620" t="s">
        <v>2145</v>
      </c>
      <c r="N620" t="s">
        <v>2146</v>
      </c>
      <c r="O620" t="s">
        <v>61</v>
      </c>
      <c r="P620" t="s">
        <v>61</v>
      </c>
      <c r="Q620" t="s">
        <v>62</v>
      </c>
      <c r="R620" t="s">
        <v>4142</v>
      </c>
      <c r="S620" t="s">
        <v>64</v>
      </c>
      <c r="T620" t="s">
        <v>62</v>
      </c>
      <c r="U620" t="s">
        <v>2144</v>
      </c>
      <c r="V620" t="s">
        <v>66</v>
      </c>
      <c r="W620" t="s">
        <v>62</v>
      </c>
      <c r="X620" t="s">
        <v>73</v>
      </c>
      <c r="Y620" t="s">
        <v>3187</v>
      </c>
      <c r="Z620" t="s">
        <v>3788</v>
      </c>
      <c r="AA620">
        <v>0</v>
      </c>
      <c r="AB620">
        <v>0</v>
      </c>
      <c r="AC620">
        <v>1</v>
      </c>
      <c r="AD620">
        <v>0</v>
      </c>
      <c r="AE620">
        <v>1</v>
      </c>
      <c r="AF620">
        <v>1</v>
      </c>
      <c r="AG620">
        <v>1</v>
      </c>
      <c r="AH620" t="s">
        <v>64</v>
      </c>
      <c r="AI620" t="s">
        <v>2688</v>
      </c>
    </row>
    <row r="621" spans="1:35">
      <c r="A621" t="s">
        <v>2120</v>
      </c>
      <c r="B621" t="s">
        <v>4060</v>
      </c>
      <c r="C621" t="s">
        <v>80</v>
      </c>
      <c r="D621" t="s">
        <v>80</v>
      </c>
      <c r="E621" t="s">
        <v>2122</v>
      </c>
      <c r="F621" t="s">
        <v>2123</v>
      </c>
      <c r="G621" t="s">
        <v>2124</v>
      </c>
      <c r="H621">
        <v>2</v>
      </c>
      <c r="I621" t="s">
        <v>2125</v>
      </c>
      <c r="J621" t="s">
        <v>2141</v>
      </c>
      <c r="K621" t="s">
        <v>2986</v>
      </c>
      <c r="L621" t="s">
        <v>2128</v>
      </c>
      <c r="M621" t="s">
        <v>2145</v>
      </c>
      <c r="N621" t="s">
        <v>2146</v>
      </c>
      <c r="O621" t="s">
        <v>61</v>
      </c>
      <c r="P621" t="s">
        <v>61</v>
      </c>
      <c r="Q621" t="s">
        <v>62</v>
      </c>
      <c r="R621" t="s">
        <v>4140</v>
      </c>
      <c r="S621" t="s">
        <v>64</v>
      </c>
      <c r="T621" t="s">
        <v>62</v>
      </c>
      <c r="U621" t="s">
        <v>2144</v>
      </c>
      <c r="V621" t="s">
        <v>66</v>
      </c>
      <c r="W621" t="s">
        <v>62</v>
      </c>
      <c r="X621" t="s">
        <v>73</v>
      </c>
      <c r="Y621" t="s">
        <v>3187</v>
      </c>
      <c r="Z621" t="s">
        <v>3788</v>
      </c>
      <c r="AA621">
        <v>0</v>
      </c>
      <c r="AB621">
        <v>0</v>
      </c>
      <c r="AC621">
        <v>1</v>
      </c>
      <c r="AD621">
        <v>0</v>
      </c>
      <c r="AE621">
        <v>1</v>
      </c>
      <c r="AF621">
        <v>1</v>
      </c>
      <c r="AG621">
        <v>1</v>
      </c>
      <c r="AH621" t="s">
        <v>64</v>
      </c>
      <c r="AI621" t="s">
        <v>2729</v>
      </c>
    </row>
    <row r="622" spans="1:35">
      <c r="A622" t="s">
        <v>2120</v>
      </c>
      <c r="B622" t="s">
        <v>4060</v>
      </c>
      <c r="C622" t="s">
        <v>80</v>
      </c>
      <c r="D622" t="s">
        <v>80</v>
      </c>
      <c r="E622" t="s">
        <v>2122</v>
      </c>
      <c r="F622" t="s">
        <v>2123</v>
      </c>
      <c r="G622" t="s">
        <v>2124</v>
      </c>
      <c r="H622">
        <v>2</v>
      </c>
      <c r="I622" t="s">
        <v>2125</v>
      </c>
      <c r="J622" t="s">
        <v>2141</v>
      </c>
      <c r="K622" t="s">
        <v>2986</v>
      </c>
      <c r="L622" t="s">
        <v>2128</v>
      </c>
      <c r="M622" t="s">
        <v>2145</v>
      </c>
      <c r="N622" t="s">
        <v>2146</v>
      </c>
      <c r="O622" t="s">
        <v>61</v>
      </c>
      <c r="P622" t="s">
        <v>61</v>
      </c>
      <c r="Q622" t="s">
        <v>62</v>
      </c>
      <c r="R622" t="s">
        <v>4133</v>
      </c>
      <c r="S622" t="s">
        <v>64</v>
      </c>
      <c r="T622" t="s">
        <v>62</v>
      </c>
      <c r="U622" t="s">
        <v>2144</v>
      </c>
      <c r="V622" t="s">
        <v>66</v>
      </c>
      <c r="W622" t="s">
        <v>62</v>
      </c>
      <c r="X622" t="s">
        <v>73</v>
      </c>
      <c r="Y622" t="s">
        <v>3187</v>
      </c>
      <c r="Z622" t="s">
        <v>3788</v>
      </c>
      <c r="AA622">
        <v>0</v>
      </c>
      <c r="AB622">
        <v>0</v>
      </c>
      <c r="AC622">
        <v>1</v>
      </c>
      <c r="AD622">
        <v>0</v>
      </c>
      <c r="AE622">
        <v>1</v>
      </c>
      <c r="AF622">
        <v>1</v>
      </c>
      <c r="AG622">
        <v>1</v>
      </c>
      <c r="AH622" t="s">
        <v>64</v>
      </c>
      <c r="AI622" t="s">
        <v>4119</v>
      </c>
    </row>
    <row r="623" spans="1:35">
      <c r="A623" t="s">
        <v>2120</v>
      </c>
      <c r="B623" t="s">
        <v>4060</v>
      </c>
      <c r="C623" t="s">
        <v>80</v>
      </c>
      <c r="D623" t="s">
        <v>80</v>
      </c>
      <c r="E623" t="s">
        <v>2122</v>
      </c>
      <c r="F623" t="s">
        <v>2123</v>
      </c>
      <c r="G623" t="s">
        <v>2124</v>
      </c>
      <c r="H623">
        <v>2</v>
      </c>
      <c r="I623" t="s">
        <v>2125</v>
      </c>
      <c r="J623" t="s">
        <v>2141</v>
      </c>
      <c r="K623" t="s">
        <v>2986</v>
      </c>
      <c r="L623" t="s">
        <v>2128</v>
      </c>
      <c r="M623" t="s">
        <v>2145</v>
      </c>
      <c r="N623" t="s">
        <v>2146</v>
      </c>
      <c r="O623" t="s">
        <v>61</v>
      </c>
      <c r="P623" t="s">
        <v>61</v>
      </c>
      <c r="Q623" t="s">
        <v>62</v>
      </c>
      <c r="R623" t="s">
        <v>4134</v>
      </c>
      <c r="S623" t="s">
        <v>64</v>
      </c>
      <c r="T623" t="s">
        <v>62</v>
      </c>
      <c r="U623" t="s">
        <v>2144</v>
      </c>
      <c r="V623" t="s">
        <v>66</v>
      </c>
      <c r="W623" t="s">
        <v>62</v>
      </c>
      <c r="X623" t="s">
        <v>73</v>
      </c>
      <c r="Y623" t="s">
        <v>3187</v>
      </c>
      <c r="Z623" t="s">
        <v>3788</v>
      </c>
      <c r="AA623">
        <v>0</v>
      </c>
      <c r="AB623">
        <v>0</v>
      </c>
      <c r="AC623">
        <v>1</v>
      </c>
      <c r="AD623">
        <v>0</v>
      </c>
      <c r="AE623">
        <v>1</v>
      </c>
      <c r="AF623">
        <v>1</v>
      </c>
      <c r="AG623">
        <v>1</v>
      </c>
      <c r="AH623" t="s">
        <v>64</v>
      </c>
      <c r="AI623" t="s">
        <v>4120</v>
      </c>
    </row>
    <row r="624" spans="1:35">
      <c r="A624" t="s">
        <v>2120</v>
      </c>
      <c r="B624" t="s">
        <v>4060</v>
      </c>
      <c r="C624" t="s">
        <v>80</v>
      </c>
      <c r="D624" t="s">
        <v>80</v>
      </c>
      <c r="E624" t="s">
        <v>2150</v>
      </c>
      <c r="F624" t="s">
        <v>2990</v>
      </c>
      <c r="G624" t="s">
        <v>2152</v>
      </c>
      <c r="H624">
        <v>1</v>
      </c>
      <c r="I624" t="s">
        <v>2153</v>
      </c>
      <c r="J624" t="s">
        <v>2153</v>
      </c>
      <c r="K624" t="s">
        <v>2154</v>
      </c>
      <c r="L624" t="s">
        <v>2155</v>
      </c>
      <c r="M624" t="s">
        <v>2133</v>
      </c>
      <c r="N624" t="s">
        <v>2158</v>
      </c>
      <c r="O624" t="s">
        <v>62</v>
      </c>
      <c r="P624" t="s">
        <v>61</v>
      </c>
      <c r="Q624" t="s">
        <v>62</v>
      </c>
      <c r="R624" t="s">
        <v>76</v>
      </c>
      <c r="S624" t="s">
        <v>77</v>
      </c>
      <c r="T624" t="s">
        <v>61</v>
      </c>
      <c r="U624" t="s">
        <v>2157</v>
      </c>
      <c r="V624" t="s">
        <v>72</v>
      </c>
      <c r="W624" t="s">
        <v>62</v>
      </c>
      <c r="X624" t="s">
        <v>73</v>
      </c>
      <c r="Y624" t="s">
        <v>3187</v>
      </c>
      <c r="Z624" t="s">
        <v>3767</v>
      </c>
      <c r="AA624">
        <v>1</v>
      </c>
      <c r="AB624">
        <v>0</v>
      </c>
      <c r="AC624">
        <v>0</v>
      </c>
      <c r="AD624">
        <v>0</v>
      </c>
      <c r="AE624">
        <v>1</v>
      </c>
      <c r="AF624">
        <v>0</v>
      </c>
      <c r="AG624">
        <v>0</v>
      </c>
      <c r="AH624" t="s">
        <v>77</v>
      </c>
      <c r="AI624" t="s">
        <v>76</v>
      </c>
    </row>
    <row r="625" spans="1:35">
      <c r="A625" t="s">
        <v>2120</v>
      </c>
      <c r="B625" t="s">
        <v>4060</v>
      </c>
      <c r="C625" t="s">
        <v>149</v>
      </c>
      <c r="D625" t="s">
        <v>2704</v>
      </c>
      <c r="E625" t="s">
        <v>2160</v>
      </c>
      <c r="F625" t="s">
        <v>2161</v>
      </c>
      <c r="G625" t="s">
        <v>2162</v>
      </c>
      <c r="H625">
        <v>1</v>
      </c>
      <c r="I625" t="s">
        <v>1263</v>
      </c>
      <c r="J625" t="s">
        <v>1263</v>
      </c>
      <c r="K625" t="s">
        <v>2991</v>
      </c>
      <c r="L625" t="s">
        <v>2164</v>
      </c>
      <c r="M625" t="s">
        <v>1268</v>
      </c>
      <c r="N625" t="s">
        <v>2166</v>
      </c>
      <c r="O625" t="s">
        <v>62</v>
      </c>
      <c r="P625" t="s">
        <v>61</v>
      </c>
      <c r="Q625" t="s">
        <v>62</v>
      </c>
      <c r="R625" t="s">
        <v>76</v>
      </c>
      <c r="S625" t="s">
        <v>77</v>
      </c>
      <c r="T625" t="s">
        <v>61</v>
      </c>
      <c r="U625" t="s">
        <v>2157</v>
      </c>
      <c r="V625" t="s">
        <v>72</v>
      </c>
      <c r="W625" t="s">
        <v>62</v>
      </c>
      <c r="X625" t="s">
        <v>73</v>
      </c>
      <c r="Y625" t="s">
        <v>3187</v>
      </c>
      <c r="Z625" t="s">
        <v>3848</v>
      </c>
      <c r="AA625">
        <v>1</v>
      </c>
      <c r="AB625">
        <v>0</v>
      </c>
      <c r="AC625">
        <v>0</v>
      </c>
      <c r="AD625">
        <v>0</v>
      </c>
      <c r="AE625">
        <v>1</v>
      </c>
      <c r="AF625">
        <v>0</v>
      </c>
      <c r="AG625">
        <v>0</v>
      </c>
      <c r="AH625" t="s">
        <v>77</v>
      </c>
      <c r="AI625" t="s">
        <v>76</v>
      </c>
    </row>
    <row r="626" spans="1:35">
      <c r="A626" t="s">
        <v>2120</v>
      </c>
      <c r="B626" t="s">
        <v>4060</v>
      </c>
      <c r="C626" t="s">
        <v>149</v>
      </c>
      <c r="D626" t="s">
        <v>2704</v>
      </c>
      <c r="E626" t="s">
        <v>2168</v>
      </c>
      <c r="F626" t="s">
        <v>2169</v>
      </c>
      <c r="G626" t="s">
        <v>2170</v>
      </c>
      <c r="H626">
        <v>1</v>
      </c>
      <c r="I626" t="s">
        <v>2153</v>
      </c>
      <c r="J626" t="s">
        <v>2153</v>
      </c>
      <c r="K626" t="s">
        <v>2992</v>
      </c>
      <c r="L626" t="s">
        <v>2172</v>
      </c>
      <c r="M626" t="s">
        <v>2133</v>
      </c>
      <c r="N626" t="s">
        <v>2174</v>
      </c>
      <c r="O626" t="s">
        <v>61</v>
      </c>
      <c r="P626" t="s">
        <v>61</v>
      </c>
      <c r="Q626" t="s">
        <v>62</v>
      </c>
      <c r="R626" t="s">
        <v>76</v>
      </c>
      <c r="S626" t="s">
        <v>77</v>
      </c>
      <c r="T626" t="s">
        <v>61</v>
      </c>
      <c r="U626" t="s">
        <v>2176</v>
      </c>
      <c r="V626" t="s">
        <v>72</v>
      </c>
      <c r="W626" t="s">
        <v>62</v>
      </c>
      <c r="X626" t="s">
        <v>73</v>
      </c>
      <c r="Y626" t="s">
        <v>3187</v>
      </c>
      <c r="Z626" t="s">
        <v>3342</v>
      </c>
      <c r="AA626">
        <v>0</v>
      </c>
      <c r="AB626">
        <v>0</v>
      </c>
      <c r="AC626">
        <v>1</v>
      </c>
      <c r="AD626">
        <v>0</v>
      </c>
      <c r="AE626">
        <v>1</v>
      </c>
      <c r="AF626">
        <v>0</v>
      </c>
      <c r="AG626">
        <v>0</v>
      </c>
      <c r="AH626" t="s">
        <v>77</v>
      </c>
      <c r="AI626" t="s">
        <v>76</v>
      </c>
    </row>
    <row r="627" spans="1:35">
      <c r="A627" t="s">
        <v>2178</v>
      </c>
      <c r="B627" t="s">
        <v>2179</v>
      </c>
      <c r="C627" t="s">
        <v>51</v>
      </c>
      <c r="D627" t="s">
        <v>51</v>
      </c>
      <c r="E627" t="s">
        <v>2180</v>
      </c>
      <c r="F627" t="s">
        <v>2181</v>
      </c>
      <c r="G627">
        <v>8379368</v>
      </c>
      <c r="H627">
        <v>5</v>
      </c>
      <c r="I627" t="s">
        <v>2182</v>
      </c>
      <c r="J627" t="s">
        <v>2183</v>
      </c>
      <c r="K627" t="s">
        <v>2184</v>
      </c>
      <c r="L627" t="s">
        <v>2185</v>
      </c>
      <c r="M627" t="s">
        <v>2188</v>
      </c>
      <c r="N627" t="s">
        <v>2995</v>
      </c>
      <c r="O627" t="s">
        <v>62</v>
      </c>
      <c r="P627" t="s">
        <v>61</v>
      </c>
      <c r="Q627" t="s">
        <v>62</v>
      </c>
      <c r="R627" t="s">
        <v>76</v>
      </c>
      <c r="S627" t="s">
        <v>77</v>
      </c>
      <c r="T627" t="s">
        <v>61</v>
      </c>
      <c r="U627" t="s">
        <v>2157</v>
      </c>
      <c r="V627" t="s">
        <v>72</v>
      </c>
      <c r="W627" t="s">
        <v>62</v>
      </c>
      <c r="X627" t="s">
        <v>73</v>
      </c>
      <c r="Y627" t="s">
        <v>3187</v>
      </c>
      <c r="Z627" t="s">
        <v>3314</v>
      </c>
      <c r="AA627">
        <v>1</v>
      </c>
      <c r="AB627">
        <v>0</v>
      </c>
      <c r="AC627">
        <v>0</v>
      </c>
      <c r="AD627">
        <v>0</v>
      </c>
      <c r="AE627">
        <v>1</v>
      </c>
      <c r="AF627">
        <v>0</v>
      </c>
      <c r="AG627">
        <v>0</v>
      </c>
      <c r="AH627" t="s">
        <v>77</v>
      </c>
      <c r="AI627" t="s">
        <v>76</v>
      </c>
    </row>
    <row r="628" spans="1:35">
      <c r="A628" t="s">
        <v>2178</v>
      </c>
      <c r="B628" t="s">
        <v>2179</v>
      </c>
      <c r="C628" t="s">
        <v>51</v>
      </c>
      <c r="D628" t="s">
        <v>51</v>
      </c>
      <c r="E628" t="s">
        <v>2180</v>
      </c>
      <c r="F628" t="s">
        <v>2181</v>
      </c>
      <c r="G628">
        <v>8379368</v>
      </c>
      <c r="H628">
        <v>5</v>
      </c>
      <c r="I628" t="s">
        <v>2182</v>
      </c>
      <c r="J628" t="s">
        <v>2194</v>
      </c>
      <c r="K628" t="s">
        <v>2184</v>
      </c>
      <c r="L628" t="s">
        <v>2185</v>
      </c>
      <c r="M628" t="s">
        <v>2197</v>
      </c>
      <c r="N628" t="s">
        <v>2998</v>
      </c>
      <c r="O628" t="s">
        <v>62</v>
      </c>
      <c r="P628" t="s">
        <v>61</v>
      </c>
      <c r="Q628" t="s">
        <v>62</v>
      </c>
      <c r="R628" t="s">
        <v>76</v>
      </c>
      <c r="S628" t="s">
        <v>77</v>
      </c>
      <c r="T628" t="s">
        <v>61</v>
      </c>
      <c r="U628" t="s">
        <v>2157</v>
      </c>
      <c r="V628" t="s">
        <v>72</v>
      </c>
      <c r="W628" t="s">
        <v>62</v>
      </c>
      <c r="X628" t="s">
        <v>73</v>
      </c>
      <c r="Y628" t="s">
        <v>3187</v>
      </c>
      <c r="Z628" t="s">
        <v>3315</v>
      </c>
      <c r="AA628">
        <v>1</v>
      </c>
      <c r="AB628">
        <v>0</v>
      </c>
      <c r="AC628">
        <v>0</v>
      </c>
      <c r="AD628">
        <v>0</v>
      </c>
      <c r="AE628">
        <v>1</v>
      </c>
      <c r="AF628">
        <v>0</v>
      </c>
      <c r="AG628">
        <v>0</v>
      </c>
      <c r="AH628" t="s">
        <v>77</v>
      </c>
      <c r="AI628" t="s">
        <v>76</v>
      </c>
    </row>
    <row r="629" spans="1:35">
      <c r="A629" t="s">
        <v>2178</v>
      </c>
      <c r="B629" t="s">
        <v>2179</v>
      </c>
      <c r="C629" t="s">
        <v>51</v>
      </c>
      <c r="D629" t="s">
        <v>51</v>
      </c>
      <c r="E629" t="s">
        <v>2180</v>
      </c>
      <c r="F629" t="s">
        <v>2181</v>
      </c>
      <c r="G629">
        <v>8379368</v>
      </c>
      <c r="H629">
        <v>5</v>
      </c>
      <c r="I629" t="s">
        <v>2182</v>
      </c>
      <c r="J629" t="s">
        <v>2202</v>
      </c>
      <c r="K629" t="s">
        <v>2184</v>
      </c>
      <c r="L629" t="s">
        <v>2185</v>
      </c>
      <c r="M629" t="s">
        <v>594</v>
      </c>
      <c r="N629" t="s">
        <v>3001</v>
      </c>
      <c r="O629" t="s">
        <v>62</v>
      </c>
      <c r="P629" t="s">
        <v>61</v>
      </c>
      <c r="Q629" t="s">
        <v>62</v>
      </c>
      <c r="R629" t="s">
        <v>76</v>
      </c>
      <c r="S629" t="s">
        <v>77</v>
      </c>
      <c r="T629" t="s">
        <v>61</v>
      </c>
      <c r="U629" t="s">
        <v>2157</v>
      </c>
      <c r="V629" t="s">
        <v>72</v>
      </c>
      <c r="W629" t="s">
        <v>62</v>
      </c>
      <c r="X629" t="s">
        <v>73</v>
      </c>
      <c r="Y629" t="s">
        <v>3187</v>
      </c>
      <c r="Z629" t="s">
        <v>3316</v>
      </c>
      <c r="AA629">
        <v>1</v>
      </c>
      <c r="AB629">
        <v>0</v>
      </c>
      <c r="AC629">
        <v>0</v>
      </c>
      <c r="AD629">
        <v>0</v>
      </c>
      <c r="AE629">
        <v>1</v>
      </c>
      <c r="AF629">
        <v>0</v>
      </c>
      <c r="AG629">
        <v>0</v>
      </c>
      <c r="AH629" t="s">
        <v>77</v>
      </c>
      <c r="AI629" t="s">
        <v>76</v>
      </c>
    </row>
    <row r="630" spans="1:35">
      <c r="A630" t="s">
        <v>2178</v>
      </c>
      <c r="B630" t="s">
        <v>2179</v>
      </c>
      <c r="C630" t="s">
        <v>51</v>
      </c>
      <c r="D630" t="s">
        <v>51</v>
      </c>
      <c r="E630" t="s">
        <v>2180</v>
      </c>
      <c r="F630" t="s">
        <v>2181</v>
      </c>
      <c r="G630">
        <v>8379368</v>
      </c>
      <c r="H630">
        <v>5</v>
      </c>
      <c r="I630" t="s">
        <v>2182</v>
      </c>
      <c r="J630" t="s">
        <v>2207</v>
      </c>
      <c r="K630" t="s">
        <v>2184</v>
      </c>
      <c r="L630" t="s">
        <v>2185</v>
      </c>
      <c r="M630" t="s">
        <v>2210</v>
      </c>
      <c r="N630" t="s">
        <v>3004</v>
      </c>
      <c r="O630" t="s">
        <v>62</v>
      </c>
      <c r="P630" t="s">
        <v>61</v>
      </c>
      <c r="Q630" t="s">
        <v>62</v>
      </c>
      <c r="R630" t="s">
        <v>76</v>
      </c>
      <c r="S630" t="s">
        <v>77</v>
      </c>
      <c r="T630" t="s">
        <v>61</v>
      </c>
      <c r="U630" t="s">
        <v>2157</v>
      </c>
      <c r="V630" t="s">
        <v>72</v>
      </c>
      <c r="W630" t="s">
        <v>62</v>
      </c>
      <c r="X630" t="s">
        <v>73</v>
      </c>
      <c r="Y630" t="s">
        <v>3187</v>
      </c>
      <c r="Z630" t="s">
        <v>3317</v>
      </c>
      <c r="AA630">
        <v>1</v>
      </c>
      <c r="AB630">
        <v>0</v>
      </c>
      <c r="AC630">
        <v>0</v>
      </c>
      <c r="AD630">
        <v>0</v>
      </c>
      <c r="AE630">
        <v>1</v>
      </c>
      <c r="AF630">
        <v>0</v>
      </c>
      <c r="AG630">
        <v>0</v>
      </c>
      <c r="AH630" t="s">
        <v>77</v>
      </c>
      <c r="AI630" t="s">
        <v>76</v>
      </c>
    </row>
    <row r="631" spans="1:35">
      <c r="A631" t="s">
        <v>2178</v>
      </c>
      <c r="B631" t="s">
        <v>2179</v>
      </c>
      <c r="C631" t="s">
        <v>51</v>
      </c>
      <c r="D631" t="s">
        <v>51</v>
      </c>
      <c r="E631" t="s">
        <v>2180</v>
      </c>
      <c r="F631" t="s">
        <v>2181</v>
      </c>
      <c r="G631">
        <v>8379368</v>
      </c>
      <c r="H631">
        <v>5</v>
      </c>
      <c r="I631" t="s">
        <v>2182</v>
      </c>
      <c r="J631" t="s">
        <v>2215</v>
      </c>
      <c r="K631" t="s">
        <v>2184</v>
      </c>
      <c r="L631" t="s">
        <v>2185</v>
      </c>
      <c r="M631" t="s">
        <v>2218</v>
      </c>
      <c r="N631" t="s">
        <v>3008</v>
      </c>
      <c r="O631" t="s">
        <v>62</v>
      </c>
      <c r="P631" t="s">
        <v>61</v>
      </c>
      <c r="Q631" t="s">
        <v>62</v>
      </c>
      <c r="R631" t="s">
        <v>76</v>
      </c>
      <c r="S631" t="s">
        <v>77</v>
      </c>
      <c r="T631" t="s">
        <v>61</v>
      </c>
      <c r="U631" t="s">
        <v>2157</v>
      </c>
      <c r="V631" t="s">
        <v>72</v>
      </c>
      <c r="W631" t="s">
        <v>62</v>
      </c>
      <c r="X631" t="s">
        <v>73</v>
      </c>
      <c r="Y631" t="s">
        <v>3187</v>
      </c>
      <c r="Z631" t="s">
        <v>3318</v>
      </c>
      <c r="AA631">
        <v>1</v>
      </c>
      <c r="AB631">
        <v>0</v>
      </c>
      <c r="AC631">
        <v>0</v>
      </c>
      <c r="AD631">
        <v>0</v>
      </c>
      <c r="AE631">
        <v>1</v>
      </c>
      <c r="AF631">
        <v>0</v>
      </c>
      <c r="AG631">
        <v>0</v>
      </c>
      <c r="AH631" t="s">
        <v>77</v>
      </c>
      <c r="AI631" t="s">
        <v>76</v>
      </c>
    </row>
    <row r="632" spans="1:35">
      <c r="A632" t="s">
        <v>2178</v>
      </c>
      <c r="B632" t="s">
        <v>2179</v>
      </c>
      <c r="C632" t="s">
        <v>51</v>
      </c>
      <c r="D632" t="s">
        <v>51</v>
      </c>
      <c r="E632" t="s">
        <v>2223</v>
      </c>
      <c r="F632" t="s">
        <v>3010</v>
      </c>
      <c r="G632" t="s">
        <v>2225</v>
      </c>
      <c r="H632">
        <v>1</v>
      </c>
      <c r="I632" t="s">
        <v>2183</v>
      </c>
      <c r="J632" t="s">
        <v>2183</v>
      </c>
      <c r="K632" t="s">
        <v>2226</v>
      </c>
      <c r="L632" t="s">
        <v>2227</v>
      </c>
      <c r="M632" t="s">
        <v>2188</v>
      </c>
      <c r="N632" t="s">
        <v>3012</v>
      </c>
      <c r="O632" t="s">
        <v>62</v>
      </c>
      <c r="P632" t="s">
        <v>61</v>
      </c>
      <c r="Q632" t="s">
        <v>62</v>
      </c>
      <c r="R632" t="s">
        <v>76</v>
      </c>
      <c r="S632" t="s">
        <v>77</v>
      </c>
      <c r="T632" t="s">
        <v>61</v>
      </c>
      <c r="U632" t="s">
        <v>2157</v>
      </c>
      <c r="V632" t="s">
        <v>72</v>
      </c>
      <c r="W632" t="s">
        <v>62</v>
      </c>
      <c r="X632" t="s">
        <v>73</v>
      </c>
      <c r="Y632" t="s">
        <v>3187</v>
      </c>
      <c r="Z632" t="s">
        <v>3297</v>
      </c>
      <c r="AA632">
        <v>1</v>
      </c>
      <c r="AB632">
        <v>0</v>
      </c>
      <c r="AC632">
        <v>0</v>
      </c>
      <c r="AD632">
        <v>0</v>
      </c>
      <c r="AE632">
        <v>1</v>
      </c>
      <c r="AF632">
        <v>0</v>
      </c>
      <c r="AG632">
        <v>0</v>
      </c>
      <c r="AH632" t="s">
        <v>77</v>
      </c>
      <c r="AI632" t="s">
        <v>76</v>
      </c>
    </row>
    <row r="633" spans="1:35">
      <c r="A633" t="s">
        <v>2178</v>
      </c>
      <c r="B633" t="s">
        <v>2179</v>
      </c>
      <c r="C633" t="s">
        <v>80</v>
      </c>
      <c r="D633" t="s">
        <v>80</v>
      </c>
      <c r="E633" t="s">
        <v>2231</v>
      </c>
      <c r="F633" t="s">
        <v>2232</v>
      </c>
      <c r="G633" t="s">
        <v>2233</v>
      </c>
      <c r="H633">
        <v>1</v>
      </c>
      <c r="I633" t="s">
        <v>3014</v>
      </c>
      <c r="J633" t="s">
        <v>3014</v>
      </c>
      <c r="K633" t="s">
        <v>2235</v>
      </c>
      <c r="L633" t="s">
        <v>2236</v>
      </c>
      <c r="M633" t="s">
        <v>2239</v>
      </c>
      <c r="N633" t="s">
        <v>3016</v>
      </c>
      <c r="O633" t="s">
        <v>62</v>
      </c>
      <c r="P633" t="s">
        <v>61</v>
      </c>
      <c r="Q633" t="s">
        <v>62</v>
      </c>
      <c r="R633" t="s">
        <v>76</v>
      </c>
      <c r="S633" t="s">
        <v>77</v>
      </c>
      <c r="T633" t="s">
        <v>61</v>
      </c>
      <c r="U633" t="s">
        <v>2157</v>
      </c>
      <c r="V633" t="s">
        <v>72</v>
      </c>
      <c r="W633" t="s">
        <v>62</v>
      </c>
      <c r="X633" t="s">
        <v>73</v>
      </c>
      <c r="Y633" t="s">
        <v>3187</v>
      </c>
      <c r="Z633" t="s">
        <v>3642</v>
      </c>
      <c r="AA633">
        <v>1</v>
      </c>
      <c r="AB633">
        <v>0</v>
      </c>
      <c r="AC633">
        <v>0</v>
      </c>
      <c r="AD633">
        <v>0</v>
      </c>
      <c r="AE633">
        <v>1</v>
      </c>
      <c r="AF633">
        <v>0</v>
      </c>
      <c r="AG633">
        <v>0</v>
      </c>
      <c r="AH633" t="s">
        <v>77</v>
      </c>
      <c r="AI633" t="s">
        <v>76</v>
      </c>
    </row>
    <row r="634" spans="1:35">
      <c r="A634" t="s">
        <v>2178</v>
      </c>
      <c r="B634" t="s">
        <v>2179</v>
      </c>
      <c r="C634" t="s">
        <v>80</v>
      </c>
      <c r="D634" t="s">
        <v>80</v>
      </c>
      <c r="E634" t="s">
        <v>2243</v>
      </c>
      <c r="F634" t="s">
        <v>2244</v>
      </c>
      <c r="G634" t="s">
        <v>2245</v>
      </c>
      <c r="H634">
        <v>2</v>
      </c>
      <c r="I634" t="s">
        <v>2246</v>
      </c>
      <c r="J634" t="s">
        <v>2247</v>
      </c>
      <c r="K634" t="s">
        <v>3019</v>
      </c>
      <c r="L634" t="s">
        <v>2249</v>
      </c>
      <c r="M634" t="s">
        <v>2252</v>
      </c>
      <c r="N634" t="s">
        <v>3021</v>
      </c>
      <c r="O634" t="s">
        <v>62</v>
      </c>
      <c r="P634" t="s">
        <v>61</v>
      </c>
      <c r="Q634" t="s">
        <v>62</v>
      </c>
      <c r="R634" t="s">
        <v>76</v>
      </c>
      <c r="S634" t="s">
        <v>77</v>
      </c>
      <c r="T634" t="s">
        <v>61</v>
      </c>
      <c r="U634" t="s">
        <v>2157</v>
      </c>
      <c r="V634" t="s">
        <v>72</v>
      </c>
      <c r="W634" t="s">
        <v>62</v>
      </c>
      <c r="X634" t="s">
        <v>73</v>
      </c>
      <c r="Y634" t="s">
        <v>3187</v>
      </c>
      <c r="Z634" t="s">
        <v>3394</v>
      </c>
      <c r="AA634">
        <v>1</v>
      </c>
      <c r="AB634">
        <v>0</v>
      </c>
      <c r="AC634">
        <v>0</v>
      </c>
      <c r="AD634">
        <v>0</v>
      </c>
      <c r="AE634">
        <v>1</v>
      </c>
      <c r="AF634">
        <v>0</v>
      </c>
      <c r="AG634">
        <v>0</v>
      </c>
      <c r="AH634" t="s">
        <v>77</v>
      </c>
      <c r="AI634" t="s">
        <v>76</v>
      </c>
    </row>
    <row r="635" spans="1:35">
      <c r="A635" t="s">
        <v>2178</v>
      </c>
      <c r="B635" t="s">
        <v>2179</v>
      </c>
      <c r="C635" t="s">
        <v>80</v>
      </c>
      <c r="D635" t="s">
        <v>80</v>
      </c>
      <c r="E635" t="s">
        <v>2243</v>
      </c>
      <c r="F635" t="s">
        <v>2244</v>
      </c>
      <c r="G635" t="s">
        <v>2245</v>
      </c>
      <c r="H635">
        <v>2</v>
      </c>
      <c r="I635" t="s">
        <v>2246</v>
      </c>
      <c r="J635" t="s">
        <v>2256</v>
      </c>
      <c r="K635" t="s">
        <v>3019</v>
      </c>
      <c r="L635" t="s">
        <v>2249</v>
      </c>
      <c r="M635" t="s">
        <v>233</v>
      </c>
      <c r="N635" t="s">
        <v>3024</v>
      </c>
      <c r="O635" t="s">
        <v>62</v>
      </c>
      <c r="P635" t="s">
        <v>61</v>
      </c>
      <c r="Q635" t="s">
        <v>62</v>
      </c>
      <c r="R635" t="s">
        <v>76</v>
      </c>
      <c r="S635" t="s">
        <v>77</v>
      </c>
      <c r="T635" t="s">
        <v>61</v>
      </c>
      <c r="U635" t="s">
        <v>2157</v>
      </c>
      <c r="V635" t="s">
        <v>72</v>
      </c>
      <c r="W635" t="s">
        <v>62</v>
      </c>
      <c r="X635" t="s">
        <v>73</v>
      </c>
      <c r="Y635" t="s">
        <v>3187</v>
      </c>
      <c r="Z635" t="s">
        <v>3395</v>
      </c>
      <c r="AA635">
        <v>1</v>
      </c>
      <c r="AB635">
        <v>0</v>
      </c>
      <c r="AC635">
        <v>0</v>
      </c>
      <c r="AD635">
        <v>0</v>
      </c>
      <c r="AE635">
        <v>1</v>
      </c>
      <c r="AF635">
        <v>0</v>
      </c>
      <c r="AG635">
        <v>0</v>
      </c>
      <c r="AH635" t="s">
        <v>77</v>
      </c>
      <c r="AI635" t="s">
        <v>76</v>
      </c>
    </row>
    <row r="636" spans="1:35">
      <c r="A636" t="s">
        <v>2178</v>
      </c>
      <c r="B636" t="s">
        <v>2179</v>
      </c>
      <c r="C636" t="s">
        <v>114</v>
      </c>
      <c r="D636" t="s">
        <v>2694</v>
      </c>
      <c r="E636" t="s">
        <v>2260</v>
      </c>
      <c r="F636" t="s">
        <v>3026</v>
      </c>
      <c r="G636" t="s">
        <v>2262</v>
      </c>
      <c r="H636">
        <v>1</v>
      </c>
      <c r="I636" t="s">
        <v>2263</v>
      </c>
      <c r="J636" t="s">
        <v>2263</v>
      </c>
      <c r="K636" t="s">
        <v>2264</v>
      </c>
      <c r="L636" t="s">
        <v>2265</v>
      </c>
      <c r="M636" t="s">
        <v>2268</v>
      </c>
      <c r="N636" t="s">
        <v>3028</v>
      </c>
      <c r="O636" t="s">
        <v>62</v>
      </c>
      <c r="P636" t="s">
        <v>61</v>
      </c>
      <c r="Q636" t="s">
        <v>62</v>
      </c>
      <c r="R636" t="s">
        <v>76</v>
      </c>
      <c r="S636" t="s">
        <v>77</v>
      </c>
      <c r="T636" t="s">
        <v>61</v>
      </c>
      <c r="U636" t="s">
        <v>2157</v>
      </c>
      <c r="V636" t="s">
        <v>72</v>
      </c>
      <c r="W636" t="s">
        <v>62</v>
      </c>
      <c r="X636" t="s">
        <v>73</v>
      </c>
      <c r="Y636" t="s">
        <v>3187</v>
      </c>
      <c r="Z636" t="s">
        <v>3587</v>
      </c>
      <c r="AA636">
        <v>1</v>
      </c>
      <c r="AB636">
        <v>0</v>
      </c>
      <c r="AC636">
        <v>0</v>
      </c>
      <c r="AD636">
        <v>0</v>
      </c>
      <c r="AE636">
        <v>1</v>
      </c>
      <c r="AF636">
        <v>0</v>
      </c>
      <c r="AG636">
        <v>0</v>
      </c>
      <c r="AH636" t="s">
        <v>77</v>
      </c>
      <c r="AI636" t="s">
        <v>76</v>
      </c>
    </row>
    <row r="637" spans="1:35">
      <c r="A637" t="s">
        <v>2178</v>
      </c>
      <c r="B637" t="s">
        <v>2179</v>
      </c>
      <c r="C637" t="s">
        <v>149</v>
      </c>
      <c r="D637" t="s">
        <v>2704</v>
      </c>
      <c r="E637" t="s">
        <v>2272</v>
      </c>
      <c r="F637" t="s">
        <v>2273</v>
      </c>
      <c r="G637" t="s">
        <v>2274</v>
      </c>
      <c r="H637">
        <v>1</v>
      </c>
      <c r="I637" t="s">
        <v>2202</v>
      </c>
      <c r="J637" t="s">
        <v>2202</v>
      </c>
      <c r="K637" t="s">
        <v>2275</v>
      </c>
      <c r="L637" t="s">
        <v>2276</v>
      </c>
      <c r="M637" t="s">
        <v>594</v>
      </c>
      <c r="N637" t="s">
        <v>3031</v>
      </c>
      <c r="O637" t="s">
        <v>62</v>
      </c>
      <c r="P637" t="s">
        <v>61</v>
      </c>
      <c r="Q637" t="s">
        <v>62</v>
      </c>
      <c r="R637" t="s">
        <v>76</v>
      </c>
      <c r="S637" t="s">
        <v>77</v>
      </c>
      <c r="T637" t="s">
        <v>61</v>
      </c>
      <c r="U637" t="s">
        <v>2280</v>
      </c>
      <c r="V637" t="s">
        <v>72</v>
      </c>
      <c r="W637" t="s">
        <v>62</v>
      </c>
      <c r="X637" t="s">
        <v>73</v>
      </c>
      <c r="Y637" t="s">
        <v>3187</v>
      </c>
      <c r="Z637" t="s">
        <v>3432</v>
      </c>
      <c r="AA637">
        <v>1</v>
      </c>
      <c r="AB637">
        <v>0</v>
      </c>
      <c r="AC637">
        <v>0</v>
      </c>
      <c r="AD637">
        <v>0</v>
      </c>
      <c r="AE637">
        <v>1</v>
      </c>
      <c r="AF637">
        <v>0</v>
      </c>
      <c r="AG637">
        <v>0</v>
      </c>
      <c r="AH637" t="s">
        <v>77</v>
      </c>
      <c r="AI637" t="s">
        <v>76</v>
      </c>
    </row>
    <row r="638" spans="1:35">
      <c r="A638" t="s">
        <v>2282</v>
      </c>
      <c r="B638" t="s">
        <v>2283</v>
      </c>
      <c r="C638" t="s">
        <v>80</v>
      </c>
      <c r="D638" t="s">
        <v>80</v>
      </c>
      <c r="E638" t="s">
        <v>2284</v>
      </c>
      <c r="F638" t="s">
        <v>2285</v>
      </c>
      <c r="G638" t="s">
        <v>2286</v>
      </c>
      <c r="H638">
        <v>1</v>
      </c>
      <c r="I638" t="s">
        <v>2287</v>
      </c>
      <c r="J638" t="s">
        <v>2287</v>
      </c>
      <c r="K638" t="s">
        <v>2288</v>
      </c>
      <c r="L638" t="s">
        <v>2289</v>
      </c>
      <c r="M638" t="s">
        <v>2292</v>
      </c>
      <c r="N638" t="s">
        <v>3034</v>
      </c>
      <c r="O638" t="s">
        <v>62</v>
      </c>
      <c r="P638" t="s">
        <v>61</v>
      </c>
      <c r="Q638" t="s">
        <v>62</v>
      </c>
      <c r="R638" t="s">
        <v>76</v>
      </c>
      <c r="S638" t="s">
        <v>77</v>
      </c>
      <c r="T638" t="s">
        <v>61</v>
      </c>
      <c r="U638" t="s">
        <v>2157</v>
      </c>
      <c r="V638" t="s">
        <v>72</v>
      </c>
      <c r="W638" t="s">
        <v>62</v>
      </c>
      <c r="X638" t="s">
        <v>73</v>
      </c>
      <c r="Y638" t="s">
        <v>3187</v>
      </c>
      <c r="Z638" t="s">
        <v>3621</v>
      </c>
      <c r="AA638">
        <v>1</v>
      </c>
      <c r="AB638">
        <v>0</v>
      </c>
      <c r="AC638">
        <v>0</v>
      </c>
      <c r="AD638">
        <v>0</v>
      </c>
      <c r="AE638">
        <v>1</v>
      </c>
      <c r="AF638">
        <v>0</v>
      </c>
      <c r="AG638">
        <v>0</v>
      </c>
      <c r="AH638" t="s">
        <v>77</v>
      </c>
      <c r="AI638" t="s">
        <v>76</v>
      </c>
    </row>
    <row r="639" spans="1:35">
      <c r="A639" t="s">
        <v>2282</v>
      </c>
      <c r="B639" t="s">
        <v>2283</v>
      </c>
      <c r="C639" t="s">
        <v>149</v>
      </c>
      <c r="D639" t="s">
        <v>2704</v>
      </c>
      <c r="E639" t="s">
        <v>2296</v>
      </c>
      <c r="F639" t="s">
        <v>2297</v>
      </c>
      <c r="G639" t="s">
        <v>2298</v>
      </c>
      <c r="H639">
        <v>1</v>
      </c>
      <c r="I639" t="s">
        <v>2299</v>
      </c>
      <c r="J639" t="s">
        <v>2299</v>
      </c>
      <c r="K639" t="s">
        <v>2300</v>
      </c>
      <c r="L639" t="s">
        <v>2301</v>
      </c>
      <c r="M639" t="s">
        <v>2304</v>
      </c>
      <c r="N639" t="s">
        <v>3037</v>
      </c>
      <c r="O639" t="s">
        <v>62</v>
      </c>
      <c r="P639" t="s">
        <v>61</v>
      </c>
      <c r="Q639" t="s">
        <v>62</v>
      </c>
      <c r="R639" t="s">
        <v>76</v>
      </c>
      <c r="S639" t="s">
        <v>77</v>
      </c>
      <c r="T639" t="s">
        <v>61</v>
      </c>
      <c r="U639" t="s">
        <v>2157</v>
      </c>
      <c r="V639" t="s">
        <v>72</v>
      </c>
      <c r="W639" t="s">
        <v>62</v>
      </c>
      <c r="X639" t="s">
        <v>73</v>
      </c>
      <c r="Y639" t="s">
        <v>3187</v>
      </c>
      <c r="Z639" t="s">
        <v>3692</v>
      </c>
      <c r="AA639">
        <v>1</v>
      </c>
      <c r="AB639">
        <v>0</v>
      </c>
      <c r="AC639">
        <v>0</v>
      </c>
      <c r="AD639">
        <v>0</v>
      </c>
      <c r="AE639">
        <v>1</v>
      </c>
      <c r="AF639">
        <v>0</v>
      </c>
      <c r="AG639">
        <v>0</v>
      </c>
      <c r="AH639" t="s">
        <v>77</v>
      </c>
      <c r="AI639" t="s">
        <v>76</v>
      </c>
    </row>
    <row r="640" spans="1:35">
      <c r="A640" t="s">
        <v>2282</v>
      </c>
      <c r="B640" t="s">
        <v>2283</v>
      </c>
      <c r="C640" t="s">
        <v>149</v>
      </c>
      <c r="D640" t="s">
        <v>2704</v>
      </c>
      <c r="E640" t="s">
        <v>2308</v>
      </c>
      <c r="F640" t="s">
        <v>2309</v>
      </c>
      <c r="G640" t="s">
        <v>2310</v>
      </c>
      <c r="H640">
        <v>6</v>
      </c>
      <c r="I640" t="s">
        <v>2311</v>
      </c>
      <c r="J640" t="s">
        <v>2312</v>
      </c>
      <c r="K640" t="s">
        <v>3040</v>
      </c>
      <c r="L640" t="s">
        <v>2314</v>
      </c>
      <c r="M640" t="s">
        <v>2318</v>
      </c>
      <c r="N640" t="s">
        <v>3043</v>
      </c>
      <c r="O640" t="s">
        <v>62</v>
      </c>
      <c r="P640" t="s">
        <v>61</v>
      </c>
      <c r="Q640" t="s">
        <v>62</v>
      </c>
      <c r="R640" t="s">
        <v>76</v>
      </c>
      <c r="S640" t="s">
        <v>77</v>
      </c>
      <c r="T640" t="s">
        <v>61</v>
      </c>
      <c r="U640" t="s">
        <v>2320</v>
      </c>
      <c r="V640" t="s">
        <v>72</v>
      </c>
      <c r="W640" t="s">
        <v>62</v>
      </c>
      <c r="X640" t="s">
        <v>73</v>
      </c>
      <c r="Y640" t="s">
        <v>3187</v>
      </c>
      <c r="Z640" t="s">
        <v>3288</v>
      </c>
      <c r="AA640">
        <v>1</v>
      </c>
      <c r="AB640">
        <v>0</v>
      </c>
      <c r="AC640">
        <v>0</v>
      </c>
      <c r="AD640">
        <v>0</v>
      </c>
      <c r="AE640">
        <v>1</v>
      </c>
      <c r="AF640">
        <v>0</v>
      </c>
      <c r="AG640">
        <v>0</v>
      </c>
      <c r="AH640" t="s">
        <v>77</v>
      </c>
      <c r="AI640" t="s">
        <v>76</v>
      </c>
    </row>
    <row r="641" spans="1:35">
      <c r="A641" t="s">
        <v>2282</v>
      </c>
      <c r="B641" t="s">
        <v>2283</v>
      </c>
      <c r="C641" t="s">
        <v>149</v>
      </c>
      <c r="D641" t="s">
        <v>2704</v>
      </c>
      <c r="E641" t="s">
        <v>2308</v>
      </c>
      <c r="F641" t="s">
        <v>2309</v>
      </c>
      <c r="G641" t="s">
        <v>2310</v>
      </c>
      <c r="H641">
        <v>6</v>
      </c>
      <c r="I641" t="s">
        <v>2311</v>
      </c>
      <c r="J641" t="s">
        <v>2324</v>
      </c>
      <c r="K641" t="s">
        <v>3040</v>
      </c>
      <c r="L641" t="s">
        <v>2314</v>
      </c>
      <c r="M641" t="s">
        <v>2328</v>
      </c>
      <c r="N641" t="s">
        <v>3048</v>
      </c>
      <c r="O641" t="s">
        <v>62</v>
      </c>
      <c r="P641" t="s">
        <v>61</v>
      </c>
      <c r="Q641" t="s">
        <v>62</v>
      </c>
      <c r="R641" t="s">
        <v>76</v>
      </c>
      <c r="S641" t="s">
        <v>77</v>
      </c>
      <c r="T641" t="s">
        <v>61</v>
      </c>
      <c r="U641" t="s">
        <v>2330</v>
      </c>
      <c r="V641" t="s">
        <v>72</v>
      </c>
      <c r="W641" t="s">
        <v>62</v>
      </c>
      <c r="X641" t="s">
        <v>73</v>
      </c>
      <c r="Y641" t="s">
        <v>3187</v>
      </c>
      <c r="Z641" t="s">
        <v>3289</v>
      </c>
      <c r="AA641">
        <v>1</v>
      </c>
      <c r="AB641">
        <v>0</v>
      </c>
      <c r="AC641">
        <v>0</v>
      </c>
      <c r="AD641">
        <v>0</v>
      </c>
      <c r="AE641">
        <v>1</v>
      </c>
      <c r="AF641">
        <v>0</v>
      </c>
      <c r="AG641">
        <v>0</v>
      </c>
      <c r="AH641" t="s">
        <v>77</v>
      </c>
      <c r="AI641" t="s">
        <v>76</v>
      </c>
    </row>
    <row r="642" spans="1:35">
      <c r="A642" t="s">
        <v>2282</v>
      </c>
      <c r="B642" t="s">
        <v>2283</v>
      </c>
      <c r="C642" t="s">
        <v>149</v>
      </c>
      <c r="D642" t="s">
        <v>2704</v>
      </c>
      <c r="E642" t="s">
        <v>2308</v>
      </c>
      <c r="F642" t="s">
        <v>2309</v>
      </c>
      <c r="G642" t="s">
        <v>2310</v>
      </c>
      <c r="H642">
        <v>6</v>
      </c>
      <c r="I642" t="s">
        <v>2311</v>
      </c>
      <c r="J642" t="s">
        <v>2333</v>
      </c>
      <c r="K642" t="s">
        <v>3040</v>
      </c>
      <c r="L642" t="s">
        <v>2314</v>
      </c>
      <c r="M642" t="s">
        <v>2337</v>
      </c>
      <c r="N642" t="s">
        <v>3054</v>
      </c>
      <c r="O642" t="s">
        <v>62</v>
      </c>
      <c r="P642" t="s">
        <v>61</v>
      </c>
      <c r="Q642" t="s">
        <v>62</v>
      </c>
      <c r="R642" t="s">
        <v>76</v>
      </c>
      <c r="S642" t="s">
        <v>77</v>
      </c>
      <c r="T642" t="s">
        <v>61</v>
      </c>
      <c r="U642" t="s">
        <v>2280</v>
      </c>
      <c r="V642" t="s">
        <v>72</v>
      </c>
      <c r="W642" t="s">
        <v>62</v>
      </c>
      <c r="X642" t="s">
        <v>73</v>
      </c>
      <c r="Y642" t="s">
        <v>3187</v>
      </c>
      <c r="Z642" t="s">
        <v>3290</v>
      </c>
      <c r="AA642">
        <v>1</v>
      </c>
      <c r="AB642">
        <v>0</v>
      </c>
      <c r="AC642">
        <v>0</v>
      </c>
      <c r="AD642">
        <v>0</v>
      </c>
      <c r="AE642">
        <v>1</v>
      </c>
      <c r="AF642">
        <v>0</v>
      </c>
      <c r="AG642">
        <v>0</v>
      </c>
      <c r="AH642" t="s">
        <v>77</v>
      </c>
      <c r="AI642" t="s">
        <v>76</v>
      </c>
    </row>
    <row r="643" spans="1:35">
      <c r="A643" t="s">
        <v>2282</v>
      </c>
      <c r="B643" t="s">
        <v>2283</v>
      </c>
      <c r="C643" t="s">
        <v>149</v>
      </c>
      <c r="D643" t="s">
        <v>2704</v>
      </c>
      <c r="E643" t="s">
        <v>2308</v>
      </c>
      <c r="F643" t="s">
        <v>2309</v>
      </c>
      <c r="G643" t="s">
        <v>2310</v>
      </c>
      <c r="H643">
        <v>6</v>
      </c>
      <c r="I643" t="s">
        <v>2311</v>
      </c>
      <c r="J643" t="s">
        <v>2342</v>
      </c>
      <c r="K643" t="s">
        <v>3040</v>
      </c>
      <c r="L643" t="s">
        <v>2314</v>
      </c>
      <c r="M643" t="s">
        <v>2346</v>
      </c>
      <c r="N643" t="s">
        <v>3060</v>
      </c>
      <c r="O643" t="s">
        <v>62</v>
      </c>
      <c r="P643" t="s">
        <v>61</v>
      </c>
      <c r="Q643" t="s">
        <v>62</v>
      </c>
      <c r="R643" t="s">
        <v>76</v>
      </c>
      <c r="S643" t="s">
        <v>77</v>
      </c>
      <c r="T643" t="s">
        <v>61</v>
      </c>
      <c r="U643" t="s">
        <v>2157</v>
      </c>
      <c r="V643" t="s">
        <v>72</v>
      </c>
      <c r="W643" t="s">
        <v>62</v>
      </c>
      <c r="X643" t="s">
        <v>73</v>
      </c>
      <c r="Y643" t="s">
        <v>3187</v>
      </c>
      <c r="Z643" t="s">
        <v>3291</v>
      </c>
      <c r="AA643">
        <v>1</v>
      </c>
      <c r="AB643">
        <v>0</v>
      </c>
      <c r="AC643">
        <v>0</v>
      </c>
      <c r="AD643">
        <v>0</v>
      </c>
      <c r="AE643">
        <v>1</v>
      </c>
      <c r="AF643">
        <v>0</v>
      </c>
      <c r="AG643">
        <v>0</v>
      </c>
      <c r="AH643" t="s">
        <v>77</v>
      </c>
      <c r="AI643" t="s">
        <v>76</v>
      </c>
    </row>
    <row r="644" spans="1:35">
      <c r="A644" t="s">
        <v>2282</v>
      </c>
      <c r="B644" t="s">
        <v>2283</v>
      </c>
      <c r="C644" t="s">
        <v>149</v>
      </c>
      <c r="D644" t="s">
        <v>2704</v>
      </c>
      <c r="E644" t="s">
        <v>2308</v>
      </c>
      <c r="F644" t="s">
        <v>2309</v>
      </c>
      <c r="G644" t="s">
        <v>2310</v>
      </c>
      <c r="H644">
        <v>6</v>
      </c>
      <c r="I644" t="s">
        <v>2311</v>
      </c>
      <c r="J644" t="s">
        <v>2312</v>
      </c>
      <c r="K644" t="s">
        <v>3040</v>
      </c>
      <c r="L644" t="s">
        <v>2314</v>
      </c>
      <c r="M644" t="s">
        <v>2353</v>
      </c>
      <c r="N644" t="s">
        <v>3064</v>
      </c>
      <c r="O644" t="s">
        <v>62</v>
      </c>
      <c r="P644" t="s">
        <v>61</v>
      </c>
      <c r="Q644" t="s">
        <v>62</v>
      </c>
      <c r="R644" t="s">
        <v>76</v>
      </c>
      <c r="S644" t="s">
        <v>77</v>
      </c>
      <c r="T644" t="s">
        <v>61</v>
      </c>
      <c r="U644" t="s">
        <v>2157</v>
      </c>
      <c r="V644" t="s">
        <v>72</v>
      </c>
      <c r="W644" t="s">
        <v>62</v>
      </c>
      <c r="X644" t="s">
        <v>73</v>
      </c>
      <c r="Y644" t="s">
        <v>3187</v>
      </c>
      <c r="Z644" t="s">
        <v>3292</v>
      </c>
      <c r="AA644">
        <v>1</v>
      </c>
      <c r="AB644">
        <v>0</v>
      </c>
      <c r="AC644">
        <v>0</v>
      </c>
      <c r="AD644">
        <v>0</v>
      </c>
      <c r="AE644">
        <v>1</v>
      </c>
      <c r="AF644">
        <v>0</v>
      </c>
      <c r="AG644">
        <v>0</v>
      </c>
      <c r="AH644" t="s">
        <v>77</v>
      </c>
      <c r="AI644" t="s">
        <v>76</v>
      </c>
    </row>
    <row r="645" spans="1:35">
      <c r="A645" t="s">
        <v>2282</v>
      </c>
      <c r="B645" t="s">
        <v>2283</v>
      </c>
      <c r="C645" t="s">
        <v>149</v>
      </c>
      <c r="D645" t="s">
        <v>2704</v>
      </c>
      <c r="E645" t="s">
        <v>2308</v>
      </c>
      <c r="F645" t="s">
        <v>2309</v>
      </c>
      <c r="G645" t="s">
        <v>2310</v>
      </c>
      <c r="H645">
        <v>6</v>
      </c>
      <c r="I645" t="s">
        <v>2311</v>
      </c>
      <c r="J645" t="s">
        <v>2357</v>
      </c>
      <c r="K645" t="s">
        <v>3040</v>
      </c>
      <c r="L645" t="s">
        <v>2314</v>
      </c>
      <c r="M645" t="s">
        <v>2361</v>
      </c>
      <c r="N645" t="s">
        <v>3067</v>
      </c>
      <c r="O645" t="s">
        <v>62</v>
      </c>
      <c r="P645" t="s">
        <v>61</v>
      </c>
      <c r="Q645" t="s">
        <v>62</v>
      </c>
      <c r="R645" t="s">
        <v>76</v>
      </c>
      <c r="S645" t="s">
        <v>77</v>
      </c>
      <c r="T645" t="s">
        <v>61</v>
      </c>
      <c r="U645" t="s">
        <v>2363</v>
      </c>
      <c r="V645" t="s">
        <v>72</v>
      </c>
      <c r="W645" t="s">
        <v>62</v>
      </c>
      <c r="X645" t="s">
        <v>73</v>
      </c>
      <c r="Y645" t="s">
        <v>3187</v>
      </c>
      <c r="Z645" t="s">
        <v>3293</v>
      </c>
      <c r="AA645">
        <v>1</v>
      </c>
      <c r="AB645">
        <v>0</v>
      </c>
      <c r="AC645">
        <v>0</v>
      </c>
      <c r="AD645">
        <v>0</v>
      </c>
      <c r="AE645">
        <v>1</v>
      </c>
      <c r="AF645">
        <v>0</v>
      </c>
      <c r="AG645">
        <v>0</v>
      </c>
      <c r="AH645" t="s">
        <v>77</v>
      </c>
      <c r="AI645" t="s">
        <v>76</v>
      </c>
    </row>
    <row r="646" spans="1:35">
      <c r="A646" t="s">
        <v>2282</v>
      </c>
      <c r="B646" t="s">
        <v>2283</v>
      </c>
      <c r="C646" t="s">
        <v>180</v>
      </c>
      <c r="D646" t="s">
        <v>2709</v>
      </c>
      <c r="E646" t="s">
        <v>2366</v>
      </c>
      <c r="F646" t="s">
        <v>2367</v>
      </c>
      <c r="G646" t="s">
        <v>2368</v>
      </c>
      <c r="H646">
        <v>1</v>
      </c>
      <c r="I646" t="s">
        <v>2357</v>
      </c>
      <c r="J646" t="s">
        <v>2357</v>
      </c>
      <c r="K646" t="s">
        <v>3071</v>
      </c>
      <c r="L646" t="s">
        <v>2370</v>
      </c>
      <c r="M646" t="s">
        <v>2361</v>
      </c>
      <c r="N646" t="s">
        <v>3073</v>
      </c>
      <c r="O646" t="s">
        <v>62</v>
      </c>
      <c r="P646" t="s">
        <v>61</v>
      </c>
      <c r="Q646" t="s">
        <v>62</v>
      </c>
      <c r="R646" t="s">
        <v>76</v>
      </c>
      <c r="S646" t="s">
        <v>77</v>
      </c>
      <c r="T646" t="s">
        <v>61</v>
      </c>
      <c r="U646" t="s">
        <v>2373</v>
      </c>
      <c r="V646" t="s">
        <v>72</v>
      </c>
      <c r="W646" t="s">
        <v>61</v>
      </c>
      <c r="X646" t="s">
        <v>506</v>
      </c>
      <c r="Y646" t="s">
        <v>3187</v>
      </c>
      <c r="Z646" t="s">
        <v>3889</v>
      </c>
      <c r="AA646">
        <v>1</v>
      </c>
      <c r="AB646">
        <v>0</v>
      </c>
      <c r="AC646">
        <v>0</v>
      </c>
      <c r="AD646">
        <v>0</v>
      </c>
      <c r="AE646">
        <v>1</v>
      </c>
      <c r="AF646">
        <v>0</v>
      </c>
      <c r="AG646">
        <v>0</v>
      </c>
      <c r="AH646" t="s">
        <v>77</v>
      </c>
      <c r="AI646" t="s">
        <v>76</v>
      </c>
    </row>
    <row r="647" spans="1:35">
      <c r="A647" t="s">
        <v>2375</v>
      </c>
      <c r="B647" t="s">
        <v>2376</v>
      </c>
      <c r="C647" t="s">
        <v>51</v>
      </c>
      <c r="D647" t="s">
        <v>51</v>
      </c>
      <c r="E647" t="s">
        <v>2377</v>
      </c>
      <c r="F647" t="s">
        <v>2378</v>
      </c>
      <c r="G647" t="s">
        <v>2379</v>
      </c>
      <c r="H647">
        <v>2</v>
      </c>
      <c r="I647" t="s">
        <v>2380</v>
      </c>
      <c r="J647" t="s">
        <v>2381</v>
      </c>
      <c r="K647" t="s">
        <v>2382</v>
      </c>
      <c r="L647" t="s">
        <v>2383</v>
      </c>
      <c r="M647" t="s">
        <v>2386</v>
      </c>
      <c r="N647" t="s">
        <v>3077</v>
      </c>
      <c r="O647" t="s">
        <v>62</v>
      </c>
      <c r="P647" t="s">
        <v>61</v>
      </c>
      <c r="Q647" t="s">
        <v>62</v>
      </c>
      <c r="R647" t="s">
        <v>76</v>
      </c>
      <c r="S647" t="s">
        <v>77</v>
      </c>
      <c r="T647" t="s">
        <v>61</v>
      </c>
      <c r="U647" t="s">
        <v>2157</v>
      </c>
      <c r="V647" t="s">
        <v>72</v>
      </c>
      <c r="W647" t="s">
        <v>62</v>
      </c>
      <c r="X647" t="s">
        <v>73</v>
      </c>
      <c r="Y647" t="s">
        <v>3187</v>
      </c>
      <c r="Z647" t="s">
        <v>3488</v>
      </c>
      <c r="AA647">
        <v>1</v>
      </c>
      <c r="AB647">
        <v>0</v>
      </c>
      <c r="AC647">
        <v>0</v>
      </c>
      <c r="AD647">
        <v>0</v>
      </c>
      <c r="AE647">
        <v>1</v>
      </c>
      <c r="AF647">
        <v>0</v>
      </c>
      <c r="AG647">
        <v>0</v>
      </c>
      <c r="AH647" t="s">
        <v>77</v>
      </c>
      <c r="AI647" t="s">
        <v>76</v>
      </c>
    </row>
    <row r="648" spans="1:35">
      <c r="A648" t="s">
        <v>2375</v>
      </c>
      <c r="B648" t="s">
        <v>2376</v>
      </c>
      <c r="C648" t="s">
        <v>51</v>
      </c>
      <c r="D648" t="s">
        <v>51</v>
      </c>
      <c r="E648" t="s">
        <v>2377</v>
      </c>
      <c r="F648" t="s">
        <v>2378</v>
      </c>
      <c r="G648" t="s">
        <v>2379</v>
      </c>
      <c r="H648">
        <v>2</v>
      </c>
      <c r="I648" t="s">
        <v>2380</v>
      </c>
      <c r="J648" t="s">
        <v>2392</v>
      </c>
      <c r="K648" t="s">
        <v>2382</v>
      </c>
      <c r="L648" t="s">
        <v>2383</v>
      </c>
      <c r="M648" t="s">
        <v>2395</v>
      </c>
      <c r="N648" t="s">
        <v>3081</v>
      </c>
      <c r="O648" t="s">
        <v>62</v>
      </c>
      <c r="P648" t="s">
        <v>61</v>
      </c>
      <c r="Q648" t="s">
        <v>62</v>
      </c>
      <c r="R648" t="s">
        <v>76</v>
      </c>
      <c r="S648" t="s">
        <v>77</v>
      </c>
      <c r="T648" t="s">
        <v>61</v>
      </c>
      <c r="U648" t="s">
        <v>2157</v>
      </c>
      <c r="V648" t="s">
        <v>72</v>
      </c>
      <c r="W648" t="s">
        <v>62</v>
      </c>
      <c r="X648" t="s">
        <v>73</v>
      </c>
      <c r="Y648" t="s">
        <v>3187</v>
      </c>
      <c r="Z648" t="s">
        <v>3489</v>
      </c>
      <c r="AA648">
        <v>1</v>
      </c>
      <c r="AB648">
        <v>0</v>
      </c>
      <c r="AC648">
        <v>0</v>
      </c>
      <c r="AD648">
        <v>0</v>
      </c>
      <c r="AE648">
        <v>1</v>
      </c>
      <c r="AF648">
        <v>0</v>
      </c>
      <c r="AG648">
        <v>0</v>
      </c>
      <c r="AH648" t="s">
        <v>77</v>
      </c>
      <c r="AI648" t="s">
        <v>76</v>
      </c>
    </row>
    <row r="649" spans="1:35">
      <c r="A649" t="s">
        <v>2375</v>
      </c>
      <c r="B649" t="s">
        <v>2376</v>
      </c>
      <c r="C649" t="s">
        <v>180</v>
      </c>
      <c r="D649" t="s">
        <v>2709</v>
      </c>
      <c r="E649" t="s">
        <v>2399</v>
      </c>
      <c r="F649" t="s">
        <v>2400</v>
      </c>
      <c r="G649" t="s">
        <v>2401</v>
      </c>
      <c r="H649">
        <v>1</v>
      </c>
      <c r="I649" t="s">
        <v>2402</v>
      </c>
      <c r="J649" t="s">
        <v>2402</v>
      </c>
      <c r="K649" t="s">
        <v>4061</v>
      </c>
      <c r="L649" t="s">
        <v>2404</v>
      </c>
      <c r="M649" t="s">
        <v>2395</v>
      </c>
      <c r="N649" t="s">
        <v>3085</v>
      </c>
      <c r="O649" t="s">
        <v>62</v>
      </c>
      <c r="P649" t="s">
        <v>61</v>
      </c>
      <c r="Q649" t="s">
        <v>62</v>
      </c>
      <c r="R649" t="s">
        <v>76</v>
      </c>
      <c r="S649" t="s">
        <v>77</v>
      </c>
      <c r="T649" t="s">
        <v>61</v>
      </c>
      <c r="U649" t="s">
        <v>2157</v>
      </c>
      <c r="V649" t="s">
        <v>72</v>
      </c>
      <c r="W649" t="s">
        <v>62</v>
      </c>
      <c r="X649" t="s">
        <v>73</v>
      </c>
      <c r="Y649" t="s">
        <v>3187</v>
      </c>
      <c r="Z649" t="s">
        <v>3619</v>
      </c>
      <c r="AA649">
        <v>1</v>
      </c>
      <c r="AB649">
        <v>0</v>
      </c>
      <c r="AC649">
        <v>0</v>
      </c>
      <c r="AD649">
        <v>0</v>
      </c>
      <c r="AE649">
        <v>1</v>
      </c>
      <c r="AF649">
        <v>0</v>
      </c>
      <c r="AG649">
        <v>0</v>
      </c>
      <c r="AH649" t="s">
        <v>77</v>
      </c>
      <c r="AI649" t="s">
        <v>76</v>
      </c>
    </row>
    <row r="650" spans="1:35">
      <c r="A650" t="s">
        <v>2408</v>
      </c>
      <c r="B650" t="s">
        <v>2409</v>
      </c>
      <c r="C650" t="s">
        <v>51</v>
      </c>
      <c r="D650" t="s">
        <v>51</v>
      </c>
      <c r="E650" t="s">
        <v>2410</v>
      </c>
      <c r="F650" t="s">
        <v>2411</v>
      </c>
      <c r="G650" t="s">
        <v>2412</v>
      </c>
      <c r="H650">
        <v>1</v>
      </c>
      <c r="I650" t="s">
        <v>1263</v>
      </c>
      <c r="J650" t="s">
        <v>1263</v>
      </c>
      <c r="K650" t="s">
        <v>2414</v>
      </c>
      <c r="L650" t="s">
        <v>2415</v>
      </c>
      <c r="M650" t="s">
        <v>1268</v>
      </c>
      <c r="N650" t="s">
        <v>3088</v>
      </c>
      <c r="O650" t="s">
        <v>62</v>
      </c>
      <c r="P650" t="s">
        <v>61</v>
      </c>
      <c r="Q650" t="s">
        <v>62</v>
      </c>
      <c r="R650" t="s">
        <v>2417</v>
      </c>
      <c r="S650" t="s">
        <v>77</v>
      </c>
      <c r="T650" t="s">
        <v>61</v>
      </c>
      <c r="U650" t="s">
        <v>2420</v>
      </c>
      <c r="V650" t="s">
        <v>72</v>
      </c>
      <c r="W650" t="s">
        <v>62</v>
      </c>
      <c r="X650" t="s">
        <v>73</v>
      </c>
      <c r="Y650" t="s">
        <v>3187</v>
      </c>
      <c r="Z650" t="s">
        <v>3951</v>
      </c>
      <c r="AA650">
        <v>1</v>
      </c>
      <c r="AB650">
        <v>0</v>
      </c>
      <c r="AC650">
        <v>0</v>
      </c>
      <c r="AD650">
        <v>0</v>
      </c>
      <c r="AE650">
        <v>1</v>
      </c>
      <c r="AF650">
        <v>0</v>
      </c>
      <c r="AG650">
        <v>0</v>
      </c>
      <c r="AH650" t="s">
        <v>77</v>
      </c>
      <c r="AI650" t="s">
        <v>2417</v>
      </c>
    </row>
    <row r="651" spans="1:35">
      <c r="A651" t="s">
        <v>2408</v>
      </c>
      <c r="B651" t="s">
        <v>2409</v>
      </c>
      <c r="C651" t="s">
        <v>80</v>
      </c>
      <c r="D651" t="s">
        <v>80</v>
      </c>
      <c r="E651" t="s">
        <v>2422</v>
      </c>
      <c r="F651" t="s">
        <v>2423</v>
      </c>
      <c r="G651" t="s">
        <v>2424</v>
      </c>
      <c r="H651">
        <v>2</v>
      </c>
      <c r="I651" t="s">
        <v>4062</v>
      </c>
      <c r="J651" t="s">
        <v>2426</v>
      </c>
      <c r="K651" t="s">
        <v>2427</v>
      </c>
      <c r="L651" t="s">
        <v>2428</v>
      </c>
      <c r="M651" t="s">
        <v>2433</v>
      </c>
      <c r="N651" t="s">
        <v>3094</v>
      </c>
      <c r="O651" t="s">
        <v>62</v>
      </c>
      <c r="P651" t="s">
        <v>61</v>
      </c>
      <c r="Q651" t="s">
        <v>62</v>
      </c>
      <c r="R651" t="s">
        <v>76</v>
      </c>
      <c r="S651" t="s">
        <v>64</v>
      </c>
      <c r="T651" t="s">
        <v>61</v>
      </c>
      <c r="U651" t="s">
        <v>2436</v>
      </c>
      <c r="V651" t="s">
        <v>72</v>
      </c>
      <c r="W651" t="s">
        <v>62</v>
      </c>
      <c r="X651" t="s">
        <v>73</v>
      </c>
      <c r="Y651" t="s">
        <v>3187</v>
      </c>
      <c r="Z651" t="s">
        <v>3901</v>
      </c>
      <c r="AA651">
        <v>1</v>
      </c>
      <c r="AB651">
        <v>0</v>
      </c>
      <c r="AC651">
        <v>0</v>
      </c>
      <c r="AD651">
        <v>0</v>
      </c>
      <c r="AE651">
        <v>1</v>
      </c>
      <c r="AF651">
        <v>0</v>
      </c>
      <c r="AG651">
        <v>1</v>
      </c>
      <c r="AH651" t="s">
        <v>64</v>
      </c>
      <c r="AI651" t="s">
        <v>76</v>
      </c>
    </row>
    <row r="652" spans="1:35">
      <c r="A652" t="s">
        <v>2408</v>
      </c>
      <c r="B652" t="s">
        <v>2409</v>
      </c>
      <c r="C652" t="s">
        <v>80</v>
      </c>
      <c r="D652" t="s">
        <v>80</v>
      </c>
      <c r="E652" t="s">
        <v>2422</v>
      </c>
      <c r="F652" t="s">
        <v>2423</v>
      </c>
      <c r="G652" t="s">
        <v>2424</v>
      </c>
      <c r="H652">
        <v>2</v>
      </c>
      <c r="I652" t="s">
        <v>4062</v>
      </c>
      <c r="J652" t="s">
        <v>2426</v>
      </c>
      <c r="K652" t="s">
        <v>2427</v>
      </c>
      <c r="L652" t="s">
        <v>2428</v>
      </c>
      <c r="M652" t="s">
        <v>2433</v>
      </c>
      <c r="N652" t="s">
        <v>3094</v>
      </c>
      <c r="O652" t="s">
        <v>62</v>
      </c>
      <c r="P652" t="s">
        <v>61</v>
      </c>
      <c r="Q652" t="s">
        <v>62</v>
      </c>
      <c r="R652" t="s">
        <v>4142</v>
      </c>
      <c r="S652" t="s">
        <v>64</v>
      </c>
      <c r="T652" t="s">
        <v>61</v>
      </c>
      <c r="U652" t="s">
        <v>2436</v>
      </c>
      <c r="V652" t="s">
        <v>72</v>
      </c>
      <c r="W652" t="s">
        <v>62</v>
      </c>
      <c r="X652" t="s">
        <v>73</v>
      </c>
      <c r="Y652" t="s">
        <v>3187</v>
      </c>
      <c r="Z652" t="s">
        <v>3901</v>
      </c>
      <c r="AA652">
        <v>1</v>
      </c>
      <c r="AB652">
        <v>0</v>
      </c>
      <c r="AC652">
        <v>0</v>
      </c>
      <c r="AD652">
        <v>0</v>
      </c>
      <c r="AE652">
        <v>1</v>
      </c>
      <c r="AF652">
        <v>0</v>
      </c>
      <c r="AG652">
        <v>1</v>
      </c>
      <c r="AH652" t="s">
        <v>64</v>
      </c>
      <c r="AI652" t="s">
        <v>2688</v>
      </c>
    </row>
    <row r="653" spans="1:35">
      <c r="A653" t="s">
        <v>2408</v>
      </c>
      <c r="B653" t="s">
        <v>2409</v>
      </c>
      <c r="C653" t="s">
        <v>80</v>
      </c>
      <c r="D653" t="s">
        <v>80</v>
      </c>
      <c r="E653" t="s">
        <v>2422</v>
      </c>
      <c r="F653" t="s">
        <v>2423</v>
      </c>
      <c r="G653" t="s">
        <v>2424</v>
      </c>
      <c r="H653">
        <v>2</v>
      </c>
      <c r="I653" t="s">
        <v>4062</v>
      </c>
      <c r="J653" t="s">
        <v>2426</v>
      </c>
      <c r="K653" t="s">
        <v>2427</v>
      </c>
      <c r="L653" t="s">
        <v>2428</v>
      </c>
      <c r="M653" t="s">
        <v>2433</v>
      </c>
      <c r="N653" t="s">
        <v>3094</v>
      </c>
      <c r="O653" t="s">
        <v>62</v>
      </c>
      <c r="P653" t="s">
        <v>61</v>
      </c>
      <c r="Q653" t="s">
        <v>62</v>
      </c>
      <c r="R653" t="s">
        <v>4133</v>
      </c>
      <c r="S653" t="s">
        <v>64</v>
      </c>
      <c r="T653" t="s">
        <v>61</v>
      </c>
      <c r="U653" t="s">
        <v>2436</v>
      </c>
      <c r="V653" t="s">
        <v>72</v>
      </c>
      <c r="W653" t="s">
        <v>62</v>
      </c>
      <c r="X653" t="s">
        <v>73</v>
      </c>
      <c r="Y653" t="s">
        <v>3187</v>
      </c>
      <c r="Z653" t="s">
        <v>3901</v>
      </c>
      <c r="AA653">
        <v>1</v>
      </c>
      <c r="AB653">
        <v>0</v>
      </c>
      <c r="AC653">
        <v>0</v>
      </c>
      <c r="AD653">
        <v>0</v>
      </c>
      <c r="AE653">
        <v>1</v>
      </c>
      <c r="AF653">
        <v>0</v>
      </c>
      <c r="AG653">
        <v>1</v>
      </c>
      <c r="AH653" t="s">
        <v>64</v>
      </c>
      <c r="AI653" t="s">
        <v>4119</v>
      </c>
    </row>
    <row r="654" spans="1:35">
      <c r="A654" t="s">
        <v>2408</v>
      </c>
      <c r="B654" t="s">
        <v>2409</v>
      </c>
      <c r="C654" t="s">
        <v>80</v>
      </c>
      <c r="D654" t="s">
        <v>80</v>
      </c>
      <c r="E654" t="s">
        <v>2422</v>
      </c>
      <c r="F654" t="s">
        <v>2423</v>
      </c>
      <c r="G654" t="s">
        <v>2424</v>
      </c>
      <c r="H654">
        <v>2</v>
      </c>
      <c r="I654" t="s">
        <v>4062</v>
      </c>
      <c r="J654" t="s">
        <v>2426</v>
      </c>
      <c r="K654" t="s">
        <v>2427</v>
      </c>
      <c r="L654" t="s">
        <v>2428</v>
      </c>
      <c r="M654" t="s">
        <v>2433</v>
      </c>
      <c r="N654" t="s">
        <v>3094</v>
      </c>
      <c r="O654" t="s">
        <v>62</v>
      </c>
      <c r="P654" t="s">
        <v>61</v>
      </c>
      <c r="Q654" t="s">
        <v>62</v>
      </c>
      <c r="R654" t="s">
        <v>4139</v>
      </c>
      <c r="S654" t="s">
        <v>64</v>
      </c>
      <c r="T654" t="s">
        <v>61</v>
      </c>
      <c r="U654" t="s">
        <v>2436</v>
      </c>
      <c r="V654" t="s">
        <v>72</v>
      </c>
      <c r="W654" t="s">
        <v>62</v>
      </c>
      <c r="X654" t="s">
        <v>73</v>
      </c>
      <c r="Y654" t="s">
        <v>3187</v>
      </c>
      <c r="Z654" t="s">
        <v>3901</v>
      </c>
      <c r="AA654">
        <v>1</v>
      </c>
      <c r="AB654">
        <v>0</v>
      </c>
      <c r="AC654">
        <v>0</v>
      </c>
      <c r="AD654">
        <v>0</v>
      </c>
      <c r="AE654">
        <v>1</v>
      </c>
      <c r="AF654">
        <v>0</v>
      </c>
      <c r="AG654">
        <v>1</v>
      </c>
      <c r="AH654" t="s">
        <v>64</v>
      </c>
      <c r="AI654" t="s">
        <v>4121</v>
      </c>
    </row>
    <row r="655" spans="1:35">
      <c r="A655" t="s">
        <v>2408</v>
      </c>
      <c r="B655" t="s">
        <v>2409</v>
      </c>
      <c r="C655" t="s">
        <v>80</v>
      </c>
      <c r="D655" t="s">
        <v>80</v>
      </c>
      <c r="E655" t="s">
        <v>2422</v>
      </c>
      <c r="F655" t="s">
        <v>2423</v>
      </c>
      <c r="G655" t="s">
        <v>2424</v>
      </c>
      <c r="H655">
        <v>2</v>
      </c>
      <c r="I655" t="s">
        <v>4062</v>
      </c>
      <c r="J655" t="s">
        <v>2426</v>
      </c>
      <c r="K655" t="s">
        <v>2427</v>
      </c>
      <c r="L655" t="s">
        <v>2428</v>
      </c>
      <c r="M655" t="s">
        <v>2433</v>
      </c>
      <c r="N655" t="s">
        <v>3094</v>
      </c>
      <c r="O655" t="s">
        <v>62</v>
      </c>
      <c r="P655" t="s">
        <v>61</v>
      </c>
      <c r="Q655" t="s">
        <v>62</v>
      </c>
      <c r="R655" t="s">
        <v>4138</v>
      </c>
      <c r="S655" t="s">
        <v>64</v>
      </c>
      <c r="T655" t="s">
        <v>61</v>
      </c>
      <c r="U655" t="s">
        <v>2436</v>
      </c>
      <c r="V655" t="s">
        <v>72</v>
      </c>
      <c r="W655" t="s">
        <v>62</v>
      </c>
      <c r="X655" t="s">
        <v>73</v>
      </c>
      <c r="Y655" t="s">
        <v>3187</v>
      </c>
      <c r="Z655" t="s">
        <v>3901</v>
      </c>
      <c r="AA655">
        <v>1</v>
      </c>
      <c r="AB655">
        <v>0</v>
      </c>
      <c r="AC655">
        <v>0</v>
      </c>
      <c r="AD655">
        <v>0</v>
      </c>
      <c r="AE655">
        <v>1</v>
      </c>
      <c r="AF655">
        <v>0</v>
      </c>
      <c r="AG655">
        <v>1</v>
      </c>
      <c r="AH655" t="s">
        <v>64</v>
      </c>
      <c r="AI655" t="s">
        <v>4122</v>
      </c>
    </row>
    <row r="656" spans="1:35">
      <c r="A656" t="s">
        <v>2408</v>
      </c>
      <c r="B656" t="s">
        <v>2409</v>
      </c>
      <c r="C656" t="s">
        <v>80</v>
      </c>
      <c r="D656" t="s">
        <v>80</v>
      </c>
      <c r="E656" t="s">
        <v>2422</v>
      </c>
      <c r="F656" t="s">
        <v>2423</v>
      </c>
      <c r="G656" t="s">
        <v>2424</v>
      </c>
      <c r="H656">
        <v>2</v>
      </c>
      <c r="I656" t="s">
        <v>4062</v>
      </c>
      <c r="J656" t="s">
        <v>2426</v>
      </c>
      <c r="K656" t="s">
        <v>2427</v>
      </c>
      <c r="L656" t="s">
        <v>2428</v>
      </c>
      <c r="M656" t="s">
        <v>2433</v>
      </c>
      <c r="N656" t="s">
        <v>3094</v>
      </c>
      <c r="O656" t="s">
        <v>62</v>
      </c>
      <c r="P656" t="s">
        <v>61</v>
      </c>
      <c r="Q656" t="s">
        <v>62</v>
      </c>
      <c r="R656" t="s">
        <v>4135</v>
      </c>
      <c r="S656" t="s">
        <v>64</v>
      </c>
      <c r="T656" t="s">
        <v>61</v>
      </c>
      <c r="U656" t="s">
        <v>2436</v>
      </c>
      <c r="V656" t="s">
        <v>72</v>
      </c>
      <c r="W656" t="s">
        <v>62</v>
      </c>
      <c r="X656" t="s">
        <v>73</v>
      </c>
      <c r="Y656" t="s">
        <v>3187</v>
      </c>
      <c r="Z656" t="s">
        <v>3901</v>
      </c>
      <c r="AA656">
        <v>1</v>
      </c>
      <c r="AB656">
        <v>0</v>
      </c>
      <c r="AC656">
        <v>0</v>
      </c>
      <c r="AD656">
        <v>0</v>
      </c>
      <c r="AE656">
        <v>1</v>
      </c>
      <c r="AF656">
        <v>0</v>
      </c>
      <c r="AG656">
        <v>1</v>
      </c>
      <c r="AH656" t="s">
        <v>64</v>
      </c>
      <c r="AI656" t="s">
        <v>4123</v>
      </c>
    </row>
    <row r="657" spans="1:35">
      <c r="A657" t="s">
        <v>2408</v>
      </c>
      <c r="B657" t="s">
        <v>2409</v>
      </c>
      <c r="C657" t="s">
        <v>80</v>
      </c>
      <c r="D657" t="s">
        <v>80</v>
      </c>
      <c r="E657" t="s">
        <v>2422</v>
      </c>
      <c r="F657" t="s">
        <v>2423</v>
      </c>
      <c r="G657" t="s">
        <v>2424</v>
      </c>
      <c r="H657">
        <v>2</v>
      </c>
      <c r="I657" t="s">
        <v>4062</v>
      </c>
      <c r="J657" t="s">
        <v>2426</v>
      </c>
      <c r="K657" t="s">
        <v>2427</v>
      </c>
      <c r="L657" t="s">
        <v>2428</v>
      </c>
      <c r="M657" t="s">
        <v>2433</v>
      </c>
      <c r="N657" t="s">
        <v>3094</v>
      </c>
      <c r="O657" t="s">
        <v>62</v>
      </c>
      <c r="P657" t="s">
        <v>61</v>
      </c>
      <c r="Q657" t="s">
        <v>62</v>
      </c>
      <c r="R657" t="s">
        <v>4137</v>
      </c>
      <c r="S657" t="s">
        <v>64</v>
      </c>
      <c r="T657" t="s">
        <v>61</v>
      </c>
      <c r="U657" t="s">
        <v>2436</v>
      </c>
      <c r="V657" t="s">
        <v>72</v>
      </c>
      <c r="W657" t="s">
        <v>62</v>
      </c>
      <c r="X657" t="s">
        <v>73</v>
      </c>
      <c r="Y657" t="s">
        <v>3187</v>
      </c>
      <c r="Z657" t="s">
        <v>3901</v>
      </c>
      <c r="AA657">
        <v>1</v>
      </c>
      <c r="AB657">
        <v>0</v>
      </c>
      <c r="AC657">
        <v>0</v>
      </c>
      <c r="AD657">
        <v>0</v>
      </c>
      <c r="AE657">
        <v>1</v>
      </c>
      <c r="AF657">
        <v>0</v>
      </c>
      <c r="AG657">
        <v>1</v>
      </c>
      <c r="AH657" t="s">
        <v>64</v>
      </c>
      <c r="AI657" t="s">
        <v>4022</v>
      </c>
    </row>
    <row r="658" spans="1:35">
      <c r="A658" t="s">
        <v>2408</v>
      </c>
      <c r="B658" t="s">
        <v>2409</v>
      </c>
      <c r="C658" t="s">
        <v>80</v>
      </c>
      <c r="D658" t="s">
        <v>80</v>
      </c>
      <c r="E658" t="s">
        <v>2422</v>
      </c>
      <c r="F658" t="s">
        <v>2423</v>
      </c>
      <c r="G658" t="s">
        <v>2424</v>
      </c>
      <c r="H658">
        <v>2</v>
      </c>
      <c r="I658" t="s">
        <v>4062</v>
      </c>
      <c r="J658" t="s">
        <v>2439</v>
      </c>
      <c r="K658" t="s">
        <v>2427</v>
      </c>
      <c r="L658" t="s">
        <v>2428</v>
      </c>
      <c r="M658" t="s">
        <v>355</v>
      </c>
      <c r="N658" t="s">
        <v>3101</v>
      </c>
      <c r="O658" t="s">
        <v>62</v>
      </c>
      <c r="P658" t="s">
        <v>61</v>
      </c>
      <c r="Q658" t="s">
        <v>62</v>
      </c>
      <c r="R658" t="s">
        <v>76</v>
      </c>
      <c r="S658" t="s">
        <v>77</v>
      </c>
      <c r="T658" t="s">
        <v>61</v>
      </c>
      <c r="U658" t="s">
        <v>2157</v>
      </c>
      <c r="V658" t="s">
        <v>72</v>
      </c>
      <c r="W658" t="s">
        <v>62</v>
      </c>
      <c r="X658" t="s">
        <v>73</v>
      </c>
      <c r="Y658" t="s">
        <v>3187</v>
      </c>
      <c r="Z658" t="s">
        <v>3262</v>
      </c>
      <c r="AA658">
        <v>1</v>
      </c>
      <c r="AB658">
        <v>0</v>
      </c>
      <c r="AC658">
        <v>0</v>
      </c>
      <c r="AD658">
        <v>0</v>
      </c>
      <c r="AE658">
        <v>1</v>
      </c>
      <c r="AF658">
        <v>0</v>
      </c>
      <c r="AG658">
        <v>0</v>
      </c>
      <c r="AH658" t="s">
        <v>77</v>
      </c>
      <c r="AI658" t="s">
        <v>76</v>
      </c>
    </row>
    <row r="659" spans="1:35">
      <c r="A659" t="s">
        <v>2408</v>
      </c>
      <c r="B659" t="s">
        <v>2409</v>
      </c>
      <c r="C659" t="s">
        <v>114</v>
      </c>
      <c r="D659" t="s">
        <v>2694</v>
      </c>
      <c r="E659" t="s">
        <v>2444</v>
      </c>
      <c r="F659" t="s">
        <v>2445</v>
      </c>
      <c r="G659" t="s">
        <v>2446</v>
      </c>
      <c r="H659">
        <v>1</v>
      </c>
      <c r="I659" t="s">
        <v>2447</v>
      </c>
      <c r="J659" t="s">
        <v>2447</v>
      </c>
      <c r="K659" t="s">
        <v>2448</v>
      </c>
      <c r="L659" t="s">
        <v>2449</v>
      </c>
      <c r="M659" t="s">
        <v>355</v>
      </c>
      <c r="N659" t="s">
        <v>3104</v>
      </c>
      <c r="O659" t="s">
        <v>62</v>
      </c>
      <c r="P659" t="s">
        <v>61</v>
      </c>
      <c r="Q659" t="s">
        <v>62</v>
      </c>
      <c r="R659" t="s">
        <v>76</v>
      </c>
      <c r="S659" t="s">
        <v>77</v>
      </c>
      <c r="T659" t="s">
        <v>61</v>
      </c>
      <c r="U659" t="s">
        <v>2157</v>
      </c>
      <c r="V659" t="s">
        <v>72</v>
      </c>
      <c r="W659" t="s">
        <v>62</v>
      </c>
      <c r="X659" t="s">
        <v>73</v>
      </c>
      <c r="Y659" t="s">
        <v>3187</v>
      </c>
      <c r="Z659" t="s">
        <v>3263</v>
      </c>
      <c r="AA659">
        <v>1</v>
      </c>
      <c r="AB659">
        <v>0</v>
      </c>
      <c r="AC659">
        <v>0</v>
      </c>
      <c r="AD659">
        <v>0</v>
      </c>
      <c r="AE659">
        <v>1</v>
      </c>
      <c r="AF659">
        <v>0</v>
      </c>
      <c r="AG659">
        <v>0</v>
      </c>
      <c r="AH659" t="s">
        <v>77</v>
      </c>
      <c r="AI659" t="s">
        <v>76</v>
      </c>
    </row>
    <row r="660" spans="1:35">
      <c r="A660" t="s">
        <v>2408</v>
      </c>
      <c r="B660" t="s">
        <v>2409</v>
      </c>
      <c r="C660" t="s">
        <v>149</v>
      </c>
      <c r="D660" t="s">
        <v>2704</v>
      </c>
      <c r="E660" t="s">
        <v>2453</v>
      </c>
      <c r="F660" t="s">
        <v>2454</v>
      </c>
      <c r="G660" t="s">
        <v>2455</v>
      </c>
      <c r="H660">
        <v>1</v>
      </c>
      <c r="I660" t="s">
        <v>2456</v>
      </c>
      <c r="J660" t="s">
        <v>2456</v>
      </c>
      <c r="K660" t="s">
        <v>2457</v>
      </c>
      <c r="L660" t="s">
        <v>2458</v>
      </c>
      <c r="M660" t="s">
        <v>2463</v>
      </c>
      <c r="N660" t="s">
        <v>3108</v>
      </c>
      <c r="O660" t="s">
        <v>62</v>
      </c>
      <c r="P660" t="s">
        <v>61</v>
      </c>
      <c r="Q660" t="s">
        <v>62</v>
      </c>
      <c r="R660" t="s">
        <v>76</v>
      </c>
      <c r="S660" t="s">
        <v>77</v>
      </c>
      <c r="T660" t="s">
        <v>61</v>
      </c>
      <c r="U660" t="s">
        <v>2465</v>
      </c>
      <c r="V660" t="s">
        <v>72</v>
      </c>
      <c r="W660" t="s">
        <v>62</v>
      </c>
      <c r="X660" t="s">
        <v>73</v>
      </c>
      <c r="Y660" t="s">
        <v>3187</v>
      </c>
      <c r="Z660" t="s">
        <v>3838</v>
      </c>
      <c r="AA660">
        <v>1</v>
      </c>
      <c r="AB660">
        <v>0</v>
      </c>
      <c r="AC660">
        <v>0</v>
      </c>
      <c r="AD660">
        <v>0</v>
      </c>
      <c r="AE660">
        <v>1</v>
      </c>
      <c r="AF660">
        <v>0</v>
      </c>
      <c r="AG660">
        <v>0</v>
      </c>
      <c r="AH660" t="s">
        <v>77</v>
      </c>
      <c r="AI660" t="s">
        <v>76</v>
      </c>
    </row>
    <row r="661" spans="1:35">
      <c r="A661" t="s">
        <v>2408</v>
      </c>
      <c r="B661" t="s">
        <v>2409</v>
      </c>
      <c r="C661" t="s">
        <v>149</v>
      </c>
      <c r="D661" t="s">
        <v>2704</v>
      </c>
      <c r="E661" t="s">
        <v>2453</v>
      </c>
      <c r="F661" t="s">
        <v>2454</v>
      </c>
      <c r="G661" t="s">
        <v>2455</v>
      </c>
      <c r="H661">
        <v>1</v>
      </c>
      <c r="I661" t="s">
        <v>2456</v>
      </c>
      <c r="J661" t="s">
        <v>2456</v>
      </c>
      <c r="K661" t="s">
        <v>2457</v>
      </c>
      <c r="L661" t="s">
        <v>2458</v>
      </c>
      <c r="M661" t="s">
        <v>2463</v>
      </c>
      <c r="N661" t="s">
        <v>3108</v>
      </c>
      <c r="O661" t="s">
        <v>62</v>
      </c>
      <c r="P661" t="s">
        <v>61</v>
      </c>
      <c r="Q661" t="s">
        <v>62</v>
      </c>
      <c r="R661" t="s">
        <v>4138</v>
      </c>
      <c r="S661" t="s">
        <v>77</v>
      </c>
      <c r="T661" t="s">
        <v>61</v>
      </c>
      <c r="U661" t="s">
        <v>2465</v>
      </c>
      <c r="V661" t="s">
        <v>72</v>
      </c>
      <c r="W661" t="s">
        <v>62</v>
      </c>
      <c r="X661" t="s">
        <v>73</v>
      </c>
      <c r="Y661" t="s">
        <v>3187</v>
      </c>
      <c r="Z661" t="s">
        <v>3838</v>
      </c>
      <c r="AA661">
        <v>1</v>
      </c>
      <c r="AB661">
        <v>0</v>
      </c>
      <c r="AC661">
        <v>0</v>
      </c>
      <c r="AD661">
        <v>0</v>
      </c>
      <c r="AE661">
        <v>1</v>
      </c>
      <c r="AF661">
        <v>0</v>
      </c>
      <c r="AG661">
        <v>0</v>
      </c>
      <c r="AH661" t="s">
        <v>77</v>
      </c>
      <c r="AI661" t="s">
        <v>4122</v>
      </c>
    </row>
    <row r="662" spans="1:35">
      <c r="A662" t="s">
        <v>2408</v>
      </c>
      <c r="B662" t="s">
        <v>2409</v>
      </c>
      <c r="C662" t="s">
        <v>149</v>
      </c>
      <c r="D662" t="s">
        <v>2704</v>
      </c>
      <c r="E662" t="s">
        <v>2470</v>
      </c>
      <c r="F662" t="s">
        <v>2471</v>
      </c>
      <c r="G662" t="s">
        <v>2472</v>
      </c>
      <c r="H662">
        <v>1</v>
      </c>
      <c r="I662" t="s">
        <v>2473</v>
      </c>
      <c r="J662" t="s">
        <v>2473</v>
      </c>
      <c r="K662" t="s">
        <v>2474</v>
      </c>
      <c r="L662" t="s">
        <v>2475</v>
      </c>
      <c r="M662" t="s">
        <v>355</v>
      </c>
      <c r="N662" t="s">
        <v>3112</v>
      </c>
      <c r="O662" t="s">
        <v>62</v>
      </c>
      <c r="P662" t="s">
        <v>61</v>
      </c>
      <c r="Q662" t="s">
        <v>62</v>
      </c>
      <c r="R662" t="s">
        <v>76</v>
      </c>
      <c r="S662" t="s">
        <v>77</v>
      </c>
      <c r="T662" t="s">
        <v>61</v>
      </c>
      <c r="U662" t="s">
        <v>2157</v>
      </c>
      <c r="V662" t="s">
        <v>72</v>
      </c>
      <c r="W662" t="s">
        <v>62</v>
      </c>
      <c r="X662" t="s">
        <v>73</v>
      </c>
      <c r="Y662" t="s">
        <v>3187</v>
      </c>
      <c r="Z662" t="s">
        <v>3264</v>
      </c>
      <c r="AA662">
        <v>1</v>
      </c>
      <c r="AB662">
        <v>0</v>
      </c>
      <c r="AC662">
        <v>0</v>
      </c>
      <c r="AD662">
        <v>0</v>
      </c>
      <c r="AE662">
        <v>1</v>
      </c>
      <c r="AF662">
        <v>0</v>
      </c>
      <c r="AG662">
        <v>0</v>
      </c>
      <c r="AH662" t="s">
        <v>77</v>
      </c>
      <c r="AI662" t="s">
        <v>76</v>
      </c>
    </row>
    <row r="663" spans="1:35">
      <c r="A663" t="s">
        <v>2479</v>
      </c>
      <c r="B663" t="s">
        <v>2480</v>
      </c>
      <c r="C663" t="s">
        <v>149</v>
      </c>
      <c r="D663" t="s">
        <v>2704</v>
      </c>
      <c r="E663" t="s">
        <v>2481</v>
      </c>
      <c r="F663" t="s">
        <v>2482</v>
      </c>
      <c r="G663" t="s">
        <v>2483</v>
      </c>
      <c r="H663">
        <v>1</v>
      </c>
      <c r="I663" t="s">
        <v>2484</v>
      </c>
      <c r="J663" t="s">
        <v>2484</v>
      </c>
      <c r="K663" t="s">
        <v>2485</v>
      </c>
      <c r="L663" t="s">
        <v>2486</v>
      </c>
      <c r="M663" t="s">
        <v>2491</v>
      </c>
      <c r="N663" t="s">
        <v>3115</v>
      </c>
      <c r="O663" t="s">
        <v>62</v>
      </c>
      <c r="P663" t="s">
        <v>61</v>
      </c>
      <c r="Q663" t="s">
        <v>62</v>
      </c>
      <c r="R663" t="s">
        <v>76</v>
      </c>
      <c r="S663" t="s">
        <v>125</v>
      </c>
      <c r="T663" t="s">
        <v>61</v>
      </c>
      <c r="U663" t="s">
        <v>2490</v>
      </c>
      <c r="V663" t="s">
        <v>72</v>
      </c>
      <c r="W663" t="s">
        <v>62</v>
      </c>
      <c r="X663" t="s">
        <v>73</v>
      </c>
      <c r="Y663" t="s">
        <v>3187</v>
      </c>
      <c r="Z663" t="s">
        <v>3265</v>
      </c>
      <c r="AA663">
        <v>1</v>
      </c>
      <c r="AB663">
        <v>0</v>
      </c>
      <c r="AC663">
        <v>0</v>
      </c>
      <c r="AD663">
        <v>0</v>
      </c>
      <c r="AE663">
        <v>1</v>
      </c>
      <c r="AF663">
        <v>0</v>
      </c>
      <c r="AG663">
        <v>1</v>
      </c>
      <c r="AH663" t="s">
        <v>125</v>
      </c>
      <c r="AI663" t="s">
        <v>76</v>
      </c>
    </row>
    <row r="664" spans="1:35">
      <c r="A664" t="s">
        <v>2479</v>
      </c>
      <c r="B664" t="s">
        <v>2480</v>
      </c>
      <c r="C664" t="s">
        <v>149</v>
      </c>
      <c r="D664" t="s">
        <v>2704</v>
      </c>
      <c r="E664" t="s">
        <v>2481</v>
      </c>
      <c r="F664" t="s">
        <v>2482</v>
      </c>
      <c r="G664" t="s">
        <v>2483</v>
      </c>
      <c r="H664">
        <v>1</v>
      </c>
      <c r="I664" t="s">
        <v>2484</v>
      </c>
      <c r="J664" t="s">
        <v>2484</v>
      </c>
      <c r="K664" t="s">
        <v>2485</v>
      </c>
      <c r="L664" t="s">
        <v>2486</v>
      </c>
      <c r="M664" t="s">
        <v>2491</v>
      </c>
      <c r="N664" t="s">
        <v>3115</v>
      </c>
      <c r="O664" t="s">
        <v>62</v>
      </c>
      <c r="P664" t="s">
        <v>61</v>
      </c>
      <c r="Q664" t="s">
        <v>62</v>
      </c>
      <c r="R664" t="s">
        <v>4142</v>
      </c>
      <c r="S664" t="s">
        <v>125</v>
      </c>
      <c r="T664" t="s">
        <v>61</v>
      </c>
      <c r="U664" t="s">
        <v>2490</v>
      </c>
      <c r="V664" t="s">
        <v>72</v>
      </c>
      <c r="W664" t="s">
        <v>62</v>
      </c>
      <c r="X664" t="s">
        <v>73</v>
      </c>
      <c r="Y664" t="s">
        <v>3187</v>
      </c>
      <c r="Z664" t="s">
        <v>3265</v>
      </c>
      <c r="AA664">
        <v>1</v>
      </c>
      <c r="AB664">
        <v>0</v>
      </c>
      <c r="AC664">
        <v>0</v>
      </c>
      <c r="AD664">
        <v>0</v>
      </c>
      <c r="AE664">
        <v>1</v>
      </c>
      <c r="AF664">
        <v>0</v>
      </c>
      <c r="AG664">
        <v>1</v>
      </c>
      <c r="AH664" t="s">
        <v>125</v>
      </c>
      <c r="AI664" t="s">
        <v>2688</v>
      </c>
    </row>
    <row r="665" spans="1:35">
      <c r="A665" t="s">
        <v>2479</v>
      </c>
      <c r="B665" t="s">
        <v>2480</v>
      </c>
      <c r="C665" t="s">
        <v>149</v>
      </c>
      <c r="D665" t="s">
        <v>2704</v>
      </c>
      <c r="E665" t="s">
        <v>2481</v>
      </c>
      <c r="F665" t="s">
        <v>2482</v>
      </c>
      <c r="G665" t="s">
        <v>2483</v>
      </c>
      <c r="H665">
        <v>1</v>
      </c>
      <c r="I665" t="s">
        <v>2484</v>
      </c>
      <c r="J665" t="s">
        <v>2484</v>
      </c>
      <c r="K665" t="s">
        <v>2485</v>
      </c>
      <c r="L665" t="s">
        <v>2486</v>
      </c>
      <c r="M665" t="s">
        <v>2491</v>
      </c>
      <c r="N665" t="s">
        <v>3115</v>
      </c>
      <c r="O665" t="s">
        <v>62</v>
      </c>
      <c r="P665" t="s">
        <v>61</v>
      </c>
      <c r="Q665" t="s">
        <v>62</v>
      </c>
      <c r="R665" t="s">
        <v>4139</v>
      </c>
      <c r="S665" t="s">
        <v>125</v>
      </c>
      <c r="T665" t="s">
        <v>61</v>
      </c>
      <c r="U665" t="s">
        <v>2490</v>
      </c>
      <c r="V665" t="s">
        <v>72</v>
      </c>
      <c r="W665" t="s">
        <v>62</v>
      </c>
      <c r="X665" t="s">
        <v>73</v>
      </c>
      <c r="Y665" t="s">
        <v>3187</v>
      </c>
      <c r="Z665" t="s">
        <v>3265</v>
      </c>
      <c r="AA665">
        <v>1</v>
      </c>
      <c r="AB665">
        <v>0</v>
      </c>
      <c r="AC665">
        <v>0</v>
      </c>
      <c r="AD665">
        <v>0</v>
      </c>
      <c r="AE665">
        <v>1</v>
      </c>
      <c r="AF665">
        <v>0</v>
      </c>
      <c r="AG665">
        <v>1</v>
      </c>
      <c r="AH665" t="s">
        <v>125</v>
      </c>
      <c r="AI665" t="s">
        <v>4121</v>
      </c>
    </row>
    <row r="666" spans="1:35">
      <c r="A666" t="s">
        <v>2495</v>
      </c>
      <c r="B666" t="s">
        <v>2496</v>
      </c>
      <c r="C666" t="s">
        <v>51</v>
      </c>
      <c r="D666" t="s">
        <v>51</v>
      </c>
      <c r="E666" t="s">
        <v>2497</v>
      </c>
      <c r="F666" t="s">
        <v>2498</v>
      </c>
      <c r="G666" t="s">
        <v>2499</v>
      </c>
      <c r="H666">
        <v>1</v>
      </c>
      <c r="I666" t="s">
        <v>2500</v>
      </c>
      <c r="J666" t="s">
        <v>2500</v>
      </c>
      <c r="K666" t="s">
        <v>2501</v>
      </c>
      <c r="L666" t="s">
        <v>2502</v>
      </c>
      <c r="M666" t="s">
        <v>2505</v>
      </c>
      <c r="N666" t="s">
        <v>3121</v>
      </c>
      <c r="O666" t="s">
        <v>62</v>
      </c>
      <c r="P666" t="s">
        <v>61</v>
      </c>
      <c r="Q666" t="s">
        <v>62</v>
      </c>
      <c r="R666" t="s">
        <v>76</v>
      </c>
      <c r="S666" t="s">
        <v>125</v>
      </c>
      <c r="T666" t="s">
        <v>61</v>
      </c>
      <c r="U666" t="s">
        <v>4070</v>
      </c>
      <c r="V666" t="s">
        <v>72</v>
      </c>
      <c r="W666" t="s">
        <v>62</v>
      </c>
      <c r="X666" t="s">
        <v>73</v>
      </c>
      <c r="Y666" t="s">
        <v>3187</v>
      </c>
      <c r="Z666" t="s">
        <v>3448</v>
      </c>
      <c r="AA666">
        <v>1</v>
      </c>
      <c r="AB666">
        <v>0</v>
      </c>
      <c r="AC666">
        <v>0</v>
      </c>
      <c r="AD666">
        <v>0</v>
      </c>
      <c r="AE666">
        <v>1</v>
      </c>
      <c r="AF666">
        <v>0</v>
      </c>
      <c r="AG666">
        <v>1</v>
      </c>
      <c r="AH666" t="s">
        <v>125</v>
      </c>
      <c r="AI666" t="s">
        <v>76</v>
      </c>
    </row>
    <row r="667" spans="1:35">
      <c r="A667" t="s">
        <v>2495</v>
      </c>
      <c r="B667" t="s">
        <v>2496</v>
      </c>
      <c r="C667" t="s">
        <v>51</v>
      </c>
      <c r="D667" t="s">
        <v>51</v>
      </c>
      <c r="E667" t="s">
        <v>2497</v>
      </c>
      <c r="F667" t="s">
        <v>2498</v>
      </c>
      <c r="G667" t="s">
        <v>2499</v>
      </c>
      <c r="H667">
        <v>1</v>
      </c>
      <c r="I667" t="s">
        <v>2500</v>
      </c>
      <c r="J667" t="s">
        <v>2500</v>
      </c>
      <c r="K667" t="s">
        <v>2501</v>
      </c>
      <c r="L667" t="s">
        <v>2502</v>
      </c>
      <c r="M667" t="s">
        <v>2505</v>
      </c>
      <c r="N667" t="s">
        <v>3121</v>
      </c>
      <c r="O667" t="s">
        <v>62</v>
      </c>
      <c r="P667" t="s">
        <v>61</v>
      </c>
      <c r="Q667" t="s">
        <v>62</v>
      </c>
      <c r="R667" t="s">
        <v>4140</v>
      </c>
      <c r="S667" t="s">
        <v>125</v>
      </c>
      <c r="T667" t="s">
        <v>61</v>
      </c>
      <c r="U667" t="s">
        <v>4070</v>
      </c>
      <c r="V667" t="s">
        <v>72</v>
      </c>
      <c r="W667" t="s">
        <v>62</v>
      </c>
      <c r="X667" t="s">
        <v>73</v>
      </c>
      <c r="Y667" t="s">
        <v>3187</v>
      </c>
      <c r="Z667" t="s">
        <v>3448</v>
      </c>
      <c r="AA667">
        <v>1</v>
      </c>
      <c r="AB667">
        <v>0</v>
      </c>
      <c r="AC667">
        <v>0</v>
      </c>
      <c r="AD667">
        <v>0</v>
      </c>
      <c r="AE667">
        <v>1</v>
      </c>
      <c r="AF667">
        <v>0</v>
      </c>
      <c r="AG667">
        <v>1</v>
      </c>
      <c r="AH667" t="s">
        <v>125</v>
      </c>
      <c r="AI667" t="s">
        <v>2729</v>
      </c>
    </row>
    <row r="668" spans="1:35">
      <c r="A668" t="s">
        <v>2495</v>
      </c>
      <c r="B668" t="s">
        <v>2496</v>
      </c>
      <c r="C668" t="s">
        <v>51</v>
      </c>
      <c r="D668" t="s">
        <v>51</v>
      </c>
      <c r="E668" t="s">
        <v>2510</v>
      </c>
      <c r="F668" t="s">
        <v>2511</v>
      </c>
      <c r="G668" t="s">
        <v>2512</v>
      </c>
      <c r="H668">
        <v>1</v>
      </c>
      <c r="I668" t="s">
        <v>2513</v>
      </c>
      <c r="J668" t="s">
        <v>2513</v>
      </c>
      <c r="K668" t="s">
        <v>2514</v>
      </c>
      <c r="L668" t="s">
        <v>2515</v>
      </c>
      <c r="M668" t="s">
        <v>2519</v>
      </c>
      <c r="N668" t="s">
        <v>3125</v>
      </c>
      <c r="O668" t="s">
        <v>62</v>
      </c>
      <c r="P668" t="s">
        <v>61</v>
      </c>
      <c r="Q668" t="s">
        <v>62</v>
      </c>
      <c r="R668" t="s">
        <v>76</v>
      </c>
      <c r="S668" t="s">
        <v>77</v>
      </c>
      <c r="T668" t="s">
        <v>61</v>
      </c>
      <c r="U668" t="s">
        <v>2157</v>
      </c>
      <c r="V668" t="s">
        <v>72</v>
      </c>
      <c r="W668" t="s">
        <v>62</v>
      </c>
      <c r="X668" t="s">
        <v>73</v>
      </c>
      <c r="Y668" t="s">
        <v>3187</v>
      </c>
      <c r="Z668" t="s">
        <v>3456</v>
      </c>
      <c r="AA668">
        <v>1</v>
      </c>
      <c r="AB668">
        <v>0</v>
      </c>
      <c r="AC668">
        <v>0</v>
      </c>
      <c r="AD668">
        <v>0</v>
      </c>
      <c r="AE668">
        <v>1</v>
      </c>
      <c r="AF668">
        <v>0</v>
      </c>
      <c r="AG668">
        <v>0</v>
      </c>
      <c r="AH668" t="s">
        <v>77</v>
      </c>
      <c r="AI668" t="s">
        <v>76</v>
      </c>
    </row>
    <row r="669" spans="1:35">
      <c r="A669" t="s">
        <v>2495</v>
      </c>
      <c r="B669" t="s">
        <v>2496</v>
      </c>
      <c r="C669" t="s">
        <v>114</v>
      </c>
      <c r="D669" t="s">
        <v>2694</v>
      </c>
      <c r="E669" t="s">
        <v>2523</v>
      </c>
      <c r="F669" t="s">
        <v>2524</v>
      </c>
      <c r="G669" t="s">
        <v>2525</v>
      </c>
      <c r="H669">
        <v>1</v>
      </c>
      <c r="I669" t="s">
        <v>2526</v>
      </c>
      <c r="J669" t="s">
        <v>2526</v>
      </c>
      <c r="K669" t="s">
        <v>2527</v>
      </c>
      <c r="L669" t="s">
        <v>2528</v>
      </c>
      <c r="M669" t="s">
        <v>2531</v>
      </c>
      <c r="N669" t="s">
        <v>3128</v>
      </c>
      <c r="O669" t="s">
        <v>62</v>
      </c>
      <c r="P669" t="s">
        <v>61</v>
      </c>
      <c r="Q669" t="s">
        <v>62</v>
      </c>
      <c r="R669" t="s">
        <v>76</v>
      </c>
      <c r="S669" t="s">
        <v>77</v>
      </c>
      <c r="T669" t="s">
        <v>61</v>
      </c>
      <c r="U669" t="s">
        <v>2157</v>
      </c>
      <c r="V669" t="s">
        <v>72</v>
      </c>
      <c r="W669" t="s">
        <v>62</v>
      </c>
      <c r="X669" t="s">
        <v>73</v>
      </c>
      <c r="Y669" t="s">
        <v>3187</v>
      </c>
      <c r="Z669" t="s">
        <v>3429</v>
      </c>
      <c r="AA669">
        <v>1</v>
      </c>
      <c r="AB669">
        <v>0</v>
      </c>
      <c r="AC669">
        <v>0</v>
      </c>
      <c r="AD669">
        <v>0</v>
      </c>
      <c r="AE669">
        <v>1</v>
      </c>
      <c r="AF669">
        <v>0</v>
      </c>
      <c r="AG669">
        <v>0</v>
      </c>
      <c r="AH669" t="s">
        <v>77</v>
      </c>
      <c r="AI669" t="s">
        <v>76</v>
      </c>
    </row>
    <row r="670" spans="1:35">
      <c r="A670" t="s">
        <v>2495</v>
      </c>
      <c r="B670" t="s">
        <v>2496</v>
      </c>
      <c r="C670" t="s">
        <v>114</v>
      </c>
      <c r="D670" t="s">
        <v>2694</v>
      </c>
      <c r="E670" t="s">
        <v>2535</v>
      </c>
      <c r="F670" t="s">
        <v>2536</v>
      </c>
      <c r="G670" t="s">
        <v>2537</v>
      </c>
      <c r="H670">
        <v>1</v>
      </c>
      <c r="I670" t="s">
        <v>2538</v>
      </c>
      <c r="J670" t="s">
        <v>2538</v>
      </c>
      <c r="K670" t="s">
        <v>2539</v>
      </c>
      <c r="L670" t="s">
        <v>2540</v>
      </c>
      <c r="M670" t="s">
        <v>2544</v>
      </c>
      <c r="N670" t="s">
        <v>3132</v>
      </c>
      <c r="O670" t="s">
        <v>62</v>
      </c>
      <c r="P670" t="s">
        <v>61</v>
      </c>
      <c r="Q670" t="s">
        <v>62</v>
      </c>
      <c r="R670" t="s">
        <v>76</v>
      </c>
      <c r="S670" t="s">
        <v>77</v>
      </c>
      <c r="T670" t="s">
        <v>61</v>
      </c>
      <c r="U670" t="s">
        <v>4071</v>
      </c>
      <c r="V670" t="s">
        <v>72</v>
      </c>
      <c r="W670" t="s">
        <v>62</v>
      </c>
      <c r="X670" t="s">
        <v>73</v>
      </c>
      <c r="Y670" t="s">
        <v>3187</v>
      </c>
      <c r="Z670" t="s">
        <v>3494</v>
      </c>
      <c r="AA670">
        <v>1</v>
      </c>
      <c r="AB670">
        <v>0</v>
      </c>
      <c r="AC670">
        <v>0</v>
      </c>
      <c r="AD670">
        <v>0</v>
      </c>
      <c r="AE670">
        <v>1</v>
      </c>
      <c r="AF670">
        <v>0</v>
      </c>
      <c r="AG670">
        <v>0</v>
      </c>
      <c r="AH670" t="s">
        <v>77</v>
      </c>
      <c r="AI670" t="s">
        <v>76</v>
      </c>
    </row>
    <row r="671" spans="1:35">
      <c r="A671" t="s">
        <v>2495</v>
      </c>
      <c r="B671" t="s">
        <v>2496</v>
      </c>
      <c r="C671" t="s">
        <v>149</v>
      </c>
      <c r="D671" t="s">
        <v>2704</v>
      </c>
      <c r="E671" t="s">
        <v>2549</v>
      </c>
      <c r="F671" t="s">
        <v>2550</v>
      </c>
      <c r="G671">
        <v>8.3770000000000007E+87</v>
      </c>
      <c r="H671">
        <v>2</v>
      </c>
      <c r="I671" t="s">
        <v>2552</v>
      </c>
      <c r="J671" t="s">
        <v>2562</v>
      </c>
      <c r="K671" t="s">
        <v>3135</v>
      </c>
      <c r="L671" t="s">
        <v>2555</v>
      </c>
      <c r="M671" t="s">
        <v>765</v>
      </c>
      <c r="N671" t="s">
        <v>3140</v>
      </c>
      <c r="O671" t="s">
        <v>62</v>
      </c>
      <c r="P671" t="s">
        <v>61</v>
      </c>
      <c r="Q671" t="s">
        <v>62</v>
      </c>
      <c r="R671" t="s">
        <v>76</v>
      </c>
      <c r="S671" t="s">
        <v>77</v>
      </c>
      <c r="T671" t="s">
        <v>61</v>
      </c>
      <c r="U671" t="s">
        <v>2157</v>
      </c>
      <c r="V671" t="s">
        <v>72</v>
      </c>
      <c r="W671" t="s">
        <v>62</v>
      </c>
      <c r="X671" t="s">
        <v>73</v>
      </c>
      <c r="Y671" t="s">
        <v>3187</v>
      </c>
      <c r="Z671" t="s">
        <v>3715</v>
      </c>
      <c r="AA671">
        <v>1</v>
      </c>
      <c r="AB671">
        <v>0</v>
      </c>
      <c r="AC671">
        <v>0</v>
      </c>
      <c r="AD671">
        <v>0</v>
      </c>
      <c r="AE671">
        <v>1</v>
      </c>
      <c r="AF671">
        <v>0</v>
      </c>
      <c r="AG671">
        <v>0</v>
      </c>
      <c r="AH671" t="s">
        <v>77</v>
      </c>
      <c r="AI671" t="s">
        <v>76</v>
      </c>
    </row>
    <row r="672" spans="1:35">
      <c r="A672" t="s">
        <v>2495</v>
      </c>
      <c r="B672" t="s">
        <v>2496</v>
      </c>
      <c r="C672" t="s">
        <v>149</v>
      </c>
      <c r="D672" t="s">
        <v>2704</v>
      </c>
      <c r="E672" t="s">
        <v>2568</v>
      </c>
      <c r="F672" t="s">
        <v>2569</v>
      </c>
      <c r="G672" t="s">
        <v>2570</v>
      </c>
      <c r="H672">
        <v>1</v>
      </c>
      <c r="I672" t="s">
        <v>2571</v>
      </c>
      <c r="J672" t="s">
        <v>2571</v>
      </c>
      <c r="K672" t="s">
        <v>3142</v>
      </c>
      <c r="L672" t="s">
        <v>2573</v>
      </c>
      <c r="M672" t="s">
        <v>1651</v>
      </c>
      <c r="N672" t="s">
        <v>3144</v>
      </c>
      <c r="O672" t="s">
        <v>62</v>
      </c>
      <c r="P672" t="s">
        <v>61</v>
      </c>
      <c r="Q672" t="s">
        <v>62</v>
      </c>
      <c r="R672" t="s">
        <v>76</v>
      </c>
      <c r="S672" t="s">
        <v>77</v>
      </c>
      <c r="T672" t="s">
        <v>61</v>
      </c>
      <c r="U672" t="s">
        <v>2577</v>
      </c>
      <c r="V672" t="s">
        <v>72</v>
      </c>
      <c r="W672" t="s">
        <v>62</v>
      </c>
      <c r="X672" t="s">
        <v>73</v>
      </c>
      <c r="Y672" t="s">
        <v>3187</v>
      </c>
      <c r="Z672" t="s">
        <v>3501</v>
      </c>
      <c r="AA672">
        <v>1</v>
      </c>
      <c r="AB672">
        <v>0</v>
      </c>
      <c r="AC672">
        <v>0</v>
      </c>
      <c r="AD672">
        <v>0</v>
      </c>
      <c r="AE672">
        <v>1</v>
      </c>
      <c r="AF672">
        <v>0</v>
      </c>
      <c r="AG672">
        <v>0</v>
      </c>
      <c r="AH672" t="s">
        <v>77</v>
      </c>
      <c r="AI672" t="s">
        <v>76</v>
      </c>
    </row>
    <row r="673" spans="1:35">
      <c r="A673" t="s">
        <v>2495</v>
      </c>
      <c r="B673" t="s">
        <v>2496</v>
      </c>
      <c r="C673" t="s">
        <v>305</v>
      </c>
      <c r="D673" t="s">
        <v>2709</v>
      </c>
      <c r="E673" t="s">
        <v>2579</v>
      </c>
      <c r="F673" t="s">
        <v>2580</v>
      </c>
      <c r="G673" t="s">
        <v>2581</v>
      </c>
      <c r="H673">
        <v>1</v>
      </c>
      <c r="I673" t="s">
        <v>2582</v>
      </c>
      <c r="J673" t="s">
        <v>2582</v>
      </c>
      <c r="K673" t="s">
        <v>2583</v>
      </c>
      <c r="L673" t="s">
        <v>2584</v>
      </c>
      <c r="M673" t="s">
        <v>2587</v>
      </c>
      <c r="N673" t="s">
        <v>3147</v>
      </c>
      <c r="O673" t="s">
        <v>62</v>
      </c>
      <c r="P673" t="s">
        <v>61</v>
      </c>
      <c r="Q673" t="s">
        <v>62</v>
      </c>
      <c r="R673" t="s">
        <v>76</v>
      </c>
      <c r="S673" t="s">
        <v>77</v>
      </c>
      <c r="T673" t="s">
        <v>61</v>
      </c>
      <c r="U673" t="s">
        <v>2157</v>
      </c>
      <c r="V673" t="s">
        <v>72</v>
      </c>
      <c r="W673" t="s">
        <v>62</v>
      </c>
      <c r="X673" t="s">
        <v>73</v>
      </c>
      <c r="Y673" t="s">
        <v>3187</v>
      </c>
      <c r="Z673" t="s">
        <v>3564</v>
      </c>
      <c r="AA673">
        <v>1</v>
      </c>
      <c r="AB673">
        <v>0</v>
      </c>
      <c r="AC673">
        <v>0</v>
      </c>
      <c r="AD673">
        <v>0</v>
      </c>
      <c r="AE673">
        <v>1</v>
      </c>
      <c r="AF673">
        <v>0</v>
      </c>
      <c r="AG673">
        <v>0</v>
      </c>
      <c r="AH673" t="s">
        <v>77</v>
      </c>
      <c r="AI673" t="s">
        <v>76</v>
      </c>
    </row>
    <row r="674" spans="1:35">
      <c r="A674" t="s">
        <v>2591</v>
      </c>
      <c r="B674" t="s">
        <v>2592</v>
      </c>
      <c r="C674" t="s">
        <v>149</v>
      </c>
      <c r="D674" t="s">
        <v>2704</v>
      </c>
      <c r="E674" t="s">
        <v>2593</v>
      </c>
      <c r="F674" t="s">
        <v>2594</v>
      </c>
      <c r="G674" t="s">
        <v>2595</v>
      </c>
      <c r="H674">
        <v>1</v>
      </c>
      <c r="I674" t="s">
        <v>2596</v>
      </c>
      <c r="J674" t="s">
        <v>2596</v>
      </c>
      <c r="K674" t="s">
        <v>3149</v>
      </c>
      <c r="L674" t="s">
        <v>2598</v>
      </c>
      <c r="M674" t="s">
        <v>594</v>
      </c>
      <c r="N674" t="s">
        <v>3151</v>
      </c>
      <c r="O674" t="s">
        <v>62</v>
      </c>
      <c r="P674" t="s">
        <v>61</v>
      </c>
      <c r="Q674" t="s">
        <v>62</v>
      </c>
      <c r="R674" t="s">
        <v>76</v>
      </c>
      <c r="S674" t="s">
        <v>77</v>
      </c>
      <c r="T674" t="s">
        <v>61</v>
      </c>
      <c r="U674" t="s">
        <v>2602</v>
      </c>
      <c r="V674" t="s">
        <v>72</v>
      </c>
      <c r="W674" t="s">
        <v>62</v>
      </c>
      <c r="X674" t="s">
        <v>73</v>
      </c>
      <c r="Y674" t="s">
        <v>3187</v>
      </c>
      <c r="Z674" t="s">
        <v>3880</v>
      </c>
      <c r="AA674">
        <v>1</v>
      </c>
      <c r="AB674">
        <v>0</v>
      </c>
      <c r="AC674">
        <v>0</v>
      </c>
      <c r="AD674">
        <v>0</v>
      </c>
      <c r="AE674">
        <v>1</v>
      </c>
      <c r="AF674">
        <v>0</v>
      </c>
      <c r="AG674">
        <v>0</v>
      </c>
      <c r="AH674" t="s">
        <v>77</v>
      </c>
      <c r="AI674" t="s">
        <v>76</v>
      </c>
    </row>
    <row r="675" spans="1:35">
      <c r="A675" t="s">
        <v>2591</v>
      </c>
      <c r="B675" t="s">
        <v>2592</v>
      </c>
      <c r="C675" t="s">
        <v>305</v>
      </c>
      <c r="D675" t="s">
        <v>2709</v>
      </c>
      <c r="E675" t="s">
        <v>2604</v>
      </c>
      <c r="F675" t="s">
        <v>2605</v>
      </c>
      <c r="G675" t="s">
        <v>2606</v>
      </c>
      <c r="H675">
        <v>1</v>
      </c>
      <c r="I675" t="s">
        <v>2607</v>
      </c>
      <c r="J675" t="s">
        <v>2607</v>
      </c>
      <c r="K675" t="s">
        <v>2608</v>
      </c>
      <c r="L675" t="s">
        <v>2609</v>
      </c>
      <c r="M675" t="s">
        <v>2612</v>
      </c>
      <c r="N675" t="s">
        <v>3600</v>
      </c>
      <c r="O675" t="s">
        <v>62</v>
      </c>
      <c r="P675" t="s">
        <v>61</v>
      </c>
      <c r="Q675" t="s">
        <v>62</v>
      </c>
      <c r="R675" t="s">
        <v>76</v>
      </c>
      <c r="S675" t="s">
        <v>77</v>
      </c>
      <c r="T675" t="s">
        <v>61</v>
      </c>
      <c r="U675" t="s">
        <v>2614</v>
      </c>
      <c r="V675" t="s">
        <v>72</v>
      </c>
      <c r="W675" t="s">
        <v>61</v>
      </c>
      <c r="X675" t="s">
        <v>506</v>
      </c>
      <c r="Y675" t="s">
        <v>3187</v>
      </c>
      <c r="Z675" t="s">
        <v>3599</v>
      </c>
      <c r="AA675">
        <v>1</v>
      </c>
      <c r="AB675">
        <v>0</v>
      </c>
      <c r="AC675">
        <v>0</v>
      </c>
      <c r="AD675">
        <v>0</v>
      </c>
      <c r="AE675">
        <v>1</v>
      </c>
      <c r="AF675">
        <v>0</v>
      </c>
      <c r="AG675">
        <v>0</v>
      </c>
      <c r="AH675" t="s">
        <v>77</v>
      </c>
      <c r="AI675" t="s">
        <v>76</v>
      </c>
    </row>
    <row r="676" spans="1:35">
      <c r="A676" t="s">
        <v>2617</v>
      </c>
      <c r="B676" t="s">
        <v>2618</v>
      </c>
      <c r="C676" t="s">
        <v>51</v>
      </c>
      <c r="D676" t="s">
        <v>51</v>
      </c>
      <c r="E676" t="s">
        <v>2619</v>
      </c>
      <c r="F676" t="s">
        <v>3157</v>
      </c>
      <c r="G676" t="s">
        <v>2621</v>
      </c>
      <c r="H676">
        <v>2</v>
      </c>
      <c r="I676" t="s">
        <v>2622</v>
      </c>
      <c r="J676" t="s">
        <v>2623</v>
      </c>
      <c r="K676" t="s">
        <v>2624</v>
      </c>
      <c r="L676" t="s">
        <v>2625</v>
      </c>
      <c r="M676" t="s">
        <v>2630</v>
      </c>
      <c r="N676" t="s">
        <v>3160</v>
      </c>
      <c r="O676" t="s">
        <v>62</v>
      </c>
      <c r="P676" t="s">
        <v>61</v>
      </c>
      <c r="Q676" t="s">
        <v>62</v>
      </c>
      <c r="R676" t="s">
        <v>76</v>
      </c>
      <c r="S676" t="s">
        <v>64</v>
      </c>
      <c r="T676" t="s">
        <v>62</v>
      </c>
      <c r="U676" t="s">
        <v>2633</v>
      </c>
      <c r="V676" t="s">
        <v>72</v>
      </c>
      <c r="W676" t="s">
        <v>62</v>
      </c>
      <c r="X676" t="s">
        <v>73</v>
      </c>
      <c r="Y676" t="s">
        <v>3187</v>
      </c>
      <c r="Z676" t="s">
        <v>3781</v>
      </c>
      <c r="AA676">
        <v>1</v>
      </c>
      <c r="AB676">
        <v>0</v>
      </c>
      <c r="AC676">
        <v>0</v>
      </c>
      <c r="AD676">
        <v>0</v>
      </c>
      <c r="AE676">
        <v>1</v>
      </c>
      <c r="AF676">
        <v>1</v>
      </c>
      <c r="AG676">
        <v>1</v>
      </c>
      <c r="AH676" t="s">
        <v>64</v>
      </c>
      <c r="AI676" t="s">
        <v>76</v>
      </c>
    </row>
    <row r="677" spans="1:35">
      <c r="A677" t="s">
        <v>2617</v>
      </c>
      <c r="B677" t="s">
        <v>2618</v>
      </c>
      <c r="C677" t="s">
        <v>51</v>
      </c>
      <c r="D677" t="s">
        <v>51</v>
      </c>
      <c r="E677" t="s">
        <v>2619</v>
      </c>
      <c r="F677" t="s">
        <v>3157</v>
      </c>
      <c r="G677" t="s">
        <v>2621</v>
      </c>
      <c r="H677">
        <v>2</v>
      </c>
      <c r="I677" t="s">
        <v>2622</v>
      </c>
      <c r="J677" t="s">
        <v>2623</v>
      </c>
      <c r="K677" t="s">
        <v>2624</v>
      </c>
      <c r="L677" t="s">
        <v>2625</v>
      </c>
      <c r="M677" t="s">
        <v>2630</v>
      </c>
      <c r="N677" t="s">
        <v>3160</v>
      </c>
      <c r="O677" t="s">
        <v>62</v>
      </c>
      <c r="P677" t="s">
        <v>61</v>
      </c>
      <c r="Q677" t="s">
        <v>62</v>
      </c>
      <c r="R677" t="s">
        <v>4140</v>
      </c>
      <c r="S677" t="s">
        <v>64</v>
      </c>
      <c r="T677" t="s">
        <v>62</v>
      </c>
      <c r="U677" t="s">
        <v>2633</v>
      </c>
      <c r="V677" t="s">
        <v>72</v>
      </c>
      <c r="W677" t="s">
        <v>62</v>
      </c>
      <c r="X677" t="s">
        <v>73</v>
      </c>
      <c r="Y677" t="s">
        <v>3187</v>
      </c>
      <c r="Z677" t="s">
        <v>3781</v>
      </c>
      <c r="AA677">
        <v>1</v>
      </c>
      <c r="AB677">
        <v>0</v>
      </c>
      <c r="AC677">
        <v>0</v>
      </c>
      <c r="AD677">
        <v>0</v>
      </c>
      <c r="AE677">
        <v>1</v>
      </c>
      <c r="AF677">
        <v>1</v>
      </c>
      <c r="AG677">
        <v>1</v>
      </c>
      <c r="AH677" t="s">
        <v>64</v>
      </c>
      <c r="AI677" t="s">
        <v>2729</v>
      </c>
    </row>
    <row r="678" spans="1:35">
      <c r="A678" t="s">
        <v>2617</v>
      </c>
      <c r="B678" t="s">
        <v>2618</v>
      </c>
      <c r="C678" t="s">
        <v>51</v>
      </c>
      <c r="D678" t="s">
        <v>51</v>
      </c>
      <c r="E678" t="s">
        <v>2619</v>
      </c>
      <c r="F678" t="s">
        <v>3157</v>
      </c>
      <c r="G678" t="s">
        <v>2621</v>
      </c>
      <c r="H678">
        <v>2</v>
      </c>
      <c r="I678" t="s">
        <v>2622</v>
      </c>
      <c r="J678" t="s">
        <v>2636</v>
      </c>
      <c r="K678" t="s">
        <v>2624</v>
      </c>
      <c r="L678" t="s">
        <v>2625</v>
      </c>
      <c r="M678" t="s">
        <v>2639</v>
      </c>
      <c r="N678" t="s">
        <v>3164</v>
      </c>
      <c r="O678" t="s">
        <v>102</v>
      </c>
      <c r="P678" t="s">
        <v>61</v>
      </c>
      <c r="Q678" t="s">
        <v>62</v>
      </c>
      <c r="R678" t="s">
        <v>76</v>
      </c>
      <c r="S678" t="s">
        <v>125</v>
      </c>
      <c r="T678" t="s">
        <v>62</v>
      </c>
      <c r="U678" t="s">
        <v>2641</v>
      </c>
      <c r="V678" t="s">
        <v>162</v>
      </c>
      <c r="W678" t="s">
        <v>62</v>
      </c>
      <c r="X678" t="s">
        <v>73</v>
      </c>
      <c r="Y678" t="s">
        <v>3187</v>
      </c>
      <c r="Z678" t="s">
        <v>3780</v>
      </c>
      <c r="AA678">
        <v>0</v>
      </c>
      <c r="AB678">
        <v>1</v>
      </c>
      <c r="AC678">
        <v>0</v>
      </c>
      <c r="AD678">
        <v>0</v>
      </c>
      <c r="AE678">
        <v>1</v>
      </c>
      <c r="AF678">
        <v>1</v>
      </c>
      <c r="AG678">
        <v>1</v>
      </c>
      <c r="AH678" t="s">
        <v>125</v>
      </c>
      <c r="AI678" t="s">
        <v>76</v>
      </c>
    </row>
    <row r="679" spans="1:35">
      <c r="A679" t="s">
        <v>2617</v>
      </c>
      <c r="B679" t="s">
        <v>2618</v>
      </c>
      <c r="C679" t="s">
        <v>51</v>
      </c>
      <c r="D679" t="s">
        <v>51</v>
      </c>
      <c r="E679" t="s">
        <v>2619</v>
      </c>
      <c r="F679" t="s">
        <v>3157</v>
      </c>
      <c r="G679" t="s">
        <v>2621</v>
      </c>
      <c r="H679">
        <v>2</v>
      </c>
      <c r="I679" t="s">
        <v>2622</v>
      </c>
      <c r="J679" t="s">
        <v>2636</v>
      </c>
      <c r="K679" t="s">
        <v>2624</v>
      </c>
      <c r="L679" t="s">
        <v>2625</v>
      </c>
      <c r="M679" t="s">
        <v>2639</v>
      </c>
      <c r="N679" t="s">
        <v>3164</v>
      </c>
      <c r="O679" t="s">
        <v>102</v>
      </c>
      <c r="P679" t="s">
        <v>61</v>
      </c>
      <c r="Q679" t="s">
        <v>62</v>
      </c>
      <c r="R679" t="s">
        <v>4134</v>
      </c>
      <c r="S679" t="s">
        <v>125</v>
      </c>
      <c r="T679" t="s">
        <v>62</v>
      </c>
      <c r="U679" t="s">
        <v>2641</v>
      </c>
      <c r="V679" t="s">
        <v>162</v>
      </c>
      <c r="W679" t="s">
        <v>62</v>
      </c>
      <c r="X679" t="s">
        <v>73</v>
      </c>
      <c r="Y679" t="s">
        <v>3187</v>
      </c>
      <c r="Z679" t="s">
        <v>3780</v>
      </c>
      <c r="AA679">
        <v>0</v>
      </c>
      <c r="AB679">
        <v>1</v>
      </c>
      <c r="AC679">
        <v>0</v>
      </c>
      <c r="AD679">
        <v>0</v>
      </c>
      <c r="AE679">
        <v>1</v>
      </c>
      <c r="AF679">
        <v>1</v>
      </c>
      <c r="AG679">
        <v>1</v>
      </c>
      <c r="AH679" t="s">
        <v>125</v>
      </c>
      <c r="AI679" t="s">
        <v>4120</v>
      </c>
    </row>
    <row r="680" spans="1:35">
      <c r="A680" t="s">
        <v>2617</v>
      </c>
      <c r="B680" t="s">
        <v>2618</v>
      </c>
      <c r="C680" t="s">
        <v>149</v>
      </c>
      <c r="D680" t="s">
        <v>2704</v>
      </c>
      <c r="E680" t="s">
        <v>2644</v>
      </c>
      <c r="F680" t="s">
        <v>2645</v>
      </c>
      <c r="G680" t="s">
        <v>2646</v>
      </c>
      <c r="H680">
        <v>1</v>
      </c>
      <c r="I680" t="s">
        <v>2647</v>
      </c>
      <c r="J680" t="s">
        <v>2647</v>
      </c>
      <c r="K680" t="s">
        <v>2648</v>
      </c>
      <c r="L680" t="s">
        <v>2649</v>
      </c>
      <c r="M680" t="s">
        <v>2639</v>
      </c>
      <c r="N680" t="s">
        <v>3168</v>
      </c>
      <c r="O680" t="s">
        <v>62</v>
      </c>
      <c r="P680" t="s">
        <v>61</v>
      </c>
      <c r="Q680" t="s">
        <v>62</v>
      </c>
      <c r="R680" t="s">
        <v>76</v>
      </c>
      <c r="S680" t="s">
        <v>77</v>
      </c>
      <c r="T680" t="s">
        <v>61</v>
      </c>
      <c r="U680" t="s">
        <v>2652</v>
      </c>
      <c r="V680" t="s">
        <v>72</v>
      </c>
      <c r="W680" t="s">
        <v>62</v>
      </c>
      <c r="X680" t="s">
        <v>73</v>
      </c>
      <c r="Y680" t="s">
        <v>3187</v>
      </c>
      <c r="Z680" t="s">
        <v>3575</v>
      </c>
      <c r="AA680">
        <v>1</v>
      </c>
      <c r="AB680">
        <v>0</v>
      </c>
      <c r="AC680">
        <v>0</v>
      </c>
      <c r="AD680">
        <v>0</v>
      </c>
      <c r="AE680">
        <v>1</v>
      </c>
      <c r="AF680">
        <v>0</v>
      </c>
      <c r="AG680">
        <v>0</v>
      </c>
      <c r="AH680" t="s">
        <v>77</v>
      </c>
      <c r="AI680" t="s">
        <v>76</v>
      </c>
    </row>
    <row r="681" spans="1:35">
      <c r="A681" t="s">
        <v>2617</v>
      </c>
      <c r="B681" t="s">
        <v>2618</v>
      </c>
      <c r="C681" t="s">
        <v>149</v>
      </c>
      <c r="D681" t="s">
        <v>2704</v>
      </c>
      <c r="E681" t="s">
        <v>2654</v>
      </c>
      <c r="F681" t="s">
        <v>2655</v>
      </c>
      <c r="G681" t="s">
        <v>2656</v>
      </c>
      <c r="H681">
        <v>1</v>
      </c>
      <c r="I681" t="s">
        <v>2657</v>
      </c>
      <c r="J681" t="s">
        <v>2657</v>
      </c>
      <c r="K681" t="s">
        <v>4063</v>
      </c>
      <c r="L681" t="s">
        <v>2659</v>
      </c>
      <c r="M681" t="s">
        <v>2663</v>
      </c>
      <c r="N681" t="s">
        <v>3173</v>
      </c>
      <c r="O681" t="s">
        <v>62</v>
      </c>
      <c r="P681" t="s">
        <v>61</v>
      </c>
      <c r="Q681" t="s">
        <v>62</v>
      </c>
      <c r="R681" t="s">
        <v>4121</v>
      </c>
      <c r="S681" t="s">
        <v>125</v>
      </c>
      <c r="T681" t="s">
        <v>61</v>
      </c>
      <c r="U681" t="s">
        <v>2666</v>
      </c>
      <c r="V681" t="s">
        <v>72</v>
      </c>
      <c r="W681" t="s">
        <v>62</v>
      </c>
      <c r="X681" t="s">
        <v>73</v>
      </c>
      <c r="Y681" t="s">
        <v>3187</v>
      </c>
      <c r="Z681" t="s">
        <v>3633</v>
      </c>
      <c r="AA681">
        <v>1</v>
      </c>
      <c r="AB681">
        <v>0</v>
      </c>
      <c r="AC681">
        <v>0</v>
      </c>
      <c r="AD681">
        <v>0</v>
      </c>
      <c r="AE681">
        <v>1</v>
      </c>
      <c r="AF681">
        <v>0</v>
      </c>
      <c r="AG681">
        <v>1</v>
      </c>
      <c r="AH681" t="s">
        <v>125</v>
      </c>
      <c r="AI681" t="s">
        <v>4121</v>
      </c>
    </row>
    <row r="682" spans="1:35">
      <c r="A682" t="s">
        <v>2617</v>
      </c>
      <c r="B682" t="s">
        <v>2618</v>
      </c>
      <c r="C682" t="s">
        <v>149</v>
      </c>
      <c r="D682" t="s">
        <v>2704</v>
      </c>
      <c r="E682" t="s">
        <v>2654</v>
      </c>
      <c r="F682" t="s">
        <v>2655</v>
      </c>
      <c r="G682" t="s">
        <v>2656</v>
      </c>
      <c r="H682">
        <v>1</v>
      </c>
      <c r="I682" t="s">
        <v>2657</v>
      </c>
      <c r="J682" t="s">
        <v>2657</v>
      </c>
      <c r="K682" t="s">
        <v>4063</v>
      </c>
      <c r="L682" t="s">
        <v>2659</v>
      </c>
      <c r="M682" t="s">
        <v>2663</v>
      </c>
      <c r="N682" t="s">
        <v>3173</v>
      </c>
      <c r="O682" t="s">
        <v>62</v>
      </c>
      <c r="P682" t="s">
        <v>61</v>
      </c>
      <c r="Q682" t="s">
        <v>62</v>
      </c>
      <c r="R682" t="s">
        <v>4138</v>
      </c>
      <c r="S682" t="s">
        <v>125</v>
      </c>
      <c r="T682" t="s">
        <v>61</v>
      </c>
      <c r="U682" t="s">
        <v>2666</v>
      </c>
      <c r="V682" t="s">
        <v>72</v>
      </c>
      <c r="W682" t="s">
        <v>62</v>
      </c>
      <c r="X682" t="s">
        <v>73</v>
      </c>
      <c r="Y682" t="s">
        <v>3187</v>
      </c>
      <c r="Z682" t="s">
        <v>3633</v>
      </c>
      <c r="AA682">
        <v>1</v>
      </c>
      <c r="AB682">
        <v>0</v>
      </c>
      <c r="AC682">
        <v>0</v>
      </c>
      <c r="AD682">
        <v>0</v>
      </c>
      <c r="AE682">
        <v>1</v>
      </c>
      <c r="AF682">
        <v>0</v>
      </c>
      <c r="AG682">
        <v>1</v>
      </c>
      <c r="AH682" t="s">
        <v>125</v>
      </c>
      <c r="AI682" t="s">
        <v>4122</v>
      </c>
    </row>
    <row r="683" spans="1:35">
      <c r="A683" t="s">
        <v>2617</v>
      </c>
      <c r="B683" t="s">
        <v>2618</v>
      </c>
      <c r="C683" t="s">
        <v>149</v>
      </c>
      <c r="D683" t="s">
        <v>2704</v>
      </c>
      <c r="E683" t="s">
        <v>2654</v>
      </c>
      <c r="F683" t="s">
        <v>2655</v>
      </c>
      <c r="G683" t="s">
        <v>2656</v>
      </c>
      <c r="H683">
        <v>1</v>
      </c>
      <c r="I683" t="s">
        <v>2657</v>
      </c>
      <c r="J683" t="s">
        <v>2657</v>
      </c>
      <c r="K683" t="s">
        <v>4063</v>
      </c>
      <c r="L683" t="s">
        <v>2659</v>
      </c>
      <c r="M683" t="s">
        <v>2663</v>
      </c>
      <c r="N683" t="s">
        <v>3173</v>
      </c>
      <c r="O683" t="s">
        <v>62</v>
      </c>
      <c r="P683" t="s">
        <v>61</v>
      </c>
      <c r="Q683" t="s">
        <v>62</v>
      </c>
      <c r="R683" t="s">
        <v>4144</v>
      </c>
      <c r="S683" t="s">
        <v>125</v>
      </c>
      <c r="T683" t="s">
        <v>61</v>
      </c>
      <c r="U683" t="s">
        <v>2666</v>
      </c>
      <c r="V683" t="s">
        <v>72</v>
      </c>
      <c r="W683" t="s">
        <v>62</v>
      </c>
      <c r="X683" t="s">
        <v>73</v>
      </c>
      <c r="Y683" t="s">
        <v>3187</v>
      </c>
      <c r="Z683" t="s">
        <v>3633</v>
      </c>
      <c r="AA683">
        <v>1</v>
      </c>
      <c r="AB683">
        <v>0</v>
      </c>
      <c r="AC683">
        <v>0</v>
      </c>
      <c r="AD683">
        <v>0</v>
      </c>
      <c r="AE683">
        <v>1</v>
      </c>
      <c r="AF683">
        <v>0</v>
      </c>
      <c r="AG683">
        <v>1</v>
      </c>
      <c r="AH683" t="s">
        <v>125</v>
      </c>
      <c r="AI683" t="s">
        <v>76</v>
      </c>
    </row>
    <row r="684" spans="1:35">
      <c r="A684" t="s">
        <v>49</v>
      </c>
      <c r="B684" t="s">
        <v>79</v>
      </c>
      <c r="C684" t="s">
        <v>51</v>
      </c>
      <c r="D684" t="s">
        <v>51</v>
      </c>
      <c r="E684" t="s">
        <v>52</v>
      </c>
      <c r="F684" t="s">
        <v>2670</v>
      </c>
      <c r="G684" t="s">
        <v>54</v>
      </c>
      <c r="H684">
        <v>1</v>
      </c>
      <c r="I684" t="s">
        <v>55</v>
      </c>
      <c r="J684" t="s">
        <v>55</v>
      </c>
      <c r="K684" t="s">
        <v>57</v>
      </c>
      <c r="L684" t="s">
        <v>58</v>
      </c>
      <c r="M684" t="s">
        <v>74</v>
      </c>
      <c r="N684" t="s">
        <v>75</v>
      </c>
      <c r="O684" t="s">
        <v>62</v>
      </c>
      <c r="P684" t="s">
        <v>61</v>
      </c>
      <c r="Q684" t="s">
        <v>62</v>
      </c>
      <c r="R684" t="s">
        <v>76</v>
      </c>
      <c r="S684" t="s">
        <v>125</v>
      </c>
      <c r="T684" t="s">
        <v>61</v>
      </c>
      <c r="U684" t="s">
        <v>78</v>
      </c>
      <c r="V684" t="s">
        <v>72</v>
      </c>
      <c r="W684" t="s">
        <v>62</v>
      </c>
      <c r="X684" t="s">
        <v>73</v>
      </c>
      <c r="Y684" t="s">
        <v>3192</v>
      </c>
      <c r="Z684" t="s">
        <v>3682</v>
      </c>
      <c r="AA684">
        <v>1</v>
      </c>
      <c r="AB684">
        <v>0</v>
      </c>
      <c r="AC684">
        <v>0</v>
      </c>
      <c r="AD684">
        <v>0</v>
      </c>
      <c r="AE684">
        <v>1</v>
      </c>
      <c r="AF684">
        <v>0</v>
      </c>
      <c r="AG684">
        <v>1</v>
      </c>
      <c r="AH684" t="s">
        <v>125</v>
      </c>
      <c r="AI684" t="s">
        <v>76</v>
      </c>
    </row>
    <row r="685" spans="1:35">
      <c r="A685" t="s">
        <v>49</v>
      </c>
      <c r="B685" t="s">
        <v>79</v>
      </c>
      <c r="C685" t="s">
        <v>51</v>
      </c>
      <c r="D685" t="s">
        <v>51</v>
      </c>
      <c r="E685" t="s">
        <v>52</v>
      </c>
      <c r="F685" t="s">
        <v>2670</v>
      </c>
      <c r="G685" t="s">
        <v>54</v>
      </c>
      <c r="H685">
        <v>1</v>
      </c>
      <c r="I685" t="s">
        <v>55</v>
      </c>
      <c r="J685" t="s">
        <v>55</v>
      </c>
      <c r="K685" t="s">
        <v>57</v>
      </c>
      <c r="L685" t="s">
        <v>58</v>
      </c>
      <c r="M685" t="s">
        <v>74</v>
      </c>
      <c r="N685" t="s">
        <v>75</v>
      </c>
      <c r="O685" t="s">
        <v>62</v>
      </c>
      <c r="P685" t="s">
        <v>61</v>
      </c>
      <c r="Q685" t="s">
        <v>62</v>
      </c>
      <c r="R685" t="s">
        <v>4138</v>
      </c>
      <c r="S685" t="s">
        <v>125</v>
      </c>
      <c r="T685" t="s">
        <v>61</v>
      </c>
      <c r="U685" t="s">
        <v>78</v>
      </c>
      <c r="V685" t="s">
        <v>72</v>
      </c>
      <c r="W685" t="s">
        <v>62</v>
      </c>
      <c r="X685" t="s">
        <v>73</v>
      </c>
      <c r="Y685" t="s">
        <v>3192</v>
      </c>
      <c r="Z685" t="s">
        <v>3682</v>
      </c>
      <c r="AA685">
        <v>1</v>
      </c>
      <c r="AB685">
        <v>0</v>
      </c>
      <c r="AC685">
        <v>0</v>
      </c>
      <c r="AD685">
        <v>0</v>
      </c>
      <c r="AE685">
        <v>1</v>
      </c>
      <c r="AF685">
        <v>0</v>
      </c>
      <c r="AG685">
        <v>1</v>
      </c>
      <c r="AH685" t="s">
        <v>125</v>
      </c>
      <c r="AI685" t="s">
        <v>4122</v>
      </c>
    </row>
    <row r="686" spans="1:35">
      <c r="A686" t="s">
        <v>49</v>
      </c>
      <c r="B686" t="s">
        <v>79</v>
      </c>
      <c r="C686" t="s">
        <v>80</v>
      </c>
      <c r="D686" t="s">
        <v>80</v>
      </c>
      <c r="E686" t="s">
        <v>81</v>
      </c>
      <c r="F686" t="s">
        <v>82</v>
      </c>
      <c r="G686" t="s">
        <v>2680</v>
      </c>
      <c r="H686">
        <v>1</v>
      </c>
      <c r="I686" t="s">
        <v>84</v>
      </c>
      <c r="J686" t="s">
        <v>84</v>
      </c>
      <c r="K686" t="s">
        <v>85</v>
      </c>
      <c r="L686" t="s">
        <v>86</v>
      </c>
      <c r="M686" t="s">
        <v>92</v>
      </c>
      <c r="N686" t="s">
        <v>93</v>
      </c>
      <c r="O686" t="s">
        <v>62</v>
      </c>
      <c r="P686" t="s">
        <v>61</v>
      </c>
      <c r="Q686" t="s">
        <v>62</v>
      </c>
      <c r="R686" t="s">
        <v>76</v>
      </c>
      <c r="S686" t="s">
        <v>77</v>
      </c>
      <c r="T686" t="s">
        <v>61</v>
      </c>
      <c r="U686" t="s">
        <v>89</v>
      </c>
      <c r="V686" t="s">
        <v>72</v>
      </c>
      <c r="W686" t="s">
        <v>62</v>
      </c>
      <c r="X686" t="s">
        <v>73</v>
      </c>
      <c r="Y686" t="s">
        <v>3192</v>
      </c>
      <c r="Z686" t="s">
        <v>3535</v>
      </c>
      <c r="AA686">
        <v>1</v>
      </c>
      <c r="AB686">
        <v>0</v>
      </c>
      <c r="AC686">
        <v>0</v>
      </c>
      <c r="AD686">
        <v>0</v>
      </c>
      <c r="AE686">
        <v>1</v>
      </c>
      <c r="AF686">
        <v>0</v>
      </c>
      <c r="AG686">
        <v>0</v>
      </c>
      <c r="AH686" t="s">
        <v>77</v>
      </c>
      <c r="AI686" t="s">
        <v>76</v>
      </c>
    </row>
    <row r="687" spans="1:35">
      <c r="A687" t="s">
        <v>49</v>
      </c>
      <c r="B687" t="s">
        <v>79</v>
      </c>
      <c r="C687" t="s">
        <v>80</v>
      </c>
      <c r="D687" t="s">
        <v>80</v>
      </c>
      <c r="E687" t="s">
        <v>94</v>
      </c>
      <c r="F687" t="s">
        <v>2686</v>
      </c>
      <c r="G687" t="s">
        <v>2687</v>
      </c>
      <c r="H687">
        <v>1</v>
      </c>
      <c r="I687" t="s">
        <v>97</v>
      </c>
      <c r="J687" t="s">
        <v>97</v>
      </c>
      <c r="K687" t="s">
        <v>98</v>
      </c>
      <c r="L687" t="s">
        <v>99</v>
      </c>
      <c r="M687" t="s">
        <v>111</v>
      </c>
      <c r="N687" t="s">
        <v>112</v>
      </c>
      <c r="O687" t="s">
        <v>61</v>
      </c>
      <c r="P687" t="s">
        <v>61</v>
      </c>
      <c r="Q687" t="s">
        <v>62</v>
      </c>
      <c r="R687" t="s">
        <v>76</v>
      </c>
      <c r="S687" t="s">
        <v>64</v>
      </c>
      <c r="T687" t="s">
        <v>62</v>
      </c>
      <c r="U687" t="s">
        <v>113</v>
      </c>
      <c r="V687" t="s">
        <v>66</v>
      </c>
      <c r="W687" t="s">
        <v>61</v>
      </c>
      <c r="X687" t="s">
        <v>105</v>
      </c>
      <c r="Y687" t="s">
        <v>3192</v>
      </c>
      <c r="Z687" t="s">
        <v>3720</v>
      </c>
      <c r="AA687">
        <v>0</v>
      </c>
      <c r="AB687">
        <v>0</v>
      </c>
      <c r="AC687">
        <v>1</v>
      </c>
      <c r="AD687">
        <v>0</v>
      </c>
      <c r="AE687">
        <v>1</v>
      </c>
      <c r="AF687">
        <v>1</v>
      </c>
      <c r="AG687">
        <v>1</v>
      </c>
      <c r="AH687" t="s">
        <v>64</v>
      </c>
      <c r="AI687" t="s">
        <v>76</v>
      </c>
    </row>
    <row r="688" spans="1:35">
      <c r="A688" t="s">
        <v>49</v>
      </c>
      <c r="B688" t="s">
        <v>79</v>
      </c>
      <c r="C688" t="s">
        <v>80</v>
      </c>
      <c r="D688" t="s">
        <v>80</v>
      </c>
      <c r="E688" t="s">
        <v>94</v>
      </c>
      <c r="F688" t="s">
        <v>2686</v>
      </c>
      <c r="G688" t="s">
        <v>2687</v>
      </c>
      <c r="H688">
        <v>1</v>
      </c>
      <c r="I688" t="s">
        <v>97</v>
      </c>
      <c r="J688" t="s">
        <v>97</v>
      </c>
      <c r="K688" t="s">
        <v>98</v>
      </c>
      <c r="L688" t="s">
        <v>99</v>
      </c>
      <c r="M688" t="s">
        <v>111</v>
      </c>
      <c r="N688" t="s">
        <v>112</v>
      </c>
      <c r="O688" t="s">
        <v>61</v>
      </c>
      <c r="P688" t="s">
        <v>61</v>
      </c>
      <c r="Q688" t="s">
        <v>62</v>
      </c>
      <c r="R688" t="s">
        <v>4134</v>
      </c>
      <c r="S688" t="s">
        <v>64</v>
      </c>
      <c r="T688" t="s">
        <v>62</v>
      </c>
      <c r="U688" t="s">
        <v>113</v>
      </c>
      <c r="V688" t="s">
        <v>66</v>
      </c>
      <c r="W688" t="s">
        <v>61</v>
      </c>
      <c r="X688" t="s">
        <v>105</v>
      </c>
      <c r="Y688" t="s">
        <v>3192</v>
      </c>
      <c r="Z688" t="s">
        <v>3720</v>
      </c>
      <c r="AA688">
        <v>0</v>
      </c>
      <c r="AB688">
        <v>0</v>
      </c>
      <c r="AC688">
        <v>1</v>
      </c>
      <c r="AD688">
        <v>0</v>
      </c>
      <c r="AE688">
        <v>1</v>
      </c>
      <c r="AF688">
        <v>1</v>
      </c>
      <c r="AG688">
        <v>1</v>
      </c>
      <c r="AH688" t="s">
        <v>64</v>
      </c>
      <c r="AI688" t="s">
        <v>4120</v>
      </c>
    </row>
    <row r="689" spans="1:35">
      <c r="A689" t="s">
        <v>49</v>
      </c>
      <c r="B689" t="s">
        <v>79</v>
      </c>
      <c r="C689" t="s">
        <v>114</v>
      </c>
      <c r="D689" t="s">
        <v>2694</v>
      </c>
      <c r="E689" t="s">
        <v>115</v>
      </c>
      <c r="F689" t="s">
        <v>2695</v>
      </c>
      <c r="G689" t="s">
        <v>2696</v>
      </c>
      <c r="H689">
        <v>3</v>
      </c>
      <c r="I689" t="s">
        <v>118</v>
      </c>
      <c r="J689" t="s">
        <v>119</v>
      </c>
      <c r="K689" t="s">
        <v>120</v>
      </c>
      <c r="L689" t="s">
        <v>121</v>
      </c>
      <c r="M689" t="s">
        <v>129</v>
      </c>
      <c r="N689" t="s">
        <v>130</v>
      </c>
      <c r="O689" t="s">
        <v>62</v>
      </c>
      <c r="P689" t="s">
        <v>61</v>
      </c>
      <c r="Q689" t="s">
        <v>62</v>
      </c>
      <c r="R689" t="s">
        <v>76</v>
      </c>
      <c r="S689" t="s">
        <v>77</v>
      </c>
      <c r="T689" t="s">
        <v>61</v>
      </c>
      <c r="U689" t="s">
        <v>89</v>
      </c>
      <c r="V689" t="s">
        <v>72</v>
      </c>
      <c r="W689" t="s">
        <v>62</v>
      </c>
      <c r="X689" t="s">
        <v>73</v>
      </c>
      <c r="Y689" t="s">
        <v>3192</v>
      </c>
      <c r="Z689" t="s">
        <v>3608</v>
      </c>
      <c r="AA689">
        <v>1</v>
      </c>
      <c r="AB689">
        <v>0</v>
      </c>
      <c r="AC689">
        <v>0</v>
      </c>
      <c r="AD689">
        <v>0</v>
      </c>
      <c r="AE689">
        <v>1</v>
      </c>
      <c r="AF689">
        <v>0</v>
      </c>
      <c r="AG689">
        <v>0</v>
      </c>
      <c r="AH689" t="s">
        <v>77</v>
      </c>
      <c r="AI689" t="s">
        <v>76</v>
      </c>
    </row>
    <row r="690" spans="1:35">
      <c r="A690" t="s">
        <v>49</v>
      </c>
      <c r="B690" t="s">
        <v>79</v>
      </c>
      <c r="C690" t="s">
        <v>114</v>
      </c>
      <c r="D690" t="s">
        <v>2694</v>
      </c>
      <c r="E690" t="s">
        <v>115</v>
      </c>
      <c r="F690" t="s">
        <v>2695</v>
      </c>
      <c r="G690" t="s">
        <v>2696</v>
      </c>
      <c r="H690">
        <v>3</v>
      </c>
      <c r="I690" t="s">
        <v>118</v>
      </c>
      <c r="J690" t="s">
        <v>131</v>
      </c>
      <c r="K690" t="s">
        <v>120</v>
      </c>
      <c r="L690" t="s">
        <v>121</v>
      </c>
      <c r="M690" t="s">
        <v>136</v>
      </c>
      <c r="N690" t="s">
        <v>137</v>
      </c>
      <c r="O690" t="s">
        <v>62</v>
      </c>
      <c r="P690" t="s">
        <v>61</v>
      </c>
      <c r="Q690" t="s">
        <v>62</v>
      </c>
      <c r="R690" t="s">
        <v>76</v>
      </c>
      <c r="S690" t="s">
        <v>77</v>
      </c>
      <c r="T690" t="s">
        <v>61</v>
      </c>
      <c r="U690" t="s">
        <v>139</v>
      </c>
      <c r="V690" t="s">
        <v>72</v>
      </c>
      <c r="W690" t="s">
        <v>62</v>
      </c>
      <c r="X690" t="s">
        <v>73</v>
      </c>
      <c r="Y690" t="s">
        <v>3192</v>
      </c>
      <c r="Z690" t="s">
        <v>3609</v>
      </c>
      <c r="AA690">
        <v>1</v>
      </c>
      <c r="AB690">
        <v>0</v>
      </c>
      <c r="AC690">
        <v>0</v>
      </c>
      <c r="AD690">
        <v>0</v>
      </c>
      <c r="AE690">
        <v>1</v>
      </c>
      <c r="AF690">
        <v>0</v>
      </c>
      <c r="AG690">
        <v>0</v>
      </c>
      <c r="AH690" t="s">
        <v>77</v>
      </c>
      <c r="AI690" t="s">
        <v>76</v>
      </c>
    </row>
    <row r="691" spans="1:35">
      <c r="A691" t="s">
        <v>49</v>
      </c>
      <c r="B691" t="s">
        <v>79</v>
      </c>
      <c r="C691" t="s">
        <v>114</v>
      </c>
      <c r="D691" t="s">
        <v>2694</v>
      </c>
      <c r="E691" t="s">
        <v>115</v>
      </c>
      <c r="F691" t="s">
        <v>2695</v>
      </c>
      <c r="G691" t="s">
        <v>2696</v>
      </c>
      <c r="H691">
        <v>3</v>
      </c>
      <c r="I691" t="s">
        <v>118</v>
      </c>
      <c r="J691" t="s">
        <v>140</v>
      </c>
      <c r="K691" t="s">
        <v>120</v>
      </c>
      <c r="L691" t="s">
        <v>121</v>
      </c>
      <c r="M691" t="s">
        <v>147</v>
      </c>
      <c r="N691" t="s">
        <v>148</v>
      </c>
      <c r="O691" t="s">
        <v>62</v>
      </c>
      <c r="P691" t="s">
        <v>61</v>
      </c>
      <c r="Q691" t="s">
        <v>62</v>
      </c>
      <c r="R691" t="s">
        <v>76</v>
      </c>
      <c r="S691" t="s">
        <v>77</v>
      </c>
      <c r="T691" t="s">
        <v>61</v>
      </c>
      <c r="U691" t="s">
        <v>89</v>
      </c>
      <c r="V691" t="s">
        <v>72</v>
      </c>
      <c r="W691" t="s">
        <v>62</v>
      </c>
      <c r="X691" t="s">
        <v>73</v>
      </c>
      <c r="Y691" t="s">
        <v>3192</v>
      </c>
      <c r="Z691" t="s">
        <v>3610</v>
      </c>
      <c r="AA691">
        <v>1</v>
      </c>
      <c r="AB691">
        <v>0</v>
      </c>
      <c r="AC691">
        <v>0</v>
      </c>
      <c r="AD691">
        <v>0</v>
      </c>
      <c r="AE691">
        <v>1</v>
      </c>
      <c r="AF691">
        <v>0</v>
      </c>
      <c r="AG691">
        <v>0</v>
      </c>
      <c r="AH691" t="s">
        <v>77</v>
      </c>
      <c r="AI691" t="s">
        <v>76</v>
      </c>
    </row>
    <row r="692" spans="1:35">
      <c r="A692" t="s">
        <v>49</v>
      </c>
      <c r="B692" t="s">
        <v>79</v>
      </c>
      <c r="C692" t="s">
        <v>149</v>
      </c>
      <c r="D692" t="s">
        <v>2704</v>
      </c>
      <c r="E692" t="s">
        <v>150</v>
      </c>
      <c r="F692" t="s">
        <v>2705</v>
      </c>
      <c r="G692" t="s">
        <v>152</v>
      </c>
      <c r="H692">
        <v>1</v>
      </c>
      <c r="I692" t="s">
        <v>2706</v>
      </c>
      <c r="J692" t="s">
        <v>2706</v>
      </c>
      <c r="K692" t="s">
        <v>154</v>
      </c>
      <c r="L692" t="s">
        <v>155</v>
      </c>
      <c r="M692" t="s">
        <v>163</v>
      </c>
      <c r="N692" t="s">
        <v>164</v>
      </c>
      <c r="O692" t="s">
        <v>62</v>
      </c>
      <c r="P692" t="s">
        <v>61</v>
      </c>
      <c r="Q692" t="s">
        <v>62</v>
      </c>
      <c r="R692" t="s">
        <v>76</v>
      </c>
      <c r="S692" t="s">
        <v>64</v>
      </c>
      <c r="T692" t="s">
        <v>61</v>
      </c>
      <c r="U692" t="s">
        <v>166</v>
      </c>
      <c r="V692" t="s">
        <v>72</v>
      </c>
      <c r="W692" t="s">
        <v>62</v>
      </c>
      <c r="X692" t="s">
        <v>73</v>
      </c>
      <c r="Y692" t="s">
        <v>3192</v>
      </c>
      <c r="Z692" t="s">
        <v>3840</v>
      </c>
      <c r="AA692">
        <v>1</v>
      </c>
      <c r="AB692">
        <v>0</v>
      </c>
      <c r="AC692">
        <v>0</v>
      </c>
      <c r="AD692">
        <v>0</v>
      </c>
      <c r="AE692">
        <v>1</v>
      </c>
      <c r="AF692">
        <v>0</v>
      </c>
      <c r="AG692">
        <v>1</v>
      </c>
      <c r="AH692" t="s">
        <v>64</v>
      </c>
      <c r="AI692" t="s">
        <v>76</v>
      </c>
    </row>
    <row r="693" spans="1:35">
      <c r="A693" t="s">
        <v>49</v>
      </c>
      <c r="B693" t="s">
        <v>79</v>
      </c>
      <c r="C693" t="s">
        <v>149</v>
      </c>
      <c r="D693" t="s">
        <v>2704</v>
      </c>
      <c r="E693" t="s">
        <v>150</v>
      </c>
      <c r="F693" t="s">
        <v>2705</v>
      </c>
      <c r="G693" t="s">
        <v>152</v>
      </c>
      <c r="H693">
        <v>1</v>
      </c>
      <c r="I693" t="s">
        <v>2706</v>
      </c>
      <c r="J693" t="s">
        <v>2706</v>
      </c>
      <c r="K693" t="s">
        <v>154</v>
      </c>
      <c r="L693" t="s">
        <v>155</v>
      </c>
      <c r="M693" t="s">
        <v>163</v>
      </c>
      <c r="N693" t="s">
        <v>164</v>
      </c>
      <c r="O693" t="s">
        <v>62</v>
      </c>
      <c r="P693" t="s">
        <v>61</v>
      </c>
      <c r="Q693" t="s">
        <v>62</v>
      </c>
      <c r="R693" t="s">
        <v>4139</v>
      </c>
      <c r="S693" t="s">
        <v>64</v>
      </c>
      <c r="T693" t="s">
        <v>61</v>
      </c>
      <c r="U693" t="s">
        <v>166</v>
      </c>
      <c r="V693" t="s">
        <v>72</v>
      </c>
      <c r="W693" t="s">
        <v>62</v>
      </c>
      <c r="X693" t="s">
        <v>73</v>
      </c>
      <c r="Y693" t="s">
        <v>3192</v>
      </c>
      <c r="Z693" t="s">
        <v>3840</v>
      </c>
      <c r="AA693">
        <v>1</v>
      </c>
      <c r="AB693">
        <v>0</v>
      </c>
      <c r="AC693">
        <v>0</v>
      </c>
      <c r="AD693">
        <v>0</v>
      </c>
      <c r="AE693">
        <v>1</v>
      </c>
      <c r="AF693">
        <v>0</v>
      </c>
      <c r="AG693">
        <v>1</v>
      </c>
      <c r="AH693" t="s">
        <v>64</v>
      </c>
      <c r="AI693" t="s">
        <v>4121</v>
      </c>
    </row>
    <row r="694" spans="1:35">
      <c r="A694" t="s">
        <v>49</v>
      </c>
      <c r="B694" t="s">
        <v>79</v>
      </c>
      <c r="C694" t="s">
        <v>149</v>
      </c>
      <c r="D694" t="s">
        <v>2704</v>
      </c>
      <c r="E694" t="s">
        <v>167</v>
      </c>
      <c r="F694" t="s">
        <v>2707</v>
      </c>
      <c r="G694">
        <v>5300156</v>
      </c>
      <c r="H694">
        <v>1</v>
      </c>
      <c r="I694" t="s">
        <v>169</v>
      </c>
      <c r="J694" t="s">
        <v>169</v>
      </c>
      <c r="K694" t="s">
        <v>170</v>
      </c>
      <c r="L694" t="s">
        <v>171</v>
      </c>
      <c r="M694" t="s">
        <v>178</v>
      </c>
      <c r="N694" t="s">
        <v>179</v>
      </c>
      <c r="O694" t="s">
        <v>62</v>
      </c>
      <c r="P694" t="s">
        <v>61</v>
      </c>
      <c r="Q694" t="s">
        <v>62</v>
      </c>
      <c r="R694" t="s">
        <v>76</v>
      </c>
      <c r="S694" t="s">
        <v>77</v>
      </c>
      <c r="T694" t="s">
        <v>61</v>
      </c>
      <c r="U694" t="s">
        <v>89</v>
      </c>
      <c r="V694" t="s">
        <v>72</v>
      </c>
      <c r="W694" t="s">
        <v>62</v>
      </c>
      <c r="X694" t="s">
        <v>73</v>
      </c>
      <c r="Y694" t="s">
        <v>3192</v>
      </c>
      <c r="Z694" t="s">
        <v>3503</v>
      </c>
      <c r="AA694">
        <v>1</v>
      </c>
      <c r="AB694">
        <v>0</v>
      </c>
      <c r="AC694">
        <v>0</v>
      </c>
      <c r="AD694">
        <v>0</v>
      </c>
      <c r="AE694">
        <v>1</v>
      </c>
      <c r="AF694">
        <v>0</v>
      </c>
      <c r="AG694">
        <v>0</v>
      </c>
      <c r="AH694" t="s">
        <v>77</v>
      </c>
      <c r="AI694" t="s">
        <v>76</v>
      </c>
    </row>
    <row r="695" spans="1:35">
      <c r="A695" t="s">
        <v>49</v>
      </c>
      <c r="B695" t="s">
        <v>79</v>
      </c>
      <c r="C695" t="s">
        <v>180</v>
      </c>
      <c r="D695" t="s">
        <v>2709</v>
      </c>
      <c r="E695" t="s">
        <v>181</v>
      </c>
      <c r="F695" t="s">
        <v>182</v>
      </c>
      <c r="G695" t="s">
        <v>183</v>
      </c>
      <c r="H695">
        <v>1</v>
      </c>
      <c r="I695" t="s">
        <v>184</v>
      </c>
      <c r="J695" t="s">
        <v>184</v>
      </c>
      <c r="K695" t="s">
        <v>185</v>
      </c>
      <c r="L695" t="s">
        <v>186</v>
      </c>
      <c r="M695" t="s">
        <v>193</v>
      </c>
      <c r="N695" t="s">
        <v>194</v>
      </c>
      <c r="O695" t="s">
        <v>62</v>
      </c>
      <c r="P695" t="s">
        <v>61</v>
      </c>
      <c r="Q695" t="s">
        <v>62</v>
      </c>
      <c r="R695" t="s">
        <v>76</v>
      </c>
      <c r="S695" t="s">
        <v>77</v>
      </c>
      <c r="T695" t="s">
        <v>61</v>
      </c>
      <c r="U695" t="s">
        <v>89</v>
      </c>
      <c r="V695" t="s">
        <v>72</v>
      </c>
      <c r="W695" t="s">
        <v>62</v>
      </c>
      <c r="X695" t="s">
        <v>73</v>
      </c>
      <c r="Y695" t="s">
        <v>3192</v>
      </c>
      <c r="Z695" t="s">
        <v>3643</v>
      </c>
      <c r="AA695">
        <v>1</v>
      </c>
      <c r="AB695">
        <v>0</v>
      </c>
      <c r="AC695">
        <v>0</v>
      </c>
      <c r="AD695">
        <v>0</v>
      </c>
      <c r="AE695">
        <v>1</v>
      </c>
      <c r="AF695">
        <v>0</v>
      </c>
      <c r="AG695">
        <v>0</v>
      </c>
      <c r="AH695" t="s">
        <v>77</v>
      </c>
      <c r="AI695" t="s">
        <v>76</v>
      </c>
    </row>
    <row r="696" spans="1:35">
      <c r="A696" t="s">
        <v>195</v>
      </c>
      <c r="B696" t="s">
        <v>196</v>
      </c>
      <c r="C696" t="s">
        <v>80</v>
      </c>
      <c r="D696" t="s">
        <v>80</v>
      </c>
      <c r="E696" t="s">
        <v>197</v>
      </c>
      <c r="F696">
        <v>5992898</v>
      </c>
      <c r="G696" t="s">
        <v>198</v>
      </c>
      <c r="H696">
        <v>2</v>
      </c>
      <c r="I696" t="s">
        <v>4032</v>
      </c>
      <c r="J696" t="s">
        <v>200</v>
      </c>
      <c r="K696" t="s">
        <v>2712</v>
      </c>
      <c r="L696" t="s">
        <v>202</v>
      </c>
      <c r="M696" t="s">
        <v>210</v>
      </c>
      <c r="N696" t="s">
        <v>211</v>
      </c>
      <c r="O696" t="s">
        <v>62</v>
      </c>
      <c r="P696" t="s">
        <v>61</v>
      </c>
      <c r="Q696" t="s">
        <v>62</v>
      </c>
      <c r="R696" t="s">
        <v>76</v>
      </c>
      <c r="S696" t="s">
        <v>125</v>
      </c>
      <c r="T696" t="s">
        <v>61</v>
      </c>
      <c r="U696" t="s">
        <v>4033</v>
      </c>
      <c r="V696" t="s">
        <v>72</v>
      </c>
      <c r="W696" t="s">
        <v>62</v>
      </c>
      <c r="X696" t="s">
        <v>73</v>
      </c>
      <c r="Y696" t="s">
        <v>3192</v>
      </c>
      <c r="Z696" t="s">
        <v>3521</v>
      </c>
      <c r="AA696">
        <v>1</v>
      </c>
      <c r="AB696">
        <v>0</v>
      </c>
      <c r="AC696">
        <v>0</v>
      </c>
      <c r="AD696">
        <v>0</v>
      </c>
      <c r="AE696">
        <v>1</v>
      </c>
      <c r="AF696">
        <v>0</v>
      </c>
      <c r="AG696">
        <v>1</v>
      </c>
      <c r="AH696" t="s">
        <v>125</v>
      </c>
      <c r="AI696" t="s">
        <v>76</v>
      </c>
    </row>
    <row r="697" spans="1:35">
      <c r="A697" t="s">
        <v>195</v>
      </c>
      <c r="B697" t="s">
        <v>196</v>
      </c>
      <c r="C697" t="s">
        <v>80</v>
      </c>
      <c r="D697" t="s">
        <v>80</v>
      </c>
      <c r="E697" t="s">
        <v>197</v>
      </c>
      <c r="F697">
        <v>5992898</v>
      </c>
      <c r="G697" t="s">
        <v>198</v>
      </c>
      <c r="H697">
        <v>2</v>
      </c>
      <c r="I697" t="s">
        <v>4032</v>
      </c>
      <c r="J697" t="s">
        <v>200</v>
      </c>
      <c r="K697" t="s">
        <v>2712</v>
      </c>
      <c r="L697" t="s">
        <v>202</v>
      </c>
      <c r="M697" t="s">
        <v>210</v>
      </c>
      <c r="N697" t="s">
        <v>211</v>
      </c>
      <c r="O697" t="s">
        <v>62</v>
      </c>
      <c r="P697" t="s">
        <v>61</v>
      </c>
      <c r="Q697" t="s">
        <v>62</v>
      </c>
      <c r="R697" t="s">
        <v>4136</v>
      </c>
      <c r="S697" t="s">
        <v>125</v>
      </c>
      <c r="T697" t="s">
        <v>61</v>
      </c>
      <c r="U697" t="s">
        <v>4033</v>
      </c>
      <c r="V697" t="s">
        <v>72</v>
      </c>
      <c r="W697" t="s">
        <v>62</v>
      </c>
      <c r="X697" t="s">
        <v>73</v>
      </c>
      <c r="Y697" t="s">
        <v>3192</v>
      </c>
      <c r="Z697" t="s">
        <v>3521</v>
      </c>
      <c r="AA697">
        <v>1</v>
      </c>
      <c r="AB697">
        <v>0</v>
      </c>
      <c r="AC697">
        <v>0</v>
      </c>
      <c r="AD697">
        <v>0</v>
      </c>
      <c r="AE697">
        <v>1</v>
      </c>
      <c r="AF697">
        <v>0</v>
      </c>
      <c r="AG697">
        <v>1</v>
      </c>
      <c r="AH697" t="s">
        <v>125</v>
      </c>
      <c r="AI697" t="s">
        <v>2417</v>
      </c>
    </row>
    <row r="698" spans="1:35">
      <c r="A698" t="s">
        <v>195</v>
      </c>
      <c r="B698" t="s">
        <v>196</v>
      </c>
      <c r="C698" t="s">
        <v>80</v>
      </c>
      <c r="D698" t="s">
        <v>80</v>
      </c>
      <c r="E698" t="s">
        <v>197</v>
      </c>
      <c r="F698">
        <v>5992898</v>
      </c>
      <c r="G698" t="s">
        <v>198</v>
      </c>
      <c r="H698">
        <v>2</v>
      </c>
      <c r="I698" t="s">
        <v>4032</v>
      </c>
      <c r="J698" t="s">
        <v>200</v>
      </c>
      <c r="K698" t="s">
        <v>2712</v>
      </c>
      <c r="L698" t="s">
        <v>202</v>
      </c>
      <c r="M698" t="s">
        <v>210</v>
      </c>
      <c r="N698" t="s">
        <v>211</v>
      </c>
      <c r="O698" t="s">
        <v>62</v>
      </c>
      <c r="P698" t="s">
        <v>61</v>
      </c>
      <c r="Q698" t="s">
        <v>62</v>
      </c>
      <c r="R698" t="s">
        <v>4138</v>
      </c>
      <c r="S698" t="s">
        <v>125</v>
      </c>
      <c r="T698" t="s">
        <v>61</v>
      </c>
      <c r="U698" t="s">
        <v>4033</v>
      </c>
      <c r="V698" t="s">
        <v>72</v>
      </c>
      <c r="W698" t="s">
        <v>62</v>
      </c>
      <c r="X698" t="s">
        <v>73</v>
      </c>
      <c r="Y698" t="s">
        <v>3192</v>
      </c>
      <c r="Z698" t="s">
        <v>3521</v>
      </c>
      <c r="AA698">
        <v>1</v>
      </c>
      <c r="AB698">
        <v>0</v>
      </c>
      <c r="AC698">
        <v>0</v>
      </c>
      <c r="AD698">
        <v>0</v>
      </c>
      <c r="AE698">
        <v>1</v>
      </c>
      <c r="AF698">
        <v>0</v>
      </c>
      <c r="AG698">
        <v>1</v>
      </c>
      <c r="AH698" t="s">
        <v>125</v>
      </c>
      <c r="AI698" t="s">
        <v>4122</v>
      </c>
    </row>
    <row r="699" spans="1:35">
      <c r="A699" t="s">
        <v>195</v>
      </c>
      <c r="B699" t="s">
        <v>196</v>
      </c>
      <c r="C699" t="s">
        <v>80</v>
      </c>
      <c r="D699" t="s">
        <v>80</v>
      </c>
      <c r="E699" t="s">
        <v>197</v>
      </c>
      <c r="F699">
        <v>5992898</v>
      </c>
      <c r="G699" t="s">
        <v>198</v>
      </c>
      <c r="H699">
        <v>2</v>
      </c>
      <c r="I699" t="s">
        <v>4034</v>
      </c>
      <c r="J699" t="s">
        <v>212</v>
      </c>
      <c r="K699" t="s">
        <v>2712</v>
      </c>
      <c r="L699" t="s">
        <v>202</v>
      </c>
      <c r="M699" t="s">
        <v>220</v>
      </c>
      <c r="N699" t="s">
        <v>221</v>
      </c>
      <c r="O699" t="s">
        <v>62</v>
      </c>
      <c r="P699" t="s">
        <v>61</v>
      </c>
      <c r="Q699" t="s">
        <v>62</v>
      </c>
      <c r="R699" t="s">
        <v>76</v>
      </c>
      <c r="S699" t="s">
        <v>77</v>
      </c>
      <c r="T699" t="s">
        <v>61</v>
      </c>
      <c r="U699" t="s">
        <v>223</v>
      </c>
      <c r="V699" t="s">
        <v>72</v>
      </c>
      <c r="W699" t="s">
        <v>62</v>
      </c>
      <c r="X699" t="s">
        <v>73</v>
      </c>
      <c r="Y699" t="s">
        <v>3192</v>
      </c>
      <c r="Z699" t="s">
        <v>3522</v>
      </c>
      <c r="AA699">
        <v>1</v>
      </c>
      <c r="AB699">
        <v>0</v>
      </c>
      <c r="AC699">
        <v>0</v>
      </c>
      <c r="AD699">
        <v>0</v>
      </c>
      <c r="AE699">
        <v>1</v>
      </c>
      <c r="AF699">
        <v>0</v>
      </c>
      <c r="AG699">
        <v>0</v>
      </c>
      <c r="AH699" t="s">
        <v>77</v>
      </c>
      <c r="AI699" t="s">
        <v>76</v>
      </c>
    </row>
    <row r="700" spans="1:35">
      <c r="A700" t="s">
        <v>195</v>
      </c>
      <c r="B700" t="s">
        <v>196</v>
      </c>
      <c r="C700" t="s">
        <v>80</v>
      </c>
      <c r="D700" t="s">
        <v>80</v>
      </c>
      <c r="E700" t="s">
        <v>197</v>
      </c>
      <c r="F700">
        <v>5992898</v>
      </c>
      <c r="G700" t="s">
        <v>198</v>
      </c>
      <c r="H700">
        <v>2</v>
      </c>
      <c r="I700" t="s">
        <v>4034</v>
      </c>
      <c r="J700" t="s">
        <v>212</v>
      </c>
      <c r="K700" t="s">
        <v>2712</v>
      </c>
      <c r="L700" t="s">
        <v>202</v>
      </c>
      <c r="M700" t="s">
        <v>220</v>
      </c>
      <c r="N700" t="s">
        <v>221</v>
      </c>
      <c r="O700" t="s">
        <v>62</v>
      </c>
      <c r="P700" t="s">
        <v>61</v>
      </c>
      <c r="Q700" t="s">
        <v>62</v>
      </c>
      <c r="R700" t="s">
        <v>4136</v>
      </c>
      <c r="S700" t="s">
        <v>77</v>
      </c>
      <c r="T700" t="s">
        <v>61</v>
      </c>
      <c r="U700" t="s">
        <v>223</v>
      </c>
      <c r="V700" t="s">
        <v>72</v>
      </c>
      <c r="W700" t="s">
        <v>62</v>
      </c>
      <c r="X700" t="s">
        <v>73</v>
      </c>
      <c r="Y700" t="s">
        <v>3192</v>
      </c>
      <c r="Z700" t="s">
        <v>3522</v>
      </c>
      <c r="AA700">
        <v>1</v>
      </c>
      <c r="AB700">
        <v>0</v>
      </c>
      <c r="AC700">
        <v>0</v>
      </c>
      <c r="AD700">
        <v>0</v>
      </c>
      <c r="AE700">
        <v>1</v>
      </c>
      <c r="AF700">
        <v>0</v>
      </c>
      <c r="AG700">
        <v>0</v>
      </c>
      <c r="AH700" t="s">
        <v>77</v>
      </c>
      <c r="AI700" t="s">
        <v>2417</v>
      </c>
    </row>
    <row r="701" spans="1:35">
      <c r="A701" t="s">
        <v>195</v>
      </c>
      <c r="B701" t="s">
        <v>196</v>
      </c>
      <c r="C701" t="s">
        <v>80</v>
      </c>
      <c r="D701" t="s">
        <v>80</v>
      </c>
      <c r="E701" t="s">
        <v>224</v>
      </c>
      <c r="F701" t="s">
        <v>225</v>
      </c>
      <c r="G701" t="s">
        <v>2722</v>
      </c>
      <c r="H701">
        <v>1</v>
      </c>
      <c r="I701" t="s">
        <v>227</v>
      </c>
      <c r="J701" t="s">
        <v>227</v>
      </c>
      <c r="K701" t="s">
        <v>228</v>
      </c>
      <c r="L701" t="s">
        <v>229</v>
      </c>
      <c r="M701" t="s">
        <v>235</v>
      </c>
      <c r="N701" t="s">
        <v>236</v>
      </c>
      <c r="O701" t="s">
        <v>62</v>
      </c>
      <c r="P701" t="s">
        <v>61</v>
      </c>
      <c r="Q701" t="s">
        <v>62</v>
      </c>
      <c r="R701" t="s">
        <v>76</v>
      </c>
      <c r="S701" t="s">
        <v>77</v>
      </c>
      <c r="T701" t="s">
        <v>61</v>
      </c>
      <c r="U701" t="s">
        <v>237</v>
      </c>
      <c r="V701" t="s">
        <v>72</v>
      </c>
      <c r="W701" t="s">
        <v>62</v>
      </c>
      <c r="X701" t="s">
        <v>73</v>
      </c>
      <c r="Y701" t="s">
        <v>3192</v>
      </c>
      <c r="Z701" t="s">
        <v>3532</v>
      </c>
      <c r="AA701">
        <v>1</v>
      </c>
      <c r="AB701">
        <v>0</v>
      </c>
      <c r="AC701">
        <v>0</v>
      </c>
      <c r="AD701">
        <v>0</v>
      </c>
      <c r="AE701">
        <v>1</v>
      </c>
      <c r="AF701">
        <v>0</v>
      </c>
      <c r="AG701">
        <v>0</v>
      </c>
      <c r="AH701" t="s">
        <v>77</v>
      </c>
      <c r="AI701" t="s">
        <v>76</v>
      </c>
    </row>
    <row r="702" spans="1:35">
      <c r="A702" t="s">
        <v>195</v>
      </c>
      <c r="B702" t="s">
        <v>196</v>
      </c>
      <c r="C702" t="s">
        <v>149</v>
      </c>
      <c r="D702" t="s">
        <v>2704</v>
      </c>
      <c r="E702" t="s">
        <v>238</v>
      </c>
      <c r="F702" t="s">
        <v>239</v>
      </c>
      <c r="G702" t="s">
        <v>240</v>
      </c>
      <c r="H702">
        <v>6</v>
      </c>
      <c r="I702" t="s">
        <v>241</v>
      </c>
      <c r="J702" t="s">
        <v>242</v>
      </c>
      <c r="K702" t="s">
        <v>243</v>
      </c>
      <c r="L702" t="s">
        <v>244</v>
      </c>
      <c r="M702" t="s">
        <v>249</v>
      </c>
      <c r="N702" t="s">
        <v>250</v>
      </c>
      <c r="O702" t="s">
        <v>62</v>
      </c>
      <c r="P702" t="s">
        <v>61</v>
      </c>
      <c r="Q702" t="s">
        <v>62</v>
      </c>
      <c r="R702" t="s">
        <v>76</v>
      </c>
      <c r="S702" t="s">
        <v>77</v>
      </c>
      <c r="T702" t="s">
        <v>61</v>
      </c>
      <c r="U702" t="s">
        <v>232</v>
      </c>
      <c r="V702" t="s">
        <v>72</v>
      </c>
      <c r="W702" t="s">
        <v>62</v>
      </c>
      <c r="X702" t="s">
        <v>73</v>
      </c>
      <c r="Y702" t="s">
        <v>3192</v>
      </c>
      <c r="Z702" t="s">
        <v>3406</v>
      </c>
      <c r="AA702">
        <v>1</v>
      </c>
      <c r="AB702">
        <v>0</v>
      </c>
      <c r="AC702">
        <v>0</v>
      </c>
      <c r="AD702">
        <v>0</v>
      </c>
      <c r="AE702">
        <v>1</v>
      </c>
      <c r="AF702">
        <v>0</v>
      </c>
      <c r="AG702">
        <v>0</v>
      </c>
      <c r="AH702" t="s">
        <v>77</v>
      </c>
      <c r="AI702" t="s">
        <v>76</v>
      </c>
    </row>
    <row r="703" spans="1:35">
      <c r="A703" t="s">
        <v>195</v>
      </c>
      <c r="B703" t="s">
        <v>196</v>
      </c>
      <c r="C703" t="s">
        <v>149</v>
      </c>
      <c r="D703" t="s">
        <v>2704</v>
      </c>
      <c r="E703" t="s">
        <v>238</v>
      </c>
      <c r="F703" t="s">
        <v>239</v>
      </c>
      <c r="G703" t="s">
        <v>240</v>
      </c>
      <c r="H703">
        <v>6</v>
      </c>
      <c r="I703" t="s">
        <v>241</v>
      </c>
      <c r="J703" t="s">
        <v>251</v>
      </c>
      <c r="K703" t="s">
        <v>243</v>
      </c>
      <c r="L703" t="s">
        <v>244</v>
      </c>
      <c r="M703" t="s">
        <v>256</v>
      </c>
      <c r="N703" t="s">
        <v>257</v>
      </c>
      <c r="O703" t="s">
        <v>62</v>
      </c>
      <c r="P703" t="s">
        <v>61</v>
      </c>
      <c r="Q703" t="s">
        <v>62</v>
      </c>
      <c r="R703" t="s">
        <v>76</v>
      </c>
      <c r="S703" t="s">
        <v>77</v>
      </c>
      <c r="T703" t="s">
        <v>61</v>
      </c>
      <c r="U703" t="s">
        <v>258</v>
      </c>
      <c r="V703" t="s">
        <v>72</v>
      </c>
      <c r="W703" t="s">
        <v>62</v>
      </c>
      <c r="X703" t="s">
        <v>73</v>
      </c>
      <c r="Y703" t="s">
        <v>3192</v>
      </c>
      <c r="Z703" t="s">
        <v>3403</v>
      </c>
      <c r="AA703">
        <v>1</v>
      </c>
      <c r="AB703">
        <v>0</v>
      </c>
      <c r="AC703">
        <v>0</v>
      </c>
      <c r="AD703">
        <v>0</v>
      </c>
      <c r="AE703">
        <v>1</v>
      </c>
      <c r="AF703">
        <v>0</v>
      </c>
      <c r="AG703">
        <v>0</v>
      </c>
      <c r="AH703" t="s">
        <v>77</v>
      </c>
      <c r="AI703" t="s">
        <v>76</v>
      </c>
    </row>
    <row r="704" spans="1:35">
      <c r="A704" t="s">
        <v>195</v>
      </c>
      <c r="B704" t="s">
        <v>196</v>
      </c>
      <c r="C704" t="s">
        <v>149</v>
      </c>
      <c r="D704" t="s">
        <v>2704</v>
      </c>
      <c r="E704" t="s">
        <v>238</v>
      </c>
      <c r="F704" t="s">
        <v>239</v>
      </c>
      <c r="G704" t="s">
        <v>240</v>
      </c>
      <c r="H704">
        <v>6</v>
      </c>
      <c r="I704" t="s">
        <v>241</v>
      </c>
      <c r="J704" t="s">
        <v>259</v>
      </c>
      <c r="K704" t="s">
        <v>243</v>
      </c>
      <c r="L704" t="s">
        <v>244</v>
      </c>
      <c r="M704" t="s">
        <v>266</v>
      </c>
      <c r="N704" t="s">
        <v>267</v>
      </c>
      <c r="O704" t="s">
        <v>61</v>
      </c>
      <c r="P704" t="s">
        <v>61</v>
      </c>
      <c r="Q704" t="s">
        <v>62</v>
      </c>
      <c r="R704" t="s">
        <v>2688</v>
      </c>
      <c r="S704" t="s">
        <v>64</v>
      </c>
      <c r="T704" t="s">
        <v>62</v>
      </c>
      <c r="U704" t="s">
        <v>269</v>
      </c>
      <c r="V704" t="s">
        <v>66</v>
      </c>
      <c r="W704" t="s">
        <v>62</v>
      </c>
      <c r="X704" t="s">
        <v>73</v>
      </c>
      <c r="Y704" t="s">
        <v>3192</v>
      </c>
      <c r="Z704" t="s">
        <v>3401</v>
      </c>
      <c r="AA704">
        <v>0</v>
      </c>
      <c r="AB704">
        <v>0</v>
      </c>
      <c r="AC704">
        <v>1</v>
      </c>
      <c r="AD704">
        <v>0</v>
      </c>
      <c r="AE704">
        <v>1</v>
      </c>
      <c r="AF704">
        <v>1</v>
      </c>
      <c r="AG704">
        <v>1</v>
      </c>
      <c r="AH704" t="s">
        <v>64</v>
      </c>
      <c r="AI704" t="s">
        <v>2688</v>
      </c>
    </row>
    <row r="705" spans="1:35">
      <c r="A705" t="s">
        <v>195</v>
      </c>
      <c r="B705" t="s">
        <v>196</v>
      </c>
      <c r="C705" t="s">
        <v>149</v>
      </c>
      <c r="D705" t="s">
        <v>2704</v>
      </c>
      <c r="E705" t="s">
        <v>238</v>
      </c>
      <c r="F705" t="s">
        <v>239</v>
      </c>
      <c r="G705" t="s">
        <v>240</v>
      </c>
      <c r="H705">
        <v>6</v>
      </c>
      <c r="I705" t="s">
        <v>241</v>
      </c>
      <c r="J705" t="s">
        <v>259</v>
      </c>
      <c r="K705" t="s">
        <v>243</v>
      </c>
      <c r="L705" t="s">
        <v>244</v>
      </c>
      <c r="M705" t="s">
        <v>266</v>
      </c>
      <c r="N705" t="s">
        <v>267</v>
      </c>
      <c r="O705" t="s">
        <v>61</v>
      </c>
      <c r="P705" t="s">
        <v>61</v>
      </c>
      <c r="Q705" t="s">
        <v>62</v>
      </c>
      <c r="R705" t="s">
        <v>4133</v>
      </c>
      <c r="S705" t="s">
        <v>64</v>
      </c>
      <c r="T705" t="s">
        <v>62</v>
      </c>
      <c r="U705" t="s">
        <v>269</v>
      </c>
      <c r="V705" t="s">
        <v>66</v>
      </c>
      <c r="W705" t="s">
        <v>62</v>
      </c>
      <c r="X705" t="s">
        <v>73</v>
      </c>
      <c r="Y705" t="s">
        <v>3192</v>
      </c>
      <c r="Z705" t="s">
        <v>3401</v>
      </c>
      <c r="AA705">
        <v>0</v>
      </c>
      <c r="AB705">
        <v>0</v>
      </c>
      <c r="AC705">
        <v>1</v>
      </c>
      <c r="AD705">
        <v>0</v>
      </c>
      <c r="AE705">
        <v>1</v>
      </c>
      <c r="AF705">
        <v>1</v>
      </c>
      <c r="AG705">
        <v>1</v>
      </c>
      <c r="AH705" t="s">
        <v>64</v>
      </c>
      <c r="AI705" t="s">
        <v>4119</v>
      </c>
    </row>
    <row r="706" spans="1:35">
      <c r="A706" t="s">
        <v>195</v>
      </c>
      <c r="B706" t="s">
        <v>196</v>
      </c>
      <c r="C706" t="s">
        <v>149</v>
      </c>
      <c r="D706" t="s">
        <v>2704</v>
      </c>
      <c r="E706" t="s">
        <v>238</v>
      </c>
      <c r="F706" t="s">
        <v>239</v>
      </c>
      <c r="G706" t="s">
        <v>240</v>
      </c>
      <c r="H706">
        <v>6</v>
      </c>
      <c r="I706" t="s">
        <v>241</v>
      </c>
      <c r="J706" t="s">
        <v>259</v>
      </c>
      <c r="K706" t="s">
        <v>243</v>
      </c>
      <c r="L706" t="s">
        <v>244</v>
      </c>
      <c r="M706" t="s">
        <v>266</v>
      </c>
      <c r="N706" t="s">
        <v>267</v>
      </c>
      <c r="O706" t="s">
        <v>61</v>
      </c>
      <c r="P706" t="s">
        <v>61</v>
      </c>
      <c r="Q706" t="s">
        <v>62</v>
      </c>
      <c r="R706" t="s">
        <v>4138</v>
      </c>
      <c r="S706" t="s">
        <v>64</v>
      </c>
      <c r="T706" t="s">
        <v>62</v>
      </c>
      <c r="U706" t="s">
        <v>269</v>
      </c>
      <c r="V706" t="s">
        <v>66</v>
      </c>
      <c r="W706" t="s">
        <v>62</v>
      </c>
      <c r="X706" t="s">
        <v>73</v>
      </c>
      <c r="Y706" t="s">
        <v>3192</v>
      </c>
      <c r="Z706" t="s">
        <v>3401</v>
      </c>
      <c r="AA706">
        <v>0</v>
      </c>
      <c r="AB706">
        <v>0</v>
      </c>
      <c r="AC706">
        <v>1</v>
      </c>
      <c r="AD706">
        <v>0</v>
      </c>
      <c r="AE706">
        <v>1</v>
      </c>
      <c r="AF706">
        <v>1</v>
      </c>
      <c r="AG706">
        <v>1</v>
      </c>
      <c r="AH706" t="s">
        <v>64</v>
      </c>
      <c r="AI706" t="s">
        <v>4122</v>
      </c>
    </row>
    <row r="707" spans="1:35">
      <c r="A707" t="s">
        <v>195</v>
      </c>
      <c r="B707" t="s">
        <v>196</v>
      </c>
      <c r="C707" t="s">
        <v>149</v>
      </c>
      <c r="D707" t="s">
        <v>2704</v>
      </c>
      <c r="E707" t="s">
        <v>238</v>
      </c>
      <c r="F707" t="s">
        <v>239</v>
      </c>
      <c r="G707" t="s">
        <v>240</v>
      </c>
      <c r="H707">
        <v>6</v>
      </c>
      <c r="I707" t="s">
        <v>241</v>
      </c>
      <c r="J707" t="s">
        <v>259</v>
      </c>
      <c r="K707" t="s">
        <v>243</v>
      </c>
      <c r="L707" t="s">
        <v>244</v>
      </c>
      <c r="M707" t="s">
        <v>266</v>
      </c>
      <c r="N707" t="s">
        <v>267</v>
      </c>
      <c r="O707" t="s">
        <v>61</v>
      </c>
      <c r="P707" t="s">
        <v>61</v>
      </c>
      <c r="Q707" t="s">
        <v>62</v>
      </c>
      <c r="R707" t="s">
        <v>4135</v>
      </c>
      <c r="S707" t="s">
        <v>64</v>
      </c>
      <c r="T707" t="s">
        <v>62</v>
      </c>
      <c r="U707" t="s">
        <v>269</v>
      </c>
      <c r="V707" t="s">
        <v>66</v>
      </c>
      <c r="W707" t="s">
        <v>62</v>
      </c>
      <c r="X707" t="s">
        <v>73</v>
      </c>
      <c r="Y707" t="s">
        <v>3192</v>
      </c>
      <c r="Z707" t="s">
        <v>3401</v>
      </c>
      <c r="AA707">
        <v>0</v>
      </c>
      <c r="AB707">
        <v>0</v>
      </c>
      <c r="AC707">
        <v>1</v>
      </c>
      <c r="AD707">
        <v>0</v>
      </c>
      <c r="AE707">
        <v>1</v>
      </c>
      <c r="AF707">
        <v>1</v>
      </c>
      <c r="AG707">
        <v>1</v>
      </c>
      <c r="AH707" t="s">
        <v>64</v>
      </c>
      <c r="AI707" t="s">
        <v>4123</v>
      </c>
    </row>
    <row r="708" spans="1:35">
      <c r="A708" t="s">
        <v>195</v>
      </c>
      <c r="B708" t="s">
        <v>196</v>
      </c>
      <c r="C708" t="s">
        <v>149</v>
      </c>
      <c r="D708" t="s">
        <v>2704</v>
      </c>
      <c r="E708" t="s">
        <v>238</v>
      </c>
      <c r="F708" t="s">
        <v>239</v>
      </c>
      <c r="G708" t="s">
        <v>240</v>
      </c>
      <c r="H708">
        <v>6</v>
      </c>
      <c r="I708" t="s">
        <v>241</v>
      </c>
      <c r="J708" t="s">
        <v>259</v>
      </c>
      <c r="K708" t="s">
        <v>243</v>
      </c>
      <c r="L708" t="s">
        <v>244</v>
      </c>
      <c r="M708" t="s">
        <v>266</v>
      </c>
      <c r="N708" t="s">
        <v>267</v>
      </c>
      <c r="O708" t="s">
        <v>61</v>
      </c>
      <c r="P708" t="s">
        <v>61</v>
      </c>
      <c r="Q708" t="s">
        <v>62</v>
      </c>
      <c r="R708" t="s">
        <v>4137</v>
      </c>
      <c r="S708" t="s">
        <v>64</v>
      </c>
      <c r="T708" t="s">
        <v>62</v>
      </c>
      <c r="U708" t="s">
        <v>269</v>
      </c>
      <c r="V708" t="s">
        <v>66</v>
      </c>
      <c r="W708" t="s">
        <v>62</v>
      </c>
      <c r="X708" t="s">
        <v>73</v>
      </c>
      <c r="Y708" t="s">
        <v>3192</v>
      </c>
      <c r="Z708" t="s">
        <v>3401</v>
      </c>
      <c r="AA708">
        <v>0</v>
      </c>
      <c r="AB708">
        <v>0</v>
      </c>
      <c r="AC708">
        <v>1</v>
      </c>
      <c r="AD708">
        <v>0</v>
      </c>
      <c r="AE708">
        <v>1</v>
      </c>
      <c r="AF708">
        <v>1</v>
      </c>
      <c r="AG708">
        <v>1</v>
      </c>
      <c r="AH708" t="s">
        <v>64</v>
      </c>
      <c r="AI708" t="s">
        <v>4022</v>
      </c>
    </row>
    <row r="709" spans="1:35">
      <c r="A709" t="s">
        <v>195</v>
      </c>
      <c r="B709" t="s">
        <v>196</v>
      </c>
      <c r="C709" t="s">
        <v>149</v>
      </c>
      <c r="D709" t="s">
        <v>2704</v>
      </c>
      <c r="E709" t="s">
        <v>238</v>
      </c>
      <c r="F709" t="s">
        <v>239</v>
      </c>
      <c r="G709" t="s">
        <v>240</v>
      </c>
      <c r="H709">
        <v>6</v>
      </c>
      <c r="I709" t="s">
        <v>241</v>
      </c>
      <c r="J709" t="s">
        <v>270</v>
      </c>
      <c r="K709" t="s">
        <v>243</v>
      </c>
      <c r="L709" t="s">
        <v>244</v>
      </c>
      <c r="M709" t="s">
        <v>275</v>
      </c>
      <c r="N709" t="s">
        <v>276</v>
      </c>
      <c r="O709" t="s">
        <v>62</v>
      </c>
      <c r="P709" t="s">
        <v>61</v>
      </c>
      <c r="Q709" t="s">
        <v>62</v>
      </c>
      <c r="R709" t="s">
        <v>76</v>
      </c>
      <c r="S709" t="s">
        <v>77</v>
      </c>
      <c r="T709" t="s">
        <v>61</v>
      </c>
      <c r="U709" t="s">
        <v>232</v>
      </c>
      <c r="V709" t="s">
        <v>72</v>
      </c>
      <c r="W709" t="s">
        <v>62</v>
      </c>
      <c r="X709" t="s">
        <v>73</v>
      </c>
      <c r="Y709" t="s">
        <v>3192</v>
      </c>
      <c r="Z709" t="s">
        <v>3405</v>
      </c>
      <c r="AA709">
        <v>1</v>
      </c>
      <c r="AB709">
        <v>0</v>
      </c>
      <c r="AC709">
        <v>0</v>
      </c>
      <c r="AD709">
        <v>0</v>
      </c>
      <c r="AE709">
        <v>1</v>
      </c>
      <c r="AF709">
        <v>0</v>
      </c>
      <c r="AG709">
        <v>0</v>
      </c>
      <c r="AH709" t="s">
        <v>77</v>
      </c>
      <c r="AI709" t="s">
        <v>76</v>
      </c>
    </row>
    <row r="710" spans="1:35">
      <c r="A710" t="s">
        <v>195</v>
      </c>
      <c r="B710" t="s">
        <v>196</v>
      </c>
      <c r="C710" t="s">
        <v>149</v>
      </c>
      <c r="D710" t="s">
        <v>2704</v>
      </c>
      <c r="E710" t="s">
        <v>238</v>
      </c>
      <c r="F710" t="s">
        <v>239</v>
      </c>
      <c r="G710" t="s">
        <v>240</v>
      </c>
      <c r="H710">
        <v>6</v>
      </c>
      <c r="I710" t="s">
        <v>241</v>
      </c>
      <c r="J710" t="s">
        <v>277</v>
      </c>
      <c r="K710" t="s">
        <v>243</v>
      </c>
      <c r="L710" t="s">
        <v>244</v>
      </c>
      <c r="M710" t="s">
        <v>282</v>
      </c>
      <c r="N710" t="s">
        <v>283</v>
      </c>
      <c r="O710" t="s">
        <v>62</v>
      </c>
      <c r="P710" t="s">
        <v>61</v>
      </c>
      <c r="Q710" t="s">
        <v>62</v>
      </c>
      <c r="R710" t="s">
        <v>76</v>
      </c>
      <c r="S710" t="s">
        <v>77</v>
      </c>
      <c r="T710" t="s">
        <v>61</v>
      </c>
      <c r="U710" t="s">
        <v>232</v>
      </c>
      <c r="V710" t="s">
        <v>72</v>
      </c>
      <c r="W710" t="s">
        <v>62</v>
      </c>
      <c r="X710" t="s">
        <v>73</v>
      </c>
      <c r="Y710" t="s">
        <v>3192</v>
      </c>
      <c r="Z710" t="s">
        <v>3407</v>
      </c>
      <c r="AA710">
        <v>1</v>
      </c>
      <c r="AB710">
        <v>0</v>
      </c>
      <c r="AC710">
        <v>0</v>
      </c>
      <c r="AD710">
        <v>0</v>
      </c>
      <c r="AE710">
        <v>1</v>
      </c>
      <c r="AF710">
        <v>0</v>
      </c>
      <c r="AG710">
        <v>0</v>
      </c>
      <c r="AH710" t="s">
        <v>77</v>
      </c>
      <c r="AI710" t="s">
        <v>76</v>
      </c>
    </row>
    <row r="711" spans="1:35">
      <c r="A711" t="s">
        <v>195</v>
      </c>
      <c r="B711" t="s">
        <v>196</v>
      </c>
      <c r="C711" t="s">
        <v>149</v>
      </c>
      <c r="D711" t="s">
        <v>2704</v>
      </c>
      <c r="E711" t="s">
        <v>238</v>
      </c>
      <c r="F711" t="s">
        <v>239</v>
      </c>
      <c r="G711" t="s">
        <v>240</v>
      </c>
      <c r="H711">
        <v>6</v>
      </c>
      <c r="I711" t="s">
        <v>241</v>
      </c>
      <c r="J711" t="s">
        <v>284</v>
      </c>
      <c r="K711" t="s">
        <v>243</v>
      </c>
      <c r="L711" t="s">
        <v>244</v>
      </c>
      <c r="M711" t="s">
        <v>289</v>
      </c>
      <c r="N711" t="s">
        <v>290</v>
      </c>
      <c r="O711" t="s">
        <v>62</v>
      </c>
      <c r="P711" t="s">
        <v>61</v>
      </c>
      <c r="Q711" t="s">
        <v>62</v>
      </c>
      <c r="R711" t="s">
        <v>76</v>
      </c>
      <c r="S711" t="s">
        <v>77</v>
      </c>
      <c r="T711" t="s">
        <v>61</v>
      </c>
      <c r="U711" t="s">
        <v>232</v>
      </c>
      <c r="V711" t="s">
        <v>72</v>
      </c>
      <c r="W711" t="s">
        <v>62</v>
      </c>
      <c r="X711" t="s">
        <v>73</v>
      </c>
      <c r="Y711" t="s">
        <v>3192</v>
      </c>
      <c r="Z711" t="s">
        <v>3404</v>
      </c>
      <c r="AA711">
        <v>1</v>
      </c>
      <c r="AB711">
        <v>0</v>
      </c>
      <c r="AC711">
        <v>0</v>
      </c>
      <c r="AD711">
        <v>0</v>
      </c>
      <c r="AE711">
        <v>1</v>
      </c>
      <c r="AF711">
        <v>0</v>
      </c>
      <c r="AG711">
        <v>0</v>
      </c>
      <c r="AH711" t="s">
        <v>77</v>
      </c>
      <c r="AI711" t="s">
        <v>76</v>
      </c>
    </row>
    <row r="712" spans="1:35">
      <c r="A712" t="s">
        <v>195</v>
      </c>
      <c r="B712" t="s">
        <v>196</v>
      </c>
      <c r="C712" t="s">
        <v>149</v>
      </c>
      <c r="D712" t="s">
        <v>2704</v>
      </c>
      <c r="E712" t="s">
        <v>291</v>
      </c>
      <c r="F712" t="s">
        <v>292</v>
      </c>
      <c r="G712" t="s">
        <v>293</v>
      </c>
      <c r="H712">
        <v>1</v>
      </c>
      <c r="I712" t="s">
        <v>294</v>
      </c>
      <c r="J712" t="s">
        <v>294</v>
      </c>
      <c r="K712" t="s">
        <v>295</v>
      </c>
      <c r="L712" t="s">
        <v>296</v>
      </c>
      <c r="M712" t="s">
        <v>302</v>
      </c>
      <c r="N712" t="s">
        <v>303</v>
      </c>
      <c r="O712" t="s">
        <v>62</v>
      </c>
      <c r="P712" t="s">
        <v>61</v>
      </c>
      <c r="Q712" t="s">
        <v>62</v>
      </c>
      <c r="R712" t="s">
        <v>76</v>
      </c>
      <c r="S712" t="s">
        <v>77</v>
      </c>
      <c r="T712" t="s">
        <v>61</v>
      </c>
      <c r="U712" t="s">
        <v>304</v>
      </c>
      <c r="V712" t="s">
        <v>72</v>
      </c>
      <c r="W712" t="s">
        <v>62</v>
      </c>
      <c r="X712" t="s">
        <v>73</v>
      </c>
      <c r="Y712" t="s">
        <v>3192</v>
      </c>
      <c r="Z712" t="s">
        <v>3680</v>
      </c>
      <c r="AA712">
        <v>1</v>
      </c>
      <c r="AB712">
        <v>0</v>
      </c>
      <c r="AC712">
        <v>0</v>
      </c>
      <c r="AD712">
        <v>0</v>
      </c>
      <c r="AE712">
        <v>1</v>
      </c>
      <c r="AF712">
        <v>0</v>
      </c>
      <c r="AG712">
        <v>0</v>
      </c>
      <c r="AH712" t="s">
        <v>77</v>
      </c>
      <c r="AI712" t="s">
        <v>76</v>
      </c>
    </row>
    <row r="713" spans="1:35">
      <c r="A713" t="s">
        <v>195</v>
      </c>
      <c r="B713" t="s">
        <v>196</v>
      </c>
      <c r="C713" t="s">
        <v>305</v>
      </c>
      <c r="D713" t="s">
        <v>2709</v>
      </c>
      <c r="E713" t="s">
        <v>306</v>
      </c>
      <c r="F713" t="s">
        <v>307</v>
      </c>
      <c r="G713">
        <v>661374</v>
      </c>
      <c r="H713">
        <v>1</v>
      </c>
      <c r="I713" t="s">
        <v>309</v>
      </c>
      <c r="J713" t="s">
        <v>309</v>
      </c>
      <c r="K713" t="s">
        <v>310</v>
      </c>
      <c r="L713" t="s">
        <v>311</v>
      </c>
      <c r="M713" t="s">
        <v>316</v>
      </c>
      <c r="N713" t="s">
        <v>317</v>
      </c>
      <c r="O713" t="s">
        <v>62</v>
      </c>
      <c r="P713" t="s">
        <v>61</v>
      </c>
      <c r="Q713" t="s">
        <v>62</v>
      </c>
      <c r="R713" t="s">
        <v>76</v>
      </c>
      <c r="S713" t="s">
        <v>77</v>
      </c>
      <c r="T713" t="s">
        <v>61</v>
      </c>
      <c r="U713" t="s">
        <v>232</v>
      </c>
      <c r="V713" t="s">
        <v>72</v>
      </c>
      <c r="W713" t="s">
        <v>62</v>
      </c>
      <c r="X713" t="s">
        <v>73</v>
      </c>
      <c r="Y713" t="s">
        <v>3192</v>
      </c>
      <c r="Z713" t="s">
        <v>3647</v>
      </c>
      <c r="AA713">
        <v>1</v>
      </c>
      <c r="AB713">
        <v>0</v>
      </c>
      <c r="AC713">
        <v>0</v>
      </c>
      <c r="AD713">
        <v>0</v>
      </c>
      <c r="AE713">
        <v>1</v>
      </c>
      <c r="AF713">
        <v>0</v>
      </c>
      <c r="AG713">
        <v>0</v>
      </c>
      <c r="AH713" t="s">
        <v>77</v>
      </c>
      <c r="AI713" t="s">
        <v>76</v>
      </c>
    </row>
    <row r="714" spans="1:35">
      <c r="A714" t="s">
        <v>195</v>
      </c>
      <c r="B714" t="s">
        <v>196</v>
      </c>
      <c r="C714" t="s">
        <v>305</v>
      </c>
      <c r="D714" t="s">
        <v>2709</v>
      </c>
      <c r="E714" t="s">
        <v>318</v>
      </c>
      <c r="F714" t="s">
        <v>319</v>
      </c>
      <c r="G714" t="s">
        <v>320</v>
      </c>
      <c r="H714">
        <v>1</v>
      </c>
      <c r="I714" t="s">
        <v>321</v>
      </c>
      <c r="J714" t="s">
        <v>321</v>
      </c>
      <c r="K714" t="s">
        <v>322</v>
      </c>
      <c r="L714" t="s">
        <v>323</v>
      </c>
      <c r="M714" t="s">
        <v>249</v>
      </c>
      <c r="N714" t="s">
        <v>328</v>
      </c>
      <c r="O714" t="s">
        <v>62</v>
      </c>
      <c r="P714" t="s">
        <v>61</v>
      </c>
      <c r="Q714" t="s">
        <v>62</v>
      </c>
      <c r="R714" t="s">
        <v>76</v>
      </c>
      <c r="S714" t="s">
        <v>77</v>
      </c>
      <c r="T714" t="s">
        <v>61</v>
      </c>
      <c r="U714" t="s">
        <v>232</v>
      </c>
      <c r="V714" t="s">
        <v>72</v>
      </c>
      <c r="W714" t="s">
        <v>62</v>
      </c>
      <c r="X714" t="s">
        <v>73</v>
      </c>
      <c r="Y714" t="s">
        <v>3192</v>
      </c>
      <c r="Z714" t="s">
        <v>3729</v>
      </c>
      <c r="AA714">
        <v>1</v>
      </c>
      <c r="AB714">
        <v>0</v>
      </c>
      <c r="AC714">
        <v>0</v>
      </c>
      <c r="AD714">
        <v>0</v>
      </c>
      <c r="AE714">
        <v>1</v>
      </c>
      <c r="AF714">
        <v>0</v>
      </c>
      <c r="AG714">
        <v>0</v>
      </c>
      <c r="AH714" t="s">
        <v>77</v>
      </c>
      <c r="AI714" t="s">
        <v>76</v>
      </c>
    </row>
    <row r="715" spans="1:35">
      <c r="A715" t="s">
        <v>329</v>
      </c>
      <c r="B715" t="s">
        <v>330</v>
      </c>
      <c r="C715" t="s">
        <v>51</v>
      </c>
      <c r="D715" t="s">
        <v>51</v>
      </c>
      <c r="E715" t="s">
        <v>331</v>
      </c>
      <c r="F715" t="s">
        <v>332</v>
      </c>
      <c r="G715" t="s">
        <v>333</v>
      </c>
      <c r="H715">
        <v>4</v>
      </c>
      <c r="I715" t="s">
        <v>334</v>
      </c>
      <c r="J715" t="s">
        <v>335</v>
      </c>
      <c r="K715" t="s">
        <v>2728</v>
      </c>
      <c r="L715" t="s">
        <v>337</v>
      </c>
      <c r="M715" t="s">
        <v>342</v>
      </c>
      <c r="N715" t="s">
        <v>343</v>
      </c>
      <c r="O715" t="s">
        <v>62</v>
      </c>
      <c r="P715" t="s">
        <v>61</v>
      </c>
      <c r="Q715" t="s">
        <v>62</v>
      </c>
      <c r="R715" t="s">
        <v>76</v>
      </c>
      <c r="S715" t="s">
        <v>77</v>
      </c>
      <c r="T715" t="s">
        <v>61</v>
      </c>
      <c r="U715" t="s">
        <v>232</v>
      </c>
      <c r="V715" t="s">
        <v>72</v>
      </c>
      <c r="W715" t="s">
        <v>62</v>
      </c>
      <c r="X715" t="s">
        <v>73</v>
      </c>
      <c r="Y715" t="s">
        <v>3192</v>
      </c>
      <c r="Z715" t="s">
        <v>3538</v>
      </c>
      <c r="AA715">
        <v>1</v>
      </c>
      <c r="AB715">
        <v>0</v>
      </c>
      <c r="AC715">
        <v>0</v>
      </c>
      <c r="AD715">
        <v>0</v>
      </c>
      <c r="AE715">
        <v>1</v>
      </c>
      <c r="AF715">
        <v>0</v>
      </c>
      <c r="AG715">
        <v>0</v>
      </c>
      <c r="AH715" t="s">
        <v>77</v>
      </c>
      <c r="AI715" t="s">
        <v>76</v>
      </c>
    </row>
    <row r="716" spans="1:35">
      <c r="A716" t="s">
        <v>329</v>
      </c>
      <c r="B716" t="s">
        <v>330</v>
      </c>
      <c r="C716" t="s">
        <v>51</v>
      </c>
      <c r="D716" t="s">
        <v>51</v>
      </c>
      <c r="E716" t="s">
        <v>331</v>
      </c>
      <c r="F716" t="s">
        <v>332</v>
      </c>
      <c r="G716" t="s">
        <v>333</v>
      </c>
      <c r="H716">
        <v>4</v>
      </c>
      <c r="I716" t="s">
        <v>334</v>
      </c>
      <c r="J716" t="s">
        <v>344</v>
      </c>
      <c r="K716" t="s">
        <v>2728</v>
      </c>
      <c r="L716" t="s">
        <v>337</v>
      </c>
      <c r="M716" t="s">
        <v>349</v>
      </c>
      <c r="N716" t="s">
        <v>350</v>
      </c>
      <c r="O716" t="s">
        <v>62</v>
      </c>
      <c r="P716" t="s">
        <v>61</v>
      </c>
      <c r="Q716" t="s">
        <v>62</v>
      </c>
      <c r="R716" t="s">
        <v>76</v>
      </c>
      <c r="S716" t="s">
        <v>77</v>
      </c>
      <c r="T716" t="s">
        <v>61</v>
      </c>
      <c r="U716" t="s">
        <v>232</v>
      </c>
      <c r="V716" t="s">
        <v>72</v>
      </c>
      <c r="W716" t="s">
        <v>62</v>
      </c>
      <c r="X716" t="s">
        <v>73</v>
      </c>
      <c r="Y716" t="s">
        <v>3192</v>
      </c>
      <c r="Z716" t="s">
        <v>3539</v>
      </c>
      <c r="AA716">
        <v>1</v>
      </c>
      <c r="AB716">
        <v>0</v>
      </c>
      <c r="AC716">
        <v>0</v>
      </c>
      <c r="AD716">
        <v>0</v>
      </c>
      <c r="AE716">
        <v>1</v>
      </c>
      <c r="AF716">
        <v>0</v>
      </c>
      <c r="AG716">
        <v>0</v>
      </c>
      <c r="AH716" t="s">
        <v>77</v>
      </c>
      <c r="AI716" t="s">
        <v>76</v>
      </c>
    </row>
    <row r="717" spans="1:35">
      <c r="A717" t="s">
        <v>329</v>
      </c>
      <c r="B717" t="s">
        <v>330</v>
      </c>
      <c r="C717" t="s">
        <v>51</v>
      </c>
      <c r="D717" t="s">
        <v>51</v>
      </c>
      <c r="E717" t="s">
        <v>331</v>
      </c>
      <c r="F717" t="s">
        <v>332</v>
      </c>
      <c r="G717" t="s">
        <v>333</v>
      </c>
      <c r="H717">
        <v>4</v>
      </c>
      <c r="I717" t="s">
        <v>334</v>
      </c>
      <c r="J717" t="s">
        <v>351</v>
      </c>
      <c r="K717" t="s">
        <v>2728</v>
      </c>
      <c r="L717" t="s">
        <v>337</v>
      </c>
      <c r="M717" t="s">
        <v>357</v>
      </c>
      <c r="N717" t="s">
        <v>358</v>
      </c>
      <c r="O717" t="s">
        <v>62</v>
      </c>
      <c r="P717" t="s">
        <v>61</v>
      </c>
      <c r="Q717" t="s">
        <v>62</v>
      </c>
      <c r="R717" t="s">
        <v>76</v>
      </c>
      <c r="S717" t="s">
        <v>125</v>
      </c>
      <c r="T717" t="s">
        <v>61</v>
      </c>
      <c r="U717" t="s">
        <v>354</v>
      </c>
      <c r="V717" t="s">
        <v>72</v>
      </c>
      <c r="W717" t="s">
        <v>62</v>
      </c>
      <c r="X717" t="s">
        <v>73</v>
      </c>
      <c r="Y717" t="s">
        <v>3192</v>
      </c>
      <c r="Z717" t="s">
        <v>3540</v>
      </c>
      <c r="AA717">
        <v>1</v>
      </c>
      <c r="AB717">
        <v>0</v>
      </c>
      <c r="AC717">
        <v>0</v>
      </c>
      <c r="AD717">
        <v>0</v>
      </c>
      <c r="AE717">
        <v>1</v>
      </c>
      <c r="AF717">
        <v>0</v>
      </c>
      <c r="AG717">
        <v>1</v>
      </c>
      <c r="AH717" t="s">
        <v>125</v>
      </c>
      <c r="AI717" t="s">
        <v>76</v>
      </c>
    </row>
    <row r="718" spans="1:35">
      <c r="A718" t="s">
        <v>329</v>
      </c>
      <c r="B718" t="s">
        <v>330</v>
      </c>
      <c r="C718" t="s">
        <v>51</v>
      </c>
      <c r="D718" t="s">
        <v>51</v>
      </c>
      <c r="E718" t="s">
        <v>331</v>
      </c>
      <c r="F718" t="s">
        <v>332</v>
      </c>
      <c r="G718" t="s">
        <v>333</v>
      </c>
      <c r="H718">
        <v>4</v>
      </c>
      <c r="I718" t="s">
        <v>334</v>
      </c>
      <c r="J718" t="s">
        <v>351</v>
      </c>
      <c r="K718" t="s">
        <v>2728</v>
      </c>
      <c r="L718" t="s">
        <v>337</v>
      </c>
      <c r="M718" t="s">
        <v>357</v>
      </c>
      <c r="N718" t="s">
        <v>358</v>
      </c>
      <c r="O718" t="s">
        <v>62</v>
      </c>
      <c r="P718" t="s">
        <v>61</v>
      </c>
      <c r="Q718" t="s">
        <v>62</v>
      </c>
      <c r="R718" t="s">
        <v>4135</v>
      </c>
      <c r="S718" t="s">
        <v>125</v>
      </c>
      <c r="T718" t="s">
        <v>61</v>
      </c>
      <c r="U718" t="s">
        <v>354</v>
      </c>
      <c r="V718" t="s">
        <v>72</v>
      </c>
      <c r="W718" t="s">
        <v>62</v>
      </c>
      <c r="X718" t="s">
        <v>73</v>
      </c>
      <c r="Y718" t="s">
        <v>3192</v>
      </c>
      <c r="Z718" t="s">
        <v>3540</v>
      </c>
      <c r="AA718">
        <v>1</v>
      </c>
      <c r="AB718">
        <v>0</v>
      </c>
      <c r="AC718">
        <v>0</v>
      </c>
      <c r="AD718">
        <v>0</v>
      </c>
      <c r="AE718">
        <v>1</v>
      </c>
      <c r="AF718">
        <v>0</v>
      </c>
      <c r="AG718">
        <v>1</v>
      </c>
      <c r="AH718" t="s">
        <v>125</v>
      </c>
      <c r="AI718" t="s">
        <v>4123</v>
      </c>
    </row>
    <row r="719" spans="1:35">
      <c r="A719" t="s">
        <v>329</v>
      </c>
      <c r="B719" t="s">
        <v>330</v>
      </c>
      <c r="C719" t="s">
        <v>51</v>
      </c>
      <c r="D719" t="s">
        <v>51</v>
      </c>
      <c r="E719" t="s">
        <v>331</v>
      </c>
      <c r="F719" t="s">
        <v>332</v>
      </c>
      <c r="G719" t="s">
        <v>333</v>
      </c>
      <c r="H719">
        <v>4</v>
      </c>
      <c r="I719" t="s">
        <v>334</v>
      </c>
      <c r="J719" t="s">
        <v>359</v>
      </c>
      <c r="K719" t="s">
        <v>2728</v>
      </c>
      <c r="L719" t="s">
        <v>337</v>
      </c>
      <c r="M719" t="s">
        <v>364</v>
      </c>
      <c r="N719" t="s">
        <v>365</v>
      </c>
      <c r="O719" t="s">
        <v>62</v>
      </c>
      <c r="P719" t="s">
        <v>61</v>
      </c>
      <c r="Q719" t="s">
        <v>62</v>
      </c>
      <c r="R719" t="s">
        <v>76</v>
      </c>
      <c r="S719" t="s">
        <v>77</v>
      </c>
      <c r="T719" t="s">
        <v>61</v>
      </c>
      <c r="U719" t="s">
        <v>232</v>
      </c>
      <c r="V719" t="s">
        <v>72</v>
      </c>
      <c r="W719" t="s">
        <v>62</v>
      </c>
      <c r="X719" t="s">
        <v>73</v>
      </c>
      <c r="Y719" t="s">
        <v>3192</v>
      </c>
      <c r="Z719" t="s">
        <v>3541</v>
      </c>
      <c r="AA719">
        <v>1</v>
      </c>
      <c r="AB719">
        <v>0</v>
      </c>
      <c r="AC719">
        <v>0</v>
      </c>
      <c r="AD719">
        <v>0</v>
      </c>
      <c r="AE719">
        <v>1</v>
      </c>
      <c r="AF719">
        <v>0</v>
      </c>
      <c r="AG719">
        <v>0</v>
      </c>
      <c r="AH719" t="s">
        <v>77</v>
      </c>
      <c r="AI719" t="s">
        <v>76</v>
      </c>
    </row>
    <row r="720" spans="1:35">
      <c r="A720" t="s">
        <v>329</v>
      </c>
      <c r="B720" t="s">
        <v>366</v>
      </c>
      <c r="C720" t="s">
        <v>80</v>
      </c>
      <c r="D720" t="s">
        <v>80</v>
      </c>
      <c r="E720" t="s">
        <v>367</v>
      </c>
      <c r="F720" t="s">
        <v>2731</v>
      </c>
      <c r="G720" t="s">
        <v>369</v>
      </c>
      <c r="H720">
        <v>1</v>
      </c>
      <c r="I720" t="s">
        <v>370</v>
      </c>
      <c r="J720" t="s">
        <v>370</v>
      </c>
      <c r="K720" t="s">
        <v>2732</v>
      </c>
      <c r="L720" t="s">
        <v>372</v>
      </c>
      <c r="M720" t="s">
        <v>381</v>
      </c>
      <c r="N720" t="s">
        <v>382</v>
      </c>
      <c r="O720" t="s">
        <v>62</v>
      </c>
      <c r="P720" t="s">
        <v>61</v>
      </c>
      <c r="Q720" t="s">
        <v>62</v>
      </c>
      <c r="R720" t="s">
        <v>76</v>
      </c>
      <c r="S720" t="s">
        <v>64</v>
      </c>
      <c r="T720" t="s">
        <v>61</v>
      </c>
      <c r="U720" t="s">
        <v>383</v>
      </c>
      <c r="V720" t="s">
        <v>72</v>
      </c>
      <c r="W720" t="s">
        <v>62</v>
      </c>
      <c r="X720" t="s">
        <v>73</v>
      </c>
      <c r="Y720" t="s">
        <v>3192</v>
      </c>
      <c r="Z720" t="s">
        <v>3675</v>
      </c>
      <c r="AA720">
        <v>1</v>
      </c>
      <c r="AB720">
        <v>0</v>
      </c>
      <c r="AC720">
        <v>0</v>
      </c>
      <c r="AD720">
        <v>0</v>
      </c>
      <c r="AE720">
        <v>1</v>
      </c>
      <c r="AF720">
        <v>0</v>
      </c>
      <c r="AG720">
        <v>1</v>
      </c>
      <c r="AH720" t="s">
        <v>64</v>
      </c>
      <c r="AI720" t="s">
        <v>76</v>
      </c>
    </row>
    <row r="721" spans="1:35">
      <c r="A721" t="s">
        <v>329</v>
      </c>
      <c r="B721" t="s">
        <v>366</v>
      </c>
      <c r="C721" t="s">
        <v>80</v>
      </c>
      <c r="D721" t="s">
        <v>80</v>
      </c>
      <c r="E721" t="s">
        <v>367</v>
      </c>
      <c r="F721" t="s">
        <v>2731</v>
      </c>
      <c r="G721" t="s">
        <v>369</v>
      </c>
      <c r="H721">
        <v>1</v>
      </c>
      <c r="I721" t="s">
        <v>370</v>
      </c>
      <c r="J721" t="s">
        <v>370</v>
      </c>
      <c r="K721" t="s">
        <v>2732</v>
      </c>
      <c r="L721" t="s">
        <v>372</v>
      </c>
      <c r="M721" t="s">
        <v>381</v>
      </c>
      <c r="N721" t="s">
        <v>382</v>
      </c>
      <c r="O721" t="s">
        <v>62</v>
      </c>
      <c r="P721" t="s">
        <v>61</v>
      </c>
      <c r="Q721" t="s">
        <v>62</v>
      </c>
      <c r="R721" t="s">
        <v>4136</v>
      </c>
      <c r="S721" t="s">
        <v>64</v>
      </c>
      <c r="T721" t="s">
        <v>61</v>
      </c>
      <c r="U721" t="s">
        <v>383</v>
      </c>
      <c r="V721" t="s">
        <v>72</v>
      </c>
      <c r="W721" t="s">
        <v>62</v>
      </c>
      <c r="X721" t="s">
        <v>73</v>
      </c>
      <c r="Y721" t="s">
        <v>3192</v>
      </c>
      <c r="Z721" t="s">
        <v>3675</v>
      </c>
      <c r="AA721">
        <v>1</v>
      </c>
      <c r="AB721">
        <v>0</v>
      </c>
      <c r="AC721">
        <v>0</v>
      </c>
      <c r="AD721">
        <v>0</v>
      </c>
      <c r="AE721">
        <v>1</v>
      </c>
      <c r="AF721">
        <v>0</v>
      </c>
      <c r="AG721">
        <v>1</v>
      </c>
      <c r="AH721" t="s">
        <v>64</v>
      </c>
      <c r="AI721" t="s">
        <v>2417</v>
      </c>
    </row>
    <row r="722" spans="1:35">
      <c r="A722" t="s">
        <v>329</v>
      </c>
      <c r="B722" t="s">
        <v>366</v>
      </c>
      <c r="C722" t="s">
        <v>80</v>
      </c>
      <c r="D722" t="s">
        <v>80</v>
      </c>
      <c r="E722" t="s">
        <v>367</v>
      </c>
      <c r="F722" t="s">
        <v>2731</v>
      </c>
      <c r="G722" t="s">
        <v>369</v>
      </c>
      <c r="H722">
        <v>1</v>
      </c>
      <c r="I722" t="s">
        <v>370</v>
      </c>
      <c r="J722" t="s">
        <v>370</v>
      </c>
      <c r="K722" t="s">
        <v>2732</v>
      </c>
      <c r="L722" t="s">
        <v>372</v>
      </c>
      <c r="M722" t="s">
        <v>381</v>
      </c>
      <c r="N722" t="s">
        <v>382</v>
      </c>
      <c r="O722" t="s">
        <v>62</v>
      </c>
      <c r="P722" t="s">
        <v>61</v>
      </c>
      <c r="Q722" t="s">
        <v>62</v>
      </c>
      <c r="R722" t="s">
        <v>4133</v>
      </c>
      <c r="S722" t="s">
        <v>64</v>
      </c>
      <c r="T722" t="s">
        <v>61</v>
      </c>
      <c r="U722" t="s">
        <v>383</v>
      </c>
      <c r="V722" t="s">
        <v>72</v>
      </c>
      <c r="W722" t="s">
        <v>62</v>
      </c>
      <c r="X722" t="s">
        <v>73</v>
      </c>
      <c r="Y722" t="s">
        <v>3192</v>
      </c>
      <c r="Z722" t="s">
        <v>3675</v>
      </c>
      <c r="AA722">
        <v>1</v>
      </c>
      <c r="AB722">
        <v>0</v>
      </c>
      <c r="AC722">
        <v>0</v>
      </c>
      <c r="AD722">
        <v>0</v>
      </c>
      <c r="AE722">
        <v>1</v>
      </c>
      <c r="AF722">
        <v>0</v>
      </c>
      <c r="AG722">
        <v>1</v>
      </c>
      <c r="AH722" t="s">
        <v>64</v>
      </c>
      <c r="AI722" t="s">
        <v>4119</v>
      </c>
    </row>
    <row r="723" spans="1:35">
      <c r="A723" t="s">
        <v>329</v>
      </c>
      <c r="B723" t="s">
        <v>366</v>
      </c>
      <c r="C723" t="s">
        <v>114</v>
      </c>
      <c r="D723" t="s">
        <v>2694</v>
      </c>
      <c r="E723" t="s">
        <v>384</v>
      </c>
      <c r="F723" t="s">
        <v>385</v>
      </c>
      <c r="G723" t="s">
        <v>386</v>
      </c>
      <c r="H723">
        <v>1</v>
      </c>
      <c r="I723" t="s">
        <v>2736</v>
      </c>
      <c r="J723" t="s">
        <v>2736</v>
      </c>
      <c r="K723" t="s">
        <v>2737</v>
      </c>
      <c r="L723" t="s">
        <v>389</v>
      </c>
      <c r="M723" t="s">
        <v>235</v>
      </c>
      <c r="N723" t="s">
        <v>396</v>
      </c>
      <c r="O723" t="s">
        <v>61</v>
      </c>
      <c r="P723" t="s">
        <v>61</v>
      </c>
      <c r="Q723" t="s">
        <v>62</v>
      </c>
      <c r="R723" t="s">
        <v>2688</v>
      </c>
      <c r="S723" t="s">
        <v>64</v>
      </c>
      <c r="T723" t="s">
        <v>62</v>
      </c>
      <c r="U723" t="s">
        <v>398</v>
      </c>
      <c r="V723" t="s">
        <v>66</v>
      </c>
      <c r="W723" t="s">
        <v>62</v>
      </c>
      <c r="X723" t="s">
        <v>73</v>
      </c>
      <c r="Y723" t="s">
        <v>3192</v>
      </c>
      <c r="Z723" t="s">
        <v>3516</v>
      </c>
      <c r="AA723">
        <v>0</v>
      </c>
      <c r="AB723">
        <v>0</v>
      </c>
      <c r="AC723">
        <v>1</v>
      </c>
      <c r="AD723">
        <v>0</v>
      </c>
      <c r="AE723">
        <v>1</v>
      </c>
      <c r="AF723">
        <v>1</v>
      </c>
      <c r="AG723">
        <v>1</v>
      </c>
      <c r="AH723" t="s">
        <v>64</v>
      </c>
      <c r="AI723" t="s">
        <v>2688</v>
      </c>
    </row>
    <row r="724" spans="1:35">
      <c r="A724" t="s">
        <v>329</v>
      </c>
      <c r="B724" t="s">
        <v>366</v>
      </c>
      <c r="C724" t="s">
        <v>114</v>
      </c>
      <c r="D724" t="s">
        <v>2694</v>
      </c>
      <c r="E724" t="s">
        <v>384</v>
      </c>
      <c r="F724" t="s">
        <v>385</v>
      </c>
      <c r="G724" t="s">
        <v>386</v>
      </c>
      <c r="H724">
        <v>1</v>
      </c>
      <c r="I724" t="s">
        <v>2736</v>
      </c>
      <c r="J724" t="s">
        <v>2736</v>
      </c>
      <c r="K724" t="s">
        <v>2737</v>
      </c>
      <c r="L724" t="s">
        <v>389</v>
      </c>
      <c r="M724" t="s">
        <v>235</v>
      </c>
      <c r="N724" t="s">
        <v>396</v>
      </c>
      <c r="O724" t="s">
        <v>61</v>
      </c>
      <c r="P724" t="s">
        <v>61</v>
      </c>
      <c r="Q724" t="s">
        <v>62</v>
      </c>
      <c r="R724" t="s">
        <v>4133</v>
      </c>
      <c r="S724" t="s">
        <v>64</v>
      </c>
      <c r="T724" t="s">
        <v>62</v>
      </c>
      <c r="U724" t="s">
        <v>398</v>
      </c>
      <c r="V724" t="s">
        <v>66</v>
      </c>
      <c r="W724" t="s">
        <v>62</v>
      </c>
      <c r="X724" t="s">
        <v>73</v>
      </c>
      <c r="Y724" t="s">
        <v>3192</v>
      </c>
      <c r="Z724" t="s">
        <v>3516</v>
      </c>
      <c r="AA724">
        <v>0</v>
      </c>
      <c r="AB724">
        <v>0</v>
      </c>
      <c r="AC724">
        <v>1</v>
      </c>
      <c r="AD724">
        <v>0</v>
      </c>
      <c r="AE724">
        <v>1</v>
      </c>
      <c r="AF724">
        <v>1</v>
      </c>
      <c r="AG724">
        <v>1</v>
      </c>
      <c r="AH724" t="s">
        <v>64</v>
      </c>
      <c r="AI724" t="s">
        <v>4119</v>
      </c>
    </row>
    <row r="725" spans="1:35">
      <c r="A725" t="s">
        <v>329</v>
      </c>
      <c r="B725" t="s">
        <v>366</v>
      </c>
      <c r="C725" t="s">
        <v>114</v>
      </c>
      <c r="D725" t="s">
        <v>2694</v>
      </c>
      <c r="E725" t="s">
        <v>384</v>
      </c>
      <c r="F725" t="s">
        <v>385</v>
      </c>
      <c r="G725" t="s">
        <v>386</v>
      </c>
      <c r="H725">
        <v>1</v>
      </c>
      <c r="I725" t="s">
        <v>2736</v>
      </c>
      <c r="J725" t="s">
        <v>2736</v>
      </c>
      <c r="K725" t="s">
        <v>2737</v>
      </c>
      <c r="L725" t="s">
        <v>389</v>
      </c>
      <c r="M725" t="s">
        <v>235</v>
      </c>
      <c r="N725" t="s">
        <v>396</v>
      </c>
      <c r="O725" t="s">
        <v>61</v>
      </c>
      <c r="P725" t="s">
        <v>61</v>
      </c>
      <c r="Q725" t="s">
        <v>62</v>
      </c>
      <c r="R725" t="s">
        <v>4135</v>
      </c>
      <c r="S725" t="s">
        <v>64</v>
      </c>
      <c r="T725" t="s">
        <v>62</v>
      </c>
      <c r="U725" t="s">
        <v>398</v>
      </c>
      <c r="V725" t="s">
        <v>66</v>
      </c>
      <c r="W725" t="s">
        <v>62</v>
      </c>
      <c r="X725" t="s">
        <v>73</v>
      </c>
      <c r="Y725" t="s">
        <v>3192</v>
      </c>
      <c r="Z725" t="s">
        <v>3516</v>
      </c>
      <c r="AA725">
        <v>0</v>
      </c>
      <c r="AB725">
        <v>0</v>
      </c>
      <c r="AC725">
        <v>1</v>
      </c>
      <c r="AD725">
        <v>0</v>
      </c>
      <c r="AE725">
        <v>1</v>
      </c>
      <c r="AF725">
        <v>1</v>
      </c>
      <c r="AG725">
        <v>1</v>
      </c>
      <c r="AH725" t="s">
        <v>64</v>
      </c>
      <c r="AI725" t="s">
        <v>4123</v>
      </c>
    </row>
    <row r="726" spans="1:35">
      <c r="A726" t="s">
        <v>329</v>
      </c>
      <c r="B726" t="s">
        <v>366</v>
      </c>
      <c r="C726" t="s">
        <v>114</v>
      </c>
      <c r="D726" t="s">
        <v>2694</v>
      </c>
      <c r="E726" t="s">
        <v>384</v>
      </c>
      <c r="F726" t="s">
        <v>385</v>
      </c>
      <c r="G726" t="s">
        <v>386</v>
      </c>
      <c r="H726">
        <v>1</v>
      </c>
      <c r="I726" t="s">
        <v>2736</v>
      </c>
      <c r="J726" t="s">
        <v>2736</v>
      </c>
      <c r="K726" t="s">
        <v>2737</v>
      </c>
      <c r="L726" t="s">
        <v>389</v>
      </c>
      <c r="M726" t="s">
        <v>235</v>
      </c>
      <c r="N726" t="s">
        <v>396</v>
      </c>
      <c r="O726" t="s">
        <v>61</v>
      </c>
      <c r="P726" t="s">
        <v>61</v>
      </c>
      <c r="Q726" t="s">
        <v>62</v>
      </c>
      <c r="R726" t="s">
        <v>4134</v>
      </c>
      <c r="S726" t="s">
        <v>64</v>
      </c>
      <c r="T726" t="s">
        <v>62</v>
      </c>
      <c r="U726" t="s">
        <v>398</v>
      </c>
      <c r="V726" t="s">
        <v>66</v>
      </c>
      <c r="W726" t="s">
        <v>62</v>
      </c>
      <c r="X726" t="s">
        <v>73</v>
      </c>
      <c r="Y726" t="s">
        <v>3192</v>
      </c>
      <c r="Z726" t="s">
        <v>3516</v>
      </c>
      <c r="AA726">
        <v>0</v>
      </c>
      <c r="AB726">
        <v>0</v>
      </c>
      <c r="AC726">
        <v>1</v>
      </c>
      <c r="AD726">
        <v>0</v>
      </c>
      <c r="AE726">
        <v>1</v>
      </c>
      <c r="AF726">
        <v>1</v>
      </c>
      <c r="AG726">
        <v>1</v>
      </c>
      <c r="AH726" t="s">
        <v>64</v>
      </c>
      <c r="AI726" t="s">
        <v>4120</v>
      </c>
    </row>
    <row r="727" spans="1:35">
      <c r="A727" t="s">
        <v>329</v>
      </c>
      <c r="B727" t="s">
        <v>366</v>
      </c>
      <c r="C727" t="s">
        <v>149</v>
      </c>
      <c r="D727" t="s">
        <v>2704</v>
      </c>
      <c r="E727" t="s">
        <v>399</v>
      </c>
      <c r="F727" t="s">
        <v>2738</v>
      </c>
      <c r="G727" t="s">
        <v>401</v>
      </c>
      <c r="H727">
        <v>2</v>
      </c>
      <c r="I727" t="s">
        <v>402</v>
      </c>
      <c r="J727" t="s">
        <v>403</v>
      </c>
      <c r="K727" t="s">
        <v>4037</v>
      </c>
      <c r="L727" t="s">
        <v>405</v>
      </c>
      <c r="M727" t="s">
        <v>411</v>
      </c>
      <c r="N727" t="s">
        <v>412</v>
      </c>
      <c r="O727" t="s">
        <v>62</v>
      </c>
      <c r="P727" t="s">
        <v>61</v>
      </c>
      <c r="Q727" t="s">
        <v>62</v>
      </c>
      <c r="R727" t="s">
        <v>76</v>
      </c>
      <c r="S727" t="s">
        <v>77</v>
      </c>
      <c r="T727" t="s">
        <v>61</v>
      </c>
      <c r="U727" t="s">
        <v>232</v>
      </c>
      <c r="V727" t="s">
        <v>72</v>
      </c>
      <c r="W727" t="s">
        <v>62</v>
      </c>
      <c r="X727" t="s">
        <v>73</v>
      </c>
      <c r="Y727" t="s">
        <v>3192</v>
      </c>
      <c r="Z727" t="s">
        <v>3805</v>
      </c>
      <c r="AA727">
        <v>1</v>
      </c>
      <c r="AB727">
        <v>0</v>
      </c>
      <c r="AC727">
        <v>0</v>
      </c>
      <c r="AD727">
        <v>0</v>
      </c>
      <c r="AE727">
        <v>1</v>
      </c>
      <c r="AF727">
        <v>0</v>
      </c>
      <c r="AG727">
        <v>0</v>
      </c>
      <c r="AH727" t="s">
        <v>77</v>
      </c>
      <c r="AI727" t="s">
        <v>76</v>
      </c>
    </row>
    <row r="728" spans="1:35">
      <c r="A728" t="s">
        <v>329</v>
      </c>
      <c r="B728" t="s">
        <v>366</v>
      </c>
      <c r="C728" t="s">
        <v>149</v>
      </c>
      <c r="D728" t="s">
        <v>2704</v>
      </c>
      <c r="E728" t="s">
        <v>399</v>
      </c>
      <c r="F728" t="s">
        <v>2738</v>
      </c>
      <c r="G728" t="s">
        <v>401</v>
      </c>
      <c r="H728">
        <v>2</v>
      </c>
      <c r="I728" t="s">
        <v>402</v>
      </c>
      <c r="J728" t="s">
        <v>413</v>
      </c>
      <c r="K728" t="s">
        <v>4038</v>
      </c>
      <c r="L728" t="s">
        <v>405</v>
      </c>
      <c r="M728" t="s">
        <v>420</v>
      </c>
      <c r="N728" t="s">
        <v>421</v>
      </c>
      <c r="O728" t="s">
        <v>62</v>
      </c>
      <c r="P728" t="s">
        <v>61</v>
      </c>
      <c r="Q728" t="s">
        <v>62</v>
      </c>
      <c r="R728" t="s">
        <v>76</v>
      </c>
      <c r="S728" t="s">
        <v>77</v>
      </c>
      <c r="T728" t="s">
        <v>61</v>
      </c>
      <c r="U728" t="s">
        <v>232</v>
      </c>
      <c r="V728" t="s">
        <v>72</v>
      </c>
      <c r="W728" t="s">
        <v>62</v>
      </c>
      <c r="X728" t="s">
        <v>73</v>
      </c>
      <c r="Y728" t="s">
        <v>3192</v>
      </c>
      <c r="Z728" t="s">
        <v>3806</v>
      </c>
      <c r="AA728">
        <v>1</v>
      </c>
      <c r="AB728">
        <v>0</v>
      </c>
      <c r="AC728">
        <v>0</v>
      </c>
      <c r="AD728">
        <v>0</v>
      </c>
      <c r="AE728">
        <v>1</v>
      </c>
      <c r="AF728">
        <v>0</v>
      </c>
      <c r="AG728">
        <v>0</v>
      </c>
      <c r="AH728" t="s">
        <v>77</v>
      </c>
      <c r="AI728" t="s">
        <v>76</v>
      </c>
    </row>
    <row r="729" spans="1:35">
      <c r="A729" t="s">
        <v>329</v>
      </c>
      <c r="B729" t="s">
        <v>366</v>
      </c>
      <c r="C729" t="s">
        <v>149</v>
      </c>
      <c r="D729" t="s">
        <v>2704</v>
      </c>
      <c r="E729" t="s">
        <v>422</v>
      </c>
      <c r="F729" t="s">
        <v>423</v>
      </c>
      <c r="G729" t="s">
        <v>424</v>
      </c>
      <c r="H729">
        <v>1</v>
      </c>
      <c r="I729" t="s">
        <v>425</v>
      </c>
      <c r="J729" t="s">
        <v>425</v>
      </c>
      <c r="K729" t="s">
        <v>426</v>
      </c>
      <c r="L729" t="s">
        <v>427</v>
      </c>
      <c r="M729" t="s">
        <v>433</v>
      </c>
      <c r="N729" t="s">
        <v>434</v>
      </c>
      <c r="O729" t="s">
        <v>62</v>
      </c>
      <c r="P729" t="s">
        <v>61</v>
      </c>
      <c r="Q729" t="s">
        <v>62</v>
      </c>
      <c r="R729" t="s">
        <v>76</v>
      </c>
      <c r="S729" t="s">
        <v>77</v>
      </c>
      <c r="T729" t="s">
        <v>61</v>
      </c>
      <c r="U729" t="s">
        <v>435</v>
      </c>
      <c r="V729" t="s">
        <v>72</v>
      </c>
      <c r="W729" t="s">
        <v>62</v>
      </c>
      <c r="X729" t="s">
        <v>73</v>
      </c>
      <c r="Y729" t="s">
        <v>3192</v>
      </c>
      <c r="Z729" t="s">
        <v>3725</v>
      </c>
      <c r="AA729">
        <v>1</v>
      </c>
      <c r="AB729">
        <v>0</v>
      </c>
      <c r="AC729">
        <v>0</v>
      </c>
      <c r="AD729">
        <v>0</v>
      </c>
      <c r="AE729">
        <v>1</v>
      </c>
      <c r="AF729">
        <v>0</v>
      </c>
      <c r="AG729">
        <v>0</v>
      </c>
      <c r="AH729" t="s">
        <v>77</v>
      </c>
      <c r="AI729" t="s">
        <v>76</v>
      </c>
    </row>
    <row r="730" spans="1:35">
      <c r="A730" t="s">
        <v>436</v>
      </c>
      <c r="B730" t="s">
        <v>437</v>
      </c>
      <c r="C730" t="s">
        <v>51</v>
      </c>
      <c r="D730" t="s">
        <v>51</v>
      </c>
      <c r="E730" t="s">
        <v>438</v>
      </c>
      <c r="F730" t="s">
        <v>2744</v>
      </c>
      <c r="G730" t="s">
        <v>440</v>
      </c>
      <c r="H730">
        <v>3</v>
      </c>
      <c r="I730" t="s">
        <v>441</v>
      </c>
      <c r="J730" t="s">
        <v>442</v>
      </c>
      <c r="K730" t="s">
        <v>443</v>
      </c>
      <c r="L730" t="s">
        <v>444</v>
      </c>
      <c r="M730" t="s">
        <v>452</v>
      </c>
      <c r="N730" t="s">
        <v>453</v>
      </c>
      <c r="O730" t="s">
        <v>62</v>
      </c>
      <c r="P730" t="s">
        <v>61</v>
      </c>
      <c r="Q730" t="s">
        <v>62</v>
      </c>
      <c r="R730" t="s">
        <v>76</v>
      </c>
      <c r="S730" t="s">
        <v>77</v>
      </c>
      <c r="T730" t="s">
        <v>61</v>
      </c>
      <c r="U730" t="s">
        <v>232</v>
      </c>
      <c r="V730" t="s">
        <v>72</v>
      </c>
      <c r="W730" t="s">
        <v>62</v>
      </c>
      <c r="X730" t="s">
        <v>73</v>
      </c>
      <c r="Y730" t="s">
        <v>3192</v>
      </c>
      <c r="Z730" t="s">
        <v>3736</v>
      </c>
      <c r="AA730">
        <v>1</v>
      </c>
      <c r="AB730">
        <v>0</v>
      </c>
      <c r="AC730">
        <v>0</v>
      </c>
      <c r="AD730">
        <v>0</v>
      </c>
      <c r="AE730">
        <v>1</v>
      </c>
      <c r="AF730">
        <v>0</v>
      </c>
      <c r="AG730">
        <v>0</v>
      </c>
      <c r="AH730" t="s">
        <v>77</v>
      </c>
      <c r="AI730" t="s">
        <v>76</v>
      </c>
    </row>
    <row r="731" spans="1:35">
      <c r="A731" t="s">
        <v>436</v>
      </c>
      <c r="B731" t="s">
        <v>437</v>
      </c>
      <c r="C731" t="s">
        <v>51</v>
      </c>
      <c r="D731" t="s">
        <v>51</v>
      </c>
      <c r="E731" t="s">
        <v>438</v>
      </c>
      <c r="F731" t="s">
        <v>2744</v>
      </c>
      <c r="G731" t="s">
        <v>440</v>
      </c>
      <c r="H731">
        <v>3</v>
      </c>
      <c r="I731" t="s">
        <v>441</v>
      </c>
      <c r="J731" t="s">
        <v>454</v>
      </c>
      <c r="K731" t="s">
        <v>443</v>
      </c>
      <c r="L731" t="s">
        <v>444</v>
      </c>
      <c r="M731" t="s">
        <v>459</v>
      </c>
      <c r="N731" t="s">
        <v>460</v>
      </c>
      <c r="O731" t="s">
        <v>62</v>
      </c>
      <c r="P731" t="s">
        <v>61</v>
      </c>
      <c r="Q731" t="s">
        <v>62</v>
      </c>
      <c r="R731" t="s">
        <v>76</v>
      </c>
      <c r="S731" t="s">
        <v>77</v>
      </c>
      <c r="T731" t="s">
        <v>61</v>
      </c>
      <c r="U731" t="s">
        <v>461</v>
      </c>
      <c r="V731" t="s">
        <v>72</v>
      </c>
      <c r="W731" t="s">
        <v>62</v>
      </c>
      <c r="X731" t="s">
        <v>73</v>
      </c>
      <c r="Y731" t="s">
        <v>3192</v>
      </c>
      <c r="Z731" t="s">
        <v>3737</v>
      </c>
      <c r="AA731">
        <v>1</v>
      </c>
      <c r="AB731">
        <v>0</v>
      </c>
      <c r="AC731">
        <v>0</v>
      </c>
      <c r="AD731">
        <v>0</v>
      </c>
      <c r="AE731">
        <v>1</v>
      </c>
      <c r="AF731">
        <v>0</v>
      </c>
      <c r="AG731">
        <v>0</v>
      </c>
      <c r="AH731" t="s">
        <v>77</v>
      </c>
      <c r="AI731" t="s">
        <v>76</v>
      </c>
    </row>
    <row r="732" spans="1:35">
      <c r="A732" t="s">
        <v>436</v>
      </c>
      <c r="B732" t="s">
        <v>437</v>
      </c>
      <c r="C732" t="s">
        <v>51</v>
      </c>
      <c r="D732" t="s">
        <v>51</v>
      </c>
      <c r="E732" t="s">
        <v>438</v>
      </c>
      <c r="F732" t="s">
        <v>2744</v>
      </c>
      <c r="G732" t="s">
        <v>440</v>
      </c>
      <c r="H732">
        <v>3</v>
      </c>
      <c r="I732" t="s">
        <v>441</v>
      </c>
      <c r="J732" t="s">
        <v>2747</v>
      </c>
      <c r="K732" t="s">
        <v>443</v>
      </c>
      <c r="L732" t="s">
        <v>444</v>
      </c>
      <c r="M732" t="s">
        <v>467</v>
      </c>
      <c r="N732" t="s">
        <v>468</v>
      </c>
      <c r="O732" t="s">
        <v>62</v>
      </c>
      <c r="P732" t="s">
        <v>61</v>
      </c>
      <c r="Q732" t="s">
        <v>62</v>
      </c>
      <c r="R732" t="s">
        <v>76</v>
      </c>
      <c r="S732" t="s">
        <v>77</v>
      </c>
      <c r="T732" t="s">
        <v>61</v>
      </c>
      <c r="U732" t="s">
        <v>232</v>
      </c>
      <c r="V732" t="s">
        <v>72</v>
      </c>
      <c r="W732" t="s">
        <v>62</v>
      </c>
      <c r="X732" t="s">
        <v>73</v>
      </c>
      <c r="Y732" t="s">
        <v>3192</v>
      </c>
      <c r="Z732" t="s">
        <v>3738</v>
      </c>
      <c r="AA732">
        <v>1</v>
      </c>
      <c r="AB732">
        <v>0</v>
      </c>
      <c r="AC732">
        <v>0</v>
      </c>
      <c r="AD732">
        <v>0</v>
      </c>
      <c r="AE732">
        <v>1</v>
      </c>
      <c r="AF732">
        <v>0</v>
      </c>
      <c r="AG732">
        <v>0</v>
      </c>
      <c r="AH732" t="s">
        <v>77</v>
      </c>
      <c r="AI732" t="s">
        <v>76</v>
      </c>
    </row>
    <row r="733" spans="1:35">
      <c r="A733" t="s">
        <v>436</v>
      </c>
      <c r="B733" t="s">
        <v>437</v>
      </c>
      <c r="C733" t="s">
        <v>80</v>
      </c>
      <c r="D733" t="s">
        <v>80</v>
      </c>
      <c r="E733" t="s">
        <v>469</v>
      </c>
      <c r="F733" t="s">
        <v>470</v>
      </c>
      <c r="G733" t="s">
        <v>471</v>
      </c>
      <c r="H733">
        <v>1</v>
      </c>
      <c r="I733" t="s">
        <v>472</v>
      </c>
      <c r="J733" t="s">
        <v>472</v>
      </c>
      <c r="K733" t="s">
        <v>2737</v>
      </c>
      <c r="L733" t="s">
        <v>473</v>
      </c>
      <c r="M733" t="s">
        <v>357</v>
      </c>
      <c r="N733" t="s">
        <v>479</v>
      </c>
      <c r="O733" t="s">
        <v>62</v>
      </c>
      <c r="P733" t="s">
        <v>61</v>
      </c>
      <c r="Q733" t="s">
        <v>62</v>
      </c>
      <c r="R733" t="s">
        <v>76</v>
      </c>
      <c r="S733" t="s">
        <v>77</v>
      </c>
      <c r="T733" t="s">
        <v>61</v>
      </c>
      <c r="U733" t="s">
        <v>4072</v>
      </c>
      <c r="V733" t="s">
        <v>72</v>
      </c>
      <c r="W733" t="s">
        <v>62</v>
      </c>
      <c r="X733" t="s">
        <v>73</v>
      </c>
      <c r="Y733" t="s">
        <v>3192</v>
      </c>
      <c r="Z733" t="s">
        <v>3345</v>
      </c>
      <c r="AA733">
        <v>1</v>
      </c>
      <c r="AB733">
        <v>0</v>
      </c>
      <c r="AC733">
        <v>0</v>
      </c>
      <c r="AD733">
        <v>0</v>
      </c>
      <c r="AE733">
        <v>1</v>
      </c>
      <c r="AF733">
        <v>0</v>
      </c>
      <c r="AG733">
        <v>0</v>
      </c>
      <c r="AH733" t="s">
        <v>77</v>
      </c>
      <c r="AI733" t="s">
        <v>76</v>
      </c>
    </row>
    <row r="734" spans="1:35">
      <c r="A734" t="s">
        <v>436</v>
      </c>
      <c r="B734" t="s">
        <v>437</v>
      </c>
      <c r="C734" t="s">
        <v>80</v>
      </c>
      <c r="D734" t="s">
        <v>80</v>
      </c>
      <c r="E734" t="s">
        <v>482</v>
      </c>
      <c r="F734" t="s">
        <v>2748</v>
      </c>
      <c r="G734" t="s">
        <v>484</v>
      </c>
      <c r="H734">
        <v>1</v>
      </c>
      <c r="I734" t="s">
        <v>2749</v>
      </c>
      <c r="J734" t="s">
        <v>2749</v>
      </c>
      <c r="K734" t="s">
        <v>486</v>
      </c>
      <c r="L734" t="s">
        <v>487</v>
      </c>
      <c r="M734" t="s">
        <v>494</v>
      </c>
      <c r="N734" t="s">
        <v>495</v>
      </c>
      <c r="O734" t="s">
        <v>102</v>
      </c>
      <c r="P734" t="s">
        <v>61</v>
      </c>
      <c r="Q734" t="s">
        <v>62</v>
      </c>
      <c r="R734" t="s">
        <v>76</v>
      </c>
      <c r="S734" t="s">
        <v>64</v>
      </c>
      <c r="T734" t="s">
        <v>62</v>
      </c>
      <c r="U734" t="s">
        <v>496</v>
      </c>
      <c r="V734" t="s">
        <v>162</v>
      </c>
      <c r="W734" t="s">
        <v>62</v>
      </c>
      <c r="X734" t="s">
        <v>73</v>
      </c>
      <c r="Y734" t="s">
        <v>3192</v>
      </c>
      <c r="Z734" t="s">
        <v>3873</v>
      </c>
      <c r="AA734">
        <v>0</v>
      </c>
      <c r="AB734">
        <v>1</v>
      </c>
      <c r="AC734">
        <v>0</v>
      </c>
      <c r="AD734">
        <v>0</v>
      </c>
      <c r="AE734">
        <v>1</v>
      </c>
      <c r="AF734">
        <v>1</v>
      </c>
      <c r="AG734">
        <v>1</v>
      </c>
      <c r="AH734" t="s">
        <v>64</v>
      </c>
      <c r="AI734" t="s">
        <v>76</v>
      </c>
    </row>
    <row r="735" spans="1:35">
      <c r="A735" t="s">
        <v>436</v>
      </c>
      <c r="B735" t="s">
        <v>437</v>
      </c>
      <c r="C735" t="s">
        <v>80</v>
      </c>
      <c r="D735" t="s">
        <v>80</v>
      </c>
      <c r="E735" t="s">
        <v>482</v>
      </c>
      <c r="F735" t="s">
        <v>2748</v>
      </c>
      <c r="G735" t="s">
        <v>484</v>
      </c>
      <c r="H735">
        <v>1</v>
      </c>
      <c r="I735" t="s">
        <v>2749</v>
      </c>
      <c r="J735" t="s">
        <v>2749</v>
      </c>
      <c r="K735" t="s">
        <v>486</v>
      </c>
      <c r="L735" t="s">
        <v>487</v>
      </c>
      <c r="M735" t="s">
        <v>494</v>
      </c>
      <c r="N735" t="s">
        <v>495</v>
      </c>
      <c r="O735" t="s">
        <v>102</v>
      </c>
      <c r="P735" t="s">
        <v>61</v>
      </c>
      <c r="Q735" t="s">
        <v>62</v>
      </c>
      <c r="R735" t="s">
        <v>4134</v>
      </c>
      <c r="S735" t="s">
        <v>64</v>
      </c>
      <c r="T735" t="s">
        <v>62</v>
      </c>
      <c r="U735" t="s">
        <v>496</v>
      </c>
      <c r="V735" t="s">
        <v>162</v>
      </c>
      <c r="W735" t="s">
        <v>62</v>
      </c>
      <c r="X735" t="s">
        <v>73</v>
      </c>
      <c r="Y735" t="s">
        <v>3192</v>
      </c>
      <c r="Z735" t="s">
        <v>3873</v>
      </c>
      <c r="AA735">
        <v>0</v>
      </c>
      <c r="AB735">
        <v>1</v>
      </c>
      <c r="AC735">
        <v>0</v>
      </c>
      <c r="AD735">
        <v>0</v>
      </c>
      <c r="AE735">
        <v>1</v>
      </c>
      <c r="AF735">
        <v>1</v>
      </c>
      <c r="AG735">
        <v>1</v>
      </c>
      <c r="AH735" t="s">
        <v>64</v>
      </c>
      <c r="AI735" t="s">
        <v>4120</v>
      </c>
    </row>
    <row r="736" spans="1:35">
      <c r="A736" t="s">
        <v>436</v>
      </c>
      <c r="B736" t="s">
        <v>437</v>
      </c>
      <c r="C736" t="s">
        <v>114</v>
      </c>
      <c r="D736" t="s">
        <v>2694</v>
      </c>
      <c r="E736" t="s">
        <v>497</v>
      </c>
      <c r="F736" t="s">
        <v>498</v>
      </c>
      <c r="G736" t="s">
        <v>2754</v>
      </c>
      <c r="H736">
        <v>1</v>
      </c>
      <c r="I736" t="s">
        <v>500</v>
      </c>
      <c r="J736" t="s">
        <v>500</v>
      </c>
      <c r="K736" t="s">
        <v>501</v>
      </c>
      <c r="L736" t="s">
        <v>502</v>
      </c>
      <c r="M736" t="s">
        <v>509</v>
      </c>
      <c r="N736" t="s">
        <v>510</v>
      </c>
      <c r="O736" t="s">
        <v>62</v>
      </c>
      <c r="P736" t="s">
        <v>61</v>
      </c>
      <c r="Q736" t="s">
        <v>62</v>
      </c>
      <c r="R736" t="s">
        <v>76</v>
      </c>
      <c r="S736" t="s">
        <v>77</v>
      </c>
      <c r="T736" t="s">
        <v>61</v>
      </c>
      <c r="U736" t="s">
        <v>232</v>
      </c>
      <c r="V736" t="s">
        <v>72</v>
      </c>
      <c r="W736" t="s">
        <v>61</v>
      </c>
      <c r="X736" t="s">
        <v>506</v>
      </c>
      <c r="Y736" t="s">
        <v>3192</v>
      </c>
      <c r="Z736" t="s">
        <v>3635</v>
      </c>
      <c r="AA736">
        <v>1</v>
      </c>
      <c r="AB736">
        <v>0</v>
      </c>
      <c r="AC736">
        <v>0</v>
      </c>
      <c r="AD736">
        <v>0</v>
      </c>
      <c r="AE736">
        <v>1</v>
      </c>
      <c r="AF736">
        <v>0</v>
      </c>
      <c r="AG736">
        <v>0</v>
      </c>
      <c r="AH736" t="s">
        <v>77</v>
      </c>
      <c r="AI736" t="s">
        <v>76</v>
      </c>
    </row>
    <row r="737" spans="1:35">
      <c r="A737" t="s">
        <v>436</v>
      </c>
      <c r="B737" t="s">
        <v>437</v>
      </c>
      <c r="C737" t="s">
        <v>149</v>
      </c>
      <c r="D737" t="s">
        <v>2704</v>
      </c>
      <c r="E737" t="s">
        <v>511</v>
      </c>
      <c r="F737" t="s">
        <v>512</v>
      </c>
      <c r="G737" t="s">
        <v>513</v>
      </c>
      <c r="H737">
        <v>1</v>
      </c>
      <c r="I737" t="s">
        <v>2756</v>
      </c>
      <c r="J737" t="s">
        <v>2756</v>
      </c>
      <c r="K737" t="s">
        <v>2757</v>
      </c>
      <c r="L737" t="s">
        <v>516</v>
      </c>
      <c r="M737" t="s">
        <v>523</v>
      </c>
      <c r="N737" t="s">
        <v>524</v>
      </c>
      <c r="O737" t="s">
        <v>62</v>
      </c>
      <c r="P737" t="s">
        <v>61</v>
      </c>
      <c r="Q737" t="s">
        <v>62</v>
      </c>
      <c r="R737" t="s">
        <v>76</v>
      </c>
      <c r="S737" t="s">
        <v>125</v>
      </c>
      <c r="T737" t="s">
        <v>61</v>
      </c>
      <c r="U737" t="s">
        <v>520</v>
      </c>
      <c r="V737" t="s">
        <v>72</v>
      </c>
      <c r="W737" t="s">
        <v>62</v>
      </c>
      <c r="X737" t="s">
        <v>73</v>
      </c>
      <c r="Y737" t="s">
        <v>3192</v>
      </c>
      <c r="Z737" t="s">
        <v>3891</v>
      </c>
      <c r="AA737">
        <v>1</v>
      </c>
      <c r="AB737">
        <v>0</v>
      </c>
      <c r="AC737">
        <v>0</v>
      </c>
      <c r="AD737">
        <v>0</v>
      </c>
      <c r="AE737">
        <v>1</v>
      </c>
      <c r="AF737">
        <v>0</v>
      </c>
      <c r="AG737">
        <v>1</v>
      </c>
      <c r="AH737" t="s">
        <v>125</v>
      </c>
      <c r="AI737" t="s">
        <v>76</v>
      </c>
    </row>
    <row r="738" spans="1:35">
      <c r="A738" t="s">
        <v>436</v>
      </c>
      <c r="B738" t="s">
        <v>437</v>
      </c>
      <c r="C738" t="s">
        <v>149</v>
      </c>
      <c r="D738" t="s">
        <v>2704</v>
      </c>
      <c r="E738" t="s">
        <v>511</v>
      </c>
      <c r="F738" t="s">
        <v>512</v>
      </c>
      <c r="G738" t="s">
        <v>513</v>
      </c>
      <c r="H738">
        <v>1</v>
      </c>
      <c r="I738" t="s">
        <v>2756</v>
      </c>
      <c r="J738" t="s">
        <v>2756</v>
      </c>
      <c r="K738" t="s">
        <v>2757</v>
      </c>
      <c r="L738" t="s">
        <v>516</v>
      </c>
      <c r="M738" t="s">
        <v>523</v>
      </c>
      <c r="N738" t="s">
        <v>524</v>
      </c>
      <c r="O738" t="s">
        <v>62</v>
      </c>
      <c r="P738" t="s">
        <v>61</v>
      </c>
      <c r="Q738" t="s">
        <v>62</v>
      </c>
      <c r="R738" t="s">
        <v>4136</v>
      </c>
      <c r="S738" t="s">
        <v>125</v>
      </c>
      <c r="T738" t="s">
        <v>61</v>
      </c>
      <c r="U738" t="s">
        <v>520</v>
      </c>
      <c r="V738" t="s">
        <v>72</v>
      </c>
      <c r="W738" t="s">
        <v>62</v>
      </c>
      <c r="X738" t="s">
        <v>73</v>
      </c>
      <c r="Y738" t="s">
        <v>3192</v>
      </c>
      <c r="Z738" t="s">
        <v>3891</v>
      </c>
      <c r="AA738">
        <v>1</v>
      </c>
      <c r="AB738">
        <v>0</v>
      </c>
      <c r="AC738">
        <v>0</v>
      </c>
      <c r="AD738">
        <v>0</v>
      </c>
      <c r="AE738">
        <v>1</v>
      </c>
      <c r="AF738">
        <v>0</v>
      </c>
      <c r="AG738">
        <v>1</v>
      </c>
      <c r="AH738" t="s">
        <v>125</v>
      </c>
      <c r="AI738" t="s">
        <v>2417</v>
      </c>
    </row>
    <row r="739" spans="1:35">
      <c r="A739" t="s">
        <v>436</v>
      </c>
      <c r="B739" t="s">
        <v>437</v>
      </c>
      <c r="C739" t="s">
        <v>149</v>
      </c>
      <c r="D739" t="s">
        <v>2704</v>
      </c>
      <c r="E739" t="s">
        <v>511</v>
      </c>
      <c r="F739" t="s">
        <v>512</v>
      </c>
      <c r="G739" t="s">
        <v>513</v>
      </c>
      <c r="H739">
        <v>1</v>
      </c>
      <c r="I739" t="s">
        <v>2756</v>
      </c>
      <c r="J739" t="s">
        <v>2756</v>
      </c>
      <c r="K739" t="s">
        <v>2757</v>
      </c>
      <c r="L739" t="s">
        <v>516</v>
      </c>
      <c r="M739" t="s">
        <v>523</v>
      </c>
      <c r="N739" t="s">
        <v>524</v>
      </c>
      <c r="O739" t="s">
        <v>62</v>
      </c>
      <c r="P739" t="s">
        <v>61</v>
      </c>
      <c r="Q739" t="s">
        <v>62</v>
      </c>
      <c r="R739" t="s">
        <v>4139</v>
      </c>
      <c r="S739" t="s">
        <v>125</v>
      </c>
      <c r="T739" t="s">
        <v>61</v>
      </c>
      <c r="U739" t="s">
        <v>520</v>
      </c>
      <c r="V739" t="s">
        <v>72</v>
      </c>
      <c r="W739" t="s">
        <v>62</v>
      </c>
      <c r="X739" t="s">
        <v>73</v>
      </c>
      <c r="Y739" t="s">
        <v>3192</v>
      </c>
      <c r="Z739" t="s">
        <v>3891</v>
      </c>
      <c r="AA739">
        <v>1</v>
      </c>
      <c r="AB739">
        <v>0</v>
      </c>
      <c r="AC739">
        <v>0</v>
      </c>
      <c r="AD739">
        <v>0</v>
      </c>
      <c r="AE739">
        <v>1</v>
      </c>
      <c r="AF739">
        <v>0</v>
      </c>
      <c r="AG739">
        <v>1</v>
      </c>
      <c r="AH739" t="s">
        <v>125</v>
      </c>
      <c r="AI739" t="s">
        <v>4121</v>
      </c>
    </row>
    <row r="740" spans="1:35">
      <c r="A740" t="s">
        <v>436</v>
      </c>
      <c r="B740" t="s">
        <v>437</v>
      </c>
      <c r="C740" t="s">
        <v>149</v>
      </c>
      <c r="D740" t="s">
        <v>2704</v>
      </c>
      <c r="E740" t="s">
        <v>525</v>
      </c>
      <c r="F740" t="s">
        <v>526</v>
      </c>
      <c r="G740" t="s">
        <v>527</v>
      </c>
      <c r="H740">
        <v>1</v>
      </c>
      <c r="I740" t="s">
        <v>528</v>
      </c>
      <c r="J740" t="s">
        <v>528</v>
      </c>
      <c r="K740" t="s">
        <v>529</v>
      </c>
      <c r="L740" t="s">
        <v>530</v>
      </c>
      <c r="M740" t="s">
        <v>538</v>
      </c>
      <c r="N740" t="s">
        <v>539</v>
      </c>
      <c r="O740" t="s">
        <v>62</v>
      </c>
      <c r="P740" t="s">
        <v>61</v>
      </c>
      <c r="Q740" t="s">
        <v>62</v>
      </c>
      <c r="R740" t="s">
        <v>76</v>
      </c>
      <c r="S740" t="s">
        <v>77</v>
      </c>
      <c r="T740" t="s">
        <v>61</v>
      </c>
      <c r="U740" t="s">
        <v>533</v>
      </c>
      <c r="V740" t="s">
        <v>72</v>
      </c>
      <c r="W740" t="s">
        <v>62</v>
      </c>
      <c r="X740" t="s">
        <v>73</v>
      </c>
      <c r="Y740" t="s">
        <v>3192</v>
      </c>
      <c r="Z740" t="s">
        <v>3850</v>
      </c>
      <c r="AA740">
        <v>1</v>
      </c>
      <c r="AB740">
        <v>0</v>
      </c>
      <c r="AC740">
        <v>0</v>
      </c>
      <c r="AD740">
        <v>0</v>
      </c>
      <c r="AE740">
        <v>1</v>
      </c>
      <c r="AF740">
        <v>0</v>
      </c>
      <c r="AG740">
        <v>0</v>
      </c>
      <c r="AH740" t="s">
        <v>77</v>
      </c>
      <c r="AI740" t="s">
        <v>76</v>
      </c>
    </row>
    <row r="741" spans="1:35">
      <c r="A741" t="s">
        <v>540</v>
      </c>
      <c r="B741" t="s">
        <v>541</v>
      </c>
      <c r="C741" t="s">
        <v>149</v>
      </c>
      <c r="D741" t="s">
        <v>2704</v>
      </c>
      <c r="E741" t="s">
        <v>542</v>
      </c>
      <c r="F741">
        <v>1866432</v>
      </c>
      <c r="G741" t="s">
        <v>2762</v>
      </c>
      <c r="H741">
        <v>1</v>
      </c>
      <c r="I741" t="s">
        <v>545</v>
      </c>
      <c r="J741" t="s">
        <v>545</v>
      </c>
      <c r="K741" t="s">
        <v>2763</v>
      </c>
      <c r="L741" t="s">
        <v>547</v>
      </c>
      <c r="M741" t="s">
        <v>552</v>
      </c>
      <c r="N741" t="s">
        <v>553</v>
      </c>
      <c r="O741" t="s">
        <v>62</v>
      </c>
      <c r="P741" t="s">
        <v>61</v>
      </c>
      <c r="Q741" t="s">
        <v>62</v>
      </c>
      <c r="R741" t="s">
        <v>76</v>
      </c>
      <c r="S741" t="s">
        <v>77</v>
      </c>
      <c r="T741" t="s">
        <v>61</v>
      </c>
      <c r="U741" t="s">
        <v>555</v>
      </c>
      <c r="V741" t="s">
        <v>72</v>
      </c>
      <c r="W741" t="s">
        <v>62</v>
      </c>
      <c r="X741" t="s">
        <v>73</v>
      </c>
      <c r="Y741" t="s">
        <v>3192</v>
      </c>
      <c r="Z741" t="s">
        <v>3365</v>
      </c>
      <c r="AA741">
        <v>1</v>
      </c>
      <c r="AB741">
        <v>0</v>
      </c>
      <c r="AC741">
        <v>0</v>
      </c>
      <c r="AD741">
        <v>0</v>
      </c>
      <c r="AE741">
        <v>1</v>
      </c>
      <c r="AF741">
        <v>0</v>
      </c>
      <c r="AG741">
        <v>0</v>
      </c>
      <c r="AH741" t="s">
        <v>77</v>
      </c>
      <c r="AI741" t="s">
        <v>76</v>
      </c>
    </row>
    <row r="742" spans="1:35">
      <c r="A742" t="s">
        <v>540</v>
      </c>
      <c r="B742" t="s">
        <v>541</v>
      </c>
      <c r="C742" t="s">
        <v>149</v>
      </c>
      <c r="D742" t="s">
        <v>2704</v>
      </c>
      <c r="E742" t="s">
        <v>542</v>
      </c>
      <c r="F742">
        <v>1866432</v>
      </c>
      <c r="G742" t="s">
        <v>2762</v>
      </c>
      <c r="H742">
        <v>1</v>
      </c>
      <c r="I742" t="s">
        <v>545</v>
      </c>
      <c r="J742" t="s">
        <v>545</v>
      </c>
      <c r="K742" t="s">
        <v>2763</v>
      </c>
      <c r="L742" t="s">
        <v>547</v>
      </c>
      <c r="M742" t="s">
        <v>552</v>
      </c>
      <c r="N742" t="s">
        <v>553</v>
      </c>
      <c r="O742" t="s">
        <v>62</v>
      </c>
      <c r="P742" t="s">
        <v>61</v>
      </c>
      <c r="Q742" t="s">
        <v>62</v>
      </c>
      <c r="R742" t="s">
        <v>4137</v>
      </c>
      <c r="S742" t="s">
        <v>77</v>
      </c>
      <c r="T742" t="s">
        <v>61</v>
      </c>
      <c r="U742" t="s">
        <v>555</v>
      </c>
      <c r="V742" t="s">
        <v>72</v>
      </c>
      <c r="W742" t="s">
        <v>62</v>
      </c>
      <c r="X742" t="s">
        <v>73</v>
      </c>
      <c r="Y742" t="s">
        <v>3192</v>
      </c>
      <c r="Z742" t="s">
        <v>3365</v>
      </c>
      <c r="AA742">
        <v>1</v>
      </c>
      <c r="AB742">
        <v>0</v>
      </c>
      <c r="AC742">
        <v>0</v>
      </c>
      <c r="AD742">
        <v>0</v>
      </c>
      <c r="AE742">
        <v>1</v>
      </c>
      <c r="AF742">
        <v>0</v>
      </c>
      <c r="AG742">
        <v>0</v>
      </c>
      <c r="AH742" t="s">
        <v>77</v>
      </c>
      <c r="AI742" t="s">
        <v>4022</v>
      </c>
    </row>
    <row r="743" spans="1:35">
      <c r="A743" t="s">
        <v>556</v>
      </c>
      <c r="B743" t="s">
        <v>557</v>
      </c>
      <c r="C743" t="s">
        <v>51</v>
      </c>
      <c r="D743" t="s">
        <v>51</v>
      </c>
      <c r="E743" t="s">
        <v>558</v>
      </c>
      <c r="F743" t="s">
        <v>559</v>
      </c>
      <c r="G743" t="s">
        <v>560</v>
      </c>
      <c r="H743">
        <v>1</v>
      </c>
      <c r="I743" t="s">
        <v>561</v>
      </c>
      <c r="J743" t="s">
        <v>561</v>
      </c>
      <c r="K743" t="s">
        <v>2769</v>
      </c>
      <c r="L743" t="s">
        <v>563</v>
      </c>
      <c r="M743" t="s">
        <v>569</v>
      </c>
      <c r="N743" t="s">
        <v>570</v>
      </c>
      <c r="O743" t="s">
        <v>102</v>
      </c>
      <c r="P743" t="s">
        <v>61</v>
      </c>
      <c r="Q743" t="s">
        <v>62</v>
      </c>
      <c r="R743" t="s">
        <v>76</v>
      </c>
      <c r="S743" t="s">
        <v>64</v>
      </c>
      <c r="T743" t="s">
        <v>62</v>
      </c>
      <c r="U743" t="s">
        <v>572</v>
      </c>
      <c r="V743" t="s">
        <v>162</v>
      </c>
      <c r="W743" t="s">
        <v>62</v>
      </c>
      <c r="X743" t="s">
        <v>73</v>
      </c>
      <c r="Y743" t="s">
        <v>3192</v>
      </c>
      <c r="Z743" t="s">
        <v>3687</v>
      </c>
      <c r="AA743">
        <v>0</v>
      </c>
      <c r="AB743">
        <v>1</v>
      </c>
      <c r="AC743">
        <v>0</v>
      </c>
      <c r="AD743">
        <v>0</v>
      </c>
      <c r="AE743">
        <v>1</v>
      </c>
      <c r="AF743">
        <v>1</v>
      </c>
      <c r="AG743">
        <v>1</v>
      </c>
      <c r="AH743" t="s">
        <v>64</v>
      </c>
      <c r="AI743" t="s">
        <v>76</v>
      </c>
    </row>
    <row r="744" spans="1:35">
      <c r="A744" t="s">
        <v>556</v>
      </c>
      <c r="B744" t="s">
        <v>557</v>
      </c>
      <c r="C744" t="s">
        <v>51</v>
      </c>
      <c r="D744" t="s">
        <v>51</v>
      </c>
      <c r="E744" t="s">
        <v>558</v>
      </c>
      <c r="F744" t="s">
        <v>559</v>
      </c>
      <c r="G744" t="s">
        <v>560</v>
      </c>
      <c r="H744">
        <v>1</v>
      </c>
      <c r="I744" t="s">
        <v>561</v>
      </c>
      <c r="J744" t="s">
        <v>561</v>
      </c>
      <c r="K744" t="s">
        <v>2769</v>
      </c>
      <c r="L744" t="s">
        <v>563</v>
      </c>
      <c r="M744" t="s">
        <v>569</v>
      </c>
      <c r="N744" t="s">
        <v>570</v>
      </c>
      <c r="O744" t="s">
        <v>102</v>
      </c>
      <c r="P744" t="s">
        <v>61</v>
      </c>
      <c r="Q744" t="s">
        <v>62</v>
      </c>
      <c r="R744" t="s">
        <v>4133</v>
      </c>
      <c r="S744" t="s">
        <v>64</v>
      </c>
      <c r="T744" t="s">
        <v>62</v>
      </c>
      <c r="U744" t="s">
        <v>572</v>
      </c>
      <c r="V744" t="s">
        <v>162</v>
      </c>
      <c r="W744" t="s">
        <v>62</v>
      </c>
      <c r="X744" t="s">
        <v>73</v>
      </c>
      <c r="Y744" t="s">
        <v>3192</v>
      </c>
      <c r="Z744" t="s">
        <v>3687</v>
      </c>
      <c r="AA744">
        <v>0</v>
      </c>
      <c r="AB744">
        <v>1</v>
      </c>
      <c r="AC744">
        <v>0</v>
      </c>
      <c r="AD744">
        <v>0</v>
      </c>
      <c r="AE744">
        <v>1</v>
      </c>
      <c r="AF744">
        <v>1</v>
      </c>
      <c r="AG744">
        <v>1</v>
      </c>
      <c r="AH744" t="s">
        <v>64</v>
      </c>
      <c r="AI744" t="s">
        <v>4119</v>
      </c>
    </row>
    <row r="745" spans="1:35">
      <c r="A745" t="s">
        <v>556</v>
      </c>
      <c r="B745" t="s">
        <v>557</v>
      </c>
      <c r="C745" t="s">
        <v>51</v>
      </c>
      <c r="D745" t="s">
        <v>51</v>
      </c>
      <c r="E745" t="s">
        <v>558</v>
      </c>
      <c r="F745" t="s">
        <v>559</v>
      </c>
      <c r="G745" t="s">
        <v>560</v>
      </c>
      <c r="H745">
        <v>1</v>
      </c>
      <c r="I745" t="s">
        <v>561</v>
      </c>
      <c r="J745" t="s">
        <v>561</v>
      </c>
      <c r="K745" t="s">
        <v>2769</v>
      </c>
      <c r="L745" t="s">
        <v>563</v>
      </c>
      <c r="M745" t="s">
        <v>569</v>
      </c>
      <c r="N745" t="s">
        <v>570</v>
      </c>
      <c r="O745" t="s">
        <v>102</v>
      </c>
      <c r="P745" t="s">
        <v>61</v>
      </c>
      <c r="Q745" t="s">
        <v>62</v>
      </c>
      <c r="R745" t="s">
        <v>4141</v>
      </c>
      <c r="S745" t="s">
        <v>64</v>
      </c>
      <c r="T745" t="s">
        <v>62</v>
      </c>
      <c r="U745" t="s">
        <v>572</v>
      </c>
      <c r="V745" t="s">
        <v>162</v>
      </c>
      <c r="W745" t="s">
        <v>62</v>
      </c>
      <c r="X745" t="s">
        <v>73</v>
      </c>
      <c r="Y745" t="s">
        <v>3192</v>
      </c>
      <c r="Z745" t="s">
        <v>3687</v>
      </c>
      <c r="AA745">
        <v>0</v>
      </c>
      <c r="AB745">
        <v>1</v>
      </c>
      <c r="AC745">
        <v>0</v>
      </c>
      <c r="AD745">
        <v>0</v>
      </c>
      <c r="AE745">
        <v>1</v>
      </c>
      <c r="AF745">
        <v>1</v>
      </c>
      <c r="AG745">
        <v>1</v>
      </c>
      <c r="AH745" t="s">
        <v>64</v>
      </c>
      <c r="AI745" t="s">
        <v>4124</v>
      </c>
    </row>
    <row r="746" spans="1:35">
      <c r="A746" t="s">
        <v>556</v>
      </c>
      <c r="B746" t="s">
        <v>557</v>
      </c>
      <c r="C746" t="s">
        <v>51</v>
      </c>
      <c r="D746" t="s">
        <v>51</v>
      </c>
      <c r="E746" t="s">
        <v>558</v>
      </c>
      <c r="F746" t="s">
        <v>559</v>
      </c>
      <c r="G746" t="s">
        <v>560</v>
      </c>
      <c r="H746">
        <v>1</v>
      </c>
      <c r="I746" t="s">
        <v>561</v>
      </c>
      <c r="J746" t="s">
        <v>561</v>
      </c>
      <c r="K746" t="s">
        <v>2769</v>
      </c>
      <c r="L746" t="s">
        <v>563</v>
      </c>
      <c r="M746" t="s">
        <v>569</v>
      </c>
      <c r="N746" t="s">
        <v>570</v>
      </c>
      <c r="O746" t="s">
        <v>102</v>
      </c>
      <c r="P746" t="s">
        <v>61</v>
      </c>
      <c r="Q746" t="s">
        <v>62</v>
      </c>
      <c r="R746" t="s">
        <v>4134</v>
      </c>
      <c r="S746" t="s">
        <v>64</v>
      </c>
      <c r="T746" t="s">
        <v>62</v>
      </c>
      <c r="U746" t="s">
        <v>572</v>
      </c>
      <c r="V746" t="s">
        <v>162</v>
      </c>
      <c r="W746" t="s">
        <v>62</v>
      </c>
      <c r="X746" t="s">
        <v>73</v>
      </c>
      <c r="Y746" t="s">
        <v>3192</v>
      </c>
      <c r="Z746" t="s">
        <v>3687</v>
      </c>
      <c r="AA746">
        <v>0</v>
      </c>
      <c r="AB746">
        <v>1</v>
      </c>
      <c r="AC746">
        <v>0</v>
      </c>
      <c r="AD746">
        <v>0</v>
      </c>
      <c r="AE746">
        <v>1</v>
      </c>
      <c r="AF746">
        <v>1</v>
      </c>
      <c r="AG746">
        <v>1</v>
      </c>
      <c r="AH746" t="s">
        <v>64</v>
      </c>
      <c r="AI746" t="s">
        <v>4120</v>
      </c>
    </row>
    <row r="747" spans="1:35">
      <c r="A747" t="s">
        <v>556</v>
      </c>
      <c r="B747" t="s">
        <v>557</v>
      </c>
      <c r="C747" t="s">
        <v>51</v>
      </c>
      <c r="D747" t="s">
        <v>51</v>
      </c>
      <c r="E747" t="s">
        <v>573</v>
      </c>
      <c r="F747" t="s">
        <v>574</v>
      </c>
      <c r="G747" t="s">
        <v>575</v>
      </c>
      <c r="H747">
        <v>1</v>
      </c>
      <c r="I747" t="s">
        <v>576</v>
      </c>
      <c r="J747" t="s">
        <v>576</v>
      </c>
      <c r="K747" t="s">
        <v>2772</v>
      </c>
      <c r="L747" t="s">
        <v>578</v>
      </c>
      <c r="M747" t="s">
        <v>256</v>
      </c>
      <c r="N747" t="s">
        <v>583</v>
      </c>
      <c r="O747" t="s">
        <v>102</v>
      </c>
      <c r="P747" t="s">
        <v>61</v>
      </c>
      <c r="Q747" t="s">
        <v>62</v>
      </c>
      <c r="R747" t="s">
        <v>76</v>
      </c>
      <c r="S747" t="s">
        <v>64</v>
      </c>
      <c r="T747" t="s">
        <v>62</v>
      </c>
      <c r="U747" t="s">
        <v>584</v>
      </c>
      <c r="V747" t="s">
        <v>162</v>
      </c>
      <c r="W747" t="s">
        <v>61</v>
      </c>
      <c r="X747" t="s">
        <v>506</v>
      </c>
      <c r="Y747" t="s">
        <v>3192</v>
      </c>
      <c r="Z747" t="s">
        <v>3452</v>
      </c>
      <c r="AA747">
        <v>0</v>
      </c>
      <c r="AB747">
        <v>1</v>
      </c>
      <c r="AC747">
        <v>0</v>
      </c>
      <c r="AD747">
        <v>0</v>
      </c>
      <c r="AE747">
        <v>1</v>
      </c>
      <c r="AF747">
        <v>1</v>
      </c>
      <c r="AG747">
        <v>1</v>
      </c>
      <c r="AH747" t="s">
        <v>64</v>
      </c>
      <c r="AI747" t="s">
        <v>76</v>
      </c>
    </row>
    <row r="748" spans="1:35">
      <c r="A748" t="s">
        <v>556</v>
      </c>
      <c r="B748" t="s">
        <v>557</v>
      </c>
      <c r="C748" t="s">
        <v>51</v>
      </c>
      <c r="D748" t="s">
        <v>51</v>
      </c>
      <c r="E748" t="s">
        <v>573</v>
      </c>
      <c r="F748" t="s">
        <v>574</v>
      </c>
      <c r="G748" t="s">
        <v>575</v>
      </c>
      <c r="H748">
        <v>1</v>
      </c>
      <c r="I748" t="s">
        <v>576</v>
      </c>
      <c r="J748" t="s">
        <v>576</v>
      </c>
      <c r="K748" t="s">
        <v>2772</v>
      </c>
      <c r="L748" t="s">
        <v>578</v>
      </c>
      <c r="M748" t="s">
        <v>256</v>
      </c>
      <c r="N748" t="s">
        <v>583</v>
      </c>
      <c r="O748" t="s">
        <v>102</v>
      </c>
      <c r="P748" t="s">
        <v>61</v>
      </c>
      <c r="Q748" t="s">
        <v>62</v>
      </c>
      <c r="R748" t="s">
        <v>4133</v>
      </c>
      <c r="S748" t="s">
        <v>64</v>
      </c>
      <c r="T748" t="s">
        <v>62</v>
      </c>
      <c r="U748" t="s">
        <v>584</v>
      </c>
      <c r="V748" t="s">
        <v>162</v>
      </c>
      <c r="W748" t="s">
        <v>61</v>
      </c>
      <c r="X748" t="s">
        <v>506</v>
      </c>
      <c r="Y748" t="s">
        <v>3192</v>
      </c>
      <c r="Z748" t="s">
        <v>3452</v>
      </c>
      <c r="AA748">
        <v>0</v>
      </c>
      <c r="AB748">
        <v>1</v>
      </c>
      <c r="AC748">
        <v>0</v>
      </c>
      <c r="AD748">
        <v>0</v>
      </c>
      <c r="AE748">
        <v>1</v>
      </c>
      <c r="AF748">
        <v>1</v>
      </c>
      <c r="AG748">
        <v>1</v>
      </c>
      <c r="AH748" t="s">
        <v>64</v>
      </c>
      <c r="AI748" t="s">
        <v>4119</v>
      </c>
    </row>
    <row r="749" spans="1:35">
      <c r="A749" t="s">
        <v>556</v>
      </c>
      <c r="B749" t="s">
        <v>557</v>
      </c>
      <c r="C749" t="s">
        <v>51</v>
      </c>
      <c r="D749" t="s">
        <v>51</v>
      </c>
      <c r="E749" t="s">
        <v>573</v>
      </c>
      <c r="F749" t="s">
        <v>574</v>
      </c>
      <c r="G749" t="s">
        <v>575</v>
      </c>
      <c r="H749">
        <v>1</v>
      </c>
      <c r="I749" t="s">
        <v>576</v>
      </c>
      <c r="J749" t="s">
        <v>576</v>
      </c>
      <c r="K749" t="s">
        <v>2772</v>
      </c>
      <c r="L749" t="s">
        <v>578</v>
      </c>
      <c r="M749" t="s">
        <v>256</v>
      </c>
      <c r="N749" t="s">
        <v>583</v>
      </c>
      <c r="O749" t="s">
        <v>102</v>
      </c>
      <c r="P749" t="s">
        <v>61</v>
      </c>
      <c r="Q749" t="s">
        <v>62</v>
      </c>
      <c r="R749" t="s">
        <v>4134</v>
      </c>
      <c r="S749" t="s">
        <v>64</v>
      </c>
      <c r="T749" t="s">
        <v>62</v>
      </c>
      <c r="U749" t="s">
        <v>584</v>
      </c>
      <c r="V749" t="s">
        <v>162</v>
      </c>
      <c r="W749" t="s">
        <v>61</v>
      </c>
      <c r="X749" t="s">
        <v>506</v>
      </c>
      <c r="Y749" t="s">
        <v>3192</v>
      </c>
      <c r="Z749" t="s">
        <v>3452</v>
      </c>
      <c r="AA749">
        <v>0</v>
      </c>
      <c r="AB749">
        <v>1</v>
      </c>
      <c r="AC749">
        <v>0</v>
      </c>
      <c r="AD749">
        <v>0</v>
      </c>
      <c r="AE749">
        <v>1</v>
      </c>
      <c r="AF749">
        <v>1</v>
      </c>
      <c r="AG749">
        <v>1</v>
      </c>
      <c r="AH749" t="s">
        <v>64</v>
      </c>
      <c r="AI749" t="s">
        <v>4120</v>
      </c>
    </row>
    <row r="750" spans="1:35">
      <c r="A750" t="s">
        <v>556</v>
      </c>
      <c r="B750" t="s">
        <v>557</v>
      </c>
      <c r="C750" t="s">
        <v>80</v>
      </c>
      <c r="D750" t="s">
        <v>80</v>
      </c>
      <c r="E750" t="s">
        <v>585</v>
      </c>
      <c r="F750" t="s">
        <v>586</v>
      </c>
      <c r="G750" t="s">
        <v>587</v>
      </c>
      <c r="H750">
        <v>1</v>
      </c>
      <c r="I750" t="s">
        <v>588</v>
      </c>
      <c r="J750" t="s">
        <v>588</v>
      </c>
      <c r="K750" t="s">
        <v>4039</v>
      </c>
      <c r="L750" t="s">
        <v>590</v>
      </c>
      <c r="M750" t="s">
        <v>597</v>
      </c>
      <c r="N750" t="s">
        <v>598</v>
      </c>
      <c r="O750" t="s">
        <v>61</v>
      </c>
      <c r="P750" t="s">
        <v>61</v>
      </c>
      <c r="Q750" t="s">
        <v>62</v>
      </c>
      <c r="R750" t="s">
        <v>76</v>
      </c>
      <c r="S750" t="s">
        <v>64</v>
      </c>
      <c r="T750" t="s">
        <v>62</v>
      </c>
      <c r="U750" t="s">
        <v>599</v>
      </c>
      <c r="V750" t="s">
        <v>66</v>
      </c>
      <c r="W750" t="s">
        <v>62</v>
      </c>
      <c r="X750" t="s">
        <v>73</v>
      </c>
      <c r="Y750" t="s">
        <v>3192</v>
      </c>
      <c r="Z750" t="s">
        <v>3513</v>
      </c>
      <c r="AA750">
        <v>0</v>
      </c>
      <c r="AB750">
        <v>0</v>
      </c>
      <c r="AC750">
        <v>1</v>
      </c>
      <c r="AD750">
        <v>0</v>
      </c>
      <c r="AE750">
        <v>1</v>
      </c>
      <c r="AF750">
        <v>1</v>
      </c>
      <c r="AG750">
        <v>1</v>
      </c>
      <c r="AH750" t="s">
        <v>64</v>
      </c>
      <c r="AI750" t="s">
        <v>76</v>
      </c>
    </row>
    <row r="751" spans="1:35">
      <c r="A751" t="s">
        <v>556</v>
      </c>
      <c r="B751" t="s">
        <v>557</v>
      </c>
      <c r="C751" t="s">
        <v>80</v>
      </c>
      <c r="D751" t="s">
        <v>80</v>
      </c>
      <c r="E751" t="s">
        <v>585</v>
      </c>
      <c r="F751" t="s">
        <v>586</v>
      </c>
      <c r="G751" t="s">
        <v>587</v>
      </c>
      <c r="H751">
        <v>1</v>
      </c>
      <c r="I751" t="s">
        <v>588</v>
      </c>
      <c r="J751" t="s">
        <v>588</v>
      </c>
      <c r="K751" t="s">
        <v>4039</v>
      </c>
      <c r="L751" t="s">
        <v>590</v>
      </c>
      <c r="M751" t="s">
        <v>597</v>
      </c>
      <c r="N751" t="s">
        <v>598</v>
      </c>
      <c r="O751" t="s">
        <v>61</v>
      </c>
      <c r="P751" t="s">
        <v>61</v>
      </c>
      <c r="Q751" t="s">
        <v>62</v>
      </c>
      <c r="R751" t="s">
        <v>4134</v>
      </c>
      <c r="S751" t="s">
        <v>64</v>
      </c>
      <c r="T751" t="s">
        <v>62</v>
      </c>
      <c r="U751" t="s">
        <v>599</v>
      </c>
      <c r="V751" t="s">
        <v>66</v>
      </c>
      <c r="W751" t="s">
        <v>62</v>
      </c>
      <c r="X751" t="s">
        <v>73</v>
      </c>
      <c r="Y751" t="s">
        <v>3192</v>
      </c>
      <c r="Z751" t="s">
        <v>3513</v>
      </c>
      <c r="AA751">
        <v>0</v>
      </c>
      <c r="AB751">
        <v>0</v>
      </c>
      <c r="AC751">
        <v>1</v>
      </c>
      <c r="AD751">
        <v>0</v>
      </c>
      <c r="AE751">
        <v>1</v>
      </c>
      <c r="AF751">
        <v>1</v>
      </c>
      <c r="AG751">
        <v>1</v>
      </c>
      <c r="AH751" t="s">
        <v>64</v>
      </c>
      <c r="AI751" t="s">
        <v>4120</v>
      </c>
    </row>
    <row r="752" spans="1:35">
      <c r="A752" t="s">
        <v>600</v>
      </c>
      <c r="B752" t="s">
        <v>601</v>
      </c>
      <c r="C752" t="s">
        <v>51</v>
      </c>
      <c r="D752" t="s">
        <v>51</v>
      </c>
      <c r="E752" t="s">
        <v>602</v>
      </c>
      <c r="F752" t="s">
        <v>603</v>
      </c>
      <c r="G752" t="s">
        <v>604</v>
      </c>
      <c r="H752">
        <v>1</v>
      </c>
      <c r="I752" t="s">
        <v>605</v>
      </c>
      <c r="J752" t="s">
        <v>605</v>
      </c>
      <c r="K752" t="s">
        <v>606</v>
      </c>
      <c r="L752" t="s">
        <v>607</v>
      </c>
      <c r="M752" t="s">
        <v>357</v>
      </c>
      <c r="N752" t="s">
        <v>610</v>
      </c>
      <c r="O752" t="s">
        <v>62</v>
      </c>
      <c r="P752" t="s">
        <v>61</v>
      </c>
      <c r="Q752" t="s">
        <v>62</v>
      </c>
      <c r="R752" t="s">
        <v>76</v>
      </c>
      <c r="S752" t="s">
        <v>77</v>
      </c>
      <c r="T752" t="s">
        <v>61</v>
      </c>
      <c r="U752" t="s">
        <v>611</v>
      </c>
      <c r="V752" t="s">
        <v>72</v>
      </c>
      <c r="W752" t="s">
        <v>62</v>
      </c>
      <c r="X752" t="s">
        <v>73</v>
      </c>
      <c r="Y752" t="s">
        <v>3192</v>
      </c>
      <c r="Z752" t="s">
        <v>3576</v>
      </c>
      <c r="AA752">
        <v>1</v>
      </c>
      <c r="AB752">
        <v>0</v>
      </c>
      <c r="AC752">
        <v>0</v>
      </c>
      <c r="AD752">
        <v>0</v>
      </c>
      <c r="AE752">
        <v>1</v>
      </c>
      <c r="AF752">
        <v>0</v>
      </c>
      <c r="AG752">
        <v>0</v>
      </c>
      <c r="AH752" t="s">
        <v>77</v>
      </c>
      <c r="AI752" t="s">
        <v>76</v>
      </c>
    </row>
    <row r="753" spans="1:35">
      <c r="A753" t="s">
        <v>600</v>
      </c>
      <c r="B753" t="s">
        <v>612</v>
      </c>
      <c r="C753" t="s">
        <v>51</v>
      </c>
      <c r="D753" t="s">
        <v>51</v>
      </c>
      <c r="E753" t="s">
        <v>613</v>
      </c>
      <c r="F753" t="s">
        <v>614</v>
      </c>
      <c r="G753" t="s">
        <v>615</v>
      </c>
      <c r="H753">
        <v>1</v>
      </c>
      <c r="I753" t="s">
        <v>616</v>
      </c>
      <c r="J753" t="s">
        <v>616</v>
      </c>
      <c r="K753" t="s">
        <v>617</v>
      </c>
      <c r="L753" t="s">
        <v>618</v>
      </c>
      <c r="M753" t="s">
        <v>625</v>
      </c>
      <c r="N753" t="s">
        <v>626</v>
      </c>
      <c r="O753" t="s">
        <v>62</v>
      </c>
      <c r="P753" t="s">
        <v>61</v>
      </c>
      <c r="Q753" t="s">
        <v>62</v>
      </c>
      <c r="R753" t="s">
        <v>76</v>
      </c>
      <c r="S753" t="s">
        <v>77</v>
      </c>
      <c r="T753" t="s">
        <v>61</v>
      </c>
      <c r="U753" t="s">
        <v>627</v>
      </c>
      <c r="V753" t="s">
        <v>72</v>
      </c>
      <c r="W753" t="s">
        <v>62</v>
      </c>
      <c r="X753" t="s">
        <v>73</v>
      </c>
      <c r="Y753" t="s">
        <v>3192</v>
      </c>
      <c r="Z753" t="s">
        <v>3566</v>
      </c>
      <c r="AA753">
        <v>1</v>
      </c>
      <c r="AB753">
        <v>0</v>
      </c>
      <c r="AC753">
        <v>0</v>
      </c>
      <c r="AD753">
        <v>0</v>
      </c>
      <c r="AE753">
        <v>1</v>
      </c>
      <c r="AF753">
        <v>0</v>
      </c>
      <c r="AG753">
        <v>0</v>
      </c>
      <c r="AH753" t="s">
        <v>77</v>
      </c>
      <c r="AI753" t="s">
        <v>76</v>
      </c>
    </row>
    <row r="754" spans="1:35">
      <c r="A754" t="s">
        <v>600</v>
      </c>
      <c r="B754" t="s">
        <v>612</v>
      </c>
      <c r="C754" t="s">
        <v>80</v>
      </c>
      <c r="D754" t="s">
        <v>80</v>
      </c>
      <c r="E754" t="s">
        <v>628</v>
      </c>
      <c r="F754" t="s">
        <v>2779</v>
      </c>
      <c r="G754" t="s">
        <v>630</v>
      </c>
      <c r="H754">
        <v>2</v>
      </c>
      <c r="I754" t="s">
        <v>631</v>
      </c>
      <c r="J754" t="s">
        <v>632</v>
      </c>
      <c r="K754" t="s">
        <v>633</v>
      </c>
      <c r="L754" t="s">
        <v>634</v>
      </c>
      <c r="M754" t="s">
        <v>641</v>
      </c>
      <c r="N754" t="s">
        <v>642</v>
      </c>
      <c r="O754" t="s">
        <v>62</v>
      </c>
      <c r="P754" t="s">
        <v>61</v>
      </c>
      <c r="Q754" t="s">
        <v>62</v>
      </c>
      <c r="R754" t="s">
        <v>76</v>
      </c>
      <c r="S754" t="s">
        <v>77</v>
      </c>
      <c r="T754" t="s">
        <v>61</v>
      </c>
      <c r="U754" t="s">
        <v>89</v>
      </c>
      <c r="V754" t="s">
        <v>72</v>
      </c>
      <c r="W754" t="s">
        <v>61</v>
      </c>
      <c r="X754" t="s">
        <v>637</v>
      </c>
      <c r="Y754" t="s">
        <v>3192</v>
      </c>
      <c r="Z754" t="s">
        <v>3298</v>
      </c>
      <c r="AA754">
        <v>1</v>
      </c>
      <c r="AB754">
        <v>0</v>
      </c>
      <c r="AC754">
        <v>0</v>
      </c>
      <c r="AD754">
        <v>0</v>
      </c>
      <c r="AE754">
        <v>1</v>
      </c>
      <c r="AF754">
        <v>0</v>
      </c>
      <c r="AG754">
        <v>0</v>
      </c>
      <c r="AH754" t="s">
        <v>77</v>
      </c>
      <c r="AI754" t="s">
        <v>76</v>
      </c>
    </row>
    <row r="755" spans="1:35">
      <c r="A755" t="s">
        <v>600</v>
      </c>
      <c r="B755" t="s">
        <v>612</v>
      </c>
      <c r="C755" t="s">
        <v>80</v>
      </c>
      <c r="D755" t="s">
        <v>80</v>
      </c>
      <c r="E755" t="s">
        <v>628</v>
      </c>
      <c r="F755" t="s">
        <v>2779</v>
      </c>
      <c r="G755" t="s">
        <v>630</v>
      </c>
      <c r="H755">
        <v>2</v>
      </c>
      <c r="I755" t="s">
        <v>631</v>
      </c>
      <c r="J755" t="s">
        <v>643</v>
      </c>
      <c r="K755" t="s">
        <v>633</v>
      </c>
      <c r="L755" t="s">
        <v>634</v>
      </c>
      <c r="M755" t="s">
        <v>648</v>
      </c>
      <c r="N755" t="s">
        <v>649</v>
      </c>
      <c r="O755" t="s">
        <v>62</v>
      </c>
      <c r="P755" t="s">
        <v>61</v>
      </c>
      <c r="Q755" t="s">
        <v>62</v>
      </c>
      <c r="R755" t="s">
        <v>76</v>
      </c>
      <c r="S755" t="s">
        <v>77</v>
      </c>
      <c r="T755" t="s">
        <v>61</v>
      </c>
      <c r="U755" t="s">
        <v>89</v>
      </c>
      <c r="V755" t="s">
        <v>72</v>
      </c>
      <c r="W755" t="s">
        <v>62</v>
      </c>
      <c r="X755" t="s">
        <v>73</v>
      </c>
      <c r="Y755" t="s">
        <v>3192</v>
      </c>
      <c r="Z755" t="s">
        <v>3299</v>
      </c>
      <c r="AA755">
        <v>1</v>
      </c>
      <c r="AB755">
        <v>0</v>
      </c>
      <c r="AC755">
        <v>0</v>
      </c>
      <c r="AD755">
        <v>0</v>
      </c>
      <c r="AE755">
        <v>1</v>
      </c>
      <c r="AF755">
        <v>0</v>
      </c>
      <c r="AG755">
        <v>0</v>
      </c>
      <c r="AH755" t="s">
        <v>77</v>
      </c>
      <c r="AI755" t="s">
        <v>76</v>
      </c>
    </row>
    <row r="756" spans="1:35">
      <c r="A756" t="s">
        <v>600</v>
      </c>
      <c r="B756" t="s">
        <v>612</v>
      </c>
      <c r="C756" t="s">
        <v>114</v>
      </c>
      <c r="D756" t="s">
        <v>2694</v>
      </c>
      <c r="E756" t="s">
        <v>650</v>
      </c>
      <c r="F756" t="s">
        <v>651</v>
      </c>
      <c r="G756" t="s">
        <v>652</v>
      </c>
      <c r="H756">
        <v>1</v>
      </c>
      <c r="I756" t="s">
        <v>653</v>
      </c>
      <c r="J756" t="s">
        <v>653</v>
      </c>
      <c r="K756" t="s">
        <v>654</v>
      </c>
      <c r="L756" t="s">
        <v>655</v>
      </c>
      <c r="M756" t="s">
        <v>661</v>
      </c>
      <c r="N756" t="s">
        <v>662</v>
      </c>
      <c r="O756" t="s">
        <v>62</v>
      </c>
      <c r="P756" t="s">
        <v>61</v>
      </c>
      <c r="Q756" t="s">
        <v>62</v>
      </c>
      <c r="R756" t="s">
        <v>76</v>
      </c>
      <c r="S756" t="s">
        <v>77</v>
      </c>
      <c r="T756" t="s">
        <v>61</v>
      </c>
      <c r="U756" t="s">
        <v>658</v>
      </c>
      <c r="V756" t="s">
        <v>72</v>
      </c>
      <c r="W756" t="s">
        <v>62</v>
      </c>
      <c r="X756" t="s">
        <v>73</v>
      </c>
      <c r="Y756" t="s">
        <v>3192</v>
      </c>
      <c r="Z756" t="s">
        <v>3442</v>
      </c>
      <c r="AA756">
        <v>1</v>
      </c>
      <c r="AB756">
        <v>0</v>
      </c>
      <c r="AC756">
        <v>0</v>
      </c>
      <c r="AD756">
        <v>0</v>
      </c>
      <c r="AE756">
        <v>1</v>
      </c>
      <c r="AF756">
        <v>0</v>
      </c>
      <c r="AG756">
        <v>0</v>
      </c>
      <c r="AH756" t="s">
        <v>77</v>
      </c>
      <c r="AI756" t="s">
        <v>76</v>
      </c>
    </row>
    <row r="757" spans="1:35">
      <c r="A757" t="s">
        <v>600</v>
      </c>
      <c r="B757" t="s">
        <v>612</v>
      </c>
      <c r="C757" t="s">
        <v>114</v>
      </c>
      <c r="D757" t="s">
        <v>2694</v>
      </c>
      <c r="E757" t="s">
        <v>663</v>
      </c>
      <c r="F757" t="s">
        <v>2782</v>
      </c>
      <c r="G757" t="s">
        <v>665</v>
      </c>
      <c r="H757">
        <v>1</v>
      </c>
      <c r="I757" t="s">
        <v>666</v>
      </c>
      <c r="J757" t="s">
        <v>666</v>
      </c>
      <c r="K757" t="s">
        <v>667</v>
      </c>
      <c r="L757" t="s">
        <v>668</v>
      </c>
      <c r="M757" t="s">
        <v>452</v>
      </c>
      <c r="N757" t="s">
        <v>671</v>
      </c>
      <c r="O757" t="s">
        <v>62</v>
      </c>
      <c r="P757" t="s">
        <v>61</v>
      </c>
      <c r="Q757" t="s">
        <v>62</v>
      </c>
      <c r="R757" t="s">
        <v>76</v>
      </c>
      <c r="S757" t="s">
        <v>77</v>
      </c>
      <c r="T757" t="s">
        <v>61</v>
      </c>
      <c r="U757" t="s">
        <v>89</v>
      </c>
      <c r="V757" t="s">
        <v>72</v>
      </c>
      <c r="W757" t="s">
        <v>62</v>
      </c>
      <c r="X757" t="s">
        <v>73</v>
      </c>
      <c r="Y757" t="s">
        <v>3192</v>
      </c>
      <c r="Z757" t="s">
        <v>3561</v>
      </c>
      <c r="AA757">
        <v>1</v>
      </c>
      <c r="AB757">
        <v>0</v>
      </c>
      <c r="AC757">
        <v>0</v>
      </c>
      <c r="AD757">
        <v>0</v>
      </c>
      <c r="AE757">
        <v>1</v>
      </c>
      <c r="AF757">
        <v>0</v>
      </c>
      <c r="AG757">
        <v>0</v>
      </c>
      <c r="AH757" t="s">
        <v>77</v>
      </c>
      <c r="AI757" t="s">
        <v>76</v>
      </c>
    </row>
    <row r="758" spans="1:35">
      <c r="A758" t="s">
        <v>600</v>
      </c>
      <c r="B758" t="s">
        <v>612</v>
      </c>
      <c r="C758" t="s">
        <v>149</v>
      </c>
      <c r="D758" t="s">
        <v>2704</v>
      </c>
      <c r="E758" t="s">
        <v>672</v>
      </c>
      <c r="F758" t="s">
        <v>673</v>
      </c>
      <c r="G758" t="s">
        <v>674</v>
      </c>
      <c r="H758">
        <v>1</v>
      </c>
      <c r="I758" t="s">
        <v>675</v>
      </c>
      <c r="J758" t="s">
        <v>675</v>
      </c>
      <c r="K758" t="s">
        <v>676</v>
      </c>
      <c r="L758" t="s">
        <v>677</v>
      </c>
      <c r="M758" t="s">
        <v>684</v>
      </c>
      <c r="N758" t="s">
        <v>685</v>
      </c>
      <c r="O758" t="s">
        <v>62</v>
      </c>
      <c r="P758" t="s">
        <v>61</v>
      </c>
      <c r="Q758" t="s">
        <v>62</v>
      </c>
      <c r="R758" t="s">
        <v>76</v>
      </c>
      <c r="S758" t="s">
        <v>77</v>
      </c>
      <c r="T758" t="s">
        <v>61</v>
      </c>
      <c r="U758" t="s">
        <v>89</v>
      </c>
      <c r="V758" t="s">
        <v>72</v>
      </c>
      <c r="W758" t="s">
        <v>62</v>
      </c>
      <c r="X758" t="s">
        <v>73</v>
      </c>
      <c r="Y758" t="s">
        <v>3192</v>
      </c>
      <c r="Z758" t="s">
        <v>3871</v>
      </c>
      <c r="AA758">
        <v>1</v>
      </c>
      <c r="AB758">
        <v>0</v>
      </c>
      <c r="AC758">
        <v>0</v>
      </c>
      <c r="AD758">
        <v>0</v>
      </c>
      <c r="AE758">
        <v>1</v>
      </c>
      <c r="AF758">
        <v>0</v>
      </c>
      <c r="AG758">
        <v>0</v>
      </c>
      <c r="AH758" t="s">
        <v>77</v>
      </c>
      <c r="AI758" t="s">
        <v>76</v>
      </c>
    </row>
    <row r="759" spans="1:35">
      <c r="A759" t="s">
        <v>600</v>
      </c>
      <c r="B759" t="s">
        <v>612</v>
      </c>
      <c r="C759" t="s">
        <v>149</v>
      </c>
      <c r="D759" t="s">
        <v>2704</v>
      </c>
      <c r="E759" t="s">
        <v>686</v>
      </c>
      <c r="F759" t="s">
        <v>687</v>
      </c>
      <c r="G759" t="s">
        <v>688</v>
      </c>
      <c r="H759">
        <v>1</v>
      </c>
      <c r="I759" t="s">
        <v>689</v>
      </c>
      <c r="J759" t="s">
        <v>689</v>
      </c>
      <c r="K759" t="s">
        <v>690</v>
      </c>
      <c r="L759" t="s">
        <v>691</v>
      </c>
      <c r="M759" t="s">
        <v>698</v>
      </c>
      <c r="N759" t="s">
        <v>699</v>
      </c>
      <c r="O759" t="s">
        <v>62</v>
      </c>
      <c r="P759" t="s">
        <v>61</v>
      </c>
      <c r="Q759" t="s">
        <v>62</v>
      </c>
      <c r="R759" t="s">
        <v>76</v>
      </c>
      <c r="S759" t="s">
        <v>77</v>
      </c>
      <c r="T759" t="s">
        <v>61</v>
      </c>
      <c r="U759" t="s">
        <v>89</v>
      </c>
      <c r="V759" t="s">
        <v>72</v>
      </c>
      <c r="W759" t="s">
        <v>62</v>
      </c>
      <c r="X759" t="s">
        <v>73</v>
      </c>
      <c r="Y759" t="s">
        <v>3192</v>
      </c>
      <c r="Z759" t="s">
        <v>3584</v>
      </c>
      <c r="AA759">
        <v>1</v>
      </c>
      <c r="AB759">
        <v>0</v>
      </c>
      <c r="AC759">
        <v>0</v>
      </c>
      <c r="AD759">
        <v>0</v>
      </c>
      <c r="AE759">
        <v>1</v>
      </c>
      <c r="AF759">
        <v>0</v>
      </c>
      <c r="AG759">
        <v>0</v>
      </c>
      <c r="AH759" t="s">
        <v>77</v>
      </c>
      <c r="AI759" t="s">
        <v>76</v>
      </c>
    </row>
    <row r="760" spans="1:35">
      <c r="A760" t="s">
        <v>600</v>
      </c>
      <c r="B760" t="s">
        <v>612</v>
      </c>
      <c r="C760" t="s">
        <v>305</v>
      </c>
      <c r="D760" t="s">
        <v>2709</v>
      </c>
      <c r="E760" t="s">
        <v>700</v>
      </c>
      <c r="F760" t="s">
        <v>2784</v>
      </c>
      <c r="G760" t="s">
        <v>702</v>
      </c>
      <c r="H760">
        <v>1</v>
      </c>
      <c r="I760" t="s">
        <v>703</v>
      </c>
      <c r="J760" t="s">
        <v>703</v>
      </c>
      <c r="K760" t="s">
        <v>4040</v>
      </c>
      <c r="L760" t="s">
        <v>705</v>
      </c>
      <c r="M760" t="s">
        <v>710</v>
      </c>
      <c r="N760" t="s">
        <v>711</v>
      </c>
      <c r="O760" t="s">
        <v>62</v>
      </c>
      <c r="P760" t="s">
        <v>61</v>
      </c>
      <c r="Q760" t="s">
        <v>62</v>
      </c>
      <c r="R760" t="s">
        <v>76</v>
      </c>
      <c r="S760" t="s">
        <v>77</v>
      </c>
      <c r="T760" t="s">
        <v>61</v>
      </c>
      <c r="U760" t="s">
        <v>89</v>
      </c>
      <c r="V760" t="s">
        <v>72</v>
      </c>
      <c r="W760" t="s">
        <v>62</v>
      </c>
      <c r="X760" t="s">
        <v>73</v>
      </c>
      <c r="Y760" t="s">
        <v>3192</v>
      </c>
      <c r="Z760" t="s">
        <v>3602</v>
      </c>
      <c r="AA760">
        <v>1</v>
      </c>
      <c r="AB760">
        <v>0</v>
      </c>
      <c r="AC760">
        <v>0</v>
      </c>
      <c r="AD760">
        <v>0</v>
      </c>
      <c r="AE760">
        <v>1</v>
      </c>
      <c r="AF760">
        <v>0</v>
      </c>
      <c r="AG760">
        <v>0</v>
      </c>
      <c r="AH760" t="s">
        <v>77</v>
      </c>
      <c r="AI760" t="s">
        <v>76</v>
      </c>
    </row>
    <row r="761" spans="1:35">
      <c r="A761" t="s">
        <v>712</v>
      </c>
      <c r="B761" t="s">
        <v>713</v>
      </c>
      <c r="C761" t="s">
        <v>80</v>
      </c>
      <c r="D761" t="s">
        <v>80</v>
      </c>
      <c r="E761" t="s">
        <v>714</v>
      </c>
      <c r="F761" t="s">
        <v>715</v>
      </c>
      <c r="G761" t="s">
        <v>716</v>
      </c>
      <c r="H761">
        <v>1</v>
      </c>
      <c r="I761" t="s">
        <v>717</v>
      </c>
      <c r="J761" t="s">
        <v>717</v>
      </c>
      <c r="K761" t="s">
        <v>718</v>
      </c>
      <c r="L761" t="s">
        <v>719</v>
      </c>
      <c r="M761" t="s">
        <v>727</v>
      </c>
      <c r="N761" t="s">
        <v>728</v>
      </c>
      <c r="O761" t="s">
        <v>62</v>
      </c>
      <c r="P761" t="s">
        <v>61</v>
      </c>
      <c r="Q761" t="s">
        <v>62</v>
      </c>
      <c r="R761" t="s">
        <v>76</v>
      </c>
      <c r="S761" t="s">
        <v>77</v>
      </c>
      <c r="T761" t="s">
        <v>61</v>
      </c>
      <c r="U761" t="s">
        <v>729</v>
      </c>
      <c r="V761" t="s">
        <v>72</v>
      </c>
      <c r="W761" t="s">
        <v>62</v>
      </c>
      <c r="X761" t="s">
        <v>73</v>
      </c>
      <c r="Y761" t="s">
        <v>3192</v>
      </c>
      <c r="Z761" t="s">
        <v>3605</v>
      </c>
      <c r="AA761">
        <v>1</v>
      </c>
      <c r="AB761">
        <v>0</v>
      </c>
      <c r="AC761">
        <v>0</v>
      </c>
      <c r="AD761">
        <v>0</v>
      </c>
      <c r="AE761">
        <v>1</v>
      </c>
      <c r="AF761">
        <v>0</v>
      </c>
      <c r="AG761">
        <v>0</v>
      </c>
      <c r="AH761" t="s">
        <v>77</v>
      </c>
      <c r="AI761" t="s">
        <v>76</v>
      </c>
    </row>
    <row r="762" spans="1:35">
      <c r="A762" t="s">
        <v>712</v>
      </c>
      <c r="B762" t="s">
        <v>713</v>
      </c>
      <c r="C762" t="s">
        <v>149</v>
      </c>
      <c r="D762" t="s">
        <v>2704</v>
      </c>
      <c r="E762" t="s">
        <v>730</v>
      </c>
      <c r="F762" t="s">
        <v>2790</v>
      </c>
      <c r="G762" t="s">
        <v>732</v>
      </c>
      <c r="H762">
        <v>1</v>
      </c>
      <c r="I762" t="s">
        <v>717</v>
      </c>
      <c r="J762" t="s">
        <v>717</v>
      </c>
      <c r="K762" t="s">
        <v>733</v>
      </c>
      <c r="L762" t="s">
        <v>734</v>
      </c>
      <c r="M762" t="s">
        <v>727</v>
      </c>
      <c r="N762" t="s">
        <v>740</v>
      </c>
      <c r="O762" t="s">
        <v>62</v>
      </c>
      <c r="P762" t="s">
        <v>61</v>
      </c>
      <c r="Q762" t="s">
        <v>62</v>
      </c>
      <c r="R762" t="s">
        <v>76</v>
      </c>
      <c r="S762" t="s">
        <v>77</v>
      </c>
      <c r="T762" t="s">
        <v>61</v>
      </c>
      <c r="U762" t="s">
        <v>742</v>
      </c>
      <c r="V762" t="s">
        <v>72</v>
      </c>
      <c r="W762" t="s">
        <v>62</v>
      </c>
      <c r="X762" t="s">
        <v>73</v>
      </c>
      <c r="Y762" t="s">
        <v>3192</v>
      </c>
      <c r="Z762" t="s">
        <v>3650</v>
      </c>
      <c r="AA762">
        <v>1</v>
      </c>
      <c r="AB762">
        <v>0</v>
      </c>
      <c r="AC762">
        <v>0</v>
      </c>
      <c r="AD762">
        <v>0</v>
      </c>
      <c r="AE762">
        <v>1</v>
      </c>
      <c r="AF762">
        <v>0</v>
      </c>
      <c r="AG762">
        <v>0</v>
      </c>
      <c r="AH762" t="s">
        <v>77</v>
      </c>
      <c r="AI762" t="s">
        <v>76</v>
      </c>
    </row>
    <row r="763" spans="1:35">
      <c r="A763" t="s">
        <v>743</v>
      </c>
      <c r="B763" t="s">
        <v>744</v>
      </c>
      <c r="C763" t="s">
        <v>51</v>
      </c>
      <c r="D763" t="s">
        <v>51</v>
      </c>
      <c r="E763" t="s">
        <v>745</v>
      </c>
      <c r="F763" t="s">
        <v>746</v>
      </c>
      <c r="G763" t="s">
        <v>747</v>
      </c>
      <c r="H763">
        <v>1</v>
      </c>
      <c r="I763" t="s">
        <v>748</v>
      </c>
      <c r="J763" t="s">
        <v>748</v>
      </c>
      <c r="K763" t="s">
        <v>749</v>
      </c>
      <c r="L763" t="s">
        <v>750</v>
      </c>
      <c r="M763" t="s">
        <v>452</v>
      </c>
      <c r="N763" t="s">
        <v>753</v>
      </c>
      <c r="O763" t="s">
        <v>62</v>
      </c>
      <c r="P763" t="s">
        <v>61</v>
      </c>
      <c r="Q763" t="s">
        <v>62</v>
      </c>
      <c r="R763" t="s">
        <v>76</v>
      </c>
      <c r="S763" t="s">
        <v>77</v>
      </c>
      <c r="T763" t="s">
        <v>61</v>
      </c>
      <c r="U763" t="s">
        <v>754</v>
      </c>
      <c r="V763" t="s">
        <v>72</v>
      </c>
      <c r="W763" t="s">
        <v>62</v>
      </c>
      <c r="X763" t="s">
        <v>73</v>
      </c>
      <c r="Y763" t="s">
        <v>3192</v>
      </c>
      <c r="Z763" t="s">
        <v>3398</v>
      </c>
      <c r="AA763">
        <v>1</v>
      </c>
      <c r="AB763">
        <v>0</v>
      </c>
      <c r="AC763">
        <v>0</v>
      </c>
      <c r="AD763">
        <v>0</v>
      </c>
      <c r="AE763">
        <v>1</v>
      </c>
      <c r="AF763">
        <v>0</v>
      </c>
      <c r="AG763">
        <v>0</v>
      </c>
      <c r="AH763" t="s">
        <v>77</v>
      </c>
      <c r="AI763" t="s">
        <v>76</v>
      </c>
    </row>
    <row r="764" spans="1:35">
      <c r="A764" t="s">
        <v>743</v>
      </c>
      <c r="B764" t="s">
        <v>744</v>
      </c>
      <c r="C764" t="s">
        <v>51</v>
      </c>
      <c r="D764" t="s">
        <v>51</v>
      </c>
      <c r="E764" t="s">
        <v>755</v>
      </c>
      <c r="F764" t="s">
        <v>756</v>
      </c>
      <c r="G764" t="s">
        <v>757</v>
      </c>
      <c r="H764">
        <v>2</v>
      </c>
      <c r="I764" t="s">
        <v>758</v>
      </c>
      <c r="J764" t="s">
        <v>759</v>
      </c>
      <c r="K764" t="s">
        <v>760</v>
      </c>
      <c r="L764" t="s">
        <v>761</v>
      </c>
      <c r="M764" t="s">
        <v>767</v>
      </c>
      <c r="N764" t="s">
        <v>768</v>
      </c>
      <c r="O764" t="s">
        <v>62</v>
      </c>
      <c r="P764" t="s">
        <v>61</v>
      </c>
      <c r="Q764" t="s">
        <v>62</v>
      </c>
      <c r="R764" t="s">
        <v>76</v>
      </c>
      <c r="S764" t="s">
        <v>77</v>
      </c>
      <c r="T764" t="s">
        <v>61</v>
      </c>
      <c r="U764" t="s">
        <v>764</v>
      </c>
      <c r="V764" t="s">
        <v>72</v>
      </c>
      <c r="W764" t="s">
        <v>62</v>
      </c>
      <c r="X764" t="s">
        <v>73</v>
      </c>
      <c r="Y764" t="s">
        <v>3192</v>
      </c>
      <c r="Z764" t="s">
        <v>3375</v>
      </c>
      <c r="AA764">
        <v>1</v>
      </c>
      <c r="AB764">
        <v>0</v>
      </c>
      <c r="AC764">
        <v>0</v>
      </c>
      <c r="AD764">
        <v>0</v>
      </c>
      <c r="AE764">
        <v>1</v>
      </c>
      <c r="AF764">
        <v>0</v>
      </c>
      <c r="AG764">
        <v>0</v>
      </c>
      <c r="AH764" t="s">
        <v>77</v>
      </c>
      <c r="AI764" t="s">
        <v>76</v>
      </c>
    </row>
    <row r="765" spans="1:35">
      <c r="A765" t="s">
        <v>743</v>
      </c>
      <c r="B765" t="s">
        <v>744</v>
      </c>
      <c r="C765" t="s">
        <v>51</v>
      </c>
      <c r="D765" t="s">
        <v>51</v>
      </c>
      <c r="E765" t="s">
        <v>755</v>
      </c>
      <c r="F765" t="s">
        <v>756</v>
      </c>
      <c r="G765" t="s">
        <v>757</v>
      </c>
      <c r="H765">
        <v>2</v>
      </c>
      <c r="I765" t="s">
        <v>758</v>
      </c>
      <c r="J765" t="s">
        <v>769</v>
      </c>
      <c r="K765" t="s">
        <v>760</v>
      </c>
      <c r="L765" t="s">
        <v>761</v>
      </c>
      <c r="M765" t="s">
        <v>775</v>
      </c>
      <c r="N765" t="s">
        <v>776</v>
      </c>
      <c r="O765" t="s">
        <v>62</v>
      </c>
      <c r="P765" t="s">
        <v>61</v>
      </c>
      <c r="Q765" t="s">
        <v>62</v>
      </c>
      <c r="R765" t="s">
        <v>76</v>
      </c>
      <c r="S765" t="s">
        <v>77</v>
      </c>
      <c r="T765" t="s">
        <v>61</v>
      </c>
      <c r="U765" t="s">
        <v>772</v>
      </c>
      <c r="V765" t="s">
        <v>72</v>
      </c>
      <c r="W765" t="s">
        <v>62</v>
      </c>
      <c r="X765" t="s">
        <v>73</v>
      </c>
      <c r="Y765" t="s">
        <v>3192</v>
      </c>
      <c r="Z765" t="s">
        <v>3374</v>
      </c>
      <c r="AA765">
        <v>1</v>
      </c>
      <c r="AB765">
        <v>0</v>
      </c>
      <c r="AC765">
        <v>0</v>
      </c>
      <c r="AD765">
        <v>0</v>
      </c>
      <c r="AE765">
        <v>1</v>
      </c>
      <c r="AF765">
        <v>0</v>
      </c>
      <c r="AG765">
        <v>0</v>
      </c>
      <c r="AH765" t="s">
        <v>77</v>
      </c>
      <c r="AI765" t="s">
        <v>76</v>
      </c>
    </row>
    <row r="766" spans="1:35">
      <c r="A766" t="s">
        <v>743</v>
      </c>
      <c r="B766" t="s">
        <v>744</v>
      </c>
      <c r="C766" t="s">
        <v>80</v>
      </c>
      <c r="D766" t="s">
        <v>80</v>
      </c>
      <c r="E766" t="s">
        <v>777</v>
      </c>
      <c r="F766" t="s">
        <v>778</v>
      </c>
      <c r="G766" t="s">
        <v>779</v>
      </c>
      <c r="H766">
        <v>2</v>
      </c>
      <c r="I766" t="s">
        <v>780</v>
      </c>
      <c r="J766" t="s">
        <v>781</v>
      </c>
      <c r="K766" t="s">
        <v>782</v>
      </c>
      <c r="L766" t="s">
        <v>783</v>
      </c>
      <c r="M766" t="s">
        <v>684</v>
      </c>
      <c r="N766" t="s">
        <v>787</v>
      </c>
      <c r="O766" t="s">
        <v>62</v>
      </c>
      <c r="P766" t="s">
        <v>61</v>
      </c>
      <c r="Q766" t="s">
        <v>62</v>
      </c>
      <c r="R766" t="s">
        <v>76</v>
      </c>
      <c r="S766" t="s">
        <v>77</v>
      </c>
      <c r="T766" t="s">
        <v>61</v>
      </c>
      <c r="U766" t="s">
        <v>785</v>
      </c>
      <c r="V766" t="s">
        <v>72</v>
      </c>
      <c r="W766" t="s">
        <v>62</v>
      </c>
      <c r="X766" t="s">
        <v>73</v>
      </c>
      <c r="Y766" t="s">
        <v>3192</v>
      </c>
      <c r="Z766" t="s">
        <v>3945</v>
      </c>
      <c r="AA766">
        <v>1</v>
      </c>
      <c r="AB766">
        <v>0</v>
      </c>
      <c r="AC766">
        <v>0</v>
      </c>
      <c r="AD766">
        <v>0</v>
      </c>
      <c r="AE766">
        <v>1</v>
      </c>
      <c r="AF766">
        <v>0</v>
      </c>
      <c r="AG766">
        <v>0</v>
      </c>
      <c r="AH766" t="s">
        <v>77</v>
      </c>
      <c r="AI766" t="s">
        <v>76</v>
      </c>
    </row>
    <row r="767" spans="1:35">
      <c r="A767" t="s">
        <v>743</v>
      </c>
      <c r="B767" t="s">
        <v>744</v>
      </c>
      <c r="C767" t="s">
        <v>80</v>
      </c>
      <c r="D767" t="s">
        <v>80</v>
      </c>
      <c r="E767" t="s">
        <v>777</v>
      </c>
      <c r="F767" t="s">
        <v>778</v>
      </c>
      <c r="G767" t="s">
        <v>779</v>
      </c>
      <c r="H767">
        <v>2</v>
      </c>
      <c r="I767" t="s">
        <v>780</v>
      </c>
      <c r="J767" t="s">
        <v>759</v>
      </c>
      <c r="K767" t="s">
        <v>782</v>
      </c>
      <c r="L767" t="s">
        <v>783</v>
      </c>
      <c r="M767" t="s">
        <v>767</v>
      </c>
      <c r="N767" t="s">
        <v>792</v>
      </c>
      <c r="O767" t="s">
        <v>62</v>
      </c>
      <c r="P767" t="s">
        <v>61</v>
      </c>
      <c r="Q767" t="s">
        <v>62</v>
      </c>
      <c r="R767" t="s">
        <v>76</v>
      </c>
      <c r="S767" t="s">
        <v>77</v>
      </c>
      <c r="T767" t="s">
        <v>61</v>
      </c>
      <c r="U767" t="s">
        <v>785</v>
      </c>
      <c r="V767" t="s">
        <v>72</v>
      </c>
      <c r="W767" t="s">
        <v>62</v>
      </c>
      <c r="X767" t="s">
        <v>73</v>
      </c>
      <c r="Y767" t="s">
        <v>3192</v>
      </c>
      <c r="Z767" t="s">
        <v>3946</v>
      </c>
      <c r="AA767">
        <v>1</v>
      </c>
      <c r="AB767">
        <v>0</v>
      </c>
      <c r="AC767">
        <v>0</v>
      </c>
      <c r="AD767">
        <v>0</v>
      </c>
      <c r="AE767">
        <v>1</v>
      </c>
      <c r="AF767">
        <v>0</v>
      </c>
      <c r="AG767">
        <v>0</v>
      </c>
      <c r="AH767" t="s">
        <v>77</v>
      </c>
      <c r="AI767" t="s">
        <v>76</v>
      </c>
    </row>
    <row r="768" spans="1:35">
      <c r="A768" t="s">
        <v>743</v>
      </c>
      <c r="B768" t="s">
        <v>744</v>
      </c>
      <c r="C768" t="s">
        <v>114</v>
      </c>
      <c r="D768" t="s">
        <v>2694</v>
      </c>
      <c r="E768" t="s">
        <v>793</v>
      </c>
      <c r="F768" t="s">
        <v>2797</v>
      </c>
      <c r="G768" t="s">
        <v>795</v>
      </c>
      <c r="H768">
        <v>1</v>
      </c>
      <c r="I768" t="s">
        <v>796</v>
      </c>
      <c r="J768" t="s">
        <v>796</v>
      </c>
      <c r="K768" t="s">
        <v>2798</v>
      </c>
      <c r="L768" t="s">
        <v>798</v>
      </c>
      <c r="M768" t="s">
        <v>684</v>
      </c>
      <c r="N768" t="s">
        <v>802</v>
      </c>
      <c r="O768" t="s">
        <v>62</v>
      </c>
      <c r="P768" t="s">
        <v>61</v>
      </c>
      <c r="Q768" t="s">
        <v>62</v>
      </c>
      <c r="R768" t="s">
        <v>76</v>
      </c>
      <c r="S768" t="s">
        <v>77</v>
      </c>
      <c r="T768" t="s">
        <v>61</v>
      </c>
      <c r="U768" t="s">
        <v>4041</v>
      </c>
      <c r="V768" t="s">
        <v>72</v>
      </c>
      <c r="W768" t="s">
        <v>62</v>
      </c>
      <c r="X768" t="s">
        <v>73</v>
      </c>
      <c r="Y768" t="s">
        <v>3192</v>
      </c>
      <c r="Z768" t="s">
        <v>3386</v>
      </c>
      <c r="AA768">
        <v>1</v>
      </c>
      <c r="AB768">
        <v>0</v>
      </c>
      <c r="AC768">
        <v>0</v>
      </c>
      <c r="AD768">
        <v>0</v>
      </c>
      <c r="AE768">
        <v>1</v>
      </c>
      <c r="AF768">
        <v>0</v>
      </c>
      <c r="AG768">
        <v>0</v>
      </c>
      <c r="AH768" t="s">
        <v>77</v>
      </c>
      <c r="AI768" t="s">
        <v>76</v>
      </c>
    </row>
    <row r="769" spans="1:35">
      <c r="A769" t="s">
        <v>743</v>
      </c>
      <c r="B769" t="s">
        <v>744</v>
      </c>
      <c r="C769" t="s">
        <v>149</v>
      </c>
      <c r="D769" t="s">
        <v>2704</v>
      </c>
      <c r="E769" t="s">
        <v>803</v>
      </c>
      <c r="F769" t="s">
        <v>804</v>
      </c>
      <c r="G769">
        <v>5577479</v>
      </c>
      <c r="H769">
        <v>2</v>
      </c>
      <c r="I769" t="s">
        <v>4042</v>
      </c>
      <c r="J769" t="s">
        <v>806</v>
      </c>
      <c r="K769" t="s">
        <v>807</v>
      </c>
      <c r="L769" t="s">
        <v>808</v>
      </c>
      <c r="M769" t="s">
        <v>817</v>
      </c>
      <c r="N769" t="s">
        <v>818</v>
      </c>
      <c r="O769" t="s">
        <v>61</v>
      </c>
      <c r="P769" t="s">
        <v>61</v>
      </c>
      <c r="Q769" t="s">
        <v>62</v>
      </c>
      <c r="R769" t="s">
        <v>2417</v>
      </c>
      <c r="S769" t="s">
        <v>64</v>
      </c>
      <c r="T769" t="s">
        <v>62</v>
      </c>
      <c r="U769" t="s">
        <v>820</v>
      </c>
      <c r="V769" t="s">
        <v>66</v>
      </c>
      <c r="W769" t="s">
        <v>61</v>
      </c>
      <c r="X769" t="s">
        <v>821</v>
      </c>
      <c r="Y769" t="s">
        <v>3192</v>
      </c>
      <c r="Z769" t="s">
        <v>3475</v>
      </c>
      <c r="AA769">
        <v>0</v>
      </c>
      <c r="AB769">
        <v>0</v>
      </c>
      <c r="AC769">
        <v>1</v>
      </c>
      <c r="AD769">
        <v>0</v>
      </c>
      <c r="AE769">
        <v>1</v>
      </c>
      <c r="AF769">
        <v>0</v>
      </c>
      <c r="AG769">
        <v>1</v>
      </c>
      <c r="AH769" t="s">
        <v>64</v>
      </c>
      <c r="AI769" t="s">
        <v>2417</v>
      </c>
    </row>
    <row r="770" spans="1:35">
      <c r="A770" t="s">
        <v>743</v>
      </c>
      <c r="B770" t="s">
        <v>744</v>
      </c>
      <c r="C770" t="s">
        <v>149</v>
      </c>
      <c r="D770" t="s">
        <v>2704</v>
      </c>
      <c r="E770" t="s">
        <v>803</v>
      </c>
      <c r="F770" t="s">
        <v>804</v>
      </c>
      <c r="G770">
        <v>5577479</v>
      </c>
      <c r="H770">
        <v>2</v>
      </c>
      <c r="I770" t="s">
        <v>4042</v>
      </c>
      <c r="J770" t="s">
        <v>806</v>
      </c>
      <c r="K770" t="s">
        <v>807</v>
      </c>
      <c r="L770" t="s">
        <v>808</v>
      </c>
      <c r="M770" t="s">
        <v>817</v>
      </c>
      <c r="N770" t="s">
        <v>818</v>
      </c>
      <c r="O770" t="s">
        <v>61</v>
      </c>
      <c r="P770" t="s">
        <v>61</v>
      </c>
      <c r="Q770" t="s">
        <v>62</v>
      </c>
      <c r="R770" t="s">
        <v>4133</v>
      </c>
      <c r="S770" t="s">
        <v>64</v>
      </c>
      <c r="T770" t="s">
        <v>62</v>
      </c>
      <c r="U770" t="s">
        <v>820</v>
      </c>
      <c r="V770" t="s">
        <v>66</v>
      </c>
      <c r="W770" t="s">
        <v>61</v>
      </c>
      <c r="X770" t="s">
        <v>821</v>
      </c>
      <c r="Y770" t="s">
        <v>3192</v>
      </c>
      <c r="Z770" t="s">
        <v>3475</v>
      </c>
      <c r="AA770">
        <v>0</v>
      </c>
      <c r="AB770">
        <v>0</v>
      </c>
      <c r="AC770">
        <v>1</v>
      </c>
      <c r="AD770">
        <v>0</v>
      </c>
      <c r="AE770">
        <v>1</v>
      </c>
      <c r="AF770">
        <v>0</v>
      </c>
      <c r="AG770">
        <v>1</v>
      </c>
      <c r="AH770" t="s">
        <v>64</v>
      </c>
      <c r="AI770" t="s">
        <v>4119</v>
      </c>
    </row>
    <row r="771" spans="1:35">
      <c r="A771" t="s">
        <v>743</v>
      </c>
      <c r="B771" t="s">
        <v>744</v>
      </c>
      <c r="C771" t="s">
        <v>149</v>
      </c>
      <c r="D771" t="s">
        <v>2704</v>
      </c>
      <c r="E771" t="s">
        <v>803</v>
      </c>
      <c r="F771" t="s">
        <v>804</v>
      </c>
      <c r="G771">
        <v>5577479</v>
      </c>
      <c r="H771">
        <v>2</v>
      </c>
      <c r="I771" t="s">
        <v>4042</v>
      </c>
      <c r="J771" t="s">
        <v>806</v>
      </c>
      <c r="K771" t="s">
        <v>807</v>
      </c>
      <c r="L771" t="s">
        <v>808</v>
      </c>
      <c r="M771" t="s">
        <v>817</v>
      </c>
      <c r="N771" t="s">
        <v>818</v>
      </c>
      <c r="O771" t="s">
        <v>61</v>
      </c>
      <c r="P771" t="s">
        <v>61</v>
      </c>
      <c r="Q771" t="s">
        <v>62</v>
      </c>
      <c r="R771" t="s">
        <v>4138</v>
      </c>
      <c r="S771" t="s">
        <v>64</v>
      </c>
      <c r="T771" t="s">
        <v>62</v>
      </c>
      <c r="U771" t="s">
        <v>820</v>
      </c>
      <c r="V771" t="s">
        <v>66</v>
      </c>
      <c r="W771" t="s">
        <v>61</v>
      </c>
      <c r="X771" t="s">
        <v>821</v>
      </c>
      <c r="Y771" t="s">
        <v>3192</v>
      </c>
      <c r="Z771" t="s">
        <v>3475</v>
      </c>
      <c r="AA771">
        <v>0</v>
      </c>
      <c r="AB771">
        <v>0</v>
      </c>
      <c r="AC771">
        <v>1</v>
      </c>
      <c r="AD771">
        <v>0</v>
      </c>
      <c r="AE771">
        <v>1</v>
      </c>
      <c r="AF771">
        <v>0</v>
      </c>
      <c r="AG771">
        <v>1</v>
      </c>
      <c r="AH771" t="s">
        <v>64</v>
      </c>
      <c r="AI771" t="s">
        <v>4122</v>
      </c>
    </row>
    <row r="772" spans="1:35">
      <c r="A772" t="s">
        <v>743</v>
      </c>
      <c r="B772" t="s">
        <v>744</v>
      </c>
      <c r="C772" t="s">
        <v>149</v>
      </c>
      <c r="D772" t="s">
        <v>2704</v>
      </c>
      <c r="E772" t="s">
        <v>803</v>
      </c>
      <c r="F772" t="s">
        <v>804</v>
      </c>
      <c r="G772">
        <v>5577479</v>
      </c>
      <c r="H772">
        <v>2</v>
      </c>
      <c r="I772" t="s">
        <v>4042</v>
      </c>
      <c r="J772" t="s">
        <v>806</v>
      </c>
      <c r="K772" t="s">
        <v>807</v>
      </c>
      <c r="L772" t="s">
        <v>808</v>
      </c>
      <c r="M772" t="s">
        <v>817</v>
      </c>
      <c r="N772" t="s">
        <v>818</v>
      </c>
      <c r="O772" t="s">
        <v>61</v>
      </c>
      <c r="P772" t="s">
        <v>61</v>
      </c>
      <c r="Q772" t="s">
        <v>62</v>
      </c>
      <c r="R772" t="s">
        <v>4137</v>
      </c>
      <c r="S772" t="s">
        <v>64</v>
      </c>
      <c r="T772" t="s">
        <v>62</v>
      </c>
      <c r="U772" t="s">
        <v>820</v>
      </c>
      <c r="V772" t="s">
        <v>66</v>
      </c>
      <c r="W772" t="s">
        <v>61</v>
      </c>
      <c r="X772" t="s">
        <v>821</v>
      </c>
      <c r="Y772" t="s">
        <v>3192</v>
      </c>
      <c r="Z772" t="s">
        <v>3475</v>
      </c>
      <c r="AA772">
        <v>0</v>
      </c>
      <c r="AB772">
        <v>0</v>
      </c>
      <c r="AC772">
        <v>1</v>
      </c>
      <c r="AD772">
        <v>0</v>
      </c>
      <c r="AE772">
        <v>1</v>
      </c>
      <c r="AF772">
        <v>0</v>
      </c>
      <c r="AG772">
        <v>1</v>
      </c>
      <c r="AH772" t="s">
        <v>64</v>
      </c>
      <c r="AI772" t="s">
        <v>4022</v>
      </c>
    </row>
    <row r="773" spans="1:35">
      <c r="A773" t="s">
        <v>743</v>
      </c>
      <c r="B773" t="s">
        <v>744</v>
      </c>
      <c r="C773" t="s">
        <v>149</v>
      </c>
      <c r="D773" t="s">
        <v>2704</v>
      </c>
      <c r="E773" t="s">
        <v>803</v>
      </c>
      <c r="F773" t="s">
        <v>804</v>
      </c>
      <c r="G773">
        <v>5577479</v>
      </c>
      <c r="H773">
        <v>2</v>
      </c>
      <c r="I773" t="s">
        <v>4042</v>
      </c>
      <c r="J773" t="s">
        <v>806</v>
      </c>
      <c r="K773" t="s">
        <v>807</v>
      </c>
      <c r="L773" t="s">
        <v>808</v>
      </c>
      <c r="M773" t="s">
        <v>817</v>
      </c>
      <c r="N773" t="s">
        <v>818</v>
      </c>
      <c r="O773" t="s">
        <v>61</v>
      </c>
      <c r="P773" t="s">
        <v>61</v>
      </c>
      <c r="Q773" t="s">
        <v>62</v>
      </c>
      <c r="R773" t="s">
        <v>4141</v>
      </c>
      <c r="S773" t="s">
        <v>64</v>
      </c>
      <c r="T773" t="s">
        <v>62</v>
      </c>
      <c r="U773" t="s">
        <v>820</v>
      </c>
      <c r="V773" t="s">
        <v>66</v>
      </c>
      <c r="W773" t="s">
        <v>61</v>
      </c>
      <c r="X773" t="s">
        <v>821</v>
      </c>
      <c r="Y773" t="s">
        <v>3192</v>
      </c>
      <c r="Z773" t="s">
        <v>3475</v>
      </c>
      <c r="AA773">
        <v>0</v>
      </c>
      <c r="AB773">
        <v>0</v>
      </c>
      <c r="AC773">
        <v>1</v>
      </c>
      <c r="AD773">
        <v>0</v>
      </c>
      <c r="AE773">
        <v>1</v>
      </c>
      <c r="AF773">
        <v>0</v>
      </c>
      <c r="AG773">
        <v>1</v>
      </c>
      <c r="AH773" t="s">
        <v>64</v>
      </c>
      <c r="AI773" t="s">
        <v>4124</v>
      </c>
    </row>
    <row r="774" spans="1:35">
      <c r="A774" t="s">
        <v>743</v>
      </c>
      <c r="B774" t="s">
        <v>744</v>
      </c>
      <c r="C774" t="s">
        <v>149</v>
      </c>
      <c r="D774" t="s">
        <v>2704</v>
      </c>
      <c r="E774" t="s">
        <v>803</v>
      </c>
      <c r="F774" t="s">
        <v>804</v>
      </c>
      <c r="G774">
        <v>5577479</v>
      </c>
      <c r="H774">
        <v>2</v>
      </c>
      <c r="I774" t="s">
        <v>4042</v>
      </c>
      <c r="J774" t="s">
        <v>806</v>
      </c>
      <c r="K774" t="s">
        <v>807</v>
      </c>
      <c r="L774" t="s">
        <v>808</v>
      </c>
      <c r="M774" t="s">
        <v>817</v>
      </c>
      <c r="N774" t="s">
        <v>818</v>
      </c>
      <c r="O774" t="s">
        <v>61</v>
      </c>
      <c r="P774" t="s">
        <v>61</v>
      </c>
      <c r="Q774" t="s">
        <v>62</v>
      </c>
      <c r="R774" t="s">
        <v>4134</v>
      </c>
      <c r="S774" t="s">
        <v>64</v>
      </c>
      <c r="T774" t="s">
        <v>62</v>
      </c>
      <c r="U774" t="s">
        <v>820</v>
      </c>
      <c r="V774" t="s">
        <v>66</v>
      </c>
      <c r="W774" t="s">
        <v>61</v>
      </c>
      <c r="X774" t="s">
        <v>821</v>
      </c>
      <c r="Y774" t="s">
        <v>3192</v>
      </c>
      <c r="Z774" t="s">
        <v>3475</v>
      </c>
      <c r="AA774">
        <v>0</v>
      </c>
      <c r="AB774">
        <v>0</v>
      </c>
      <c r="AC774">
        <v>1</v>
      </c>
      <c r="AD774">
        <v>0</v>
      </c>
      <c r="AE774">
        <v>1</v>
      </c>
      <c r="AF774">
        <v>0</v>
      </c>
      <c r="AG774">
        <v>1</v>
      </c>
      <c r="AH774" t="s">
        <v>64</v>
      </c>
      <c r="AI774" t="s">
        <v>4120</v>
      </c>
    </row>
    <row r="775" spans="1:35">
      <c r="A775" t="s">
        <v>743</v>
      </c>
      <c r="B775" t="s">
        <v>744</v>
      </c>
      <c r="C775" t="s">
        <v>149</v>
      </c>
      <c r="D775" t="s">
        <v>2704</v>
      </c>
      <c r="E775" t="s">
        <v>803</v>
      </c>
      <c r="F775" t="s">
        <v>804</v>
      </c>
      <c r="G775">
        <v>5577479</v>
      </c>
      <c r="H775">
        <v>2</v>
      </c>
      <c r="I775" t="s">
        <v>4042</v>
      </c>
      <c r="J775" t="s">
        <v>822</v>
      </c>
      <c r="K775" t="s">
        <v>807</v>
      </c>
      <c r="L775" t="s">
        <v>808</v>
      </c>
      <c r="M775" t="s">
        <v>831</v>
      </c>
      <c r="N775" t="s">
        <v>832</v>
      </c>
      <c r="O775" t="s">
        <v>61</v>
      </c>
      <c r="P775" t="s">
        <v>61</v>
      </c>
      <c r="Q775" t="s">
        <v>62</v>
      </c>
      <c r="R775" t="s">
        <v>76</v>
      </c>
      <c r="S775" t="s">
        <v>77</v>
      </c>
      <c r="T775" t="s">
        <v>62</v>
      </c>
      <c r="U775" t="s">
        <v>834</v>
      </c>
      <c r="V775" t="s">
        <v>66</v>
      </c>
      <c r="W775" t="s">
        <v>62</v>
      </c>
      <c r="X775" t="s">
        <v>73</v>
      </c>
      <c r="Y775" t="s">
        <v>3192</v>
      </c>
      <c r="Z775" t="s">
        <v>3477</v>
      </c>
      <c r="AA775">
        <v>0</v>
      </c>
      <c r="AB775">
        <v>0</v>
      </c>
      <c r="AC775">
        <v>1</v>
      </c>
      <c r="AD775">
        <v>0</v>
      </c>
      <c r="AE775">
        <v>1</v>
      </c>
      <c r="AF775">
        <v>0</v>
      </c>
      <c r="AG775">
        <v>0</v>
      </c>
      <c r="AH775" t="s">
        <v>77</v>
      </c>
      <c r="AI775" t="s">
        <v>76</v>
      </c>
    </row>
    <row r="776" spans="1:35">
      <c r="A776" t="s">
        <v>743</v>
      </c>
      <c r="B776" t="s">
        <v>744</v>
      </c>
      <c r="C776" t="s">
        <v>149</v>
      </c>
      <c r="D776" t="s">
        <v>2704</v>
      </c>
      <c r="E776" t="s">
        <v>803</v>
      </c>
      <c r="F776" t="s">
        <v>804</v>
      </c>
      <c r="G776">
        <v>5577479</v>
      </c>
      <c r="H776">
        <v>2</v>
      </c>
      <c r="I776" t="s">
        <v>4042</v>
      </c>
      <c r="J776" t="s">
        <v>822</v>
      </c>
      <c r="K776" t="s">
        <v>807</v>
      </c>
      <c r="L776" t="s">
        <v>808</v>
      </c>
      <c r="M776" t="s">
        <v>831</v>
      </c>
      <c r="N776" t="s">
        <v>832</v>
      </c>
      <c r="O776" t="s">
        <v>61</v>
      </c>
      <c r="P776" t="s">
        <v>61</v>
      </c>
      <c r="Q776" t="s">
        <v>62</v>
      </c>
      <c r="R776" t="s">
        <v>4136</v>
      </c>
      <c r="S776" t="s">
        <v>77</v>
      </c>
      <c r="T776" t="s">
        <v>62</v>
      </c>
      <c r="U776" t="s">
        <v>834</v>
      </c>
      <c r="V776" t="s">
        <v>66</v>
      </c>
      <c r="W776" t="s">
        <v>62</v>
      </c>
      <c r="X776" t="s">
        <v>73</v>
      </c>
      <c r="Y776" t="s">
        <v>3192</v>
      </c>
      <c r="Z776" t="s">
        <v>3477</v>
      </c>
      <c r="AA776">
        <v>0</v>
      </c>
      <c r="AB776">
        <v>0</v>
      </c>
      <c r="AC776">
        <v>1</v>
      </c>
      <c r="AD776">
        <v>0</v>
      </c>
      <c r="AE776">
        <v>1</v>
      </c>
      <c r="AF776">
        <v>0</v>
      </c>
      <c r="AG776">
        <v>0</v>
      </c>
      <c r="AH776" t="s">
        <v>77</v>
      </c>
      <c r="AI776" t="s">
        <v>2417</v>
      </c>
    </row>
    <row r="777" spans="1:35">
      <c r="A777" t="s">
        <v>743</v>
      </c>
      <c r="B777" t="s">
        <v>744</v>
      </c>
      <c r="C777" t="s">
        <v>149</v>
      </c>
      <c r="D777" t="s">
        <v>2704</v>
      </c>
      <c r="E777" t="s">
        <v>803</v>
      </c>
      <c r="F777" t="s">
        <v>804</v>
      </c>
      <c r="G777">
        <v>5577479</v>
      </c>
      <c r="H777">
        <v>2</v>
      </c>
      <c r="I777" t="s">
        <v>4042</v>
      </c>
      <c r="J777" t="s">
        <v>822</v>
      </c>
      <c r="K777" t="s">
        <v>807</v>
      </c>
      <c r="L777" t="s">
        <v>808</v>
      </c>
      <c r="M777" t="s">
        <v>831</v>
      </c>
      <c r="N777" t="s">
        <v>832</v>
      </c>
      <c r="O777" t="s">
        <v>61</v>
      </c>
      <c r="P777" t="s">
        <v>61</v>
      </c>
      <c r="Q777" t="s">
        <v>62</v>
      </c>
      <c r="R777" t="s">
        <v>4134</v>
      </c>
      <c r="S777" t="s">
        <v>77</v>
      </c>
      <c r="T777" t="s">
        <v>62</v>
      </c>
      <c r="U777" t="s">
        <v>834</v>
      </c>
      <c r="V777" t="s">
        <v>66</v>
      </c>
      <c r="W777" t="s">
        <v>62</v>
      </c>
      <c r="X777" t="s">
        <v>73</v>
      </c>
      <c r="Y777" t="s">
        <v>3192</v>
      </c>
      <c r="Z777" t="s">
        <v>3477</v>
      </c>
      <c r="AA777">
        <v>0</v>
      </c>
      <c r="AB777">
        <v>0</v>
      </c>
      <c r="AC777">
        <v>1</v>
      </c>
      <c r="AD777">
        <v>0</v>
      </c>
      <c r="AE777">
        <v>1</v>
      </c>
      <c r="AF777">
        <v>0</v>
      </c>
      <c r="AG777">
        <v>0</v>
      </c>
      <c r="AH777" t="s">
        <v>77</v>
      </c>
      <c r="AI777" t="s">
        <v>4120</v>
      </c>
    </row>
    <row r="778" spans="1:35">
      <c r="A778" t="s">
        <v>743</v>
      </c>
      <c r="B778" t="s">
        <v>744</v>
      </c>
      <c r="C778" t="s">
        <v>305</v>
      </c>
      <c r="D778" t="s">
        <v>2709</v>
      </c>
      <c r="E778" t="s">
        <v>851</v>
      </c>
      <c r="F778">
        <v>1577601</v>
      </c>
      <c r="G778" t="s">
        <v>852</v>
      </c>
      <c r="H778">
        <v>1</v>
      </c>
      <c r="I778" t="s">
        <v>853</v>
      </c>
      <c r="J778" t="s">
        <v>853</v>
      </c>
      <c r="K778" t="s">
        <v>854</v>
      </c>
      <c r="L778" t="s">
        <v>855</v>
      </c>
      <c r="M778" t="s">
        <v>235</v>
      </c>
      <c r="N778" t="s">
        <v>858</v>
      </c>
      <c r="O778" t="s">
        <v>62</v>
      </c>
      <c r="P778" t="s">
        <v>61</v>
      </c>
      <c r="Q778" t="s">
        <v>62</v>
      </c>
      <c r="R778" t="s">
        <v>76</v>
      </c>
      <c r="S778" t="s">
        <v>77</v>
      </c>
      <c r="T778" t="s">
        <v>61</v>
      </c>
      <c r="U778" t="s">
        <v>89</v>
      </c>
      <c r="V778" t="s">
        <v>72</v>
      </c>
      <c r="W778" t="s">
        <v>62</v>
      </c>
      <c r="X778" t="s">
        <v>73</v>
      </c>
      <c r="Y778" t="s">
        <v>3192</v>
      </c>
      <c r="Z778" t="s">
        <v>3350</v>
      </c>
      <c r="AA778">
        <v>1</v>
      </c>
      <c r="AB778">
        <v>0</v>
      </c>
      <c r="AC778">
        <v>0</v>
      </c>
      <c r="AD778">
        <v>0</v>
      </c>
      <c r="AE778">
        <v>1</v>
      </c>
      <c r="AF778">
        <v>0</v>
      </c>
      <c r="AG778">
        <v>0</v>
      </c>
      <c r="AH778" t="s">
        <v>77</v>
      </c>
      <c r="AI778" t="s">
        <v>76</v>
      </c>
    </row>
    <row r="779" spans="1:35">
      <c r="A779" t="s">
        <v>743</v>
      </c>
      <c r="B779" t="s">
        <v>744</v>
      </c>
      <c r="C779" t="s">
        <v>305</v>
      </c>
      <c r="D779" t="s">
        <v>2709</v>
      </c>
      <c r="E779" t="s">
        <v>859</v>
      </c>
      <c r="F779" t="s">
        <v>860</v>
      </c>
      <c r="G779" t="s">
        <v>861</v>
      </c>
      <c r="H779">
        <v>1</v>
      </c>
      <c r="I779" t="s">
        <v>862</v>
      </c>
      <c r="J779" t="s">
        <v>862</v>
      </c>
      <c r="K779" t="s">
        <v>863</v>
      </c>
      <c r="L779" t="s">
        <v>864</v>
      </c>
      <c r="M779" t="s">
        <v>235</v>
      </c>
      <c r="N779" t="s">
        <v>867</v>
      </c>
      <c r="O779" t="s">
        <v>62</v>
      </c>
      <c r="P779" t="s">
        <v>61</v>
      </c>
      <c r="Q779" t="s">
        <v>62</v>
      </c>
      <c r="R779" t="s">
        <v>76</v>
      </c>
      <c r="S779" t="s">
        <v>77</v>
      </c>
      <c r="T779" t="s">
        <v>61</v>
      </c>
      <c r="U779" t="s">
        <v>869</v>
      </c>
      <c r="V779" t="s">
        <v>72</v>
      </c>
      <c r="W779" t="s">
        <v>62</v>
      </c>
      <c r="X779" t="s">
        <v>73</v>
      </c>
      <c r="Y779" t="s">
        <v>3192</v>
      </c>
      <c r="Z779" t="s">
        <v>3457</v>
      </c>
      <c r="AA779">
        <v>1</v>
      </c>
      <c r="AB779">
        <v>0</v>
      </c>
      <c r="AC779">
        <v>0</v>
      </c>
      <c r="AD779">
        <v>0</v>
      </c>
      <c r="AE779">
        <v>1</v>
      </c>
      <c r="AF779">
        <v>0</v>
      </c>
      <c r="AG779">
        <v>0</v>
      </c>
      <c r="AH779" t="s">
        <v>77</v>
      </c>
      <c r="AI779" t="s">
        <v>76</v>
      </c>
    </row>
    <row r="780" spans="1:35">
      <c r="A780" t="s">
        <v>870</v>
      </c>
      <c r="B780" t="s">
        <v>871</v>
      </c>
      <c r="C780" t="s">
        <v>114</v>
      </c>
      <c r="D780" t="s">
        <v>2694</v>
      </c>
      <c r="E780" t="s">
        <v>872</v>
      </c>
      <c r="F780" t="s">
        <v>2806</v>
      </c>
      <c r="G780" t="s">
        <v>874</v>
      </c>
      <c r="H780">
        <v>2</v>
      </c>
      <c r="I780" t="s">
        <v>875</v>
      </c>
      <c r="J780" t="s">
        <v>876</v>
      </c>
      <c r="K780" t="s">
        <v>877</v>
      </c>
      <c r="L780" t="s">
        <v>878</v>
      </c>
      <c r="M780" t="s">
        <v>887</v>
      </c>
      <c r="N780" t="s">
        <v>888</v>
      </c>
      <c r="O780" t="s">
        <v>61</v>
      </c>
      <c r="P780" t="s">
        <v>61</v>
      </c>
      <c r="Q780" t="s">
        <v>62</v>
      </c>
      <c r="R780" t="s">
        <v>76</v>
      </c>
      <c r="S780" t="s">
        <v>64</v>
      </c>
      <c r="T780" t="s">
        <v>62</v>
      </c>
      <c r="U780" t="s">
        <v>4073</v>
      </c>
      <c r="V780" t="s">
        <v>66</v>
      </c>
      <c r="W780" t="s">
        <v>61</v>
      </c>
      <c r="X780" t="s">
        <v>891</v>
      </c>
      <c r="Y780" t="s">
        <v>3192</v>
      </c>
      <c r="Z780" t="s">
        <v>3745</v>
      </c>
      <c r="AA780">
        <v>0</v>
      </c>
      <c r="AB780">
        <v>0</v>
      </c>
      <c r="AC780">
        <v>1</v>
      </c>
      <c r="AD780">
        <v>0</v>
      </c>
      <c r="AE780">
        <v>1</v>
      </c>
      <c r="AF780">
        <v>0</v>
      </c>
      <c r="AG780">
        <v>1</v>
      </c>
      <c r="AH780" t="s">
        <v>64</v>
      </c>
      <c r="AI780" t="s">
        <v>76</v>
      </c>
    </row>
    <row r="781" spans="1:35">
      <c r="A781" t="s">
        <v>870</v>
      </c>
      <c r="B781" t="s">
        <v>871</v>
      </c>
      <c r="C781" t="s">
        <v>114</v>
      </c>
      <c r="D781" t="s">
        <v>2694</v>
      </c>
      <c r="E781" t="s">
        <v>872</v>
      </c>
      <c r="F781" t="s">
        <v>2806</v>
      </c>
      <c r="G781" t="s">
        <v>874</v>
      </c>
      <c r="H781">
        <v>2</v>
      </c>
      <c r="I781" t="s">
        <v>875</v>
      </c>
      <c r="J781" t="s">
        <v>876</v>
      </c>
      <c r="K781" t="s">
        <v>877</v>
      </c>
      <c r="L781" t="s">
        <v>878</v>
      </c>
      <c r="M781" t="s">
        <v>887</v>
      </c>
      <c r="N781" t="s">
        <v>888</v>
      </c>
      <c r="O781" t="s">
        <v>61</v>
      </c>
      <c r="P781" t="s">
        <v>61</v>
      </c>
      <c r="Q781" t="s">
        <v>62</v>
      </c>
      <c r="R781" t="s">
        <v>4142</v>
      </c>
      <c r="S781" t="s">
        <v>64</v>
      </c>
      <c r="T781" t="s">
        <v>62</v>
      </c>
      <c r="U781" t="s">
        <v>4073</v>
      </c>
      <c r="V781" t="s">
        <v>66</v>
      </c>
      <c r="W781" t="s">
        <v>61</v>
      </c>
      <c r="X781" t="s">
        <v>891</v>
      </c>
      <c r="Y781" t="s">
        <v>3192</v>
      </c>
      <c r="Z781" t="s">
        <v>3745</v>
      </c>
      <c r="AA781">
        <v>0</v>
      </c>
      <c r="AB781">
        <v>0</v>
      </c>
      <c r="AC781">
        <v>1</v>
      </c>
      <c r="AD781">
        <v>0</v>
      </c>
      <c r="AE781">
        <v>1</v>
      </c>
      <c r="AF781">
        <v>0</v>
      </c>
      <c r="AG781">
        <v>1</v>
      </c>
      <c r="AH781" t="s">
        <v>64</v>
      </c>
      <c r="AI781" t="s">
        <v>2688</v>
      </c>
    </row>
    <row r="782" spans="1:35">
      <c r="A782" t="s">
        <v>870</v>
      </c>
      <c r="B782" t="s">
        <v>871</v>
      </c>
      <c r="C782" t="s">
        <v>114</v>
      </c>
      <c r="D782" t="s">
        <v>2694</v>
      </c>
      <c r="E782" t="s">
        <v>872</v>
      </c>
      <c r="F782" t="s">
        <v>2806</v>
      </c>
      <c r="G782" t="s">
        <v>874</v>
      </c>
      <c r="H782">
        <v>2</v>
      </c>
      <c r="I782" t="s">
        <v>875</v>
      </c>
      <c r="J782" t="s">
        <v>876</v>
      </c>
      <c r="K782" t="s">
        <v>877</v>
      </c>
      <c r="L782" t="s">
        <v>878</v>
      </c>
      <c r="M782" t="s">
        <v>887</v>
      </c>
      <c r="N782" t="s">
        <v>888</v>
      </c>
      <c r="O782" t="s">
        <v>61</v>
      </c>
      <c r="P782" t="s">
        <v>61</v>
      </c>
      <c r="Q782" t="s">
        <v>62</v>
      </c>
      <c r="R782" t="s">
        <v>4133</v>
      </c>
      <c r="S782" t="s">
        <v>64</v>
      </c>
      <c r="T782" t="s">
        <v>62</v>
      </c>
      <c r="U782" t="s">
        <v>4073</v>
      </c>
      <c r="V782" t="s">
        <v>66</v>
      </c>
      <c r="W782" t="s">
        <v>61</v>
      </c>
      <c r="X782" t="s">
        <v>891</v>
      </c>
      <c r="Y782" t="s">
        <v>3192</v>
      </c>
      <c r="Z782" t="s">
        <v>3745</v>
      </c>
      <c r="AA782">
        <v>0</v>
      </c>
      <c r="AB782">
        <v>0</v>
      </c>
      <c r="AC782">
        <v>1</v>
      </c>
      <c r="AD782">
        <v>0</v>
      </c>
      <c r="AE782">
        <v>1</v>
      </c>
      <c r="AF782">
        <v>0</v>
      </c>
      <c r="AG782">
        <v>1</v>
      </c>
      <c r="AH782" t="s">
        <v>64</v>
      </c>
      <c r="AI782" t="s">
        <v>4119</v>
      </c>
    </row>
    <row r="783" spans="1:35">
      <c r="A783" t="s">
        <v>870</v>
      </c>
      <c r="B783" t="s">
        <v>871</v>
      </c>
      <c r="C783" t="s">
        <v>114</v>
      </c>
      <c r="D783" t="s">
        <v>2694</v>
      </c>
      <c r="E783" t="s">
        <v>872</v>
      </c>
      <c r="F783" t="s">
        <v>2806</v>
      </c>
      <c r="G783" t="s">
        <v>874</v>
      </c>
      <c r="H783">
        <v>2</v>
      </c>
      <c r="I783" t="s">
        <v>875</v>
      </c>
      <c r="J783" t="s">
        <v>892</v>
      </c>
      <c r="K783" t="s">
        <v>877</v>
      </c>
      <c r="L783" t="s">
        <v>878</v>
      </c>
      <c r="M783" t="s">
        <v>899</v>
      </c>
      <c r="N783" t="s">
        <v>900</v>
      </c>
      <c r="O783" t="s">
        <v>62</v>
      </c>
      <c r="P783" t="s">
        <v>61</v>
      </c>
      <c r="Q783" t="s">
        <v>62</v>
      </c>
      <c r="R783" t="s">
        <v>76</v>
      </c>
      <c r="S783" t="s">
        <v>77</v>
      </c>
      <c r="T783" t="s">
        <v>61</v>
      </c>
      <c r="U783" t="s">
        <v>902</v>
      </c>
      <c r="V783" t="s">
        <v>72</v>
      </c>
      <c r="W783" t="s">
        <v>62</v>
      </c>
      <c r="X783" t="s">
        <v>73</v>
      </c>
      <c r="Y783" t="s">
        <v>3192</v>
      </c>
      <c r="Z783" t="s">
        <v>3746</v>
      </c>
      <c r="AA783">
        <v>1</v>
      </c>
      <c r="AB783">
        <v>0</v>
      </c>
      <c r="AC783">
        <v>0</v>
      </c>
      <c r="AD783">
        <v>0</v>
      </c>
      <c r="AE783">
        <v>1</v>
      </c>
      <c r="AF783">
        <v>0</v>
      </c>
      <c r="AG783">
        <v>0</v>
      </c>
      <c r="AH783" t="s">
        <v>77</v>
      </c>
      <c r="AI783" t="s">
        <v>76</v>
      </c>
    </row>
    <row r="784" spans="1:35">
      <c r="A784" t="s">
        <v>870</v>
      </c>
      <c r="B784" t="s">
        <v>871</v>
      </c>
      <c r="C784" t="s">
        <v>114</v>
      </c>
      <c r="D784" t="s">
        <v>2694</v>
      </c>
      <c r="E784" t="s">
        <v>872</v>
      </c>
      <c r="F784" t="s">
        <v>2806</v>
      </c>
      <c r="G784" t="s">
        <v>874</v>
      </c>
      <c r="H784">
        <v>2</v>
      </c>
      <c r="I784" t="s">
        <v>875</v>
      </c>
      <c r="J784" t="s">
        <v>892</v>
      </c>
      <c r="K784" t="s">
        <v>877</v>
      </c>
      <c r="L784" t="s">
        <v>878</v>
      </c>
      <c r="M784" t="s">
        <v>899</v>
      </c>
      <c r="N784" t="s">
        <v>900</v>
      </c>
      <c r="O784" t="s">
        <v>62</v>
      </c>
      <c r="P784" t="s">
        <v>61</v>
      </c>
      <c r="Q784" t="s">
        <v>62</v>
      </c>
      <c r="R784" t="s">
        <v>4142</v>
      </c>
      <c r="S784" t="s">
        <v>77</v>
      </c>
      <c r="T784" t="s">
        <v>61</v>
      </c>
      <c r="U784" t="s">
        <v>902</v>
      </c>
      <c r="V784" t="s">
        <v>72</v>
      </c>
      <c r="W784" t="s">
        <v>62</v>
      </c>
      <c r="X784" t="s">
        <v>73</v>
      </c>
      <c r="Y784" t="s">
        <v>3192</v>
      </c>
      <c r="Z784" t="s">
        <v>3746</v>
      </c>
      <c r="AA784">
        <v>1</v>
      </c>
      <c r="AB784">
        <v>0</v>
      </c>
      <c r="AC784">
        <v>0</v>
      </c>
      <c r="AD784">
        <v>0</v>
      </c>
      <c r="AE784">
        <v>1</v>
      </c>
      <c r="AF784">
        <v>0</v>
      </c>
      <c r="AG784">
        <v>0</v>
      </c>
      <c r="AH784" t="s">
        <v>77</v>
      </c>
      <c r="AI784" t="s">
        <v>2688</v>
      </c>
    </row>
    <row r="785" spans="1:35">
      <c r="A785" t="s">
        <v>870</v>
      </c>
      <c r="B785" t="s">
        <v>871</v>
      </c>
      <c r="C785" t="s">
        <v>149</v>
      </c>
      <c r="D785" t="s">
        <v>2704</v>
      </c>
      <c r="E785" t="s">
        <v>903</v>
      </c>
      <c r="F785" t="s">
        <v>904</v>
      </c>
      <c r="G785" t="s">
        <v>905</v>
      </c>
      <c r="H785">
        <v>1</v>
      </c>
      <c r="I785" t="s">
        <v>906</v>
      </c>
      <c r="J785" t="s">
        <v>906</v>
      </c>
      <c r="K785" t="s">
        <v>907</v>
      </c>
      <c r="L785" t="s">
        <v>908</v>
      </c>
      <c r="M785" t="s">
        <v>235</v>
      </c>
      <c r="N785" t="s">
        <v>911</v>
      </c>
      <c r="O785" t="s">
        <v>62</v>
      </c>
      <c r="P785" t="s">
        <v>61</v>
      </c>
      <c r="Q785" t="s">
        <v>62</v>
      </c>
      <c r="R785" t="s">
        <v>76</v>
      </c>
      <c r="S785" t="s">
        <v>77</v>
      </c>
      <c r="T785" t="s">
        <v>61</v>
      </c>
      <c r="U785" t="s">
        <v>89</v>
      </c>
      <c r="V785" t="s">
        <v>72</v>
      </c>
      <c r="W785" t="s">
        <v>62</v>
      </c>
      <c r="X785" t="s">
        <v>73</v>
      </c>
      <c r="Y785" t="s">
        <v>3192</v>
      </c>
      <c r="Z785" t="s">
        <v>3329</v>
      </c>
      <c r="AA785">
        <v>1</v>
      </c>
      <c r="AB785">
        <v>0</v>
      </c>
      <c r="AC785">
        <v>0</v>
      </c>
      <c r="AD785">
        <v>0</v>
      </c>
      <c r="AE785">
        <v>1</v>
      </c>
      <c r="AF785">
        <v>0</v>
      </c>
      <c r="AG785">
        <v>0</v>
      </c>
      <c r="AH785" t="s">
        <v>77</v>
      </c>
      <c r="AI785" t="s">
        <v>76</v>
      </c>
    </row>
    <row r="786" spans="1:35">
      <c r="A786" t="s">
        <v>912</v>
      </c>
      <c r="B786" t="s">
        <v>913</v>
      </c>
      <c r="C786" t="s">
        <v>51</v>
      </c>
      <c r="D786" t="s">
        <v>51</v>
      </c>
      <c r="E786" t="s">
        <v>914</v>
      </c>
      <c r="F786" t="s">
        <v>915</v>
      </c>
      <c r="G786" t="s">
        <v>916</v>
      </c>
      <c r="H786">
        <v>1</v>
      </c>
      <c r="I786" t="s">
        <v>917</v>
      </c>
      <c r="J786" t="s">
        <v>917</v>
      </c>
      <c r="K786" t="s">
        <v>918</v>
      </c>
      <c r="L786" t="s">
        <v>919</v>
      </c>
      <c r="M786" t="s">
        <v>925</v>
      </c>
      <c r="N786" t="s">
        <v>926</v>
      </c>
      <c r="O786" t="s">
        <v>102</v>
      </c>
      <c r="P786" t="s">
        <v>61</v>
      </c>
      <c r="Q786" t="s">
        <v>62</v>
      </c>
      <c r="R786" t="s">
        <v>76</v>
      </c>
      <c r="S786" t="s">
        <v>125</v>
      </c>
      <c r="T786" t="s">
        <v>62</v>
      </c>
      <c r="U786" t="s">
        <v>924</v>
      </c>
      <c r="V786" t="s">
        <v>162</v>
      </c>
      <c r="W786" t="s">
        <v>62</v>
      </c>
      <c r="X786" t="s">
        <v>73</v>
      </c>
      <c r="Y786" t="s">
        <v>3192</v>
      </c>
      <c r="Z786" t="s">
        <v>3554</v>
      </c>
      <c r="AA786">
        <v>0</v>
      </c>
      <c r="AB786">
        <v>1</v>
      </c>
      <c r="AC786">
        <v>0</v>
      </c>
      <c r="AD786">
        <v>0</v>
      </c>
      <c r="AE786">
        <v>1</v>
      </c>
      <c r="AF786">
        <v>0</v>
      </c>
      <c r="AG786">
        <v>1</v>
      </c>
      <c r="AH786" t="s">
        <v>125</v>
      </c>
      <c r="AI786" t="s">
        <v>76</v>
      </c>
    </row>
    <row r="787" spans="1:35">
      <c r="A787" t="s">
        <v>912</v>
      </c>
      <c r="B787" t="s">
        <v>913</v>
      </c>
      <c r="C787" t="s">
        <v>51</v>
      </c>
      <c r="D787" t="s">
        <v>51</v>
      </c>
      <c r="E787" t="s">
        <v>914</v>
      </c>
      <c r="F787" t="s">
        <v>915</v>
      </c>
      <c r="G787" t="s">
        <v>916</v>
      </c>
      <c r="H787">
        <v>1</v>
      </c>
      <c r="I787" t="s">
        <v>917</v>
      </c>
      <c r="J787" t="s">
        <v>917</v>
      </c>
      <c r="K787" t="s">
        <v>918</v>
      </c>
      <c r="L787" t="s">
        <v>919</v>
      </c>
      <c r="M787" t="s">
        <v>925</v>
      </c>
      <c r="N787" t="s">
        <v>926</v>
      </c>
      <c r="O787" t="s">
        <v>102</v>
      </c>
      <c r="P787" t="s">
        <v>61</v>
      </c>
      <c r="Q787" t="s">
        <v>62</v>
      </c>
      <c r="R787" t="s">
        <v>4134</v>
      </c>
      <c r="S787" t="s">
        <v>125</v>
      </c>
      <c r="T787" t="s">
        <v>62</v>
      </c>
      <c r="U787" t="s">
        <v>924</v>
      </c>
      <c r="V787" t="s">
        <v>162</v>
      </c>
      <c r="W787" t="s">
        <v>62</v>
      </c>
      <c r="X787" t="s">
        <v>73</v>
      </c>
      <c r="Y787" t="s">
        <v>3192</v>
      </c>
      <c r="Z787" t="s">
        <v>3554</v>
      </c>
      <c r="AA787">
        <v>0</v>
      </c>
      <c r="AB787">
        <v>1</v>
      </c>
      <c r="AC787">
        <v>0</v>
      </c>
      <c r="AD787">
        <v>0</v>
      </c>
      <c r="AE787">
        <v>1</v>
      </c>
      <c r="AF787">
        <v>0</v>
      </c>
      <c r="AG787">
        <v>1</v>
      </c>
      <c r="AH787" t="s">
        <v>125</v>
      </c>
      <c r="AI787" t="s">
        <v>4120</v>
      </c>
    </row>
    <row r="788" spans="1:35">
      <c r="A788" t="s">
        <v>912</v>
      </c>
      <c r="B788" t="s">
        <v>913</v>
      </c>
      <c r="C788" t="s">
        <v>149</v>
      </c>
      <c r="D788" t="s">
        <v>2704</v>
      </c>
      <c r="E788" t="s">
        <v>927</v>
      </c>
      <c r="F788">
        <v>4.7290000000000004E+47</v>
      </c>
      <c r="G788" t="s">
        <v>929</v>
      </c>
      <c r="H788">
        <v>1</v>
      </c>
      <c r="I788" t="s">
        <v>930</v>
      </c>
      <c r="J788" t="s">
        <v>930</v>
      </c>
      <c r="K788" t="s">
        <v>931</v>
      </c>
      <c r="L788" t="s">
        <v>932</v>
      </c>
      <c r="M788" t="s">
        <v>939</v>
      </c>
      <c r="N788" t="s">
        <v>940</v>
      </c>
      <c r="O788" t="s">
        <v>62</v>
      </c>
      <c r="P788" t="s">
        <v>61</v>
      </c>
      <c r="Q788" t="s">
        <v>62</v>
      </c>
      <c r="R788" t="s">
        <v>76</v>
      </c>
      <c r="S788" t="s">
        <v>77</v>
      </c>
      <c r="T788" t="s">
        <v>61</v>
      </c>
      <c r="U788" t="s">
        <v>89</v>
      </c>
      <c r="V788" t="s">
        <v>72</v>
      </c>
      <c r="W788" t="s">
        <v>62</v>
      </c>
      <c r="X788" t="s">
        <v>73</v>
      </c>
      <c r="Y788" t="s">
        <v>3192</v>
      </c>
      <c r="Z788" t="s">
        <v>3490</v>
      </c>
      <c r="AA788">
        <v>1</v>
      </c>
      <c r="AB788">
        <v>0</v>
      </c>
      <c r="AC788">
        <v>0</v>
      </c>
      <c r="AD788">
        <v>0</v>
      </c>
      <c r="AE788">
        <v>1</v>
      </c>
      <c r="AF788">
        <v>0</v>
      </c>
      <c r="AG788">
        <v>0</v>
      </c>
      <c r="AH788" t="s">
        <v>77</v>
      </c>
      <c r="AI788" t="s">
        <v>76</v>
      </c>
    </row>
    <row r="789" spans="1:35">
      <c r="A789" t="s">
        <v>912</v>
      </c>
      <c r="B789" t="s">
        <v>913</v>
      </c>
      <c r="C789" t="s">
        <v>149</v>
      </c>
      <c r="D789" t="s">
        <v>2704</v>
      </c>
      <c r="E789" t="s">
        <v>941</v>
      </c>
      <c r="F789" t="s">
        <v>942</v>
      </c>
      <c r="G789" t="s">
        <v>943</v>
      </c>
      <c r="H789">
        <v>1</v>
      </c>
      <c r="I789" t="s">
        <v>944</v>
      </c>
      <c r="J789" t="s">
        <v>944</v>
      </c>
      <c r="K789" t="s">
        <v>945</v>
      </c>
      <c r="L789" t="s">
        <v>946</v>
      </c>
      <c r="M789" t="s">
        <v>939</v>
      </c>
      <c r="N789" t="s">
        <v>949</v>
      </c>
      <c r="O789" t="s">
        <v>62</v>
      </c>
      <c r="P789" t="s">
        <v>61</v>
      </c>
      <c r="Q789" t="s">
        <v>62</v>
      </c>
      <c r="R789" t="s">
        <v>76</v>
      </c>
      <c r="S789" t="s">
        <v>77</v>
      </c>
      <c r="T789" t="s">
        <v>61</v>
      </c>
      <c r="U789" t="s">
        <v>89</v>
      </c>
      <c r="V789" t="s">
        <v>72</v>
      </c>
      <c r="W789" t="s">
        <v>62</v>
      </c>
      <c r="X789" t="s">
        <v>73</v>
      </c>
      <c r="Y789" t="s">
        <v>3192</v>
      </c>
      <c r="Z789" t="s">
        <v>3507</v>
      </c>
      <c r="AA789">
        <v>1</v>
      </c>
      <c r="AB789">
        <v>0</v>
      </c>
      <c r="AC789">
        <v>0</v>
      </c>
      <c r="AD789">
        <v>0</v>
      </c>
      <c r="AE789">
        <v>1</v>
      </c>
      <c r="AF789">
        <v>0</v>
      </c>
      <c r="AG789">
        <v>0</v>
      </c>
      <c r="AH789" t="s">
        <v>77</v>
      </c>
      <c r="AI789" t="s">
        <v>76</v>
      </c>
    </row>
    <row r="790" spans="1:35">
      <c r="A790" t="s">
        <v>950</v>
      </c>
      <c r="B790" t="s">
        <v>4044</v>
      </c>
      <c r="C790" t="s">
        <v>114</v>
      </c>
      <c r="D790" t="s">
        <v>2694</v>
      </c>
      <c r="E790" t="s">
        <v>952</v>
      </c>
      <c r="F790" t="s">
        <v>953</v>
      </c>
      <c r="G790" t="s">
        <v>954</v>
      </c>
      <c r="H790">
        <v>1</v>
      </c>
      <c r="I790" t="s">
        <v>955</v>
      </c>
      <c r="J790" t="s">
        <v>955</v>
      </c>
      <c r="K790" t="s">
        <v>956</v>
      </c>
      <c r="L790" t="s">
        <v>957</v>
      </c>
      <c r="M790" t="s">
        <v>963</v>
      </c>
      <c r="N790" t="s">
        <v>964</v>
      </c>
      <c r="O790" t="s">
        <v>62</v>
      </c>
      <c r="P790" t="s">
        <v>61</v>
      </c>
      <c r="Q790" t="s">
        <v>62</v>
      </c>
      <c r="R790" t="s">
        <v>76</v>
      </c>
      <c r="S790" t="s">
        <v>77</v>
      </c>
      <c r="T790" t="s">
        <v>61</v>
      </c>
      <c r="U790" t="s">
        <v>960</v>
      </c>
      <c r="V790" t="s">
        <v>72</v>
      </c>
      <c r="W790" t="s">
        <v>62</v>
      </c>
      <c r="X790" t="s">
        <v>73</v>
      </c>
      <c r="Y790" t="s">
        <v>3192</v>
      </c>
      <c r="Z790" t="s">
        <v>3803</v>
      </c>
      <c r="AA790">
        <v>1</v>
      </c>
      <c r="AB790">
        <v>0</v>
      </c>
      <c r="AC790">
        <v>0</v>
      </c>
      <c r="AD790">
        <v>0</v>
      </c>
      <c r="AE790">
        <v>1</v>
      </c>
      <c r="AF790">
        <v>0</v>
      </c>
      <c r="AG790">
        <v>0</v>
      </c>
      <c r="AH790" t="s">
        <v>77</v>
      </c>
      <c r="AI790" t="s">
        <v>76</v>
      </c>
    </row>
    <row r="791" spans="1:35">
      <c r="A791" t="s">
        <v>950</v>
      </c>
      <c r="B791" t="s">
        <v>4044</v>
      </c>
      <c r="C791" t="s">
        <v>149</v>
      </c>
      <c r="D791" t="s">
        <v>2704</v>
      </c>
      <c r="E791" t="s">
        <v>965</v>
      </c>
      <c r="F791" t="s">
        <v>2815</v>
      </c>
      <c r="G791" t="s">
        <v>967</v>
      </c>
      <c r="H791">
        <v>1</v>
      </c>
      <c r="I791" t="s">
        <v>955</v>
      </c>
      <c r="J791" t="s">
        <v>955</v>
      </c>
      <c r="K791" t="s">
        <v>968</v>
      </c>
      <c r="L791" t="s">
        <v>969</v>
      </c>
      <c r="M791" t="s">
        <v>963</v>
      </c>
      <c r="N791" t="s">
        <v>973</v>
      </c>
      <c r="O791" t="s">
        <v>62</v>
      </c>
      <c r="P791" t="s">
        <v>61</v>
      </c>
      <c r="Q791" t="s">
        <v>62</v>
      </c>
      <c r="R791" t="s">
        <v>76</v>
      </c>
      <c r="S791" t="s">
        <v>64</v>
      </c>
      <c r="T791" t="s">
        <v>61</v>
      </c>
      <c r="U791" t="s">
        <v>975</v>
      </c>
      <c r="V791" t="s">
        <v>72</v>
      </c>
      <c r="W791" t="s">
        <v>61</v>
      </c>
      <c r="X791" t="s">
        <v>976</v>
      </c>
      <c r="Y791" t="s">
        <v>3192</v>
      </c>
      <c r="Z791" t="s">
        <v>3752</v>
      </c>
      <c r="AA791">
        <v>1</v>
      </c>
      <c r="AB791">
        <v>0</v>
      </c>
      <c r="AC791">
        <v>0</v>
      </c>
      <c r="AD791">
        <v>0</v>
      </c>
      <c r="AE791">
        <v>1</v>
      </c>
      <c r="AF791">
        <v>0</v>
      </c>
      <c r="AG791">
        <v>1</v>
      </c>
      <c r="AH791" t="s">
        <v>64</v>
      </c>
      <c r="AI791" t="s">
        <v>76</v>
      </c>
    </row>
    <row r="792" spans="1:35">
      <c r="A792" t="s">
        <v>977</v>
      </c>
      <c r="B792" t="s">
        <v>978</v>
      </c>
      <c r="C792" t="s">
        <v>149</v>
      </c>
      <c r="D792" t="s">
        <v>2704</v>
      </c>
      <c r="E792" t="s">
        <v>979</v>
      </c>
      <c r="F792" t="s">
        <v>980</v>
      </c>
      <c r="G792" t="s">
        <v>981</v>
      </c>
      <c r="H792">
        <v>4</v>
      </c>
      <c r="I792" t="s">
        <v>982</v>
      </c>
      <c r="J792" t="s">
        <v>983</v>
      </c>
      <c r="K792" t="s">
        <v>984</v>
      </c>
      <c r="L792" t="s">
        <v>985</v>
      </c>
      <c r="M792" t="s">
        <v>991</v>
      </c>
      <c r="N792" t="s">
        <v>992</v>
      </c>
      <c r="O792" t="s">
        <v>62</v>
      </c>
      <c r="P792" t="s">
        <v>61</v>
      </c>
      <c r="Q792" t="s">
        <v>62</v>
      </c>
      <c r="R792" t="s">
        <v>76</v>
      </c>
      <c r="S792" t="s">
        <v>77</v>
      </c>
      <c r="T792" t="s">
        <v>61</v>
      </c>
      <c r="U792" t="s">
        <v>960</v>
      </c>
      <c r="V792" t="s">
        <v>72</v>
      </c>
      <c r="W792" t="s">
        <v>62</v>
      </c>
      <c r="X792" t="s">
        <v>73</v>
      </c>
      <c r="Y792" t="s">
        <v>3192</v>
      </c>
      <c r="Z792" t="s">
        <v>3862</v>
      </c>
      <c r="AA792">
        <v>1</v>
      </c>
      <c r="AB792">
        <v>0</v>
      </c>
      <c r="AC792">
        <v>0</v>
      </c>
      <c r="AD792">
        <v>0</v>
      </c>
      <c r="AE792">
        <v>1</v>
      </c>
      <c r="AF792">
        <v>0</v>
      </c>
      <c r="AG792">
        <v>0</v>
      </c>
      <c r="AH792" t="s">
        <v>77</v>
      </c>
      <c r="AI792" t="s">
        <v>76</v>
      </c>
    </row>
    <row r="793" spans="1:35">
      <c r="A793" t="s">
        <v>977</v>
      </c>
      <c r="B793" t="s">
        <v>978</v>
      </c>
      <c r="C793" t="s">
        <v>149</v>
      </c>
      <c r="D793" t="s">
        <v>2704</v>
      </c>
      <c r="E793" t="s">
        <v>979</v>
      </c>
      <c r="F793" t="s">
        <v>980</v>
      </c>
      <c r="G793" t="s">
        <v>981</v>
      </c>
      <c r="H793">
        <v>4</v>
      </c>
      <c r="I793" t="s">
        <v>982</v>
      </c>
      <c r="J793" t="s">
        <v>993</v>
      </c>
      <c r="K793" t="s">
        <v>984</v>
      </c>
      <c r="L793" t="s">
        <v>985</v>
      </c>
      <c r="M793" t="s">
        <v>999</v>
      </c>
      <c r="N793" t="s">
        <v>1000</v>
      </c>
      <c r="O793" t="s">
        <v>62</v>
      </c>
      <c r="P793" t="s">
        <v>61</v>
      </c>
      <c r="Q793" t="s">
        <v>62</v>
      </c>
      <c r="R793" t="s">
        <v>76</v>
      </c>
      <c r="S793" t="s">
        <v>77</v>
      </c>
      <c r="T793" t="s">
        <v>61</v>
      </c>
      <c r="U793" t="s">
        <v>971</v>
      </c>
      <c r="V793" t="s">
        <v>72</v>
      </c>
      <c r="W793" t="s">
        <v>62</v>
      </c>
      <c r="X793" t="s">
        <v>73</v>
      </c>
      <c r="Y793" t="s">
        <v>3192</v>
      </c>
      <c r="Z793" t="s">
        <v>3863</v>
      </c>
      <c r="AA793">
        <v>1</v>
      </c>
      <c r="AB793">
        <v>0</v>
      </c>
      <c r="AC793">
        <v>0</v>
      </c>
      <c r="AD793">
        <v>0</v>
      </c>
      <c r="AE793">
        <v>1</v>
      </c>
      <c r="AF793">
        <v>0</v>
      </c>
      <c r="AG793">
        <v>0</v>
      </c>
      <c r="AH793" t="s">
        <v>77</v>
      </c>
      <c r="AI793" t="s">
        <v>76</v>
      </c>
    </row>
    <row r="794" spans="1:35">
      <c r="A794" t="s">
        <v>977</v>
      </c>
      <c r="B794" t="s">
        <v>978</v>
      </c>
      <c r="C794" t="s">
        <v>149</v>
      </c>
      <c r="D794" t="s">
        <v>2704</v>
      </c>
      <c r="E794" t="s">
        <v>979</v>
      </c>
      <c r="F794" t="s">
        <v>980</v>
      </c>
      <c r="G794" t="s">
        <v>981</v>
      </c>
      <c r="H794">
        <v>4</v>
      </c>
      <c r="I794" t="s">
        <v>982</v>
      </c>
      <c r="J794" t="s">
        <v>1001</v>
      </c>
      <c r="K794" t="s">
        <v>984</v>
      </c>
      <c r="L794" t="s">
        <v>985</v>
      </c>
      <c r="M794" t="s">
        <v>1007</v>
      </c>
      <c r="N794" t="s">
        <v>1008</v>
      </c>
      <c r="O794" t="s">
        <v>62</v>
      </c>
      <c r="P794" t="s">
        <v>61</v>
      </c>
      <c r="Q794" t="s">
        <v>62</v>
      </c>
      <c r="R794" t="s">
        <v>76</v>
      </c>
      <c r="S794" t="s">
        <v>77</v>
      </c>
      <c r="T794" t="s">
        <v>61</v>
      </c>
      <c r="U794" t="s">
        <v>971</v>
      </c>
      <c r="V794" t="s">
        <v>72</v>
      </c>
      <c r="W794" t="s">
        <v>62</v>
      </c>
      <c r="X794" t="s">
        <v>73</v>
      </c>
      <c r="Y794" t="s">
        <v>3192</v>
      </c>
      <c r="Z794" t="s">
        <v>3864</v>
      </c>
      <c r="AA794">
        <v>1</v>
      </c>
      <c r="AB794">
        <v>0</v>
      </c>
      <c r="AC794">
        <v>0</v>
      </c>
      <c r="AD794">
        <v>0</v>
      </c>
      <c r="AE794">
        <v>1</v>
      </c>
      <c r="AF794">
        <v>0</v>
      </c>
      <c r="AG794">
        <v>0</v>
      </c>
      <c r="AH794" t="s">
        <v>77</v>
      </c>
      <c r="AI794" t="s">
        <v>76</v>
      </c>
    </row>
    <row r="795" spans="1:35">
      <c r="A795" t="s">
        <v>977</v>
      </c>
      <c r="B795" t="s">
        <v>978</v>
      </c>
      <c r="C795" t="s">
        <v>149</v>
      </c>
      <c r="D795" t="s">
        <v>2704</v>
      </c>
      <c r="E795" t="s">
        <v>979</v>
      </c>
      <c r="F795" t="s">
        <v>980</v>
      </c>
      <c r="G795" t="s">
        <v>981</v>
      </c>
      <c r="H795">
        <v>4</v>
      </c>
      <c r="I795" t="s">
        <v>982</v>
      </c>
      <c r="J795" t="s">
        <v>1009</v>
      </c>
      <c r="K795" t="s">
        <v>984</v>
      </c>
      <c r="L795" t="s">
        <v>985</v>
      </c>
      <c r="M795" t="s">
        <v>963</v>
      </c>
      <c r="N795" t="s">
        <v>1013</v>
      </c>
      <c r="O795" t="s">
        <v>62</v>
      </c>
      <c r="P795" t="s">
        <v>61</v>
      </c>
      <c r="Q795" t="s">
        <v>62</v>
      </c>
      <c r="R795" t="s">
        <v>76</v>
      </c>
      <c r="S795" t="s">
        <v>77</v>
      </c>
      <c r="T795" t="s">
        <v>61</v>
      </c>
      <c r="U795" t="s">
        <v>971</v>
      </c>
      <c r="V795" t="s">
        <v>72</v>
      </c>
      <c r="W795" t="s">
        <v>62</v>
      </c>
      <c r="X795" t="s">
        <v>73</v>
      </c>
      <c r="Y795" t="s">
        <v>3192</v>
      </c>
      <c r="Z795" t="s">
        <v>3861</v>
      </c>
      <c r="AA795">
        <v>1</v>
      </c>
      <c r="AB795">
        <v>0</v>
      </c>
      <c r="AC795">
        <v>0</v>
      </c>
      <c r="AD795">
        <v>0</v>
      </c>
      <c r="AE795">
        <v>1</v>
      </c>
      <c r="AF795">
        <v>0</v>
      </c>
      <c r="AG795">
        <v>0</v>
      </c>
      <c r="AH795" t="s">
        <v>77</v>
      </c>
      <c r="AI795" t="s">
        <v>76</v>
      </c>
    </row>
    <row r="796" spans="1:35">
      <c r="A796" t="s">
        <v>1014</v>
      </c>
      <c r="B796" t="s">
        <v>1015</v>
      </c>
      <c r="C796" t="s">
        <v>51</v>
      </c>
      <c r="D796" t="s">
        <v>51</v>
      </c>
      <c r="E796" t="s">
        <v>1016</v>
      </c>
      <c r="F796" t="s">
        <v>2821</v>
      </c>
      <c r="G796" t="s">
        <v>1018</v>
      </c>
      <c r="H796">
        <v>1</v>
      </c>
      <c r="I796" t="s">
        <v>1019</v>
      </c>
      <c r="J796" t="s">
        <v>1019</v>
      </c>
      <c r="K796" t="s">
        <v>2822</v>
      </c>
      <c r="L796" t="s">
        <v>1021</v>
      </c>
      <c r="M796" t="s">
        <v>1026</v>
      </c>
      <c r="N796" t="s">
        <v>1027</v>
      </c>
      <c r="O796" t="s">
        <v>62</v>
      </c>
      <c r="P796" t="s">
        <v>61</v>
      </c>
      <c r="Q796" t="s">
        <v>62</v>
      </c>
      <c r="R796" t="s">
        <v>76</v>
      </c>
      <c r="S796" t="s">
        <v>77</v>
      </c>
      <c r="T796" t="s">
        <v>61</v>
      </c>
      <c r="U796" t="s">
        <v>971</v>
      </c>
      <c r="V796" t="s">
        <v>72</v>
      </c>
      <c r="W796" t="s">
        <v>62</v>
      </c>
      <c r="X796" t="s">
        <v>73</v>
      </c>
      <c r="Y796" t="s">
        <v>3192</v>
      </c>
      <c r="Z796" t="s">
        <v>3549</v>
      </c>
      <c r="AA796">
        <v>1</v>
      </c>
      <c r="AB796">
        <v>0</v>
      </c>
      <c r="AC796">
        <v>0</v>
      </c>
      <c r="AD796">
        <v>0</v>
      </c>
      <c r="AE796">
        <v>1</v>
      </c>
      <c r="AF796">
        <v>0</v>
      </c>
      <c r="AG796">
        <v>0</v>
      </c>
      <c r="AH796" t="s">
        <v>77</v>
      </c>
      <c r="AI796" t="s">
        <v>76</v>
      </c>
    </row>
    <row r="797" spans="1:35">
      <c r="A797" t="s">
        <v>1014</v>
      </c>
      <c r="B797" t="s">
        <v>1015</v>
      </c>
      <c r="C797" t="s">
        <v>80</v>
      </c>
      <c r="D797" t="s">
        <v>80</v>
      </c>
      <c r="E797" t="s">
        <v>1028</v>
      </c>
      <c r="F797" t="s">
        <v>1029</v>
      </c>
      <c r="G797">
        <v>3021209</v>
      </c>
      <c r="H797">
        <v>1</v>
      </c>
      <c r="I797" t="s">
        <v>1030</v>
      </c>
      <c r="J797" t="s">
        <v>1030</v>
      </c>
      <c r="K797" t="s">
        <v>2823</v>
      </c>
      <c r="L797" t="s">
        <v>1032</v>
      </c>
      <c r="M797" t="s">
        <v>1040</v>
      </c>
      <c r="N797" t="s">
        <v>1041</v>
      </c>
      <c r="O797" t="s">
        <v>62</v>
      </c>
      <c r="P797" t="s">
        <v>61</v>
      </c>
      <c r="Q797" t="s">
        <v>62</v>
      </c>
      <c r="R797" t="s">
        <v>76</v>
      </c>
      <c r="S797" t="s">
        <v>125</v>
      </c>
      <c r="T797" t="s">
        <v>61</v>
      </c>
      <c r="U797" t="s">
        <v>1043</v>
      </c>
      <c r="V797" t="s">
        <v>72</v>
      </c>
      <c r="W797" t="s">
        <v>62</v>
      </c>
      <c r="X797" t="s">
        <v>73</v>
      </c>
      <c r="Y797" t="s">
        <v>3192</v>
      </c>
      <c r="Z797" t="s">
        <v>3423</v>
      </c>
      <c r="AA797">
        <v>1</v>
      </c>
      <c r="AB797">
        <v>0</v>
      </c>
      <c r="AC797">
        <v>0</v>
      </c>
      <c r="AD797">
        <v>0</v>
      </c>
      <c r="AE797">
        <v>1</v>
      </c>
      <c r="AF797">
        <v>0</v>
      </c>
      <c r="AG797">
        <v>1</v>
      </c>
      <c r="AH797" t="s">
        <v>125</v>
      </c>
      <c r="AI797" t="s">
        <v>76</v>
      </c>
    </row>
    <row r="798" spans="1:35">
      <c r="A798" t="s">
        <v>1014</v>
      </c>
      <c r="B798" t="s">
        <v>1015</v>
      </c>
      <c r="C798" t="s">
        <v>80</v>
      </c>
      <c r="D798" t="s">
        <v>80</v>
      </c>
      <c r="E798" t="s">
        <v>1028</v>
      </c>
      <c r="F798" t="s">
        <v>1029</v>
      </c>
      <c r="G798">
        <v>3021209</v>
      </c>
      <c r="H798">
        <v>1</v>
      </c>
      <c r="I798" t="s">
        <v>1030</v>
      </c>
      <c r="J798" t="s">
        <v>1030</v>
      </c>
      <c r="K798" t="s">
        <v>2823</v>
      </c>
      <c r="L798" t="s">
        <v>1032</v>
      </c>
      <c r="M798" t="s">
        <v>1040</v>
      </c>
      <c r="N798" t="s">
        <v>1041</v>
      </c>
      <c r="O798" t="s">
        <v>62</v>
      </c>
      <c r="P798" t="s">
        <v>61</v>
      </c>
      <c r="Q798" t="s">
        <v>62</v>
      </c>
      <c r="R798" t="s">
        <v>4135</v>
      </c>
      <c r="S798" t="s">
        <v>125</v>
      </c>
      <c r="T798" t="s">
        <v>61</v>
      </c>
      <c r="U798" t="s">
        <v>1043</v>
      </c>
      <c r="V798" t="s">
        <v>72</v>
      </c>
      <c r="W798" t="s">
        <v>62</v>
      </c>
      <c r="X798" t="s">
        <v>73</v>
      </c>
      <c r="Y798" t="s">
        <v>3192</v>
      </c>
      <c r="Z798" t="s">
        <v>3423</v>
      </c>
      <c r="AA798">
        <v>1</v>
      </c>
      <c r="AB798">
        <v>0</v>
      </c>
      <c r="AC798">
        <v>0</v>
      </c>
      <c r="AD798">
        <v>0</v>
      </c>
      <c r="AE798">
        <v>1</v>
      </c>
      <c r="AF798">
        <v>0</v>
      </c>
      <c r="AG798">
        <v>1</v>
      </c>
      <c r="AH798" t="s">
        <v>125</v>
      </c>
      <c r="AI798" t="s">
        <v>4123</v>
      </c>
    </row>
    <row r="799" spans="1:35">
      <c r="A799" t="s">
        <v>1014</v>
      </c>
      <c r="B799" t="s">
        <v>1015</v>
      </c>
      <c r="C799" t="s">
        <v>149</v>
      </c>
      <c r="D799" t="s">
        <v>2704</v>
      </c>
      <c r="E799" t="s">
        <v>1044</v>
      </c>
      <c r="F799" t="s">
        <v>1045</v>
      </c>
      <c r="G799" t="s">
        <v>1046</v>
      </c>
      <c r="H799">
        <v>1</v>
      </c>
      <c r="I799" t="s">
        <v>1047</v>
      </c>
      <c r="J799" t="s">
        <v>1047</v>
      </c>
      <c r="K799" t="s">
        <v>2827</v>
      </c>
      <c r="L799" t="s">
        <v>1049</v>
      </c>
      <c r="M799" t="s">
        <v>1057</v>
      </c>
      <c r="N799" t="s">
        <v>1058</v>
      </c>
      <c r="O799" t="s">
        <v>62</v>
      </c>
      <c r="P799" t="s">
        <v>61</v>
      </c>
      <c r="Q799" t="s">
        <v>62</v>
      </c>
      <c r="R799" t="s">
        <v>76</v>
      </c>
      <c r="S799" t="s">
        <v>64</v>
      </c>
      <c r="T799" t="s">
        <v>61</v>
      </c>
      <c r="U799" t="s">
        <v>1059</v>
      </c>
      <c r="V799" t="s">
        <v>72</v>
      </c>
      <c r="W799" t="s">
        <v>62</v>
      </c>
      <c r="X799" t="s">
        <v>73</v>
      </c>
      <c r="Y799" t="s">
        <v>3192</v>
      </c>
      <c r="Z799" t="s">
        <v>3774</v>
      </c>
      <c r="AA799">
        <v>1</v>
      </c>
      <c r="AB799">
        <v>0</v>
      </c>
      <c r="AC799">
        <v>0</v>
      </c>
      <c r="AD799">
        <v>0</v>
      </c>
      <c r="AE799">
        <v>1</v>
      </c>
      <c r="AF799">
        <v>0</v>
      </c>
      <c r="AG799">
        <v>1</v>
      </c>
      <c r="AH799" t="s">
        <v>64</v>
      </c>
      <c r="AI799" t="s">
        <v>76</v>
      </c>
    </row>
    <row r="800" spans="1:35">
      <c r="A800" t="s">
        <v>1014</v>
      </c>
      <c r="B800" t="s">
        <v>1015</v>
      </c>
      <c r="C800" t="s">
        <v>149</v>
      </c>
      <c r="D800" t="s">
        <v>2704</v>
      </c>
      <c r="E800" t="s">
        <v>1044</v>
      </c>
      <c r="F800" t="s">
        <v>1045</v>
      </c>
      <c r="G800" t="s">
        <v>1046</v>
      </c>
      <c r="H800">
        <v>1</v>
      </c>
      <c r="I800" t="s">
        <v>1047</v>
      </c>
      <c r="J800" t="s">
        <v>1047</v>
      </c>
      <c r="K800" t="s">
        <v>2827</v>
      </c>
      <c r="L800" t="s">
        <v>1049</v>
      </c>
      <c r="M800" t="s">
        <v>1057</v>
      </c>
      <c r="N800" t="s">
        <v>1058</v>
      </c>
      <c r="O800" t="s">
        <v>62</v>
      </c>
      <c r="P800" t="s">
        <v>61</v>
      </c>
      <c r="Q800" t="s">
        <v>62</v>
      </c>
      <c r="R800" t="s">
        <v>4133</v>
      </c>
      <c r="S800" t="s">
        <v>64</v>
      </c>
      <c r="T800" t="s">
        <v>61</v>
      </c>
      <c r="U800" t="s">
        <v>1059</v>
      </c>
      <c r="V800" t="s">
        <v>72</v>
      </c>
      <c r="W800" t="s">
        <v>62</v>
      </c>
      <c r="X800" t="s">
        <v>73</v>
      </c>
      <c r="Y800" t="s">
        <v>3192</v>
      </c>
      <c r="Z800" t="s">
        <v>3774</v>
      </c>
      <c r="AA800">
        <v>1</v>
      </c>
      <c r="AB800">
        <v>0</v>
      </c>
      <c r="AC800">
        <v>0</v>
      </c>
      <c r="AD800">
        <v>0</v>
      </c>
      <c r="AE800">
        <v>1</v>
      </c>
      <c r="AF800">
        <v>0</v>
      </c>
      <c r="AG800">
        <v>1</v>
      </c>
      <c r="AH800" t="s">
        <v>64</v>
      </c>
      <c r="AI800" t="s">
        <v>4119</v>
      </c>
    </row>
    <row r="801" spans="1:35">
      <c r="A801" t="s">
        <v>1014</v>
      </c>
      <c r="B801" t="s">
        <v>1015</v>
      </c>
      <c r="C801" t="s">
        <v>149</v>
      </c>
      <c r="D801" t="s">
        <v>2704</v>
      </c>
      <c r="E801" t="s">
        <v>1044</v>
      </c>
      <c r="F801" t="s">
        <v>1045</v>
      </c>
      <c r="G801" t="s">
        <v>1046</v>
      </c>
      <c r="H801">
        <v>1</v>
      </c>
      <c r="I801" t="s">
        <v>1047</v>
      </c>
      <c r="J801" t="s">
        <v>1047</v>
      </c>
      <c r="K801" t="s">
        <v>2827</v>
      </c>
      <c r="L801" t="s">
        <v>1049</v>
      </c>
      <c r="M801" t="s">
        <v>1057</v>
      </c>
      <c r="N801" t="s">
        <v>1058</v>
      </c>
      <c r="O801" t="s">
        <v>62</v>
      </c>
      <c r="P801" t="s">
        <v>61</v>
      </c>
      <c r="Q801" t="s">
        <v>62</v>
      </c>
      <c r="R801" t="s">
        <v>4139</v>
      </c>
      <c r="S801" t="s">
        <v>64</v>
      </c>
      <c r="T801" t="s">
        <v>61</v>
      </c>
      <c r="U801" t="s">
        <v>1059</v>
      </c>
      <c r="V801" t="s">
        <v>72</v>
      </c>
      <c r="W801" t="s">
        <v>62</v>
      </c>
      <c r="X801" t="s">
        <v>73</v>
      </c>
      <c r="Y801" t="s">
        <v>3192</v>
      </c>
      <c r="Z801" t="s">
        <v>3774</v>
      </c>
      <c r="AA801">
        <v>1</v>
      </c>
      <c r="AB801">
        <v>0</v>
      </c>
      <c r="AC801">
        <v>0</v>
      </c>
      <c r="AD801">
        <v>0</v>
      </c>
      <c r="AE801">
        <v>1</v>
      </c>
      <c r="AF801">
        <v>0</v>
      </c>
      <c r="AG801">
        <v>1</v>
      </c>
      <c r="AH801" t="s">
        <v>64</v>
      </c>
      <c r="AI801" t="s">
        <v>4121</v>
      </c>
    </row>
    <row r="802" spans="1:35">
      <c r="A802" t="s">
        <v>1014</v>
      </c>
      <c r="B802" t="s">
        <v>1015</v>
      </c>
      <c r="C802" t="s">
        <v>149</v>
      </c>
      <c r="D802" t="s">
        <v>2704</v>
      </c>
      <c r="E802" t="s">
        <v>1060</v>
      </c>
      <c r="F802" t="s">
        <v>1061</v>
      </c>
      <c r="G802" t="s">
        <v>1062</v>
      </c>
      <c r="H802">
        <v>1</v>
      </c>
      <c r="I802" t="s">
        <v>1047</v>
      </c>
      <c r="J802" t="s">
        <v>1047</v>
      </c>
      <c r="K802" t="s">
        <v>4045</v>
      </c>
      <c r="L802" t="s">
        <v>1064</v>
      </c>
      <c r="M802" t="s">
        <v>1057</v>
      </c>
      <c r="N802" t="s">
        <v>1069</v>
      </c>
      <c r="O802" t="s">
        <v>62</v>
      </c>
      <c r="P802" t="s">
        <v>61</v>
      </c>
      <c r="Q802" t="s">
        <v>62</v>
      </c>
      <c r="R802" t="s">
        <v>76</v>
      </c>
      <c r="S802" t="s">
        <v>77</v>
      </c>
      <c r="T802" t="s">
        <v>61</v>
      </c>
      <c r="U802" t="s">
        <v>89</v>
      </c>
      <c r="V802" t="s">
        <v>72</v>
      </c>
      <c r="W802" t="s">
        <v>62</v>
      </c>
      <c r="X802" t="s">
        <v>73</v>
      </c>
      <c r="Y802" t="s">
        <v>3192</v>
      </c>
      <c r="Z802" t="s">
        <v>3639</v>
      </c>
      <c r="AA802">
        <v>1</v>
      </c>
      <c r="AB802">
        <v>0</v>
      </c>
      <c r="AC802">
        <v>0</v>
      </c>
      <c r="AD802">
        <v>0</v>
      </c>
      <c r="AE802">
        <v>1</v>
      </c>
      <c r="AF802">
        <v>0</v>
      </c>
      <c r="AG802">
        <v>0</v>
      </c>
      <c r="AH802" t="s">
        <v>77</v>
      </c>
      <c r="AI802" t="s">
        <v>76</v>
      </c>
    </row>
    <row r="803" spans="1:35">
      <c r="A803" t="s">
        <v>1070</v>
      </c>
      <c r="B803" t="s">
        <v>1071</v>
      </c>
      <c r="C803" t="s">
        <v>51</v>
      </c>
      <c r="D803" t="s">
        <v>51</v>
      </c>
      <c r="E803" t="s">
        <v>1072</v>
      </c>
      <c r="F803" t="s">
        <v>1073</v>
      </c>
      <c r="G803" t="s">
        <v>1074</v>
      </c>
      <c r="H803">
        <v>1</v>
      </c>
      <c r="I803" t="s">
        <v>1075</v>
      </c>
      <c r="J803" t="s">
        <v>1075</v>
      </c>
      <c r="K803" t="s">
        <v>2831</v>
      </c>
      <c r="L803" t="s">
        <v>1077</v>
      </c>
      <c r="M803" t="s">
        <v>523</v>
      </c>
      <c r="N803" t="s">
        <v>1081</v>
      </c>
      <c r="O803" t="s">
        <v>62</v>
      </c>
      <c r="P803" t="s">
        <v>61</v>
      </c>
      <c r="Q803" t="s">
        <v>62</v>
      </c>
      <c r="R803" t="s">
        <v>76</v>
      </c>
      <c r="S803" t="s">
        <v>77</v>
      </c>
      <c r="T803" t="s">
        <v>61</v>
      </c>
      <c r="U803" t="s">
        <v>971</v>
      </c>
      <c r="V803" t="s">
        <v>72</v>
      </c>
      <c r="W803" t="s">
        <v>62</v>
      </c>
      <c r="X803" t="s">
        <v>73</v>
      </c>
      <c r="Y803" t="s">
        <v>3192</v>
      </c>
      <c r="Z803" t="s">
        <v>3363</v>
      </c>
      <c r="AA803">
        <v>1</v>
      </c>
      <c r="AB803">
        <v>0</v>
      </c>
      <c r="AC803">
        <v>0</v>
      </c>
      <c r="AD803">
        <v>0</v>
      </c>
      <c r="AE803">
        <v>1</v>
      </c>
      <c r="AF803">
        <v>0</v>
      </c>
      <c r="AG803">
        <v>0</v>
      </c>
      <c r="AH803" t="s">
        <v>77</v>
      </c>
      <c r="AI803" t="s">
        <v>76</v>
      </c>
    </row>
    <row r="804" spans="1:35">
      <c r="A804" t="s">
        <v>1070</v>
      </c>
      <c r="B804" t="s">
        <v>1071</v>
      </c>
      <c r="C804" t="s">
        <v>51</v>
      </c>
      <c r="D804" t="s">
        <v>51</v>
      </c>
      <c r="E804" t="s">
        <v>1082</v>
      </c>
      <c r="F804" t="s">
        <v>1083</v>
      </c>
      <c r="G804" t="s">
        <v>1084</v>
      </c>
      <c r="H804">
        <v>1</v>
      </c>
      <c r="I804" t="s">
        <v>1085</v>
      </c>
      <c r="J804" t="s">
        <v>1085</v>
      </c>
      <c r="K804" t="s">
        <v>2832</v>
      </c>
      <c r="L804" t="s">
        <v>1087</v>
      </c>
      <c r="M804" t="s">
        <v>1092</v>
      </c>
      <c r="N804" t="s">
        <v>1093</v>
      </c>
      <c r="O804" t="s">
        <v>62</v>
      </c>
      <c r="P804" t="s">
        <v>61</v>
      </c>
      <c r="Q804" t="s">
        <v>62</v>
      </c>
      <c r="R804" t="s">
        <v>76</v>
      </c>
      <c r="S804" t="s">
        <v>64</v>
      </c>
      <c r="T804" t="s">
        <v>61</v>
      </c>
      <c r="U804" t="s">
        <v>1095</v>
      </c>
      <c r="V804" t="s">
        <v>66</v>
      </c>
      <c r="W804" t="s">
        <v>61</v>
      </c>
      <c r="X804" t="s">
        <v>1096</v>
      </c>
      <c r="Y804" t="s">
        <v>3192</v>
      </c>
      <c r="Z804" t="s">
        <v>3388</v>
      </c>
      <c r="AA804">
        <v>1</v>
      </c>
      <c r="AB804">
        <v>0</v>
      </c>
      <c r="AC804">
        <v>0</v>
      </c>
      <c r="AD804">
        <v>0</v>
      </c>
      <c r="AE804">
        <v>1</v>
      </c>
      <c r="AF804">
        <v>0</v>
      </c>
      <c r="AG804">
        <v>1</v>
      </c>
      <c r="AH804" t="s">
        <v>64</v>
      </c>
      <c r="AI804" t="s">
        <v>76</v>
      </c>
    </row>
    <row r="805" spans="1:35">
      <c r="A805" t="s">
        <v>1070</v>
      </c>
      <c r="B805" t="s">
        <v>1071</v>
      </c>
      <c r="C805" t="s">
        <v>51</v>
      </c>
      <c r="D805" t="s">
        <v>51</v>
      </c>
      <c r="E805" t="s">
        <v>1082</v>
      </c>
      <c r="F805" t="s">
        <v>1083</v>
      </c>
      <c r="G805" t="s">
        <v>1084</v>
      </c>
      <c r="H805">
        <v>1</v>
      </c>
      <c r="I805" t="s">
        <v>1085</v>
      </c>
      <c r="J805" t="s">
        <v>1085</v>
      </c>
      <c r="K805" t="s">
        <v>2832</v>
      </c>
      <c r="L805" t="s">
        <v>1087</v>
      </c>
      <c r="M805" t="s">
        <v>1092</v>
      </c>
      <c r="N805" t="s">
        <v>1093</v>
      </c>
      <c r="O805" t="s">
        <v>62</v>
      </c>
      <c r="P805" t="s">
        <v>61</v>
      </c>
      <c r="Q805" t="s">
        <v>62</v>
      </c>
      <c r="R805" t="s">
        <v>4133</v>
      </c>
      <c r="S805" t="s">
        <v>64</v>
      </c>
      <c r="T805" t="s">
        <v>61</v>
      </c>
      <c r="U805" t="s">
        <v>1095</v>
      </c>
      <c r="V805" t="s">
        <v>66</v>
      </c>
      <c r="W805" t="s">
        <v>61</v>
      </c>
      <c r="X805" t="s">
        <v>1096</v>
      </c>
      <c r="Y805" t="s">
        <v>3192</v>
      </c>
      <c r="Z805" t="s">
        <v>3388</v>
      </c>
      <c r="AA805">
        <v>1</v>
      </c>
      <c r="AB805">
        <v>0</v>
      </c>
      <c r="AC805">
        <v>0</v>
      </c>
      <c r="AD805">
        <v>0</v>
      </c>
      <c r="AE805">
        <v>1</v>
      </c>
      <c r="AF805">
        <v>0</v>
      </c>
      <c r="AG805">
        <v>1</v>
      </c>
      <c r="AH805" t="s">
        <v>64</v>
      </c>
      <c r="AI805" t="s">
        <v>4119</v>
      </c>
    </row>
    <row r="806" spans="1:35">
      <c r="A806" t="s">
        <v>1070</v>
      </c>
      <c r="B806" t="s">
        <v>1071</v>
      </c>
      <c r="C806" t="s">
        <v>114</v>
      </c>
      <c r="D806" t="s">
        <v>2694</v>
      </c>
      <c r="E806" t="s">
        <v>1097</v>
      </c>
      <c r="F806" t="s">
        <v>1098</v>
      </c>
      <c r="G806" t="s">
        <v>1099</v>
      </c>
      <c r="H806">
        <v>1</v>
      </c>
      <c r="I806" t="s">
        <v>1100</v>
      </c>
      <c r="J806" t="s">
        <v>1100</v>
      </c>
      <c r="K806" t="s">
        <v>2834</v>
      </c>
      <c r="L806" t="s">
        <v>1102</v>
      </c>
      <c r="M806" t="s">
        <v>1110</v>
      </c>
      <c r="N806" t="s">
        <v>1111</v>
      </c>
      <c r="O806" t="s">
        <v>62</v>
      </c>
      <c r="P806" t="s">
        <v>61</v>
      </c>
      <c r="Q806" t="s">
        <v>62</v>
      </c>
      <c r="R806" t="s">
        <v>76</v>
      </c>
      <c r="S806" t="s">
        <v>77</v>
      </c>
      <c r="T806" t="s">
        <v>61</v>
      </c>
      <c r="U806" t="s">
        <v>971</v>
      </c>
      <c r="V806" t="s">
        <v>72</v>
      </c>
      <c r="W806" t="s">
        <v>62</v>
      </c>
      <c r="X806" t="s">
        <v>73</v>
      </c>
      <c r="Y806" t="s">
        <v>3192</v>
      </c>
      <c r="Z806" t="s">
        <v>3760</v>
      </c>
      <c r="AA806">
        <v>1</v>
      </c>
      <c r="AB806">
        <v>0</v>
      </c>
      <c r="AC806">
        <v>0</v>
      </c>
      <c r="AD806">
        <v>0</v>
      </c>
      <c r="AE806">
        <v>1</v>
      </c>
      <c r="AF806">
        <v>0</v>
      </c>
      <c r="AG806">
        <v>0</v>
      </c>
      <c r="AH806" t="s">
        <v>77</v>
      </c>
      <c r="AI806" t="s">
        <v>76</v>
      </c>
    </row>
    <row r="807" spans="1:35">
      <c r="A807" t="s">
        <v>1112</v>
      </c>
      <c r="B807" t="s">
        <v>1113</v>
      </c>
      <c r="C807" t="s">
        <v>51</v>
      </c>
      <c r="D807" t="s">
        <v>51</v>
      </c>
      <c r="E807" t="s">
        <v>1114</v>
      </c>
      <c r="F807" t="s">
        <v>1115</v>
      </c>
      <c r="G807" t="s">
        <v>1116</v>
      </c>
      <c r="H807">
        <v>4</v>
      </c>
      <c r="I807" t="s">
        <v>1117</v>
      </c>
      <c r="J807" t="s">
        <v>1118</v>
      </c>
      <c r="K807" t="s">
        <v>2837</v>
      </c>
      <c r="L807" t="s">
        <v>1120</v>
      </c>
      <c r="M807" t="s">
        <v>1125</v>
      </c>
      <c r="N807" t="s">
        <v>1126</v>
      </c>
      <c r="O807" t="s">
        <v>62</v>
      </c>
      <c r="P807" t="s">
        <v>61</v>
      </c>
      <c r="Q807" t="s">
        <v>62</v>
      </c>
      <c r="R807" t="s">
        <v>76</v>
      </c>
      <c r="S807" t="s">
        <v>77</v>
      </c>
      <c r="T807" t="s">
        <v>61</v>
      </c>
      <c r="U807" t="s">
        <v>971</v>
      </c>
      <c r="V807" t="s">
        <v>72</v>
      </c>
      <c r="W807" t="s">
        <v>62</v>
      </c>
      <c r="X807" t="s">
        <v>73</v>
      </c>
      <c r="Y807" t="s">
        <v>3192</v>
      </c>
      <c r="Z807" t="s">
        <v>3908</v>
      </c>
      <c r="AA807">
        <v>1</v>
      </c>
      <c r="AB807">
        <v>0</v>
      </c>
      <c r="AC807">
        <v>0</v>
      </c>
      <c r="AD807">
        <v>0</v>
      </c>
      <c r="AE807">
        <v>1</v>
      </c>
      <c r="AF807">
        <v>0</v>
      </c>
      <c r="AG807">
        <v>0</v>
      </c>
      <c r="AH807" t="s">
        <v>77</v>
      </c>
      <c r="AI807" t="s">
        <v>76</v>
      </c>
    </row>
    <row r="808" spans="1:35">
      <c r="A808" t="s">
        <v>1112</v>
      </c>
      <c r="B808" t="s">
        <v>1113</v>
      </c>
      <c r="C808" t="s">
        <v>51</v>
      </c>
      <c r="D808" t="s">
        <v>51</v>
      </c>
      <c r="E808" t="s">
        <v>1114</v>
      </c>
      <c r="F808" t="s">
        <v>1115</v>
      </c>
      <c r="G808" t="s">
        <v>1116</v>
      </c>
      <c r="H808">
        <v>4</v>
      </c>
      <c r="I808" t="s">
        <v>1117</v>
      </c>
      <c r="J808" t="s">
        <v>1127</v>
      </c>
      <c r="K808" t="s">
        <v>2837</v>
      </c>
      <c r="L808" t="s">
        <v>1120</v>
      </c>
      <c r="M808" t="s">
        <v>1132</v>
      </c>
      <c r="N808" t="s">
        <v>1133</v>
      </c>
      <c r="O808" t="s">
        <v>62</v>
      </c>
      <c r="P808" t="s">
        <v>61</v>
      </c>
      <c r="Q808" t="s">
        <v>62</v>
      </c>
      <c r="R808" t="s">
        <v>76</v>
      </c>
      <c r="S808" t="s">
        <v>77</v>
      </c>
      <c r="T808" t="s">
        <v>61</v>
      </c>
      <c r="U808" t="s">
        <v>971</v>
      </c>
      <c r="V808" t="s">
        <v>72</v>
      </c>
      <c r="W808" t="s">
        <v>62</v>
      </c>
      <c r="X808" t="s">
        <v>73</v>
      </c>
      <c r="Y808" t="s">
        <v>3192</v>
      </c>
      <c r="Z808" t="s">
        <v>3909</v>
      </c>
      <c r="AA808">
        <v>1</v>
      </c>
      <c r="AB808">
        <v>0</v>
      </c>
      <c r="AC808">
        <v>0</v>
      </c>
      <c r="AD808">
        <v>0</v>
      </c>
      <c r="AE808">
        <v>1</v>
      </c>
      <c r="AF808">
        <v>0</v>
      </c>
      <c r="AG808">
        <v>0</v>
      </c>
      <c r="AH808" t="s">
        <v>77</v>
      </c>
      <c r="AI808" t="s">
        <v>76</v>
      </c>
    </row>
    <row r="809" spans="1:35">
      <c r="A809" t="s">
        <v>1112</v>
      </c>
      <c r="B809" t="s">
        <v>1113</v>
      </c>
      <c r="C809" t="s">
        <v>51</v>
      </c>
      <c r="D809" t="s">
        <v>51</v>
      </c>
      <c r="E809" t="s">
        <v>1114</v>
      </c>
      <c r="F809" t="s">
        <v>1115</v>
      </c>
      <c r="G809" t="s">
        <v>1116</v>
      </c>
      <c r="H809">
        <v>4</v>
      </c>
      <c r="I809" t="s">
        <v>1117</v>
      </c>
      <c r="J809" t="s">
        <v>1134</v>
      </c>
      <c r="K809" t="s">
        <v>2837</v>
      </c>
      <c r="L809" t="s">
        <v>1120</v>
      </c>
      <c r="M809" t="s">
        <v>1141</v>
      </c>
      <c r="N809" t="s">
        <v>1142</v>
      </c>
      <c r="O809" t="s">
        <v>62</v>
      </c>
      <c r="P809" t="s">
        <v>61</v>
      </c>
      <c r="Q809" t="s">
        <v>62</v>
      </c>
      <c r="R809" t="s">
        <v>76</v>
      </c>
      <c r="S809" t="s">
        <v>77</v>
      </c>
      <c r="T809" t="s">
        <v>61</v>
      </c>
      <c r="U809" t="s">
        <v>971</v>
      </c>
      <c r="V809" t="s">
        <v>72</v>
      </c>
      <c r="W809" t="s">
        <v>62</v>
      </c>
      <c r="X809" t="s">
        <v>73</v>
      </c>
      <c r="Y809" t="s">
        <v>3192</v>
      </c>
      <c r="Z809" t="s">
        <v>3910</v>
      </c>
      <c r="AA809">
        <v>1</v>
      </c>
      <c r="AB809">
        <v>0</v>
      </c>
      <c r="AC809">
        <v>0</v>
      </c>
      <c r="AD809">
        <v>0</v>
      </c>
      <c r="AE809">
        <v>1</v>
      </c>
      <c r="AF809">
        <v>0</v>
      </c>
      <c r="AG809">
        <v>0</v>
      </c>
      <c r="AH809" t="s">
        <v>77</v>
      </c>
      <c r="AI809" t="s">
        <v>76</v>
      </c>
    </row>
    <row r="810" spans="1:35">
      <c r="A810" t="s">
        <v>1112</v>
      </c>
      <c r="B810" t="s">
        <v>1113</v>
      </c>
      <c r="C810" t="s">
        <v>51</v>
      </c>
      <c r="D810" t="s">
        <v>51</v>
      </c>
      <c r="E810" t="s">
        <v>1114</v>
      </c>
      <c r="F810" t="s">
        <v>1115</v>
      </c>
      <c r="G810" t="s">
        <v>1116</v>
      </c>
      <c r="H810">
        <v>4</v>
      </c>
      <c r="I810" t="s">
        <v>1117</v>
      </c>
      <c r="J810" t="s">
        <v>1143</v>
      </c>
      <c r="K810" t="s">
        <v>2837</v>
      </c>
      <c r="L810" t="s">
        <v>1120</v>
      </c>
      <c r="M810" t="s">
        <v>357</v>
      </c>
      <c r="N810" t="s">
        <v>1148</v>
      </c>
      <c r="O810" t="s">
        <v>62</v>
      </c>
      <c r="P810" t="s">
        <v>61</v>
      </c>
      <c r="Q810" t="s">
        <v>62</v>
      </c>
      <c r="R810" t="s">
        <v>76</v>
      </c>
      <c r="S810" t="s">
        <v>77</v>
      </c>
      <c r="T810" t="s">
        <v>61</v>
      </c>
      <c r="U810" t="s">
        <v>971</v>
      </c>
      <c r="V810" t="s">
        <v>72</v>
      </c>
      <c r="W810" t="s">
        <v>62</v>
      </c>
      <c r="X810" t="s">
        <v>73</v>
      </c>
      <c r="Y810" t="s">
        <v>3192</v>
      </c>
      <c r="Z810" t="s">
        <v>3911</v>
      </c>
      <c r="AA810">
        <v>1</v>
      </c>
      <c r="AB810">
        <v>0</v>
      </c>
      <c r="AC810">
        <v>0</v>
      </c>
      <c r="AD810">
        <v>0</v>
      </c>
      <c r="AE810">
        <v>1</v>
      </c>
      <c r="AF810">
        <v>0</v>
      </c>
      <c r="AG810">
        <v>0</v>
      </c>
      <c r="AH810" t="s">
        <v>77</v>
      </c>
      <c r="AI810" t="s">
        <v>76</v>
      </c>
    </row>
    <row r="811" spans="1:35">
      <c r="A811" t="s">
        <v>1112</v>
      </c>
      <c r="B811" t="s">
        <v>1113</v>
      </c>
      <c r="C811" t="s">
        <v>80</v>
      </c>
      <c r="D811" t="s">
        <v>80</v>
      </c>
      <c r="E811" t="s">
        <v>1149</v>
      </c>
      <c r="F811" t="s">
        <v>1150</v>
      </c>
      <c r="G811" t="s">
        <v>1151</v>
      </c>
      <c r="H811">
        <v>4</v>
      </c>
      <c r="I811" t="s">
        <v>1152</v>
      </c>
      <c r="J811" t="s">
        <v>2842</v>
      </c>
      <c r="K811" t="s">
        <v>1154</v>
      </c>
      <c r="L811" t="s">
        <v>1155</v>
      </c>
      <c r="M811" t="s">
        <v>1160</v>
      </c>
      <c r="N811" t="s">
        <v>1161</v>
      </c>
      <c r="O811" t="s">
        <v>62</v>
      </c>
      <c r="P811" t="s">
        <v>61</v>
      </c>
      <c r="Q811" t="s">
        <v>62</v>
      </c>
      <c r="R811" t="s">
        <v>76</v>
      </c>
      <c r="S811" t="s">
        <v>77</v>
      </c>
      <c r="T811" t="s">
        <v>61</v>
      </c>
      <c r="U811" t="s">
        <v>971</v>
      </c>
      <c r="V811" t="s">
        <v>72</v>
      </c>
      <c r="W811" t="s">
        <v>62</v>
      </c>
      <c r="X811" t="s">
        <v>73</v>
      </c>
      <c r="Y811" t="s">
        <v>3192</v>
      </c>
      <c r="Z811" t="s">
        <v>3660</v>
      </c>
      <c r="AA811">
        <v>1</v>
      </c>
      <c r="AB811">
        <v>0</v>
      </c>
      <c r="AC811">
        <v>0</v>
      </c>
      <c r="AD811">
        <v>0</v>
      </c>
      <c r="AE811">
        <v>1</v>
      </c>
      <c r="AF811">
        <v>0</v>
      </c>
      <c r="AG811">
        <v>0</v>
      </c>
      <c r="AH811" t="s">
        <v>77</v>
      </c>
      <c r="AI811" t="s">
        <v>76</v>
      </c>
    </row>
    <row r="812" spans="1:35">
      <c r="A812" t="s">
        <v>1112</v>
      </c>
      <c r="B812" t="s">
        <v>1113</v>
      </c>
      <c r="C812" t="s">
        <v>80</v>
      </c>
      <c r="D812" t="s">
        <v>80</v>
      </c>
      <c r="E812" t="s">
        <v>1149</v>
      </c>
      <c r="F812" t="s">
        <v>1150</v>
      </c>
      <c r="G812" t="s">
        <v>1151</v>
      </c>
      <c r="H812">
        <v>4</v>
      </c>
      <c r="I812" t="s">
        <v>1152</v>
      </c>
      <c r="J812" t="s">
        <v>1162</v>
      </c>
      <c r="K812" t="s">
        <v>1154</v>
      </c>
      <c r="L812" t="s">
        <v>1155</v>
      </c>
      <c r="M812" t="s">
        <v>1169</v>
      </c>
      <c r="N812" t="s">
        <v>1170</v>
      </c>
      <c r="O812" t="s">
        <v>62</v>
      </c>
      <c r="P812" t="s">
        <v>61</v>
      </c>
      <c r="Q812" t="s">
        <v>62</v>
      </c>
      <c r="R812" t="s">
        <v>76</v>
      </c>
      <c r="S812" t="s">
        <v>77</v>
      </c>
      <c r="T812" t="s">
        <v>61</v>
      </c>
      <c r="U812" t="s">
        <v>971</v>
      </c>
      <c r="V812" t="s">
        <v>72</v>
      </c>
      <c r="W812" t="s">
        <v>62</v>
      </c>
      <c r="X812" t="s">
        <v>73</v>
      </c>
      <c r="Y812" t="s">
        <v>3192</v>
      </c>
      <c r="Z812" t="s">
        <v>3661</v>
      </c>
      <c r="AA812">
        <v>1</v>
      </c>
      <c r="AB812">
        <v>0</v>
      </c>
      <c r="AC812">
        <v>0</v>
      </c>
      <c r="AD812">
        <v>0</v>
      </c>
      <c r="AE812">
        <v>1</v>
      </c>
      <c r="AF812">
        <v>0</v>
      </c>
      <c r="AG812">
        <v>0</v>
      </c>
      <c r="AH812" t="s">
        <v>77</v>
      </c>
      <c r="AI812" t="s">
        <v>76</v>
      </c>
    </row>
    <row r="813" spans="1:35">
      <c r="A813" t="s">
        <v>1112</v>
      </c>
      <c r="B813" t="s">
        <v>1113</v>
      </c>
      <c r="C813" t="s">
        <v>80</v>
      </c>
      <c r="D813" t="s">
        <v>80</v>
      </c>
      <c r="E813" t="s">
        <v>1149</v>
      </c>
      <c r="F813" t="s">
        <v>1150</v>
      </c>
      <c r="G813" t="s">
        <v>1151</v>
      </c>
      <c r="H813">
        <v>4</v>
      </c>
      <c r="I813" t="s">
        <v>1152</v>
      </c>
      <c r="J813" t="s">
        <v>1171</v>
      </c>
      <c r="K813" t="s">
        <v>1154</v>
      </c>
      <c r="L813" t="s">
        <v>1155</v>
      </c>
      <c r="M813" t="s">
        <v>1176</v>
      </c>
      <c r="N813" t="s">
        <v>1177</v>
      </c>
      <c r="O813" t="s">
        <v>62</v>
      </c>
      <c r="P813" t="s">
        <v>61</v>
      </c>
      <c r="Q813" t="s">
        <v>62</v>
      </c>
      <c r="R813" t="s">
        <v>76</v>
      </c>
      <c r="S813" t="s">
        <v>77</v>
      </c>
      <c r="T813" t="s">
        <v>61</v>
      </c>
      <c r="U813" t="s">
        <v>971</v>
      </c>
      <c r="V813" t="s">
        <v>72</v>
      </c>
      <c r="W813" t="s">
        <v>62</v>
      </c>
      <c r="X813" t="s">
        <v>73</v>
      </c>
      <c r="Y813" t="s">
        <v>3192</v>
      </c>
      <c r="Z813" t="s">
        <v>3266</v>
      </c>
      <c r="AA813">
        <v>1</v>
      </c>
      <c r="AB813">
        <v>0</v>
      </c>
      <c r="AC813">
        <v>0</v>
      </c>
      <c r="AD813">
        <v>0</v>
      </c>
      <c r="AE813">
        <v>1</v>
      </c>
      <c r="AF813">
        <v>0</v>
      </c>
      <c r="AG813">
        <v>0</v>
      </c>
      <c r="AH813" t="s">
        <v>77</v>
      </c>
      <c r="AI813" t="s">
        <v>76</v>
      </c>
    </row>
    <row r="814" spans="1:35">
      <c r="A814" t="s">
        <v>1112</v>
      </c>
      <c r="B814" t="s">
        <v>1113</v>
      </c>
      <c r="C814" t="s">
        <v>80</v>
      </c>
      <c r="D814" t="s">
        <v>80</v>
      </c>
      <c r="E814" t="s">
        <v>1149</v>
      </c>
      <c r="F814" t="s">
        <v>1150</v>
      </c>
      <c r="G814" t="s">
        <v>1151</v>
      </c>
      <c r="H814">
        <v>4</v>
      </c>
      <c r="I814" t="s">
        <v>1152</v>
      </c>
      <c r="J814" t="s">
        <v>1178</v>
      </c>
      <c r="K814" t="s">
        <v>1154</v>
      </c>
      <c r="L814" t="s">
        <v>1155</v>
      </c>
      <c r="M814" t="s">
        <v>1184</v>
      </c>
      <c r="N814" t="s">
        <v>1185</v>
      </c>
      <c r="O814" t="s">
        <v>62</v>
      </c>
      <c r="P814" t="s">
        <v>61</v>
      </c>
      <c r="Q814" t="s">
        <v>62</v>
      </c>
      <c r="R814" t="s">
        <v>76</v>
      </c>
      <c r="S814" t="s">
        <v>77</v>
      </c>
      <c r="T814" t="s">
        <v>61</v>
      </c>
      <c r="U814" t="s">
        <v>971</v>
      </c>
      <c r="V814" t="s">
        <v>72</v>
      </c>
      <c r="W814" t="s">
        <v>62</v>
      </c>
      <c r="X814" t="s">
        <v>73</v>
      </c>
      <c r="Y814" t="s">
        <v>3192</v>
      </c>
      <c r="Z814" t="s">
        <v>3662</v>
      </c>
      <c r="AA814">
        <v>1</v>
      </c>
      <c r="AB814">
        <v>0</v>
      </c>
      <c r="AC814">
        <v>0</v>
      </c>
      <c r="AD814">
        <v>0</v>
      </c>
      <c r="AE814">
        <v>1</v>
      </c>
      <c r="AF814">
        <v>0</v>
      </c>
      <c r="AG814">
        <v>0</v>
      </c>
      <c r="AH814" t="s">
        <v>77</v>
      </c>
      <c r="AI814" t="s">
        <v>76</v>
      </c>
    </row>
    <row r="815" spans="1:35">
      <c r="A815" t="s">
        <v>1112</v>
      </c>
      <c r="B815" t="s">
        <v>1113</v>
      </c>
      <c r="C815" t="s">
        <v>114</v>
      </c>
      <c r="D815" t="s">
        <v>2694</v>
      </c>
      <c r="E815" t="s">
        <v>1186</v>
      </c>
      <c r="F815" t="s">
        <v>1187</v>
      </c>
      <c r="G815" t="s">
        <v>1188</v>
      </c>
      <c r="H815">
        <v>2</v>
      </c>
      <c r="I815" t="s">
        <v>4046</v>
      </c>
      <c r="J815" t="s">
        <v>1134</v>
      </c>
      <c r="K815" t="s">
        <v>2848</v>
      </c>
      <c r="L815" t="s">
        <v>1191</v>
      </c>
      <c r="M815" t="s">
        <v>1198</v>
      </c>
      <c r="N815" t="s">
        <v>1199</v>
      </c>
      <c r="O815" t="s">
        <v>62</v>
      </c>
      <c r="P815" t="s">
        <v>61</v>
      </c>
      <c r="Q815" t="s">
        <v>62</v>
      </c>
      <c r="R815" t="s">
        <v>76</v>
      </c>
      <c r="S815" t="s">
        <v>77</v>
      </c>
      <c r="T815" t="s">
        <v>61</v>
      </c>
      <c r="U815" t="s">
        <v>971</v>
      </c>
      <c r="V815" t="s">
        <v>72</v>
      </c>
      <c r="W815" t="s">
        <v>62</v>
      </c>
      <c r="X815" t="s">
        <v>73</v>
      </c>
      <c r="Y815" t="s">
        <v>3192</v>
      </c>
      <c r="Z815" t="s">
        <v>3267</v>
      </c>
      <c r="AA815">
        <v>1</v>
      </c>
      <c r="AB815">
        <v>0</v>
      </c>
      <c r="AC815">
        <v>0</v>
      </c>
      <c r="AD815">
        <v>0</v>
      </c>
      <c r="AE815">
        <v>1</v>
      </c>
      <c r="AF815">
        <v>0</v>
      </c>
      <c r="AG815">
        <v>0</v>
      </c>
      <c r="AH815" t="s">
        <v>77</v>
      </c>
      <c r="AI815" t="s">
        <v>76</v>
      </c>
    </row>
    <row r="816" spans="1:35">
      <c r="A816" t="s">
        <v>1112</v>
      </c>
      <c r="B816" t="s">
        <v>1113</v>
      </c>
      <c r="C816" t="s">
        <v>114</v>
      </c>
      <c r="D816" t="s">
        <v>2694</v>
      </c>
      <c r="E816" t="s">
        <v>1186</v>
      </c>
      <c r="F816" t="s">
        <v>1187</v>
      </c>
      <c r="G816" t="s">
        <v>1188</v>
      </c>
      <c r="H816">
        <v>2</v>
      </c>
      <c r="I816" t="s">
        <v>4046</v>
      </c>
      <c r="J816" t="s">
        <v>1143</v>
      </c>
      <c r="K816" t="s">
        <v>2848</v>
      </c>
      <c r="L816" t="s">
        <v>1191</v>
      </c>
      <c r="M816" t="s">
        <v>1207</v>
      </c>
      <c r="N816" t="s">
        <v>1208</v>
      </c>
      <c r="O816" t="s">
        <v>62</v>
      </c>
      <c r="P816" t="s">
        <v>61</v>
      </c>
      <c r="Q816" t="s">
        <v>62</v>
      </c>
      <c r="R816" t="s">
        <v>76</v>
      </c>
      <c r="S816" t="s">
        <v>77</v>
      </c>
      <c r="T816" t="s">
        <v>61</v>
      </c>
      <c r="U816" t="s">
        <v>971</v>
      </c>
      <c r="V816" t="s">
        <v>72</v>
      </c>
      <c r="W816" t="s">
        <v>62</v>
      </c>
      <c r="X816" t="s">
        <v>73</v>
      </c>
      <c r="Y816" t="s">
        <v>3192</v>
      </c>
      <c r="Z816" t="s">
        <v>3380</v>
      </c>
      <c r="AA816">
        <v>1</v>
      </c>
      <c r="AB816">
        <v>0</v>
      </c>
      <c r="AC816">
        <v>0</v>
      </c>
      <c r="AD816">
        <v>0</v>
      </c>
      <c r="AE816">
        <v>1</v>
      </c>
      <c r="AF816">
        <v>0</v>
      </c>
      <c r="AG816">
        <v>0</v>
      </c>
      <c r="AH816" t="s">
        <v>77</v>
      </c>
      <c r="AI816" t="s">
        <v>76</v>
      </c>
    </row>
    <row r="817" spans="1:35">
      <c r="A817" t="s">
        <v>1112</v>
      </c>
      <c r="B817" t="s">
        <v>1113</v>
      </c>
      <c r="C817" t="s">
        <v>114</v>
      </c>
      <c r="D817" t="s">
        <v>2694</v>
      </c>
      <c r="E817" t="s">
        <v>1209</v>
      </c>
      <c r="F817" t="s">
        <v>1210</v>
      </c>
      <c r="G817" t="s">
        <v>1211</v>
      </c>
      <c r="H817">
        <v>1</v>
      </c>
      <c r="I817" t="s">
        <v>1143</v>
      </c>
      <c r="J817" t="s">
        <v>1143</v>
      </c>
      <c r="K817" t="s">
        <v>2851</v>
      </c>
      <c r="L817" t="s">
        <v>1214</v>
      </c>
      <c r="M817" t="s">
        <v>1220</v>
      </c>
      <c r="N817" t="s">
        <v>1221</v>
      </c>
      <c r="O817" t="s">
        <v>62</v>
      </c>
      <c r="P817" t="s">
        <v>61</v>
      </c>
      <c r="Q817" t="s">
        <v>62</v>
      </c>
      <c r="R817" t="s">
        <v>76</v>
      </c>
      <c r="S817" t="s">
        <v>77</v>
      </c>
      <c r="T817" t="s">
        <v>61</v>
      </c>
      <c r="U817" t="s">
        <v>971</v>
      </c>
      <c r="V817" t="s">
        <v>72</v>
      </c>
      <c r="W817" t="s">
        <v>62</v>
      </c>
      <c r="X817" t="s">
        <v>73</v>
      </c>
      <c r="Y817" t="s">
        <v>3192</v>
      </c>
      <c r="Z817" t="s">
        <v>3694</v>
      </c>
      <c r="AA817">
        <v>1</v>
      </c>
      <c r="AB817">
        <v>0</v>
      </c>
      <c r="AC817">
        <v>0</v>
      </c>
      <c r="AD817">
        <v>0</v>
      </c>
      <c r="AE817">
        <v>1</v>
      </c>
      <c r="AF817">
        <v>0</v>
      </c>
      <c r="AG817">
        <v>0</v>
      </c>
      <c r="AH817" t="s">
        <v>77</v>
      </c>
      <c r="AI817" t="s">
        <v>76</v>
      </c>
    </row>
    <row r="818" spans="1:35">
      <c r="A818" t="s">
        <v>1112</v>
      </c>
      <c r="B818" t="s">
        <v>1113</v>
      </c>
      <c r="C818" t="s">
        <v>149</v>
      </c>
      <c r="D818" t="s">
        <v>2704</v>
      </c>
      <c r="E818" t="s">
        <v>1222</v>
      </c>
      <c r="F818" t="s">
        <v>1223</v>
      </c>
      <c r="G818" t="s">
        <v>1224</v>
      </c>
      <c r="H818">
        <v>1</v>
      </c>
      <c r="I818" t="s">
        <v>1134</v>
      </c>
      <c r="J818" t="s">
        <v>1134</v>
      </c>
      <c r="K818" t="s">
        <v>2854</v>
      </c>
      <c r="L818" t="s">
        <v>1226</v>
      </c>
      <c r="M818" t="s">
        <v>1198</v>
      </c>
      <c r="N818" t="s">
        <v>1231</v>
      </c>
      <c r="O818" t="s">
        <v>62</v>
      </c>
      <c r="P818" t="s">
        <v>61</v>
      </c>
      <c r="Q818" t="s">
        <v>62</v>
      </c>
      <c r="R818" t="s">
        <v>76</v>
      </c>
      <c r="S818" t="s">
        <v>77</v>
      </c>
      <c r="T818" t="s">
        <v>61</v>
      </c>
      <c r="U818" t="s">
        <v>1232</v>
      </c>
      <c r="V818" t="s">
        <v>72</v>
      </c>
      <c r="W818" t="s">
        <v>62</v>
      </c>
      <c r="X818" t="s">
        <v>73</v>
      </c>
      <c r="Y818" t="s">
        <v>3192</v>
      </c>
      <c r="Z818" t="s">
        <v>3268</v>
      </c>
      <c r="AA818">
        <v>1</v>
      </c>
      <c r="AB818">
        <v>0</v>
      </c>
      <c r="AC818">
        <v>0</v>
      </c>
      <c r="AD818">
        <v>0</v>
      </c>
      <c r="AE818">
        <v>1</v>
      </c>
      <c r="AF818">
        <v>0</v>
      </c>
      <c r="AG818">
        <v>0</v>
      </c>
      <c r="AH818" t="s">
        <v>77</v>
      </c>
      <c r="AI818" t="s">
        <v>76</v>
      </c>
    </row>
    <row r="819" spans="1:35">
      <c r="A819" t="s">
        <v>1112</v>
      </c>
      <c r="B819" t="s">
        <v>1113</v>
      </c>
      <c r="C819" t="s">
        <v>305</v>
      </c>
      <c r="D819" t="s">
        <v>2709</v>
      </c>
      <c r="E819" t="s">
        <v>1233</v>
      </c>
      <c r="F819" t="s">
        <v>1234</v>
      </c>
      <c r="G819" t="s">
        <v>1235</v>
      </c>
      <c r="H819">
        <v>2</v>
      </c>
      <c r="I819" t="s">
        <v>1236</v>
      </c>
      <c r="J819" t="s">
        <v>1237</v>
      </c>
      <c r="K819" t="s">
        <v>2856</v>
      </c>
      <c r="L819" t="s">
        <v>1239</v>
      </c>
      <c r="M819" t="s">
        <v>1245</v>
      </c>
      <c r="N819" t="s">
        <v>1246</v>
      </c>
      <c r="O819" t="s">
        <v>62</v>
      </c>
      <c r="P819" t="s">
        <v>61</v>
      </c>
      <c r="Q819" t="s">
        <v>62</v>
      </c>
      <c r="R819" t="s">
        <v>76</v>
      </c>
      <c r="S819" t="s">
        <v>64</v>
      </c>
      <c r="T819" t="s">
        <v>61</v>
      </c>
      <c r="U819" t="s">
        <v>1247</v>
      </c>
      <c r="V819" t="s">
        <v>72</v>
      </c>
      <c r="W819" t="s">
        <v>61</v>
      </c>
      <c r="X819" t="s">
        <v>1248</v>
      </c>
      <c r="Y819" t="s">
        <v>3192</v>
      </c>
      <c r="Z819" t="s">
        <v>3754</v>
      </c>
      <c r="AA819">
        <v>1</v>
      </c>
      <c r="AB819">
        <v>0</v>
      </c>
      <c r="AC819">
        <v>0</v>
      </c>
      <c r="AD819">
        <v>0</v>
      </c>
      <c r="AE819">
        <v>1</v>
      </c>
      <c r="AF819">
        <v>0</v>
      </c>
      <c r="AG819">
        <v>1</v>
      </c>
      <c r="AH819" t="s">
        <v>64</v>
      </c>
      <c r="AI819" t="s">
        <v>76</v>
      </c>
    </row>
    <row r="820" spans="1:35">
      <c r="A820" t="s">
        <v>1112</v>
      </c>
      <c r="B820" t="s">
        <v>1113</v>
      </c>
      <c r="C820" t="s">
        <v>305</v>
      </c>
      <c r="D820" t="s">
        <v>2709</v>
      </c>
      <c r="E820" t="s">
        <v>1233</v>
      </c>
      <c r="F820" t="s">
        <v>1234</v>
      </c>
      <c r="G820" t="s">
        <v>1235</v>
      </c>
      <c r="H820">
        <v>2</v>
      </c>
      <c r="I820" t="s">
        <v>1236</v>
      </c>
      <c r="J820" t="s">
        <v>1237</v>
      </c>
      <c r="K820" t="s">
        <v>2856</v>
      </c>
      <c r="L820" t="s">
        <v>1239</v>
      </c>
      <c r="M820" t="s">
        <v>1245</v>
      </c>
      <c r="N820" t="s">
        <v>1246</v>
      </c>
      <c r="O820" t="s">
        <v>62</v>
      </c>
      <c r="P820" t="s">
        <v>61</v>
      </c>
      <c r="Q820" t="s">
        <v>62</v>
      </c>
      <c r="R820" t="s">
        <v>4133</v>
      </c>
      <c r="S820" t="s">
        <v>64</v>
      </c>
      <c r="T820" t="s">
        <v>61</v>
      </c>
      <c r="U820" t="s">
        <v>1247</v>
      </c>
      <c r="V820" t="s">
        <v>72</v>
      </c>
      <c r="W820" t="s">
        <v>61</v>
      </c>
      <c r="X820" t="s">
        <v>1248</v>
      </c>
      <c r="Y820" t="s">
        <v>3192</v>
      </c>
      <c r="Z820" t="s">
        <v>3754</v>
      </c>
      <c r="AA820">
        <v>1</v>
      </c>
      <c r="AB820">
        <v>0</v>
      </c>
      <c r="AC820">
        <v>0</v>
      </c>
      <c r="AD820">
        <v>0</v>
      </c>
      <c r="AE820">
        <v>1</v>
      </c>
      <c r="AF820">
        <v>0</v>
      </c>
      <c r="AG820">
        <v>1</v>
      </c>
      <c r="AH820" t="s">
        <v>64</v>
      </c>
      <c r="AI820" t="s">
        <v>4119</v>
      </c>
    </row>
    <row r="821" spans="1:35">
      <c r="A821" t="s">
        <v>1112</v>
      </c>
      <c r="B821" t="s">
        <v>1113</v>
      </c>
      <c r="C821" t="s">
        <v>305</v>
      </c>
      <c r="D821" t="s">
        <v>2709</v>
      </c>
      <c r="E821" t="s">
        <v>1233</v>
      </c>
      <c r="F821" t="s">
        <v>1234</v>
      </c>
      <c r="G821" t="s">
        <v>1235</v>
      </c>
      <c r="H821">
        <v>2</v>
      </c>
      <c r="I821" t="s">
        <v>1236</v>
      </c>
      <c r="J821" t="s">
        <v>1249</v>
      </c>
      <c r="K821" t="s">
        <v>2856</v>
      </c>
      <c r="L821" t="s">
        <v>1239</v>
      </c>
      <c r="M821" t="s">
        <v>1254</v>
      </c>
      <c r="N821" t="s">
        <v>1255</v>
      </c>
      <c r="O821" t="s">
        <v>62</v>
      </c>
      <c r="P821" t="s">
        <v>61</v>
      </c>
      <c r="Q821" t="s">
        <v>62</v>
      </c>
      <c r="R821" t="s">
        <v>76</v>
      </c>
      <c r="S821" t="s">
        <v>64</v>
      </c>
      <c r="T821" t="s">
        <v>61</v>
      </c>
      <c r="U821" t="s">
        <v>1256</v>
      </c>
      <c r="V821" t="s">
        <v>72</v>
      </c>
      <c r="W821" t="s">
        <v>61</v>
      </c>
      <c r="X821" t="s">
        <v>1257</v>
      </c>
      <c r="Y821" t="s">
        <v>3192</v>
      </c>
      <c r="Z821" t="s">
        <v>3755</v>
      </c>
      <c r="AA821">
        <v>1</v>
      </c>
      <c r="AB821">
        <v>0</v>
      </c>
      <c r="AC821">
        <v>0</v>
      </c>
      <c r="AD821">
        <v>0</v>
      </c>
      <c r="AE821">
        <v>1</v>
      </c>
      <c r="AF821">
        <v>0</v>
      </c>
      <c r="AG821">
        <v>1</v>
      </c>
      <c r="AH821" t="s">
        <v>64</v>
      </c>
      <c r="AI821" t="s">
        <v>76</v>
      </c>
    </row>
    <row r="822" spans="1:35">
      <c r="A822" t="s">
        <v>1112</v>
      </c>
      <c r="B822" t="s">
        <v>1113</v>
      </c>
      <c r="C822" t="s">
        <v>305</v>
      </c>
      <c r="D822" t="s">
        <v>2709</v>
      </c>
      <c r="E822" t="s">
        <v>1233</v>
      </c>
      <c r="F822" t="s">
        <v>1234</v>
      </c>
      <c r="G822" t="s">
        <v>1235</v>
      </c>
      <c r="H822">
        <v>2</v>
      </c>
      <c r="I822" t="s">
        <v>1236</v>
      </c>
      <c r="J822" t="s">
        <v>1249</v>
      </c>
      <c r="K822" t="s">
        <v>2856</v>
      </c>
      <c r="L822" t="s">
        <v>1239</v>
      </c>
      <c r="M822" t="s">
        <v>1254</v>
      </c>
      <c r="N822" t="s">
        <v>1255</v>
      </c>
      <c r="O822" t="s">
        <v>62</v>
      </c>
      <c r="P822" t="s">
        <v>61</v>
      </c>
      <c r="Q822" t="s">
        <v>62</v>
      </c>
      <c r="R822" t="s">
        <v>4136</v>
      </c>
      <c r="S822" t="s">
        <v>64</v>
      </c>
      <c r="T822" t="s">
        <v>61</v>
      </c>
      <c r="U822" t="s">
        <v>1256</v>
      </c>
      <c r="V822" t="s">
        <v>72</v>
      </c>
      <c r="W822" t="s">
        <v>61</v>
      </c>
      <c r="X822" t="s">
        <v>1257</v>
      </c>
      <c r="Y822" t="s">
        <v>3192</v>
      </c>
      <c r="Z822" t="s">
        <v>3755</v>
      </c>
      <c r="AA822">
        <v>1</v>
      </c>
      <c r="AB822">
        <v>0</v>
      </c>
      <c r="AC822">
        <v>0</v>
      </c>
      <c r="AD822">
        <v>0</v>
      </c>
      <c r="AE822">
        <v>1</v>
      </c>
      <c r="AF822">
        <v>0</v>
      </c>
      <c r="AG822">
        <v>1</v>
      </c>
      <c r="AH822" t="s">
        <v>64</v>
      </c>
      <c r="AI822" t="s">
        <v>2417</v>
      </c>
    </row>
    <row r="823" spans="1:35">
      <c r="A823" t="s">
        <v>1258</v>
      </c>
      <c r="B823" t="s">
        <v>1259</v>
      </c>
      <c r="C823" t="s">
        <v>149</v>
      </c>
      <c r="D823" t="s">
        <v>2704</v>
      </c>
      <c r="E823" t="s">
        <v>1260</v>
      </c>
      <c r="F823" t="s">
        <v>1261</v>
      </c>
      <c r="G823" t="s">
        <v>1262</v>
      </c>
      <c r="H823">
        <v>1</v>
      </c>
      <c r="I823" t="s">
        <v>1263</v>
      </c>
      <c r="J823" t="s">
        <v>1263</v>
      </c>
      <c r="K823" t="s">
        <v>2859</v>
      </c>
      <c r="L823" t="s">
        <v>1265</v>
      </c>
      <c r="M823" t="s">
        <v>1270</v>
      </c>
      <c r="N823" t="s">
        <v>1271</v>
      </c>
      <c r="O823" t="s">
        <v>62</v>
      </c>
      <c r="P823" t="s">
        <v>61</v>
      </c>
      <c r="Q823" t="s">
        <v>62</v>
      </c>
      <c r="R823" t="s">
        <v>76</v>
      </c>
      <c r="S823" t="s">
        <v>64</v>
      </c>
      <c r="T823" t="s">
        <v>61</v>
      </c>
      <c r="U823" t="s">
        <v>1272</v>
      </c>
      <c r="V823" t="s">
        <v>72</v>
      </c>
      <c r="W823" t="s">
        <v>61</v>
      </c>
      <c r="X823" t="s">
        <v>1273</v>
      </c>
      <c r="Y823" t="s">
        <v>3192</v>
      </c>
      <c r="Z823" t="s">
        <v>3732</v>
      </c>
      <c r="AA823">
        <v>1</v>
      </c>
      <c r="AB823">
        <v>0</v>
      </c>
      <c r="AC823">
        <v>0</v>
      </c>
      <c r="AD823">
        <v>0</v>
      </c>
      <c r="AE823">
        <v>1</v>
      </c>
      <c r="AF823">
        <v>0</v>
      </c>
      <c r="AG823">
        <v>1</v>
      </c>
      <c r="AH823" t="s">
        <v>64</v>
      </c>
      <c r="AI823" t="s">
        <v>76</v>
      </c>
    </row>
    <row r="824" spans="1:35">
      <c r="A824" t="s">
        <v>1274</v>
      </c>
      <c r="B824" t="s">
        <v>1275</v>
      </c>
      <c r="C824" t="s">
        <v>149</v>
      </c>
      <c r="D824" t="s">
        <v>2704</v>
      </c>
      <c r="E824" t="s">
        <v>1276</v>
      </c>
      <c r="F824" t="s">
        <v>1277</v>
      </c>
      <c r="G824" t="s">
        <v>1278</v>
      </c>
      <c r="H824">
        <v>2</v>
      </c>
      <c r="I824" t="s">
        <v>1279</v>
      </c>
      <c r="J824" t="s">
        <v>1280</v>
      </c>
      <c r="K824" t="s">
        <v>2863</v>
      </c>
      <c r="L824" t="s">
        <v>1282</v>
      </c>
      <c r="M824" t="s">
        <v>1289</v>
      </c>
      <c r="N824" t="s">
        <v>1290</v>
      </c>
      <c r="O824" t="s">
        <v>62</v>
      </c>
      <c r="P824" t="s">
        <v>61</v>
      </c>
      <c r="Q824" t="s">
        <v>62</v>
      </c>
      <c r="R824" t="s">
        <v>76</v>
      </c>
      <c r="S824" t="s">
        <v>77</v>
      </c>
      <c r="T824" t="s">
        <v>61</v>
      </c>
      <c r="U824" t="s">
        <v>1291</v>
      </c>
      <c r="V824" t="s">
        <v>72</v>
      </c>
      <c r="W824" t="s">
        <v>62</v>
      </c>
      <c r="X824" t="s">
        <v>73</v>
      </c>
      <c r="Y824" t="s">
        <v>3192</v>
      </c>
      <c r="Z824" t="s">
        <v>3812</v>
      </c>
      <c r="AA824">
        <v>1</v>
      </c>
      <c r="AB824">
        <v>0</v>
      </c>
      <c r="AC824">
        <v>0</v>
      </c>
      <c r="AD824">
        <v>0</v>
      </c>
      <c r="AE824">
        <v>1</v>
      </c>
      <c r="AF824">
        <v>0</v>
      </c>
      <c r="AG824">
        <v>0</v>
      </c>
      <c r="AH824" t="s">
        <v>77</v>
      </c>
      <c r="AI824" t="s">
        <v>76</v>
      </c>
    </row>
    <row r="825" spans="1:35">
      <c r="A825" t="s">
        <v>1274</v>
      </c>
      <c r="B825" t="s">
        <v>1275</v>
      </c>
      <c r="C825" t="s">
        <v>149</v>
      </c>
      <c r="D825" t="s">
        <v>2704</v>
      </c>
      <c r="E825" t="s">
        <v>1276</v>
      </c>
      <c r="F825" t="s">
        <v>1277</v>
      </c>
      <c r="G825" t="s">
        <v>1278</v>
      </c>
      <c r="H825">
        <v>2</v>
      </c>
      <c r="I825" t="s">
        <v>1279</v>
      </c>
      <c r="J825" t="s">
        <v>1292</v>
      </c>
      <c r="K825" t="s">
        <v>2863</v>
      </c>
      <c r="L825" t="s">
        <v>1282</v>
      </c>
      <c r="M825" t="s">
        <v>1300</v>
      </c>
      <c r="N825" t="s">
        <v>1301</v>
      </c>
      <c r="O825" t="s">
        <v>62</v>
      </c>
      <c r="P825" t="s">
        <v>61</v>
      </c>
      <c r="Q825" t="s">
        <v>62</v>
      </c>
      <c r="R825" t="s">
        <v>76</v>
      </c>
      <c r="S825" t="s">
        <v>77</v>
      </c>
      <c r="T825" t="s">
        <v>61</v>
      </c>
      <c r="U825" t="s">
        <v>1302</v>
      </c>
      <c r="V825" t="s">
        <v>72</v>
      </c>
      <c r="W825" t="s">
        <v>62</v>
      </c>
      <c r="X825" t="s">
        <v>73</v>
      </c>
      <c r="Y825" t="s">
        <v>3192</v>
      </c>
      <c r="Z825" t="s">
        <v>3813</v>
      </c>
      <c r="AA825">
        <v>1</v>
      </c>
      <c r="AB825">
        <v>0</v>
      </c>
      <c r="AC825">
        <v>0</v>
      </c>
      <c r="AD825">
        <v>0</v>
      </c>
      <c r="AE825">
        <v>1</v>
      </c>
      <c r="AF825">
        <v>0</v>
      </c>
      <c r="AG825">
        <v>0</v>
      </c>
      <c r="AH825" t="s">
        <v>77</v>
      </c>
      <c r="AI825" t="s">
        <v>76</v>
      </c>
    </row>
    <row r="826" spans="1:35">
      <c r="A826" t="s">
        <v>1274</v>
      </c>
      <c r="B826" t="s">
        <v>1275</v>
      </c>
      <c r="C826" t="s">
        <v>149</v>
      </c>
      <c r="D826" t="s">
        <v>2704</v>
      </c>
      <c r="E826" t="s">
        <v>1276</v>
      </c>
      <c r="F826" t="s">
        <v>1277</v>
      </c>
      <c r="G826" t="s">
        <v>1278</v>
      </c>
      <c r="H826">
        <v>2</v>
      </c>
      <c r="I826" t="s">
        <v>1279</v>
      </c>
      <c r="J826" t="s">
        <v>1292</v>
      </c>
      <c r="K826" t="s">
        <v>2863</v>
      </c>
      <c r="L826" t="s">
        <v>1282</v>
      </c>
      <c r="M826" t="s">
        <v>1300</v>
      </c>
      <c r="N826" t="s">
        <v>1301</v>
      </c>
      <c r="O826" t="s">
        <v>62</v>
      </c>
      <c r="P826" t="s">
        <v>61</v>
      </c>
      <c r="Q826" t="s">
        <v>62</v>
      </c>
      <c r="R826" t="s">
        <v>4135</v>
      </c>
      <c r="S826" t="s">
        <v>77</v>
      </c>
      <c r="T826" t="s">
        <v>61</v>
      </c>
      <c r="U826" t="s">
        <v>1302</v>
      </c>
      <c r="V826" t="s">
        <v>72</v>
      </c>
      <c r="W826" t="s">
        <v>62</v>
      </c>
      <c r="X826" t="s">
        <v>73</v>
      </c>
      <c r="Y826" t="s">
        <v>3192</v>
      </c>
      <c r="Z826" t="s">
        <v>3813</v>
      </c>
      <c r="AA826">
        <v>1</v>
      </c>
      <c r="AB826">
        <v>0</v>
      </c>
      <c r="AC826">
        <v>0</v>
      </c>
      <c r="AD826">
        <v>0</v>
      </c>
      <c r="AE826">
        <v>1</v>
      </c>
      <c r="AF826">
        <v>0</v>
      </c>
      <c r="AG826">
        <v>0</v>
      </c>
      <c r="AH826" t="s">
        <v>77</v>
      </c>
      <c r="AI826" t="s">
        <v>4123</v>
      </c>
    </row>
    <row r="827" spans="1:35">
      <c r="A827" t="s">
        <v>1274</v>
      </c>
      <c r="B827" t="s">
        <v>1275</v>
      </c>
      <c r="C827" t="s">
        <v>305</v>
      </c>
      <c r="D827" t="s">
        <v>2709</v>
      </c>
      <c r="E827" t="s">
        <v>1303</v>
      </c>
      <c r="F827" t="s">
        <v>1304</v>
      </c>
      <c r="G827" t="s">
        <v>1305</v>
      </c>
      <c r="H827">
        <v>1</v>
      </c>
      <c r="I827" t="s">
        <v>1306</v>
      </c>
      <c r="J827" t="s">
        <v>1306</v>
      </c>
      <c r="K827" t="s">
        <v>2869</v>
      </c>
      <c r="L827" t="s">
        <v>1308</v>
      </c>
      <c r="M827" t="s">
        <v>1300</v>
      </c>
      <c r="N827" t="s">
        <v>1313</v>
      </c>
      <c r="O827" t="s">
        <v>102</v>
      </c>
      <c r="P827" t="s">
        <v>61</v>
      </c>
      <c r="Q827" t="s">
        <v>62</v>
      </c>
      <c r="R827" t="s">
        <v>76</v>
      </c>
      <c r="S827" t="s">
        <v>64</v>
      </c>
      <c r="T827" t="s">
        <v>62</v>
      </c>
      <c r="U827" t="s">
        <v>1315</v>
      </c>
      <c r="V827" t="s">
        <v>162</v>
      </c>
      <c r="W827" t="s">
        <v>62</v>
      </c>
      <c r="X827" t="s">
        <v>73</v>
      </c>
      <c r="Y827" t="s">
        <v>3192</v>
      </c>
      <c r="Z827" t="s">
        <v>3769</v>
      </c>
      <c r="AA827">
        <v>0</v>
      </c>
      <c r="AB827">
        <v>1</v>
      </c>
      <c r="AC827">
        <v>0</v>
      </c>
      <c r="AD827">
        <v>0</v>
      </c>
      <c r="AE827">
        <v>1</v>
      </c>
      <c r="AF827">
        <v>0</v>
      </c>
      <c r="AG827">
        <v>1</v>
      </c>
      <c r="AH827" t="s">
        <v>64</v>
      </c>
      <c r="AI827" t="s">
        <v>76</v>
      </c>
    </row>
    <row r="828" spans="1:35">
      <c r="A828" t="s">
        <v>1274</v>
      </c>
      <c r="B828" t="s">
        <v>1275</v>
      </c>
      <c r="C828" t="s">
        <v>305</v>
      </c>
      <c r="D828" t="s">
        <v>2709</v>
      </c>
      <c r="E828" t="s">
        <v>1303</v>
      </c>
      <c r="F828" t="s">
        <v>1304</v>
      </c>
      <c r="G828" t="s">
        <v>1305</v>
      </c>
      <c r="H828">
        <v>1</v>
      </c>
      <c r="I828" t="s">
        <v>1306</v>
      </c>
      <c r="J828" t="s">
        <v>1306</v>
      </c>
      <c r="K828" t="s">
        <v>2869</v>
      </c>
      <c r="L828" t="s">
        <v>1308</v>
      </c>
      <c r="M828" t="s">
        <v>1300</v>
      </c>
      <c r="N828" t="s">
        <v>1313</v>
      </c>
      <c r="O828" t="s">
        <v>102</v>
      </c>
      <c r="P828" t="s">
        <v>61</v>
      </c>
      <c r="Q828" t="s">
        <v>62</v>
      </c>
      <c r="R828" t="s">
        <v>4133</v>
      </c>
      <c r="S828" t="s">
        <v>64</v>
      </c>
      <c r="T828" t="s">
        <v>62</v>
      </c>
      <c r="U828" t="s">
        <v>1315</v>
      </c>
      <c r="V828" t="s">
        <v>162</v>
      </c>
      <c r="W828" t="s">
        <v>62</v>
      </c>
      <c r="X828" t="s">
        <v>73</v>
      </c>
      <c r="Y828" t="s">
        <v>3192</v>
      </c>
      <c r="Z828" t="s">
        <v>3769</v>
      </c>
      <c r="AA828">
        <v>0</v>
      </c>
      <c r="AB828">
        <v>1</v>
      </c>
      <c r="AC828">
        <v>0</v>
      </c>
      <c r="AD828">
        <v>0</v>
      </c>
      <c r="AE828">
        <v>1</v>
      </c>
      <c r="AF828">
        <v>0</v>
      </c>
      <c r="AG828">
        <v>1</v>
      </c>
      <c r="AH828" t="s">
        <v>64</v>
      </c>
      <c r="AI828" t="s">
        <v>4119</v>
      </c>
    </row>
    <row r="829" spans="1:35">
      <c r="A829" t="s">
        <v>1274</v>
      </c>
      <c r="B829" t="s">
        <v>1275</v>
      </c>
      <c r="C829" t="s">
        <v>305</v>
      </c>
      <c r="D829" t="s">
        <v>2709</v>
      </c>
      <c r="E829" t="s">
        <v>1303</v>
      </c>
      <c r="F829" t="s">
        <v>1304</v>
      </c>
      <c r="G829" t="s">
        <v>1305</v>
      </c>
      <c r="H829">
        <v>1</v>
      </c>
      <c r="I829" t="s">
        <v>1306</v>
      </c>
      <c r="J829" t="s">
        <v>1306</v>
      </c>
      <c r="K829" t="s">
        <v>2869</v>
      </c>
      <c r="L829" t="s">
        <v>1308</v>
      </c>
      <c r="M829" t="s">
        <v>1300</v>
      </c>
      <c r="N829" t="s">
        <v>1313</v>
      </c>
      <c r="O829" t="s">
        <v>102</v>
      </c>
      <c r="P829" t="s">
        <v>61</v>
      </c>
      <c r="Q829" t="s">
        <v>62</v>
      </c>
      <c r="R829" t="s">
        <v>4139</v>
      </c>
      <c r="S829" t="s">
        <v>64</v>
      </c>
      <c r="T829" t="s">
        <v>62</v>
      </c>
      <c r="U829" t="s">
        <v>1315</v>
      </c>
      <c r="V829" t="s">
        <v>162</v>
      </c>
      <c r="W829" t="s">
        <v>62</v>
      </c>
      <c r="X829" t="s">
        <v>73</v>
      </c>
      <c r="Y829" t="s">
        <v>3192</v>
      </c>
      <c r="Z829" t="s">
        <v>3769</v>
      </c>
      <c r="AA829">
        <v>0</v>
      </c>
      <c r="AB829">
        <v>1</v>
      </c>
      <c r="AC829">
        <v>0</v>
      </c>
      <c r="AD829">
        <v>0</v>
      </c>
      <c r="AE829">
        <v>1</v>
      </c>
      <c r="AF829">
        <v>0</v>
      </c>
      <c r="AG829">
        <v>1</v>
      </c>
      <c r="AH829" t="s">
        <v>64</v>
      </c>
      <c r="AI829" t="s">
        <v>4121</v>
      </c>
    </row>
    <row r="830" spans="1:35">
      <c r="A830" t="s">
        <v>1316</v>
      </c>
      <c r="B830" t="s">
        <v>1317</v>
      </c>
      <c r="C830" t="s">
        <v>51</v>
      </c>
      <c r="D830" t="s">
        <v>51</v>
      </c>
      <c r="E830" t="s">
        <v>1318</v>
      </c>
      <c r="F830">
        <v>5741160</v>
      </c>
      <c r="G830" t="s">
        <v>1319</v>
      </c>
      <c r="H830">
        <v>1</v>
      </c>
      <c r="I830" t="s">
        <v>1320</v>
      </c>
      <c r="J830" t="s">
        <v>1320</v>
      </c>
      <c r="K830" t="s">
        <v>2870</v>
      </c>
      <c r="L830" t="s">
        <v>1322</v>
      </c>
      <c r="M830" t="s">
        <v>1329</v>
      </c>
      <c r="N830" t="s">
        <v>1330</v>
      </c>
      <c r="O830" t="s">
        <v>61</v>
      </c>
      <c r="P830" t="s">
        <v>61</v>
      </c>
      <c r="Q830" t="s">
        <v>62</v>
      </c>
      <c r="R830" t="s">
        <v>76</v>
      </c>
      <c r="S830" t="s">
        <v>64</v>
      </c>
      <c r="T830" t="s">
        <v>62</v>
      </c>
      <c r="U830" t="s">
        <v>1331</v>
      </c>
      <c r="V830" t="s">
        <v>162</v>
      </c>
      <c r="W830" t="s">
        <v>62</v>
      </c>
      <c r="X830" t="s">
        <v>73</v>
      </c>
      <c r="Y830" t="s">
        <v>3192</v>
      </c>
      <c r="Z830" t="s">
        <v>3510</v>
      </c>
      <c r="AA830">
        <v>0</v>
      </c>
      <c r="AB830">
        <v>0</v>
      </c>
      <c r="AC830">
        <v>1</v>
      </c>
      <c r="AD830">
        <v>0</v>
      </c>
      <c r="AE830">
        <v>1</v>
      </c>
      <c r="AF830">
        <v>0</v>
      </c>
      <c r="AG830">
        <v>1</v>
      </c>
      <c r="AH830" t="s">
        <v>64</v>
      </c>
      <c r="AI830" t="s">
        <v>76</v>
      </c>
    </row>
    <row r="831" spans="1:35">
      <c r="A831" t="s">
        <v>1316</v>
      </c>
      <c r="B831" t="s">
        <v>1317</v>
      </c>
      <c r="C831" t="s">
        <v>51</v>
      </c>
      <c r="D831" t="s">
        <v>51</v>
      </c>
      <c r="E831" t="s">
        <v>1318</v>
      </c>
      <c r="F831">
        <v>5741160</v>
      </c>
      <c r="G831" t="s">
        <v>1319</v>
      </c>
      <c r="H831">
        <v>1</v>
      </c>
      <c r="I831" t="s">
        <v>1320</v>
      </c>
      <c r="J831" t="s">
        <v>1320</v>
      </c>
      <c r="K831" t="s">
        <v>2870</v>
      </c>
      <c r="L831" t="s">
        <v>1322</v>
      </c>
      <c r="M831" t="s">
        <v>1329</v>
      </c>
      <c r="N831" t="s">
        <v>1330</v>
      </c>
      <c r="O831" t="s">
        <v>61</v>
      </c>
      <c r="P831" t="s">
        <v>61</v>
      </c>
      <c r="Q831" t="s">
        <v>62</v>
      </c>
      <c r="R831" t="s">
        <v>4140</v>
      </c>
      <c r="S831" t="s">
        <v>64</v>
      </c>
      <c r="T831" t="s">
        <v>62</v>
      </c>
      <c r="U831" t="s">
        <v>1331</v>
      </c>
      <c r="V831" t="s">
        <v>162</v>
      </c>
      <c r="W831" t="s">
        <v>62</v>
      </c>
      <c r="X831" t="s">
        <v>73</v>
      </c>
      <c r="Y831" t="s">
        <v>3192</v>
      </c>
      <c r="Z831" t="s">
        <v>3510</v>
      </c>
      <c r="AA831">
        <v>0</v>
      </c>
      <c r="AB831">
        <v>0</v>
      </c>
      <c r="AC831">
        <v>1</v>
      </c>
      <c r="AD831">
        <v>0</v>
      </c>
      <c r="AE831">
        <v>1</v>
      </c>
      <c r="AF831">
        <v>0</v>
      </c>
      <c r="AG831">
        <v>1</v>
      </c>
      <c r="AH831" t="s">
        <v>64</v>
      </c>
      <c r="AI831" t="s">
        <v>2729</v>
      </c>
    </row>
    <row r="832" spans="1:35">
      <c r="A832" t="s">
        <v>1316</v>
      </c>
      <c r="B832" t="s">
        <v>1317</v>
      </c>
      <c r="C832" t="s">
        <v>51</v>
      </c>
      <c r="D832" t="s">
        <v>51</v>
      </c>
      <c r="E832" t="s">
        <v>1318</v>
      </c>
      <c r="F832">
        <v>5741160</v>
      </c>
      <c r="G832" t="s">
        <v>1319</v>
      </c>
      <c r="H832">
        <v>1</v>
      </c>
      <c r="I832" t="s">
        <v>1320</v>
      </c>
      <c r="J832" t="s">
        <v>1320</v>
      </c>
      <c r="K832" t="s">
        <v>2870</v>
      </c>
      <c r="L832" t="s">
        <v>1322</v>
      </c>
      <c r="M832" t="s">
        <v>1329</v>
      </c>
      <c r="N832" t="s">
        <v>1330</v>
      </c>
      <c r="O832" t="s">
        <v>61</v>
      </c>
      <c r="P832" t="s">
        <v>61</v>
      </c>
      <c r="Q832" t="s">
        <v>62</v>
      </c>
      <c r="R832" t="s">
        <v>4134</v>
      </c>
      <c r="S832" t="s">
        <v>64</v>
      </c>
      <c r="T832" t="s">
        <v>62</v>
      </c>
      <c r="U832" t="s">
        <v>1331</v>
      </c>
      <c r="V832" t="s">
        <v>162</v>
      </c>
      <c r="W832" t="s">
        <v>62</v>
      </c>
      <c r="X832" t="s">
        <v>73</v>
      </c>
      <c r="Y832" t="s">
        <v>3192</v>
      </c>
      <c r="Z832" t="s">
        <v>3510</v>
      </c>
      <c r="AA832">
        <v>0</v>
      </c>
      <c r="AB832">
        <v>0</v>
      </c>
      <c r="AC832">
        <v>1</v>
      </c>
      <c r="AD832">
        <v>0</v>
      </c>
      <c r="AE832">
        <v>1</v>
      </c>
      <c r="AF832">
        <v>0</v>
      </c>
      <c r="AG832">
        <v>1</v>
      </c>
      <c r="AH832" t="s">
        <v>64</v>
      </c>
      <c r="AI832" t="s">
        <v>4120</v>
      </c>
    </row>
    <row r="833" spans="1:35">
      <c r="A833" t="s">
        <v>1316</v>
      </c>
      <c r="B833" t="s">
        <v>1317</v>
      </c>
      <c r="C833" t="s">
        <v>149</v>
      </c>
      <c r="D833" t="s">
        <v>2704</v>
      </c>
      <c r="E833" t="s">
        <v>1332</v>
      </c>
      <c r="F833" t="s">
        <v>1333</v>
      </c>
      <c r="G833" t="s">
        <v>1334</v>
      </c>
      <c r="H833">
        <v>1</v>
      </c>
      <c r="I833" t="s">
        <v>1335</v>
      </c>
      <c r="J833" t="s">
        <v>1336</v>
      </c>
      <c r="K833" t="s">
        <v>4047</v>
      </c>
      <c r="L833" t="s">
        <v>1338</v>
      </c>
      <c r="M833" t="s">
        <v>1346</v>
      </c>
      <c r="N833" t="s">
        <v>1347</v>
      </c>
      <c r="O833" t="s">
        <v>102</v>
      </c>
      <c r="P833" t="s">
        <v>61</v>
      </c>
      <c r="Q833" t="s">
        <v>62</v>
      </c>
      <c r="R833" t="s">
        <v>76</v>
      </c>
      <c r="S833" t="s">
        <v>64</v>
      </c>
      <c r="T833" t="s">
        <v>62</v>
      </c>
      <c r="U833" t="s">
        <v>1349</v>
      </c>
      <c r="V833" t="s">
        <v>162</v>
      </c>
      <c r="W833" t="s">
        <v>61</v>
      </c>
      <c r="X833" t="s">
        <v>1350</v>
      </c>
      <c r="Y833" t="s">
        <v>3192</v>
      </c>
      <c r="Z833" t="s">
        <v>3845</v>
      </c>
      <c r="AA833">
        <v>0</v>
      </c>
      <c r="AB833">
        <v>1</v>
      </c>
      <c r="AC833">
        <v>0</v>
      </c>
      <c r="AD833">
        <v>0</v>
      </c>
      <c r="AE833">
        <v>1</v>
      </c>
      <c r="AF833">
        <v>0</v>
      </c>
      <c r="AG833">
        <v>1</v>
      </c>
      <c r="AH833" t="s">
        <v>64</v>
      </c>
      <c r="AI833" t="s">
        <v>76</v>
      </c>
    </row>
    <row r="834" spans="1:35">
      <c r="A834" t="s">
        <v>1316</v>
      </c>
      <c r="B834" t="s">
        <v>1317</v>
      </c>
      <c r="C834" t="s">
        <v>149</v>
      </c>
      <c r="D834" t="s">
        <v>2704</v>
      </c>
      <c r="E834" t="s">
        <v>1332</v>
      </c>
      <c r="F834" t="s">
        <v>1333</v>
      </c>
      <c r="G834" t="s">
        <v>1334</v>
      </c>
      <c r="H834">
        <v>1</v>
      </c>
      <c r="I834" t="s">
        <v>1335</v>
      </c>
      <c r="J834" t="s">
        <v>1336</v>
      </c>
      <c r="K834" t="s">
        <v>4047</v>
      </c>
      <c r="L834" t="s">
        <v>1338</v>
      </c>
      <c r="M834" t="s">
        <v>1346</v>
      </c>
      <c r="N834" t="s">
        <v>1347</v>
      </c>
      <c r="O834" t="s">
        <v>102</v>
      </c>
      <c r="P834" t="s">
        <v>61</v>
      </c>
      <c r="Q834" t="s">
        <v>62</v>
      </c>
      <c r="R834" t="s">
        <v>4133</v>
      </c>
      <c r="S834" t="s">
        <v>64</v>
      </c>
      <c r="T834" t="s">
        <v>62</v>
      </c>
      <c r="U834" t="s">
        <v>1349</v>
      </c>
      <c r="V834" t="s">
        <v>162</v>
      </c>
      <c r="W834" t="s">
        <v>61</v>
      </c>
      <c r="X834" t="s">
        <v>1350</v>
      </c>
      <c r="Y834" t="s">
        <v>3192</v>
      </c>
      <c r="Z834" t="s">
        <v>3845</v>
      </c>
      <c r="AA834">
        <v>0</v>
      </c>
      <c r="AB834">
        <v>1</v>
      </c>
      <c r="AC834">
        <v>0</v>
      </c>
      <c r="AD834">
        <v>0</v>
      </c>
      <c r="AE834">
        <v>1</v>
      </c>
      <c r="AF834">
        <v>0</v>
      </c>
      <c r="AG834">
        <v>1</v>
      </c>
      <c r="AH834" t="s">
        <v>64</v>
      </c>
      <c r="AI834" t="s">
        <v>4119</v>
      </c>
    </row>
    <row r="835" spans="1:35">
      <c r="A835" t="s">
        <v>1351</v>
      </c>
      <c r="B835" t="s">
        <v>1352</v>
      </c>
      <c r="C835" t="s">
        <v>51</v>
      </c>
      <c r="D835" t="s">
        <v>51</v>
      </c>
      <c r="E835" t="s">
        <v>1353</v>
      </c>
      <c r="F835" t="s">
        <v>1354</v>
      </c>
      <c r="G835" t="s">
        <v>1355</v>
      </c>
      <c r="H835">
        <v>2</v>
      </c>
      <c r="I835" t="s">
        <v>1356</v>
      </c>
      <c r="J835" t="s">
        <v>1357</v>
      </c>
      <c r="K835" t="s">
        <v>2877</v>
      </c>
      <c r="L835" t="s">
        <v>1359</v>
      </c>
      <c r="M835" t="s">
        <v>1198</v>
      </c>
      <c r="N835" t="s">
        <v>1364</v>
      </c>
      <c r="O835" t="s">
        <v>61</v>
      </c>
      <c r="P835" t="s">
        <v>61</v>
      </c>
      <c r="Q835" t="s">
        <v>62</v>
      </c>
      <c r="R835" t="s">
        <v>76</v>
      </c>
      <c r="S835" t="s">
        <v>64</v>
      </c>
      <c r="T835" t="s">
        <v>62</v>
      </c>
      <c r="U835" t="s">
        <v>1362</v>
      </c>
      <c r="V835" t="s">
        <v>66</v>
      </c>
      <c r="W835" t="s">
        <v>62</v>
      </c>
      <c r="X835" t="s">
        <v>73</v>
      </c>
      <c r="Y835" t="s">
        <v>3192</v>
      </c>
      <c r="Z835" t="s">
        <v>3269</v>
      </c>
      <c r="AA835">
        <v>0</v>
      </c>
      <c r="AB835">
        <v>0</v>
      </c>
      <c r="AC835">
        <v>1</v>
      </c>
      <c r="AD835">
        <v>0</v>
      </c>
      <c r="AE835">
        <v>1</v>
      </c>
      <c r="AF835">
        <v>0</v>
      </c>
      <c r="AG835">
        <v>1</v>
      </c>
      <c r="AH835" t="s">
        <v>64</v>
      </c>
      <c r="AI835" t="s">
        <v>76</v>
      </c>
    </row>
    <row r="836" spans="1:35">
      <c r="A836" t="s">
        <v>1351</v>
      </c>
      <c r="B836" t="s">
        <v>1352</v>
      </c>
      <c r="C836" t="s">
        <v>51</v>
      </c>
      <c r="D836" t="s">
        <v>51</v>
      </c>
      <c r="E836" t="s">
        <v>1353</v>
      </c>
      <c r="F836" t="s">
        <v>1354</v>
      </c>
      <c r="G836" t="s">
        <v>1355</v>
      </c>
      <c r="H836">
        <v>2</v>
      </c>
      <c r="I836" t="s">
        <v>1356</v>
      </c>
      <c r="J836" t="s">
        <v>1357</v>
      </c>
      <c r="K836" t="s">
        <v>2877</v>
      </c>
      <c r="L836" t="s">
        <v>1359</v>
      </c>
      <c r="M836" t="s">
        <v>1198</v>
      </c>
      <c r="N836" t="s">
        <v>1364</v>
      </c>
      <c r="O836" t="s">
        <v>61</v>
      </c>
      <c r="P836" t="s">
        <v>61</v>
      </c>
      <c r="Q836" t="s">
        <v>62</v>
      </c>
      <c r="R836" t="s">
        <v>4140</v>
      </c>
      <c r="S836" t="s">
        <v>64</v>
      </c>
      <c r="T836" t="s">
        <v>62</v>
      </c>
      <c r="U836" t="s">
        <v>1362</v>
      </c>
      <c r="V836" t="s">
        <v>66</v>
      </c>
      <c r="W836" t="s">
        <v>62</v>
      </c>
      <c r="X836" t="s">
        <v>73</v>
      </c>
      <c r="Y836" t="s">
        <v>3192</v>
      </c>
      <c r="Z836" t="s">
        <v>3269</v>
      </c>
      <c r="AA836">
        <v>0</v>
      </c>
      <c r="AB836">
        <v>0</v>
      </c>
      <c r="AC836">
        <v>1</v>
      </c>
      <c r="AD836">
        <v>0</v>
      </c>
      <c r="AE836">
        <v>1</v>
      </c>
      <c r="AF836">
        <v>0</v>
      </c>
      <c r="AG836">
        <v>1</v>
      </c>
      <c r="AH836" t="s">
        <v>64</v>
      </c>
      <c r="AI836" t="s">
        <v>2729</v>
      </c>
    </row>
    <row r="837" spans="1:35">
      <c r="A837" t="s">
        <v>1351</v>
      </c>
      <c r="B837" t="s">
        <v>1352</v>
      </c>
      <c r="C837" t="s">
        <v>51</v>
      </c>
      <c r="D837" t="s">
        <v>51</v>
      </c>
      <c r="E837" t="s">
        <v>1353</v>
      </c>
      <c r="F837" t="s">
        <v>1354</v>
      </c>
      <c r="G837" t="s">
        <v>1355</v>
      </c>
      <c r="H837">
        <v>2</v>
      </c>
      <c r="I837" t="s">
        <v>1356</v>
      </c>
      <c r="J837" t="s">
        <v>1357</v>
      </c>
      <c r="K837" t="s">
        <v>2877</v>
      </c>
      <c r="L837" t="s">
        <v>1359</v>
      </c>
      <c r="M837" t="s">
        <v>1198</v>
      </c>
      <c r="N837" t="s">
        <v>1364</v>
      </c>
      <c r="O837" t="s">
        <v>61</v>
      </c>
      <c r="P837" t="s">
        <v>61</v>
      </c>
      <c r="Q837" t="s">
        <v>62</v>
      </c>
      <c r="R837" t="s">
        <v>4133</v>
      </c>
      <c r="S837" t="s">
        <v>64</v>
      </c>
      <c r="T837" t="s">
        <v>62</v>
      </c>
      <c r="U837" t="s">
        <v>1362</v>
      </c>
      <c r="V837" t="s">
        <v>66</v>
      </c>
      <c r="W837" t="s">
        <v>62</v>
      </c>
      <c r="X837" t="s">
        <v>73</v>
      </c>
      <c r="Y837" t="s">
        <v>3192</v>
      </c>
      <c r="Z837" t="s">
        <v>3269</v>
      </c>
      <c r="AA837">
        <v>0</v>
      </c>
      <c r="AB837">
        <v>0</v>
      </c>
      <c r="AC837">
        <v>1</v>
      </c>
      <c r="AD837">
        <v>0</v>
      </c>
      <c r="AE837">
        <v>1</v>
      </c>
      <c r="AF837">
        <v>0</v>
      </c>
      <c r="AG837">
        <v>1</v>
      </c>
      <c r="AH837" t="s">
        <v>64</v>
      </c>
      <c r="AI837" t="s">
        <v>4119</v>
      </c>
    </row>
    <row r="838" spans="1:35">
      <c r="A838" t="s">
        <v>1351</v>
      </c>
      <c r="B838" t="s">
        <v>1352</v>
      </c>
      <c r="C838" t="s">
        <v>51</v>
      </c>
      <c r="D838" t="s">
        <v>51</v>
      </c>
      <c r="E838" t="s">
        <v>1353</v>
      </c>
      <c r="F838" t="s">
        <v>1354</v>
      </c>
      <c r="G838" t="s">
        <v>1355</v>
      </c>
      <c r="H838">
        <v>2</v>
      </c>
      <c r="I838" t="s">
        <v>1356</v>
      </c>
      <c r="J838" t="s">
        <v>1365</v>
      </c>
      <c r="K838" t="s">
        <v>2877</v>
      </c>
      <c r="L838" t="s">
        <v>1359</v>
      </c>
      <c r="M838" t="s">
        <v>1371</v>
      </c>
      <c r="N838" t="s">
        <v>1372</v>
      </c>
      <c r="O838" t="s">
        <v>62</v>
      </c>
      <c r="P838" t="s">
        <v>61</v>
      </c>
      <c r="Q838" t="s">
        <v>62</v>
      </c>
      <c r="R838" t="s">
        <v>76</v>
      </c>
      <c r="S838" t="s">
        <v>77</v>
      </c>
      <c r="T838" t="s">
        <v>61</v>
      </c>
      <c r="U838" t="s">
        <v>1368</v>
      </c>
      <c r="V838" t="s">
        <v>72</v>
      </c>
      <c r="W838" t="s">
        <v>62</v>
      </c>
      <c r="X838" t="s">
        <v>73</v>
      </c>
      <c r="Y838" t="s">
        <v>3192</v>
      </c>
      <c r="Z838" t="s">
        <v>3653</v>
      </c>
      <c r="AA838">
        <v>1</v>
      </c>
      <c r="AB838">
        <v>0</v>
      </c>
      <c r="AC838">
        <v>0</v>
      </c>
      <c r="AD838">
        <v>0</v>
      </c>
      <c r="AE838">
        <v>1</v>
      </c>
      <c r="AF838">
        <v>0</v>
      </c>
      <c r="AG838">
        <v>0</v>
      </c>
      <c r="AH838" t="s">
        <v>77</v>
      </c>
      <c r="AI838" t="s">
        <v>76</v>
      </c>
    </row>
    <row r="839" spans="1:35">
      <c r="A839" t="s">
        <v>1351</v>
      </c>
      <c r="B839" t="s">
        <v>1352</v>
      </c>
      <c r="C839" t="s">
        <v>51</v>
      </c>
      <c r="D839" t="s">
        <v>51</v>
      </c>
      <c r="E839" t="s">
        <v>1373</v>
      </c>
      <c r="F839" t="s">
        <v>2878</v>
      </c>
      <c r="G839" t="s">
        <v>1375</v>
      </c>
      <c r="H839">
        <v>3</v>
      </c>
      <c r="I839" t="s">
        <v>1376</v>
      </c>
      <c r="J839" t="s">
        <v>1377</v>
      </c>
      <c r="K839" t="s">
        <v>2880</v>
      </c>
      <c r="L839" t="s">
        <v>1379</v>
      </c>
      <c r="M839" t="s">
        <v>1385</v>
      </c>
      <c r="N839" t="s">
        <v>1386</v>
      </c>
      <c r="O839" t="s">
        <v>61</v>
      </c>
      <c r="P839" t="s">
        <v>61</v>
      </c>
      <c r="Q839" t="s">
        <v>62</v>
      </c>
      <c r="R839" t="s">
        <v>76</v>
      </c>
      <c r="S839" t="s">
        <v>64</v>
      </c>
      <c r="T839" t="s">
        <v>62</v>
      </c>
      <c r="U839" t="s">
        <v>1384</v>
      </c>
      <c r="V839" t="s">
        <v>66</v>
      </c>
      <c r="W839" t="s">
        <v>62</v>
      </c>
      <c r="X839" t="s">
        <v>73</v>
      </c>
      <c r="Y839" t="s">
        <v>3192</v>
      </c>
      <c r="Z839" t="s">
        <v>3625</v>
      </c>
      <c r="AA839">
        <v>0</v>
      </c>
      <c r="AB839">
        <v>0</v>
      </c>
      <c r="AC839">
        <v>1</v>
      </c>
      <c r="AD839">
        <v>0</v>
      </c>
      <c r="AE839">
        <v>1</v>
      </c>
      <c r="AF839">
        <v>0</v>
      </c>
      <c r="AG839">
        <v>1</v>
      </c>
      <c r="AH839" t="s">
        <v>64</v>
      </c>
      <c r="AI839" t="s">
        <v>76</v>
      </c>
    </row>
    <row r="840" spans="1:35">
      <c r="A840" t="s">
        <v>1351</v>
      </c>
      <c r="B840" t="s">
        <v>1352</v>
      </c>
      <c r="C840" t="s">
        <v>51</v>
      </c>
      <c r="D840" t="s">
        <v>51</v>
      </c>
      <c r="E840" t="s">
        <v>1373</v>
      </c>
      <c r="F840" t="s">
        <v>2878</v>
      </c>
      <c r="G840" t="s">
        <v>1375</v>
      </c>
      <c r="H840">
        <v>3</v>
      </c>
      <c r="I840" t="s">
        <v>1376</v>
      </c>
      <c r="J840" t="s">
        <v>1377</v>
      </c>
      <c r="K840" t="s">
        <v>2880</v>
      </c>
      <c r="L840" t="s">
        <v>1379</v>
      </c>
      <c r="M840" t="s">
        <v>1385</v>
      </c>
      <c r="N840" t="s">
        <v>1386</v>
      </c>
      <c r="O840" t="s">
        <v>61</v>
      </c>
      <c r="P840" t="s">
        <v>61</v>
      </c>
      <c r="Q840" t="s">
        <v>62</v>
      </c>
      <c r="R840" t="s">
        <v>4133</v>
      </c>
      <c r="S840" t="s">
        <v>64</v>
      </c>
      <c r="T840" t="s">
        <v>62</v>
      </c>
      <c r="U840" t="s">
        <v>1384</v>
      </c>
      <c r="V840" t="s">
        <v>66</v>
      </c>
      <c r="W840" t="s">
        <v>62</v>
      </c>
      <c r="X840" t="s">
        <v>73</v>
      </c>
      <c r="Y840" t="s">
        <v>3192</v>
      </c>
      <c r="Z840" t="s">
        <v>3625</v>
      </c>
      <c r="AA840">
        <v>0</v>
      </c>
      <c r="AB840">
        <v>0</v>
      </c>
      <c r="AC840">
        <v>1</v>
      </c>
      <c r="AD840">
        <v>0</v>
      </c>
      <c r="AE840">
        <v>1</v>
      </c>
      <c r="AF840">
        <v>0</v>
      </c>
      <c r="AG840">
        <v>1</v>
      </c>
      <c r="AH840" t="s">
        <v>64</v>
      </c>
      <c r="AI840" t="s">
        <v>4119</v>
      </c>
    </row>
    <row r="841" spans="1:35">
      <c r="A841" t="s">
        <v>1351</v>
      </c>
      <c r="B841" t="s">
        <v>1352</v>
      </c>
      <c r="C841" t="s">
        <v>51</v>
      </c>
      <c r="D841" t="s">
        <v>51</v>
      </c>
      <c r="E841" t="s">
        <v>1373</v>
      </c>
      <c r="F841" t="s">
        <v>2878</v>
      </c>
      <c r="G841" t="s">
        <v>1375</v>
      </c>
      <c r="H841">
        <v>3</v>
      </c>
      <c r="I841" t="s">
        <v>1376</v>
      </c>
      <c r="J841" t="s">
        <v>1377</v>
      </c>
      <c r="K841" t="s">
        <v>2880</v>
      </c>
      <c r="L841" t="s">
        <v>1379</v>
      </c>
      <c r="M841" t="s">
        <v>1385</v>
      </c>
      <c r="N841" t="s">
        <v>1386</v>
      </c>
      <c r="O841" t="s">
        <v>61</v>
      </c>
      <c r="P841" t="s">
        <v>61</v>
      </c>
      <c r="Q841" t="s">
        <v>62</v>
      </c>
      <c r="R841" t="s">
        <v>4134</v>
      </c>
      <c r="S841" t="s">
        <v>64</v>
      </c>
      <c r="T841" t="s">
        <v>62</v>
      </c>
      <c r="U841" t="s">
        <v>1384</v>
      </c>
      <c r="V841" t="s">
        <v>66</v>
      </c>
      <c r="W841" t="s">
        <v>62</v>
      </c>
      <c r="X841" t="s">
        <v>73</v>
      </c>
      <c r="Y841" t="s">
        <v>3192</v>
      </c>
      <c r="Z841" t="s">
        <v>3625</v>
      </c>
      <c r="AA841">
        <v>0</v>
      </c>
      <c r="AB841">
        <v>0</v>
      </c>
      <c r="AC841">
        <v>1</v>
      </c>
      <c r="AD841">
        <v>0</v>
      </c>
      <c r="AE841">
        <v>1</v>
      </c>
      <c r="AF841">
        <v>0</v>
      </c>
      <c r="AG841">
        <v>1</v>
      </c>
      <c r="AH841" t="s">
        <v>64</v>
      </c>
      <c r="AI841" t="s">
        <v>4120</v>
      </c>
    </row>
    <row r="842" spans="1:35">
      <c r="A842" t="s">
        <v>1351</v>
      </c>
      <c r="B842" t="s">
        <v>1352</v>
      </c>
      <c r="C842" t="s">
        <v>51</v>
      </c>
      <c r="D842" t="s">
        <v>51</v>
      </c>
      <c r="E842" t="s">
        <v>1373</v>
      </c>
      <c r="F842" t="s">
        <v>2878</v>
      </c>
      <c r="G842" t="s">
        <v>1375</v>
      </c>
      <c r="H842">
        <v>3</v>
      </c>
      <c r="I842" t="s">
        <v>1376</v>
      </c>
      <c r="J842" t="s">
        <v>1387</v>
      </c>
      <c r="K842" t="s">
        <v>2880</v>
      </c>
      <c r="L842" t="s">
        <v>1379</v>
      </c>
      <c r="M842" t="s">
        <v>1394</v>
      </c>
      <c r="N842" t="s">
        <v>1395</v>
      </c>
      <c r="O842" t="s">
        <v>62</v>
      </c>
      <c r="P842" t="s">
        <v>61</v>
      </c>
      <c r="Q842" t="s">
        <v>62</v>
      </c>
      <c r="R842" t="s">
        <v>76</v>
      </c>
      <c r="S842" t="s">
        <v>77</v>
      </c>
      <c r="T842" t="s">
        <v>61</v>
      </c>
      <c r="U842" t="s">
        <v>1368</v>
      </c>
      <c r="V842" t="s">
        <v>72</v>
      </c>
      <c r="W842" t="s">
        <v>62</v>
      </c>
      <c r="X842" t="s">
        <v>73</v>
      </c>
      <c r="Y842" t="s">
        <v>3192</v>
      </c>
      <c r="Z842" t="s">
        <v>3624</v>
      </c>
      <c r="AA842">
        <v>1</v>
      </c>
      <c r="AB842">
        <v>0</v>
      </c>
      <c r="AC842">
        <v>0</v>
      </c>
      <c r="AD842">
        <v>0</v>
      </c>
      <c r="AE842">
        <v>1</v>
      </c>
      <c r="AF842">
        <v>0</v>
      </c>
      <c r="AG842">
        <v>0</v>
      </c>
      <c r="AH842" t="s">
        <v>77</v>
      </c>
      <c r="AI842" t="s">
        <v>76</v>
      </c>
    </row>
    <row r="843" spans="1:35">
      <c r="A843" t="s">
        <v>1351</v>
      </c>
      <c r="B843" t="s">
        <v>1352</v>
      </c>
      <c r="C843" t="s">
        <v>51</v>
      </c>
      <c r="D843" t="s">
        <v>51</v>
      </c>
      <c r="E843" t="s">
        <v>1373</v>
      </c>
      <c r="F843" t="s">
        <v>2878</v>
      </c>
      <c r="G843" t="s">
        <v>1375</v>
      </c>
      <c r="H843">
        <v>3</v>
      </c>
      <c r="I843" t="s">
        <v>1376</v>
      </c>
      <c r="J843" t="s">
        <v>1396</v>
      </c>
      <c r="K843" t="s">
        <v>2880</v>
      </c>
      <c r="L843" t="s">
        <v>1379</v>
      </c>
      <c r="M843" t="s">
        <v>1401</v>
      </c>
      <c r="N843" t="s">
        <v>1402</v>
      </c>
      <c r="O843" t="s">
        <v>62</v>
      </c>
      <c r="P843" t="s">
        <v>61</v>
      </c>
      <c r="Q843" t="s">
        <v>62</v>
      </c>
      <c r="R843" t="s">
        <v>76</v>
      </c>
      <c r="S843" t="s">
        <v>77</v>
      </c>
      <c r="T843" t="s">
        <v>61</v>
      </c>
      <c r="U843" t="s">
        <v>1368</v>
      </c>
      <c r="V843" t="s">
        <v>72</v>
      </c>
      <c r="W843" t="s">
        <v>62</v>
      </c>
      <c r="X843" t="s">
        <v>73</v>
      </c>
      <c r="Y843" t="s">
        <v>3192</v>
      </c>
      <c r="Z843" t="s">
        <v>3623</v>
      </c>
      <c r="AA843">
        <v>1</v>
      </c>
      <c r="AB843">
        <v>0</v>
      </c>
      <c r="AC843">
        <v>0</v>
      </c>
      <c r="AD843">
        <v>0</v>
      </c>
      <c r="AE843">
        <v>1</v>
      </c>
      <c r="AF843">
        <v>0</v>
      </c>
      <c r="AG843">
        <v>0</v>
      </c>
      <c r="AH843" t="s">
        <v>77</v>
      </c>
      <c r="AI843" t="s">
        <v>76</v>
      </c>
    </row>
    <row r="844" spans="1:35">
      <c r="A844" t="s">
        <v>1351</v>
      </c>
      <c r="B844" t="s">
        <v>1352</v>
      </c>
      <c r="C844" t="s">
        <v>80</v>
      </c>
      <c r="D844" t="s">
        <v>80</v>
      </c>
      <c r="E844" t="s">
        <v>1403</v>
      </c>
      <c r="F844" t="s">
        <v>1404</v>
      </c>
      <c r="G844">
        <v>3462999</v>
      </c>
      <c r="H844">
        <v>2</v>
      </c>
      <c r="I844" t="s">
        <v>1405</v>
      </c>
      <c r="J844" t="s">
        <v>1406</v>
      </c>
      <c r="K844" t="s">
        <v>1407</v>
      </c>
      <c r="L844" t="s">
        <v>1408</v>
      </c>
      <c r="M844" t="s">
        <v>1413</v>
      </c>
      <c r="N844" t="s">
        <v>1414</v>
      </c>
      <c r="O844" t="s">
        <v>62</v>
      </c>
      <c r="P844" t="s">
        <v>61</v>
      </c>
      <c r="Q844" t="s">
        <v>62</v>
      </c>
      <c r="R844" t="s">
        <v>76</v>
      </c>
      <c r="S844" t="s">
        <v>77</v>
      </c>
      <c r="T844" t="s">
        <v>61</v>
      </c>
      <c r="U844" t="s">
        <v>1368</v>
      </c>
      <c r="V844" t="s">
        <v>72</v>
      </c>
      <c r="W844" t="s">
        <v>62</v>
      </c>
      <c r="X844" t="s">
        <v>73</v>
      </c>
      <c r="Y844" t="s">
        <v>3192</v>
      </c>
      <c r="Z844" t="s">
        <v>3824</v>
      </c>
      <c r="AA844">
        <v>1</v>
      </c>
      <c r="AB844">
        <v>0</v>
      </c>
      <c r="AC844">
        <v>0</v>
      </c>
      <c r="AD844">
        <v>0</v>
      </c>
      <c r="AE844">
        <v>1</v>
      </c>
      <c r="AF844">
        <v>0</v>
      </c>
      <c r="AG844">
        <v>0</v>
      </c>
      <c r="AH844" t="s">
        <v>77</v>
      </c>
      <c r="AI844" t="s">
        <v>76</v>
      </c>
    </row>
    <row r="845" spans="1:35">
      <c r="A845" t="s">
        <v>1351</v>
      </c>
      <c r="B845" t="s">
        <v>1352</v>
      </c>
      <c r="C845" t="s">
        <v>80</v>
      </c>
      <c r="D845" t="s">
        <v>80</v>
      </c>
      <c r="E845" t="s">
        <v>1403</v>
      </c>
      <c r="F845" t="s">
        <v>1404</v>
      </c>
      <c r="G845">
        <v>3462999</v>
      </c>
      <c r="H845">
        <v>2</v>
      </c>
      <c r="I845" t="s">
        <v>1405</v>
      </c>
      <c r="J845" t="s">
        <v>1415</v>
      </c>
      <c r="K845" t="s">
        <v>1407</v>
      </c>
      <c r="L845" t="s">
        <v>1408</v>
      </c>
      <c r="M845" t="s">
        <v>1420</v>
      </c>
      <c r="N845" t="s">
        <v>1421</v>
      </c>
      <c r="O845" t="s">
        <v>62</v>
      </c>
      <c r="P845" t="s">
        <v>61</v>
      </c>
      <c r="Q845" t="s">
        <v>62</v>
      </c>
      <c r="R845" t="s">
        <v>76</v>
      </c>
      <c r="S845" t="s">
        <v>77</v>
      </c>
      <c r="T845" t="s">
        <v>61</v>
      </c>
      <c r="U845" t="s">
        <v>1368</v>
      </c>
      <c r="V845" t="s">
        <v>72</v>
      </c>
      <c r="W845" t="s">
        <v>62</v>
      </c>
      <c r="X845" t="s">
        <v>73</v>
      </c>
      <c r="Y845" t="s">
        <v>3192</v>
      </c>
      <c r="Z845" t="s">
        <v>3825</v>
      </c>
      <c r="AA845">
        <v>1</v>
      </c>
      <c r="AB845">
        <v>0</v>
      </c>
      <c r="AC845">
        <v>0</v>
      </c>
      <c r="AD845">
        <v>0</v>
      </c>
      <c r="AE845">
        <v>1</v>
      </c>
      <c r="AF845">
        <v>0</v>
      </c>
      <c r="AG845">
        <v>0</v>
      </c>
      <c r="AH845" t="s">
        <v>77</v>
      </c>
      <c r="AI845" t="s">
        <v>76</v>
      </c>
    </row>
    <row r="846" spans="1:35">
      <c r="A846" t="s">
        <v>1351</v>
      </c>
      <c r="B846" t="s">
        <v>1352</v>
      </c>
      <c r="C846" t="s">
        <v>80</v>
      </c>
      <c r="D846" t="s">
        <v>80</v>
      </c>
      <c r="E846" t="s">
        <v>1422</v>
      </c>
      <c r="F846" t="s">
        <v>1423</v>
      </c>
      <c r="G846" t="s">
        <v>1404</v>
      </c>
      <c r="H846">
        <v>1</v>
      </c>
      <c r="I846" t="s">
        <v>1424</v>
      </c>
      <c r="J846" t="s">
        <v>1424</v>
      </c>
      <c r="K846" t="s">
        <v>2886</v>
      </c>
      <c r="L846" t="s">
        <v>1426</v>
      </c>
      <c r="M846" t="s">
        <v>991</v>
      </c>
      <c r="N846" t="s">
        <v>1433</v>
      </c>
      <c r="O846" t="s">
        <v>62</v>
      </c>
      <c r="P846" t="s">
        <v>61</v>
      </c>
      <c r="Q846" t="s">
        <v>62</v>
      </c>
      <c r="R846" t="s">
        <v>76</v>
      </c>
      <c r="S846" t="s">
        <v>77</v>
      </c>
      <c r="T846" t="s">
        <v>61</v>
      </c>
      <c r="U846" t="s">
        <v>1435</v>
      </c>
      <c r="V846" t="s">
        <v>72</v>
      </c>
      <c r="W846" t="s">
        <v>61</v>
      </c>
      <c r="X846" t="s">
        <v>1436</v>
      </c>
      <c r="Y846" t="s">
        <v>3192</v>
      </c>
      <c r="Z846" t="s">
        <v>3925</v>
      </c>
      <c r="AA846">
        <v>1</v>
      </c>
      <c r="AB846">
        <v>0</v>
      </c>
      <c r="AC846">
        <v>0</v>
      </c>
      <c r="AD846">
        <v>0</v>
      </c>
      <c r="AE846">
        <v>1</v>
      </c>
      <c r="AF846">
        <v>0</v>
      </c>
      <c r="AG846">
        <v>0</v>
      </c>
      <c r="AH846" t="s">
        <v>77</v>
      </c>
      <c r="AI846" t="s">
        <v>76</v>
      </c>
    </row>
    <row r="847" spans="1:35">
      <c r="A847" t="s">
        <v>1351</v>
      </c>
      <c r="B847" t="s">
        <v>1352</v>
      </c>
      <c r="C847" t="s">
        <v>149</v>
      </c>
      <c r="D847" t="s">
        <v>2704</v>
      </c>
      <c r="E847" t="s">
        <v>1437</v>
      </c>
      <c r="F847" t="s">
        <v>2887</v>
      </c>
      <c r="G847" t="s">
        <v>1439</v>
      </c>
      <c r="H847">
        <v>1</v>
      </c>
      <c r="I847" t="s">
        <v>1440</v>
      </c>
      <c r="J847" t="s">
        <v>1440</v>
      </c>
      <c r="K847" t="s">
        <v>2888</v>
      </c>
      <c r="L847" t="s">
        <v>1442</v>
      </c>
      <c r="M847" t="s">
        <v>1449</v>
      </c>
      <c r="N847" t="s">
        <v>1450</v>
      </c>
      <c r="O847" t="s">
        <v>62</v>
      </c>
      <c r="P847" t="s">
        <v>61</v>
      </c>
      <c r="Q847" t="s">
        <v>62</v>
      </c>
      <c r="R847" t="s">
        <v>76</v>
      </c>
      <c r="S847" t="s">
        <v>64</v>
      </c>
      <c r="T847" t="s">
        <v>61</v>
      </c>
      <c r="U847" t="s">
        <v>1452</v>
      </c>
      <c r="V847" t="s">
        <v>72</v>
      </c>
      <c r="W847" t="s">
        <v>61</v>
      </c>
      <c r="X847" t="s">
        <v>1453</v>
      </c>
      <c r="Y847" t="s">
        <v>3192</v>
      </c>
      <c r="Z847" t="s">
        <v>3497</v>
      </c>
      <c r="AA847">
        <v>1</v>
      </c>
      <c r="AB847">
        <v>0</v>
      </c>
      <c r="AC847">
        <v>0</v>
      </c>
      <c r="AD847">
        <v>0</v>
      </c>
      <c r="AE847">
        <v>1</v>
      </c>
      <c r="AF847">
        <v>0</v>
      </c>
      <c r="AG847">
        <v>1</v>
      </c>
      <c r="AH847" t="s">
        <v>64</v>
      </c>
      <c r="AI847" t="s">
        <v>76</v>
      </c>
    </row>
    <row r="848" spans="1:35">
      <c r="A848" t="s">
        <v>1351</v>
      </c>
      <c r="B848" t="s">
        <v>1352</v>
      </c>
      <c r="C848" t="s">
        <v>149</v>
      </c>
      <c r="D848" t="s">
        <v>2704</v>
      </c>
      <c r="E848" t="s">
        <v>1437</v>
      </c>
      <c r="F848" t="s">
        <v>2887</v>
      </c>
      <c r="G848" t="s">
        <v>1439</v>
      </c>
      <c r="H848">
        <v>1</v>
      </c>
      <c r="I848" t="s">
        <v>1440</v>
      </c>
      <c r="J848" t="s">
        <v>1440</v>
      </c>
      <c r="K848" t="s">
        <v>2888</v>
      </c>
      <c r="L848" t="s">
        <v>1442</v>
      </c>
      <c r="M848" t="s">
        <v>1449</v>
      </c>
      <c r="N848" t="s">
        <v>1450</v>
      </c>
      <c r="O848" t="s">
        <v>62</v>
      </c>
      <c r="P848" t="s">
        <v>61</v>
      </c>
      <c r="Q848" t="s">
        <v>62</v>
      </c>
      <c r="R848" t="s">
        <v>4133</v>
      </c>
      <c r="S848" t="s">
        <v>64</v>
      </c>
      <c r="T848" t="s">
        <v>61</v>
      </c>
      <c r="U848" t="s">
        <v>1452</v>
      </c>
      <c r="V848" t="s">
        <v>72</v>
      </c>
      <c r="W848" t="s">
        <v>61</v>
      </c>
      <c r="X848" t="s">
        <v>1453</v>
      </c>
      <c r="Y848" t="s">
        <v>3192</v>
      </c>
      <c r="Z848" t="s">
        <v>3497</v>
      </c>
      <c r="AA848">
        <v>1</v>
      </c>
      <c r="AB848">
        <v>0</v>
      </c>
      <c r="AC848">
        <v>0</v>
      </c>
      <c r="AD848">
        <v>0</v>
      </c>
      <c r="AE848">
        <v>1</v>
      </c>
      <c r="AF848">
        <v>0</v>
      </c>
      <c r="AG848">
        <v>1</v>
      </c>
      <c r="AH848" t="s">
        <v>64</v>
      </c>
      <c r="AI848" t="s">
        <v>4119</v>
      </c>
    </row>
    <row r="849" spans="1:35">
      <c r="A849" t="s">
        <v>1351</v>
      </c>
      <c r="B849" t="s">
        <v>1352</v>
      </c>
      <c r="C849" t="s">
        <v>149</v>
      </c>
      <c r="D849" t="s">
        <v>2704</v>
      </c>
      <c r="E849" t="s">
        <v>1437</v>
      </c>
      <c r="F849" t="s">
        <v>2887</v>
      </c>
      <c r="G849" t="s">
        <v>1439</v>
      </c>
      <c r="H849">
        <v>1</v>
      </c>
      <c r="I849" t="s">
        <v>1440</v>
      </c>
      <c r="J849" t="s">
        <v>1440</v>
      </c>
      <c r="K849" t="s">
        <v>2888</v>
      </c>
      <c r="L849" t="s">
        <v>1442</v>
      </c>
      <c r="M849" t="s">
        <v>1449</v>
      </c>
      <c r="N849" t="s">
        <v>1450</v>
      </c>
      <c r="O849" t="s">
        <v>62</v>
      </c>
      <c r="P849" t="s">
        <v>61</v>
      </c>
      <c r="Q849" t="s">
        <v>62</v>
      </c>
      <c r="R849" t="s">
        <v>4137</v>
      </c>
      <c r="S849" t="s">
        <v>64</v>
      </c>
      <c r="T849" t="s">
        <v>61</v>
      </c>
      <c r="U849" t="s">
        <v>1452</v>
      </c>
      <c r="V849" t="s">
        <v>72</v>
      </c>
      <c r="W849" t="s">
        <v>61</v>
      </c>
      <c r="X849" t="s">
        <v>1453</v>
      </c>
      <c r="Y849" t="s">
        <v>3192</v>
      </c>
      <c r="Z849" t="s">
        <v>3497</v>
      </c>
      <c r="AA849">
        <v>1</v>
      </c>
      <c r="AB849">
        <v>0</v>
      </c>
      <c r="AC849">
        <v>0</v>
      </c>
      <c r="AD849">
        <v>0</v>
      </c>
      <c r="AE849">
        <v>1</v>
      </c>
      <c r="AF849">
        <v>0</v>
      </c>
      <c r="AG849">
        <v>1</v>
      </c>
      <c r="AH849" t="s">
        <v>64</v>
      </c>
      <c r="AI849" t="s">
        <v>4022</v>
      </c>
    </row>
    <row r="850" spans="1:35">
      <c r="A850" t="s">
        <v>1454</v>
      </c>
      <c r="B850" t="s">
        <v>1455</v>
      </c>
      <c r="C850" t="s">
        <v>51</v>
      </c>
      <c r="D850" t="s">
        <v>51</v>
      </c>
      <c r="E850" t="s">
        <v>1456</v>
      </c>
      <c r="F850" t="s">
        <v>2891</v>
      </c>
      <c r="G850" t="s">
        <v>1458</v>
      </c>
      <c r="H850">
        <v>3</v>
      </c>
      <c r="I850" t="s">
        <v>1459</v>
      </c>
      <c r="J850" t="s">
        <v>1460</v>
      </c>
      <c r="K850" t="s">
        <v>2893</v>
      </c>
      <c r="L850" t="s">
        <v>1462</v>
      </c>
      <c r="M850" t="s">
        <v>1469</v>
      </c>
      <c r="N850" t="s">
        <v>1470</v>
      </c>
      <c r="O850" t="s">
        <v>102</v>
      </c>
      <c r="P850" t="s">
        <v>61</v>
      </c>
      <c r="Q850" t="s">
        <v>62</v>
      </c>
      <c r="R850" t="s">
        <v>76</v>
      </c>
      <c r="S850" t="s">
        <v>125</v>
      </c>
      <c r="T850" t="s">
        <v>62</v>
      </c>
      <c r="U850" t="s">
        <v>1465</v>
      </c>
      <c r="V850" t="s">
        <v>162</v>
      </c>
      <c r="W850" t="s">
        <v>62</v>
      </c>
      <c r="X850" t="s">
        <v>73</v>
      </c>
      <c r="Y850" t="s">
        <v>3192</v>
      </c>
      <c r="Z850" t="s">
        <v>3353</v>
      </c>
      <c r="AA850">
        <v>0</v>
      </c>
      <c r="AB850">
        <v>1</v>
      </c>
      <c r="AC850">
        <v>0</v>
      </c>
      <c r="AD850">
        <v>0</v>
      </c>
      <c r="AE850">
        <v>1</v>
      </c>
      <c r="AF850">
        <v>0</v>
      </c>
      <c r="AG850">
        <v>1</v>
      </c>
      <c r="AH850" t="s">
        <v>125</v>
      </c>
      <c r="AI850" t="s">
        <v>76</v>
      </c>
    </row>
    <row r="851" spans="1:35">
      <c r="A851" t="s">
        <v>1454</v>
      </c>
      <c r="B851" t="s">
        <v>1455</v>
      </c>
      <c r="C851" t="s">
        <v>51</v>
      </c>
      <c r="D851" t="s">
        <v>51</v>
      </c>
      <c r="E851" t="s">
        <v>1456</v>
      </c>
      <c r="F851" t="s">
        <v>2891</v>
      </c>
      <c r="G851" t="s">
        <v>1458</v>
      </c>
      <c r="H851">
        <v>3</v>
      </c>
      <c r="I851" t="s">
        <v>1459</v>
      </c>
      <c r="J851" t="s">
        <v>1460</v>
      </c>
      <c r="K851" t="s">
        <v>2893</v>
      </c>
      <c r="L851" t="s">
        <v>1462</v>
      </c>
      <c r="M851" t="s">
        <v>1469</v>
      </c>
      <c r="N851" t="s">
        <v>1470</v>
      </c>
      <c r="O851" t="s">
        <v>102</v>
      </c>
      <c r="P851" t="s">
        <v>61</v>
      </c>
      <c r="Q851" t="s">
        <v>62</v>
      </c>
      <c r="R851" t="s">
        <v>4136</v>
      </c>
      <c r="S851" t="s">
        <v>125</v>
      </c>
      <c r="T851" t="s">
        <v>62</v>
      </c>
      <c r="U851" t="s">
        <v>1465</v>
      </c>
      <c r="V851" t="s">
        <v>162</v>
      </c>
      <c r="W851" t="s">
        <v>62</v>
      </c>
      <c r="X851" t="s">
        <v>73</v>
      </c>
      <c r="Y851" t="s">
        <v>3192</v>
      </c>
      <c r="Z851" t="s">
        <v>3353</v>
      </c>
      <c r="AA851">
        <v>0</v>
      </c>
      <c r="AB851">
        <v>1</v>
      </c>
      <c r="AC851">
        <v>0</v>
      </c>
      <c r="AD851">
        <v>0</v>
      </c>
      <c r="AE851">
        <v>1</v>
      </c>
      <c r="AF851">
        <v>0</v>
      </c>
      <c r="AG851">
        <v>1</v>
      </c>
      <c r="AH851" t="s">
        <v>125</v>
      </c>
      <c r="AI851" t="s">
        <v>2417</v>
      </c>
    </row>
    <row r="852" spans="1:35">
      <c r="A852" t="s">
        <v>1454</v>
      </c>
      <c r="B852" t="s">
        <v>1455</v>
      </c>
      <c r="C852" t="s">
        <v>51</v>
      </c>
      <c r="D852" t="s">
        <v>51</v>
      </c>
      <c r="E852" t="s">
        <v>1456</v>
      </c>
      <c r="F852" t="s">
        <v>2891</v>
      </c>
      <c r="G852" t="s">
        <v>1458</v>
      </c>
      <c r="H852">
        <v>3</v>
      </c>
      <c r="I852" t="s">
        <v>1459</v>
      </c>
      <c r="J852" t="s">
        <v>1460</v>
      </c>
      <c r="K852" t="s">
        <v>2893</v>
      </c>
      <c r="L852" t="s">
        <v>1462</v>
      </c>
      <c r="M852" t="s">
        <v>1469</v>
      </c>
      <c r="N852" t="s">
        <v>1470</v>
      </c>
      <c r="O852" t="s">
        <v>102</v>
      </c>
      <c r="P852" t="s">
        <v>61</v>
      </c>
      <c r="Q852" t="s">
        <v>62</v>
      </c>
      <c r="R852" t="s">
        <v>4138</v>
      </c>
      <c r="S852" t="s">
        <v>125</v>
      </c>
      <c r="T852" t="s">
        <v>62</v>
      </c>
      <c r="U852" t="s">
        <v>1465</v>
      </c>
      <c r="V852" t="s">
        <v>162</v>
      </c>
      <c r="W852" t="s">
        <v>62</v>
      </c>
      <c r="X852" t="s">
        <v>73</v>
      </c>
      <c r="Y852" t="s">
        <v>3192</v>
      </c>
      <c r="Z852" t="s">
        <v>3353</v>
      </c>
      <c r="AA852">
        <v>0</v>
      </c>
      <c r="AB852">
        <v>1</v>
      </c>
      <c r="AC852">
        <v>0</v>
      </c>
      <c r="AD852">
        <v>0</v>
      </c>
      <c r="AE852">
        <v>1</v>
      </c>
      <c r="AF852">
        <v>0</v>
      </c>
      <c r="AG852">
        <v>1</v>
      </c>
      <c r="AH852" t="s">
        <v>125</v>
      </c>
      <c r="AI852" t="s">
        <v>4122</v>
      </c>
    </row>
    <row r="853" spans="1:35">
      <c r="A853" t="s">
        <v>1454</v>
      </c>
      <c r="B853" t="s">
        <v>1455</v>
      </c>
      <c r="C853" t="s">
        <v>51</v>
      </c>
      <c r="D853" t="s">
        <v>51</v>
      </c>
      <c r="E853" t="s">
        <v>1456</v>
      </c>
      <c r="F853" t="s">
        <v>2891</v>
      </c>
      <c r="G853" t="s">
        <v>1458</v>
      </c>
      <c r="H853">
        <v>3</v>
      </c>
      <c r="I853" t="s">
        <v>1459</v>
      </c>
      <c r="J853" t="s">
        <v>1471</v>
      </c>
      <c r="K853" t="s">
        <v>2893</v>
      </c>
      <c r="L853" t="s">
        <v>1462</v>
      </c>
      <c r="M853" t="s">
        <v>1477</v>
      </c>
      <c r="N853" t="s">
        <v>1478</v>
      </c>
      <c r="O853" t="s">
        <v>62</v>
      </c>
      <c r="P853" t="s">
        <v>61</v>
      </c>
      <c r="Q853" t="s">
        <v>62</v>
      </c>
      <c r="R853" t="s">
        <v>76</v>
      </c>
      <c r="S853" t="s">
        <v>77</v>
      </c>
      <c r="T853" t="s">
        <v>61</v>
      </c>
      <c r="U853" t="s">
        <v>1368</v>
      </c>
      <c r="V853" t="s">
        <v>72</v>
      </c>
      <c r="W853" t="s">
        <v>62</v>
      </c>
      <c r="X853" t="s">
        <v>73</v>
      </c>
      <c r="Y853" t="s">
        <v>3192</v>
      </c>
      <c r="Z853" t="s">
        <v>3355</v>
      </c>
      <c r="AA853">
        <v>1</v>
      </c>
      <c r="AB853">
        <v>0</v>
      </c>
      <c r="AC853">
        <v>0</v>
      </c>
      <c r="AD853">
        <v>0</v>
      </c>
      <c r="AE853">
        <v>1</v>
      </c>
      <c r="AF853">
        <v>0</v>
      </c>
      <c r="AG853">
        <v>0</v>
      </c>
      <c r="AH853" t="s">
        <v>77</v>
      </c>
      <c r="AI853" t="s">
        <v>76</v>
      </c>
    </row>
    <row r="854" spans="1:35">
      <c r="A854" t="s">
        <v>1454</v>
      </c>
      <c r="B854" t="s">
        <v>1455</v>
      </c>
      <c r="C854" t="s">
        <v>51</v>
      </c>
      <c r="D854" t="s">
        <v>51</v>
      </c>
      <c r="E854" t="s">
        <v>1456</v>
      </c>
      <c r="F854" t="s">
        <v>2891</v>
      </c>
      <c r="G854" t="s">
        <v>1458</v>
      </c>
      <c r="H854">
        <v>3</v>
      </c>
      <c r="I854" t="s">
        <v>1459</v>
      </c>
      <c r="J854" t="s">
        <v>1479</v>
      </c>
      <c r="K854" t="s">
        <v>2893</v>
      </c>
      <c r="L854" t="s">
        <v>1462</v>
      </c>
      <c r="M854" t="s">
        <v>925</v>
      </c>
      <c r="N854" t="s">
        <v>1483</v>
      </c>
      <c r="O854" t="s">
        <v>62</v>
      </c>
      <c r="P854" t="s">
        <v>61</v>
      </c>
      <c r="Q854" t="s">
        <v>62</v>
      </c>
      <c r="R854" t="s">
        <v>76</v>
      </c>
      <c r="S854" t="s">
        <v>77</v>
      </c>
      <c r="T854" t="s">
        <v>61</v>
      </c>
      <c r="U854" t="s">
        <v>1368</v>
      </c>
      <c r="V854" t="s">
        <v>72</v>
      </c>
      <c r="W854" t="s">
        <v>62</v>
      </c>
      <c r="X854" t="s">
        <v>73</v>
      </c>
      <c r="Y854" t="s">
        <v>3192</v>
      </c>
      <c r="Z854" t="s">
        <v>3356</v>
      </c>
      <c r="AA854">
        <v>1</v>
      </c>
      <c r="AB854">
        <v>0</v>
      </c>
      <c r="AC854">
        <v>0</v>
      </c>
      <c r="AD854">
        <v>0</v>
      </c>
      <c r="AE854">
        <v>1</v>
      </c>
      <c r="AF854">
        <v>0</v>
      </c>
      <c r="AG854">
        <v>0</v>
      </c>
      <c r="AH854" t="s">
        <v>77</v>
      </c>
      <c r="AI854" t="s">
        <v>76</v>
      </c>
    </row>
    <row r="855" spans="1:35">
      <c r="A855" t="s">
        <v>1454</v>
      </c>
      <c r="B855" t="s">
        <v>1455</v>
      </c>
      <c r="C855" t="s">
        <v>51</v>
      </c>
      <c r="D855" t="s">
        <v>51</v>
      </c>
      <c r="E855" t="s">
        <v>1484</v>
      </c>
      <c r="F855" t="s">
        <v>2896</v>
      </c>
      <c r="G855" t="s">
        <v>1486</v>
      </c>
      <c r="H855">
        <v>2</v>
      </c>
      <c r="I855" t="s">
        <v>1487</v>
      </c>
      <c r="J855" t="s">
        <v>1460</v>
      </c>
      <c r="K855" t="s">
        <v>2898</v>
      </c>
      <c r="L855" t="s">
        <v>1489</v>
      </c>
      <c r="M855" t="s">
        <v>1469</v>
      </c>
      <c r="N855" t="s">
        <v>1494</v>
      </c>
      <c r="O855" t="s">
        <v>62</v>
      </c>
      <c r="P855" t="s">
        <v>61</v>
      </c>
      <c r="Q855" t="s">
        <v>62</v>
      </c>
      <c r="R855" t="s">
        <v>76</v>
      </c>
      <c r="S855" t="s">
        <v>2674</v>
      </c>
      <c r="T855" t="s">
        <v>61</v>
      </c>
      <c r="U855" t="s">
        <v>4074</v>
      </c>
      <c r="V855" t="s">
        <v>72</v>
      </c>
      <c r="W855" t="s">
        <v>62</v>
      </c>
      <c r="X855" t="s">
        <v>73</v>
      </c>
      <c r="Y855" t="s">
        <v>3192</v>
      </c>
      <c r="Z855" t="s">
        <v>3323</v>
      </c>
      <c r="AA855">
        <v>1</v>
      </c>
      <c r="AB855">
        <v>0</v>
      </c>
      <c r="AC855">
        <v>0</v>
      </c>
      <c r="AD855">
        <v>0</v>
      </c>
      <c r="AE855">
        <v>1</v>
      </c>
      <c r="AF855">
        <v>0</v>
      </c>
      <c r="AG855">
        <v>0</v>
      </c>
      <c r="AH855" t="s">
        <v>2674</v>
      </c>
      <c r="AI855" t="s">
        <v>76</v>
      </c>
    </row>
    <row r="856" spans="1:35">
      <c r="A856" t="s">
        <v>1454</v>
      </c>
      <c r="B856" t="s">
        <v>1455</v>
      </c>
      <c r="C856" t="s">
        <v>80</v>
      </c>
      <c r="D856" t="s">
        <v>80</v>
      </c>
      <c r="E856" t="s">
        <v>1496</v>
      </c>
      <c r="F856" t="s">
        <v>1497</v>
      </c>
      <c r="G856" t="s">
        <v>1498</v>
      </c>
      <c r="H856">
        <v>1</v>
      </c>
      <c r="I856" t="s">
        <v>1499</v>
      </c>
      <c r="J856" t="s">
        <v>1499</v>
      </c>
      <c r="K856" t="s">
        <v>2899</v>
      </c>
      <c r="L856" t="s">
        <v>1501</v>
      </c>
      <c r="M856" t="s">
        <v>1509</v>
      </c>
      <c r="N856" t="s">
        <v>1510</v>
      </c>
      <c r="O856" t="s">
        <v>61</v>
      </c>
      <c r="P856" t="s">
        <v>61</v>
      </c>
      <c r="Q856" t="s">
        <v>62</v>
      </c>
      <c r="R856" t="s">
        <v>76</v>
      </c>
      <c r="S856" t="s">
        <v>64</v>
      </c>
      <c r="T856" t="s">
        <v>62</v>
      </c>
      <c r="U856" t="s">
        <v>1511</v>
      </c>
      <c r="V856" t="s">
        <v>66</v>
      </c>
      <c r="W856" t="s">
        <v>62</v>
      </c>
      <c r="X856" t="s">
        <v>73</v>
      </c>
      <c r="Y856" t="s">
        <v>3192</v>
      </c>
      <c r="Z856" t="s">
        <v>3270</v>
      </c>
      <c r="AA856">
        <v>0</v>
      </c>
      <c r="AB856">
        <v>0</v>
      </c>
      <c r="AC856">
        <v>1</v>
      </c>
      <c r="AD856">
        <v>0</v>
      </c>
      <c r="AE856">
        <v>1</v>
      </c>
      <c r="AF856">
        <v>0</v>
      </c>
      <c r="AG856">
        <v>1</v>
      </c>
      <c r="AH856" t="s">
        <v>64</v>
      </c>
      <c r="AI856" t="s">
        <v>76</v>
      </c>
    </row>
    <row r="857" spans="1:35">
      <c r="A857" t="s">
        <v>1454</v>
      </c>
      <c r="B857" t="s">
        <v>1455</v>
      </c>
      <c r="C857" t="s">
        <v>80</v>
      </c>
      <c r="D857" t="s">
        <v>80</v>
      </c>
      <c r="E857" t="s">
        <v>1496</v>
      </c>
      <c r="F857" t="s">
        <v>1497</v>
      </c>
      <c r="G857" t="s">
        <v>1498</v>
      </c>
      <c r="H857">
        <v>1</v>
      </c>
      <c r="I857" t="s">
        <v>1499</v>
      </c>
      <c r="J857" t="s">
        <v>1499</v>
      </c>
      <c r="K857" t="s">
        <v>2899</v>
      </c>
      <c r="L857" t="s">
        <v>1501</v>
      </c>
      <c r="M857" t="s">
        <v>1509</v>
      </c>
      <c r="N857" t="s">
        <v>1510</v>
      </c>
      <c r="O857" t="s">
        <v>61</v>
      </c>
      <c r="P857" t="s">
        <v>61</v>
      </c>
      <c r="Q857" t="s">
        <v>62</v>
      </c>
      <c r="R857" t="s">
        <v>4134</v>
      </c>
      <c r="S857" t="s">
        <v>64</v>
      </c>
      <c r="T857" t="s">
        <v>62</v>
      </c>
      <c r="U857" t="s">
        <v>1511</v>
      </c>
      <c r="V857" t="s">
        <v>66</v>
      </c>
      <c r="W857" t="s">
        <v>62</v>
      </c>
      <c r="X857" t="s">
        <v>73</v>
      </c>
      <c r="Y857" t="s">
        <v>3192</v>
      </c>
      <c r="Z857" t="s">
        <v>3270</v>
      </c>
      <c r="AA857">
        <v>0</v>
      </c>
      <c r="AB857">
        <v>0</v>
      </c>
      <c r="AC857">
        <v>1</v>
      </c>
      <c r="AD857">
        <v>0</v>
      </c>
      <c r="AE857">
        <v>1</v>
      </c>
      <c r="AF857">
        <v>0</v>
      </c>
      <c r="AG857">
        <v>1</v>
      </c>
      <c r="AH857" t="s">
        <v>64</v>
      </c>
      <c r="AI857" t="s">
        <v>4120</v>
      </c>
    </row>
    <row r="858" spans="1:35">
      <c r="A858" t="s">
        <v>1454</v>
      </c>
      <c r="B858" t="s">
        <v>1455</v>
      </c>
      <c r="C858" t="s">
        <v>51</v>
      </c>
      <c r="D858" t="s">
        <v>51</v>
      </c>
      <c r="E858" t="s">
        <v>1484</v>
      </c>
      <c r="F858" t="s">
        <v>2896</v>
      </c>
      <c r="G858" t="s">
        <v>1486</v>
      </c>
      <c r="H858">
        <v>2</v>
      </c>
      <c r="I858" t="s">
        <v>1487</v>
      </c>
      <c r="J858" t="s">
        <v>1512</v>
      </c>
      <c r="K858" t="s">
        <v>2898</v>
      </c>
      <c r="L858" t="s">
        <v>1489</v>
      </c>
      <c r="M858" t="s">
        <v>1520</v>
      </c>
      <c r="N858" t="s">
        <v>1521</v>
      </c>
      <c r="O858" t="s">
        <v>62</v>
      </c>
      <c r="P858" t="s">
        <v>61</v>
      </c>
      <c r="Q858" t="s">
        <v>62</v>
      </c>
      <c r="R858" t="s">
        <v>76</v>
      </c>
      <c r="S858" t="s">
        <v>77</v>
      </c>
      <c r="T858" t="s">
        <v>61</v>
      </c>
      <c r="U858" t="s">
        <v>1515</v>
      </c>
      <c r="V858" t="s">
        <v>72</v>
      </c>
      <c r="W858" t="s">
        <v>62</v>
      </c>
      <c r="X858" t="s">
        <v>73</v>
      </c>
      <c r="Y858" t="s">
        <v>3192</v>
      </c>
      <c r="Z858" t="s">
        <v>3324</v>
      </c>
      <c r="AA858">
        <v>1</v>
      </c>
      <c r="AB858">
        <v>0</v>
      </c>
      <c r="AC858">
        <v>0</v>
      </c>
      <c r="AD858">
        <v>0</v>
      </c>
      <c r="AE858">
        <v>1</v>
      </c>
      <c r="AF858">
        <v>0</v>
      </c>
      <c r="AG858">
        <v>0</v>
      </c>
      <c r="AH858" t="s">
        <v>77</v>
      </c>
      <c r="AI858" t="s">
        <v>76</v>
      </c>
    </row>
    <row r="859" spans="1:35">
      <c r="A859" t="s">
        <v>1454</v>
      </c>
      <c r="B859" t="s">
        <v>1455</v>
      </c>
      <c r="C859" t="s">
        <v>51</v>
      </c>
      <c r="D859" t="s">
        <v>51</v>
      </c>
      <c r="E859" t="s">
        <v>1484</v>
      </c>
      <c r="F859" t="s">
        <v>2896</v>
      </c>
      <c r="G859" t="s">
        <v>1486</v>
      </c>
      <c r="H859">
        <v>2</v>
      </c>
      <c r="I859" t="s">
        <v>1487</v>
      </c>
      <c r="J859" t="s">
        <v>1512</v>
      </c>
      <c r="K859" t="s">
        <v>2898</v>
      </c>
      <c r="L859" t="s">
        <v>1489</v>
      </c>
      <c r="M859" t="s">
        <v>1520</v>
      </c>
      <c r="N859" t="s">
        <v>1521</v>
      </c>
      <c r="O859" t="s">
        <v>62</v>
      </c>
      <c r="P859" t="s">
        <v>61</v>
      </c>
      <c r="Q859" t="s">
        <v>62</v>
      </c>
      <c r="R859" t="s">
        <v>4136</v>
      </c>
      <c r="S859" t="s">
        <v>77</v>
      </c>
      <c r="T859" t="s">
        <v>61</v>
      </c>
      <c r="U859" t="s">
        <v>1515</v>
      </c>
      <c r="V859" t="s">
        <v>72</v>
      </c>
      <c r="W859" t="s">
        <v>62</v>
      </c>
      <c r="X859" t="s">
        <v>73</v>
      </c>
      <c r="Y859" t="s">
        <v>3192</v>
      </c>
      <c r="Z859" t="s">
        <v>3324</v>
      </c>
      <c r="AA859">
        <v>1</v>
      </c>
      <c r="AB859">
        <v>0</v>
      </c>
      <c r="AC859">
        <v>0</v>
      </c>
      <c r="AD859">
        <v>0</v>
      </c>
      <c r="AE859">
        <v>1</v>
      </c>
      <c r="AF859">
        <v>0</v>
      </c>
      <c r="AG859">
        <v>0</v>
      </c>
      <c r="AH859" t="s">
        <v>77</v>
      </c>
      <c r="AI859" t="s">
        <v>2417</v>
      </c>
    </row>
    <row r="860" spans="1:35">
      <c r="A860" t="s">
        <v>1454</v>
      </c>
      <c r="B860" t="s">
        <v>1455</v>
      </c>
      <c r="C860" t="s">
        <v>80</v>
      </c>
      <c r="D860" t="s">
        <v>80</v>
      </c>
      <c r="E860" t="s">
        <v>1522</v>
      </c>
      <c r="F860" t="s">
        <v>1523</v>
      </c>
      <c r="G860" t="s">
        <v>1524</v>
      </c>
      <c r="H860">
        <v>4</v>
      </c>
      <c r="I860" t="s">
        <v>1525</v>
      </c>
      <c r="J860" t="s">
        <v>1526</v>
      </c>
      <c r="K860" t="s">
        <v>2906</v>
      </c>
      <c r="L860" t="s">
        <v>1528</v>
      </c>
      <c r="M860" t="s">
        <v>1533</v>
      </c>
      <c r="N860" t="s">
        <v>1534</v>
      </c>
      <c r="O860" t="s">
        <v>62</v>
      </c>
      <c r="P860" t="s">
        <v>61</v>
      </c>
      <c r="Q860" t="s">
        <v>62</v>
      </c>
      <c r="R860" t="s">
        <v>76</v>
      </c>
      <c r="S860" t="s">
        <v>77</v>
      </c>
      <c r="T860" t="s">
        <v>61</v>
      </c>
      <c r="U860" t="s">
        <v>1536</v>
      </c>
      <c r="V860" t="s">
        <v>72</v>
      </c>
      <c r="W860" t="s">
        <v>62</v>
      </c>
      <c r="X860" t="s">
        <v>73</v>
      </c>
      <c r="Y860" t="s">
        <v>3192</v>
      </c>
      <c r="Z860" t="s">
        <v>3460</v>
      </c>
      <c r="AA860">
        <v>1</v>
      </c>
      <c r="AB860">
        <v>0</v>
      </c>
      <c r="AC860">
        <v>0</v>
      </c>
      <c r="AD860">
        <v>0</v>
      </c>
      <c r="AE860">
        <v>1</v>
      </c>
      <c r="AF860">
        <v>0</v>
      </c>
      <c r="AG860">
        <v>0</v>
      </c>
      <c r="AH860" t="s">
        <v>77</v>
      </c>
      <c r="AI860" t="s">
        <v>76</v>
      </c>
    </row>
    <row r="861" spans="1:35">
      <c r="A861" t="s">
        <v>1454</v>
      </c>
      <c r="B861" t="s">
        <v>1455</v>
      </c>
      <c r="C861" t="s">
        <v>80</v>
      </c>
      <c r="D861" t="s">
        <v>80</v>
      </c>
      <c r="E861" t="s">
        <v>1522</v>
      </c>
      <c r="F861" t="s">
        <v>1523</v>
      </c>
      <c r="G861" t="s">
        <v>1524</v>
      </c>
      <c r="H861">
        <v>4</v>
      </c>
      <c r="I861" t="s">
        <v>1525</v>
      </c>
      <c r="J861" t="s">
        <v>1537</v>
      </c>
      <c r="K861" t="s">
        <v>2906</v>
      </c>
      <c r="L861" t="s">
        <v>1528</v>
      </c>
      <c r="M861" t="s">
        <v>1543</v>
      </c>
      <c r="N861" t="s">
        <v>1544</v>
      </c>
      <c r="O861" t="s">
        <v>62</v>
      </c>
      <c r="P861" t="s">
        <v>61</v>
      </c>
      <c r="Q861" t="s">
        <v>62</v>
      </c>
      <c r="R861" t="s">
        <v>76</v>
      </c>
      <c r="S861" t="s">
        <v>77</v>
      </c>
      <c r="T861" t="s">
        <v>61</v>
      </c>
      <c r="U861" t="s">
        <v>1540</v>
      </c>
      <c r="V861" t="s">
        <v>72</v>
      </c>
      <c r="W861" t="s">
        <v>62</v>
      </c>
      <c r="X861" t="s">
        <v>73</v>
      </c>
      <c r="Y861" t="s">
        <v>3192</v>
      </c>
      <c r="Z861" t="s">
        <v>3461</v>
      </c>
      <c r="AA861">
        <v>1</v>
      </c>
      <c r="AB861">
        <v>0</v>
      </c>
      <c r="AC861">
        <v>0</v>
      </c>
      <c r="AD861">
        <v>0</v>
      </c>
      <c r="AE861">
        <v>1</v>
      </c>
      <c r="AF861">
        <v>0</v>
      </c>
      <c r="AG861">
        <v>0</v>
      </c>
      <c r="AH861" t="s">
        <v>77</v>
      </c>
      <c r="AI861" t="s">
        <v>76</v>
      </c>
    </row>
    <row r="862" spans="1:35">
      <c r="A862" t="s">
        <v>1454</v>
      </c>
      <c r="B862" t="s">
        <v>1455</v>
      </c>
      <c r="C862" t="s">
        <v>80</v>
      </c>
      <c r="D862" t="s">
        <v>80</v>
      </c>
      <c r="E862" t="s">
        <v>1522</v>
      </c>
      <c r="F862" t="s">
        <v>1523</v>
      </c>
      <c r="G862" t="s">
        <v>1524</v>
      </c>
      <c r="H862">
        <v>4</v>
      </c>
      <c r="I862" t="s">
        <v>1525</v>
      </c>
      <c r="J862" t="s">
        <v>1537</v>
      </c>
      <c r="K862" t="s">
        <v>2906</v>
      </c>
      <c r="L862" t="s">
        <v>1528</v>
      </c>
      <c r="M862" t="s">
        <v>1543</v>
      </c>
      <c r="N862" t="s">
        <v>1544</v>
      </c>
      <c r="O862" t="s">
        <v>62</v>
      </c>
      <c r="P862" t="s">
        <v>61</v>
      </c>
      <c r="Q862" t="s">
        <v>62</v>
      </c>
      <c r="R862" t="s">
        <v>4142</v>
      </c>
      <c r="S862" t="s">
        <v>77</v>
      </c>
      <c r="T862" t="s">
        <v>61</v>
      </c>
      <c r="U862" t="s">
        <v>1540</v>
      </c>
      <c r="V862" t="s">
        <v>72</v>
      </c>
      <c r="W862" t="s">
        <v>62</v>
      </c>
      <c r="X862" t="s">
        <v>73</v>
      </c>
      <c r="Y862" t="s">
        <v>3192</v>
      </c>
      <c r="Z862" t="s">
        <v>3461</v>
      </c>
      <c r="AA862">
        <v>1</v>
      </c>
      <c r="AB862">
        <v>0</v>
      </c>
      <c r="AC862">
        <v>0</v>
      </c>
      <c r="AD862">
        <v>0</v>
      </c>
      <c r="AE862">
        <v>1</v>
      </c>
      <c r="AF862">
        <v>0</v>
      </c>
      <c r="AG862">
        <v>0</v>
      </c>
      <c r="AH862" t="s">
        <v>77</v>
      </c>
      <c r="AI862" t="s">
        <v>2688</v>
      </c>
    </row>
    <row r="863" spans="1:35">
      <c r="A863" t="s">
        <v>1454</v>
      </c>
      <c r="B863" t="s">
        <v>1455</v>
      </c>
      <c r="C863" t="s">
        <v>80</v>
      </c>
      <c r="D863" t="s">
        <v>80</v>
      </c>
      <c r="E863" t="s">
        <v>1522</v>
      </c>
      <c r="F863" t="s">
        <v>1523</v>
      </c>
      <c r="G863" t="s">
        <v>1524</v>
      </c>
      <c r="H863">
        <v>4</v>
      </c>
      <c r="I863" t="s">
        <v>1525</v>
      </c>
      <c r="J863" t="s">
        <v>1545</v>
      </c>
      <c r="K863" t="s">
        <v>2906</v>
      </c>
      <c r="L863" t="s">
        <v>1528</v>
      </c>
      <c r="M863" t="s">
        <v>1551</v>
      </c>
      <c r="N863" t="s">
        <v>1552</v>
      </c>
      <c r="O863" t="s">
        <v>62</v>
      </c>
      <c r="P863" t="s">
        <v>61</v>
      </c>
      <c r="Q863" t="s">
        <v>62</v>
      </c>
      <c r="R863" t="s">
        <v>76</v>
      </c>
      <c r="S863" t="s">
        <v>77</v>
      </c>
      <c r="T863" t="s">
        <v>61</v>
      </c>
      <c r="U863" t="s">
        <v>1368</v>
      </c>
      <c r="V863" t="s">
        <v>72</v>
      </c>
      <c r="W863" t="s">
        <v>62</v>
      </c>
      <c r="X863" t="s">
        <v>73</v>
      </c>
      <c r="Y863" t="s">
        <v>3192</v>
      </c>
      <c r="Z863" t="s">
        <v>3463</v>
      </c>
      <c r="AA863">
        <v>1</v>
      </c>
      <c r="AB863">
        <v>0</v>
      </c>
      <c r="AC863">
        <v>0</v>
      </c>
      <c r="AD863">
        <v>0</v>
      </c>
      <c r="AE863">
        <v>1</v>
      </c>
      <c r="AF863">
        <v>0</v>
      </c>
      <c r="AG863">
        <v>0</v>
      </c>
      <c r="AH863" t="s">
        <v>77</v>
      </c>
      <c r="AI863" t="s">
        <v>76</v>
      </c>
    </row>
    <row r="864" spans="1:35">
      <c r="A864" t="s">
        <v>1454</v>
      </c>
      <c r="B864" t="s">
        <v>1455</v>
      </c>
      <c r="C864" t="s">
        <v>80</v>
      </c>
      <c r="D864" t="s">
        <v>80</v>
      </c>
      <c r="E864" t="s">
        <v>1522</v>
      </c>
      <c r="F864" t="s">
        <v>1523</v>
      </c>
      <c r="G864" t="s">
        <v>1524</v>
      </c>
      <c r="H864">
        <v>4</v>
      </c>
      <c r="I864" t="s">
        <v>1525</v>
      </c>
      <c r="J864" t="s">
        <v>1553</v>
      </c>
      <c r="K864" t="s">
        <v>2906</v>
      </c>
      <c r="L864" t="s">
        <v>1528</v>
      </c>
      <c r="M864" t="s">
        <v>249</v>
      </c>
      <c r="N864" t="s">
        <v>1556</v>
      </c>
      <c r="O864" t="s">
        <v>62</v>
      </c>
      <c r="P864" t="s">
        <v>61</v>
      </c>
      <c r="Q864" t="s">
        <v>62</v>
      </c>
      <c r="R864" t="s">
        <v>76</v>
      </c>
      <c r="S864" t="s">
        <v>77</v>
      </c>
      <c r="T864" t="s">
        <v>61</v>
      </c>
      <c r="U864" t="s">
        <v>1368</v>
      </c>
      <c r="V864" t="s">
        <v>72</v>
      </c>
      <c r="W864" t="s">
        <v>62</v>
      </c>
      <c r="X864" t="s">
        <v>73</v>
      </c>
      <c r="Y864" t="s">
        <v>3192</v>
      </c>
      <c r="Z864" t="s">
        <v>3464</v>
      </c>
      <c r="AA864">
        <v>1</v>
      </c>
      <c r="AB864">
        <v>0</v>
      </c>
      <c r="AC864">
        <v>0</v>
      </c>
      <c r="AD864">
        <v>0</v>
      </c>
      <c r="AE864">
        <v>1</v>
      </c>
      <c r="AF864">
        <v>0</v>
      </c>
      <c r="AG864">
        <v>0</v>
      </c>
      <c r="AH864" t="s">
        <v>77</v>
      </c>
      <c r="AI864" t="s">
        <v>76</v>
      </c>
    </row>
    <row r="865" spans="1:35">
      <c r="A865" t="s">
        <v>1454</v>
      </c>
      <c r="B865" t="s">
        <v>1455</v>
      </c>
      <c r="C865" t="s">
        <v>114</v>
      </c>
      <c r="D865" t="s">
        <v>2694</v>
      </c>
      <c r="E865" t="s">
        <v>1557</v>
      </c>
      <c r="F865" t="s">
        <v>1558</v>
      </c>
      <c r="G865" t="s">
        <v>1559</v>
      </c>
      <c r="H865">
        <v>4</v>
      </c>
      <c r="I865" t="s">
        <v>1560</v>
      </c>
      <c r="J865" t="s">
        <v>1561</v>
      </c>
      <c r="K865" t="s">
        <v>2911</v>
      </c>
      <c r="L865" t="s">
        <v>1563</v>
      </c>
      <c r="M865" t="s">
        <v>452</v>
      </c>
      <c r="N865" t="s">
        <v>1566</v>
      </c>
      <c r="O865" t="s">
        <v>62</v>
      </c>
      <c r="P865" t="s">
        <v>61</v>
      </c>
      <c r="Q865" t="s">
        <v>62</v>
      </c>
      <c r="R865" t="s">
        <v>76</v>
      </c>
      <c r="S865" t="s">
        <v>77</v>
      </c>
      <c r="T865" t="s">
        <v>61</v>
      </c>
      <c r="U865" t="s">
        <v>1368</v>
      </c>
      <c r="V865" t="s">
        <v>72</v>
      </c>
      <c r="W865" t="s">
        <v>62</v>
      </c>
      <c r="X865" t="s">
        <v>73</v>
      </c>
      <c r="Y865" t="s">
        <v>3192</v>
      </c>
      <c r="Z865" t="s">
        <v>3931</v>
      </c>
      <c r="AA865">
        <v>1</v>
      </c>
      <c r="AB865">
        <v>0</v>
      </c>
      <c r="AC865">
        <v>0</v>
      </c>
      <c r="AD865">
        <v>0</v>
      </c>
      <c r="AE865">
        <v>1</v>
      </c>
      <c r="AF865">
        <v>0</v>
      </c>
      <c r="AG865">
        <v>0</v>
      </c>
      <c r="AH865" t="s">
        <v>77</v>
      </c>
      <c r="AI865" t="s">
        <v>76</v>
      </c>
    </row>
    <row r="866" spans="1:35">
      <c r="A866" t="s">
        <v>1454</v>
      </c>
      <c r="B866" t="s">
        <v>1455</v>
      </c>
      <c r="C866" t="s">
        <v>114</v>
      </c>
      <c r="D866" t="s">
        <v>2694</v>
      </c>
      <c r="E866" t="s">
        <v>1557</v>
      </c>
      <c r="F866" t="s">
        <v>1558</v>
      </c>
      <c r="G866" t="s">
        <v>1559</v>
      </c>
      <c r="H866">
        <v>4</v>
      </c>
      <c r="I866" t="s">
        <v>1560</v>
      </c>
      <c r="J866" t="s">
        <v>1567</v>
      </c>
      <c r="K866" t="s">
        <v>2911</v>
      </c>
      <c r="L866" t="s">
        <v>1563</v>
      </c>
      <c r="M866" t="s">
        <v>235</v>
      </c>
      <c r="N866" t="s">
        <v>1573</v>
      </c>
      <c r="O866" t="s">
        <v>62</v>
      </c>
      <c r="P866" t="s">
        <v>61</v>
      </c>
      <c r="Q866" t="s">
        <v>62</v>
      </c>
      <c r="R866" t="s">
        <v>76</v>
      </c>
      <c r="S866" t="s">
        <v>77</v>
      </c>
      <c r="T866" t="s">
        <v>61</v>
      </c>
      <c r="U866" t="s">
        <v>1368</v>
      </c>
      <c r="V866" t="s">
        <v>72</v>
      </c>
      <c r="W866" t="s">
        <v>62</v>
      </c>
      <c r="X866" t="s">
        <v>73</v>
      </c>
      <c r="Y866" t="s">
        <v>3192</v>
      </c>
      <c r="Z866" t="s">
        <v>3932</v>
      </c>
      <c r="AA866">
        <v>1</v>
      </c>
      <c r="AB866">
        <v>0</v>
      </c>
      <c r="AC866">
        <v>0</v>
      </c>
      <c r="AD866">
        <v>0</v>
      </c>
      <c r="AE866">
        <v>1</v>
      </c>
      <c r="AF866">
        <v>0</v>
      </c>
      <c r="AG866">
        <v>0</v>
      </c>
      <c r="AH866" t="s">
        <v>77</v>
      </c>
      <c r="AI866" t="s">
        <v>76</v>
      </c>
    </row>
    <row r="867" spans="1:35">
      <c r="A867" t="s">
        <v>1454</v>
      </c>
      <c r="B867" t="s">
        <v>1455</v>
      </c>
      <c r="C867" t="s">
        <v>114</v>
      </c>
      <c r="D867" t="s">
        <v>2694</v>
      </c>
      <c r="E867" t="s">
        <v>1557</v>
      </c>
      <c r="F867" t="s">
        <v>1558</v>
      </c>
      <c r="G867" t="s">
        <v>1559</v>
      </c>
      <c r="H867">
        <v>4</v>
      </c>
      <c r="I867" t="s">
        <v>1560</v>
      </c>
      <c r="J867" t="s">
        <v>1574</v>
      </c>
      <c r="K867" t="s">
        <v>2911</v>
      </c>
      <c r="L867" t="s">
        <v>1563</v>
      </c>
      <c r="M867" t="s">
        <v>1581</v>
      </c>
      <c r="N867" t="s">
        <v>1582</v>
      </c>
      <c r="O867" t="s">
        <v>62</v>
      </c>
      <c r="P867" t="s">
        <v>61</v>
      </c>
      <c r="Q867" t="s">
        <v>62</v>
      </c>
      <c r="R867" t="s">
        <v>76</v>
      </c>
      <c r="S867" t="s">
        <v>77</v>
      </c>
      <c r="T867" t="s">
        <v>61</v>
      </c>
      <c r="U867" t="s">
        <v>1368</v>
      </c>
      <c r="V867" t="s">
        <v>72</v>
      </c>
      <c r="W867" t="s">
        <v>62</v>
      </c>
      <c r="X867" t="s">
        <v>73</v>
      </c>
      <c r="Y867" t="s">
        <v>3192</v>
      </c>
      <c r="Z867" t="s">
        <v>3933</v>
      </c>
      <c r="AA867">
        <v>1</v>
      </c>
      <c r="AB867">
        <v>0</v>
      </c>
      <c r="AC867">
        <v>0</v>
      </c>
      <c r="AD867">
        <v>0</v>
      </c>
      <c r="AE867">
        <v>1</v>
      </c>
      <c r="AF867">
        <v>0</v>
      </c>
      <c r="AG867">
        <v>0</v>
      </c>
      <c r="AH867" t="s">
        <v>77</v>
      </c>
      <c r="AI867" t="s">
        <v>76</v>
      </c>
    </row>
    <row r="868" spans="1:35">
      <c r="A868" t="s">
        <v>1454</v>
      </c>
      <c r="B868" t="s">
        <v>1455</v>
      </c>
      <c r="C868" t="s">
        <v>114</v>
      </c>
      <c r="D868" t="s">
        <v>2694</v>
      </c>
      <c r="E868" t="s">
        <v>1557</v>
      </c>
      <c r="F868" t="s">
        <v>1558</v>
      </c>
      <c r="G868" t="s">
        <v>1559</v>
      </c>
      <c r="H868">
        <v>4</v>
      </c>
      <c r="I868" t="s">
        <v>1560</v>
      </c>
      <c r="J868" t="s">
        <v>1583</v>
      </c>
      <c r="K868" t="s">
        <v>2911</v>
      </c>
      <c r="L868" t="s">
        <v>1563</v>
      </c>
      <c r="M868" t="s">
        <v>1589</v>
      </c>
      <c r="N868" t="s">
        <v>1590</v>
      </c>
      <c r="O868" t="s">
        <v>62</v>
      </c>
      <c r="P868" t="s">
        <v>61</v>
      </c>
      <c r="Q868" t="s">
        <v>62</v>
      </c>
      <c r="R868" t="s">
        <v>76</v>
      </c>
      <c r="S868" t="s">
        <v>77</v>
      </c>
      <c r="T868" t="s">
        <v>61</v>
      </c>
      <c r="U868" t="s">
        <v>1368</v>
      </c>
      <c r="V868" t="s">
        <v>72</v>
      </c>
      <c r="W868" t="s">
        <v>62</v>
      </c>
      <c r="X868" t="s">
        <v>73</v>
      </c>
      <c r="Y868" t="s">
        <v>3192</v>
      </c>
      <c r="Z868" t="s">
        <v>3934</v>
      </c>
      <c r="AA868">
        <v>1</v>
      </c>
      <c r="AB868">
        <v>0</v>
      </c>
      <c r="AC868">
        <v>0</v>
      </c>
      <c r="AD868">
        <v>0</v>
      </c>
      <c r="AE868">
        <v>1</v>
      </c>
      <c r="AF868">
        <v>0</v>
      </c>
      <c r="AG868">
        <v>0</v>
      </c>
      <c r="AH868" t="s">
        <v>77</v>
      </c>
      <c r="AI868" t="s">
        <v>76</v>
      </c>
    </row>
    <row r="869" spans="1:35">
      <c r="A869" t="s">
        <v>1454</v>
      </c>
      <c r="B869" t="s">
        <v>1455</v>
      </c>
      <c r="C869" t="s">
        <v>114</v>
      </c>
      <c r="D869" t="s">
        <v>2694</v>
      </c>
      <c r="E869" t="s">
        <v>1591</v>
      </c>
      <c r="F869" t="s">
        <v>1592</v>
      </c>
      <c r="G869" t="s">
        <v>1593</v>
      </c>
      <c r="H869">
        <v>1</v>
      </c>
      <c r="I869" t="s">
        <v>1594</v>
      </c>
      <c r="J869" t="s">
        <v>1594</v>
      </c>
      <c r="K869" t="s">
        <v>2915</v>
      </c>
      <c r="L869" t="s">
        <v>1596</v>
      </c>
      <c r="M869" t="s">
        <v>1601</v>
      </c>
      <c r="N869" t="s">
        <v>1602</v>
      </c>
      <c r="O869" t="s">
        <v>62</v>
      </c>
      <c r="P869" t="s">
        <v>61</v>
      </c>
      <c r="Q869" t="s">
        <v>62</v>
      </c>
      <c r="R869" t="s">
        <v>76</v>
      </c>
      <c r="S869" t="s">
        <v>77</v>
      </c>
      <c r="T869" t="s">
        <v>61</v>
      </c>
      <c r="U869" t="s">
        <v>1368</v>
      </c>
      <c r="V869" t="s">
        <v>72</v>
      </c>
      <c r="W869" t="s">
        <v>62</v>
      </c>
      <c r="X869" t="s">
        <v>73</v>
      </c>
      <c r="Y869" t="s">
        <v>3192</v>
      </c>
      <c r="Z869" t="s">
        <v>3582</v>
      </c>
      <c r="AA869">
        <v>1</v>
      </c>
      <c r="AB869">
        <v>0</v>
      </c>
      <c r="AC869">
        <v>0</v>
      </c>
      <c r="AD869">
        <v>0</v>
      </c>
      <c r="AE869">
        <v>1</v>
      </c>
      <c r="AF869">
        <v>0</v>
      </c>
      <c r="AG869">
        <v>0</v>
      </c>
      <c r="AH869" t="s">
        <v>77</v>
      </c>
      <c r="AI869" t="s">
        <v>76</v>
      </c>
    </row>
    <row r="870" spans="1:35">
      <c r="A870" t="s">
        <v>1454</v>
      </c>
      <c r="B870" t="s">
        <v>1455</v>
      </c>
      <c r="C870" t="s">
        <v>149</v>
      </c>
      <c r="D870" t="s">
        <v>2704</v>
      </c>
      <c r="E870" t="s">
        <v>1603</v>
      </c>
      <c r="F870" t="s">
        <v>1604</v>
      </c>
      <c r="G870" t="s">
        <v>1605</v>
      </c>
      <c r="H870">
        <v>2</v>
      </c>
      <c r="I870" t="s">
        <v>1606</v>
      </c>
      <c r="J870" t="s">
        <v>1607</v>
      </c>
      <c r="K870" t="s">
        <v>4048</v>
      </c>
      <c r="L870" t="s">
        <v>1609</v>
      </c>
      <c r="M870" t="s">
        <v>1469</v>
      </c>
      <c r="N870" t="s">
        <v>1614</v>
      </c>
      <c r="O870" t="s">
        <v>62</v>
      </c>
      <c r="P870" t="s">
        <v>61</v>
      </c>
      <c r="Q870" t="s">
        <v>62</v>
      </c>
      <c r="R870" t="s">
        <v>76</v>
      </c>
      <c r="S870" t="s">
        <v>77</v>
      </c>
      <c r="T870" t="s">
        <v>61</v>
      </c>
      <c r="U870" t="s">
        <v>1615</v>
      </c>
      <c r="V870" t="s">
        <v>72</v>
      </c>
      <c r="W870" t="s">
        <v>62</v>
      </c>
      <c r="X870" t="s">
        <v>73</v>
      </c>
      <c r="Y870" t="s">
        <v>3192</v>
      </c>
      <c r="Z870" t="s">
        <v>3921</v>
      </c>
      <c r="AA870">
        <v>1</v>
      </c>
      <c r="AB870">
        <v>0</v>
      </c>
      <c r="AC870">
        <v>0</v>
      </c>
      <c r="AD870">
        <v>0</v>
      </c>
      <c r="AE870">
        <v>1</v>
      </c>
      <c r="AF870">
        <v>0</v>
      </c>
      <c r="AG870">
        <v>0</v>
      </c>
      <c r="AH870" t="s">
        <v>77</v>
      </c>
      <c r="AI870" t="s">
        <v>76</v>
      </c>
    </row>
    <row r="871" spans="1:35">
      <c r="A871" t="s">
        <v>1454</v>
      </c>
      <c r="B871" t="s">
        <v>1455</v>
      </c>
      <c r="C871" t="s">
        <v>149</v>
      </c>
      <c r="D871" t="s">
        <v>2704</v>
      </c>
      <c r="E871" t="s">
        <v>1603</v>
      </c>
      <c r="F871" t="s">
        <v>1604</v>
      </c>
      <c r="G871" t="s">
        <v>1605</v>
      </c>
      <c r="H871">
        <v>2</v>
      </c>
      <c r="I871" t="s">
        <v>1606</v>
      </c>
      <c r="J871" t="s">
        <v>1607</v>
      </c>
      <c r="K871" t="s">
        <v>4048</v>
      </c>
      <c r="L871" t="s">
        <v>1609</v>
      </c>
      <c r="M871" t="s">
        <v>1469</v>
      </c>
      <c r="N871" t="s">
        <v>1614</v>
      </c>
      <c r="O871" t="s">
        <v>62</v>
      </c>
      <c r="P871" t="s">
        <v>61</v>
      </c>
      <c r="Q871" t="s">
        <v>62</v>
      </c>
      <c r="R871" t="s">
        <v>4136</v>
      </c>
      <c r="S871" t="s">
        <v>77</v>
      </c>
      <c r="T871" t="s">
        <v>61</v>
      </c>
      <c r="U871" t="s">
        <v>1615</v>
      </c>
      <c r="V871" t="s">
        <v>72</v>
      </c>
      <c r="W871" t="s">
        <v>62</v>
      </c>
      <c r="X871" t="s">
        <v>73</v>
      </c>
      <c r="Y871" t="s">
        <v>3192</v>
      </c>
      <c r="Z871" t="s">
        <v>3921</v>
      </c>
      <c r="AA871">
        <v>1</v>
      </c>
      <c r="AB871">
        <v>0</v>
      </c>
      <c r="AC871">
        <v>0</v>
      </c>
      <c r="AD871">
        <v>0</v>
      </c>
      <c r="AE871">
        <v>1</v>
      </c>
      <c r="AF871">
        <v>0</v>
      </c>
      <c r="AG871">
        <v>0</v>
      </c>
      <c r="AH871" t="s">
        <v>77</v>
      </c>
      <c r="AI871" t="s">
        <v>2417</v>
      </c>
    </row>
    <row r="872" spans="1:35">
      <c r="A872" t="s">
        <v>1454</v>
      </c>
      <c r="B872" t="s">
        <v>1455</v>
      </c>
      <c r="C872" t="s">
        <v>149</v>
      </c>
      <c r="D872" t="s">
        <v>2704</v>
      </c>
      <c r="E872" t="s">
        <v>1603</v>
      </c>
      <c r="F872" t="s">
        <v>1604</v>
      </c>
      <c r="G872" t="s">
        <v>1605</v>
      </c>
      <c r="H872">
        <v>2</v>
      </c>
      <c r="I872" t="s">
        <v>1606</v>
      </c>
      <c r="J872" t="s">
        <v>1616</v>
      </c>
      <c r="K872" t="s">
        <v>4048</v>
      </c>
      <c r="L872" t="s">
        <v>1609</v>
      </c>
      <c r="M872" t="s">
        <v>1624</v>
      </c>
      <c r="N872" t="s">
        <v>1625</v>
      </c>
      <c r="O872" t="s">
        <v>62</v>
      </c>
      <c r="P872" t="s">
        <v>61</v>
      </c>
      <c r="Q872" t="s">
        <v>62</v>
      </c>
      <c r="R872" t="s">
        <v>76</v>
      </c>
      <c r="S872" t="s">
        <v>77</v>
      </c>
      <c r="T872" t="s">
        <v>61</v>
      </c>
      <c r="U872" t="s">
        <v>1627</v>
      </c>
      <c r="V872" t="s">
        <v>72</v>
      </c>
      <c r="W872" t="s">
        <v>62</v>
      </c>
      <c r="X872" t="s">
        <v>73</v>
      </c>
      <c r="Y872" t="s">
        <v>3192</v>
      </c>
      <c r="Z872" t="s">
        <v>3920</v>
      </c>
      <c r="AA872">
        <v>1</v>
      </c>
      <c r="AB872">
        <v>0</v>
      </c>
      <c r="AC872">
        <v>0</v>
      </c>
      <c r="AD872">
        <v>0</v>
      </c>
      <c r="AE872">
        <v>1</v>
      </c>
      <c r="AF872">
        <v>0</v>
      </c>
      <c r="AG872">
        <v>0</v>
      </c>
      <c r="AH872" t="s">
        <v>77</v>
      </c>
      <c r="AI872" t="s">
        <v>76</v>
      </c>
    </row>
    <row r="873" spans="1:35">
      <c r="A873" t="s">
        <v>1454</v>
      </c>
      <c r="B873" t="s">
        <v>1455</v>
      </c>
      <c r="C873" t="s">
        <v>149</v>
      </c>
      <c r="D873" t="s">
        <v>2704</v>
      </c>
      <c r="E873" t="s">
        <v>1603</v>
      </c>
      <c r="F873" t="s">
        <v>1604</v>
      </c>
      <c r="G873" t="s">
        <v>1605</v>
      </c>
      <c r="H873">
        <v>2</v>
      </c>
      <c r="I873" t="s">
        <v>1606</v>
      </c>
      <c r="J873" t="s">
        <v>1616</v>
      </c>
      <c r="K873" t="s">
        <v>4048</v>
      </c>
      <c r="L873" t="s">
        <v>1609</v>
      </c>
      <c r="M873" t="s">
        <v>1624</v>
      </c>
      <c r="N873" t="s">
        <v>1625</v>
      </c>
      <c r="O873" t="s">
        <v>62</v>
      </c>
      <c r="P873" t="s">
        <v>61</v>
      </c>
      <c r="Q873" t="s">
        <v>62</v>
      </c>
      <c r="R873" t="s">
        <v>4136</v>
      </c>
      <c r="S873" t="s">
        <v>77</v>
      </c>
      <c r="T873" t="s">
        <v>61</v>
      </c>
      <c r="U873" t="s">
        <v>1627</v>
      </c>
      <c r="V873" t="s">
        <v>72</v>
      </c>
      <c r="W873" t="s">
        <v>62</v>
      </c>
      <c r="X873" t="s">
        <v>73</v>
      </c>
      <c r="Y873" t="s">
        <v>3192</v>
      </c>
      <c r="Z873" t="s">
        <v>3920</v>
      </c>
      <c r="AA873">
        <v>1</v>
      </c>
      <c r="AB873">
        <v>0</v>
      </c>
      <c r="AC873">
        <v>0</v>
      </c>
      <c r="AD873">
        <v>0</v>
      </c>
      <c r="AE873">
        <v>1</v>
      </c>
      <c r="AF873">
        <v>0</v>
      </c>
      <c r="AG873">
        <v>0</v>
      </c>
      <c r="AH873" t="s">
        <v>77</v>
      </c>
      <c r="AI873" t="s">
        <v>2417</v>
      </c>
    </row>
    <row r="874" spans="1:35">
      <c r="A874" t="s">
        <v>1454</v>
      </c>
      <c r="B874" t="s">
        <v>1455</v>
      </c>
      <c r="C874" t="s">
        <v>180</v>
      </c>
      <c r="D874" t="s">
        <v>2709</v>
      </c>
      <c r="E874" t="s">
        <v>1628</v>
      </c>
      <c r="F874" t="s">
        <v>1629</v>
      </c>
      <c r="G874" t="s">
        <v>1630</v>
      </c>
      <c r="H874">
        <v>3</v>
      </c>
      <c r="I874" t="s">
        <v>1631</v>
      </c>
      <c r="J874" t="s">
        <v>1632</v>
      </c>
      <c r="K874" t="s">
        <v>2922</v>
      </c>
      <c r="L874" t="s">
        <v>1634</v>
      </c>
      <c r="M874" t="s">
        <v>1639</v>
      </c>
      <c r="N874" t="s">
        <v>1640</v>
      </c>
      <c r="O874" t="s">
        <v>62</v>
      </c>
      <c r="P874" t="s">
        <v>61</v>
      </c>
      <c r="Q874" t="s">
        <v>62</v>
      </c>
      <c r="R874" t="s">
        <v>76</v>
      </c>
      <c r="S874" t="s">
        <v>77</v>
      </c>
      <c r="T874" t="s">
        <v>61</v>
      </c>
      <c r="U874" t="s">
        <v>1368</v>
      </c>
      <c r="V874" t="s">
        <v>72</v>
      </c>
      <c r="W874" t="s">
        <v>62</v>
      </c>
      <c r="X874" t="s">
        <v>73</v>
      </c>
      <c r="Y874" t="s">
        <v>3192</v>
      </c>
      <c r="Z874" t="s">
        <v>3332</v>
      </c>
      <c r="AA874">
        <v>1</v>
      </c>
      <c r="AB874">
        <v>0</v>
      </c>
      <c r="AC874">
        <v>0</v>
      </c>
      <c r="AD874">
        <v>0</v>
      </c>
      <c r="AE874">
        <v>1</v>
      </c>
      <c r="AF874">
        <v>0</v>
      </c>
      <c r="AG874">
        <v>0</v>
      </c>
      <c r="AH874" t="s">
        <v>77</v>
      </c>
      <c r="AI874" t="s">
        <v>76</v>
      </c>
    </row>
    <row r="875" spans="1:35">
      <c r="A875" t="s">
        <v>1454</v>
      </c>
      <c r="B875" t="s">
        <v>1455</v>
      </c>
      <c r="C875" t="s">
        <v>180</v>
      </c>
      <c r="D875" t="s">
        <v>2709</v>
      </c>
      <c r="E875" t="s">
        <v>1628</v>
      </c>
      <c r="F875" t="s">
        <v>1629</v>
      </c>
      <c r="G875" t="s">
        <v>1630</v>
      </c>
      <c r="H875">
        <v>3</v>
      </c>
      <c r="I875" t="s">
        <v>1631</v>
      </c>
      <c r="J875" t="s">
        <v>1641</v>
      </c>
      <c r="K875" t="s">
        <v>2922</v>
      </c>
      <c r="L875" t="s">
        <v>1634</v>
      </c>
      <c r="M875" t="s">
        <v>1646</v>
      </c>
      <c r="N875" t="s">
        <v>1647</v>
      </c>
      <c r="O875" t="s">
        <v>62</v>
      </c>
      <c r="P875" t="s">
        <v>61</v>
      </c>
      <c r="Q875" t="s">
        <v>62</v>
      </c>
      <c r="R875" t="s">
        <v>76</v>
      </c>
      <c r="S875" t="s">
        <v>77</v>
      </c>
      <c r="T875" t="s">
        <v>61</v>
      </c>
      <c r="U875" t="s">
        <v>1368</v>
      </c>
      <c r="V875" t="s">
        <v>72</v>
      </c>
      <c r="W875" t="s">
        <v>62</v>
      </c>
      <c r="X875" t="s">
        <v>73</v>
      </c>
      <c r="Y875" t="s">
        <v>3192</v>
      </c>
      <c r="Z875" t="s">
        <v>3333</v>
      </c>
      <c r="AA875">
        <v>1</v>
      </c>
      <c r="AB875">
        <v>0</v>
      </c>
      <c r="AC875">
        <v>0</v>
      </c>
      <c r="AD875">
        <v>0</v>
      </c>
      <c r="AE875">
        <v>1</v>
      </c>
      <c r="AF875">
        <v>0</v>
      </c>
      <c r="AG875">
        <v>0</v>
      </c>
      <c r="AH875" t="s">
        <v>77</v>
      </c>
      <c r="AI875" t="s">
        <v>76</v>
      </c>
    </row>
    <row r="876" spans="1:35">
      <c r="A876" t="s">
        <v>1454</v>
      </c>
      <c r="B876" t="s">
        <v>1455</v>
      </c>
      <c r="C876" t="s">
        <v>180</v>
      </c>
      <c r="D876" t="s">
        <v>2709</v>
      </c>
      <c r="E876" t="s">
        <v>1628</v>
      </c>
      <c r="F876" t="s">
        <v>1629</v>
      </c>
      <c r="G876" t="s">
        <v>1630</v>
      </c>
      <c r="H876">
        <v>3</v>
      </c>
      <c r="I876" t="s">
        <v>1631</v>
      </c>
      <c r="J876" t="s">
        <v>1648</v>
      </c>
      <c r="K876" t="s">
        <v>2922</v>
      </c>
      <c r="L876" t="s">
        <v>1634</v>
      </c>
      <c r="M876" t="s">
        <v>1653</v>
      </c>
      <c r="N876" t="s">
        <v>1654</v>
      </c>
      <c r="O876" t="s">
        <v>62</v>
      </c>
      <c r="P876" t="s">
        <v>61</v>
      </c>
      <c r="Q876" t="s">
        <v>62</v>
      </c>
      <c r="R876" t="s">
        <v>76</v>
      </c>
      <c r="S876" t="s">
        <v>77</v>
      </c>
      <c r="T876" t="s">
        <v>61</v>
      </c>
      <c r="U876" t="s">
        <v>1368</v>
      </c>
      <c r="V876" t="s">
        <v>72</v>
      </c>
      <c r="W876" t="s">
        <v>62</v>
      </c>
      <c r="X876" t="s">
        <v>73</v>
      </c>
      <c r="Y876" t="s">
        <v>3192</v>
      </c>
      <c r="Z876" t="s">
        <v>3334</v>
      </c>
      <c r="AA876">
        <v>1</v>
      </c>
      <c r="AB876">
        <v>0</v>
      </c>
      <c r="AC876">
        <v>0</v>
      </c>
      <c r="AD876">
        <v>0</v>
      </c>
      <c r="AE876">
        <v>1</v>
      </c>
      <c r="AF876">
        <v>0</v>
      </c>
      <c r="AG876">
        <v>0</v>
      </c>
      <c r="AH876" t="s">
        <v>77</v>
      </c>
      <c r="AI876" t="s">
        <v>76</v>
      </c>
    </row>
    <row r="877" spans="1:35">
      <c r="A877" t="s">
        <v>1454</v>
      </c>
      <c r="B877" t="s">
        <v>1455</v>
      </c>
      <c r="C877" t="s">
        <v>180</v>
      </c>
      <c r="D877" t="s">
        <v>2709</v>
      </c>
      <c r="E877" t="s">
        <v>1655</v>
      </c>
      <c r="F877" t="s">
        <v>1656</v>
      </c>
      <c r="G877" t="s">
        <v>1657</v>
      </c>
      <c r="H877">
        <v>3</v>
      </c>
      <c r="I877" t="s">
        <v>1658</v>
      </c>
      <c r="J877" t="s">
        <v>1659</v>
      </c>
      <c r="K877" t="s">
        <v>2926</v>
      </c>
      <c r="L877" t="s">
        <v>1661</v>
      </c>
      <c r="M877" t="s">
        <v>1667</v>
      </c>
      <c r="N877" t="s">
        <v>2928</v>
      </c>
      <c r="O877" t="s">
        <v>62</v>
      </c>
      <c r="P877" t="s">
        <v>61</v>
      </c>
      <c r="Q877" t="s">
        <v>62</v>
      </c>
      <c r="R877" t="s">
        <v>76</v>
      </c>
      <c r="S877" t="s">
        <v>77</v>
      </c>
      <c r="T877" t="s">
        <v>61</v>
      </c>
      <c r="U877" t="s">
        <v>4049</v>
      </c>
      <c r="V877" t="s">
        <v>72</v>
      </c>
      <c r="W877" t="s">
        <v>62</v>
      </c>
      <c r="X877" t="s">
        <v>73</v>
      </c>
      <c r="Y877" t="s">
        <v>3192</v>
      </c>
      <c r="Z877" t="s">
        <v>3829</v>
      </c>
      <c r="AA877">
        <v>1</v>
      </c>
      <c r="AB877">
        <v>0</v>
      </c>
      <c r="AC877">
        <v>0</v>
      </c>
      <c r="AD877">
        <v>0</v>
      </c>
      <c r="AE877">
        <v>1</v>
      </c>
      <c r="AF877">
        <v>0</v>
      </c>
      <c r="AG877">
        <v>0</v>
      </c>
      <c r="AH877" t="s">
        <v>77</v>
      </c>
      <c r="AI877" t="s">
        <v>76</v>
      </c>
    </row>
    <row r="878" spans="1:35">
      <c r="A878" t="s">
        <v>1454</v>
      </c>
      <c r="B878" t="s">
        <v>1455</v>
      </c>
      <c r="C878" t="s">
        <v>180</v>
      </c>
      <c r="D878" t="s">
        <v>2709</v>
      </c>
      <c r="E878" t="s">
        <v>1655</v>
      </c>
      <c r="F878" t="s">
        <v>1656</v>
      </c>
      <c r="G878" t="s">
        <v>1657</v>
      </c>
      <c r="H878">
        <v>3</v>
      </c>
      <c r="I878" t="s">
        <v>1658</v>
      </c>
      <c r="J878" t="s">
        <v>1659</v>
      </c>
      <c r="K878" t="s">
        <v>2926</v>
      </c>
      <c r="L878" t="s">
        <v>1661</v>
      </c>
      <c r="M878" t="s">
        <v>1667</v>
      </c>
      <c r="N878" t="s">
        <v>2928</v>
      </c>
      <c r="O878" t="s">
        <v>62</v>
      </c>
      <c r="P878" t="s">
        <v>61</v>
      </c>
      <c r="Q878" t="s">
        <v>62</v>
      </c>
      <c r="R878" t="s">
        <v>4136</v>
      </c>
      <c r="S878" t="s">
        <v>77</v>
      </c>
      <c r="T878" t="s">
        <v>61</v>
      </c>
      <c r="U878" t="s">
        <v>4049</v>
      </c>
      <c r="V878" t="s">
        <v>72</v>
      </c>
      <c r="W878" t="s">
        <v>62</v>
      </c>
      <c r="X878" t="s">
        <v>73</v>
      </c>
      <c r="Y878" t="s">
        <v>3192</v>
      </c>
      <c r="Z878" t="s">
        <v>3829</v>
      </c>
      <c r="AA878">
        <v>1</v>
      </c>
      <c r="AB878">
        <v>0</v>
      </c>
      <c r="AC878">
        <v>0</v>
      </c>
      <c r="AD878">
        <v>0</v>
      </c>
      <c r="AE878">
        <v>1</v>
      </c>
      <c r="AF878">
        <v>0</v>
      </c>
      <c r="AG878">
        <v>0</v>
      </c>
      <c r="AH878" t="s">
        <v>77</v>
      </c>
      <c r="AI878" t="s">
        <v>2417</v>
      </c>
    </row>
    <row r="879" spans="1:35">
      <c r="A879" t="s">
        <v>1454</v>
      </c>
      <c r="B879" t="s">
        <v>1455</v>
      </c>
      <c r="C879" t="s">
        <v>180</v>
      </c>
      <c r="D879" t="s">
        <v>2709</v>
      </c>
      <c r="E879" t="s">
        <v>1655</v>
      </c>
      <c r="F879" t="s">
        <v>1656</v>
      </c>
      <c r="G879" t="s">
        <v>1657</v>
      </c>
      <c r="H879">
        <v>3</v>
      </c>
      <c r="I879" t="s">
        <v>1658</v>
      </c>
      <c r="J879" t="s">
        <v>1670</v>
      </c>
      <c r="K879" t="s">
        <v>2926</v>
      </c>
      <c r="L879" t="s">
        <v>1661</v>
      </c>
      <c r="M879" t="s">
        <v>1675</v>
      </c>
      <c r="N879" t="s">
        <v>1676</v>
      </c>
      <c r="O879" t="s">
        <v>62</v>
      </c>
      <c r="P879" t="s">
        <v>61</v>
      </c>
      <c r="Q879" t="s">
        <v>62</v>
      </c>
      <c r="R879" t="s">
        <v>76</v>
      </c>
      <c r="S879" t="s">
        <v>77</v>
      </c>
      <c r="T879" t="s">
        <v>61</v>
      </c>
      <c r="U879" t="s">
        <v>4049</v>
      </c>
      <c r="V879" t="s">
        <v>72</v>
      </c>
      <c r="W879" t="s">
        <v>62</v>
      </c>
      <c r="X879" t="s">
        <v>73</v>
      </c>
      <c r="Y879" t="s">
        <v>3192</v>
      </c>
      <c r="Z879" t="s">
        <v>3271</v>
      </c>
      <c r="AA879">
        <v>1</v>
      </c>
      <c r="AB879">
        <v>0</v>
      </c>
      <c r="AC879">
        <v>0</v>
      </c>
      <c r="AD879">
        <v>0</v>
      </c>
      <c r="AE879">
        <v>1</v>
      </c>
      <c r="AF879">
        <v>0</v>
      </c>
      <c r="AG879">
        <v>0</v>
      </c>
      <c r="AH879" t="s">
        <v>77</v>
      </c>
      <c r="AI879" t="s">
        <v>76</v>
      </c>
    </row>
    <row r="880" spans="1:35">
      <c r="A880" t="s">
        <v>1454</v>
      </c>
      <c r="B880" t="s">
        <v>1455</v>
      </c>
      <c r="C880" t="s">
        <v>180</v>
      </c>
      <c r="D880" t="s">
        <v>2709</v>
      </c>
      <c r="E880" t="s">
        <v>1655</v>
      </c>
      <c r="F880" t="s">
        <v>1656</v>
      </c>
      <c r="G880" t="s">
        <v>1657</v>
      </c>
      <c r="H880">
        <v>3</v>
      </c>
      <c r="I880" t="s">
        <v>1658</v>
      </c>
      <c r="J880" t="s">
        <v>1670</v>
      </c>
      <c r="K880" t="s">
        <v>2926</v>
      </c>
      <c r="L880" t="s">
        <v>1661</v>
      </c>
      <c r="M880" t="s">
        <v>1675</v>
      </c>
      <c r="N880" t="s">
        <v>1676</v>
      </c>
      <c r="O880" t="s">
        <v>62</v>
      </c>
      <c r="P880" t="s">
        <v>61</v>
      </c>
      <c r="Q880" t="s">
        <v>62</v>
      </c>
      <c r="R880" t="s">
        <v>4136</v>
      </c>
      <c r="S880" t="s">
        <v>77</v>
      </c>
      <c r="T880" t="s">
        <v>61</v>
      </c>
      <c r="U880" t="s">
        <v>4049</v>
      </c>
      <c r="V880" t="s">
        <v>72</v>
      </c>
      <c r="W880" t="s">
        <v>62</v>
      </c>
      <c r="X880" t="s">
        <v>73</v>
      </c>
      <c r="Y880" t="s">
        <v>3192</v>
      </c>
      <c r="Z880" t="s">
        <v>3271</v>
      </c>
      <c r="AA880">
        <v>1</v>
      </c>
      <c r="AB880">
        <v>0</v>
      </c>
      <c r="AC880">
        <v>0</v>
      </c>
      <c r="AD880">
        <v>0</v>
      </c>
      <c r="AE880">
        <v>1</v>
      </c>
      <c r="AF880">
        <v>0</v>
      </c>
      <c r="AG880">
        <v>0</v>
      </c>
      <c r="AH880" t="s">
        <v>77</v>
      </c>
      <c r="AI880" t="s">
        <v>2417</v>
      </c>
    </row>
    <row r="881" spans="1:35">
      <c r="A881" t="s">
        <v>1454</v>
      </c>
      <c r="B881" t="s">
        <v>1455</v>
      </c>
      <c r="C881" t="s">
        <v>180</v>
      </c>
      <c r="D881" t="s">
        <v>2709</v>
      </c>
      <c r="E881" t="s">
        <v>1655</v>
      </c>
      <c r="F881" t="s">
        <v>1656</v>
      </c>
      <c r="G881" t="s">
        <v>1657</v>
      </c>
      <c r="H881">
        <v>3</v>
      </c>
      <c r="I881" t="s">
        <v>1658</v>
      </c>
      <c r="J881" t="s">
        <v>1677</v>
      </c>
      <c r="K881" t="s">
        <v>2926</v>
      </c>
      <c r="L881" t="s">
        <v>1661</v>
      </c>
      <c r="M881" t="s">
        <v>1682</v>
      </c>
      <c r="N881" t="s">
        <v>1683</v>
      </c>
      <c r="O881" t="s">
        <v>62</v>
      </c>
      <c r="P881" t="s">
        <v>61</v>
      </c>
      <c r="Q881" t="s">
        <v>62</v>
      </c>
      <c r="R881" t="s">
        <v>76</v>
      </c>
      <c r="S881" t="s">
        <v>77</v>
      </c>
      <c r="T881" t="s">
        <v>61</v>
      </c>
      <c r="U881" t="s">
        <v>4049</v>
      </c>
      <c r="V881" t="s">
        <v>72</v>
      </c>
      <c r="W881" t="s">
        <v>62</v>
      </c>
      <c r="X881" t="s">
        <v>73</v>
      </c>
      <c r="Y881" t="s">
        <v>3192</v>
      </c>
      <c r="Z881" t="s">
        <v>3830</v>
      </c>
      <c r="AA881">
        <v>1</v>
      </c>
      <c r="AB881">
        <v>0</v>
      </c>
      <c r="AC881">
        <v>0</v>
      </c>
      <c r="AD881">
        <v>0</v>
      </c>
      <c r="AE881">
        <v>1</v>
      </c>
      <c r="AF881">
        <v>0</v>
      </c>
      <c r="AG881">
        <v>0</v>
      </c>
      <c r="AH881" t="s">
        <v>77</v>
      </c>
      <c r="AI881" t="s">
        <v>76</v>
      </c>
    </row>
    <row r="882" spans="1:35">
      <c r="A882" t="s">
        <v>1454</v>
      </c>
      <c r="B882" t="s">
        <v>1455</v>
      </c>
      <c r="C882" t="s">
        <v>180</v>
      </c>
      <c r="D882" t="s">
        <v>2709</v>
      </c>
      <c r="E882" t="s">
        <v>1655</v>
      </c>
      <c r="F882" t="s">
        <v>1656</v>
      </c>
      <c r="G882" t="s">
        <v>1657</v>
      </c>
      <c r="H882">
        <v>3</v>
      </c>
      <c r="I882" t="s">
        <v>1658</v>
      </c>
      <c r="J882" t="s">
        <v>1677</v>
      </c>
      <c r="K882" t="s">
        <v>2926</v>
      </c>
      <c r="L882" t="s">
        <v>1661</v>
      </c>
      <c r="M882" t="s">
        <v>1682</v>
      </c>
      <c r="N882" t="s">
        <v>1683</v>
      </c>
      <c r="O882" t="s">
        <v>62</v>
      </c>
      <c r="P882" t="s">
        <v>61</v>
      </c>
      <c r="Q882" t="s">
        <v>62</v>
      </c>
      <c r="R882" t="s">
        <v>4136</v>
      </c>
      <c r="S882" t="s">
        <v>77</v>
      </c>
      <c r="T882" t="s">
        <v>61</v>
      </c>
      <c r="U882" t="s">
        <v>4049</v>
      </c>
      <c r="V882" t="s">
        <v>72</v>
      </c>
      <c r="W882" t="s">
        <v>62</v>
      </c>
      <c r="X882" t="s">
        <v>73</v>
      </c>
      <c r="Y882" t="s">
        <v>3192</v>
      </c>
      <c r="Z882" t="s">
        <v>3830</v>
      </c>
      <c r="AA882">
        <v>1</v>
      </c>
      <c r="AB882">
        <v>0</v>
      </c>
      <c r="AC882">
        <v>0</v>
      </c>
      <c r="AD882">
        <v>0</v>
      </c>
      <c r="AE882">
        <v>1</v>
      </c>
      <c r="AF882">
        <v>0</v>
      </c>
      <c r="AG882">
        <v>0</v>
      </c>
      <c r="AH882" t="s">
        <v>77</v>
      </c>
      <c r="AI882" t="s">
        <v>2417</v>
      </c>
    </row>
    <row r="883" spans="1:35">
      <c r="A883" t="s">
        <v>1684</v>
      </c>
      <c r="B883" t="s">
        <v>1685</v>
      </c>
      <c r="C883" t="s">
        <v>51</v>
      </c>
      <c r="D883" t="s">
        <v>51</v>
      </c>
      <c r="E883" t="s">
        <v>1686</v>
      </c>
      <c r="F883" t="s">
        <v>2932</v>
      </c>
      <c r="G883" t="s">
        <v>1688</v>
      </c>
      <c r="H883">
        <v>1</v>
      </c>
      <c r="I883" t="s">
        <v>2933</v>
      </c>
      <c r="J883" t="s">
        <v>2933</v>
      </c>
      <c r="K883" t="s">
        <v>4050</v>
      </c>
      <c r="L883" t="s">
        <v>1691</v>
      </c>
      <c r="M883" t="s">
        <v>1696</v>
      </c>
      <c r="N883" t="s">
        <v>1697</v>
      </c>
      <c r="O883" t="s">
        <v>62</v>
      </c>
      <c r="P883" t="s">
        <v>61</v>
      </c>
      <c r="Q883" t="s">
        <v>62</v>
      </c>
      <c r="R883" t="s">
        <v>76</v>
      </c>
      <c r="S883" t="s">
        <v>77</v>
      </c>
      <c r="T883" t="s">
        <v>61</v>
      </c>
      <c r="U883" t="s">
        <v>1368</v>
      </c>
      <c r="V883" t="s">
        <v>72</v>
      </c>
      <c r="W883" t="s">
        <v>62</v>
      </c>
      <c r="X883" t="s">
        <v>73</v>
      </c>
      <c r="Y883" t="s">
        <v>3192</v>
      </c>
      <c r="Z883" t="s">
        <v>3717</v>
      </c>
      <c r="AA883">
        <v>1</v>
      </c>
      <c r="AB883">
        <v>0</v>
      </c>
      <c r="AC883">
        <v>0</v>
      </c>
      <c r="AD883">
        <v>0</v>
      </c>
      <c r="AE883">
        <v>1</v>
      </c>
      <c r="AF883">
        <v>0</v>
      </c>
      <c r="AG883">
        <v>0</v>
      </c>
      <c r="AH883" t="s">
        <v>77</v>
      </c>
      <c r="AI883" t="s">
        <v>76</v>
      </c>
    </row>
    <row r="884" spans="1:35">
      <c r="A884" t="s">
        <v>1684</v>
      </c>
      <c r="B884" t="s">
        <v>1685</v>
      </c>
      <c r="C884" t="s">
        <v>114</v>
      </c>
      <c r="D884" t="s">
        <v>2694</v>
      </c>
      <c r="E884" t="s">
        <v>1698</v>
      </c>
      <c r="F884" t="s">
        <v>1699</v>
      </c>
      <c r="G884" t="s">
        <v>1700</v>
      </c>
      <c r="H884">
        <v>1</v>
      </c>
      <c r="I884" t="s">
        <v>1701</v>
      </c>
      <c r="J884" t="s">
        <v>1701</v>
      </c>
      <c r="K884" t="s">
        <v>2936</v>
      </c>
      <c r="L884" t="s">
        <v>1703</v>
      </c>
      <c r="M884" t="s">
        <v>1708</v>
      </c>
      <c r="N884" t="s">
        <v>1709</v>
      </c>
      <c r="O884" t="s">
        <v>62</v>
      </c>
      <c r="P884" t="s">
        <v>61</v>
      </c>
      <c r="Q884" t="s">
        <v>62</v>
      </c>
      <c r="R884" t="s">
        <v>76</v>
      </c>
      <c r="S884" t="s">
        <v>77</v>
      </c>
      <c r="T884" t="s">
        <v>61</v>
      </c>
      <c r="U884" t="s">
        <v>1368</v>
      </c>
      <c r="V884" t="s">
        <v>72</v>
      </c>
      <c r="W884" t="s">
        <v>62</v>
      </c>
      <c r="X884" t="s">
        <v>73</v>
      </c>
      <c r="Y884" t="s">
        <v>3192</v>
      </c>
      <c r="Z884" t="s">
        <v>3821</v>
      </c>
      <c r="AA884">
        <v>1</v>
      </c>
      <c r="AB884">
        <v>0</v>
      </c>
      <c r="AC884">
        <v>0</v>
      </c>
      <c r="AD884">
        <v>0</v>
      </c>
      <c r="AE884">
        <v>1</v>
      </c>
      <c r="AF884">
        <v>0</v>
      </c>
      <c r="AG884">
        <v>0</v>
      </c>
      <c r="AH884" t="s">
        <v>77</v>
      </c>
      <c r="AI884" t="s">
        <v>76</v>
      </c>
    </row>
    <row r="885" spans="1:35">
      <c r="A885" t="s">
        <v>1684</v>
      </c>
      <c r="B885" t="s">
        <v>1685</v>
      </c>
      <c r="C885" t="s">
        <v>149</v>
      </c>
      <c r="D885" t="s">
        <v>2704</v>
      </c>
      <c r="E885" t="s">
        <v>1710</v>
      </c>
      <c r="F885" t="s">
        <v>1711</v>
      </c>
      <c r="G885" t="s">
        <v>1712</v>
      </c>
      <c r="H885">
        <v>1</v>
      </c>
      <c r="I885" t="s">
        <v>1713</v>
      </c>
      <c r="J885" t="s">
        <v>1713</v>
      </c>
      <c r="K885" t="s">
        <v>2937</v>
      </c>
      <c r="L885" t="s">
        <v>1715</v>
      </c>
      <c r="M885" t="s">
        <v>1696</v>
      </c>
      <c r="N885" t="s">
        <v>1720</v>
      </c>
      <c r="O885" t="s">
        <v>62</v>
      </c>
      <c r="P885" t="s">
        <v>61</v>
      </c>
      <c r="Q885" t="s">
        <v>62</v>
      </c>
      <c r="R885" t="s">
        <v>76</v>
      </c>
      <c r="S885" t="s">
        <v>125</v>
      </c>
      <c r="T885" t="s">
        <v>61</v>
      </c>
      <c r="U885" t="s">
        <v>1718</v>
      </c>
      <c r="V885" t="s">
        <v>72</v>
      </c>
      <c r="W885" t="s">
        <v>62</v>
      </c>
      <c r="X885" t="s">
        <v>73</v>
      </c>
      <c r="Y885" t="s">
        <v>3192</v>
      </c>
      <c r="Z885" t="s">
        <v>3706</v>
      </c>
      <c r="AA885">
        <v>1</v>
      </c>
      <c r="AB885">
        <v>0</v>
      </c>
      <c r="AC885">
        <v>0</v>
      </c>
      <c r="AD885">
        <v>0</v>
      </c>
      <c r="AE885">
        <v>1</v>
      </c>
      <c r="AF885">
        <v>0</v>
      </c>
      <c r="AG885">
        <v>1</v>
      </c>
      <c r="AH885" t="s">
        <v>125</v>
      </c>
      <c r="AI885" t="s">
        <v>76</v>
      </c>
    </row>
    <row r="886" spans="1:35">
      <c r="A886" t="s">
        <v>1684</v>
      </c>
      <c r="B886" t="s">
        <v>1685</v>
      </c>
      <c r="C886" t="s">
        <v>149</v>
      </c>
      <c r="D886" t="s">
        <v>2704</v>
      </c>
      <c r="E886" t="s">
        <v>1710</v>
      </c>
      <c r="F886" t="s">
        <v>1711</v>
      </c>
      <c r="G886" t="s">
        <v>1712</v>
      </c>
      <c r="H886">
        <v>1</v>
      </c>
      <c r="I886" t="s">
        <v>1713</v>
      </c>
      <c r="J886" t="s">
        <v>1713</v>
      </c>
      <c r="K886" t="s">
        <v>2937</v>
      </c>
      <c r="L886" t="s">
        <v>1715</v>
      </c>
      <c r="M886" t="s">
        <v>1696</v>
      </c>
      <c r="N886" t="s">
        <v>1720</v>
      </c>
      <c r="O886" t="s">
        <v>62</v>
      </c>
      <c r="P886" t="s">
        <v>61</v>
      </c>
      <c r="Q886" t="s">
        <v>62</v>
      </c>
      <c r="R886" t="s">
        <v>4137</v>
      </c>
      <c r="S886" t="s">
        <v>125</v>
      </c>
      <c r="T886" t="s">
        <v>61</v>
      </c>
      <c r="U886" t="s">
        <v>1718</v>
      </c>
      <c r="V886" t="s">
        <v>72</v>
      </c>
      <c r="W886" t="s">
        <v>62</v>
      </c>
      <c r="X886" t="s">
        <v>73</v>
      </c>
      <c r="Y886" t="s">
        <v>3192</v>
      </c>
      <c r="Z886" t="s">
        <v>3706</v>
      </c>
      <c r="AA886">
        <v>1</v>
      </c>
      <c r="AB886">
        <v>0</v>
      </c>
      <c r="AC886">
        <v>0</v>
      </c>
      <c r="AD886">
        <v>0</v>
      </c>
      <c r="AE886">
        <v>1</v>
      </c>
      <c r="AF886">
        <v>0</v>
      </c>
      <c r="AG886">
        <v>1</v>
      </c>
      <c r="AH886" t="s">
        <v>125</v>
      </c>
      <c r="AI886" t="s">
        <v>4022</v>
      </c>
    </row>
    <row r="887" spans="1:35">
      <c r="A887" t="s">
        <v>1721</v>
      </c>
      <c r="B887" t="s">
        <v>1722</v>
      </c>
      <c r="C887" t="s">
        <v>51</v>
      </c>
      <c r="D887" t="s">
        <v>51</v>
      </c>
      <c r="E887" t="s">
        <v>1723</v>
      </c>
      <c r="F887" t="s">
        <v>2938</v>
      </c>
      <c r="G887" t="s">
        <v>1725</v>
      </c>
      <c r="H887">
        <v>2</v>
      </c>
      <c r="I887" t="s">
        <v>1726</v>
      </c>
      <c r="J887" t="s">
        <v>1727</v>
      </c>
      <c r="K887" t="s">
        <v>4051</v>
      </c>
      <c r="L887" t="s">
        <v>1729</v>
      </c>
      <c r="M887" t="s">
        <v>1734</v>
      </c>
      <c r="N887" t="s">
        <v>1735</v>
      </c>
      <c r="O887" t="s">
        <v>62</v>
      </c>
      <c r="P887" t="s">
        <v>61</v>
      </c>
      <c r="Q887" t="s">
        <v>62</v>
      </c>
      <c r="R887" t="s">
        <v>76</v>
      </c>
      <c r="S887" t="s">
        <v>77</v>
      </c>
      <c r="T887" t="s">
        <v>61</v>
      </c>
      <c r="U887" t="s">
        <v>1368</v>
      </c>
      <c r="V887" t="s">
        <v>72</v>
      </c>
      <c r="W887" t="s">
        <v>62</v>
      </c>
      <c r="X887" t="s">
        <v>73</v>
      </c>
      <c r="Y887" t="s">
        <v>3192</v>
      </c>
      <c r="Z887" t="s">
        <v>3882</v>
      </c>
      <c r="AA887">
        <v>1</v>
      </c>
      <c r="AB887">
        <v>0</v>
      </c>
      <c r="AC887">
        <v>0</v>
      </c>
      <c r="AD887">
        <v>0</v>
      </c>
      <c r="AE887">
        <v>1</v>
      </c>
      <c r="AF887">
        <v>0</v>
      </c>
      <c r="AG887">
        <v>0</v>
      </c>
      <c r="AH887" t="s">
        <v>77</v>
      </c>
      <c r="AI887" t="s">
        <v>76</v>
      </c>
    </row>
    <row r="888" spans="1:35">
      <c r="A888" t="s">
        <v>1721</v>
      </c>
      <c r="B888" t="s">
        <v>1722</v>
      </c>
      <c r="C888" t="s">
        <v>51</v>
      </c>
      <c r="D888" t="s">
        <v>51</v>
      </c>
      <c r="E888" t="s">
        <v>1723</v>
      </c>
      <c r="F888" t="s">
        <v>2938</v>
      </c>
      <c r="G888" t="s">
        <v>1725</v>
      </c>
      <c r="H888">
        <v>2</v>
      </c>
      <c r="I888" t="s">
        <v>1726</v>
      </c>
      <c r="J888" t="s">
        <v>1736</v>
      </c>
      <c r="K888" t="s">
        <v>4052</v>
      </c>
      <c r="L888" t="s">
        <v>1729</v>
      </c>
      <c r="M888" t="s">
        <v>625</v>
      </c>
      <c r="N888" t="s">
        <v>1739</v>
      </c>
      <c r="O888" t="s">
        <v>62</v>
      </c>
      <c r="P888" t="s">
        <v>61</v>
      </c>
      <c r="Q888" t="s">
        <v>62</v>
      </c>
      <c r="R888" t="s">
        <v>76</v>
      </c>
      <c r="S888" t="s">
        <v>77</v>
      </c>
      <c r="T888" t="s">
        <v>61</v>
      </c>
      <c r="U888" t="s">
        <v>1368</v>
      </c>
      <c r="V888" t="s">
        <v>72</v>
      </c>
      <c r="W888" t="s">
        <v>62</v>
      </c>
      <c r="X888" t="s">
        <v>73</v>
      </c>
      <c r="Y888" t="s">
        <v>3192</v>
      </c>
      <c r="Z888" t="s">
        <v>3883</v>
      </c>
      <c r="AA888">
        <v>1</v>
      </c>
      <c r="AB888">
        <v>0</v>
      </c>
      <c r="AC888">
        <v>0</v>
      </c>
      <c r="AD888">
        <v>0</v>
      </c>
      <c r="AE888">
        <v>1</v>
      </c>
      <c r="AF888">
        <v>0</v>
      </c>
      <c r="AG888">
        <v>0</v>
      </c>
      <c r="AH888" t="s">
        <v>77</v>
      </c>
      <c r="AI888" t="s">
        <v>76</v>
      </c>
    </row>
    <row r="889" spans="1:35">
      <c r="A889" t="s">
        <v>1721</v>
      </c>
      <c r="B889" t="s">
        <v>1722</v>
      </c>
      <c r="C889" t="s">
        <v>51</v>
      </c>
      <c r="D889" t="s">
        <v>51</v>
      </c>
      <c r="E889" t="s">
        <v>1740</v>
      </c>
      <c r="F889" t="s">
        <v>2942</v>
      </c>
      <c r="G889" t="s">
        <v>1742</v>
      </c>
      <c r="H889">
        <v>2</v>
      </c>
      <c r="I889" t="s">
        <v>1726</v>
      </c>
      <c r="J889" t="s">
        <v>1727</v>
      </c>
      <c r="K889" t="s">
        <v>4051</v>
      </c>
      <c r="L889" t="s">
        <v>1743</v>
      </c>
      <c r="M889" t="s">
        <v>1734</v>
      </c>
      <c r="N889" t="s">
        <v>1746</v>
      </c>
      <c r="O889" t="s">
        <v>62</v>
      </c>
      <c r="P889" t="s">
        <v>61</v>
      </c>
      <c r="Q889" t="s">
        <v>62</v>
      </c>
      <c r="R889" t="s">
        <v>76</v>
      </c>
      <c r="S889" t="s">
        <v>77</v>
      </c>
      <c r="T889" t="s">
        <v>61</v>
      </c>
      <c r="U889" t="s">
        <v>1368</v>
      </c>
      <c r="V889" t="s">
        <v>72</v>
      </c>
      <c r="W889" t="s">
        <v>62</v>
      </c>
      <c r="X889" t="s">
        <v>73</v>
      </c>
      <c r="Y889" t="s">
        <v>3192</v>
      </c>
      <c r="Z889" t="s">
        <v>3304</v>
      </c>
      <c r="AA889">
        <v>1</v>
      </c>
      <c r="AB889">
        <v>0</v>
      </c>
      <c r="AC889">
        <v>0</v>
      </c>
      <c r="AD889">
        <v>0</v>
      </c>
      <c r="AE889">
        <v>1</v>
      </c>
      <c r="AF889">
        <v>0</v>
      </c>
      <c r="AG889">
        <v>0</v>
      </c>
      <c r="AH889" t="s">
        <v>77</v>
      </c>
      <c r="AI889" t="s">
        <v>76</v>
      </c>
    </row>
    <row r="890" spans="1:35">
      <c r="A890" t="s">
        <v>1721</v>
      </c>
      <c r="B890" t="s">
        <v>1722</v>
      </c>
      <c r="C890" t="s">
        <v>51</v>
      </c>
      <c r="D890" t="s">
        <v>51</v>
      </c>
      <c r="E890" t="s">
        <v>1740</v>
      </c>
      <c r="F890" t="s">
        <v>2942</v>
      </c>
      <c r="G890" t="s">
        <v>1742</v>
      </c>
      <c r="H890">
        <v>2</v>
      </c>
      <c r="I890" t="s">
        <v>1726</v>
      </c>
      <c r="J890" t="s">
        <v>1736</v>
      </c>
      <c r="K890" t="s">
        <v>4052</v>
      </c>
      <c r="L890" t="s">
        <v>1743</v>
      </c>
      <c r="M890" t="s">
        <v>625</v>
      </c>
      <c r="N890" t="s">
        <v>1749</v>
      </c>
      <c r="O890" t="s">
        <v>62</v>
      </c>
      <c r="P890" t="s">
        <v>61</v>
      </c>
      <c r="Q890" t="s">
        <v>62</v>
      </c>
      <c r="R890" t="s">
        <v>76</v>
      </c>
      <c r="S890" t="s">
        <v>77</v>
      </c>
      <c r="T890" t="s">
        <v>61</v>
      </c>
      <c r="U890" t="s">
        <v>1368</v>
      </c>
      <c r="V890" t="s">
        <v>72</v>
      </c>
      <c r="W890" t="s">
        <v>62</v>
      </c>
      <c r="X890" t="s">
        <v>73</v>
      </c>
      <c r="Y890" t="s">
        <v>3192</v>
      </c>
      <c r="Z890" t="s">
        <v>3305</v>
      </c>
      <c r="AA890">
        <v>1</v>
      </c>
      <c r="AB890">
        <v>0</v>
      </c>
      <c r="AC890">
        <v>0</v>
      </c>
      <c r="AD890">
        <v>0</v>
      </c>
      <c r="AE890">
        <v>1</v>
      </c>
      <c r="AF890">
        <v>0</v>
      </c>
      <c r="AG890">
        <v>0</v>
      </c>
      <c r="AH890" t="s">
        <v>77</v>
      </c>
      <c r="AI890" t="s">
        <v>76</v>
      </c>
    </row>
    <row r="891" spans="1:35">
      <c r="A891" t="s">
        <v>1721</v>
      </c>
      <c r="B891" t="s">
        <v>1722</v>
      </c>
      <c r="C891" t="s">
        <v>149</v>
      </c>
      <c r="D891" t="s">
        <v>2704</v>
      </c>
      <c r="E891" t="s">
        <v>1750</v>
      </c>
      <c r="F891" t="s">
        <v>1751</v>
      </c>
      <c r="G891" t="s">
        <v>1752</v>
      </c>
      <c r="H891">
        <v>1</v>
      </c>
      <c r="I891" t="s">
        <v>1753</v>
      </c>
      <c r="J891" t="s">
        <v>1753</v>
      </c>
      <c r="K891" t="s">
        <v>1754</v>
      </c>
      <c r="L891" t="s">
        <v>1755</v>
      </c>
      <c r="M891" t="s">
        <v>1762</v>
      </c>
      <c r="N891" t="s">
        <v>1763</v>
      </c>
      <c r="O891" t="s">
        <v>62</v>
      </c>
      <c r="P891" t="s">
        <v>61</v>
      </c>
      <c r="Q891" t="s">
        <v>62</v>
      </c>
      <c r="R891" t="s">
        <v>76</v>
      </c>
      <c r="S891" t="s">
        <v>77</v>
      </c>
      <c r="T891" t="s">
        <v>61</v>
      </c>
      <c r="U891" t="s">
        <v>1368</v>
      </c>
      <c r="V891" t="s">
        <v>72</v>
      </c>
      <c r="W891" t="s">
        <v>62</v>
      </c>
      <c r="X891" t="s">
        <v>73</v>
      </c>
      <c r="Y891" t="s">
        <v>3192</v>
      </c>
      <c r="Z891" t="s">
        <v>3684</v>
      </c>
      <c r="AA891">
        <v>1</v>
      </c>
      <c r="AB891">
        <v>0</v>
      </c>
      <c r="AC891">
        <v>0</v>
      </c>
      <c r="AD891">
        <v>0</v>
      </c>
      <c r="AE891">
        <v>1</v>
      </c>
      <c r="AF891">
        <v>0</v>
      </c>
      <c r="AG891">
        <v>0</v>
      </c>
      <c r="AH891" t="s">
        <v>77</v>
      </c>
      <c r="AI891" t="s">
        <v>76</v>
      </c>
    </row>
    <row r="892" spans="1:35">
      <c r="A892" t="s">
        <v>1721</v>
      </c>
      <c r="B892" t="s">
        <v>1722</v>
      </c>
      <c r="C892" t="s">
        <v>149</v>
      </c>
      <c r="D892" t="s">
        <v>2704</v>
      </c>
      <c r="E892" t="s">
        <v>1764</v>
      </c>
      <c r="F892" t="s">
        <v>1765</v>
      </c>
      <c r="G892" t="s">
        <v>1766</v>
      </c>
      <c r="H892">
        <v>1</v>
      </c>
      <c r="I892" t="s">
        <v>1753</v>
      </c>
      <c r="J892" t="s">
        <v>1753</v>
      </c>
      <c r="K892" t="s">
        <v>1754</v>
      </c>
      <c r="L892" t="s">
        <v>1768</v>
      </c>
      <c r="M892" t="s">
        <v>1762</v>
      </c>
      <c r="N892" t="s">
        <v>1772</v>
      </c>
      <c r="O892" t="s">
        <v>62</v>
      </c>
      <c r="P892" t="s">
        <v>61</v>
      </c>
      <c r="Q892" t="s">
        <v>62</v>
      </c>
      <c r="R892" t="s">
        <v>76</v>
      </c>
      <c r="S892" t="s">
        <v>77</v>
      </c>
      <c r="T892" t="s">
        <v>61</v>
      </c>
      <c r="U892" t="s">
        <v>4053</v>
      </c>
      <c r="V892" t="s">
        <v>72</v>
      </c>
      <c r="W892" t="s">
        <v>62</v>
      </c>
      <c r="X892" t="s">
        <v>73</v>
      </c>
      <c r="Y892" t="s">
        <v>3192</v>
      </c>
      <c r="Z892" t="s">
        <v>3595</v>
      </c>
      <c r="AA892">
        <v>1</v>
      </c>
      <c r="AB892">
        <v>0</v>
      </c>
      <c r="AC892">
        <v>0</v>
      </c>
      <c r="AD892">
        <v>0</v>
      </c>
      <c r="AE892">
        <v>1</v>
      </c>
      <c r="AF892">
        <v>0</v>
      </c>
      <c r="AG892">
        <v>0</v>
      </c>
      <c r="AH892" t="s">
        <v>77</v>
      </c>
      <c r="AI892" t="s">
        <v>76</v>
      </c>
    </row>
    <row r="893" spans="1:35">
      <c r="A893" t="s">
        <v>1721</v>
      </c>
      <c r="B893" t="s">
        <v>1722</v>
      </c>
      <c r="C893" t="s">
        <v>180</v>
      </c>
      <c r="D893" t="s">
        <v>2709</v>
      </c>
      <c r="E893" t="s">
        <v>1773</v>
      </c>
      <c r="F893" t="s">
        <v>1774</v>
      </c>
      <c r="G893" t="s">
        <v>1775</v>
      </c>
      <c r="H893">
        <v>1</v>
      </c>
      <c r="I893" t="s">
        <v>1776</v>
      </c>
      <c r="J893" t="s">
        <v>1776</v>
      </c>
      <c r="K893" t="s">
        <v>2945</v>
      </c>
      <c r="L893" t="s">
        <v>1778</v>
      </c>
      <c r="M893" t="s">
        <v>1783</v>
      </c>
      <c r="N893" t="s">
        <v>1784</v>
      </c>
      <c r="O893" t="s">
        <v>62</v>
      </c>
      <c r="P893" t="s">
        <v>61</v>
      </c>
      <c r="Q893" t="s">
        <v>62</v>
      </c>
      <c r="R893" t="s">
        <v>76</v>
      </c>
      <c r="S893" t="s">
        <v>77</v>
      </c>
      <c r="T893" t="s">
        <v>61</v>
      </c>
      <c r="U893" t="s">
        <v>1368</v>
      </c>
      <c r="V893" t="s">
        <v>72</v>
      </c>
      <c r="W893" t="s">
        <v>62</v>
      </c>
      <c r="X893" t="s">
        <v>73</v>
      </c>
      <c r="Y893" t="s">
        <v>3192</v>
      </c>
      <c r="Z893" t="s">
        <v>3876</v>
      </c>
      <c r="AA893">
        <v>1</v>
      </c>
      <c r="AB893">
        <v>0</v>
      </c>
      <c r="AC893">
        <v>0</v>
      </c>
      <c r="AD893">
        <v>0</v>
      </c>
      <c r="AE893">
        <v>1</v>
      </c>
      <c r="AF893">
        <v>0</v>
      </c>
      <c r="AG893">
        <v>0</v>
      </c>
      <c r="AH893" t="s">
        <v>77</v>
      </c>
      <c r="AI893" t="s">
        <v>76</v>
      </c>
    </row>
    <row r="894" spans="1:35">
      <c r="A894" t="s">
        <v>1785</v>
      </c>
      <c r="B894" t="s">
        <v>1786</v>
      </c>
      <c r="C894" t="s">
        <v>149</v>
      </c>
      <c r="D894" t="s">
        <v>2704</v>
      </c>
      <c r="E894" t="s">
        <v>1787</v>
      </c>
      <c r="F894" t="s">
        <v>1788</v>
      </c>
      <c r="G894" t="s">
        <v>1789</v>
      </c>
      <c r="H894">
        <v>1</v>
      </c>
      <c r="I894" t="s">
        <v>1790</v>
      </c>
      <c r="J894" t="s">
        <v>1790</v>
      </c>
      <c r="K894" t="s">
        <v>2946</v>
      </c>
      <c r="L894" t="s">
        <v>1792</v>
      </c>
      <c r="M894" t="s">
        <v>1798</v>
      </c>
      <c r="N894" t="s">
        <v>1799</v>
      </c>
      <c r="O894" t="s">
        <v>62</v>
      </c>
      <c r="P894" t="s">
        <v>61</v>
      </c>
      <c r="Q894" t="s">
        <v>62</v>
      </c>
      <c r="R894" t="s">
        <v>76</v>
      </c>
      <c r="S894" t="s">
        <v>77</v>
      </c>
      <c r="T894" t="s">
        <v>61</v>
      </c>
      <c r="U894" t="s">
        <v>1795</v>
      </c>
      <c r="V894" t="s">
        <v>72</v>
      </c>
      <c r="W894" t="s">
        <v>62</v>
      </c>
      <c r="X894" t="s">
        <v>73</v>
      </c>
      <c r="Y894" t="s">
        <v>3192</v>
      </c>
      <c r="Z894" t="s">
        <v>3422</v>
      </c>
      <c r="AA894">
        <v>1</v>
      </c>
      <c r="AB894">
        <v>0</v>
      </c>
      <c r="AC894">
        <v>0</v>
      </c>
      <c r="AD894">
        <v>0</v>
      </c>
      <c r="AE894">
        <v>1</v>
      </c>
      <c r="AF894">
        <v>0</v>
      </c>
      <c r="AG894">
        <v>0</v>
      </c>
      <c r="AH894" t="s">
        <v>77</v>
      </c>
      <c r="AI894" t="s">
        <v>76</v>
      </c>
    </row>
    <row r="895" spans="1:35">
      <c r="A895" t="s">
        <v>1785</v>
      </c>
      <c r="B895" t="s">
        <v>1786</v>
      </c>
      <c r="C895" t="s">
        <v>180</v>
      </c>
      <c r="D895" t="s">
        <v>2709</v>
      </c>
      <c r="E895" t="s">
        <v>1800</v>
      </c>
      <c r="F895" t="s">
        <v>2947</v>
      </c>
      <c r="G895" t="s">
        <v>1802</v>
      </c>
      <c r="H895">
        <v>1</v>
      </c>
      <c r="I895" t="s">
        <v>1803</v>
      </c>
      <c r="J895" t="s">
        <v>1803</v>
      </c>
      <c r="K895" t="s">
        <v>4054</v>
      </c>
      <c r="L895" t="s">
        <v>1805</v>
      </c>
      <c r="M895" t="s">
        <v>1811</v>
      </c>
      <c r="N895" t="s">
        <v>1812</v>
      </c>
      <c r="O895" t="s">
        <v>62</v>
      </c>
      <c r="P895" t="s">
        <v>61</v>
      </c>
      <c r="Q895" t="s">
        <v>62</v>
      </c>
      <c r="R895" t="s">
        <v>76</v>
      </c>
      <c r="S895" t="s">
        <v>77</v>
      </c>
      <c r="T895" t="s">
        <v>61</v>
      </c>
      <c r="U895" t="s">
        <v>1808</v>
      </c>
      <c r="V895" t="s">
        <v>72</v>
      </c>
      <c r="W895" t="s">
        <v>62</v>
      </c>
      <c r="X895" t="s">
        <v>73</v>
      </c>
      <c r="Y895" t="s">
        <v>3192</v>
      </c>
      <c r="Z895" t="s">
        <v>3592</v>
      </c>
      <c r="AA895">
        <v>1</v>
      </c>
      <c r="AB895">
        <v>0</v>
      </c>
      <c r="AC895">
        <v>0</v>
      </c>
      <c r="AD895">
        <v>0</v>
      </c>
      <c r="AE895">
        <v>1</v>
      </c>
      <c r="AF895">
        <v>0</v>
      </c>
      <c r="AG895">
        <v>0</v>
      </c>
      <c r="AH895" t="s">
        <v>77</v>
      </c>
      <c r="AI895" t="s">
        <v>76</v>
      </c>
    </row>
    <row r="896" spans="1:35">
      <c r="A896" t="s">
        <v>1813</v>
      </c>
      <c r="B896" t="s">
        <v>1814</v>
      </c>
      <c r="C896" t="s">
        <v>180</v>
      </c>
      <c r="D896" t="s">
        <v>2709</v>
      </c>
      <c r="E896" t="s">
        <v>1815</v>
      </c>
      <c r="F896" t="s">
        <v>1816</v>
      </c>
      <c r="G896" t="s">
        <v>1817</v>
      </c>
      <c r="H896">
        <v>1</v>
      </c>
      <c r="I896" t="s">
        <v>1818</v>
      </c>
      <c r="J896" t="s">
        <v>1818</v>
      </c>
      <c r="K896" t="s">
        <v>2949</v>
      </c>
      <c r="L896" t="s">
        <v>1820</v>
      </c>
      <c r="M896" t="s">
        <v>1828</v>
      </c>
      <c r="N896" t="s">
        <v>1829</v>
      </c>
      <c r="O896" t="s">
        <v>62</v>
      </c>
      <c r="P896" t="s">
        <v>61</v>
      </c>
      <c r="Q896" t="s">
        <v>62</v>
      </c>
      <c r="R896" t="s">
        <v>76</v>
      </c>
      <c r="S896" t="s">
        <v>77</v>
      </c>
      <c r="T896" t="s">
        <v>61</v>
      </c>
      <c r="U896" t="s">
        <v>1823</v>
      </c>
      <c r="V896" t="s">
        <v>72</v>
      </c>
      <c r="W896" t="s">
        <v>62</v>
      </c>
      <c r="X896" t="s">
        <v>73</v>
      </c>
      <c r="Y896" t="s">
        <v>3192</v>
      </c>
      <c r="Z896" t="s">
        <v>3556</v>
      </c>
      <c r="AA896">
        <v>1</v>
      </c>
      <c r="AB896">
        <v>0</v>
      </c>
      <c r="AC896">
        <v>0</v>
      </c>
      <c r="AD896">
        <v>0</v>
      </c>
      <c r="AE896">
        <v>1</v>
      </c>
      <c r="AF896">
        <v>0</v>
      </c>
      <c r="AG896">
        <v>0</v>
      </c>
      <c r="AH896" t="s">
        <v>77</v>
      </c>
      <c r="AI896" t="s">
        <v>76</v>
      </c>
    </row>
    <row r="897" spans="1:35">
      <c r="A897" t="s">
        <v>1830</v>
      </c>
      <c r="B897" t="s">
        <v>1831</v>
      </c>
      <c r="C897" t="s">
        <v>149</v>
      </c>
      <c r="D897" t="s">
        <v>2704</v>
      </c>
      <c r="E897" t="s">
        <v>1832</v>
      </c>
      <c r="F897" t="s">
        <v>1833</v>
      </c>
      <c r="G897" t="s">
        <v>1834</v>
      </c>
      <c r="H897">
        <v>1</v>
      </c>
      <c r="I897" t="s">
        <v>1835</v>
      </c>
      <c r="J897" t="s">
        <v>1835</v>
      </c>
      <c r="K897" t="s">
        <v>2951</v>
      </c>
      <c r="L897" t="s">
        <v>1837</v>
      </c>
      <c r="M897" t="s">
        <v>1734</v>
      </c>
      <c r="N897" t="s">
        <v>1842</v>
      </c>
      <c r="O897" t="s">
        <v>62</v>
      </c>
      <c r="P897" t="s">
        <v>61</v>
      </c>
      <c r="Q897" t="s">
        <v>62</v>
      </c>
      <c r="R897" t="s">
        <v>76</v>
      </c>
      <c r="S897" t="s">
        <v>77</v>
      </c>
      <c r="T897" t="s">
        <v>61</v>
      </c>
      <c r="U897" t="s">
        <v>1823</v>
      </c>
      <c r="V897" t="s">
        <v>72</v>
      </c>
      <c r="W897" t="s">
        <v>62</v>
      </c>
      <c r="X897" t="s">
        <v>73</v>
      </c>
      <c r="Y897" t="s">
        <v>3192</v>
      </c>
      <c r="Z897" t="s">
        <v>3703</v>
      </c>
      <c r="AA897">
        <v>1</v>
      </c>
      <c r="AB897">
        <v>0</v>
      </c>
      <c r="AC897">
        <v>0</v>
      </c>
      <c r="AD897">
        <v>0</v>
      </c>
      <c r="AE897">
        <v>1</v>
      </c>
      <c r="AF897">
        <v>0</v>
      </c>
      <c r="AG897">
        <v>0</v>
      </c>
      <c r="AH897" t="s">
        <v>77</v>
      </c>
      <c r="AI897" t="s">
        <v>76</v>
      </c>
    </row>
    <row r="898" spans="1:35">
      <c r="A898" t="s">
        <v>1830</v>
      </c>
      <c r="B898" t="s">
        <v>1831</v>
      </c>
      <c r="C898" t="s">
        <v>149</v>
      </c>
      <c r="D898" t="s">
        <v>2704</v>
      </c>
      <c r="E898" t="s">
        <v>1843</v>
      </c>
      <c r="F898" t="s">
        <v>1844</v>
      </c>
      <c r="G898" t="s">
        <v>1845</v>
      </c>
      <c r="H898">
        <v>1</v>
      </c>
      <c r="I898" t="s">
        <v>1835</v>
      </c>
      <c r="J898" t="s">
        <v>1835</v>
      </c>
      <c r="K898" t="s">
        <v>2952</v>
      </c>
      <c r="L898" t="s">
        <v>1847</v>
      </c>
      <c r="M898" t="s">
        <v>1734</v>
      </c>
      <c r="N898" t="s">
        <v>1853</v>
      </c>
      <c r="O898" t="s">
        <v>102</v>
      </c>
      <c r="P898" t="s">
        <v>61</v>
      </c>
      <c r="Q898" t="s">
        <v>62</v>
      </c>
      <c r="R898" t="s">
        <v>76</v>
      </c>
      <c r="S898" t="s">
        <v>64</v>
      </c>
      <c r="T898" t="s">
        <v>62</v>
      </c>
      <c r="U898" t="s">
        <v>1854</v>
      </c>
      <c r="V898" t="s">
        <v>162</v>
      </c>
      <c r="W898" t="s">
        <v>62</v>
      </c>
      <c r="X898" t="s">
        <v>73</v>
      </c>
      <c r="Y898" t="s">
        <v>3192</v>
      </c>
      <c r="Z898" t="s">
        <v>3671</v>
      </c>
      <c r="AA898">
        <v>0</v>
      </c>
      <c r="AB898">
        <v>1</v>
      </c>
      <c r="AC898">
        <v>0</v>
      </c>
      <c r="AD898">
        <v>0</v>
      </c>
      <c r="AE898">
        <v>1</v>
      </c>
      <c r="AF898">
        <v>0</v>
      </c>
      <c r="AG898">
        <v>1</v>
      </c>
      <c r="AH898" t="s">
        <v>64</v>
      </c>
      <c r="AI898" t="s">
        <v>76</v>
      </c>
    </row>
    <row r="899" spans="1:35">
      <c r="A899" t="s">
        <v>1830</v>
      </c>
      <c r="B899" t="s">
        <v>1831</v>
      </c>
      <c r="C899" t="s">
        <v>149</v>
      </c>
      <c r="D899" t="s">
        <v>2704</v>
      </c>
      <c r="E899" t="s">
        <v>1843</v>
      </c>
      <c r="F899" t="s">
        <v>1844</v>
      </c>
      <c r="G899" t="s">
        <v>1845</v>
      </c>
      <c r="H899">
        <v>1</v>
      </c>
      <c r="I899" t="s">
        <v>1835</v>
      </c>
      <c r="J899" t="s">
        <v>1835</v>
      </c>
      <c r="K899" t="s">
        <v>2952</v>
      </c>
      <c r="L899" t="s">
        <v>1847</v>
      </c>
      <c r="M899" t="s">
        <v>1734</v>
      </c>
      <c r="N899" t="s">
        <v>1853</v>
      </c>
      <c r="O899" t="s">
        <v>102</v>
      </c>
      <c r="P899" t="s">
        <v>61</v>
      </c>
      <c r="Q899" t="s">
        <v>62</v>
      </c>
      <c r="R899" t="s">
        <v>4133</v>
      </c>
      <c r="S899" t="s">
        <v>64</v>
      </c>
      <c r="T899" t="s">
        <v>62</v>
      </c>
      <c r="U899" t="s">
        <v>1854</v>
      </c>
      <c r="V899" t="s">
        <v>162</v>
      </c>
      <c r="W899" t="s">
        <v>62</v>
      </c>
      <c r="X899" t="s">
        <v>73</v>
      </c>
      <c r="Y899" t="s">
        <v>3192</v>
      </c>
      <c r="Z899" t="s">
        <v>3671</v>
      </c>
      <c r="AA899">
        <v>0</v>
      </c>
      <c r="AB899">
        <v>1</v>
      </c>
      <c r="AC899">
        <v>0</v>
      </c>
      <c r="AD899">
        <v>0</v>
      </c>
      <c r="AE899">
        <v>1</v>
      </c>
      <c r="AF899">
        <v>0</v>
      </c>
      <c r="AG899">
        <v>1</v>
      </c>
      <c r="AH899" t="s">
        <v>64</v>
      </c>
      <c r="AI899" t="s">
        <v>4119</v>
      </c>
    </row>
    <row r="900" spans="1:35">
      <c r="A900" t="s">
        <v>1830</v>
      </c>
      <c r="B900" t="s">
        <v>1831</v>
      </c>
      <c r="C900" t="s">
        <v>149</v>
      </c>
      <c r="D900" t="s">
        <v>2704</v>
      </c>
      <c r="E900" t="s">
        <v>1843</v>
      </c>
      <c r="F900" t="s">
        <v>1844</v>
      </c>
      <c r="G900" t="s">
        <v>1845</v>
      </c>
      <c r="H900">
        <v>1</v>
      </c>
      <c r="I900" t="s">
        <v>1835</v>
      </c>
      <c r="J900" t="s">
        <v>1835</v>
      </c>
      <c r="K900" t="s">
        <v>2952</v>
      </c>
      <c r="L900" t="s">
        <v>1847</v>
      </c>
      <c r="M900" t="s">
        <v>1734</v>
      </c>
      <c r="N900" t="s">
        <v>1853</v>
      </c>
      <c r="O900" t="s">
        <v>102</v>
      </c>
      <c r="P900" t="s">
        <v>61</v>
      </c>
      <c r="Q900" t="s">
        <v>62</v>
      </c>
      <c r="R900" t="s">
        <v>4139</v>
      </c>
      <c r="S900" t="s">
        <v>64</v>
      </c>
      <c r="T900" t="s">
        <v>62</v>
      </c>
      <c r="U900" t="s">
        <v>1854</v>
      </c>
      <c r="V900" t="s">
        <v>162</v>
      </c>
      <c r="W900" t="s">
        <v>62</v>
      </c>
      <c r="X900" t="s">
        <v>73</v>
      </c>
      <c r="Y900" t="s">
        <v>3192</v>
      </c>
      <c r="Z900" t="s">
        <v>3671</v>
      </c>
      <c r="AA900">
        <v>0</v>
      </c>
      <c r="AB900">
        <v>1</v>
      </c>
      <c r="AC900">
        <v>0</v>
      </c>
      <c r="AD900">
        <v>0</v>
      </c>
      <c r="AE900">
        <v>1</v>
      </c>
      <c r="AF900">
        <v>0</v>
      </c>
      <c r="AG900">
        <v>1</v>
      </c>
      <c r="AH900" t="s">
        <v>64</v>
      </c>
      <c r="AI900" t="s">
        <v>4121</v>
      </c>
    </row>
    <row r="901" spans="1:35">
      <c r="A901" t="s">
        <v>1830</v>
      </c>
      <c r="B901" t="s">
        <v>1831</v>
      </c>
      <c r="C901" t="s">
        <v>149</v>
      </c>
      <c r="D901" t="s">
        <v>2704</v>
      </c>
      <c r="E901" t="s">
        <v>1843</v>
      </c>
      <c r="F901" t="s">
        <v>1844</v>
      </c>
      <c r="G901" t="s">
        <v>1845</v>
      </c>
      <c r="H901">
        <v>1</v>
      </c>
      <c r="I901" t="s">
        <v>1835</v>
      </c>
      <c r="J901" t="s">
        <v>1835</v>
      </c>
      <c r="K901" t="s">
        <v>2952</v>
      </c>
      <c r="L901" t="s">
        <v>1847</v>
      </c>
      <c r="M901" t="s">
        <v>1734</v>
      </c>
      <c r="N901" t="s">
        <v>1853</v>
      </c>
      <c r="O901" t="s">
        <v>102</v>
      </c>
      <c r="P901" t="s">
        <v>61</v>
      </c>
      <c r="Q901" t="s">
        <v>62</v>
      </c>
      <c r="R901" t="s">
        <v>4134</v>
      </c>
      <c r="S901" t="s">
        <v>64</v>
      </c>
      <c r="T901" t="s">
        <v>62</v>
      </c>
      <c r="U901" t="s">
        <v>1854</v>
      </c>
      <c r="V901" t="s">
        <v>162</v>
      </c>
      <c r="W901" t="s">
        <v>62</v>
      </c>
      <c r="X901" t="s">
        <v>73</v>
      </c>
      <c r="Y901" t="s">
        <v>3192</v>
      </c>
      <c r="Z901" t="s">
        <v>3671</v>
      </c>
      <c r="AA901">
        <v>0</v>
      </c>
      <c r="AB901">
        <v>1</v>
      </c>
      <c r="AC901">
        <v>0</v>
      </c>
      <c r="AD901">
        <v>0</v>
      </c>
      <c r="AE901">
        <v>1</v>
      </c>
      <c r="AF901">
        <v>0</v>
      </c>
      <c r="AG901">
        <v>1</v>
      </c>
      <c r="AH901" t="s">
        <v>64</v>
      </c>
      <c r="AI901" t="s">
        <v>4120</v>
      </c>
    </row>
    <row r="902" spans="1:35">
      <c r="A902" t="s">
        <v>1855</v>
      </c>
      <c r="B902" t="s">
        <v>1856</v>
      </c>
      <c r="C902" t="s">
        <v>80</v>
      </c>
      <c r="D902" t="s">
        <v>80</v>
      </c>
      <c r="E902" t="s">
        <v>1857</v>
      </c>
      <c r="F902" t="s">
        <v>1858</v>
      </c>
      <c r="G902" t="s">
        <v>1859</v>
      </c>
      <c r="H902">
        <v>3</v>
      </c>
      <c r="I902" t="s">
        <v>1860</v>
      </c>
      <c r="J902" t="s">
        <v>1861</v>
      </c>
      <c r="K902" t="s">
        <v>2954</v>
      </c>
      <c r="L902" t="s">
        <v>1863</v>
      </c>
      <c r="M902" t="s">
        <v>1868</v>
      </c>
      <c r="N902" t="s">
        <v>1869</v>
      </c>
      <c r="O902" t="s">
        <v>62</v>
      </c>
      <c r="P902" t="s">
        <v>61</v>
      </c>
      <c r="Q902" t="s">
        <v>62</v>
      </c>
      <c r="R902" t="s">
        <v>76</v>
      </c>
      <c r="S902" t="s">
        <v>77</v>
      </c>
      <c r="T902" t="s">
        <v>61</v>
      </c>
      <c r="U902" t="s">
        <v>1368</v>
      </c>
      <c r="V902" t="s">
        <v>72</v>
      </c>
      <c r="W902" t="s">
        <v>62</v>
      </c>
      <c r="X902" t="s">
        <v>73</v>
      </c>
      <c r="Y902" t="s">
        <v>3192</v>
      </c>
      <c r="Z902" t="s">
        <v>3792</v>
      </c>
      <c r="AA902">
        <v>1</v>
      </c>
      <c r="AB902">
        <v>0</v>
      </c>
      <c r="AC902">
        <v>0</v>
      </c>
      <c r="AD902">
        <v>0</v>
      </c>
      <c r="AE902">
        <v>1</v>
      </c>
      <c r="AF902">
        <v>0</v>
      </c>
      <c r="AG902">
        <v>0</v>
      </c>
      <c r="AH902" t="s">
        <v>77</v>
      </c>
      <c r="AI902" t="s">
        <v>76</v>
      </c>
    </row>
    <row r="903" spans="1:35">
      <c r="A903" t="s">
        <v>1855</v>
      </c>
      <c r="B903" t="s">
        <v>1856</v>
      </c>
      <c r="C903" t="s">
        <v>80</v>
      </c>
      <c r="D903" t="s">
        <v>80</v>
      </c>
      <c r="E903" t="s">
        <v>1857</v>
      </c>
      <c r="F903" t="s">
        <v>1858</v>
      </c>
      <c r="G903" t="s">
        <v>1859</v>
      </c>
      <c r="H903">
        <v>3</v>
      </c>
      <c r="I903" t="s">
        <v>1860</v>
      </c>
      <c r="J903" t="s">
        <v>1870</v>
      </c>
      <c r="K903" t="s">
        <v>2954</v>
      </c>
      <c r="L903" t="s">
        <v>1863</v>
      </c>
      <c r="M903" t="s">
        <v>1875</v>
      </c>
      <c r="N903" t="s">
        <v>1876</v>
      </c>
      <c r="O903" t="s">
        <v>62</v>
      </c>
      <c r="P903" t="s">
        <v>61</v>
      </c>
      <c r="Q903" t="s">
        <v>62</v>
      </c>
      <c r="R903" t="s">
        <v>76</v>
      </c>
      <c r="S903" t="s">
        <v>77</v>
      </c>
      <c r="T903" t="s">
        <v>61</v>
      </c>
      <c r="U903" t="s">
        <v>1368</v>
      </c>
      <c r="V903" t="s">
        <v>72</v>
      </c>
      <c r="W903" t="s">
        <v>62</v>
      </c>
      <c r="X903" t="s">
        <v>73</v>
      </c>
      <c r="Y903" t="s">
        <v>3192</v>
      </c>
      <c r="Z903" t="s">
        <v>3793</v>
      </c>
      <c r="AA903">
        <v>1</v>
      </c>
      <c r="AB903">
        <v>0</v>
      </c>
      <c r="AC903">
        <v>0</v>
      </c>
      <c r="AD903">
        <v>0</v>
      </c>
      <c r="AE903">
        <v>1</v>
      </c>
      <c r="AF903">
        <v>0</v>
      </c>
      <c r="AG903">
        <v>0</v>
      </c>
      <c r="AH903" t="s">
        <v>77</v>
      </c>
      <c r="AI903" t="s">
        <v>76</v>
      </c>
    </row>
    <row r="904" spans="1:35">
      <c r="A904" t="s">
        <v>1855</v>
      </c>
      <c r="B904" t="s">
        <v>1856</v>
      </c>
      <c r="C904" t="s">
        <v>80</v>
      </c>
      <c r="D904" t="s">
        <v>80</v>
      </c>
      <c r="E904" t="s">
        <v>1857</v>
      </c>
      <c r="F904" t="s">
        <v>1858</v>
      </c>
      <c r="G904" t="s">
        <v>1859</v>
      </c>
      <c r="H904">
        <v>3</v>
      </c>
      <c r="I904" t="s">
        <v>1860</v>
      </c>
      <c r="J904" t="s">
        <v>1877</v>
      </c>
      <c r="K904" t="s">
        <v>2954</v>
      </c>
      <c r="L904" t="s">
        <v>1863</v>
      </c>
      <c r="M904" t="s">
        <v>1882</v>
      </c>
      <c r="N904" t="s">
        <v>1883</v>
      </c>
      <c r="O904" t="s">
        <v>62</v>
      </c>
      <c r="P904" t="s">
        <v>61</v>
      </c>
      <c r="Q904" t="s">
        <v>62</v>
      </c>
      <c r="R904" t="s">
        <v>76</v>
      </c>
      <c r="S904" t="s">
        <v>77</v>
      </c>
      <c r="T904" t="s">
        <v>61</v>
      </c>
      <c r="U904" t="s">
        <v>1368</v>
      </c>
      <c r="V904" t="s">
        <v>72</v>
      </c>
      <c r="W904" t="s">
        <v>62</v>
      </c>
      <c r="X904" t="s">
        <v>73</v>
      </c>
      <c r="Y904" t="s">
        <v>3192</v>
      </c>
      <c r="Z904" t="s">
        <v>3794</v>
      </c>
      <c r="AA904">
        <v>1</v>
      </c>
      <c r="AB904">
        <v>0</v>
      </c>
      <c r="AC904">
        <v>0</v>
      </c>
      <c r="AD904">
        <v>0</v>
      </c>
      <c r="AE904">
        <v>1</v>
      </c>
      <c r="AF904">
        <v>0</v>
      </c>
      <c r="AG904">
        <v>0</v>
      </c>
      <c r="AH904" t="s">
        <v>77</v>
      </c>
      <c r="AI904" t="s">
        <v>76</v>
      </c>
    </row>
    <row r="905" spans="1:35">
      <c r="A905" t="s">
        <v>1884</v>
      </c>
      <c r="B905" t="s">
        <v>1885</v>
      </c>
      <c r="C905" t="s">
        <v>51</v>
      </c>
      <c r="D905" t="s">
        <v>51</v>
      </c>
      <c r="E905" t="s">
        <v>1886</v>
      </c>
      <c r="F905" t="s">
        <v>1887</v>
      </c>
      <c r="G905" t="s">
        <v>1888</v>
      </c>
      <c r="H905">
        <v>1</v>
      </c>
      <c r="I905" t="s">
        <v>1889</v>
      </c>
      <c r="J905" t="s">
        <v>1889</v>
      </c>
      <c r="K905" t="s">
        <v>4055</v>
      </c>
      <c r="L905" t="s">
        <v>1891</v>
      </c>
      <c r="M905" t="s">
        <v>1894</v>
      </c>
      <c r="N905" t="s">
        <v>1895</v>
      </c>
      <c r="O905" t="s">
        <v>62</v>
      </c>
      <c r="P905" t="s">
        <v>61</v>
      </c>
      <c r="Q905" t="s">
        <v>62</v>
      </c>
      <c r="R905" t="s">
        <v>76</v>
      </c>
      <c r="S905" t="s">
        <v>77</v>
      </c>
      <c r="T905" t="s">
        <v>61</v>
      </c>
      <c r="U905" t="s">
        <v>1368</v>
      </c>
      <c r="V905" t="s">
        <v>72</v>
      </c>
      <c r="W905" t="s">
        <v>62</v>
      </c>
      <c r="X905" t="s">
        <v>73</v>
      </c>
      <c r="Y905" t="s">
        <v>3192</v>
      </c>
      <c r="Z905" t="s">
        <v>3727</v>
      </c>
      <c r="AA905">
        <v>1</v>
      </c>
      <c r="AB905">
        <v>0</v>
      </c>
      <c r="AC905">
        <v>0</v>
      </c>
      <c r="AD905">
        <v>0</v>
      </c>
      <c r="AE905">
        <v>1</v>
      </c>
      <c r="AF905">
        <v>0</v>
      </c>
      <c r="AG905">
        <v>0</v>
      </c>
      <c r="AH905" t="s">
        <v>77</v>
      </c>
      <c r="AI905" t="s">
        <v>76</v>
      </c>
    </row>
    <row r="906" spans="1:35">
      <c r="A906" t="s">
        <v>1884</v>
      </c>
      <c r="B906" t="s">
        <v>1885</v>
      </c>
      <c r="C906" t="s">
        <v>114</v>
      </c>
      <c r="D906" t="s">
        <v>2694</v>
      </c>
      <c r="E906" t="s">
        <v>1896</v>
      </c>
      <c r="F906" t="s">
        <v>1897</v>
      </c>
      <c r="G906" t="s">
        <v>1898</v>
      </c>
      <c r="H906">
        <v>1</v>
      </c>
      <c r="I906" t="s">
        <v>2956</v>
      </c>
      <c r="J906" t="s">
        <v>2956</v>
      </c>
      <c r="K906" t="s">
        <v>2957</v>
      </c>
      <c r="L906" t="s">
        <v>1901</v>
      </c>
      <c r="M906" t="s">
        <v>1908</v>
      </c>
      <c r="N906" t="s">
        <v>1909</v>
      </c>
      <c r="O906" t="s">
        <v>62</v>
      </c>
      <c r="P906" t="s">
        <v>61</v>
      </c>
      <c r="Q906" t="s">
        <v>62</v>
      </c>
      <c r="R906" t="s">
        <v>76</v>
      </c>
      <c r="S906" t="s">
        <v>77</v>
      </c>
      <c r="T906" t="s">
        <v>61</v>
      </c>
      <c r="U906" t="s">
        <v>1368</v>
      </c>
      <c r="V906" t="s">
        <v>72</v>
      </c>
      <c r="W906" t="s">
        <v>62</v>
      </c>
      <c r="X906" t="s">
        <v>73</v>
      </c>
      <c r="Y906" t="s">
        <v>3192</v>
      </c>
      <c r="Z906" t="s">
        <v>3528</v>
      </c>
      <c r="AA906">
        <v>1</v>
      </c>
      <c r="AB906">
        <v>0</v>
      </c>
      <c r="AC906">
        <v>0</v>
      </c>
      <c r="AD906">
        <v>0</v>
      </c>
      <c r="AE906">
        <v>1</v>
      </c>
      <c r="AF906">
        <v>0</v>
      </c>
      <c r="AG906">
        <v>0</v>
      </c>
      <c r="AH906" t="s">
        <v>77</v>
      </c>
      <c r="AI906" t="s">
        <v>76</v>
      </c>
    </row>
    <row r="907" spans="1:35">
      <c r="A907" t="s">
        <v>1884</v>
      </c>
      <c r="B907" t="s">
        <v>1885</v>
      </c>
      <c r="C907" t="s">
        <v>149</v>
      </c>
      <c r="D907" t="s">
        <v>2704</v>
      </c>
      <c r="E907" t="s">
        <v>1910</v>
      </c>
      <c r="F907" t="s">
        <v>1911</v>
      </c>
      <c r="G907" t="s">
        <v>1912</v>
      </c>
      <c r="H907">
        <v>1</v>
      </c>
      <c r="I907" t="s">
        <v>1913</v>
      </c>
      <c r="J907" t="s">
        <v>1913</v>
      </c>
      <c r="K907" t="s">
        <v>1914</v>
      </c>
      <c r="L907" t="s">
        <v>1915</v>
      </c>
      <c r="M907" t="s">
        <v>1921</v>
      </c>
      <c r="N907" t="s">
        <v>1922</v>
      </c>
      <c r="O907" t="s">
        <v>62</v>
      </c>
      <c r="P907" t="s">
        <v>61</v>
      </c>
      <c r="Q907" t="s">
        <v>62</v>
      </c>
      <c r="R907" t="s">
        <v>76</v>
      </c>
      <c r="S907" t="s">
        <v>77</v>
      </c>
      <c r="T907" t="s">
        <v>61</v>
      </c>
      <c r="U907" t="s">
        <v>1368</v>
      </c>
      <c r="V907" t="s">
        <v>72</v>
      </c>
      <c r="W907" t="s">
        <v>62</v>
      </c>
      <c r="X907" t="s">
        <v>73</v>
      </c>
      <c r="Y907" t="s">
        <v>3192</v>
      </c>
      <c r="Z907" t="s">
        <v>3763</v>
      </c>
      <c r="AA907">
        <v>1</v>
      </c>
      <c r="AB907">
        <v>0</v>
      </c>
      <c r="AC907">
        <v>0</v>
      </c>
      <c r="AD907">
        <v>0</v>
      </c>
      <c r="AE907">
        <v>1</v>
      </c>
      <c r="AF907">
        <v>0</v>
      </c>
      <c r="AG907">
        <v>0</v>
      </c>
      <c r="AH907" t="s">
        <v>77</v>
      </c>
      <c r="AI907" t="s">
        <v>76</v>
      </c>
    </row>
    <row r="908" spans="1:35">
      <c r="A908" t="s">
        <v>1923</v>
      </c>
      <c r="B908" t="s">
        <v>1924</v>
      </c>
      <c r="C908" t="s">
        <v>51</v>
      </c>
      <c r="D908" t="s">
        <v>51</v>
      </c>
      <c r="E908" t="s">
        <v>1925</v>
      </c>
      <c r="F908">
        <v>8049384</v>
      </c>
      <c r="G908" t="s">
        <v>1927</v>
      </c>
      <c r="H908">
        <v>1</v>
      </c>
      <c r="I908" t="s">
        <v>1928</v>
      </c>
      <c r="J908" t="s">
        <v>1928</v>
      </c>
      <c r="K908" t="s">
        <v>4056</v>
      </c>
      <c r="L908" t="s">
        <v>1930</v>
      </c>
      <c r="M908" t="s">
        <v>1935</v>
      </c>
      <c r="N908" t="s">
        <v>1936</v>
      </c>
      <c r="O908" t="s">
        <v>62</v>
      </c>
      <c r="P908" t="s">
        <v>61</v>
      </c>
      <c r="Q908" t="s">
        <v>62</v>
      </c>
      <c r="R908" t="s">
        <v>76</v>
      </c>
      <c r="S908" t="s">
        <v>77</v>
      </c>
      <c r="T908" t="s">
        <v>61</v>
      </c>
      <c r="U908" t="s">
        <v>1368</v>
      </c>
      <c r="V908" t="s">
        <v>72</v>
      </c>
      <c r="W908" t="s">
        <v>62</v>
      </c>
      <c r="X908" t="s">
        <v>73</v>
      </c>
      <c r="Y908" t="s">
        <v>3192</v>
      </c>
      <c r="Z908" t="s">
        <v>3589</v>
      </c>
      <c r="AA908">
        <v>1</v>
      </c>
      <c r="AB908">
        <v>0</v>
      </c>
      <c r="AC908">
        <v>0</v>
      </c>
      <c r="AD908">
        <v>0</v>
      </c>
      <c r="AE908">
        <v>1</v>
      </c>
      <c r="AF908">
        <v>0</v>
      </c>
      <c r="AG908">
        <v>0</v>
      </c>
      <c r="AH908" t="s">
        <v>77</v>
      </c>
      <c r="AI908" t="s">
        <v>76</v>
      </c>
    </row>
    <row r="909" spans="1:35">
      <c r="A909" t="s">
        <v>1923</v>
      </c>
      <c r="B909" t="s">
        <v>1924</v>
      </c>
      <c r="C909" t="s">
        <v>80</v>
      </c>
      <c r="D909" t="s">
        <v>80</v>
      </c>
      <c r="E909" t="s">
        <v>1937</v>
      </c>
      <c r="F909" t="s">
        <v>1938</v>
      </c>
      <c r="G909" t="s">
        <v>1939</v>
      </c>
      <c r="H909">
        <v>1</v>
      </c>
      <c r="I909" t="s">
        <v>1940</v>
      </c>
      <c r="J909" t="s">
        <v>1940</v>
      </c>
      <c r="K909" t="s">
        <v>4057</v>
      </c>
      <c r="L909" t="s">
        <v>1942</v>
      </c>
      <c r="M909" t="s">
        <v>1947</v>
      </c>
      <c r="N909" t="s">
        <v>1948</v>
      </c>
      <c r="O909" t="s">
        <v>62</v>
      </c>
      <c r="P909" t="s">
        <v>61</v>
      </c>
      <c r="Q909" t="s">
        <v>62</v>
      </c>
      <c r="R909" t="s">
        <v>76</v>
      </c>
      <c r="S909" t="s">
        <v>77</v>
      </c>
      <c r="T909" t="s">
        <v>61</v>
      </c>
      <c r="U909" t="s">
        <v>1368</v>
      </c>
      <c r="V909" t="s">
        <v>72</v>
      </c>
      <c r="W909" t="s">
        <v>62</v>
      </c>
      <c r="X909" t="s">
        <v>73</v>
      </c>
      <c r="Y909" t="s">
        <v>3192</v>
      </c>
      <c r="Z909" t="s">
        <v>3657</v>
      </c>
      <c r="AA909">
        <v>1</v>
      </c>
      <c r="AB909">
        <v>0</v>
      </c>
      <c r="AC909">
        <v>0</v>
      </c>
      <c r="AD909">
        <v>0</v>
      </c>
      <c r="AE909">
        <v>1</v>
      </c>
      <c r="AF909">
        <v>0</v>
      </c>
      <c r="AG909">
        <v>0</v>
      </c>
      <c r="AH909" t="s">
        <v>77</v>
      </c>
      <c r="AI909" t="s">
        <v>76</v>
      </c>
    </row>
    <row r="910" spans="1:35">
      <c r="A910" t="s">
        <v>1949</v>
      </c>
      <c r="B910" t="s">
        <v>1950</v>
      </c>
      <c r="C910" t="s">
        <v>149</v>
      </c>
      <c r="D910" t="s">
        <v>2704</v>
      </c>
      <c r="E910" t="s">
        <v>1951</v>
      </c>
      <c r="F910">
        <v>1442154</v>
      </c>
      <c r="G910" t="s">
        <v>1952</v>
      </c>
      <c r="H910">
        <v>1</v>
      </c>
      <c r="I910" t="s">
        <v>1953</v>
      </c>
      <c r="J910" t="s">
        <v>1953</v>
      </c>
      <c r="K910" t="s">
        <v>1954</v>
      </c>
      <c r="L910" t="s">
        <v>1955</v>
      </c>
      <c r="M910" t="s">
        <v>1960</v>
      </c>
      <c r="N910" t="s">
        <v>1961</v>
      </c>
      <c r="O910" t="s">
        <v>62</v>
      </c>
      <c r="P910" t="s">
        <v>61</v>
      </c>
      <c r="Q910" t="s">
        <v>62</v>
      </c>
      <c r="R910" t="s">
        <v>76</v>
      </c>
      <c r="S910" t="s">
        <v>77</v>
      </c>
      <c r="T910" t="s">
        <v>61</v>
      </c>
      <c r="U910" t="s">
        <v>1368</v>
      </c>
      <c r="V910" t="s">
        <v>72</v>
      </c>
      <c r="W910" t="s">
        <v>62</v>
      </c>
      <c r="X910" t="s">
        <v>73</v>
      </c>
      <c r="Y910" t="s">
        <v>3192</v>
      </c>
      <c r="Z910" t="s">
        <v>3347</v>
      </c>
      <c r="AA910">
        <v>1</v>
      </c>
      <c r="AB910">
        <v>0</v>
      </c>
      <c r="AC910">
        <v>0</v>
      </c>
      <c r="AD910">
        <v>0</v>
      </c>
      <c r="AE910">
        <v>1</v>
      </c>
      <c r="AF910">
        <v>0</v>
      </c>
      <c r="AG910">
        <v>0</v>
      </c>
      <c r="AH910" t="s">
        <v>77</v>
      </c>
      <c r="AI910" t="s">
        <v>76</v>
      </c>
    </row>
    <row r="911" spans="1:35">
      <c r="A911" t="s">
        <v>1962</v>
      </c>
      <c r="B911" t="s">
        <v>1963</v>
      </c>
      <c r="C911" t="s">
        <v>51</v>
      </c>
      <c r="D911" t="s">
        <v>51</v>
      </c>
      <c r="E911" t="s">
        <v>1964</v>
      </c>
      <c r="F911" t="s">
        <v>1965</v>
      </c>
      <c r="G911" t="s">
        <v>1966</v>
      </c>
      <c r="H911">
        <v>1</v>
      </c>
      <c r="I911" t="s">
        <v>1967</v>
      </c>
      <c r="J911" t="s">
        <v>1967</v>
      </c>
      <c r="K911" t="s">
        <v>1968</v>
      </c>
      <c r="L911" t="s">
        <v>1969</v>
      </c>
      <c r="M911" t="s">
        <v>1976</v>
      </c>
      <c r="N911" t="s">
        <v>1977</v>
      </c>
      <c r="O911" t="s">
        <v>62</v>
      </c>
      <c r="P911" t="s">
        <v>61</v>
      </c>
      <c r="Q911" t="s">
        <v>62</v>
      </c>
      <c r="R911" t="s">
        <v>76</v>
      </c>
      <c r="S911" t="s">
        <v>125</v>
      </c>
      <c r="T911" t="s">
        <v>61</v>
      </c>
      <c r="U911" t="s">
        <v>1973</v>
      </c>
      <c r="V911" t="s">
        <v>72</v>
      </c>
      <c r="W911" t="s">
        <v>62</v>
      </c>
      <c r="X911" t="s">
        <v>73</v>
      </c>
      <c r="Y911" t="s">
        <v>3192</v>
      </c>
      <c r="Z911" t="s">
        <v>3482</v>
      </c>
      <c r="AA911">
        <v>1</v>
      </c>
      <c r="AB911">
        <v>0</v>
      </c>
      <c r="AC911">
        <v>0</v>
      </c>
      <c r="AD911">
        <v>0</v>
      </c>
      <c r="AE911">
        <v>1</v>
      </c>
      <c r="AF911">
        <v>0</v>
      </c>
      <c r="AG911">
        <v>1</v>
      </c>
      <c r="AH911" t="s">
        <v>125</v>
      </c>
      <c r="AI911" t="s">
        <v>76</v>
      </c>
    </row>
    <row r="912" spans="1:35">
      <c r="A912" t="s">
        <v>1962</v>
      </c>
      <c r="B912" t="s">
        <v>1963</v>
      </c>
      <c r="C912" t="s">
        <v>51</v>
      </c>
      <c r="D912" t="s">
        <v>51</v>
      </c>
      <c r="E912" t="s">
        <v>1964</v>
      </c>
      <c r="F912" t="s">
        <v>1965</v>
      </c>
      <c r="G912" t="s">
        <v>1966</v>
      </c>
      <c r="H912">
        <v>1</v>
      </c>
      <c r="I912" t="s">
        <v>1967</v>
      </c>
      <c r="J912" t="s">
        <v>1967</v>
      </c>
      <c r="K912" t="s">
        <v>1968</v>
      </c>
      <c r="L912" t="s">
        <v>1969</v>
      </c>
      <c r="M912" t="s">
        <v>1976</v>
      </c>
      <c r="N912" t="s">
        <v>1977</v>
      </c>
      <c r="O912" t="s">
        <v>62</v>
      </c>
      <c r="P912" t="s">
        <v>61</v>
      </c>
      <c r="Q912" t="s">
        <v>62</v>
      </c>
      <c r="R912" t="s">
        <v>4140</v>
      </c>
      <c r="S912" t="s">
        <v>125</v>
      </c>
      <c r="T912" t="s">
        <v>61</v>
      </c>
      <c r="U912" t="s">
        <v>1973</v>
      </c>
      <c r="V912" t="s">
        <v>72</v>
      </c>
      <c r="W912" t="s">
        <v>62</v>
      </c>
      <c r="X912" t="s">
        <v>73</v>
      </c>
      <c r="Y912" t="s">
        <v>3192</v>
      </c>
      <c r="Z912" t="s">
        <v>3482</v>
      </c>
      <c r="AA912">
        <v>1</v>
      </c>
      <c r="AB912">
        <v>0</v>
      </c>
      <c r="AC912">
        <v>0</v>
      </c>
      <c r="AD912">
        <v>0</v>
      </c>
      <c r="AE912">
        <v>1</v>
      </c>
      <c r="AF912">
        <v>0</v>
      </c>
      <c r="AG912">
        <v>1</v>
      </c>
      <c r="AH912" t="s">
        <v>125</v>
      </c>
      <c r="AI912" t="s">
        <v>2729</v>
      </c>
    </row>
    <row r="913" spans="1:35">
      <c r="A913" t="s">
        <v>1962</v>
      </c>
      <c r="B913" t="s">
        <v>1963</v>
      </c>
      <c r="C913" t="s">
        <v>114</v>
      </c>
      <c r="D913" t="s">
        <v>2694</v>
      </c>
      <c r="E913" t="s">
        <v>1978</v>
      </c>
      <c r="F913" t="s">
        <v>1979</v>
      </c>
      <c r="G913" t="s">
        <v>1980</v>
      </c>
      <c r="H913">
        <v>1</v>
      </c>
      <c r="I913" t="s">
        <v>1981</v>
      </c>
      <c r="J913" t="s">
        <v>1981</v>
      </c>
      <c r="K913" t="s">
        <v>1982</v>
      </c>
      <c r="L913" t="s">
        <v>1983</v>
      </c>
      <c r="M913" t="s">
        <v>1988</v>
      </c>
      <c r="N913" t="s">
        <v>1989</v>
      </c>
      <c r="O913" t="s">
        <v>62</v>
      </c>
      <c r="P913" t="s">
        <v>61</v>
      </c>
      <c r="Q913" t="s">
        <v>62</v>
      </c>
      <c r="R913" t="s">
        <v>76</v>
      </c>
      <c r="S913" t="s">
        <v>77</v>
      </c>
      <c r="T913" t="s">
        <v>61</v>
      </c>
      <c r="U913" t="s">
        <v>1368</v>
      </c>
      <c r="V913" t="s">
        <v>72</v>
      </c>
      <c r="W913" t="s">
        <v>62</v>
      </c>
      <c r="X913" t="s">
        <v>73</v>
      </c>
      <c r="Y913" t="s">
        <v>3192</v>
      </c>
      <c r="Z913" t="s">
        <v>3857</v>
      </c>
      <c r="AA913">
        <v>1</v>
      </c>
      <c r="AB913">
        <v>0</v>
      </c>
      <c r="AC913">
        <v>0</v>
      </c>
      <c r="AD913">
        <v>0</v>
      </c>
      <c r="AE913">
        <v>1</v>
      </c>
      <c r="AF913">
        <v>0</v>
      </c>
      <c r="AG913">
        <v>0</v>
      </c>
      <c r="AH913" t="s">
        <v>77</v>
      </c>
      <c r="AI913" t="s">
        <v>76</v>
      </c>
    </row>
    <row r="914" spans="1:35">
      <c r="A914" t="s">
        <v>1962</v>
      </c>
      <c r="B914" t="s">
        <v>1963</v>
      </c>
      <c r="C914" t="s">
        <v>149</v>
      </c>
      <c r="D914" t="s">
        <v>2704</v>
      </c>
      <c r="E914" t="s">
        <v>1990</v>
      </c>
      <c r="F914" t="s">
        <v>1991</v>
      </c>
      <c r="G914" t="s">
        <v>1992</v>
      </c>
      <c r="H914">
        <v>1</v>
      </c>
      <c r="I914" t="s">
        <v>1993</v>
      </c>
      <c r="J914" t="s">
        <v>1993</v>
      </c>
      <c r="K914" t="s">
        <v>1994</v>
      </c>
      <c r="L914" t="s">
        <v>1995</v>
      </c>
      <c r="M914" t="s">
        <v>2002</v>
      </c>
      <c r="N914" t="s">
        <v>2003</v>
      </c>
      <c r="O914" t="s">
        <v>62</v>
      </c>
      <c r="P914" t="s">
        <v>61</v>
      </c>
      <c r="Q914" t="s">
        <v>62</v>
      </c>
      <c r="R914" t="s">
        <v>76</v>
      </c>
      <c r="S914" t="s">
        <v>77</v>
      </c>
      <c r="T914" t="s">
        <v>61</v>
      </c>
      <c r="U914" t="s">
        <v>1998</v>
      </c>
      <c r="V914" t="s">
        <v>72</v>
      </c>
      <c r="W914" t="s">
        <v>62</v>
      </c>
      <c r="X914" t="s">
        <v>73</v>
      </c>
      <c r="Y914" t="s">
        <v>3192</v>
      </c>
      <c r="Z914" t="s">
        <v>3444</v>
      </c>
      <c r="AA914">
        <v>1</v>
      </c>
      <c r="AB914">
        <v>0</v>
      </c>
      <c r="AC914">
        <v>0</v>
      </c>
      <c r="AD914">
        <v>0</v>
      </c>
      <c r="AE914">
        <v>1</v>
      </c>
      <c r="AF914">
        <v>0</v>
      </c>
      <c r="AG914">
        <v>0</v>
      </c>
      <c r="AH914" t="s">
        <v>77</v>
      </c>
      <c r="AI914" t="s">
        <v>76</v>
      </c>
    </row>
    <row r="915" spans="1:35">
      <c r="A915" t="s">
        <v>1962</v>
      </c>
      <c r="B915" t="s">
        <v>1963</v>
      </c>
      <c r="C915" t="s">
        <v>149</v>
      </c>
      <c r="D915" t="s">
        <v>2704</v>
      </c>
      <c r="E915" t="s">
        <v>1990</v>
      </c>
      <c r="F915" t="s">
        <v>1991</v>
      </c>
      <c r="G915" t="s">
        <v>1992</v>
      </c>
      <c r="H915">
        <v>1</v>
      </c>
      <c r="I915" t="s">
        <v>1993</v>
      </c>
      <c r="J915" t="s">
        <v>1993</v>
      </c>
      <c r="K915" t="s">
        <v>1994</v>
      </c>
      <c r="L915" t="s">
        <v>1995</v>
      </c>
      <c r="M915" t="s">
        <v>2002</v>
      </c>
      <c r="N915" t="s">
        <v>2003</v>
      </c>
      <c r="O915" t="s">
        <v>62</v>
      </c>
      <c r="P915" t="s">
        <v>61</v>
      </c>
      <c r="Q915" t="s">
        <v>62</v>
      </c>
      <c r="R915" t="s">
        <v>4136</v>
      </c>
      <c r="S915" t="s">
        <v>77</v>
      </c>
      <c r="T915" t="s">
        <v>61</v>
      </c>
      <c r="U915" t="s">
        <v>1998</v>
      </c>
      <c r="V915" t="s">
        <v>72</v>
      </c>
      <c r="W915" t="s">
        <v>62</v>
      </c>
      <c r="X915" t="s">
        <v>73</v>
      </c>
      <c r="Y915" t="s">
        <v>3192</v>
      </c>
      <c r="Z915" t="s">
        <v>3444</v>
      </c>
      <c r="AA915">
        <v>1</v>
      </c>
      <c r="AB915">
        <v>0</v>
      </c>
      <c r="AC915">
        <v>0</v>
      </c>
      <c r="AD915">
        <v>0</v>
      </c>
      <c r="AE915">
        <v>1</v>
      </c>
      <c r="AF915">
        <v>0</v>
      </c>
      <c r="AG915">
        <v>0</v>
      </c>
      <c r="AH915" t="s">
        <v>77</v>
      </c>
      <c r="AI915" t="s">
        <v>2417</v>
      </c>
    </row>
    <row r="916" spans="1:35">
      <c r="A916" t="s">
        <v>2004</v>
      </c>
      <c r="B916" t="s">
        <v>2005</v>
      </c>
      <c r="C916" t="s">
        <v>149</v>
      </c>
      <c r="D916" t="s">
        <v>2704</v>
      </c>
      <c r="E916" t="s">
        <v>2006</v>
      </c>
      <c r="F916" t="s">
        <v>2007</v>
      </c>
      <c r="G916">
        <v>9079508</v>
      </c>
      <c r="H916">
        <v>2</v>
      </c>
      <c r="I916" t="s">
        <v>2008</v>
      </c>
      <c r="J916" t="s">
        <v>2968</v>
      </c>
      <c r="K916" t="s">
        <v>2969</v>
      </c>
      <c r="L916" t="s">
        <v>2011</v>
      </c>
      <c r="M916" t="s">
        <v>2017</v>
      </c>
      <c r="N916" t="s">
        <v>2018</v>
      </c>
      <c r="O916" t="s">
        <v>62</v>
      </c>
      <c r="P916" t="s">
        <v>61</v>
      </c>
      <c r="Q916" t="s">
        <v>62</v>
      </c>
      <c r="R916" t="s">
        <v>76</v>
      </c>
      <c r="S916" t="s">
        <v>77</v>
      </c>
      <c r="T916" t="s">
        <v>61</v>
      </c>
      <c r="U916" t="s">
        <v>2014</v>
      </c>
      <c r="V916" t="s">
        <v>72</v>
      </c>
      <c r="W916" t="s">
        <v>62</v>
      </c>
      <c r="X916" t="s">
        <v>73</v>
      </c>
      <c r="Y916" t="s">
        <v>3192</v>
      </c>
      <c r="Z916" t="s">
        <v>3435</v>
      </c>
      <c r="AA916">
        <v>1</v>
      </c>
      <c r="AB916">
        <v>0</v>
      </c>
      <c r="AC916">
        <v>0</v>
      </c>
      <c r="AD916">
        <v>0</v>
      </c>
      <c r="AE916">
        <v>1</v>
      </c>
      <c r="AF916">
        <v>0</v>
      </c>
      <c r="AG916">
        <v>0</v>
      </c>
      <c r="AH916" t="s">
        <v>77</v>
      </c>
      <c r="AI916" t="s">
        <v>76</v>
      </c>
    </row>
    <row r="917" spans="1:35">
      <c r="A917" t="s">
        <v>2004</v>
      </c>
      <c r="B917" t="s">
        <v>2005</v>
      </c>
      <c r="C917" t="s">
        <v>149</v>
      </c>
      <c r="D917" t="s">
        <v>2704</v>
      </c>
      <c r="E917" t="s">
        <v>2006</v>
      </c>
      <c r="F917" t="s">
        <v>2007</v>
      </c>
      <c r="G917">
        <v>9079508</v>
      </c>
      <c r="H917">
        <v>2</v>
      </c>
      <c r="I917" t="s">
        <v>2019</v>
      </c>
      <c r="J917" t="s">
        <v>2020</v>
      </c>
      <c r="K917" t="s">
        <v>2969</v>
      </c>
      <c r="L917" t="s">
        <v>2011</v>
      </c>
      <c r="M917" t="s">
        <v>2026</v>
      </c>
      <c r="N917" t="s">
        <v>2027</v>
      </c>
      <c r="O917" t="s">
        <v>62</v>
      </c>
      <c r="P917" t="s">
        <v>61</v>
      </c>
      <c r="Q917" t="s">
        <v>62</v>
      </c>
      <c r="R917" t="s">
        <v>76</v>
      </c>
      <c r="S917" t="s">
        <v>77</v>
      </c>
      <c r="T917" t="s">
        <v>61</v>
      </c>
      <c r="U917" t="s">
        <v>2023</v>
      </c>
      <c r="V917" t="s">
        <v>72</v>
      </c>
      <c r="W917" t="s">
        <v>62</v>
      </c>
      <c r="X917" t="s">
        <v>73</v>
      </c>
      <c r="Y917" t="s">
        <v>3192</v>
      </c>
      <c r="Z917" t="s">
        <v>3436</v>
      </c>
      <c r="AA917">
        <v>1</v>
      </c>
      <c r="AB917">
        <v>0</v>
      </c>
      <c r="AC917">
        <v>0</v>
      </c>
      <c r="AD917">
        <v>0</v>
      </c>
      <c r="AE917">
        <v>1</v>
      </c>
      <c r="AF917">
        <v>0</v>
      </c>
      <c r="AG917">
        <v>0</v>
      </c>
      <c r="AH917" t="s">
        <v>77</v>
      </c>
      <c r="AI917" t="s">
        <v>76</v>
      </c>
    </row>
    <row r="918" spans="1:35">
      <c r="A918" t="s">
        <v>2004</v>
      </c>
      <c r="B918" t="s">
        <v>2005</v>
      </c>
      <c r="C918" t="s">
        <v>149</v>
      </c>
      <c r="D918" t="s">
        <v>2704</v>
      </c>
      <c r="E918" t="s">
        <v>2028</v>
      </c>
      <c r="F918" t="s">
        <v>2029</v>
      </c>
      <c r="G918" t="s">
        <v>2030</v>
      </c>
      <c r="H918">
        <v>2</v>
      </c>
      <c r="I918" t="s">
        <v>2031</v>
      </c>
      <c r="J918" t="s">
        <v>2032</v>
      </c>
      <c r="K918" t="s">
        <v>2977</v>
      </c>
      <c r="L918" t="s">
        <v>2034</v>
      </c>
      <c r="M918" t="s">
        <v>452</v>
      </c>
      <c r="N918" t="s">
        <v>2038</v>
      </c>
      <c r="O918" t="s">
        <v>62</v>
      </c>
      <c r="P918" t="s">
        <v>61</v>
      </c>
      <c r="Q918" t="s">
        <v>62</v>
      </c>
      <c r="R918" t="s">
        <v>76</v>
      </c>
      <c r="S918" t="s">
        <v>77</v>
      </c>
      <c r="T918" t="s">
        <v>61</v>
      </c>
      <c r="U918" t="s">
        <v>2036</v>
      </c>
      <c r="V918" t="s">
        <v>72</v>
      </c>
      <c r="W918" t="s">
        <v>62</v>
      </c>
      <c r="X918" t="s">
        <v>73</v>
      </c>
      <c r="Y918" t="s">
        <v>3192</v>
      </c>
      <c r="Z918" t="s">
        <v>3369</v>
      </c>
      <c r="AA918">
        <v>1</v>
      </c>
      <c r="AB918">
        <v>0</v>
      </c>
      <c r="AC918">
        <v>0</v>
      </c>
      <c r="AD918">
        <v>0</v>
      </c>
      <c r="AE918">
        <v>1</v>
      </c>
      <c r="AF918">
        <v>0</v>
      </c>
      <c r="AG918">
        <v>0</v>
      </c>
      <c r="AH918" t="s">
        <v>77</v>
      </c>
      <c r="AI918" t="s">
        <v>76</v>
      </c>
    </row>
    <row r="919" spans="1:35">
      <c r="A919" t="s">
        <v>2004</v>
      </c>
      <c r="B919" t="s">
        <v>2005</v>
      </c>
      <c r="C919" t="s">
        <v>149</v>
      </c>
      <c r="D919" t="s">
        <v>2704</v>
      </c>
      <c r="E919" t="s">
        <v>2028</v>
      </c>
      <c r="F919" t="s">
        <v>2029</v>
      </c>
      <c r="G919" t="s">
        <v>2030</v>
      </c>
      <c r="H919">
        <v>2</v>
      </c>
      <c r="I919" t="s">
        <v>2031</v>
      </c>
      <c r="J919" t="s">
        <v>2039</v>
      </c>
      <c r="K919" t="s">
        <v>2977</v>
      </c>
      <c r="L919" t="s">
        <v>2034</v>
      </c>
      <c r="M919" t="s">
        <v>2044</v>
      </c>
      <c r="N919" t="s">
        <v>2045</v>
      </c>
      <c r="O919" t="s">
        <v>62</v>
      </c>
      <c r="P919" t="s">
        <v>61</v>
      </c>
      <c r="Q919" t="s">
        <v>62</v>
      </c>
      <c r="R919" t="s">
        <v>76</v>
      </c>
      <c r="S919" t="s">
        <v>77</v>
      </c>
      <c r="T919" t="s">
        <v>61</v>
      </c>
      <c r="U919" t="s">
        <v>2036</v>
      </c>
      <c r="V919" t="s">
        <v>72</v>
      </c>
      <c r="W919" t="s">
        <v>62</v>
      </c>
      <c r="X919" t="s">
        <v>73</v>
      </c>
      <c r="Y919" t="s">
        <v>3192</v>
      </c>
      <c r="Z919" t="s">
        <v>3370</v>
      </c>
      <c r="AA919">
        <v>1</v>
      </c>
      <c r="AB919">
        <v>0</v>
      </c>
      <c r="AC919">
        <v>0</v>
      </c>
      <c r="AD919">
        <v>0</v>
      </c>
      <c r="AE919">
        <v>1</v>
      </c>
      <c r="AF919">
        <v>0</v>
      </c>
      <c r="AG919">
        <v>0</v>
      </c>
      <c r="AH919" t="s">
        <v>77</v>
      </c>
      <c r="AI919" t="s">
        <v>76</v>
      </c>
    </row>
    <row r="920" spans="1:35">
      <c r="A920" t="s">
        <v>2046</v>
      </c>
      <c r="B920" t="s">
        <v>2047</v>
      </c>
      <c r="C920" t="s">
        <v>149</v>
      </c>
      <c r="D920" t="s">
        <v>2704</v>
      </c>
      <c r="E920" t="s">
        <v>2048</v>
      </c>
      <c r="F920" t="s">
        <v>2049</v>
      </c>
      <c r="G920" t="s">
        <v>2050</v>
      </c>
      <c r="H920">
        <v>1</v>
      </c>
      <c r="I920" t="s">
        <v>2051</v>
      </c>
      <c r="J920" t="s">
        <v>2051</v>
      </c>
      <c r="K920" t="s">
        <v>4058</v>
      </c>
      <c r="L920" t="s">
        <v>2053</v>
      </c>
      <c r="M920" t="s">
        <v>2058</v>
      </c>
      <c r="N920" t="s">
        <v>2059</v>
      </c>
      <c r="O920" t="s">
        <v>62</v>
      </c>
      <c r="P920" t="s">
        <v>61</v>
      </c>
      <c r="Q920" t="s">
        <v>62</v>
      </c>
      <c r="R920" t="s">
        <v>76</v>
      </c>
      <c r="S920" t="s">
        <v>77</v>
      </c>
      <c r="T920" t="s">
        <v>61</v>
      </c>
      <c r="U920" t="s">
        <v>2036</v>
      </c>
      <c r="V920" t="s">
        <v>72</v>
      </c>
      <c r="W920" t="s">
        <v>62</v>
      </c>
      <c r="X920" t="s">
        <v>73</v>
      </c>
      <c r="Y920" t="s">
        <v>3192</v>
      </c>
      <c r="Z920" t="s">
        <v>3819</v>
      </c>
      <c r="AA920">
        <v>1</v>
      </c>
      <c r="AB920">
        <v>0</v>
      </c>
      <c r="AC920">
        <v>0</v>
      </c>
      <c r="AD920">
        <v>0</v>
      </c>
      <c r="AE920">
        <v>1</v>
      </c>
      <c r="AF920">
        <v>0</v>
      </c>
      <c r="AG920">
        <v>0</v>
      </c>
      <c r="AH920" t="s">
        <v>77</v>
      </c>
      <c r="AI920" t="s">
        <v>76</v>
      </c>
    </row>
    <row r="921" spans="1:35">
      <c r="A921" t="s">
        <v>2046</v>
      </c>
      <c r="B921" t="s">
        <v>2047</v>
      </c>
      <c r="C921" t="s">
        <v>149</v>
      </c>
      <c r="D921" t="s">
        <v>2704</v>
      </c>
      <c r="E921" t="s">
        <v>2060</v>
      </c>
      <c r="F921" t="s">
        <v>2061</v>
      </c>
      <c r="G921" t="s">
        <v>2062</v>
      </c>
      <c r="H921">
        <v>2</v>
      </c>
      <c r="I921" t="s">
        <v>2063</v>
      </c>
      <c r="J921" t="s">
        <v>2064</v>
      </c>
      <c r="K921" t="s">
        <v>2065</v>
      </c>
      <c r="L921" t="s">
        <v>2066</v>
      </c>
      <c r="M921" t="s">
        <v>2071</v>
      </c>
      <c r="N921" t="s">
        <v>2072</v>
      </c>
      <c r="O921" t="s">
        <v>62</v>
      </c>
      <c r="P921" t="s">
        <v>61</v>
      </c>
      <c r="Q921" t="s">
        <v>62</v>
      </c>
      <c r="R921" t="s">
        <v>76</v>
      </c>
      <c r="S921" t="s">
        <v>77</v>
      </c>
      <c r="T921" t="s">
        <v>61</v>
      </c>
      <c r="U921" t="s">
        <v>2036</v>
      </c>
      <c r="V921" t="s">
        <v>72</v>
      </c>
      <c r="W921" t="s">
        <v>62</v>
      </c>
      <c r="X921" t="s">
        <v>73</v>
      </c>
      <c r="Y921" t="s">
        <v>3192</v>
      </c>
      <c r="Z921" t="s">
        <v>3698</v>
      </c>
      <c r="AA921">
        <v>1</v>
      </c>
      <c r="AB921">
        <v>0</v>
      </c>
      <c r="AC921">
        <v>0</v>
      </c>
      <c r="AD921">
        <v>0</v>
      </c>
      <c r="AE921">
        <v>1</v>
      </c>
      <c r="AF921">
        <v>0</v>
      </c>
      <c r="AG921">
        <v>0</v>
      </c>
      <c r="AH921" t="s">
        <v>77</v>
      </c>
      <c r="AI921" t="s">
        <v>76</v>
      </c>
    </row>
    <row r="922" spans="1:35">
      <c r="A922" t="s">
        <v>2046</v>
      </c>
      <c r="B922" t="s">
        <v>2047</v>
      </c>
      <c r="C922" t="s">
        <v>149</v>
      </c>
      <c r="D922" t="s">
        <v>2704</v>
      </c>
      <c r="E922" t="s">
        <v>2060</v>
      </c>
      <c r="F922" t="s">
        <v>2061</v>
      </c>
      <c r="G922" t="s">
        <v>2062</v>
      </c>
      <c r="H922">
        <v>2</v>
      </c>
      <c r="I922" t="s">
        <v>2063</v>
      </c>
      <c r="J922" t="s">
        <v>2073</v>
      </c>
      <c r="K922" t="s">
        <v>2065</v>
      </c>
      <c r="L922" t="s">
        <v>2066</v>
      </c>
      <c r="M922" t="s">
        <v>2078</v>
      </c>
      <c r="N922" t="s">
        <v>2079</v>
      </c>
      <c r="O922" t="s">
        <v>62</v>
      </c>
      <c r="P922" t="s">
        <v>61</v>
      </c>
      <c r="Q922" t="s">
        <v>62</v>
      </c>
      <c r="R922" t="s">
        <v>76</v>
      </c>
      <c r="S922" t="s">
        <v>77</v>
      </c>
      <c r="T922" t="s">
        <v>61</v>
      </c>
      <c r="U922" t="s">
        <v>2036</v>
      </c>
      <c r="V922" t="s">
        <v>72</v>
      </c>
      <c r="W922" t="s">
        <v>62</v>
      </c>
      <c r="X922" t="s">
        <v>73</v>
      </c>
      <c r="Y922" t="s">
        <v>3192</v>
      </c>
      <c r="Z922" t="s">
        <v>3699</v>
      </c>
      <c r="AA922">
        <v>1</v>
      </c>
      <c r="AB922">
        <v>0</v>
      </c>
      <c r="AC922">
        <v>0</v>
      </c>
      <c r="AD922">
        <v>0</v>
      </c>
      <c r="AE922">
        <v>1</v>
      </c>
      <c r="AF922">
        <v>0</v>
      </c>
      <c r="AG922">
        <v>0</v>
      </c>
      <c r="AH922" t="s">
        <v>77</v>
      </c>
      <c r="AI922" t="s">
        <v>76</v>
      </c>
    </row>
    <row r="923" spans="1:35">
      <c r="A923" t="s">
        <v>2046</v>
      </c>
      <c r="B923" t="s">
        <v>2047</v>
      </c>
      <c r="C923" t="s">
        <v>180</v>
      </c>
      <c r="D923" t="s">
        <v>2709</v>
      </c>
      <c r="E923" t="s">
        <v>2080</v>
      </c>
      <c r="F923" t="s">
        <v>2081</v>
      </c>
      <c r="G923" t="s">
        <v>2082</v>
      </c>
      <c r="H923">
        <v>1</v>
      </c>
      <c r="I923" t="s">
        <v>1263</v>
      </c>
      <c r="J923" t="s">
        <v>1263</v>
      </c>
      <c r="K923" t="s">
        <v>2083</v>
      </c>
      <c r="L923" t="s">
        <v>2084</v>
      </c>
      <c r="M923" t="s">
        <v>1270</v>
      </c>
      <c r="N923" t="s">
        <v>2087</v>
      </c>
      <c r="O923" t="s">
        <v>62</v>
      </c>
      <c r="P923" t="s">
        <v>61</v>
      </c>
      <c r="Q923" t="s">
        <v>62</v>
      </c>
      <c r="R923" t="s">
        <v>76</v>
      </c>
      <c r="S923" t="s">
        <v>77</v>
      </c>
      <c r="T923" t="s">
        <v>61</v>
      </c>
      <c r="U923" t="s">
        <v>2036</v>
      </c>
      <c r="V923" t="s">
        <v>72</v>
      </c>
      <c r="W923" t="s">
        <v>62</v>
      </c>
      <c r="X923" t="s">
        <v>73</v>
      </c>
      <c r="Y923" t="s">
        <v>3192</v>
      </c>
      <c r="Z923" t="s">
        <v>3578</v>
      </c>
      <c r="AA923">
        <v>1</v>
      </c>
      <c r="AB923">
        <v>0</v>
      </c>
      <c r="AC923">
        <v>0</v>
      </c>
      <c r="AD923">
        <v>0</v>
      </c>
      <c r="AE923">
        <v>1</v>
      </c>
      <c r="AF923">
        <v>0</v>
      </c>
      <c r="AG923">
        <v>0</v>
      </c>
      <c r="AH923" t="s">
        <v>77</v>
      </c>
      <c r="AI923" t="s">
        <v>76</v>
      </c>
    </row>
    <row r="924" spans="1:35">
      <c r="A924" t="s">
        <v>2088</v>
      </c>
      <c r="B924" t="s">
        <v>4059</v>
      </c>
      <c r="C924" t="s">
        <v>149</v>
      </c>
      <c r="D924" t="s">
        <v>2704</v>
      </c>
      <c r="E924" t="s">
        <v>2090</v>
      </c>
      <c r="F924" t="s">
        <v>2091</v>
      </c>
      <c r="G924">
        <v>315081</v>
      </c>
      <c r="H924">
        <v>1</v>
      </c>
      <c r="I924" t="s">
        <v>2092</v>
      </c>
      <c r="J924" t="s">
        <v>2092</v>
      </c>
      <c r="K924" t="s">
        <v>2980</v>
      </c>
      <c r="L924" t="s">
        <v>2094</v>
      </c>
      <c r="M924" t="s">
        <v>2103</v>
      </c>
      <c r="N924" t="s">
        <v>2104</v>
      </c>
      <c r="O924" t="s">
        <v>62</v>
      </c>
      <c r="P924" t="s">
        <v>61</v>
      </c>
      <c r="Q924" t="s">
        <v>62</v>
      </c>
      <c r="R924" t="s">
        <v>76</v>
      </c>
      <c r="S924" t="s">
        <v>77</v>
      </c>
      <c r="T924" t="s">
        <v>61</v>
      </c>
      <c r="U924" t="s">
        <v>2106</v>
      </c>
      <c r="V924" t="s">
        <v>72</v>
      </c>
      <c r="W924" t="s">
        <v>62</v>
      </c>
      <c r="X924" t="s">
        <v>73</v>
      </c>
      <c r="Y924" t="s">
        <v>3192</v>
      </c>
      <c r="Z924" t="s">
        <v>3569</v>
      </c>
      <c r="AA924">
        <v>1</v>
      </c>
      <c r="AB924">
        <v>0</v>
      </c>
      <c r="AC924">
        <v>0</v>
      </c>
      <c r="AD924">
        <v>0</v>
      </c>
      <c r="AE924">
        <v>1</v>
      </c>
      <c r="AF924">
        <v>0</v>
      </c>
      <c r="AG924">
        <v>0</v>
      </c>
      <c r="AH924" t="s">
        <v>77</v>
      </c>
      <c r="AI924" t="s">
        <v>76</v>
      </c>
    </row>
    <row r="925" spans="1:35">
      <c r="A925" t="s">
        <v>2088</v>
      </c>
      <c r="B925" t="s">
        <v>4059</v>
      </c>
      <c r="C925" t="s">
        <v>149</v>
      </c>
      <c r="D925" t="s">
        <v>2704</v>
      </c>
      <c r="E925" t="s">
        <v>2090</v>
      </c>
      <c r="F925" t="s">
        <v>2091</v>
      </c>
      <c r="G925">
        <v>315081</v>
      </c>
      <c r="H925">
        <v>1</v>
      </c>
      <c r="I925" t="s">
        <v>2092</v>
      </c>
      <c r="J925" t="s">
        <v>2092</v>
      </c>
      <c r="K925" t="s">
        <v>2980</v>
      </c>
      <c r="L925" t="s">
        <v>2094</v>
      </c>
      <c r="M925" t="s">
        <v>2103</v>
      </c>
      <c r="N925" t="s">
        <v>2104</v>
      </c>
      <c r="O925" t="s">
        <v>62</v>
      </c>
      <c r="P925" t="s">
        <v>61</v>
      </c>
      <c r="Q925" t="s">
        <v>62</v>
      </c>
      <c r="R925" t="s">
        <v>4142</v>
      </c>
      <c r="S925" t="s">
        <v>77</v>
      </c>
      <c r="T925" t="s">
        <v>61</v>
      </c>
      <c r="U925" t="s">
        <v>2106</v>
      </c>
      <c r="V925" t="s">
        <v>72</v>
      </c>
      <c r="W925" t="s">
        <v>62</v>
      </c>
      <c r="X925" t="s">
        <v>73</v>
      </c>
      <c r="Y925" t="s">
        <v>3192</v>
      </c>
      <c r="Z925" t="s">
        <v>3569</v>
      </c>
      <c r="AA925">
        <v>1</v>
      </c>
      <c r="AB925">
        <v>0</v>
      </c>
      <c r="AC925">
        <v>0</v>
      </c>
      <c r="AD925">
        <v>0</v>
      </c>
      <c r="AE925">
        <v>1</v>
      </c>
      <c r="AF925">
        <v>0</v>
      </c>
      <c r="AG925">
        <v>0</v>
      </c>
      <c r="AH925" t="s">
        <v>77</v>
      </c>
      <c r="AI925" t="s">
        <v>2688</v>
      </c>
    </row>
    <row r="926" spans="1:35">
      <c r="A926" t="s">
        <v>2088</v>
      </c>
      <c r="B926" t="s">
        <v>4059</v>
      </c>
      <c r="C926" t="s">
        <v>149</v>
      </c>
      <c r="D926" t="s">
        <v>2704</v>
      </c>
      <c r="E926" t="s">
        <v>2090</v>
      </c>
      <c r="F926" t="s">
        <v>2091</v>
      </c>
      <c r="G926">
        <v>315081</v>
      </c>
      <c r="H926">
        <v>1</v>
      </c>
      <c r="I926" t="s">
        <v>2092</v>
      </c>
      <c r="J926" t="s">
        <v>2092</v>
      </c>
      <c r="K926" t="s">
        <v>2980</v>
      </c>
      <c r="L926" t="s">
        <v>2094</v>
      </c>
      <c r="M926" t="s">
        <v>2103</v>
      </c>
      <c r="N926" t="s">
        <v>2104</v>
      </c>
      <c r="O926" t="s">
        <v>62</v>
      </c>
      <c r="P926" t="s">
        <v>61</v>
      </c>
      <c r="Q926" t="s">
        <v>62</v>
      </c>
      <c r="R926" t="s">
        <v>4133</v>
      </c>
      <c r="S926" t="s">
        <v>77</v>
      </c>
      <c r="T926" t="s">
        <v>61</v>
      </c>
      <c r="U926" t="s">
        <v>2106</v>
      </c>
      <c r="V926" t="s">
        <v>72</v>
      </c>
      <c r="W926" t="s">
        <v>62</v>
      </c>
      <c r="X926" t="s">
        <v>73</v>
      </c>
      <c r="Y926" t="s">
        <v>3192</v>
      </c>
      <c r="Z926" t="s">
        <v>3569</v>
      </c>
      <c r="AA926">
        <v>1</v>
      </c>
      <c r="AB926">
        <v>0</v>
      </c>
      <c r="AC926">
        <v>0</v>
      </c>
      <c r="AD926">
        <v>0</v>
      </c>
      <c r="AE926">
        <v>1</v>
      </c>
      <c r="AF926">
        <v>0</v>
      </c>
      <c r="AG926">
        <v>0</v>
      </c>
      <c r="AH926" t="s">
        <v>77</v>
      </c>
      <c r="AI926" t="s">
        <v>4119</v>
      </c>
    </row>
    <row r="927" spans="1:35">
      <c r="A927" t="s">
        <v>2088</v>
      </c>
      <c r="B927" t="s">
        <v>4059</v>
      </c>
      <c r="C927" t="s">
        <v>149</v>
      </c>
      <c r="D927" t="s">
        <v>2704</v>
      </c>
      <c r="E927" t="s">
        <v>2107</v>
      </c>
      <c r="F927" t="s">
        <v>2108</v>
      </c>
      <c r="G927" t="s">
        <v>2109</v>
      </c>
      <c r="H927">
        <v>1</v>
      </c>
      <c r="I927" t="s">
        <v>2110</v>
      </c>
      <c r="J927" t="s">
        <v>2092</v>
      </c>
      <c r="K927" t="s">
        <v>2111</v>
      </c>
      <c r="L927" t="s">
        <v>2112</v>
      </c>
      <c r="M927" t="s">
        <v>2118</v>
      </c>
      <c r="N927" t="s">
        <v>2119</v>
      </c>
      <c r="O927" t="s">
        <v>62</v>
      </c>
      <c r="P927" t="s">
        <v>61</v>
      </c>
      <c r="Q927" t="s">
        <v>62</v>
      </c>
      <c r="R927" t="s">
        <v>76</v>
      </c>
      <c r="S927" t="s">
        <v>77</v>
      </c>
      <c r="T927" t="s">
        <v>61</v>
      </c>
      <c r="U927" t="s">
        <v>2036</v>
      </c>
      <c r="V927" t="s">
        <v>72</v>
      </c>
      <c r="W927" t="s">
        <v>62</v>
      </c>
      <c r="X927" t="s">
        <v>73</v>
      </c>
      <c r="Y927" t="s">
        <v>3192</v>
      </c>
      <c r="Z927" t="s">
        <v>3893</v>
      </c>
      <c r="AA927">
        <v>1</v>
      </c>
      <c r="AB927">
        <v>0</v>
      </c>
      <c r="AC927">
        <v>0</v>
      </c>
      <c r="AD927">
        <v>0</v>
      </c>
      <c r="AE927">
        <v>1</v>
      </c>
      <c r="AF927">
        <v>0</v>
      </c>
      <c r="AG927">
        <v>0</v>
      </c>
      <c r="AH927" t="s">
        <v>77</v>
      </c>
      <c r="AI927" t="s">
        <v>76</v>
      </c>
    </row>
    <row r="928" spans="1:35">
      <c r="A928" t="s">
        <v>2120</v>
      </c>
      <c r="B928" t="s">
        <v>4060</v>
      </c>
      <c r="C928" t="s">
        <v>80</v>
      </c>
      <c r="D928" t="s">
        <v>80</v>
      </c>
      <c r="E928" t="s">
        <v>2122</v>
      </c>
      <c r="F928" t="s">
        <v>2123</v>
      </c>
      <c r="G928" t="s">
        <v>2124</v>
      </c>
      <c r="H928">
        <v>2</v>
      </c>
      <c r="I928" t="s">
        <v>2125</v>
      </c>
      <c r="J928" t="s">
        <v>2126</v>
      </c>
      <c r="K928" t="s">
        <v>2986</v>
      </c>
      <c r="L928" t="s">
        <v>2128</v>
      </c>
      <c r="M928" t="s">
        <v>2137</v>
      </c>
      <c r="N928" t="s">
        <v>2138</v>
      </c>
      <c r="O928" t="s">
        <v>61</v>
      </c>
      <c r="P928" t="s">
        <v>61</v>
      </c>
      <c r="Q928" t="s">
        <v>62</v>
      </c>
      <c r="R928" t="s">
        <v>76</v>
      </c>
      <c r="S928" t="s">
        <v>125</v>
      </c>
      <c r="T928" t="s">
        <v>62</v>
      </c>
      <c r="U928" t="s">
        <v>4075</v>
      </c>
      <c r="V928" t="s">
        <v>66</v>
      </c>
      <c r="W928" t="s">
        <v>62</v>
      </c>
      <c r="X928" t="s">
        <v>73</v>
      </c>
      <c r="Y928" t="s">
        <v>3192</v>
      </c>
      <c r="Z928" t="s">
        <v>3783</v>
      </c>
      <c r="AA928">
        <v>0</v>
      </c>
      <c r="AB928">
        <v>0</v>
      </c>
      <c r="AC928">
        <v>1</v>
      </c>
      <c r="AD928">
        <v>0</v>
      </c>
      <c r="AE928">
        <v>1</v>
      </c>
      <c r="AF928">
        <v>0</v>
      </c>
      <c r="AG928">
        <v>1</v>
      </c>
      <c r="AH928" t="s">
        <v>125</v>
      </c>
      <c r="AI928" t="s">
        <v>76</v>
      </c>
    </row>
    <row r="929" spans="1:35">
      <c r="A929" t="s">
        <v>2120</v>
      </c>
      <c r="B929" t="s">
        <v>4060</v>
      </c>
      <c r="C929" t="s">
        <v>80</v>
      </c>
      <c r="D929" t="s">
        <v>80</v>
      </c>
      <c r="E929" t="s">
        <v>2122</v>
      </c>
      <c r="F929" t="s">
        <v>2123</v>
      </c>
      <c r="G929" t="s">
        <v>2124</v>
      </c>
      <c r="H929">
        <v>2</v>
      </c>
      <c r="I929" t="s">
        <v>2125</v>
      </c>
      <c r="J929" t="s">
        <v>2126</v>
      </c>
      <c r="K929" t="s">
        <v>2986</v>
      </c>
      <c r="L929" t="s">
        <v>2128</v>
      </c>
      <c r="M929" t="s">
        <v>2137</v>
      </c>
      <c r="N929" t="s">
        <v>2138</v>
      </c>
      <c r="O929" t="s">
        <v>61</v>
      </c>
      <c r="P929" t="s">
        <v>61</v>
      </c>
      <c r="Q929" t="s">
        <v>62</v>
      </c>
      <c r="R929" t="s">
        <v>4142</v>
      </c>
      <c r="S929" t="s">
        <v>125</v>
      </c>
      <c r="T929" t="s">
        <v>62</v>
      </c>
      <c r="U929" t="s">
        <v>4075</v>
      </c>
      <c r="V929" t="s">
        <v>66</v>
      </c>
      <c r="W929" t="s">
        <v>62</v>
      </c>
      <c r="X929" t="s">
        <v>73</v>
      </c>
      <c r="Y929" t="s">
        <v>3192</v>
      </c>
      <c r="Z929" t="s">
        <v>3783</v>
      </c>
      <c r="AA929">
        <v>0</v>
      </c>
      <c r="AB929">
        <v>0</v>
      </c>
      <c r="AC929">
        <v>1</v>
      </c>
      <c r="AD929">
        <v>0</v>
      </c>
      <c r="AE929">
        <v>1</v>
      </c>
      <c r="AF929">
        <v>0</v>
      </c>
      <c r="AG929">
        <v>1</v>
      </c>
      <c r="AH929" t="s">
        <v>125</v>
      </c>
      <c r="AI929" t="s">
        <v>2688</v>
      </c>
    </row>
    <row r="930" spans="1:35">
      <c r="A930" t="s">
        <v>2120</v>
      </c>
      <c r="B930" t="s">
        <v>4060</v>
      </c>
      <c r="C930" t="s">
        <v>80</v>
      </c>
      <c r="D930" t="s">
        <v>80</v>
      </c>
      <c r="E930" t="s">
        <v>2122</v>
      </c>
      <c r="F930" t="s">
        <v>2123</v>
      </c>
      <c r="G930" t="s">
        <v>2124</v>
      </c>
      <c r="H930">
        <v>2</v>
      </c>
      <c r="I930" t="s">
        <v>2125</v>
      </c>
      <c r="J930" t="s">
        <v>2126</v>
      </c>
      <c r="K930" t="s">
        <v>2986</v>
      </c>
      <c r="L930" t="s">
        <v>2128</v>
      </c>
      <c r="M930" t="s">
        <v>2137</v>
      </c>
      <c r="N930" t="s">
        <v>2138</v>
      </c>
      <c r="O930" t="s">
        <v>61</v>
      </c>
      <c r="P930" t="s">
        <v>61</v>
      </c>
      <c r="Q930" t="s">
        <v>62</v>
      </c>
      <c r="R930" t="s">
        <v>4140</v>
      </c>
      <c r="S930" t="s">
        <v>125</v>
      </c>
      <c r="T930" t="s">
        <v>62</v>
      </c>
      <c r="U930" t="s">
        <v>4075</v>
      </c>
      <c r="V930" t="s">
        <v>66</v>
      </c>
      <c r="W930" t="s">
        <v>62</v>
      </c>
      <c r="X930" t="s">
        <v>73</v>
      </c>
      <c r="Y930" t="s">
        <v>3192</v>
      </c>
      <c r="Z930" t="s">
        <v>3783</v>
      </c>
      <c r="AA930">
        <v>0</v>
      </c>
      <c r="AB930">
        <v>0</v>
      </c>
      <c r="AC930">
        <v>1</v>
      </c>
      <c r="AD930">
        <v>0</v>
      </c>
      <c r="AE930">
        <v>1</v>
      </c>
      <c r="AF930">
        <v>0</v>
      </c>
      <c r="AG930">
        <v>1</v>
      </c>
      <c r="AH930" t="s">
        <v>125</v>
      </c>
      <c r="AI930" t="s">
        <v>2729</v>
      </c>
    </row>
    <row r="931" spans="1:35">
      <c r="A931" t="s">
        <v>2120</v>
      </c>
      <c r="B931" t="s">
        <v>4060</v>
      </c>
      <c r="C931" t="s">
        <v>80</v>
      </c>
      <c r="D931" t="s">
        <v>80</v>
      </c>
      <c r="E931" t="s">
        <v>2122</v>
      </c>
      <c r="F931" t="s">
        <v>2123</v>
      </c>
      <c r="G931" t="s">
        <v>2124</v>
      </c>
      <c r="H931">
        <v>2</v>
      </c>
      <c r="I931" t="s">
        <v>2125</v>
      </c>
      <c r="J931" t="s">
        <v>2126</v>
      </c>
      <c r="K931" t="s">
        <v>2986</v>
      </c>
      <c r="L931" t="s">
        <v>2128</v>
      </c>
      <c r="M931" t="s">
        <v>2137</v>
      </c>
      <c r="N931" t="s">
        <v>2138</v>
      </c>
      <c r="O931" t="s">
        <v>61</v>
      </c>
      <c r="P931" t="s">
        <v>61</v>
      </c>
      <c r="Q931" t="s">
        <v>62</v>
      </c>
      <c r="R931" t="s">
        <v>4138</v>
      </c>
      <c r="S931" t="s">
        <v>125</v>
      </c>
      <c r="T931" t="s">
        <v>62</v>
      </c>
      <c r="U931" t="s">
        <v>4075</v>
      </c>
      <c r="V931" t="s">
        <v>66</v>
      </c>
      <c r="W931" t="s">
        <v>62</v>
      </c>
      <c r="X931" t="s">
        <v>73</v>
      </c>
      <c r="Y931" t="s">
        <v>3192</v>
      </c>
      <c r="Z931" t="s">
        <v>3783</v>
      </c>
      <c r="AA931">
        <v>0</v>
      </c>
      <c r="AB931">
        <v>0</v>
      </c>
      <c r="AC931">
        <v>1</v>
      </c>
      <c r="AD931">
        <v>0</v>
      </c>
      <c r="AE931">
        <v>1</v>
      </c>
      <c r="AF931">
        <v>0</v>
      </c>
      <c r="AG931">
        <v>1</v>
      </c>
      <c r="AH931" t="s">
        <v>125</v>
      </c>
      <c r="AI931" t="s">
        <v>4122</v>
      </c>
    </row>
    <row r="932" spans="1:35">
      <c r="A932" t="s">
        <v>2120</v>
      </c>
      <c r="B932" t="s">
        <v>4060</v>
      </c>
      <c r="C932" t="s">
        <v>80</v>
      </c>
      <c r="D932" t="s">
        <v>80</v>
      </c>
      <c r="E932" t="s">
        <v>2122</v>
      </c>
      <c r="F932" t="s">
        <v>2123</v>
      </c>
      <c r="G932" t="s">
        <v>2124</v>
      </c>
      <c r="H932">
        <v>2</v>
      </c>
      <c r="I932" t="s">
        <v>2125</v>
      </c>
      <c r="J932" t="s">
        <v>2141</v>
      </c>
      <c r="K932" t="s">
        <v>2986</v>
      </c>
      <c r="L932" t="s">
        <v>2128</v>
      </c>
      <c r="M932" t="s">
        <v>2147</v>
      </c>
      <c r="N932" t="s">
        <v>2148</v>
      </c>
      <c r="O932" t="s">
        <v>62</v>
      </c>
      <c r="P932" t="s">
        <v>61</v>
      </c>
      <c r="Q932" t="s">
        <v>62</v>
      </c>
      <c r="R932" t="s">
        <v>76</v>
      </c>
      <c r="S932" t="s">
        <v>125</v>
      </c>
      <c r="T932" t="s">
        <v>61</v>
      </c>
      <c r="U932" t="s">
        <v>2149</v>
      </c>
      <c r="V932" t="s">
        <v>72</v>
      </c>
      <c r="W932" t="s">
        <v>62</v>
      </c>
      <c r="X932" t="s">
        <v>73</v>
      </c>
      <c r="Y932" t="s">
        <v>3192</v>
      </c>
      <c r="Z932" t="s">
        <v>3785</v>
      </c>
      <c r="AA932">
        <v>1</v>
      </c>
      <c r="AB932">
        <v>0</v>
      </c>
      <c r="AC932">
        <v>0</v>
      </c>
      <c r="AD932">
        <v>0</v>
      </c>
      <c r="AE932">
        <v>1</v>
      </c>
      <c r="AF932">
        <v>0</v>
      </c>
      <c r="AG932">
        <v>1</v>
      </c>
      <c r="AH932" t="s">
        <v>125</v>
      </c>
      <c r="AI932" t="s">
        <v>76</v>
      </c>
    </row>
    <row r="933" spans="1:35">
      <c r="A933" t="s">
        <v>2120</v>
      </c>
      <c r="B933" t="s">
        <v>4060</v>
      </c>
      <c r="C933" t="s">
        <v>80</v>
      </c>
      <c r="D933" t="s">
        <v>80</v>
      </c>
      <c r="E933" t="s">
        <v>2122</v>
      </c>
      <c r="F933" t="s">
        <v>2123</v>
      </c>
      <c r="G933" t="s">
        <v>2124</v>
      </c>
      <c r="H933">
        <v>2</v>
      </c>
      <c r="I933" t="s">
        <v>2125</v>
      </c>
      <c r="J933" t="s">
        <v>2141</v>
      </c>
      <c r="K933" t="s">
        <v>2986</v>
      </c>
      <c r="L933" t="s">
        <v>2128</v>
      </c>
      <c r="M933" t="s">
        <v>2147</v>
      </c>
      <c r="N933" t="s">
        <v>2148</v>
      </c>
      <c r="O933" t="s">
        <v>62</v>
      </c>
      <c r="P933" t="s">
        <v>61</v>
      </c>
      <c r="Q933" t="s">
        <v>62</v>
      </c>
      <c r="R933" t="s">
        <v>4142</v>
      </c>
      <c r="S933" t="s">
        <v>125</v>
      </c>
      <c r="T933" t="s">
        <v>61</v>
      </c>
      <c r="U933" t="s">
        <v>2149</v>
      </c>
      <c r="V933" t="s">
        <v>72</v>
      </c>
      <c r="W933" t="s">
        <v>62</v>
      </c>
      <c r="X933" t="s">
        <v>73</v>
      </c>
      <c r="Y933" t="s">
        <v>3192</v>
      </c>
      <c r="Z933" t="s">
        <v>3785</v>
      </c>
      <c r="AA933">
        <v>1</v>
      </c>
      <c r="AB933">
        <v>0</v>
      </c>
      <c r="AC933">
        <v>0</v>
      </c>
      <c r="AD933">
        <v>0</v>
      </c>
      <c r="AE933">
        <v>1</v>
      </c>
      <c r="AF933">
        <v>0</v>
      </c>
      <c r="AG933">
        <v>1</v>
      </c>
      <c r="AH933" t="s">
        <v>125</v>
      </c>
      <c r="AI933" t="s">
        <v>2688</v>
      </c>
    </row>
    <row r="934" spans="1:35">
      <c r="A934" t="s">
        <v>2120</v>
      </c>
      <c r="B934" t="s">
        <v>4060</v>
      </c>
      <c r="C934" t="s">
        <v>80</v>
      </c>
      <c r="D934" t="s">
        <v>80</v>
      </c>
      <c r="E934" t="s">
        <v>2150</v>
      </c>
      <c r="F934" t="s">
        <v>2990</v>
      </c>
      <c r="G934" t="s">
        <v>2152</v>
      </c>
      <c r="H934">
        <v>1</v>
      </c>
      <c r="I934" t="s">
        <v>2153</v>
      </c>
      <c r="J934" t="s">
        <v>2153</v>
      </c>
      <c r="K934" t="s">
        <v>2154</v>
      </c>
      <c r="L934" t="s">
        <v>2155</v>
      </c>
      <c r="M934" t="s">
        <v>2137</v>
      </c>
      <c r="N934" t="s">
        <v>2159</v>
      </c>
      <c r="O934" t="s">
        <v>62</v>
      </c>
      <c r="P934" t="s">
        <v>61</v>
      </c>
      <c r="Q934" t="s">
        <v>62</v>
      </c>
      <c r="R934" t="s">
        <v>76</v>
      </c>
      <c r="S934" t="s">
        <v>77</v>
      </c>
      <c r="T934" t="s">
        <v>61</v>
      </c>
      <c r="U934" t="s">
        <v>2157</v>
      </c>
      <c r="V934" t="s">
        <v>72</v>
      </c>
      <c r="W934" t="s">
        <v>62</v>
      </c>
      <c r="X934" t="s">
        <v>73</v>
      </c>
      <c r="Y934" t="s">
        <v>3192</v>
      </c>
      <c r="Z934" t="s">
        <v>3766</v>
      </c>
      <c r="AA934">
        <v>1</v>
      </c>
      <c r="AB934">
        <v>0</v>
      </c>
      <c r="AC934">
        <v>0</v>
      </c>
      <c r="AD934">
        <v>0</v>
      </c>
      <c r="AE934">
        <v>1</v>
      </c>
      <c r="AF934">
        <v>0</v>
      </c>
      <c r="AG934">
        <v>0</v>
      </c>
      <c r="AH934" t="s">
        <v>77</v>
      </c>
      <c r="AI934" t="s">
        <v>76</v>
      </c>
    </row>
    <row r="935" spans="1:35">
      <c r="A935" t="s">
        <v>2120</v>
      </c>
      <c r="B935" t="s">
        <v>4060</v>
      </c>
      <c r="C935" t="s">
        <v>149</v>
      </c>
      <c r="D935" t="s">
        <v>2704</v>
      </c>
      <c r="E935" t="s">
        <v>2160</v>
      </c>
      <c r="F935" t="s">
        <v>2161</v>
      </c>
      <c r="G935" t="s">
        <v>2162</v>
      </c>
      <c r="H935">
        <v>1</v>
      </c>
      <c r="I935" t="s">
        <v>1263</v>
      </c>
      <c r="J935" t="s">
        <v>1263</v>
      </c>
      <c r="K935" t="s">
        <v>2991</v>
      </c>
      <c r="L935" t="s">
        <v>2164</v>
      </c>
      <c r="M935" t="s">
        <v>1270</v>
      </c>
      <c r="N935" t="s">
        <v>2167</v>
      </c>
      <c r="O935" t="s">
        <v>62</v>
      </c>
      <c r="P935" t="s">
        <v>61</v>
      </c>
      <c r="Q935" t="s">
        <v>62</v>
      </c>
      <c r="R935" t="s">
        <v>76</v>
      </c>
      <c r="S935" t="s">
        <v>77</v>
      </c>
      <c r="T935" t="s">
        <v>61</v>
      </c>
      <c r="U935" t="s">
        <v>2157</v>
      </c>
      <c r="V935" t="s">
        <v>72</v>
      </c>
      <c r="W935" t="s">
        <v>62</v>
      </c>
      <c r="X935" t="s">
        <v>73</v>
      </c>
      <c r="Y935" t="s">
        <v>3192</v>
      </c>
      <c r="Z935" t="s">
        <v>3847</v>
      </c>
      <c r="AA935">
        <v>1</v>
      </c>
      <c r="AB935">
        <v>0</v>
      </c>
      <c r="AC935">
        <v>0</v>
      </c>
      <c r="AD935">
        <v>0</v>
      </c>
      <c r="AE935">
        <v>1</v>
      </c>
      <c r="AF935">
        <v>0</v>
      </c>
      <c r="AG935">
        <v>0</v>
      </c>
      <c r="AH935" t="s">
        <v>77</v>
      </c>
      <c r="AI935" t="s">
        <v>76</v>
      </c>
    </row>
    <row r="936" spans="1:35">
      <c r="A936" t="s">
        <v>2120</v>
      </c>
      <c r="B936" t="s">
        <v>4060</v>
      </c>
      <c r="C936" t="s">
        <v>149</v>
      </c>
      <c r="D936" t="s">
        <v>2704</v>
      </c>
      <c r="E936" t="s">
        <v>2168</v>
      </c>
      <c r="F936" t="s">
        <v>2169</v>
      </c>
      <c r="G936" t="s">
        <v>2170</v>
      </c>
      <c r="H936">
        <v>1</v>
      </c>
      <c r="I936" t="s">
        <v>2153</v>
      </c>
      <c r="J936" t="s">
        <v>2153</v>
      </c>
      <c r="K936" t="s">
        <v>2992</v>
      </c>
      <c r="L936" t="s">
        <v>2172</v>
      </c>
      <c r="M936" t="s">
        <v>2137</v>
      </c>
      <c r="N936" t="s">
        <v>2177</v>
      </c>
      <c r="O936" t="s">
        <v>61</v>
      </c>
      <c r="P936" t="s">
        <v>61</v>
      </c>
      <c r="Q936" t="s">
        <v>62</v>
      </c>
      <c r="R936" t="s">
        <v>4120</v>
      </c>
      <c r="S936" t="s">
        <v>64</v>
      </c>
      <c r="T936" t="s">
        <v>62</v>
      </c>
      <c r="U936" t="s">
        <v>2176</v>
      </c>
      <c r="V936" t="s">
        <v>66</v>
      </c>
      <c r="W936" t="s">
        <v>62</v>
      </c>
      <c r="X936" t="s">
        <v>73</v>
      </c>
      <c r="Y936" t="s">
        <v>3192</v>
      </c>
      <c r="Z936" t="s">
        <v>3341</v>
      </c>
      <c r="AA936">
        <v>0</v>
      </c>
      <c r="AB936">
        <v>0</v>
      </c>
      <c r="AC936">
        <v>1</v>
      </c>
      <c r="AD936">
        <v>0</v>
      </c>
      <c r="AE936">
        <v>1</v>
      </c>
      <c r="AF936">
        <v>0</v>
      </c>
      <c r="AG936">
        <v>1</v>
      </c>
      <c r="AH936" t="s">
        <v>64</v>
      </c>
      <c r="AI936" t="s">
        <v>4120</v>
      </c>
    </row>
    <row r="937" spans="1:35">
      <c r="A937" t="s">
        <v>2120</v>
      </c>
      <c r="B937" t="s">
        <v>4060</v>
      </c>
      <c r="C937" t="s">
        <v>149</v>
      </c>
      <c r="D937" t="s">
        <v>2704</v>
      </c>
      <c r="E937" t="s">
        <v>2168</v>
      </c>
      <c r="F937" t="s">
        <v>2169</v>
      </c>
      <c r="G937" t="s">
        <v>2170</v>
      </c>
      <c r="H937">
        <v>1</v>
      </c>
      <c r="I937" t="s">
        <v>2153</v>
      </c>
      <c r="J937" t="s">
        <v>2153</v>
      </c>
      <c r="K937" t="s">
        <v>2992</v>
      </c>
      <c r="L937" t="s">
        <v>2172</v>
      </c>
      <c r="M937" t="s">
        <v>2137</v>
      </c>
      <c r="N937" t="s">
        <v>2177</v>
      </c>
      <c r="O937" t="s">
        <v>61</v>
      </c>
      <c r="P937" t="s">
        <v>61</v>
      </c>
      <c r="Q937" t="s">
        <v>62</v>
      </c>
      <c r="R937" t="s">
        <v>4137</v>
      </c>
      <c r="S937" t="s">
        <v>64</v>
      </c>
      <c r="T937" t="s">
        <v>62</v>
      </c>
      <c r="U937" t="s">
        <v>2176</v>
      </c>
      <c r="V937" t="s">
        <v>66</v>
      </c>
      <c r="W937" t="s">
        <v>62</v>
      </c>
      <c r="X937" t="s">
        <v>73</v>
      </c>
      <c r="Y937" t="s">
        <v>3192</v>
      </c>
      <c r="Z937" t="s">
        <v>3341</v>
      </c>
      <c r="AA937">
        <v>0</v>
      </c>
      <c r="AB937">
        <v>0</v>
      </c>
      <c r="AC937">
        <v>1</v>
      </c>
      <c r="AD937">
        <v>0</v>
      </c>
      <c r="AE937">
        <v>1</v>
      </c>
      <c r="AF937">
        <v>0</v>
      </c>
      <c r="AG937">
        <v>1</v>
      </c>
      <c r="AH937" t="s">
        <v>64</v>
      </c>
      <c r="AI937" t="s">
        <v>4022</v>
      </c>
    </row>
    <row r="938" spans="1:35">
      <c r="A938" t="s">
        <v>2120</v>
      </c>
      <c r="B938" t="s">
        <v>4060</v>
      </c>
      <c r="C938" t="s">
        <v>149</v>
      </c>
      <c r="D938" t="s">
        <v>2704</v>
      </c>
      <c r="E938" t="s">
        <v>2168</v>
      </c>
      <c r="F938" t="s">
        <v>2169</v>
      </c>
      <c r="G938" t="s">
        <v>2170</v>
      </c>
      <c r="H938">
        <v>1</v>
      </c>
      <c r="I938" t="s">
        <v>2153</v>
      </c>
      <c r="J938" t="s">
        <v>2153</v>
      </c>
      <c r="K938" t="s">
        <v>2992</v>
      </c>
      <c r="L938" t="s">
        <v>2172</v>
      </c>
      <c r="M938" t="s">
        <v>2137</v>
      </c>
      <c r="N938" t="s">
        <v>2177</v>
      </c>
      <c r="O938" t="s">
        <v>61</v>
      </c>
      <c r="P938" t="s">
        <v>61</v>
      </c>
      <c r="Q938" t="s">
        <v>62</v>
      </c>
      <c r="R938" t="s">
        <v>4144</v>
      </c>
      <c r="S938" t="s">
        <v>64</v>
      </c>
      <c r="T938" t="s">
        <v>62</v>
      </c>
      <c r="U938" t="s">
        <v>2176</v>
      </c>
      <c r="V938" t="s">
        <v>66</v>
      </c>
      <c r="W938" t="s">
        <v>62</v>
      </c>
      <c r="X938" t="s">
        <v>73</v>
      </c>
      <c r="Y938" t="s">
        <v>3192</v>
      </c>
      <c r="Z938" t="s">
        <v>3341</v>
      </c>
      <c r="AA938">
        <v>0</v>
      </c>
      <c r="AB938">
        <v>0</v>
      </c>
      <c r="AC938">
        <v>1</v>
      </c>
      <c r="AD938">
        <v>0</v>
      </c>
      <c r="AE938">
        <v>1</v>
      </c>
      <c r="AF938">
        <v>0</v>
      </c>
      <c r="AG938">
        <v>1</v>
      </c>
      <c r="AH938" t="s">
        <v>64</v>
      </c>
      <c r="AI938" t="s">
        <v>76</v>
      </c>
    </row>
    <row r="939" spans="1:35">
      <c r="A939" t="s">
        <v>2178</v>
      </c>
      <c r="B939" t="s">
        <v>2179</v>
      </c>
      <c r="C939" t="s">
        <v>51</v>
      </c>
      <c r="D939" t="s">
        <v>51</v>
      </c>
      <c r="E939" t="s">
        <v>2180</v>
      </c>
      <c r="F939" t="s">
        <v>2181</v>
      </c>
      <c r="G939">
        <v>8379368</v>
      </c>
      <c r="H939">
        <v>5</v>
      </c>
      <c r="I939" t="s">
        <v>2182</v>
      </c>
      <c r="J939" t="s">
        <v>2183</v>
      </c>
      <c r="K939" t="s">
        <v>2184</v>
      </c>
      <c r="L939" t="s">
        <v>2185</v>
      </c>
      <c r="M939" t="s">
        <v>2190</v>
      </c>
      <c r="N939" t="s">
        <v>2996</v>
      </c>
      <c r="O939" t="s">
        <v>61</v>
      </c>
      <c r="P939" t="s">
        <v>61</v>
      </c>
      <c r="Q939" t="s">
        <v>62</v>
      </c>
      <c r="R939" t="s">
        <v>76</v>
      </c>
      <c r="S939" t="s">
        <v>64</v>
      </c>
      <c r="T939" t="s">
        <v>62</v>
      </c>
      <c r="U939" t="s">
        <v>2193</v>
      </c>
      <c r="V939" t="s">
        <v>66</v>
      </c>
      <c r="W939" t="s">
        <v>62</v>
      </c>
      <c r="X939" t="s">
        <v>73</v>
      </c>
      <c r="Y939" t="s">
        <v>3192</v>
      </c>
      <c r="Z939" t="s">
        <v>3311</v>
      </c>
      <c r="AA939">
        <v>0</v>
      </c>
      <c r="AB939">
        <v>0</v>
      </c>
      <c r="AC939">
        <v>1</v>
      </c>
      <c r="AD939">
        <v>0</v>
      </c>
      <c r="AE939">
        <v>1</v>
      </c>
      <c r="AF939">
        <v>0</v>
      </c>
      <c r="AG939">
        <v>1</v>
      </c>
      <c r="AH939" t="s">
        <v>64</v>
      </c>
      <c r="AI939" t="s">
        <v>76</v>
      </c>
    </row>
    <row r="940" spans="1:35">
      <c r="A940" t="s">
        <v>2178</v>
      </c>
      <c r="B940" t="s">
        <v>2179</v>
      </c>
      <c r="C940" t="s">
        <v>51</v>
      </c>
      <c r="D940" t="s">
        <v>51</v>
      </c>
      <c r="E940" t="s">
        <v>2180</v>
      </c>
      <c r="F940" t="s">
        <v>2181</v>
      </c>
      <c r="G940">
        <v>8379368</v>
      </c>
      <c r="H940">
        <v>5</v>
      </c>
      <c r="I940" t="s">
        <v>2182</v>
      </c>
      <c r="J940" t="s">
        <v>2183</v>
      </c>
      <c r="K940" t="s">
        <v>2184</v>
      </c>
      <c r="L940" t="s">
        <v>2185</v>
      </c>
      <c r="M940" t="s">
        <v>2190</v>
      </c>
      <c r="N940" t="s">
        <v>2996</v>
      </c>
      <c r="O940" t="s">
        <v>61</v>
      </c>
      <c r="P940" t="s">
        <v>61</v>
      </c>
      <c r="Q940" t="s">
        <v>62</v>
      </c>
      <c r="R940" t="s">
        <v>4134</v>
      </c>
      <c r="S940" t="s">
        <v>64</v>
      </c>
      <c r="T940" t="s">
        <v>62</v>
      </c>
      <c r="U940" t="s">
        <v>2193</v>
      </c>
      <c r="V940" t="s">
        <v>66</v>
      </c>
      <c r="W940" t="s">
        <v>62</v>
      </c>
      <c r="X940" t="s">
        <v>73</v>
      </c>
      <c r="Y940" t="s">
        <v>3192</v>
      </c>
      <c r="Z940" t="s">
        <v>3311</v>
      </c>
      <c r="AA940">
        <v>0</v>
      </c>
      <c r="AB940">
        <v>0</v>
      </c>
      <c r="AC940">
        <v>1</v>
      </c>
      <c r="AD940">
        <v>0</v>
      </c>
      <c r="AE940">
        <v>1</v>
      </c>
      <c r="AF940">
        <v>0</v>
      </c>
      <c r="AG940">
        <v>1</v>
      </c>
      <c r="AH940" t="s">
        <v>64</v>
      </c>
      <c r="AI940" t="s">
        <v>4120</v>
      </c>
    </row>
    <row r="941" spans="1:35">
      <c r="A941" t="s">
        <v>2178</v>
      </c>
      <c r="B941" t="s">
        <v>2179</v>
      </c>
      <c r="C941" t="s">
        <v>51</v>
      </c>
      <c r="D941" t="s">
        <v>51</v>
      </c>
      <c r="E941" t="s">
        <v>2180</v>
      </c>
      <c r="F941" t="s">
        <v>2181</v>
      </c>
      <c r="G941">
        <v>8379368</v>
      </c>
      <c r="H941">
        <v>5</v>
      </c>
      <c r="I941" t="s">
        <v>2182</v>
      </c>
      <c r="J941" t="s">
        <v>2194</v>
      </c>
      <c r="K941" t="s">
        <v>2184</v>
      </c>
      <c r="L941" t="s">
        <v>2185</v>
      </c>
      <c r="M941" t="s">
        <v>2199</v>
      </c>
      <c r="N941" t="s">
        <v>2999</v>
      </c>
      <c r="O941" t="s">
        <v>61</v>
      </c>
      <c r="P941" t="s">
        <v>61</v>
      </c>
      <c r="Q941" t="s">
        <v>62</v>
      </c>
      <c r="R941" t="s">
        <v>76</v>
      </c>
      <c r="S941" t="s">
        <v>64</v>
      </c>
      <c r="T941" t="s">
        <v>62</v>
      </c>
      <c r="U941" t="s">
        <v>2201</v>
      </c>
      <c r="V941" t="s">
        <v>66</v>
      </c>
      <c r="W941" t="s">
        <v>62</v>
      </c>
      <c r="X941" t="s">
        <v>73</v>
      </c>
      <c r="Y941" t="s">
        <v>3192</v>
      </c>
      <c r="Z941" t="s">
        <v>3313</v>
      </c>
      <c r="AA941">
        <v>0</v>
      </c>
      <c r="AB941">
        <v>0</v>
      </c>
      <c r="AC941">
        <v>1</v>
      </c>
      <c r="AD941">
        <v>0</v>
      </c>
      <c r="AE941">
        <v>1</v>
      </c>
      <c r="AF941">
        <v>0</v>
      </c>
      <c r="AG941">
        <v>1</v>
      </c>
      <c r="AH941" t="s">
        <v>64</v>
      </c>
      <c r="AI941" t="s">
        <v>76</v>
      </c>
    </row>
    <row r="942" spans="1:35">
      <c r="A942" t="s">
        <v>2178</v>
      </c>
      <c r="B942" t="s">
        <v>2179</v>
      </c>
      <c r="C942" t="s">
        <v>51</v>
      </c>
      <c r="D942" t="s">
        <v>51</v>
      </c>
      <c r="E942" t="s">
        <v>2180</v>
      </c>
      <c r="F942" t="s">
        <v>2181</v>
      </c>
      <c r="G942">
        <v>8379368</v>
      </c>
      <c r="H942">
        <v>5</v>
      </c>
      <c r="I942" t="s">
        <v>2182</v>
      </c>
      <c r="J942" t="s">
        <v>2194</v>
      </c>
      <c r="K942" t="s">
        <v>2184</v>
      </c>
      <c r="L942" t="s">
        <v>2185</v>
      </c>
      <c r="M942" t="s">
        <v>2199</v>
      </c>
      <c r="N942" t="s">
        <v>2999</v>
      </c>
      <c r="O942" t="s">
        <v>61</v>
      </c>
      <c r="P942" t="s">
        <v>61</v>
      </c>
      <c r="Q942" t="s">
        <v>62</v>
      </c>
      <c r="R942" t="s">
        <v>4134</v>
      </c>
      <c r="S942" t="s">
        <v>64</v>
      </c>
      <c r="T942" t="s">
        <v>62</v>
      </c>
      <c r="U942" t="s">
        <v>2201</v>
      </c>
      <c r="V942" t="s">
        <v>66</v>
      </c>
      <c r="W942" t="s">
        <v>62</v>
      </c>
      <c r="X942" t="s">
        <v>73</v>
      </c>
      <c r="Y942" t="s">
        <v>3192</v>
      </c>
      <c r="Z942" t="s">
        <v>3313</v>
      </c>
      <c r="AA942">
        <v>0</v>
      </c>
      <c r="AB942">
        <v>0</v>
      </c>
      <c r="AC942">
        <v>1</v>
      </c>
      <c r="AD942">
        <v>0</v>
      </c>
      <c r="AE942">
        <v>1</v>
      </c>
      <c r="AF942">
        <v>0</v>
      </c>
      <c r="AG942">
        <v>1</v>
      </c>
      <c r="AH942" t="s">
        <v>64</v>
      </c>
      <c r="AI942" t="s">
        <v>4120</v>
      </c>
    </row>
    <row r="943" spans="1:35">
      <c r="A943" t="s">
        <v>2178</v>
      </c>
      <c r="B943" t="s">
        <v>2179</v>
      </c>
      <c r="C943" t="s">
        <v>51</v>
      </c>
      <c r="D943" t="s">
        <v>51</v>
      </c>
      <c r="E943" t="s">
        <v>2180</v>
      </c>
      <c r="F943" t="s">
        <v>2181</v>
      </c>
      <c r="G943">
        <v>8379368</v>
      </c>
      <c r="H943">
        <v>5</v>
      </c>
      <c r="I943" t="s">
        <v>2182</v>
      </c>
      <c r="J943" t="s">
        <v>2202</v>
      </c>
      <c r="K943" t="s">
        <v>2184</v>
      </c>
      <c r="L943" t="s">
        <v>2185</v>
      </c>
      <c r="M943" t="s">
        <v>597</v>
      </c>
      <c r="N943" t="s">
        <v>3002</v>
      </c>
      <c r="O943" t="s">
        <v>61</v>
      </c>
      <c r="P943" t="s">
        <v>61</v>
      </c>
      <c r="Q943" t="s">
        <v>62</v>
      </c>
      <c r="R943" t="s">
        <v>76</v>
      </c>
      <c r="S943" t="s">
        <v>64</v>
      </c>
      <c r="T943" t="s">
        <v>62</v>
      </c>
      <c r="U943" t="s">
        <v>2204</v>
      </c>
      <c r="V943" t="s">
        <v>66</v>
      </c>
      <c r="W943" t="s">
        <v>62</v>
      </c>
      <c r="X943" t="s">
        <v>73</v>
      </c>
      <c r="Y943" t="s">
        <v>3192</v>
      </c>
      <c r="Z943" t="s">
        <v>3312</v>
      </c>
      <c r="AA943">
        <v>0</v>
      </c>
      <c r="AB943">
        <v>0</v>
      </c>
      <c r="AC943">
        <v>1</v>
      </c>
      <c r="AD943">
        <v>0</v>
      </c>
      <c r="AE943">
        <v>1</v>
      </c>
      <c r="AF943">
        <v>0</v>
      </c>
      <c r="AG943">
        <v>1</v>
      </c>
      <c r="AH943" t="s">
        <v>64</v>
      </c>
      <c r="AI943" t="s">
        <v>76</v>
      </c>
    </row>
    <row r="944" spans="1:35">
      <c r="A944" t="s">
        <v>2178</v>
      </c>
      <c r="B944" t="s">
        <v>2179</v>
      </c>
      <c r="C944" t="s">
        <v>51</v>
      </c>
      <c r="D944" t="s">
        <v>51</v>
      </c>
      <c r="E944" t="s">
        <v>2180</v>
      </c>
      <c r="F944" t="s">
        <v>2181</v>
      </c>
      <c r="G944">
        <v>8379368</v>
      </c>
      <c r="H944">
        <v>5</v>
      </c>
      <c r="I944" t="s">
        <v>2182</v>
      </c>
      <c r="J944" t="s">
        <v>2202</v>
      </c>
      <c r="K944" t="s">
        <v>2184</v>
      </c>
      <c r="L944" t="s">
        <v>2185</v>
      </c>
      <c r="M944" t="s">
        <v>597</v>
      </c>
      <c r="N944" t="s">
        <v>3002</v>
      </c>
      <c r="O944" t="s">
        <v>61</v>
      </c>
      <c r="P944" t="s">
        <v>61</v>
      </c>
      <c r="Q944" t="s">
        <v>62</v>
      </c>
      <c r="R944" t="s">
        <v>4134</v>
      </c>
      <c r="S944" t="s">
        <v>64</v>
      </c>
      <c r="T944" t="s">
        <v>62</v>
      </c>
      <c r="U944" t="s">
        <v>2204</v>
      </c>
      <c r="V944" t="s">
        <v>66</v>
      </c>
      <c r="W944" t="s">
        <v>62</v>
      </c>
      <c r="X944" t="s">
        <v>73</v>
      </c>
      <c r="Y944" t="s">
        <v>3192</v>
      </c>
      <c r="Z944" t="s">
        <v>3312</v>
      </c>
      <c r="AA944">
        <v>0</v>
      </c>
      <c r="AB944">
        <v>0</v>
      </c>
      <c r="AC944">
        <v>1</v>
      </c>
      <c r="AD944">
        <v>0</v>
      </c>
      <c r="AE944">
        <v>1</v>
      </c>
      <c r="AF944">
        <v>0</v>
      </c>
      <c r="AG944">
        <v>1</v>
      </c>
      <c r="AH944" t="s">
        <v>64</v>
      </c>
      <c r="AI944" t="s">
        <v>4120</v>
      </c>
    </row>
    <row r="945" spans="1:35">
      <c r="A945" t="s">
        <v>2178</v>
      </c>
      <c r="B945" t="s">
        <v>2179</v>
      </c>
      <c r="C945" t="s">
        <v>51</v>
      </c>
      <c r="D945" t="s">
        <v>51</v>
      </c>
      <c r="E945" t="s">
        <v>2180</v>
      </c>
      <c r="F945" t="s">
        <v>2181</v>
      </c>
      <c r="G945">
        <v>8379368</v>
      </c>
      <c r="H945">
        <v>5</v>
      </c>
      <c r="I945" t="s">
        <v>2182</v>
      </c>
      <c r="J945" t="s">
        <v>2207</v>
      </c>
      <c r="K945" t="s">
        <v>2184</v>
      </c>
      <c r="L945" t="s">
        <v>2185</v>
      </c>
      <c r="M945" t="s">
        <v>2212</v>
      </c>
      <c r="N945" t="s">
        <v>3005</v>
      </c>
      <c r="O945" t="s">
        <v>61</v>
      </c>
      <c r="P945" t="s">
        <v>61</v>
      </c>
      <c r="Q945" t="s">
        <v>62</v>
      </c>
      <c r="R945" t="s">
        <v>76</v>
      </c>
      <c r="S945" t="s">
        <v>64</v>
      </c>
      <c r="T945" t="s">
        <v>62</v>
      </c>
      <c r="U945" t="s">
        <v>2214</v>
      </c>
      <c r="V945" t="s">
        <v>66</v>
      </c>
      <c r="W945" t="s">
        <v>62</v>
      </c>
      <c r="X945" t="s">
        <v>73</v>
      </c>
      <c r="Y945" t="s">
        <v>3192</v>
      </c>
      <c r="Z945" t="s">
        <v>3272</v>
      </c>
      <c r="AA945">
        <v>0</v>
      </c>
      <c r="AB945">
        <v>0</v>
      </c>
      <c r="AC945">
        <v>1</v>
      </c>
      <c r="AD945">
        <v>0</v>
      </c>
      <c r="AE945">
        <v>1</v>
      </c>
      <c r="AF945">
        <v>0</v>
      </c>
      <c r="AG945">
        <v>1</v>
      </c>
      <c r="AH945" t="s">
        <v>64</v>
      </c>
      <c r="AI945" t="s">
        <v>76</v>
      </c>
    </row>
    <row r="946" spans="1:35">
      <c r="A946" t="s">
        <v>2178</v>
      </c>
      <c r="B946" t="s">
        <v>2179</v>
      </c>
      <c r="C946" t="s">
        <v>51</v>
      </c>
      <c r="D946" t="s">
        <v>51</v>
      </c>
      <c r="E946" t="s">
        <v>2180</v>
      </c>
      <c r="F946" t="s">
        <v>2181</v>
      </c>
      <c r="G946">
        <v>8379368</v>
      </c>
      <c r="H946">
        <v>5</v>
      </c>
      <c r="I946" t="s">
        <v>2182</v>
      </c>
      <c r="J946" t="s">
        <v>2207</v>
      </c>
      <c r="K946" t="s">
        <v>2184</v>
      </c>
      <c r="L946" t="s">
        <v>2185</v>
      </c>
      <c r="M946" t="s">
        <v>2212</v>
      </c>
      <c r="N946" t="s">
        <v>3005</v>
      </c>
      <c r="O946" t="s">
        <v>61</v>
      </c>
      <c r="P946" t="s">
        <v>61</v>
      </c>
      <c r="Q946" t="s">
        <v>62</v>
      </c>
      <c r="R946" t="s">
        <v>4134</v>
      </c>
      <c r="S946" t="s">
        <v>64</v>
      </c>
      <c r="T946" t="s">
        <v>62</v>
      </c>
      <c r="U946" t="s">
        <v>2214</v>
      </c>
      <c r="V946" t="s">
        <v>66</v>
      </c>
      <c r="W946" t="s">
        <v>62</v>
      </c>
      <c r="X946" t="s">
        <v>73</v>
      </c>
      <c r="Y946" t="s">
        <v>3192</v>
      </c>
      <c r="Z946" t="s">
        <v>3272</v>
      </c>
      <c r="AA946">
        <v>0</v>
      </c>
      <c r="AB946">
        <v>0</v>
      </c>
      <c r="AC946">
        <v>1</v>
      </c>
      <c r="AD946">
        <v>0</v>
      </c>
      <c r="AE946">
        <v>1</v>
      </c>
      <c r="AF946">
        <v>0</v>
      </c>
      <c r="AG946">
        <v>1</v>
      </c>
      <c r="AH946" t="s">
        <v>64</v>
      </c>
      <c r="AI946" t="s">
        <v>4120</v>
      </c>
    </row>
    <row r="947" spans="1:35">
      <c r="A947" t="s">
        <v>2178</v>
      </c>
      <c r="B947" t="s">
        <v>2179</v>
      </c>
      <c r="C947" t="s">
        <v>51</v>
      </c>
      <c r="D947" t="s">
        <v>51</v>
      </c>
      <c r="E947" t="s">
        <v>2180</v>
      </c>
      <c r="F947" t="s">
        <v>2181</v>
      </c>
      <c r="G947">
        <v>8379368</v>
      </c>
      <c r="H947">
        <v>5</v>
      </c>
      <c r="I947" t="s">
        <v>2182</v>
      </c>
      <c r="J947" t="s">
        <v>2215</v>
      </c>
      <c r="K947" t="s">
        <v>2184</v>
      </c>
      <c r="L947" t="s">
        <v>2185</v>
      </c>
      <c r="M947" t="s">
        <v>2220</v>
      </c>
      <c r="N947" t="s">
        <v>3009</v>
      </c>
      <c r="O947" t="s">
        <v>61</v>
      </c>
      <c r="P947" t="s">
        <v>61</v>
      </c>
      <c r="Q947" t="s">
        <v>62</v>
      </c>
      <c r="R947" t="s">
        <v>76</v>
      </c>
      <c r="S947" t="s">
        <v>64</v>
      </c>
      <c r="T947" t="s">
        <v>62</v>
      </c>
      <c r="U947" t="s">
        <v>2222</v>
      </c>
      <c r="V947" t="s">
        <v>66</v>
      </c>
      <c r="W947" t="s">
        <v>62</v>
      </c>
      <c r="X947" t="s">
        <v>73</v>
      </c>
      <c r="Y947" t="s">
        <v>3192</v>
      </c>
      <c r="Z947" t="s">
        <v>3273</v>
      </c>
      <c r="AA947">
        <v>0</v>
      </c>
      <c r="AB947">
        <v>0</v>
      </c>
      <c r="AC947">
        <v>1</v>
      </c>
      <c r="AD947">
        <v>0</v>
      </c>
      <c r="AE947">
        <v>1</v>
      </c>
      <c r="AF947">
        <v>0</v>
      </c>
      <c r="AG947">
        <v>1</v>
      </c>
      <c r="AH947" t="s">
        <v>64</v>
      </c>
      <c r="AI947" t="s">
        <v>76</v>
      </c>
    </row>
    <row r="948" spans="1:35">
      <c r="A948" t="s">
        <v>2178</v>
      </c>
      <c r="B948" t="s">
        <v>2179</v>
      </c>
      <c r="C948" t="s">
        <v>51</v>
      </c>
      <c r="D948" t="s">
        <v>51</v>
      </c>
      <c r="E948" t="s">
        <v>2180</v>
      </c>
      <c r="F948" t="s">
        <v>2181</v>
      </c>
      <c r="G948">
        <v>8379368</v>
      </c>
      <c r="H948">
        <v>5</v>
      </c>
      <c r="I948" t="s">
        <v>2182</v>
      </c>
      <c r="J948" t="s">
        <v>2215</v>
      </c>
      <c r="K948" t="s">
        <v>2184</v>
      </c>
      <c r="L948" t="s">
        <v>2185</v>
      </c>
      <c r="M948" t="s">
        <v>2220</v>
      </c>
      <c r="N948" t="s">
        <v>3009</v>
      </c>
      <c r="O948" t="s">
        <v>61</v>
      </c>
      <c r="P948" t="s">
        <v>61</v>
      </c>
      <c r="Q948" t="s">
        <v>62</v>
      </c>
      <c r="R948" t="s">
        <v>4134</v>
      </c>
      <c r="S948" t="s">
        <v>64</v>
      </c>
      <c r="T948" t="s">
        <v>62</v>
      </c>
      <c r="U948" t="s">
        <v>2222</v>
      </c>
      <c r="V948" t="s">
        <v>66</v>
      </c>
      <c r="W948" t="s">
        <v>62</v>
      </c>
      <c r="X948" t="s">
        <v>73</v>
      </c>
      <c r="Y948" t="s">
        <v>3192</v>
      </c>
      <c r="Z948" t="s">
        <v>3273</v>
      </c>
      <c r="AA948">
        <v>0</v>
      </c>
      <c r="AB948">
        <v>0</v>
      </c>
      <c r="AC948">
        <v>1</v>
      </c>
      <c r="AD948">
        <v>0</v>
      </c>
      <c r="AE948">
        <v>1</v>
      </c>
      <c r="AF948">
        <v>0</v>
      </c>
      <c r="AG948">
        <v>1</v>
      </c>
      <c r="AH948" t="s">
        <v>64</v>
      </c>
      <c r="AI948" t="s">
        <v>4120</v>
      </c>
    </row>
    <row r="949" spans="1:35">
      <c r="A949" t="s">
        <v>2178</v>
      </c>
      <c r="B949" t="s">
        <v>2179</v>
      </c>
      <c r="C949" t="s">
        <v>51</v>
      </c>
      <c r="D949" t="s">
        <v>51</v>
      </c>
      <c r="E949" t="s">
        <v>2223</v>
      </c>
      <c r="F949" t="s">
        <v>3010</v>
      </c>
      <c r="G949" t="s">
        <v>2225</v>
      </c>
      <c r="H949">
        <v>1</v>
      </c>
      <c r="I949" t="s">
        <v>2183</v>
      </c>
      <c r="J949" t="s">
        <v>2183</v>
      </c>
      <c r="K949" t="s">
        <v>2226</v>
      </c>
      <c r="L949" t="s">
        <v>2227</v>
      </c>
      <c r="M949" t="s">
        <v>2190</v>
      </c>
      <c r="N949" t="s">
        <v>3013</v>
      </c>
      <c r="O949" t="s">
        <v>62</v>
      </c>
      <c r="P949" t="s">
        <v>61</v>
      </c>
      <c r="Q949" t="s">
        <v>62</v>
      </c>
      <c r="R949" t="s">
        <v>76</v>
      </c>
      <c r="S949" t="s">
        <v>77</v>
      </c>
      <c r="T949" t="s">
        <v>61</v>
      </c>
      <c r="U949" t="s">
        <v>2157</v>
      </c>
      <c r="V949" t="s">
        <v>72</v>
      </c>
      <c r="W949" t="s">
        <v>62</v>
      </c>
      <c r="X949" t="s">
        <v>73</v>
      </c>
      <c r="Y949" t="s">
        <v>3192</v>
      </c>
      <c r="Z949" t="s">
        <v>3296</v>
      </c>
      <c r="AA949">
        <v>1</v>
      </c>
      <c r="AB949">
        <v>0</v>
      </c>
      <c r="AC949">
        <v>0</v>
      </c>
      <c r="AD949">
        <v>0</v>
      </c>
      <c r="AE949">
        <v>1</v>
      </c>
      <c r="AF949">
        <v>0</v>
      </c>
      <c r="AG949">
        <v>0</v>
      </c>
      <c r="AH949" t="s">
        <v>77</v>
      </c>
      <c r="AI949" t="s">
        <v>76</v>
      </c>
    </row>
    <row r="950" spans="1:35">
      <c r="A950" t="s">
        <v>2178</v>
      </c>
      <c r="B950" t="s">
        <v>2179</v>
      </c>
      <c r="C950" t="s">
        <v>80</v>
      </c>
      <c r="D950" t="s">
        <v>80</v>
      </c>
      <c r="E950" t="s">
        <v>2231</v>
      </c>
      <c r="F950" t="s">
        <v>2232</v>
      </c>
      <c r="G950" t="s">
        <v>2233</v>
      </c>
      <c r="H950">
        <v>1</v>
      </c>
      <c r="I950" t="s">
        <v>3014</v>
      </c>
      <c r="J950" t="s">
        <v>3014</v>
      </c>
      <c r="K950" t="s">
        <v>2235</v>
      </c>
      <c r="L950" t="s">
        <v>2236</v>
      </c>
      <c r="M950" t="s">
        <v>2241</v>
      </c>
      <c r="N950" t="s">
        <v>3017</v>
      </c>
      <c r="O950" t="s">
        <v>62</v>
      </c>
      <c r="P950" t="s">
        <v>61</v>
      </c>
      <c r="Q950" t="s">
        <v>62</v>
      </c>
      <c r="R950" t="s">
        <v>76</v>
      </c>
      <c r="S950" t="s">
        <v>77</v>
      </c>
      <c r="T950" t="s">
        <v>61</v>
      </c>
      <c r="U950" t="s">
        <v>2157</v>
      </c>
      <c r="V950" t="s">
        <v>72</v>
      </c>
      <c r="W950" t="s">
        <v>62</v>
      </c>
      <c r="X950" t="s">
        <v>73</v>
      </c>
      <c r="Y950" t="s">
        <v>3192</v>
      </c>
      <c r="Z950" t="s">
        <v>3641</v>
      </c>
      <c r="AA950">
        <v>1</v>
      </c>
      <c r="AB950">
        <v>0</v>
      </c>
      <c r="AC950">
        <v>0</v>
      </c>
      <c r="AD950">
        <v>0</v>
      </c>
      <c r="AE950">
        <v>1</v>
      </c>
      <c r="AF950">
        <v>0</v>
      </c>
      <c r="AG950">
        <v>0</v>
      </c>
      <c r="AH950" t="s">
        <v>77</v>
      </c>
      <c r="AI950" t="s">
        <v>76</v>
      </c>
    </row>
    <row r="951" spans="1:35">
      <c r="A951" t="s">
        <v>2178</v>
      </c>
      <c r="B951" t="s">
        <v>2179</v>
      </c>
      <c r="C951" t="s">
        <v>80</v>
      </c>
      <c r="D951" t="s">
        <v>80</v>
      </c>
      <c r="E951" t="s">
        <v>2243</v>
      </c>
      <c r="F951" t="s">
        <v>2244</v>
      </c>
      <c r="G951" t="s">
        <v>2245</v>
      </c>
      <c r="H951">
        <v>2</v>
      </c>
      <c r="I951" t="s">
        <v>2246</v>
      </c>
      <c r="J951" t="s">
        <v>2247</v>
      </c>
      <c r="K951" t="s">
        <v>3019</v>
      </c>
      <c r="L951" t="s">
        <v>2249</v>
      </c>
      <c r="M951" t="s">
        <v>2254</v>
      </c>
      <c r="N951" t="s">
        <v>3022</v>
      </c>
      <c r="O951" t="s">
        <v>62</v>
      </c>
      <c r="P951" t="s">
        <v>61</v>
      </c>
      <c r="Q951" t="s">
        <v>62</v>
      </c>
      <c r="R951" t="s">
        <v>76</v>
      </c>
      <c r="S951" t="s">
        <v>77</v>
      </c>
      <c r="T951" t="s">
        <v>61</v>
      </c>
      <c r="U951" t="s">
        <v>2157</v>
      </c>
      <c r="V951" t="s">
        <v>72</v>
      </c>
      <c r="W951" t="s">
        <v>62</v>
      </c>
      <c r="X951" t="s">
        <v>73</v>
      </c>
      <c r="Y951" t="s">
        <v>3192</v>
      </c>
      <c r="Z951" t="s">
        <v>3392</v>
      </c>
      <c r="AA951">
        <v>1</v>
      </c>
      <c r="AB951">
        <v>0</v>
      </c>
      <c r="AC951">
        <v>0</v>
      </c>
      <c r="AD951">
        <v>0</v>
      </c>
      <c r="AE951">
        <v>1</v>
      </c>
      <c r="AF951">
        <v>0</v>
      </c>
      <c r="AG951">
        <v>0</v>
      </c>
      <c r="AH951" t="s">
        <v>77</v>
      </c>
      <c r="AI951" t="s">
        <v>76</v>
      </c>
    </row>
    <row r="952" spans="1:35">
      <c r="A952" t="s">
        <v>2178</v>
      </c>
      <c r="B952" t="s">
        <v>2179</v>
      </c>
      <c r="C952" t="s">
        <v>80</v>
      </c>
      <c r="D952" t="s">
        <v>80</v>
      </c>
      <c r="E952" t="s">
        <v>2243</v>
      </c>
      <c r="F952" t="s">
        <v>2244</v>
      </c>
      <c r="G952" t="s">
        <v>2245</v>
      </c>
      <c r="H952">
        <v>2</v>
      </c>
      <c r="I952" t="s">
        <v>2246</v>
      </c>
      <c r="J952" t="s">
        <v>2256</v>
      </c>
      <c r="K952" t="s">
        <v>3019</v>
      </c>
      <c r="L952" t="s">
        <v>2249</v>
      </c>
      <c r="M952" t="s">
        <v>235</v>
      </c>
      <c r="N952" t="s">
        <v>3025</v>
      </c>
      <c r="O952" t="s">
        <v>62</v>
      </c>
      <c r="P952" t="s">
        <v>61</v>
      </c>
      <c r="Q952" t="s">
        <v>62</v>
      </c>
      <c r="R952" t="s">
        <v>76</v>
      </c>
      <c r="S952" t="s">
        <v>77</v>
      </c>
      <c r="T952" t="s">
        <v>61</v>
      </c>
      <c r="U952" t="s">
        <v>2157</v>
      </c>
      <c r="V952" t="s">
        <v>72</v>
      </c>
      <c r="W952" t="s">
        <v>62</v>
      </c>
      <c r="X952" t="s">
        <v>73</v>
      </c>
      <c r="Y952" t="s">
        <v>3192</v>
      </c>
      <c r="Z952" t="s">
        <v>3393</v>
      </c>
      <c r="AA952">
        <v>1</v>
      </c>
      <c r="AB952">
        <v>0</v>
      </c>
      <c r="AC952">
        <v>0</v>
      </c>
      <c r="AD952">
        <v>0</v>
      </c>
      <c r="AE952">
        <v>1</v>
      </c>
      <c r="AF952">
        <v>0</v>
      </c>
      <c r="AG952">
        <v>0</v>
      </c>
      <c r="AH952" t="s">
        <v>77</v>
      </c>
      <c r="AI952" t="s">
        <v>76</v>
      </c>
    </row>
    <row r="953" spans="1:35">
      <c r="A953" t="s">
        <v>2178</v>
      </c>
      <c r="B953" t="s">
        <v>2179</v>
      </c>
      <c r="C953" t="s">
        <v>114</v>
      </c>
      <c r="D953" t="s">
        <v>2694</v>
      </c>
      <c r="E953" t="s">
        <v>2260</v>
      </c>
      <c r="F953" t="s">
        <v>3026</v>
      </c>
      <c r="G953" t="s">
        <v>2262</v>
      </c>
      <c r="H953">
        <v>1</v>
      </c>
      <c r="I953" t="s">
        <v>2263</v>
      </c>
      <c r="J953" t="s">
        <v>2263</v>
      </c>
      <c r="K953" t="s">
        <v>2264</v>
      </c>
      <c r="L953" t="s">
        <v>2265</v>
      </c>
      <c r="M953" t="s">
        <v>2270</v>
      </c>
      <c r="N953" t="s">
        <v>3029</v>
      </c>
      <c r="O953" t="s">
        <v>62</v>
      </c>
      <c r="P953" t="s">
        <v>61</v>
      </c>
      <c r="Q953" t="s">
        <v>62</v>
      </c>
      <c r="R953" t="s">
        <v>76</v>
      </c>
      <c r="S953" t="s">
        <v>77</v>
      </c>
      <c r="T953" t="s">
        <v>61</v>
      </c>
      <c r="U953" t="s">
        <v>2157</v>
      </c>
      <c r="V953" t="s">
        <v>72</v>
      </c>
      <c r="W953" t="s">
        <v>62</v>
      </c>
      <c r="X953" t="s">
        <v>73</v>
      </c>
      <c r="Y953" t="s">
        <v>3192</v>
      </c>
      <c r="Z953" t="s">
        <v>3274</v>
      </c>
      <c r="AA953">
        <v>1</v>
      </c>
      <c r="AB953">
        <v>0</v>
      </c>
      <c r="AC953">
        <v>0</v>
      </c>
      <c r="AD953">
        <v>0</v>
      </c>
      <c r="AE953">
        <v>1</v>
      </c>
      <c r="AF953">
        <v>0</v>
      </c>
      <c r="AG953">
        <v>0</v>
      </c>
      <c r="AH953" t="s">
        <v>77</v>
      </c>
      <c r="AI953" t="s">
        <v>76</v>
      </c>
    </row>
    <row r="954" spans="1:35">
      <c r="A954" t="s">
        <v>2178</v>
      </c>
      <c r="B954" t="s">
        <v>2179</v>
      </c>
      <c r="C954" t="s">
        <v>149</v>
      </c>
      <c r="D954" t="s">
        <v>2704</v>
      </c>
      <c r="E954" t="s">
        <v>2272</v>
      </c>
      <c r="F954" t="s">
        <v>2273</v>
      </c>
      <c r="G954" t="s">
        <v>2274</v>
      </c>
      <c r="H954">
        <v>1</v>
      </c>
      <c r="I954" t="s">
        <v>2202</v>
      </c>
      <c r="J954" t="s">
        <v>2202</v>
      </c>
      <c r="K954" t="s">
        <v>2275</v>
      </c>
      <c r="L954" t="s">
        <v>2276</v>
      </c>
      <c r="M954" t="s">
        <v>597</v>
      </c>
      <c r="N954" t="s">
        <v>3032</v>
      </c>
      <c r="O954" t="s">
        <v>62</v>
      </c>
      <c r="P954" t="s">
        <v>61</v>
      </c>
      <c r="Q954" t="s">
        <v>62</v>
      </c>
      <c r="R954" t="s">
        <v>76</v>
      </c>
      <c r="S954" t="s">
        <v>77</v>
      </c>
      <c r="T954" t="s">
        <v>61</v>
      </c>
      <c r="U954" t="s">
        <v>2280</v>
      </c>
      <c r="V954" t="s">
        <v>72</v>
      </c>
      <c r="W954" t="s">
        <v>62</v>
      </c>
      <c r="X954" t="s">
        <v>73</v>
      </c>
      <c r="Y954" t="s">
        <v>3192</v>
      </c>
      <c r="Z954" t="s">
        <v>3431</v>
      </c>
      <c r="AA954">
        <v>1</v>
      </c>
      <c r="AB954">
        <v>0</v>
      </c>
      <c r="AC954">
        <v>0</v>
      </c>
      <c r="AD954">
        <v>0</v>
      </c>
      <c r="AE954">
        <v>1</v>
      </c>
      <c r="AF954">
        <v>0</v>
      </c>
      <c r="AG954">
        <v>0</v>
      </c>
      <c r="AH954" t="s">
        <v>77</v>
      </c>
      <c r="AI954" t="s">
        <v>76</v>
      </c>
    </row>
    <row r="955" spans="1:35">
      <c r="A955" t="s">
        <v>2282</v>
      </c>
      <c r="B955" t="s">
        <v>2283</v>
      </c>
      <c r="C955" t="s">
        <v>80</v>
      </c>
      <c r="D955" t="s">
        <v>80</v>
      </c>
      <c r="E955" t="s">
        <v>2284</v>
      </c>
      <c r="F955" t="s">
        <v>2285</v>
      </c>
      <c r="G955" t="s">
        <v>2286</v>
      </c>
      <c r="H955">
        <v>1</v>
      </c>
      <c r="I955" t="s">
        <v>2287</v>
      </c>
      <c r="J955" t="s">
        <v>2287</v>
      </c>
      <c r="K955" t="s">
        <v>2288</v>
      </c>
      <c r="L955" t="s">
        <v>2289</v>
      </c>
      <c r="M955" t="s">
        <v>2294</v>
      </c>
      <c r="N955" t="s">
        <v>3035</v>
      </c>
      <c r="O955" t="s">
        <v>62</v>
      </c>
      <c r="P955" t="s">
        <v>61</v>
      </c>
      <c r="Q955" t="s">
        <v>62</v>
      </c>
      <c r="R955" t="s">
        <v>76</v>
      </c>
      <c r="S955" t="s">
        <v>77</v>
      </c>
      <c r="T955" t="s">
        <v>61</v>
      </c>
      <c r="U955" t="s">
        <v>2157</v>
      </c>
      <c r="V955" t="s">
        <v>72</v>
      </c>
      <c r="W955" t="s">
        <v>62</v>
      </c>
      <c r="X955" t="s">
        <v>73</v>
      </c>
      <c r="Y955" t="s">
        <v>3192</v>
      </c>
      <c r="Z955" t="s">
        <v>3620</v>
      </c>
      <c r="AA955">
        <v>1</v>
      </c>
      <c r="AB955">
        <v>0</v>
      </c>
      <c r="AC955">
        <v>0</v>
      </c>
      <c r="AD955">
        <v>0</v>
      </c>
      <c r="AE955">
        <v>1</v>
      </c>
      <c r="AF955">
        <v>0</v>
      </c>
      <c r="AG955">
        <v>0</v>
      </c>
      <c r="AH955" t="s">
        <v>77</v>
      </c>
      <c r="AI955" t="s">
        <v>76</v>
      </c>
    </row>
    <row r="956" spans="1:35">
      <c r="A956" t="s">
        <v>2282</v>
      </c>
      <c r="B956" t="s">
        <v>2283</v>
      </c>
      <c r="C956" t="s">
        <v>149</v>
      </c>
      <c r="D956" t="s">
        <v>2704</v>
      </c>
      <c r="E956" t="s">
        <v>2296</v>
      </c>
      <c r="F956" t="s">
        <v>2297</v>
      </c>
      <c r="G956" t="s">
        <v>2298</v>
      </c>
      <c r="H956">
        <v>1</v>
      </c>
      <c r="I956" t="s">
        <v>2299</v>
      </c>
      <c r="J956" t="s">
        <v>2299</v>
      </c>
      <c r="K956" t="s">
        <v>2300</v>
      </c>
      <c r="L956" t="s">
        <v>2301</v>
      </c>
      <c r="M956" t="s">
        <v>2306</v>
      </c>
      <c r="N956" t="s">
        <v>3038</v>
      </c>
      <c r="O956" t="s">
        <v>62</v>
      </c>
      <c r="P956" t="s">
        <v>61</v>
      </c>
      <c r="Q956" t="s">
        <v>62</v>
      </c>
      <c r="R956" t="s">
        <v>76</v>
      </c>
      <c r="S956" t="s">
        <v>77</v>
      </c>
      <c r="T956" t="s">
        <v>61</v>
      </c>
      <c r="U956" t="s">
        <v>2157</v>
      </c>
      <c r="V956" t="s">
        <v>72</v>
      </c>
      <c r="W956" t="s">
        <v>62</v>
      </c>
      <c r="X956" t="s">
        <v>73</v>
      </c>
      <c r="Y956" t="s">
        <v>3192</v>
      </c>
      <c r="Z956" t="s">
        <v>3691</v>
      </c>
      <c r="AA956">
        <v>1</v>
      </c>
      <c r="AB956">
        <v>0</v>
      </c>
      <c r="AC956">
        <v>0</v>
      </c>
      <c r="AD956">
        <v>0</v>
      </c>
      <c r="AE956">
        <v>1</v>
      </c>
      <c r="AF956">
        <v>0</v>
      </c>
      <c r="AG956">
        <v>0</v>
      </c>
      <c r="AH956" t="s">
        <v>77</v>
      </c>
      <c r="AI956" t="s">
        <v>76</v>
      </c>
    </row>
    <row r="957" spans="1:35">
      <c r="A957" t="s">
        <v>2282</v>
      </c>
      <c r="B957" t="s">
        <v>2283</v>
      </c>
      <c r="C957" t="s">
        <v>149</v>
      </c>
      <c r="D957" t="s">
        <v>2704</v>
      </c>
      <c r="E957" t="s">
        <v>2308</v>
      </c>
      <c r="F957" t="s">
        <v>2309</v>
      </c>
      <c r="G957" t="s">
        <v>2310</v>
      </c>
      <c r="H957">
        <v>6</v>
      </c>
      <c r="I957" t="s">
        <v>2311</v>
      </c>
      <c r="J957" t="s">
        <v>2312</v>
      </c>
      <c r="K957" t="s">
        <v>3040</v>
      </c>
      <c r="L957" t="s">
        <v>2314</v>
      </c>
      <c r="M957" t="s">
        <v>2321</v>
      </c>
      <c r="N957" t="s">
        <v>3045</v>
      </c>
      <c r="O957" t="s">
        <v>62</v>
      </c>
      <c r="P957" t="s">
        <v>61</v>
      </c>
      <c r="Q957" t="s">
        <v>62</v>
      </c>
      <c r="R957" t="s">
        <v>76</v>
      </c>
      <c r="S957" t="s">
        <v>77</v>
      </c>
      <c r="T957" t="s">
        <v>61</v>
      </c>
      <c r="U957" t="s">
        <v>2323</v>
      </c>
      <c r="V957" t="s">
        <v>72</v>
      </c>
      <c r="W957" t="s">
        <v>62</v>
      </c>
      <c r="X957" t="s">
        <v>73</v>
      </c>
      <c r="Y957" t="s">
        <v>3192</v>
      </c>
      <c r="Z957" t="s">
        <v>3278</v>
      </c>
      <c r="AA957">
        <v>1</v>
      </c>
      <c r="AB957">
        <v>0</v>
      </c>
      <c r="AC957">
        <v>0</v>
      </c>
      <c r="AD957">
        <v>0</v>
      </c>
      <c r="AE957">
        <v>1</v>
      </c>
      <c r="AF957">
        <v>0</v>
      </c>
      <c r="AG957">
        <v>0</v>
      </c>
      <c r="AH957" t="s">
        <v>77</v>
      </c>
      <c r="AI957" t="s">
        <v>76</v>
      </c>
    </row>
    <row r="958" spans="1:35">
      <c r="A958" t="s">
        <v>2282</v>
      </c>
      <c r="B958" t="s">
        <v>2283</v>
      </c>
      <c r="C958" t="s">
        <v>149</v>
      </c>
      <c r="D958" t="s">
        <v>2704</v>
      </c>
      <c r="E958" t="s">
        <v>2308</v>
      </c>
      <c r="F958" t="s">
        <v>2309</v>
      </c>
      <c r="G958" t="s">
        <v>2310</v>
      </c>
      <c r="H958">
        <v>6</v>
      </c>
      <c r="I958" t="s">
        <v>2311</v>
      </c>
      <c r="J958" t="s">
        <v>2324</v>
      </c>
      <c r="K958" t="s">
        <v>3040</v>
      </c>
      <c r="L958" t="s">
        <v>2314</v>
      </c>
      <c r="M958" t="s">
        <v>2331</v>
      </c>
      <c r="N958" t="s">
        <v>3050</v>
      </c>
      <c r="O958" t="s">
        <v>62</v>
      </c>
      <c r="P958" t="s">
        <v>61</v>
      </c>
      <c r="Q958" t="s">
        <v>62</v>
      </c>
      <c r="R958" t="s">
        <v>76</v>
      </c>
      <c r="S958" t="s">
        <v>125</v>
      </c>
      <c r="T958" t="s">
        <v>61</v>
      </c>
      <c r="U958" t="s">
        <v>2327</v>
      </c>
      <c r="V958" t="s">
        <v>72</v>
      </c>
      <c r="W958" t="s">
        <v>62</v>
      </c>
      <c r="X958" t="s">
        <v>73</v>
      </c>
      <c r="Y958" t="s">
        <v>3192</v>
      </c>
      <c r="Z958" t="s">
        <v>3279</v>
      </c>
      <c r="AA958">
        <v>1</v>
      </c>
      <c r="AB958">
        <v>0</v>
      </c>
      <c r="AC958">
        <v>0</v>
      </c>
      <c r="AD958">
        <v>0</v>
      </c>
      <c r="AE958">
        <v>1</v>
      </c>
      <c r="AF958">
        <v>0</v>
      </c>
      <c r="AG958">
        <v>1</v>
      </c>
      <c r="AH958" t="s">
        <v>125</v>
      </c>
      <c r="AI958" t="s">
        <v>76</v>
      </c>
    </row>
    <row r="959" spans="1:35">
      <c r="A959" t="s">
        <v>2282</v>
      </c>
      <c r="B959" t="s">
        <v>2283</v>
      </c>
      <c r="C959" t="s">
        <v>149</v>
      </c>
      <c r="D959" t="s">
        <v>2704</v>
      </c>
      <c r="E959" t="s">
        <v>2308</v>
      </c>
      <c r="F959" t="s">
        <v>2309</v>
      </c>
      <c r="G959" t="s">
        <v>2310</v>
      </c>
      <c r="H959">
        <v>6</v>
      </c>
      <c r="I959" t="s">
        <v>2311</v>
      </c>
      <c r="J959" t="s">
        <v>2324</v>
      </c>
      <c r="K959" t="s">
        <v>3040</v>
      </c>
      <c r="L959" t="s">
        <v>2314</v>
      </c>
      <c r="M959" t="s">
        <v>2331</v>
      </c>
      <c r="N959" t="s">
        <v>3050</v>
      </c>
      <c r="O959" t="s">
        <v>62</v>
      </c>
      <c r="P959" t="s">
        <v>61</v>
      </c>
      <c r="Q959" t="s">
        <v>62</v>
      </c>
      <c r="R959" t="s">
        <v>4137</v>
      </c>
      <c r="S959" t="s">
        <v>125</v>
      </c>
      <c r="T959" t="s">
        <v>61</v>
      </c>
      <c r="U959" t="s">
        <v>2327</v>
      </c>
      <c r="V959" t="s">
        <v>72</v>
      </c>
      <c r="W959" t="s">
        <v>62</v>
      </c>
      <c r="X959" t="s">
        <v>73</v>
      </c>
      <c r="Y959" t="s">
        <v>3192</v>
      </c>
      <c r="Z959" t="s">
        <v>3279</v>
      </c>
      <c r="AA959">
        <v>1</v>
      </c>
      <c r="AB959">
        <v>0</v>
      </c>
      <c r="AC959">
        <v>0</v>
      </c>
      <c r="AD959">
        <v>0</v>
      </c>
      <c r="AE959">
        <v>1</v>
      </c>
      <c r="AF959">
        <v>0</v>
      </c>
      <c r="AG959">
        <v>1</v>
      </c>
      <c r="AH959" t="s">
        <v>125</v>
      </c>
      <c r="AI959" t="s">
        <v>4022</v>
      </c>
    </row>
    <row r="960" spans="1:35">
      <c r="A960" t="s">
        <v>2282</v>
      </c>
      <c r="B960" t="s">
        <v>2283</v>
      </c>
      <c r="C960" t="s">
        <v>149</v>
      </c>
      <c r="D960" t="s">
        <v>2704</v>
      </c>
      <c r="E960" t="s">
        <v>2308</v>
      </c>
      <c r="F960" t="s">
        <v>2309</v>
      </c>
      <c r="G960" t="s">
        <v>2310</v>
      </c>
      <c r="H960">
        <v>6</v>
      </c>
      <c r="I960" t="s">
        <v>2311</v>
      </c>
      <c r="J960" t="s">
        <v>2333</v>
      </c>
      <c r="K960" t="s">
        <v>3040</v>
      </c>
      <c r="L960" t="s">
        <v>2314</v>
      </c>
      <c r="M960" t="s">
        <v>2339</v>
      </c>
      <c r="N960" t="s">
        <v>3056</v>
      </c>
      <c r="O960" t="s">
        <v>62</v>
      </c>
      <c r="P960" t="s">
        <v>61</v>
      </c>
      <c r="Q960" t="s">
        <v>62</v>
      </c>
      <c r="R960" t="s">
        <v>76</v>
      </c>
      <c r="S960" t="s">
        <v>77</v>
      </c>
      <c r="T960" t="s">
        <v>61</v>
      </c>
      <c r="U960" t="s">
        <v>2341</v>
      </c>
      <c r="V960" t="s">
        <v>72</v>
      </c>
      <c r="W960" t="s">
        <v>62</v>
      </c>
      <c r="X960" t="s">
        <v>73</v>
      </c>
      <c r="Y960" t="s">
        <v>3192</v>
      </c>
      <c r="Z960" t="s">
        <v>3281</v>
      </c>
      <c r="AA960">
        <v>1</v>
      </c>
      <c r="AB960">
        <v>0</v>
      </c>
      <c r="AC960">
        <v>0</v>
      </c>
      <c r="AD960">
        <v>0</v>
      </c>
      <c r="AE960">
        <v>1</v>
      </c>
      <c r="AF960">
        <v>0</v>
      </c>
      <c r="AG960">
        <v>0</v>
      </c>
      <c r="AH960" t="s">
        <v>77</v>
      </c>
      <c r="AI960" t="s">
        <v>76</v>
      </c>
    </row>
    <row r="961" spans="1:35">
      <c r="A961" t="s">
        <v>2282</v>
      </c>
      <c r="B961" t="s">
        <v>2283</v>
      </c>
      <c r="C961" t="s">
        <v>149</v>
      </c>
      <c r="D961" t="s">
        <v>2704</v>
      </c>
      <c r="E961" t="s">
        <v>2308</v>
      </c>
      <c r="F961" t="s">
        <v>2309</v>
      </c>
      <c r="G961" t="s">
        <v>2310</v>
      </c>
      <c r="H961">
        <v>6</v>
      </c>
      <c r="I961" t="s">
        <v>2311</v>
      </c>
      <c r="J961" t="s">
        <v>2342</v>
      </c>
      <c r="K961" t="s">
        <v>3040</v>
      </c>
      <c r="L961" t="s">
        <v>2314</v>
      </c>
      <c r="M961" t="s">
        <v>2348</v>
      </c>
      <c r="N961" t="s">
        <v>3061</v>
      </c>
      <c r="O961" t="s">
        <v>62</v>
      </c>
      <c r="P961" t="s">
        <v>61</v>
      </c>
      <c r="Q961" t="s">
        <v>62</v>
      </c>
      <c r="R961" t="s">
        <v>76</v>
      </c>
      <c r="S961" t="s">
        <v>77</v>
      </c>
      <c r="T961" t="s">
        <v>61</v>
      </c>
      <c r="U961" t="s">
        <v>2157</v>
      </c>
      <c r="V961" t="s">
        <v>72</v>
      </c>
      <c r="W961" t="s">
        <v>62</v>
      </c>
      <c r="X961" t="s">
        <v>73</v>
      </c>
      <c r="Y961" t="s">
        <v>3192</v>
      </c>
      <c r="Z961" t="s">
        <v>3282</v>
      </c>
      <c r="AA961">
        <v>1</v>
      </c>
      <c r="AB961">
        <v>0</v>
      </c>
      <c r="AC961">
        <v>0</v>
      </c>
      <c r="AD961">
        <v>0</v>
      </c>
      <c r="AE961">
        <v>1</v>
      </c>
      <c r="AF961">
        <v>0</v>
      </c>
      <c r="AG961">
        <v>0</v>
      </c>
      <c r="AH961" t="s">
        <v>77</v>
      </c>
      <c r="AI961" t="s">
        <v>76</v>
      </c>
    </row>
    <row r="962" spans="1:35">
      <c r="A962" t="s">
        <v>2282</v>
      </c>
      <c r="B962" t="s">
        <v>2283</v>
      </c>
      <c r="C962" t="s">
        <v>149</v>
      </c>
      <c r="D962" t="s">
        <v>2704</v>
      </c>
      <c r="E962" t="s">
        <v>2308</v>
      </c>
      <c r="F962" t="s">
        <v>2309</v>
      </c>
      <c r="G962" t="s">
        <v>2310</v>
      </c>
      <c r="H962">
        <v>6</v>
      </c>
      <c r="I962" t="s">
        <v>2311</v>
      </c>
      <c r="J962" t="s">
        <v>2312</v>
      </c>
      <c r="K962" t="s">
        <v>3040</v>
      </c>
      <c r="L962" t="s">
        <v>2314</v>
      </c>
      <c r="M962" t="s">
        <v>2355</v>
      </c>
      <c r="N962" t="s">
        <v>3065</v>
      </c>
      <c r="O962" t="s">
        <v>62</v>
      </c>
      <c r="P962" t="s">
        <v>61</v>
      </c>
      <c r="Q962" t="s">
        <v>62</v>
      </c>
      <c r="R962" t="s">
        <v>76</v>
      </c>
      <c r="S962" t="s">
        <v>77</v>
      </c>
      <c r="T962" t="s">
        <v>61</v>
      </c>
      <c r="U962" t="s">
        <v>2157</v>
      </c>
      <c r="V962" t="s">
        <v>72</v>
      </c>
      <c r="W962" t="s">
        <v>62</v>
      </c>
      <c r="X962" t="s">
        <v>73</v>
      </c>
      <c r="Y962" t="s">
        <v>3192</v>
      </c>
      <c r="Z962" t="s">
        <v>3283</v>
      </c>
      <c r="AA962">
        <v>1</v>
      </c>
      <c r="AB962">
        <v>0</v>
      </c>
      <c r="AC962">
        <v>0</v>
      </c>
      <c r="AD962">
        <v>0</v>
      </c>
      <c r="AE962">
        <v>1</v>
      </c>
      <c r="AF962">
        <v>0</v>
      </c>
      <c r="AG962">
        <v>0</v>
      </c>
      <c r="AH962" t="s">
        <v>77</v>
      </c>
      <c r="AI962" t="s">
        <v>76</v>
      </c>
    </row>
    <row r="963" spans="1:35">
      <c r="A963" t="s">
        <v>2282</v>
      </c>
      <c r="B963" t="s">
        <v>2283</v>
      </c>
      <c r="C963" t="s">
        <v>149</v>
      </c>
      <c r="D963" t="s">
        <v>2704</v>
      </c>
      <c r="E963" t="s">
        <v>2308</v>
      </c>
      <c r="F963" t="s">
        <v>2309</v>
      </c>
      <c r="G963" t="s">
        <v>2310</v>
      </c>
      <c r="H963">
        <v>6</v>
      </c>
      <c r="I963" t="s">
        <v>2311</v>
      </c>
      <c r="J963" t="s">
        <v>2357</v>
      </c>
      <c r="K963" t="s">
        <v>3040</v>
      </c>
      <c r="L963" t="s">
        <v>2314</v>
      </c>
      <c r="M963" t="s">
        <v>2364</v>
      </c>
      <c r="N963" t="s">
        <v>3069</v>
      </c>
      <c r="O963" t="s">
        <v>62</v>
      </c>
      <c r="P963" t="s">
        <v>61</v>
      </c>
      <c r="Q963" t="s">
        <v>62</v>
      </c>
      <c r="R963" t="s">
        <v>76</v>
      </c>
      <c r="S963" t="s">
        <v>77</v>
      </c>
      <c r="T963" t="s">
        <v>61</v>
      </c>
      <c r="U963" t="s">
        <v>2363</v>
      </c>
      <c r="V963" t="s">
        <v>72</v>
      </c>
      <c r="W963" t="s">
        <v>62</v>
      </c>
      <c r="X963" t="s">
        <v>73</v>
      </c>
      <c r="Y963" t="s">
        <v>3192</v>
      </c>
      <c r="Z963" t="s">
        <v>3284</v>
      </c>
      <c r="AA963">
        <v>1</v>
      </c>
      <c r="AB963">
        <v>0</v>
      </c>
      <c r="AC963">
        <v>0</v>
      </c>
      <c r="AD963">
        <v>0</v>
      </c>
      <c r="AE963">
        <v>1</v>
      </c>
      <c r="AF963">
        <v>0</v>
      </c>
      <c r="AG963">
        <v>0</v>
      </c>
      <c r="AH963" t="s">
        <v>77</v>
      </c>
      <c r="AI963" t="s">
        <v>76</v>
      </c>
    </row>
    <row r="964" spans="1:35">
      <c r="A964" t="s">
        <v>2282</v>
      </c>
      <c r="B964" t="s">
        <v>2283</v>
      </c>
      <c r="C964" t="s">
        <v>180</v>
      </c>
      <c r="D964" t="s">
        <v>2709</v>
      </c>
      <c r="E964" t="s">
        <v>2366</v>
      </c>
      <c r="F964" t="s">
        <v>2367</v>
      </c>
      <c r="G964" t="s">
        <v>2368</v>
      </c>
      <c r="H964">
        <v>1</v>
      </c>
      <c r="I964" t="s">
        <v>2357</v>
      </c>
      <c r="J964" t="s">
        <v>2357</v>
      </c>
      <c r="K964" t="s">
        <v>3071</v>
      </c>
      <c r="L964" t="s">
        <v>2370</v>
      </c>
      <c r="M964" t="s">
        <v>2364</v>
      </c>
      <c r="N964" t="s">
        <v>3074</v>
      </c>
      <c r="O964" t="s">
        <v>62</v>
      </c>
      <c r="P964" t="s">
        <v>61</v>
      </c>
      <c r="Q964" t="s">
        <v>62</v>
      </c>
      <c r="R964" t="s">
        <v>76</v>
      </c>
      <c r="S964" t="s">
        <v>77</v>
      </c>
      <c r="T964" t="s">
        <v>61</v>
      </c>
      <c r="U964" t="s">
        <v>2157</v>
      </c>
      <c r="V964" t="s">
        <v>72</v>
      </c>
      <c r="W964" t="s">
        <v>62</v>
      </c>
      <c r="X964" t="s">
        <v>73</v>
      </c>
      <c r="Y964" t="s">
        <v>3192</v>
      </c>
      <c r="Z964" t="s">
        <v>3888</v>
      </c>
      <c r="AA964">
        <v>1</v>
      </c>
      <c r="AB964">
        <v>0</v>
      </c>
      <c r="AC964">
        <v>0</v>
      </c>
      <c r="AD964">
        <v>0</v>
      </c>
      <c r="AE964">
        <v>1</v>
      </c>
      <c r="AF964">
        <v>0</v>
      </c>
      <c r="AG964">
        <v>0</v>
      </c>
      <c r="AH964" t="s">
        <v>77</v>
      </c>
      <c r="AI964" t="s">
        <v>76</v>
      </c>
    </row>
    <row r="965" spans="1:35">
      <c r="A965" t="s">
        <v>2375</v>
      </c>
      <c r="B965" t="s">
        <v>2376</v>
      </c>
      <c r="C965" t="s">
        <v>51</v>
      </c>
      <c r="D965" t="s">
        <v>51</v>
      </c>
      <c r="E965" t="s">
        <v>2377</v>
      </c>
      <c r="F965" t="s">
        <v>2378</v>
      </c>
      <c r="G965" t="s">
        <v>2379</v>
      </c>
      <c r="H965">
        <v>2</v>
      </c>
      <c r="I965" t="s">
        <v>2380</v>
      </c>
      <c r="J965" t="s">
        <v>2381</v>
      </c>
      <c r="K965" t="s">
        <v>2382</v>
      </c>
      <c r="L965" t="s">
        <v>2383</v>
      </c>
      <c r="M965" t="s">
        <v>2388</v>
      </c>
      <c r="N965" t="s">
        <v>3078</v>
      </c>
      <c r="O965" t="s">
        <v>62</v>
      </c>
      <c r="P965" t="s">
        <v>61</v>
      </c>
      <c r="Q965" t="s">
        <v>62</v>
      </c>
      <c r="R965" t="s">
        <v>2688</v>
      </c>
      <c r="S965" t="s">
        <v>64</v>
      </c>
      <c r="T965" t="s">
        <v>61</v>
      </c>
      <c r="U965" t="s">
        <v>2391</v>
      </c>
      <c r="V965" t="s">
        <v>72</v>
      </c>
      <c r="W965" t="s">
        <v>62</v>
      </c>
      <c r="X965" t="s">
        <v>73</v>
      </c>
      <c r="Y965" t="s">
        <v>3192</v>
      </c>
      <c r="Z965" t="s">
        <v>3484</v>
      </c>
      <c r="AA965">
        <v>1</v>
      </c>
      <c r="AB965">
        <v>0</v>
      </c>
      <c r="AC965">
        <v>0</v>
      </c>
      <c r="AD965">
        <v>0</v>
      </c>
      <c r="AE965">
        <v>1</v>
      </c>
      <c r="AF965">
        <v>0</v>
      </c>
      <c r="AG965">
        <v>1</v>
      </c>
      <c r="AH965" t="s">
        <v>64</v>
      </c>
      <c r="AI965" t="s">
        <v>2688</v>
      </c>
    </row>
    <row r="966" spans="1:35">
      <c r="A966" t="s">
        <v>2375</v>
      </c>
      <c r="B966" t="s">
        <v>2376</v>
      </c>
      <c r="C966" t="s">
        <v>51</v>
      </c>
      <c r="D966" t="s">
        <v>51</v>
      </c>
      <c r="E966" t="s">
        <v>2377</v>
      </c>
      <c r="F966" t="s">
        <v>2378</v>
      </c>
      <c r="G966" t="s">
        <v>2379</v>
      </c>
      <c r="H966">
        <v>2</v>
      </c>
      <c r="I966" t="s">
        <v>2380</v>
      </c>
      <c r="J966" t="s">
        <v>2381</v>
      </c>
      <c r="K966" t="s">
        <v>2382</v>
      </c>
      <c r="L966" t="s">
        <v>2383</v>
      </c>
      <c r="M966" t="s">
        <v>2388</v>
      </c>
      <c r="N966" t="s">
        <v>3078</v>
      </c>
      <c r="O966" t="s">
        <v>62</v>
      </c>
      <c r="P966" t="s">
        <v>61</v>
      </c>
      <c r="Q966" t="s">
        <v>62</v>
      </c>
      <c r="R966" t="s">
        <v>4133</v>
      </c>
      <c r="S966" t="s">
        <v>64</v>
      </c>
      <c r="T966" t="s">
        <v>61</v>
      </c>
      <c r="U966" t="s">
        <v>2391</v>
      </c>
      <c r="V966" t="s">
        <v>72</v>
      </c>
      <c r="W966" t="s">
        <v>62</v>
      </c>
      <c r="X966" t="s">
        <v>73</v>
      </c>
      <c r="Y966" t="s">
        <v>3192</v>
      </c>
      <c r="Z966" t="s">
        <v>3484</v>
      </c>
      <c r="AA966">
        <v>1</v>
      </c>
      <c r="AB966">
        <v>0</v>
      </c>
      <c r="AC966">
        <v>0</v>
      </c>
      <c r="AD966">
        <v>0</v>
      </c>
      <c r="AE966">
        <v>1</v>
      </c>
      <c r="AF966">
        <v>0</v>
      </c>
      <c r="AG966">
        <v>1</v>
      </c>
      <c r="AH966" t="s">
        <v>64</v>
      </c>
      <c r="AI966" t="s">
        <v>4119</v>
      </c>
    </row>
    <row r="967" spans="1:35">
      <c r="A967" t="s">
        <v>2375</v>
      </c>
      <c r="B967" t="s">
        <v>2376</v>
      </c>
      <c r="C967" t="s">
        <v>51</v>
      </c>
      <c r="D967" t="s">
        <v>51</v>
      </c>
      <c r="E967" t="s">
        <v>2377</v>
      </c>
      <c r="F967" t="s">
        <v>2378</v>
      </c>
      <c r="G967" t="s">
        <v>2379</v>
      </c>
      <c r="H967">
        <v>2</v>
      </c>
      <c r="I967" t="s">
        <v>2380</v>
      </c>
      <c r="J967" t="s">
        <v>2381</v>
      </c>
      <c r="K967" t="s">
        <v>2382</v>
      </c>
      <c r="L967" t="s">
        <v>2383</v>
      </c>
      <c r="M967" t="s">
        <v>2388</v>
      </c>
      <c r="N967" t="s">
        <v>3078</v>
      </c>
      <c r="O967" t="s">
        <v>62</v>
      </c>
      <c r="P967" t="s">
        <v>61</v>
      </c>
      <c r="Q967" t="s">
        <v>62</v>
      </c>
      <c r="R967" t="s">
        <v>4139</v>
      </c>
      <c r="S967" t="s">
        <v>64</v>
      </c>
      <c r="T967" t="s">
        <v>61</v>
      </c>
      <c r="U967" t="s">
        <v>2391</v>
      </c>
      <c r="V967" t="s">
        <v>72</v>
      </c>
      <c r="W967" t="s">
        <v>62</v>
      </c>
      <c r="X967" t="s">
        <v>73</v>
      </c>
      <c r="Y967" t="s">
        <v>3192</v>
      </c>
      <c r="Z967" t="s">
        <v>3484</v>
      </c>
      <c r="AA967">
        <v>1</v>
      </c>
      <c r="AB967">
        <v>0</v>
      </c>
      <c r="AC967">
        <v>0</v>
      </c>
      <c r="AD967">
        <v>0</v>
      </c>
      <c r="AE967">
        <v>1</v>
      </c>
      <c r="AF967">
        <v>0</v>
      </c>
      <c r="AG967">
        <v>1</v>
      </c>
      <c r="AH967" t="s">
        <v>64</v>
      </c>
      <c r="AI967" t="s">
        <v>4121</v>
      </c>
    </row>
    <row r="968" spans="1:35">
      <c r="A968" t="s">
        <v>2375</v>
      </c>
      <c r="B968" t="s">
        <v>2376</v>
      </c>
      <c r="C968" t="s">
        <v>51</v>
      </c>
      <c r="D968" t="s">
        <v>51</v>
      </c>
      <c r="E968" t="s">
        <v>2377</v>
      </c>
      <c r="F968" t="s">
        <v>2378</v>
      </c>
      <c r="G968" t="s">
        <v>2379</v>
      </c>
      <c r="H968">
        <v>2</v>
      </c>
      <c r="I968" t="s">
        <v>2380</v>
      </c>
      <c r="J968" t="s">
        <v>2381</v>
      </c>
      <c r="K968" t="s">
        <v>2382</v>
      </c>
      <c r="L968" t="s">
        <v>2383</v>
      </c>
      <c r="M968" t="s">
        <v>2388</v>
      </c>
      <c r="N968" t="s">
        <v>3078</v>
      </c>
      <c r="O968" t="s">
        <v>62</v>
      </c>
      <c r="P968" t="s">
        <v>61</v>
      </c>
      <c r="Q968" t="s">
        <v>62</v>
      </c>
      <c r="R968" t="s">
        <v>4138</v>
      </c>
      <c r="S968" t="s">
        <v>64</v>
      </c>
      <c r="T968" t="s">
        <v>61</v>
      </c>
      <c r="U968" t="s">
        <v>2391</v>
      </c>
      <c r="V968" t="s">
        <v>72</v>
      </c>
      <c r="W968" t="s">
        <v>62</v>
      </c>
      <c r="X968" t="s">
        <v>73</v>
      </c>
      <c r="Y968" t="s">
        <v>3192</v>
      </c>
      <c r="Z968" t="s">
        <v>3484</v>
      </c>
      <c r="AA968">
        <v>1</v>
      </c>
      <c r="AB968">
        <v>0</v>
      </c>
      <c r="AC968">
        <v>0</v>
      </c>
      <c r="AD968">
        <v>0</v>
      </c>
      <c r="AE968">
        <v>1</v>
      </c>
      <c r="AF968">
        <v>0</v>
      </c>
      <c r="AG968">
        <v>1</v>
      </c>
      <c r="AH968" t="s">
        <v>64</v>
      </c>
      <c r="AI968" t="s">
        <v>4122</v>
      </c>
    </row>
    <row r="969" spans="1:35">
      <c r="A969" t="s">
        <v>2375</v>
      </c>
      <c r="B969" t="s">
        <v>2376</v>
      </c>
      <c r="C969" t="s">
        <v>51</v>
      </c>
      <c r="D969" t="s">
        <v>51</v>
      </c>
      <c r="E969" t="s">
        <v>2377</v>
      </c>
      <c r="F969" t="s">
        <v>2378</v>
      </c>
      <c r="G969" t="s">
        <v>2379</v>
      </c>
      <c r="H969">
        <v>2</v>
      </c>
      <c r="I969" t="s">
        <v>2380</v>
      </c>
      <c r="J969" t="s">
        <v>2381</v>
      </c>
      <c r="K969" t="s">
        <v>2382</v>
      </c>
      <c r="L969" t="s">
        <v>2383</v>
      </c>
      <c r="M969" t="s">
        <v>2388</v>
      </c>
      <c r="N969" t="s">
        <v>3078</v>
      </c>
      <c r="O969" t="s">
        <v>62</v>
      </c>
      <c r="P969" t="s">
        <v>61</v>
      </c>
      <c r="Q969" t="s">
        <v>62</v>
      </c>
      <c r="R969" t="s">
        <v>4135</v>
      </c>
      <c r="S969" t="s">
        <v>64</v>
      </c>
      <c r="T969" t="s">
        <v>61</v>
      </c>
      <c r="U969" t="s">
        <v>2391</v>
      </c>
      <c r="V969" t="s">
        <v>72</v>
      </c>
      <c r="W969" t="s">
        <v>62</v>
      </c>
      <c r="X969" t="s">
        <v>73</v>
      </c>
      <c r="Y969" t="s">
        <v>3192</v>
      </c>
      <c r="Z969" t="s">
        <v>3484</v>
      </c>
      <c r="AA969">
        <v>1</v>
      </c>
      <c r="AB969">
        <v>0</v>
      </c>
      <c r="AC969">
        <v>0</v>
      </c>
      <c r="AD969">
        <v>0</v>
      </c>
      <c r="AE969">
        <v>1</v>
      </c>
      <c r="AF969">
        <v>0</v>
      </c>
      <c r="AG969">
        <v>1</v>
      </c>
      <c r="AH969" t="s">
        <v>64</v>
      </c>
      <c r="AI969" t="s">
        <v>4123</v>
      </c>
    </row>
    <row r="970" spans="1:35">
      <c r="A970" t="s">
        <v>2375</v>
      </c>
      <c r="B970" t="s">
        <v>2376</v>
      </c>
      <c r="C970" t="s">
        <v>51</v>
      </c>
      <c r="D970" t="s">
        <v>51</v>
      </c>
      <c r="E970" t="s">
        <v>2377</v>
      </c>
      <c r="F970" t="s">
        <v>2378</v>
      </c>
      <c r="G970" t="s">
        <v>2379</v>
      </c>
      <c r="H970">
        <v>2</v>
      </c>
      <c r="I970" t="s">
        <v>2380</v>
      </c>
      <c r="J970" t="s">
        <v>2381</v>
      </c>
      <c r="K970" t="s">
        <v>2382</v>
      </c>
      <c r="L970" t="s">
        <v>2383</v>
      </c>
      <c r="M970" t="s">
        <v>2388</v>
      </c>
      <c r="N970" t="s">
        <v>3078</v>
      </c>
      <c r="O970" t="s">
        <v>62</v>
      </c>
      <c r="P970" t="s">
        <v>61</v>
      </c>
      <c r="Q970" t="s">
        <v>62</v>
      </c>
      <c r="R970" t="s">
        <v>4137</v>
      </c>
      <c r="S970" t="s">
        <v>64</v>
      </c>
      <c r="T970" t="s">
        <v>61</v>
      </c>
      <c r="U970" t="s">
        <v>2391</v>
      </c>
      <c r="V970" t="s">
        <v>72</v>
      </c>
      <c r="W970" t="s">
        <v>62</v>
      </c>
      <c r="X970" t="s">
        <v>73</v>
      </c>
      <c r="Y970" t="s">
        <v>3192</v>
      </c>
      <c r="Z970" t="s">
        <v>3484</v>
      </c>
      <c r="AA970">
        <v>1</v>
      </c>
      <c r="AB970">
        <v>0</v>
      </c>
      <c r="AC970">
        <v>0</v>
      </c>
      <c r="AD970">
        <v>0</v>
      </c>
      <c r="AE970">
        <v>1</v>
      </c>
      <c r="AF970">
        <v>0</v>
      </c>
      <c r="AG970">
        <v>1</v>
      </c>
      <c r="AH970" t="s">
        <v>64</v>
      </c>
      <c r="AI970" t="s">
        <v>4022</v>
      </c>
    </row>
    <row r="971" spans="1:35">
      <c r="A971" t="s">
        <v>2375</v>
      </c>
      <c r="B971" t="s">
        <v>2376</v>
      </c>
      <c r="C971" t="s">
        <v>51</v>
      </c>
      <c r="D971" t="s">
        <v>51</v>
      </c>
      <c r="E971" t="s">
        <v>2377</v>
      </c>
      <c r="F971" t="s">
        <v>2378</v>
      </c>
      <c r="G971" t="s">
        <v>2379</v>
      </c>
      <c r="H971">
        <v>2</v>
      </c>
      <c r="I971" t="s">
        <v>2380</v>
      </c>
      <c r="J971" t="s">
        <v>2392</v>
      </c>
      <c r="K971" t="s">
        <v>2382</v>
      </c>
      <c r="L971" t="s">
        <v>2383</v>
      </c>
      <c r="M971" t="s">
        <v>2397</v>
      </c>
      <c r="N971" t="s">
        <v>3082</v>
      </c>
      <c r="O971" t="s">
        <v>62</v>
      </c>
      <c r="P971" t="s">
        <v>61</v>
      </c>
      <c r="Q971" t="s">
        <v>62</v>
      </c>
      <c r="R971" t="s">
        <v>76</v>
      </c>
      <c r="S971" t="s">
        <v>77</v>
      </c>
      <c r="T971" t="s">
        <v>61</v>
      </c>
      <c r="U971" t="s">
        <v>2157</v>
      </c>
      <c r="V971" t="s">
        <v>72</v>
      </c>
      <c r="W971" t="s">
        <v>62</v>
      </c>
      <c r="X971" t="s">
        <v>73</v>
      </c>
      <c r="Y971" t="s">
        <v>3192</v>
      </c>
      <c r="Z971" t="s">
        <v>3485</v>
      </c>
      <c r="AA971">
        <v>1</v>
      </c>
      <c r="AB971">
        <v>0</v>
      </c>
      <c r="AC971">
        <v>0</v>
      </c>
      <c r="AD971">
        <v>0</v>
      </c>
      <c r="AE971">
        <v>1</v>
      </c>
      <c r="AF971">
        <v>0</v>
      </c>
      <c r="AG971">
        <v>0</v>
      </c>
      <c r="AH971" t="s">
        <v>77</v>
      </c>
      <c r="AI971" t="s">
        <v>76</v>
      </c>
    </row>
    <row r="972" spans="1:35">
      <c r="A972" t="s">
        <v>2375</v>
      </c>
      <c r="B972" t="s">
        <v>2376</v>
      </c>
      <c r="C972" t="s">
        <v>180</v>
      </c>
      <c r="D972" t="s">
        <v>2709</v>
      </c>
      <c r="E972" t="s">
        <v>2399</v>
      </c>
      <c r="F972" t="s">
        <v>2400</v>
      </c>
      <c r="G972" t="s">
        <v>2401</v>
      </c>
      <c r="H972">
        <v>1</v>
      </c>
      <c r="I972" t="s">
        <v>2402</v>
      </c>
      <c r="J972" t="s">
        <v>2402</v>
      </c>
      <c r="K972" t="s">
        <v>4061</v>
      </c>
      <c r="L972" t="s">
        <v>2404</v>
      </c>
      <c r="M972" t="s">
        <v>2397</v>
      </c>
      <c r="N972" t="s">
        <v>3086</v>
      </c>
      <c r="O972" t="s">
        <v>62</v>
      </c>
      <c r="P972" t="s">
        <v>61</v>
      </c>
      <c r="Q972" t="s">
        <v>62</v>
      </c>
      <c r="R972" t="s">
        <v>76</v>
      </c>
      <c r="S972" t="s">
        <v>77</v>
      </c>
      <c r="T972" t="s">
        <v>61</v>
      </c>
      <c r="U972" t="s">
        <v>2157</v>
      </c>
      <c r="V972" t="s">
        <v>72</v>
      </c>
      <c r="W972" t="s">
        <v>62</v>
      </c>
      <c r="X972" t="s">
        <v>73</v>
      </c>
      <c r="Y972" t="s">
        <v>3192</v>
      </c>
      <c r="Z972" t="s">
        <v>3617</v>
      </c>
      <c r="AA972">
        <v>1</v>
      </c>
      <c r="AB972">
        <v>0</v>
      </c>
      <c r="AC972">
        <v>0</v>
      </c>
      <c r="AD972">
        <v>0</v>
      </c>
      <c r="AE972">
        <v>1</v>
      </c>
      <c r="AF972">
        <v>0</v>
      </c>
      <c r="AG972">
        <v>0</v>
      </c>
      <c r="AH972" t="s">
        <v>77</v>
      </c>
      <c r="AI972" t="s">
        <v>76</v>
      </c>
    </row>
    <row r="973" spans="1:35">
      <c r="A973" t="s">
        <v>2408</v>
      </c>
      <c r="B973" t="s">
        <v>2409</v>
      </c>
      <c r="C973" t="s">
        <v>51</v>
      </c>
      <c r="D973" t="s">
        <v>51</v>
      </c>
      <c r="E973" t="s">
        <v>2410</v>
      </c>
      <c r="F973" t="s">
        <v>2411</v>
      </c>
      <c r="G973" t="s">
        <v>2412</v>
      </c>
      <c r="H973">
        <v>1</v>
      </c>
      <c r="I973" t="s">
        <v>1263</v>
      </c>
      <c r="J973" t="s">
        <v>1263</v>
      </c>
      <c r="K973" t="s">
        <v>2414</v>
      </c>
      <c r="L973" t="s">
        <v>2415</v>
      </c>
      <c r="M973" t="s">
        <v>1270</v>
      </c>
      <c r="N973" t="s">
        <v>3089</v>
      </c>
      <c r="O973" t="s">
        <v>62</v>
      </c>
      <c r="P973" t="s">
        <v>61</v>
      </c>
      <c r="Q973" t="s">
        <v>62</v>
      </c>
      <c r="R973" t="s">
        <v>76</v>
      </c>
      <c r="S973" t="s">
        <v>77</v>
      </c>
      <c r="T973" t="s">
        <v>61</v>
      </c>
      <c r="U973" t="s">
        <v>2418</v>
      </c>
      <c r="V973" t="s">
        <v>72</v>
      </c>
      <c r="W973" t="s">
        <v>62</v>
      </c>
      <c r="X973" t="s">
        <v>73</v>
      </c>
      <c r="Y973" t="s">
        <v>3192</v>
      </c>
      <c r="Z973" t="s">
        <v>3950</v>
      </c>
      <c r="AA973">
        <v>1</v>
      </c>
      <c r="AB973">
        <v>0</v>
      </c>
      <c r="AC973">
        <v>0</v>
      </c>
      <c r="AD973">
        <v>0</v>
      </c>
      <c r="AE973">
        <v>1</v>
      </c>
      <c r="AF973">
        <v>0</v>
      </c>
      <c r="AG973">
        <v>0</v>
      </c>
      <c r="AH973" t="s">
        <v>77</v>
      </c>
      <c r="AI973" t="s">
        <v>76</v>
      </c>
    </row>
    <row r="974" spans="1:35">
      <c r="A974" t="s">
        <v>2408</v>
      </c>
      <c r="B974" t="s">
        <v>2409</v>
      </c>
      <c r="C974" t="s">
        <v>51</v>
      </c>
      <c r="D974" t="s">
        <v>51</v>
      </c>
      <c r="E974" t="s">
        <v>2410</v>
      </c>
      <c r="F974" t="s">
        <v>2411</v>
      </c>
      <c r="G974" t="s">
        <v>2412</v>
      </c>
      <c r="H974">
        <v>1</v>
      </c>
      <c r="I974" t="s">
        <v>1263</v>
      </c>
      <c r="J974" t="s">
        <v>1263</v>
      </c>
      <c r="K974" t="s">
        <v>2414</v>
      </c>
      <c r="L974" t="s">
        <v>2415</v>
      </c>
      <c r="M974" t="s">
        <v>1270</v>
      </c>
      <c r="N974" t="s">
        <v>3089</v>
      </c>
      <c r="O974" t="s">
        <v>62</v>
      </c>
      <c r="P974" t="s">
        <v>61</v>
      </c>
      <c r="Q974" t="s">
        <v>62</v>
      </c>
      <c r="R974" t="s">
        <v>2417</v>
      </c>
      <c r="S974" t="s">
        <v>77</v>
      </c>
      <c r="T974" t="s">
        <v>61</v>
      </c>
      <c r="U974" t="s">
        <v>2418</v>
      </c>
      <c r="V974" t="s">
        <v>72</v>
      </c>
      <c r="W974" t="s">
        <v>62</v>
      </c>
      <c r="X974" t="s">
        <v>73</v>
      </c>
      <c r="Y974" t="s">
        <v>3192</v>
      </c>
      <c r="Z974" t="s">
        <v>3950</v>
      </c>
      <c r="AA974">
        <v>1</v>
      </c>
      <c r="AB974">
        <v>0</v>
      </c>
      <c r="AC974">
        <v>0</v>
      </c>
      <c r="AD974">
        <v>0</v>
      </c>
      <c r="AE974">
        <v>1</v>
      </c>
      <c r="AF974">
        <v>0</v>
      </c>
      <c r="AG974">
        <v>0</v>
      </c>
      <c r="AH974" t="s">
        <v>77</v>
      </c>
      <c r="AI974" t="s">
        <v>2417</v>
      </c>
    </row>
    <row r="975" spans="1:35">
      <c r="A975" t="s">
        <v>2408</v>
      </c>
      <c r="B975" t="s">
        <v>2409</v>
      </c>
      <c r="C975" t="s">
        <v>80</v>
      </c>
      <c r="D975" t="s">
        <v>80</v>
      </c>
      <c r="E975" t="s">
        <v>2422</v>
      </c>
      <c r="F975" t="s">
        <v>2423</v>
      </c>
      <c r="G975" t="s">
        <v>2424</v>
      </c>
      <c r="H975">
        <v>2</v>
      </c>
      <c r="I975" t="s">
        <v>4062</v>
      </c>
      <c r="J975" t="s">
        <v>2426</v>
      </c>
      <c r="K975" t="s">
        <v>2427</v>
      </c>
      <c r="L975" t="s">
        <v>2428</v>
      </c>
      <c r="M975" t="s">
        <v>2437</v>
      </c>
      <c r="N975" t="s">
        <v>3097</v>
      </c>
      <c r="O975" t="s">
        <v>62</v>
      </c>
      <c r="P975" t="s">
        <v>61</v>
      </c>
      <c r="Q975" t="s">
        <v>62</v>
      </c>
      <c r="R975" t="s">
        <v>76</v>
      </c>
      <c r="S975" t="s">
        <v>64</v>
      </c>
      <c r="T975" t="s">
        <v>61</v>
      </c>
      <c r="U975" t="s">
        <v>2436</v>
      </c>
      <c r="V975" t="s">
        <v>72</v>
      </c>
      <c r="W975" t="s">
        <v>62</v>
      </c>
      <c r="X975" t="s">
        <v>73</v>
      </c>
      <c r="Y975" t="s">
        <v>3192</v>
      </c>
      <c r="Z975" t="s">
        <v>3898</v>
      </c>
      <c r="AA975">
        <v>1</v>
      </c>
      <c r="AB975">
        <v>0</v>
      </c>
      <c r="AC975">
        <v>0</v>
      </c>
      <c r="AD975">
        <v>0</v>
      </c>
      <c r="AE975">
        <v>1</v>
      </c>
      <c r="AF975">
        <v>0</v>
      </c>
      <c r="AG975">
        <v>1</v>
      </c>
      <c r="AH975" t="s">
        <v>64</v>
      </c>
      <c r="AI975" t="s">
        <v>76</v>
      </c>
    </row>
    <row r="976" spans="1:35">
      <c r="A976" t="s">
        <v>2408</v>
      </c>
      <c r="B976" t="s">
        <v>2409</v>
      </c>
      <c r="C976" t="s">
        <v>80</v>
      </c>
      <c r="D976" t="s">
        <v>80</v>
      </c>
      <c r="E976" t="s">
        <v>2422</v>
      </c>
      <c r="F976" t="s">
        <v>2423</v>
      </c>
      <c r="G976" t="s">
        <v>2424</v>
      </c>
      <c r="H976">
        <v>2</v>
      </c>
      <c r="I976" t="s">
        <v>4062</v>
      </c>
      <c r="J976" t="s">
        <v>2426</v>
      </c>
      <c r="K976" t="s">
        <v>2427</v>
      </c>
      <c r="L976" t="s">
        <v>2428</v>
      </c>
      <c r="M976" t="s">
        <v>2437</v>
      </c>
      <c r="N976" t="s">
        <v>3097</v>
      </c>
      <c r="O976" t="s">
        <v>62</v>
      </c>
      <c r="P976" t="s">
        <v>61</v>
      </c>
      <c r="Q976" t="s">
        <v>62</v>
      </c>
      <c r="R976" t="s">
        <v>4142</v>
      </c>
      <c r="S976" t="s">
        <v>64</v>
      </c>
      <c r="T976" t="s">
        <v>61</v>
      </c>
      <c r="U976" t="s">
        <v>2436</v>
      </c>
      <c r="V976" t="s">
        <v>72</v>
      </c>
      <c r="W976" t="s">
        <v>62</v>
      </c>
      <c r="X976" t="s">
        <v>73</v>
      </c>
      <c r="Y976" t="s">
        <v>3192</v>
      </c>
      <c r="Z976" t="s">
        <v>3898</v>
      </c>
      <c r="AA976">
        <v>1</v>
      </c>
      <c r="AB976">
        <v>0</v>
      </c>
      <c r="AC976">
        <v>0</v>
      </c>
      <c r="AD976">
        <v>0</v>
      </c>
      <c r="AE976">
        <v>1</v>
      </c>
      <c r="AF976">
        <v>0</v>
      </c>
      <c r="AG976">
        <v>1</v>
      </c>
      <c r="AH976" t="s">
        <v>64</v>
      </c>
      <c r="AI976" t="s">
        <v>2688</v>
      </c>
    </row>
    <row r="977" spans="1:35">
      <c r="A977" t="s">
        <v>2408</v>
      </c>
      <c r="B977" t="s">
        <v>2409</v>
      </c>
      <c r="C977" t="s">
        <v>80</v>
      </c>
      <c r="D977" t="s">
        <v>80</v>
      </c>
      <c r="E977" t="s">
        <v>2422</v>
      </c>
      <c r="F977" t="s">
        <v>2423</v>
      </c>
      <c r="G977" t="s">
        <v>2424</v>
      </c>
      <c r="H977">
        <v>2</v>
      </c>
      <c r="I977" t="s">
        <v>4062</v>
      </c>
      <c r="J977" t="s">
        <v>2426</v>
      </c>
      <c r="K977" t="s">
        <v>2427</v>
      </c>
      <c r="L977" t="s">
        <v>2428</v>
      </c>
      <c r="M977" t="s">
        <v>2437</v>
      </c>
      <c r="N977" t="s">
        <v>3097</v>
      </c>
      <c r="O977" t="s">
        <v>62</v>
      </c>
      <c r="P977" t="s">
        <v>61</v>
      </c>
      <c r="Q977" t="s">
        <v>62</v>
      </c>
      <c r="R977" t="s">
        <v>4133</v>
      </c>
      <c r="S977" t="s">
        <v>64</v>
      </c>
      <c r="T977" t="s">
        <v>61</v>
      </c>
      <c r="U977" t="s">
        <v>2436</v>
      </c>
      <c r="V977" t="s">
        <v>72</v>
      </c>
      <c r="W977" t="s">
        <v>62</v>
      </c>
      <c r="X977" t="s">
        <v>73</v>
      </c>
      <c r="Y977" t="s">
        <v>3192</v>
      </c>
      <c r="Z977" t="s">
        <v>3898</v>
      </c>
      <c r="AA977">
        <v>1</v>
      </c>
      <c r="AB977">
        <v>0</v>
      </c>
      <c r="AC977">
        <v>0</v>
      </c>
      <c r="AD977">
        <v>0</v>
      </c>
      <c r="AE977">
        <v>1</v>
      </c>
      <c r="AF977">
        <v>0</v>
      </c>
      <c r="AG977">
        <v>1</v>
      </c>
      <c r="AH977" t="s">
        <v>64</v>
      </c>
      <c r="AI977" t="s">
        <v>4119</v>
      </c>
    </row>
    <row r="978" spans="1:35">
      <c r="A978" t="s">
        <v>2408</v>
      </c>
      <c r="B978" t="s">
        <v>2409</v>
      </c>
      <c r="C978" t="s">
        <v>80</v>
      </c>
      <c r="D978" t="s">
        <v>80</v>
      </c>
      <c r="E978" t="s">
        <v>2422</v>
      </c>
      <c r="F978" t="s">
        <v>2423</v>
      </c>
      <c r="G978" t="s">
        <v>2424</v>
      </c>
      <c r="H978">
        <v>2</v>
      </c>
      <c r="I978" t="s">
        <v>4062</v>
      </c>
      <c r="J978" t="s">
        <v>2426</v>
      </c>
      <c r="K978" t="s">
        <v>2427</v>
      </c>
      <c r="L978" t="s">
        <v>2428</v>
      </c>
      <c r="M978" t="s">
        <v>2437</v>
      </c>
      <c r="N978" t="s">
        <v>3097</v>
      </c>
      <c r="O978" t="s">
        <v>62</v>
      </c>
      <c r="P978" t="s">
        <v>61</v>
      </c>
      <c r="Q978" t="s">
        <v>62</v>
      </c>
      <c r="R978" t="s">
        <v>4139</v>
      </c>
      <c r="S978" t="s">
        <v>64</v>
      </c>
      <c r="T978" t="s">
        <v>61</v>
      </c>
      <c r="U978" t="s">
        <v>2436</v>
      </c>
      <c r="V978" t="s">
        <v>72</v>
      </c>
      <c r="W978" t="s">
        <v>62</v>
      </c>
      <c r="X978" t="s">
        <v>73</v>
      </c>
      <c r="Y978" t="s">
        <v>3192</v>
      </c>
      <c r="Z978" t="s">
        <v>3898</v>
      </c>
      <c r="AA978">
        <v>1</v>
      </c>
      <c r="AB978">
        <v>0</v>
      </c>
      <c r="AC978">
        <v>0</v>
      </c>
      <c r="AD978">
        <v>0</v>
      </c>
      <c r="AE978">
        <v>1</v>
      </c>
      <c r="AF978">
        <v>0</v>
      </c>
      <c r="AG978">
        <v>1</v>
      </c>
      <c r="AH978" t="s">
        <v>64</v>
      </c>
      <c r="AI978" t="s">
        <v>4121</v>
      </c>
    </row>
    <row r="979" spans="1:35">
      <c r="A979" t="s">
        <v>2408</v>
      </c>
      <c r="B979" t="s">
        <v>2409</v>
      </c>
      <c r="C979" t="s">
        <v>80</v>
      </c>
      <c r="D979" t="s">
        <v>80</v>
      </c>
      <c r="E979" t="s">
        <v>2422</v>
      </c>
      <c r="F979" t="s">
        <v>2423</v>
      </c>
      <c r="G979" t="s">
        <v>2424</v>
      </c>
      <c r="H979">
        <v>2</v>
      </c>
      <c r="I979" t="s">
        <v>4062</v>
      </c>
      <c r="J979" t="s">
        <v>2426</v>
      </c>
      <c r="K979" t="s">
        <v>2427</v>
      </c>
      <c r="L979" t="s">
        <v>2428</v>
      </c>
      <c r="M979" t="s">
        <v>2437</v>
      </c>
      <c r="N979" t="s">
        <v>3097</v>
      </c>
      <c r="O979" t="s">
        <v>62</v>
      </c>
      <c r="P979" t="s">
        <v>61</v>
      </c>
      <c r="Q979" t="s">
        <v>62</v>
      </c>
      <c r="R979" t="s">
        <v>4138</v>
      </c>
      <c r="S979" t="s">
        <v>64</v>
      </c>
      <c r="T979" t="s">
        <v>61</v>
      </c>
      <c r="U979" t="s">
        <v>2436</v>
      </c>
      <c r="V979" t="s">
        <v>72</v>
      </c>
      <c r="W979" t="s">
        <v>62</v>
      </c>
      <c r="X979" t="s">
        <v>73</v>
      </c>
      <c r="Y979" t="s">
        <v>3192</v>
      </c>
      <c r="Z979" t="s">
        <v>3898</v>
      </c>
      <c r="AA979">
        <v>1</v>
      </c>
      <c r="AB979">
        <v>0</v>
      </c>
      <c r="AC979">
        <v>0</v>
      </c>
      <c r="AD979">
        <v>0</v>
      </c>
      <c r="AE979">
        <v>1</v>
      </c>
      <c r="AF979">
        <v>0</v>
      </c>
      <c r="AG979">
        <v>1</v>
      </c>
      <c r="AH979" t="s">
        <v>64</v>
      </c>
      <c r="AI979" t="s">
        <v>4122</v>
      </c>
    </row>
    <row r="980" spans="1:35">
      <c r="A980" t="s">
        <v>2408</v>
      </c>
      <c r="B980" t="s">
        <v>2409</v>
      </c>
      <c r="C980" t="s">
        <v>80</v>
      </c>
      <c r="D980" t="s">
        <v>80</v>
      </c>
      <c r="E980" t="s">
        <v>2422</v>
      </c>
      <c r="F980" t="s">
        <v>2423</v>
      </c>
      <c r="G980" t="s">
        <v>2424</v>
      </c>
      <c r="H980">
        <v>2</v>
      </c>
      <c r="I980" t="s">
        <v>4062</v>
      </c>
      <c r="J980" t="s">
        <v>2426</v>
      </c>
      <c r="K980" t="s">
        <v>2427</v>
      </c>
      <c r="L980" t="s">
        <v>2428</v>
      </c>
      <c r="M980" t="s">
        <v>2437</v>
      </c>
      <c r="N980" t="s">
        <v>3097</v>
      </c>
      <c r="O980" t="s">
        <v>62</v>
      </c>
      <c r="P980" t="s">
        <v>61</v>
      </c>
      <c r="Q980" t="s">
        <v>62</v>
      </c>
      <c r="R980" t="s">
        <v>4135</v>
      </c>
      <c r="S980" t="s">
        <v>64</v>
      </c>
      <c r="T980" t="s">
        <v>61</v>
      </c>
      <c r="U980" t="s">
        <v>2436</v>
      </c>
      <c r="V980" t="s">
        <v>72</v>
      </c>
      <c r="W980" t="s">
        <v>62</v>
      </c>
      <c r="X980" t="s">
        <v>73</v>
      </c>
      <c r="Y980" t="s">
        <v>3192</v>
      </c>
      <c r="Z980" t="s">
        <v>3898</v>
      </c>
      <c r="AA980">
        <v>1</v>
      </c>
      <c r="AB980">
        <v>0</v>
      </c>
      <c r="AC980">
        <v>0</v>
      </c>
      <c r="AD980">
        <v>0</v>
      </c>
      <c r="AE980">
        <v>1</v>
      </c>
      <c r="AF980">
        <v>0</v>
      </c>
      <c r="AG980">
        <v>1</v>
      </c>
      <c r="AH980" t="s">
        <v>64</v>
      </c>
      <c r="AI980" t="s">
        <v>4123</v>
      </c>
    </row>
    <row r="981" spans="1:35">
      <c r="A981" t="s">
        <v>2408</v>
      </c>
      <c r="B981" t="s">
        <v>2409</v>
      </c>
      <c r="C981" t="s">
        <v>80</v>
      </c>
      <c r="D981" t="s">
        <v>80</v>
      </c>
      <c r="E981" t="s">
        <v>2422</v>
      </c>
      <c r="F981" t="s">
        <v>2423</v>
      </c>
      <c r="G981" t="s">
        <v>2424</v>
      </c>
      <c r="H981">
        <v>2</v>
      </c>
      <c r="I981" t="s">
        <v>4062</v>
      </c>
      <c r="J981" t="s">
        <v>2426</v>
      </c>
      <c r="K981" t="s">
        <v>2427</v>
      </c>
      <c r="L981" t="s">
        <v>2428</v>
      </c>
      <c r="M981" t="s">
        <v>2437</v>
      </c>
      <c r="N981" t="s">
        <v>3097</v>
      </c>
      <c r="O981" t="s">
        <v>62</v>
      </c>
      <c r="P981" t="s">
        <v>61</v>
      </c>
      <c r="Q981" t="s">
        <v>62</v>
      </c>
      <c r="R981" t="s">
        <v>4137</v>
      </c>
      <c r="S981" t="s">
        <v>64</v>
      </c>
      <c r="T981" t="s">
        <v>61</v>
      </c>
      <c r="U981" t="s">
        <v>2436</v>
      </c>
      <c r="V981" t="s">
        <v>72</v>
      </c>
      <c r="W981" t="s">
        <v>62</v>
      </c>
      <c r="X981" t="s">
        <v>73</v>
      </c>
      <c r="Y981" t="s">
        <v>3192</v>
      </c>
      <c r="Z981" t="s">
        <v>3898</v>
      </c>
      <c r="AA981">
        <v>1</v>
      </c>
      <c r="AB981">
        <v>0</v>
      </c>
      <c r="AC981">
        <v>0</v>
      </c>
      <c r="AD981">
        <v>0</v>
      </c>
      <c r="AE981">
        <v>1</v>
      </c>
      <c r="AF981">
        <v>0</v>
      </c>
      <c r="AG981">
        <v>1</v>
      </c>
      <c r="AH981" t="s">
        <v>64</v>
      </c>
      <c r="AI981" t="s">
        <v>4022</v>
      </c>
    </row>
    <row r="982" spans="1:35">
      <c r="A982" t="s">
        <v>2408</v>
      </c>
      <c r="B982" t="s">
        <v>2409</v>
      </c>
      <c r="C982" t="s">
        <v>80</v>
      </c>
      <c r="D982" t="s">
        <v>80</v>
      </c>
      <c r="E982" t="s">
        <v>2422</v>
      </c>
      <c r="F982" t="s">
        <v>2423</v>
      </c>
      <c r="G982" t="s">
        <v>2424</v>
      </c>
      <c r="H982">
        <v>2</v>
      </c>
      <c r="I982" t="s">
        <v>4062</v>
      </c>
      <c r="J982" t="s">
        <v>2439</v>
      </c>
      <c r="K982" t="s">
        <v>2427</v>
      </c>
      <c r="L982" t="s">
        <v>2428</v>
      </c>
      <c r="M982" t="s">
        <v>357</v>
      </c>
      <c r="N982" t="s">
        <v>3102</v>
      </c>
      <c r="O982" t="s">
        <v>62</v>
      </c>
      <c r="P982" t="s">
        <v>61</v>
      </c>
      <c r="Q982" t="s">
        <v>62</v>
      </c>
      <c r="R982" t="s">
        <v>76</v>
      </c>
      <c r="S982" t="s">
        <v>77</v>
      </c>
      <c r="T982" t="s">
        <v>61</v>
      </c>
      <c r="U982" t="s">
        <v>2157</v>
      </c>
      <c r="V982" t="s">
        <v>72</v>
      </c>
      <c r="W982" t="s">
        <v>62</v>
      </c>
      <c r="X982" t="s">
        <v>73</v>
      </c>
      <c r="Y982" t="s">
        <v>3192</v>
      </c>
      <c r="Z982" t="s">
        <v>3900</v>
      </c>
      <c r="AA982">
        <v>1</v>
      </c>
      <c r="AB982">
        <v>0</v>
      </c>
      <c r="AC982">
        <v>0</v>
      </c>
      <c r="AD982">
        <v>0</v>
      </c>
      <c r="AE982">
        <v>1</v>
      </c>
      <c r="AF982">
        <v>0</v>
      </c>
      <c r="AG982">
        <v>0</v>
      </c>
      <c r="AH982" t="s">
        <v>77</v>
      </c>
      <c r="AI982" t="s">
        <v>76</v>
      </c>
    </row>
    <row r="983" spans="1:35">
      <c r="A983" t="s">
        <v>2408</v>
      </c>
      <c r="B983" t="s">
        <v>2409</v>
      </c>
      <c r="C983" t="s">
        <v>114</v>
      </c>
      <c r="D983" t="s">
        <v>2694</v>
      </c>
      <c r="E983" t="s">
        <v>2444</v>
      </c>
      <c r="F983" t="s">
        <v>2445</v>
      </c>
      <c r="G983" t="s">
        <v>2446</v>
      </c>
      <c r="H983">
        <v>1</v>
      </c>
      <c r="I983" t="s">
        <v>2447</v>
      </c>
      <c r="J983" t="s">
        <v>2447</v>
      </c>
      <c r="K983" t="s">
        <v>2448</v>
      </c>
      <c r="L983" t="s">
        <v>2449</v>
      </c>
      <c r="M983" t="s">
        <v>357</v>
      </c>
      <c r="N983" t="s">
        <v>3105</v>
      </c>
      <c r="O983" t="s">
        <v>62</v>
      </c>
      <c r="P983" t="s">
        <v>61</v>
      </c>
      <c r="Q983" t="s">
        <v>62</v>
      </c>
      <c r="R983" t="s">
        <v>76</v>
      </c>
      <c r="S983" t="s">
        <v>77</v>
      </c>
      <c r="T983" t="s">
        <v>61</v>
      </c>
      <c r="U983" t="s">
        <v>2157</v>
      </c>
      <c r="V983" t="s">
        <v>72</v>
      </c>
      <c r="W983" t="s">
        <v>62</v>
      </c>
      <c r="X983" t="s">
        <v>73</v>
      </c>
      <c r="Y983" t="s">
        <v>3192</v>
      </c>
      <c r="Z983" t="s">
        <v>3552</v>
      </c>
      <c r="AA983">
        <v>1</v>
      </c>
      <c r="AB983">
        <v>0</v>
      </c>
      <c r="AC983">
        <v>0</v>
      </c>
      <c r="AD983">
        <v>0</v>
      </c>
      <c r="AE983">
        <v>1</v>
      </c>
      <c r="AF983">
        <v>0</v>
      </c>
      <c r="AG983">
        <v>0</v>
      </c>
      <c r="AH983" t="s">
        <v>77</v>
      </c>
      <c r="AI983" t="s">
        <v>76</v>
      </c>
    </row>
    <row r="984" spans="1:35">
      <c r="A984" t="s">
        <v>2408</v>
      </c>
      <c r="B984" t="s">
        <v>2409</v>
      </c>
      <c r="C984" t="s">
        <v>149</v>
      </c>
      <c r="D984" t="s">
        <v>2704</v>
      </c>
      <c r="E984" t="s">
        <v>2453</v>
      </c>
      <c r="F984" t="s">
        <v>2454</v>
      </c>
      <c r="G984" t="s">
        <v>2455</v>
      </c>
      <c r="H984">
        <v>1</v>
      </c>
      <c r="I984" t="s">
        <v>2456</v>
      </c>
      <c r="J984" t="s">
        <v>2456</v>
      </c>
      <c r="K984" t="s">
        <v>2457</v>
      </c>
      <c r="L984" t="s">
        <v>2458</v>
      </c>
      <c r="M984" t="s">
        <v>2466</v>
      </c>
      <c r="N984" t="s">
        <v>3110</v>
      </c>
      <c r="O984" t="s">
        <v>62</v>
      </c>
      <c r="P984" t="s">
        <v>61</v>
      </c>
      <c r="Q984" t="s">
        <v>62</v>
      </c>
      <c r="R984" t="s">
        <v>76</v>
      </c>
      <c r="S984" t="s">
        <v>77</v>
      </c>
      <c r="T984" t="s">
        <v>61</v>
      </c>
      <c r="U984" t="s">
        <v>2469</v>
      </c>
      <c r="V984" t="s">
        <v>72</v>
      </c>
      <c r="W984" t="s">
        <v>62</v>
      </c>
      <c r="X984" t="s">
        <v>73</v>
      </c>
      <c r="Y984" t="s">
        <v>3192</v>
      </c>
      <c r="Z984" t="s">
        <v>3837</v>
      </c>
      <c r="AA984">
        <v>1</v>
      </c>
      <c r="AB984">
        <v>0</v>
      </c>
      <c r="AC984">
        <v>0</v>
      </c>
      <c r="AD984">
        <v>0</v>
      </c>
      <c r="AE984">
        <v>1</v>
      </c>
      <c r="AF984">
        <v>0</v>
      </c>
      <c r="AG984">
        <v>0</v>
      </c>
      <c r="AH984" t="s">
        <v>77</v>
      </c>
      <c r="AI984" t="s">
        <v>76</v>
      </c>
    </row>
    <row r="985" spans="1:35">
      <c r="A985" t="s">
        <v>2408</v>
      </c>
      <c r="B985" t="s">
        <v>2409</v>
      </c>
      <c r="C985" t="s">
        <v>149</v>
      </c>
      <c r="D985" t="s">
        <v>2704</v>
      </c>
      <c r="E985" t="s">
        <v>2453</v>
      </c>
      <c r="F985" t="s">
        <v>2454</v>
      </c>
      <c r="G985" t="s">
        <v>2455</v>
      </c>
      <c r="H985">
        <v>1</v>
      </c>
      <c r="I985" t="s">
        <v>2456</v>
      </c>
      <c r="J985" t="s">
        <v>2456</v>
      </c>
      <c r="K985" t="s">
        <v>2457</v>
      </c>
      <c r="L985" t="s">
        <v>2458</v>
      </c>
      <c r="M985" t="s">
        <v>2466</v>
      </c>
      <c r="N985" t="s">
        <v>3110</v>
      </c>
      <c r="O985" t="s">
        <v>62</v>
      </c>
      <c r="P985" t="s">
        <v>61</v>
      </c>
      <c r="Q985" t="s">
        <v>62</v>
      </c>
      <c r="R985" t="s">
        <v>4133</v>
      </c>
      <c r="S985" t="s">
        <v>77</v>
      </c>
      <c r="T985" t="s">
        <v>61</v>
      </c>
      <c r="U985" t="s">
        <v>2469</v>
      </c>
      <c r="V985" t="s">
        <v>72</v>
      </c>
      <c r="W985" t="s">
        <v>62</v>
      </c>
      <c r="X985" t="s">
        <v>73</v>
      </c>
      <c r="Y985" t="s">
        <v>3192</v>
      </c>
      <c r="Z985" t="s">
        <v>3837</v>
      </c>
      <c r="AA985">
        <v>1</v>
      </c>
      <c r="AB985">
        <v>0</v>
      </c>
      <c r="AC985">
        <v>0</v>
      </c>
      <c r="AD985">
        <v>0</v>
      </c>
      <c r="AE985">
        <v>1</v>
      </c>
      <c r="AF985">
        <v>0</v>
      </c>
      <c r="AG985">
        <v>0</v>
      </c>
      <c r="AH985" t="s">
        <v>77</v>
      </c>
      <c r="AI985" t="s">
        <v>4119</v>
      </c>
    </row>
    <row r="986" spans="1:35">
      <c r="A986" t="s">
        <v>2408</v>
      </c>
      <c r="B986" t="s">
        <v>2409</v>
      </c>
      <c r="C986" t="s">
        <v>149</v>
      </c>
      <c r="D986" t="s">
        <v>2704</v>
      </c>
      <c r="E986" t="s">
        <v>2470</v>
      </c>
      <c r="F986" t="s">
        <v>2471</v>
      </c>
      <c r="G986" t="s">
        <v>2472</v>
      </c>
      <c r="H986">
        <v>1</v>
      </c>
      <c r="I986" t="s">
        <v>2473</v>
      </c>
      <c r="J986" t="s">
        <v>2473</v>
      </c>
      <c r="K986" t="s">
        <v>2474</v>
      </c>
      <c r="L986" t="s">
        <v>2475</v>
      </c>
      <c r="M986" t="s">
        <v>357</v>
      </c>
      <c r="N986" t="s">
        <v>3113</v>
      </c>
      <c r="O986" t="s">
        <v>62</v>
      </c>
      <c r="P986" t="s">
        <v>61</v>
      </c>
      <c r="Q986" t="s">
        <v>62</v>
      </c>
      <c r="R986" t="s">
        <v>76</v>
      </c>
      <c r="S986" t="s">
        <v>77</v>
      </c>
      <c r="T986" t="s">
        <v>61</v>
      </c>
      <c r="U986" t="s">
        <v>2157</v>
      </c>
      <c r="V986" t="s">
        <v>72</v>
      </c>
      <c r="W986" t="s">
        <v>62</v>
      </c>
      <c r="X986" t="s">
        <v>73</v>
      </c>
      <c r="Y986" t="s">
        <v>3192</v>
      </c>
      <c r="Z986" t="s">
        <v>3896</v>
      </c>
      <c r="AA986">
        <v>1</v>
      </c>
      <c r="AB986">
        <v>0</v>
      </c>
      <c r="AC986">
        <v>0</v>
      </c>
      <c r="AD986">
        <v>0</v>
      </c>
      <c r="AE986">
        <v>1</v>
      </c>
      <c r="AF986">
        <v>0</v>
      </c>
      <c r="AG986">
        <v>0</v>
      </c>
      <c r="AH986" t="s">
        <v>77</v>
      </c>
      <c r="AI986" t="s">
        <v>76</v>
      </c>
    </row>
    <row r="987" spans="1:35">
      <c r="A987" t="s">
        <v>2479</v>
      </c>
      <c r="B987" t="s">
        <v>2480</v>
      </c>
      <c r="C987" t="s">
        <v>149</v>
      </c>
      <c r="D987" t="s">
        <v>2704</v>
      </c>
      <c r="E987" t="s">
        <v>2481</v>
      </c>
      <c r="F987" t="s">
        <v>2482</v>
      </c>
      <c r="G987" t="s">
        <v>2483</v>
      </c>
      <c r="H987">
        <v>1</v>
      </c>
      <c r="I987" t="s">
        <v>2484</v>
      </c>
      <c r="J987" t="s">
        <v>2484</v>
      </c>
      <c r="K987" t="s">
        <v>2485</v>
      </c>
      <c r="L987" t="s">
        <v>2486</v>
      </c>
      <c r="M987" t="s">
        <v>2493</v>
      </c>
      <c r="N987" t="s">
        <v>3117</v>
      </c>
      <c r="O987" t="s">
        <v>62</v>
      </c>
      <c r="P987" t="s">
        <v>61</v>
      </c>
      <c r="Q987" t="s">
        <v>62</v>
      </c>
      <c r="R987" t="s">
        <v>76</v>
      </c>
      <c r="S987" t="s">
        <v>125</v>
      </c>
      <c r="T987" t="s">
        <v>61</v>
      </c>
      <c r="U987" t="s">
        <v>2490</v>
      </c>
      <c r="V987" t="s">
        <v>72</v>
      </c>
      <c r="W987" t="s">
        <v>62</v>
      </c>
      <c r="X987" t="s">
        <v>73</v>
      </c>
      <c r="Y987" t="s">
        <v>3192</v>
      </c>
      <c r="Z987" t="s">
        <v>3275</v>
      </c>
      <c r="AA987">
        <v>1</v>
      </c>
      <c r="AB987">
        <v>0</v>
      </c>
      <c r="AC987">
        <v>0</v>
      </c>
      <c r="AD987">
        <v>0</v>
      </c>
      <c r="AE987">
        <v>1</v>
      </c>
      <c r="AF987">
        <v>0</v>
      </c>
      <c r="AG987">
        <v>1</v>
      </c>
      <c r="AH987" t="s">
        <v>125</v>
      </c>
      <c r="AI987" t="s">
        <v>76</v>
      </c>
    </row>
    <row r="988" spans="1:35">
      <c r="A988" t="s">
        <v>2479</v>
      </c>
      <c r="B988" t="s">
        <v>2480</v>
      </c>
      <c r="C988" t="s">
        <v>149</v>
      </c>
      <c r="D988" t="s">
        <v>2704</v>
      </c>
      <c r="E988" t="s">
        <v>2481</v>
      </c>
      <c r="F988" t="s">
        <v>2482</v>
      </c>
      <c r="G988" t="s">
        <v>2483</v>
      </c>
      <c r="H988">
        <v>1</v>
      </c>
      <c r="I988" t="s">
        <v>2484</v>
      </c>
      <c r="J988" t="s">
        <v>2484</v>
      </c>
      <c r="K988" t="s">
        <v>2485</v>
      </c>
      <c r="L988" t="s">
        <v>2486</v>
      </c>
      <c r="M988" t="s">
        <v>2493</v>
      </c>
      <c r="N988" t="s">
        <v>3117</v>
      </c>
      <c r="O988" t="s">
        <v>62</v>
      </c>
      <c r="P988" t="s">
        <v>61</v>
      </c>
      <c r="Q988" t="s">
        <v>62</v>
      </c>
      <c r="R988" t="s">
        <v>4142</v>
      </c>
      <c r="S988" t="s">
        <v>125</v>
      </c>
      <c r="T988" t="s">
        <v>61</v>
      </c>
      <c r="U988" t="s">
        <v>2490</v>
      </c>
      <c r="V988" t="s">
        <v>72</v>
      </c>
      <c r="W988" t="s">
        <v>62</v>
      </c>
      <c r="X988" t="s">
        <v>73</v>
      </c>
      <c r="Y988" t="s">
        <v>3192</v>
      </c>
      <c r="Z988" t="s">
        <v>3275</v>
      </c>
      <c r="AA988">
        <v>1</v>
      </c>
      <c r="AB988">
        <v>0</v>
      </c>
      <c r="AC988">
        <v>0</v>
      </c>
      <c r="AD988">
        <v>0</v>
      </c>
      <c r="AE988">
        <v>1</v>
      </c>
      <c r="AF988">
        <v>0</v>
      </c>
      <c r="AG988">
        <v>1</v>
      </c>
      <c r="AH988" t="s">
        <v>125</v>
      </c>
      <c r="AI988" t="s">
        <v>2688</v>
      </c>
    </row>
    <row r="989" spans="1:35">
      <c r="A989" t="s">
        <v>2479</v>
      </c>
      <c r="B989" t="s">
        <v>2480</v>
      </c>
      <c r="C989" t="s">
        <v>149</v>
      </c>
      <c r="D989" t="s">
        <v>2704</v>
      </c>
      <c r="E989" t="s">
        <v>2481</v>
      </c>
      <c r="F989" t="s">
        <v>2482</v>
      </c>
      <c r="G989" t="s">
        <v>2483</v>
      </c>
      <c r="H989">
        <v>1</v>
      </c>
      <c r="I989" t="s">
        <v>2484</v>
      </c>
      <c r="J989" t="s">
        <v>2484</v>
      </c>
      <c r="K989" t="s">
        <v>2485</v>
      </c>
      <c r="L989" t="s">
        <v>2486</v>
      </c>
      <c r="M989" t="s">
        <v>2493</v>
      </c>
      <c r="N989" t="s">
        <v>3117</v>
      </c>
      <c r="O989" t="s">
        <v>62</v>
      </c>
      <c r="P989" t="s">
        <v>61</v>
      </c>
      <c r="Q989" t="s">
        <v>62</v>
      </c>
      <c r="R989" t="s">
        <v>4139</v>
      </c>
      <c r="S989" t="s">
        <v>125</v>
      </c>
      <c r="T989" t="s">
        <v>61</v>
      </c>
      <c r="U989" t="s">
        <v>2490</v>
      </c>
      <c r="V989" t="s">
        <v>72</v>
      </c>
      <c r="W989" t="s">
        <v>62</v>
      </c>
      <c r="X989" t="s">
        <v>73</v>
      </c>
      <c r="Y989" t="s">
        <v>3192</v>
      </c>
      <c r="Z989" t="s">
        <v>3275</v>
      </c>
      <c r="AA989">
        <v>1</v>
      </c>
      <c r="AB989">
        <v>0</v>
      </c>
      <c r="AC989">
        <v>0</v>
      </c>
      <c r="AD989">
        <v>0</v>
      </c>
      <c r="AE989">
        <v>1</v>
      </c>
      <c r="AF989">
        <v>0</v>
      </c>
      <c r="AG989">
        <v>1</v>
      </c>
      <c r="AH989" t="s">
        <v>125</v>
      </c>
      <c r="AI989" t="s">
        <v>4121</v>
      </c>
    </row>
    <row r="990" spans="1:35">
      <c r="A990" t="s">
        <v>2495</v>
      </c>
      <c r="B990" t="s">
        <v>2496</v>
      </c>
      <c r="C990" t="s">
        <v>51</v>
      </c>
      <c r="D990" t="s">
        <v>51</v>
      </c>
      <c r="E990" t="s">
        <v>2497</v>
      </c>
      <c r="F990" t="s">
        <v>2498</v>
      </c>
      <c r="G990" t="s">
        <v>2499</v>
      </c>
      <c r="H990">
        <v>1</v>
      </c>
      <c r="I990" t="s">
        <v>2500</v>
      </c>
      <c r="J990" t="s">
        <v>2500</v>
      </c>
      <c r="K990" t="s">
        <v>2501</v>
      </c>
      <c r="L990" t="s">
        <v>2502</v>
      </c>
      <c r="M990" t="s">
        <v>2508</v>
      </c>
      <c r="N990" t="s">
        <v>3122</v>
      </c>
      <c r="O990" t="s">
        <v>62</v>
      </c>
      <c r="P990" t="s">
        <v>61</v>
      </c>
      <c r="Q990" t="s">
        <v>62</v>
      </c>
      <c r="R990" t="s">
        <v>76</v>
      </c>
      <c r="S990" t="s">
        <v>77</v>
      </c>
      <c r="T990" t="s">
        <v>61</v>
      </c>
      <c r="U990" t="s">
        <v>2490</v>
      </c>
      <c r="V990" t="s">
        <v>72</v>
      </c>
      <c r="W990" t="s">
        <v>62</v>
      </c>
      <c r="X990" t="s">
        <v>73</v>
      </c>
      <c r="Y990" t="s">
        <v>3192</v>
      </c>
      <c r="Z990" t="s">
        <v>3447</v>
      </c>
      <c r="AA990">
        <v>1</v>
      </c>
      <c r="AB990">
        <v>0</v>
      </c>
      <c r="AC990">
        <v>0</v>
      </c>
      <c r="AD990">
        <v>0</v>
      </c>
      <c r="AE990">
        <v>1</v>
      </c>
      <c r="AF990">
        <v>0</v>
      </c>
      <c r="AG990">
        <v>0</v>
      </c>
      <c r="AH990" t="s">
        <v>77</v>
      </c>
      <c r="AI990" t="s">
        <v>76</v>
      </c>
    </row>
    <row r="991" spans="1:35">
      <c r="A991" t="s">
        <v>2495</v>
      </c>
      <c r="B991" t="s">
        <v>2496</v>
      </c>
      <c r="C991" t="s">
        <v>51</v>
      </c>
      <c r="D991" t="s">
        <v>51</v>
      </c>
      <c r="E991" t="s">
        <v>2510</v>
      </c>
      <c r="F991" t="s">
        <v>2511</v>
      </c>
      <c r="G991" t="s">
        <v>2512</v>
      </c>
      <c r="H991">
        <v>1</v>
      </c>
      <c r="I991" t="s">
        <v>2513</v>
      </c>
      <c r="J991" t="s">
        <v>2513</v>
      </c>
      <c r="K991" t="s">
        <v>2514</v>
      </c>
      <c r="L991" t="s">
        <v>2515</v>
      </c>
      <c r="M991" t="s">
        <v>2521</v>
      </c>
      <c r="N991" t="s">
        <v>3126</v>
      </c>
      <c r="O991" t="s">
        <v>62</v>
      </c>
      <c r="P991" t="s">
        <v>61</v>
      </c>
      <c r="Q991" t="s">
        <v>62</v>
      </c>
      <c r="R991" t="s">
        <v>76</v>
      </c>
      <c r="S991" t="s">
        <v>77</v>
      </c>
      <c r="T991" t="s">
        <v>61</v>
      </c>
      <c r="U991" t="s">
        <v>2157</v>
      </c>
      <c r="V991" t="s">
        <v>72</v>
      </c>
      <c r="W991" t="s">
        <v>62</v>
      </c>
      <c r="X991" t="s">
        <v>73</v>
      </c>
      <c r="Y991" t="s">
        <v>3192</v>
      </c>
      <c r="Z991" t="s">
        <v>3454</v>
      </c>
      <c r="AA991">
        <v>1</v>
      </c>
      <c r="AB991">
        <v>0</v>
      </c>
      <c r="AC991">
        <v>0</v>
      </c>
      <c r="AD991">
        <v>0</v>
      </c>
      <c r="AE991">
        <v>1</v>
      </c>
      <c r="AF991">
        <v>0</v>
      </c>
      <c r="AG991">
        <v>0</v>
      </c>
      <c r="AH991" t="s">
        <v>77</v>
      </c>
      <c r="AI991" t="s">
        <v>76</v>
      </c>
    </row>
    <row r="992" spans="1:35">
      <c r="A992" t="s">
        <v>2495</v>
      </c>
      <c r="B992" t="s">
        <v>2496</v>
      </c>
      <c r="C992" t="s">
        <v>114</v>
      </c>
      <c r="D992" t="s">
        <v>2694</v>
      </c>
      <c r="E992" t="s">
        <v>2523</v>
      </c>
      <c r="F992" t="s">
        <v>2524</v>
      </c>
      <c r="G992" t="s">
        <v>2525</v>
      </c>
      <c r="H992">
        <v>1</v>
      </c>
      <c r="I992" t="s">
        <v>2526</v>
      </c>
      <c r="J992" t="s">
        <v>2526</v>
      </c>
      <c r="K992" t="s">
        <v>2527</v>
      </c>
      <c r="L992" t="s">
        <v>2528</v>
      </c>
      <c r="M992" t="s">
        <v>2533</v>
      </c>
      <c r="N992" t="s">
        <v>3129</v>
      </c>
      <c r="O992" t="s">
        <v>62</v>
      </c>
      <c r="P992" t="s">
        <v>61</v>
      </c>
      <c r="Q992" t="s">
        <v>62</v>
      </c>
      <c r="R992" t="s">
        <v>76</v>
      </c>
      <c r="S992" t="s">
        <v>77</v>
      </c>
      <c r="T992" t="s">
        <v>61</v>
      </c>
      <c r="U992" t="s">
        <v>2157</v>
      </c>
      <c r="V992" t="s">
        <v>72</v>
      </c>
      <c r="W992" t="s">
        <v>62</v>
      </c>
      <c r="X992" t="s">
        <v>73</v>
      </c>
      <c r="Y992" t="s">
        <v>3192</v>
      </c>
      <c r="Z992" t="s">
        <v>3428</v>
      </c>
      <c r="AA992">
        <v>1</v>
      </c>
      <c r="AB992">
        <v>0</v>
      </c>
      <c r="AC992">
        <v>0</v>
      </c>
      <c r="AD992">
        <v>0</v>
      </c>
      <c r="AE992">
        <v>1</v>
      </c>
      <c r="AF992">
        <v>0</v>
      </c>
      <c r="AG992">
        <v>0</v>
      </c>
      <c r="AH992" t="s">
        <v>77</v>
      </c>
      <c r="AI992" t="s">
        <v>76</v>
      </c>
    </row>
    <row r="993" spans="1:35">
      <c r="A993" t="s">
        <v>2495</v>
      </c>
      <c r="B993" t="s">
        <v>2496</v>
      </c>
      <c r="C993" t="s">
        <v>114</v>
      </c>
      <c r="D993" t="s">
        <v>2694</v>
      </c>
      <c r="E993" t="s">
        <v>2535</v>
      </c>
      <c r="F993" t="s">
        <v>2536</v>
      </c>
      <c r="G993" t="s">
        <v>2537</v>
      </c>
      <c r="H993">
        <v>1</v>
      </c>
      <c r="I993" t="s">
        <v>2538</v>
      </c>
      <c r="J993" t="s">
        <v>2538</v>
      </c>
      <c r="K993" t="s">
        <v>2539</v>
      </c>
      <c r="L993" t="s">
        <v>2540</v>
      </c>
      <c r="M993" t="s">
        <v>2547</v>
      </c>
      <c r="N993" t="s">
        <v>3133</v>
      </c>
      <c r="O993" t="s">
        <v>62</v>
      </c>
      <c r="P993" t="s">
        <v>61</v>
      </c>
      <c r="Q993" t="s">
        <v>62</v>
      </c>
      <c r="R993" t="s">
        <v>76</v>
      </c>
      <c r="S993" t="s">
        <v>77</v>
      </c>
      <c r="T993" t="s">
        <v>61</v>
      </c>
      <c r="U993" t="s">
        <v>4071</v>
      </c>
      <c r="V993" t="s">
        <v>72</v>
      </c>
      <c r="W993" t="s">
        <v>62</v>
      </c>
      <c r="X993" t="s">
        <v>73</v>
      </c>
      <c r="Y993" t="s">
        <v>3192</v>
      </c>
      <c r="Z993" t="s">
        <v>3493</v>
      </c>
      <c r="AA993">
        <v>1</v>
      </c>
      <c r="AB993">
        <v>0</v>
      </c>
      <c r="AC993">
        <v>0</v>
      </c>
      <c r="AD993">
        <v>0</v>
      </c>
      <c r="AE993">
        <v>1</v>
      </c>
      <c r="AF993">
        <v>0</v>
      </c>
      <c r="AG993">
        <v>0</v>
      </c>
      <c r="AH993" t="s">
        <v>77</v>
      </c>
      <c r="AI993" t="s">
        <v>76</v>
      </c>
    </row>
    <row r="994" spans="1:35">
      <c r="A994" t="s">
        <v>2495</v>
      </c>
      <c r="B994" t="s">
        <v>2496</v>
      </c>
      <c r="C994" t="s">
        <v>149</v>
      </c>
      <c r="D994" t="s">
        <v>2704</v>
      </c>
      <c r="E994" t="s">
        <v>2549</v>
      </c>
      <c r="F994" t="s">
        <v>2550</v>
      </c>
      <c r="G994">
        <v>8.3770000000000007E+87</v>
      </c>
      <c r="H994">
        <v>2</v>
      </c>
      <c r="I994" t="s">
        <v>2552</v>
      </c>
      <c r="J994" t="s">
        <v>2562</v>
      </c>
      <c r="K994" t="s">
        <v>3135</v>
      </c>
      <c r="L994" t="s">
        <v>2555</v>
      </c>
      <c r="M994" t="s">
        <v>767</v>
      </c>
      <c r="N994" t="s">
        <v>3141</v>
      </c>
      <c r="O994" t="s">
        <v>62</v>
      </c>
      <c r="P994" t="s">
        <v>61</v>
      </c>
      <c r="Q994" t="s">
        <v>62</v>
      </c>
      <c r="R994" t="s">
        <v>76</v>
      </c>
      <c r="S994" t="s">
        <v>64</v>
      </c>
      <c r="T994" t="s">
        <v>61</v>
      </c>
      <c r="U994" t="s">
        <v>2567</v>
      </c>
      <c r="V994" t="s">
        <v>72</v>
      </c>
      <c r="W994" t="s">
        <v>62</v>
      </c>
      <c r="X994" t="s">
        <v>73</v>
      </c>
      <c r="Y994" t="s">
        <v>3192</v>
      </c>
      <c r="Z994" t="s">
        <v>3712</v>
      </c>
      <c r="AA994">
        <v>1</v>
      </c>
      <c r="AB994">
        <v>0</v>
      </c>
      <c r="AC994">
        <v>0</v>
      </c>
      <c r="AD994">
        <v>0</v>
      </c>
      <c r="AE994">
        <v>1</v>
      </c>
      <c r="AF994">
        <v>0</v>
      </c>
      <c r="AG994">
        <v>1</v>
      </c>
      <c r="AH994" t="s">
        <v>64</v>
      </c>
      <c r="AI994" t="s">
        <v>76</v>
      </c>
    </row>
    <row r="995" spans="1:35">
      <c r="A995" t="s">
        <v>2495</v>
      </c>
      <c r="B995" t="s">
        <v>2496</v>
      </c>
      <c r="C995" t="s">
        <v>149</v>
      </c>
      <c r="D995" t="s">
        <v>2704</v>
      </c>
      <c r="E995" t="s">
        <v>2549</v>
      </c>
      <c r="F995" t="s">
        <v>2550</v>
      </c>
      <c r="G995">
        <v>8.3770000000000007E+87</v>
      </c>
      <c r="H995">
        <v>2</v>
      </c>
      <c r="I995" t="s">
        <v>2552</v>
      </c>
      <c r="J995" t="s">
        <v>2562</v>
      </c>
      <c r="K995" t="s">
        <v>3135</v>
      </c>
      <c r="L995" t="s">
        <v>2555</v>
      </c>
      <c r="M995" t="s">
        <v>767</v>
      </c>
      <c r="N995" t="s">
        <v>3141</v>
      </c>
      <c r="O995" t="s">
        <v>62</v>
      </c>
      <c r="P995" t="s">
        <v>61</v>
      </c>
      <c r="Q995" t="s">
        <v>62</v>
      </c>
      <c r="R995" t="s">
        <v>4136</v>
      </c>
      <c r="S995" t="s">
        <v>64</v>
      </c>
      <c r="T995" t="s">
        <v>61</v>
      </c>
      <c r="U995" t="s">
        <v>2567</v>
      </c>
      <c r="V995" t="s">
        <v>72</v>
      </c>
      <c r="W995" t="s">
        <v>62</v>
      </c>
      <c r="X995" t="s">
        <v>73</v>
      </c>
      <c r="Y995" t="s">
        <v>3192</v>
      </c>
      <c r="Z995" t="s">
        <v>3712</v>
      </c>
      <c r="AA995">
        <v>1</v>
      </c>
      <c r="AB995">
        <v>0</v>
      </c>
      <c r="AC995">
        <v>0</v>
      </c>
      <c r="AD995">
        <v>0</v>
      </c>
      <c r="AE995">
        <v>1</v>
      </c>
      <c r="AF995">
        <v>0</v>
      </c>
      <c r="AG995">
        <v>1</v>
      </c>
      <c r="AH995" t="s">
        <v>64</v>
      </c>
      <c r="AI995" t="s">
        <v>2417</v>
      </c>
    </row>
    <row r="996" spans="1:35">
      <c r="A996" t="s">
        <v>2495</v>
      </c>
      <c r="B996" t="s">
        <v>2496</v>
      </c>
      <c r="C996" t="s">
        <v>149</v>
      </c>
      <c r="D996" t="s">
        <v>2704</v>
      </c>
      <c r="E996" t="s">
        <v>2549</v>
      </c>
      <c r="F996" t="s">
        <v>2550</v>
      </c>
      <c r="G996">
        <v>8.3770000000000007E+87</v>
      </c>
      <c r="H996">
        <v>2</v>
      </c>
      <c r="I996" t="s">
        <v>2552</v>
      </c>
      <c r="J996" t="s">
        <v>2562</v>
      </c>
      <c r="K996" t="s">
        <v>3135</v>
      </c>
      <c r="L996" t="s">
        <v>2555</v>
      </c>
      <c r="M996" t="s">
        <v>767</v>
      </c>
      <c r="N996" t="s">
        <v>3141</v>
      </c>
      <c r="O996" t="s">
        <v>62</v>
      </c>
      <c r="P996" t="s">
        <v>61</v>
      </c>
      <c r="Q996" t="s">
        <v>62</v>
      </c>
      <c r="R996" t="s">
        <v>4133</v>
      </c>
      <c r="S996" t="s">
        <v>64</v>
      </c>
      <c r="T996" t="s">
        <v>61</v>
      </c>
      <c r="U996" t="s">
        <v>2567</v>
      </c>
      <c r="V996" t="s">
        <v>72</v>
      </c>
      <c r="W996" t="s">
        <v>62</v>
      </c>
      <c r="X996" t="s">
        <v>73</v>
      </c>
      <c r="Y996" t="s">
        <v>3192</v>
      </c>
      <c r="Z996" t="s">
        <v>3712</v>
      </c>
      <c r="AA996">
        <v>1</v>
      </c>
      <c r="AB996">
        <v>0</v>
      </c>
      <c r="AC996">
        <v>0</v>
      </c>
      <c r="AD996">
        <v>0</v>
      </c>
      <c r="AE996">
        <v>1</v>
      </c>
      <c r="AF996">
        <v>0</v>
      </c>
      <c r="AG996">
        <v>1</v>
      </c>
      <c r="AH996" t="s">
        <v>64</v>
      </c>
      <c r="AI996" t="s">
        <v>4119</v>
      </c>
    </row>
    <row r="997" spans="1:35">
      <c r="A997" t="s">
        <v>2495</v>
      </c>
      <c r="B997" t="s">
        <v>2496</v>
      </c>
      <c r="C997" t="s">
        <v>149</v>
      </c>
      <c r="D997" t="s">
        <v>2704</v>
      </c>
      <c r="E997" t="s">
        <v>2549</v>
      </c>
      <c r="F997" t="s">
        <v>2550</v>
      </c>
      <c r="G997">
        <v>8.3770000000000007E+87</v>
      </c>
      <c r="H997">
        <v>2</v>
      </c>
      <c r="I997" t="s">
        <v>2552</v>
      </c>
      <c r="J997" t="s">
        <v>2562</v>
      </c>
      <c r="K997" t="s">
        <v>3135</v>
      </c>
      <c r="L997" t="s">
        <v>2555</v>
      </c>
      <c r="M997" t="s">
        <v>767</v>
      </c>
      <c r="N997" t="s">
        <v>3141</v>
      </c>
      <c r="O997" t="s">
        <v>62</v>
      </c>
      <c r="P997" t="s">
        <v>61</v>
      </c>
      <c r="Q997" t="s">
        <v>62</v>
      </c>
      <c r="R997" t="s">
        <v>4135</v>
      </c>
      <c r="S997" t="s">
        <v>64</v>
      </c>
      <c r="T997" t="s">
        <v>61</v>
      </c>
      <c r="U997" t="s">
        <v>2567</v>
      </c>
      <c r="V997" t="s">
        <v>72</v>
      </c>
      <c r="W997" t="s">
        <v>62</v>
      </c>
      <c r="X997" t="s">
        <v>73</v>
      </c>
      <c r="Y997" t="s">
        <v>3192</v>
      </c>
      <c r="Z997" t="s">
        <v>3712</v>
      </c>
      <c r="AA997">
        <v>1</v>
      </c>
      <c r="AB997">
        <v>0</v>
      </c>
      <c r="AC997">
        <v>0</v>
      </c>
      <c r="AD997">
        <v>0</v>
      </c>
      <c r="AE997">
        <v>1</v>
      </c>
      <c r="AF997">
        <v>0</v>
      </c>
      <c r="AG997">
        <v>1</v>
      </c>
      <c r="AH997" t="s">
        <v>64</v>
      </c>
      <c r="AI997" t="s">
        <v>4123</v>
      </c>
    </row>
    <row r="998" spans="1:35">
      <c r="A998" t="s">
        <v>2495</v>
      </c>
      <c r="B998" t="s">
        <v>2496</v>
      </c>
      <c r="C998" t="s">
        <v>149</v>
      </c>
      <c r="D998" t="s">
        <v>2704</v>
      </c>
      <c r="E998" t="s">
        <v>2549</v>
      </c>
      <c r="F998" t="s">
        <v>2550</v>
      </c>
      <c r="G998">
        <v>8.3770000000000007E+87</v>
      </c>
      <c r="H998">
        <v>2</v>
      </c>
      <c r="I998" t="s">
        <v>2552</v>
      </c>
      <c r="J998" t="s">
        <v>2562</v>
      </c>
      <c r="K998" t="s">
        <v>3135</v>
      </c>
      <c r="L998" t="s">
        <v>2555</v>
      </c>
      <c r="M998" t="s">
        <v>767</v>
      </c>
      <c r="N998" t="s">
        <v>3141</v>
      </c>
      <c r="O998" t="s">
        <v>62</v>
      </c>
      <c r="P998" t="s">
        <v>61</v>
      </c>
      <c r="Q998" t="s">
        <v>62</v>
      </c>
      <c r="R998" t="s">
        <v>4137</v>
      </c>
      <c r="S998" t="s">
        <v>64</v>
      </c>
      <c r="T998" t="s">
        <v>61</v>
      </c>
      <c r="U998" t="s">
        <v>2567</v>
      </c>
      <c r="V998" t="s">
        <v>72</v>
      </c>
      <c r="W998" t="s">
        <v>62</v>
      </c>
      <c r="X998" t="s">
        <v>73</v>
      </c>
      <c r="Y998" t="s">
        <v>3192</v>
      </c>
      <c r="Z998" t="s">
        <v>3712</v>
      </c>
      <c r="AA998">
        <v>1</v>
      </c>
      <c r="AB998">
        <v>0</v>
      </c>
      <c r="AC998">
        <v>0</v>
      </c>
      <c r="AD998">
        <v>0</v>
      </c>
      <c r="AE998">
        <v>1</v>
      </c>
      <c r="AF998">
        <v>0</v>
      </c>
      <c r="AG998">
        <v>1</v>
      </c>
      <c r="AH998" t="s">
        <v>64</v>
      </c>
      <c r="AI998" t="s">
        <v>4022</v>
      </c>
    </row>
    <row r="999" spans="1:35">
      <c r="A999" t="s">
        <v>2495</v>
      </c>
      <c r="B999" t="s">
        <v>2496</v>
      </c>
      <c r="C999" t="s">
        <v>149</v>
      </c>
      <c r="D999" t="s">
        <v>2704</v>
      </c>
      <c r="E999" t="s">
        <v>2568</v>
      </c>
      <c r="F999" t="s">
        <v>2569</v>
      </c>
      <c r="G999" t="s">
        <v>2570</v>
      </c>
      <c r="H999">
        <v>1</v>
      </c>
      <c r="I999" t="s">
        <v>2571</v>
      </c>
      <c r="J999" t="s">
        <v>2571</v>
      </c>
      <c r="K999" t="s">
        <v>3142</v>
      </c>
      <c r="L999" t="s">
        <v>2573</v>
      </c>
      <c r="M999" t="s">
        <v>1653</v>
      </c>
      <c r="N999" t="s">
        <v>3145</v>
      </c>
      <c r="O999" t="s">
        <v>62</v>
      </c>
      <c r="P999" t="s">
        <v>61</v>
      </c>
      <c r="Q999" t="s">
        <v>62</v>
      </c>
      <c r="R999" t="s">
        <v>76</v>
      </c>
      <c r="S999" t="s">
        <v>77</v>
      </c>
      <c r="T999" t="s">
        <v>61</v>
      </c>
      <c r="U999" t="s">
        <v>2157</v>
      </c>
      <c r="V999" t="s">
        <v>72</v>
      </c>
      <c r="W999" t="s">
        <v>62</v>
      </c>
      <c r="X999" t="s">
        <v>73</v>
      </c>
      <c r="Y999" t="s">
        <v>3192</v>
      </c>
      <c r="Z999" t="s">
        <v>3500</v>
      </c>
      <c r="AA999">
        <v>1</v>
      </c>
      <c r="AB999">
        <v>0</v>
      </c>
      <c r="AC999">
        <v>0</v>
      </c>
      <c r="AD999">
        <v>0</v>
      </c>
      <c r="AE999">
        <v>1</v>
      </c>
      <c r="AF999">
        <v>0</v>
      </c>
      <c r="AG999">
        <v>0</v>
      </c>
      <c r="AH999" t="s">
        <v>77</v>
      </c>
      <c r="AI999" t="s">
        <v>76</v>
      </c>
    </row>
    <row r="1000" spans="1:35">
      <c r="A1000" t="s">
        <v>2495</v>
      </c>
      <c r="B1000" t="s">
        <v>2496</v>
      </c>
      <c r="C1000" t="s">
        <v>305</v>
      </c>
      <c r="D1000" t="s">
        <v>2709</v>
      </c>
      <c r="E1000" t="s">
        <v>2579</v>
      </c>
      <c r="F1000" t="s">
        <v>2580</v>
      </c>
      <c r="G1000" t="s">
        <v>2581</v>
      </c>
      <c r="H1000">
        <v>1</v>
      </c>
      <c r="I1000" t="s">
        <v>2582</v>
      </c>
      <c r="J1000" t="s">
        <v>2582</v>
      </c>
      <c r="K1000" t="s">
        <v>2583</v>
      </c>
      <c r="L1000" t="s">
        <v>2584</v>
      </c>
      <c r="M1000" t="s">
        <v>2589</v>
      </c>
      <c r="N1000" t="s">
        <v>3148</v>
      </c>
      <c r="O1000" t="s">
        <v>62</v>
      </c>
      <c r="P1000" t="s">
        <v>61</v>
      </c>
      <c r="Q1000" t="s">
        <v>62</v>
      </c>
      <c r="R1000" t="s">
        <v>76</v>
      </c>
      <c r="S1000" t="s">
        <v>77</v>
      </c>
      <c r="T1000" t="s">
        <v>61</v>
      </c>
      <c r="U1000" t="s">
        <v>2157</v>
      </c>
      <c r="V1000" t="s">
        <v>72</v>
      </c>
      <c r="W1000" t="s">
        <v>62</v>
      </c>
      <c r="X1000" t="s">
        <v>73</v>
      </c>
      <c r="Y1000" t="s">
        <v>3192</v>
      </c>
      <c r="Z1000" t="s">
        <v>3563</v>
      </c>
      <c r="AA1000">
        <v>1</v>
      </c>
      <c r="AB1000">
        <v>0</v>
      </c>
      <c r="AC1000">
        <v>0</v>
      </c>
      <c r="AD1000">
        <v>0</v>
      </c>
      <c r="AE1000">
        <v>1</v>
      </c>
      <c r="AF1000">
        <v>0</v>
      </c>
      <c r="AG1000">
        <v>0</v>
      </c>
      <c r="AH1000" t="s">
        <v>77</v>
      </c>
      <c r="AI1000" t="s">
        <v>76</v>
      </c>
    </row>
    <row r="1001" spans="1:35">
      <c r="A1001" t="s">
        <v>2591</v>
      </c>
      <c r="B1001" t="s">
        <v>2592</v>
      </c>
      <c r="C1001" t="s">
        <v>149</v>
      </c>
      <c r="D1001" t="s">
        <v>2704</v>
      </c>
      <c r="E1001" t="s">
        <v>2593</v>
      </c>
      <c r="F1001" t="s">
        <v>2594</v>
      </c>
      <c r="G1001" t="s">
        <v>2595</v>
      </c>
      <c r="H1001">
        <v>1</v>
      </c>
      <c r="I1001" t="s">
        <v>2596</v>
      </c>
      <c r="J1001" t="s">
        <v>2596</v>
      </c>
      <c r="K1001" t="s">
        <v>3149</v>
      </c>
      <c r="L1001" t="s">
        <v>2598</v>
      </c>
      <c r="M1001" t="s">
        <v>597</v>
      </c>
      <c r="N1001" t="s">
        <v>3152</v>
      </c>
      <c r="O1001" t="s">
        <v>62</v>
      </c>
      <c r="P1001" t="s">
        <v>61</v>
      </c>
      <c r="Q1001" t="s">
        <v>62</v>
      </c>
      <c r="R1001" t="s">
        <v>76</v>
      </c>
      <c r="S1001" t="s">
        <v>77</v>
      </c>
      <c r="T1001" t="s">
        <v>61</v>
      </c>
      <c r="U1001" t="s">
        <v>2157</v>
      </c>
      <c r="V1001" t="s">
        <v>72</v>
      </c>
      <c r="W1001" t="s">
        <v>62</v>
      </c>
      <c r="X1001" t="s">
        <v>73</v>
      </c>
      <c r="Y1001" t="s">
        <v>3192</v>
      </c>
      <c r="Z1001" t="s">
        <v>3879</v>
      </c>
      <c r="AA1001">
        <v>1</v>
      </c>
      <c r="AB1001">
        <v>0</v>
      </c>
      <c r="AC1001">
        <v>0</v>
      </c>
      <c r="AD1001">
        <v>0</v>
      </c>
      <c r="AE1001">
        <v>1</v>
      </c>
      <c r="AF1001">
        <v>0</v>
      </c>
      <c r="AG1001">
        <v>0</v>
      </c>
      <c r="AH1001" t="s">
        <v>77</v>
      </c>
      <c r="AI1001" t="s">
        <v>76</v>
      </c>
    </row>
    <row r="1002" spans="1:35">
      <c r="A1002" t="s">
        <v>2591</v>
      </c>
      <c r="B1002" t="s">
        <v>2592</v>
      </c>
      <c r="C1002" t="s">
        <v>305</v>
      </c>
      <c r="D1002" t="s">
        <v>2709</v>
      </c>
      <c r="E1002" t="s">
        <v>2604</v>
      </c>
      <c r="F1002" t="s">
        <v>2605</v>
      </c>
      <c r="G1002" t="s">
        <v>2606</v>
      </c>
      <c r="H1002">
        <v>1</v>
      </c>
      <c r="I1002" t="s">
        <v>2607</v>
      </c>
      <c r="J1002" t="s">
        <v>2607</v>
      </c>
      <c r="K1002" t="s">
        <v>2608</v>
      </c>
      <c r="L1002" t="s">
        <v>2609</v>
      </c>
      <c r="M1002" t="s">
        <v>2615</v>
      </c>
      <c r="N1002" t="s">
        <v>3156</v>
      </c>
      <c r="O1002" t="s">
        <v>62</v>
      </c>
      <c r="P1002" t="s">
        <v>61</v>
      </c>
      <c r="Q1002" t="s">
        <v>62</v>
      </c>
      <c r="R1002" t="s">
        <v>76</v>
      </c>
      <c r="S1002" t="s">
        <v>77</v>
      </c>
      <c r="T1002" t="s">
        <v>61</v>
      </c>
      <c r="U1002" t="s">
        <v>2157</v>
      </c>
      <c r="V1002" t="s">
        <v>72</v>
      </c>
      <c r="W1002" t="s">
        <v>62</v>
      </c>
      <c r="X1002" t="s">
        <v>73</v>
      </c>
      <c r="Y1002" t="s">
        <v>3192</v>
      </c>
      <c r="Z1002" t="s">
        <v>3598</v>
      </c>
      <c r="AA1002">
        <v>1</v>
      </c>
      <c r="AB1002">
        <v>0</v>
      </c>
      <c r="AC1002">
        <v>0</v>
      </c>
      <c r="AD1002">
        <v>0</v>
      </c>
      <c r="AE1002">
        <v>1</v>
      </c>
      <c r="AF1002">
        <v>0</v>
      </c>
      <c r="AG1002">
        <v>0</v>
      </c>
      <c r="AH1002" t="s">
        <v>77</v>
      </c>
      <c r="AI1002" t="s">
        <v>76</v>
      </c>
    </row>
    <row r="1003" spans="1:35">
      <c r="A1003" t="s">
        <v>2617</v>
      </c>
      <c r="B1003" t="s">
        <v>2618</v>
      </c>
      <c r="C1003" t="s">
        <v>51</v>
      </c>
      <c r="D1003" t="s">
        <v>51</v>
      </c>
      <c r="E1003" t="s">
        <v>2619</v>
      </c>
      <c r="F1003" t="s">
        <v>3157</v>
      </c>
      <c r="G1003" t="s">
        <v>2621</v>
      </c>
      <c r="H1003">
        <v>2</v>
      </c>
      <c r="I1003" t="s">
        <v>2622</v>
      </c>
      <c r="J1003" t="s">
        <v>2623</v>
      </c>
      <c r="K1003" t="s">
        <v>2624</v>
      </c>
      <c r="L1003" t="s">
        <v>2625</v>
      </c>
      <c r="M1003" t="s">
        <v>2634</v>
      </c>
      <c r="N1003" t="s">
        <v>3162</v>
      </c>
      <c r="O1003" t="s">
        <v>61</v>
      </c>
      <c r="P1003" t="s">
        <v>61</v>
      </c>
      <c r="Q1003" t="s">
        <v>62</v>
      </c>
      <c r="R1003" t="s">
        <v>76</v>
      </c>
      <c r="S1003" t="s">
        <v>64</v>
      </c>
      <c r="T1003" t="s">
        <v>62</v>
      </c>
      <c r="U1003" t="s">
        <v>2629</v>
      </c>
      <c r="V1003" t="s">
        <v>66</v>
      </c>
      <c r="W1003" t="s">
        <v>62</v>
      </c>
      <c r="X1003" t="s">
        <v>73</v>
      </c>
      <c r="Y1003" t="s">
        <v>3192</v>
      </c>
      <c r="Z1003" t="s">
        <v>3777</v>
      </c>
      <c r="AA1003">
        <v>0</v>
      </c>
      <c r="AB1003">
        <v>0</v>
      </c>
      <c r="AC1003">
        <v>1</v>
      </c>
      <c r="AD1003">
        <v>0</v>
      </c>
      <c r="AE1003">
        <v>1</v>
      </c>
      <c r="AF1003">
        <v>0</v>
      </c>
      <c r="AG1003">
        <v>1</v>
      </c>
      <c r="AH1003" t="s">
        <v>64</v>
      </c>
      <c r="AI1003" t="s">
        <v>76</v>
      </c>
    </row>
    <row r="1004" spans="1:35">
      <c r="A1004" t="s">
        <v>2617</v>
      </c>
      <c r="B1004" t="s">
        <v>2618</v>
      </c>
      <c r="C1004" t="s">
        <v>51</v>
      </c>
      <c r="D1004" t="s">
        <v>51</v>
      </c>
      <c r="E1004" t="s">
        <v>2619</v>
      </c>
      <c r="F1004" t="s">
        <v>3157</v>
      </c>
      <c r="G1004" t="s">
        <v>2621</v>
      </c>
      <c r="H1004">
        <v>2</v>
      </c>
      <c r="I1004" t="s">
        <v>2622</v>
      </c>
      <c r="J1004" t="s">
        <v>2623</v>
      </c>
      <c r="K1004" t="s">
        <v>2624</v>
      </c>
      <c r="L1004" t="s">
        <v>2625</v>
      </c>
      <c r="M1004" t="s">
        <v>2634</v>
      </c>
      <c r="N1004" t="s">
        <v>3162</v>
      </c>
      <c r="O1004" t="s">
        <v>61</v>
      </c>
      <c r="P1004" t="s">
        <v>61</v>
      </c>
      <c r="Q1004" t="s">
        <v>62</v>
      </c>
      <c r="R1004" t="s">
        <v>4136</v>
      </c>
      <c r="S1004" t="s">
        <v>64</v>
      </c>
      <c r="T1004" t="s">
        <v>62</v>
      </c>
      <c r="U1004" t="s">
        <v>2629</v>
      </c>
      <c r="V1004" t="s">
        <v>66</v>
      </c>
      <c r="W1004" t="s">
        <v>62</v>
      </c>
      <c r="X1004" t="s">
        <v>73</v>
      </c>
      <c r="Y1004" t="s">
        <v>3192</v>
      </c>
      <c r="Z1004" t="s">
        <v>3777</v>
      </c>
      <c r="AA1004">
        <v>0</v>
      </c>
      <c r="AB1004">
        <v>0</v>
      </c>
      <c r="AC1004">
        <v>1</v>
      </c>
      <c r="AD1004">
        <v>0</v>
      </c>
      <c r="AE1004">
        <v>1</v>
      </c>
      <c r="AF1004">
        <v>0</v>
      </c>
      <c r="AG1004">
        <v>1</v>
      </c>
      <c r="AH1004" t="s">
        <v>64</v>
      </c>
      <c r="AI1004" t="s">
        <v>2417</v>
      </c>
    </row>
    <row r="1005" spans="1:35">
      <c r="A1005" t="s">
        <v>2617</v>
      </c>
      <c r="B1005" t="s">
        <v>2618</v>
      </c>
      <c r="C1005" t="s">
        <v>51</v>
      </c>
      <c r="D1005" t="s">
        <v>51</v>
      </c>
      <c r="E1005" t="s">
        <v>2619</v>
      </c>
      <c r="F1005" t="s">
        <v>3157</v>
      </c>
      <c r="G1005" t="s">
        <v>2621</v>
      </c>
      <c r="H1005">
        <v>2</v>
      </c>
      <c r="I1005" t="s">
        <v>2622</v>
      </c>
      <c r="J1005" t="s">
        <v>2623</v>
      </c>
      <c r="K1005" t="s">
        <v>2624</v>
      </c>
      <c r="L1005" t="s">
        <v>2625</v>
      </c>
      <c r="M1005" t="s">
        <v>2634</v>
      </c>
      <c r="N1005" t="s">
        <v>3162</v>
      </c>
      <c r="O1005" t="s">
        <v>61</v>
      </c>
      <c r="P1005" t="s">
        <v>61</v>
      </c>
      <c r="Q1005" t="s">
        <v>62</v>
      </c>
      <c r="R1005" t="s">
        <v>4140</v>
      </c>
      <c r="S1005" t="s">
        <v>64</v>
      </c>
      <c r="T1005" t="s">
        <v>62</v>
      </c>
      <c r="U1005" t="s">
        <v>2629</v>
      </c>
      <c r="V1005" t="s">
        <v>66</v>
      </c>
      <c r="W1005" t="s">
        <v>62</v>
      </c>
      <c r="X1005" t="s">
        <v>73</v>
      </c>
      <c r="Y1005" t="s">
        <v>3192</v>
      </c>
      <c r="Z1005" t="s">
        <v>3777</v>
      </c>
      <c r="AA1005">
        <v>0</v>
      </c>
      <c r="AB1005">
        <v>0</v>
      </c>
      <c r="AC1005">
        <v>1</v>
      </c>
      <c r="AD1005">
        <v>0</v>
      </c>
      <c r="AE1005">
        <v>1</v>
      </c>
      <c r="AF1005">
        <v>0</v>
      </c>
      <c r="AG1005">
        <v>1</v>
      </c>
      <c r="AH1005" t="s">
        <v>64</v>
      </c>
      <c r="AI1005" t="s">
        <v>2729</v>
      </c>
    </row>
    <row r="1006" spans="1:35">
      <c r="A1006" t="s">
        <v>2617</v>
      </c>
      <c r="B1006" t="s">
        <v>2618</v>
      </c>
      <c r="C1006" t="s">
        <v>51</v>
      </c>
      <c r="D1006" t="s">
        <v>51</v>
      </c>
      <c r="E1006" t="s">
        <v>2619</v>
      </c>
      <c r="F1006" t="s">
        <v>3157</v>
      </c>
      <c r="G1006" t="s">
        <v>2621</v>
      </c>
      <c r="H1006">
        <v>2</v>
      </c>
      <c r="I1006" t="s">
        <v>2622</v>
      </c>
      <c r="J1006" t="s">
        <v>2636</v>
      </c>
      <c r="K1006" t="s">
        <v>2624</v>
      </c>
      <c r="L1006" t="s">
        <v>2625</v>
      </c>
      <c r="M1006" t="s">
        <v>2642</v>
      </c>
      <c r="N1006" t="s">
        <v>3166</v>
      </c>
      <c r="O1006" t="s">
        <v>62</v>
      </c>
      <c r="P1006" t="s">
        <v>61</v>
      </c>
      <c r="Q1006" t="s">
        <v>62</v>
      </c>
      <c r="R1006" t="s">
        <v>76</v>
      </c>
      <c r="S1006" t="s">
        <v>77</v>
      </c>
      <c r="T1006" t="s">
        <v>61</v>
      </c>
      <c r="U1006" t="s">
        <v>2157</v>
      </c>
      <c r="V1006" t="s">
        <v>72</v>
      </c>
      <c r="W1006" t="s">
        <v>62</v>
      </c>
      <c r="X1006" t="s">
        <v>73</v>
      </c>
      <c r="Y1006" t="s">
        <v>3192</v>
      </c>
      <c r="Z1006" t="s">
        <v>3776</v>
      </c>
      <c r="AA1006">
        <v>1</v>
      </c>
      <c r="AB1006">
        <v>0</v>
      </c>
      <c r="AC1006">
        <v>0</v>
      </c>
      <c r="AD1006">
        <v>0</v>
      </c>
      <c r="AE1006">
        <v>1</v>
      </c>
      <c r="AF1006">
        <v>0</v>
      </c>
      <c r="AG1006">
        <v>0</v>
      </c>
      <c r="AH1006" t="s">
        <v>77</v>
      </c>
      <c r="AI1006" t="s">
        <v>76</v>
      </c>
    </row>
    <row r="1007" spans="1:35">
      <c r="A1007" t="s">
        <v>2617</v>
      </c>
      <c r="B1007" t="s">
        <v>2618</v>
      </c>
      <c r="C1007" t="s">
        <v>149</v>
      </c>
      <c r="D1007" t="s">
        <v>2704</v>
      </c>
      <c r="E1007" t="s">
        <v>2644</v>
      </c>
      <c r="F1007" t="s">
        <v>2645</v>
      </c>
      <c r="G1007" t="s">
        <v>2646</v>
      </c>
      <c r="H1007">
        <v>1</v>
      </c>
      <c r="I1007" t="s">
        <v>2647</v>
      </c>
      <c r="J1007" t="s">
        <v>2647</v>
      </c>
      <c r="K1007" t="s">
        <v>2648</v>
      </c>
      <c r="L1007" t="s">
        <v>2649</v>
      </c>
      <c r="M1007" t="s">
        <v>2642</v>
      </c>
      <c r="N1007" t="s">
        <v>3169</v>
      </c>
      <c r="O1007" t="s">
        <v>62</v>
      </c>
      <c r="P1007" t="s">
        <v>61</v>
      </c>
      <c r="Q1007" t="s">
        <v>62</v>
      </c>
      <c r="R1007" t="s">
        <v>76</v>
      </c>
      <c r="S1007" t="s">
        <v>77</v>
      </c>
      <c r="T1007" t="s">
        <v>61</v>
      </c>
      <c r="U1007" t="s">
        <v>2157</v>
      </c>
      <c r="V1007" t="s">
        <v>72</v>
      </c>
      <c r="W1007" t="s">
        <v>62</v>
      </c>
      <c r="X1007" t="s">
        <v>73</v>
      </c>
      <c r="Y1007" t="s">
        <v>3192</v>
      </c>
      <c r="Z1007" t="s">
        <v>3573</v>
      </c>
      <c r="AA1007">
        <v>1</v>
      </c>
      <c r="AB1007">
        <v>0</v>
      </c>
      <c r="AC1007">
        <v>0</v>
      </c>
      <c r="AD1007">
        <v>0</v>
      </c>
      <c r="AE1007">
        <v>1</v>
      </c>
      <c r="AF1007">
        <v>0</v>
      </c>
      <c r="AG1007">
        <v>0</v>
      </c>
      <c r="AH1007" t="s">
        <v>77</v>
      </c>
      <c r="AI1007" t="s">
        <v>76</v>
      </c>
    </row>
    <row r="1008" spans="1:35">
      <c r="A1008" t="s">
        <v>2617</v>
      </c>
      <c r="B1008" t="s">
        <v>2618</v>
      </c>
      <c r="C1008" t="s">
        <v>149</v>
      </c>
      <c r="D1008" t="s">
        <v>2704</v>
      </c>
      <c r="E1008" t="s">
        <v>2654</v>
      </c>
      <c r="F1008" t="s">
        <v>2655</v>
      </c>
      <c r="G1008" t="s">
        <v>2656</v>
      </c>
      <c r="H1008">
        <v>1</v>
      </c>
      <c r="I1008" t="s">
        <v>2657</v>
      </c>
      <c r="J1008" t="s">
        <v>2657</v>
      </c>
      <c r="K1008" t="s">
        <v>4063</v>
      </c>
      <c r="L1008" t="s">
        <v>2659</v>
      </c>
      <c r="M1008" t="s">
        <v>2667</v>
      </c>
      <c r="N1008" t="s">
        <v>3175</v>
      </c>
      <c r="O1008" t="s">
        <v>62</v>
      </c>
      <c r="P1008" t="s">
        <v>61</v>
      </c>
      <c r="Q1008" t="s">
        <v>62</v>
      </c>
      <c r="R1008" t="s">
        <v>76</v>
      </c>
      <c r="S1008" t="s">
        <v>77</v>
      </c>
      <c r="T1008" t="s">
        <v>61</v>
      </c>
      <c r="U1008" t="s">
        <v>4064</v>
      </c>
      <c r="V1008" t="s">
        <v>72</v>
      </c>
      <c r="W1008" t="s">
        <v>62</v>
      </c>
      <c r="X1008" t="s">
        <v>73</v>
      </c>
      <c r="Y1008" t="s">
        <v>3192</v>
      </c>
      <c r="Z1008" t="s">
        <v>3632</v>
      </c>
      <c r="AA1008">
        <v>1</v>
      </c>
      <c r="AB1008">
        <v>0</v>
      </c>
      <c r="AC1008">
        <v>0</v>
      </c>
      <c r="AD1008">
        <v>0</v>
      </c>
      <c r="AE1008">
        <v>1</v>
      </c>
      <c r="AF1008">
        <v>0</v>
      </c>
      <c r="AG1008">
        <v>0</v>
      </c>
      <c r="AH1008" t="s">
        <v>77</v>
      </c>
      <c r="AI1008" t="s">
        <v>76</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B0B0-6180-48AF-8792-762ACBD14015}">
  <dimension ref="A1:E44"/>
  <sheetViews>
    <sheetView topLeftCell="A8" workbookViewId="0">
      <selection activeCell="D9" sqref="D9"/>
    </sheetView>
  </sheetViews>
  <sheetFormatPr defaultRowHeight="15"/>
  <cols>
    <col min="1" max="1" width="15.7109375" bestFit="1" customWidth="1"/>
    <col min="2" max="2" width="32.85546875" bestFit="1" customWidth="1"/>
    <col min="3" max="3" width="15.7109375" bestFit="1" customWidth="1"/>
    <col min="4" max="4" width="16" bestFit="1" customWidth="1"/>
    <col min="5" max="5" width="11.7109375" bestFit="1" customWidth="1"/>
  </cols>
  <sheetData>
    <row r="1" spans="1:2">
      <c r="A1" s="5" t="s">
        <v>4115</v>
      </c>
      <c r="B1" t="s">
        <v>4130</v>
      </c>
    </row>
    <row r="3" spans="1:2">
      <c r="A3" s="5" t="s">
        <v>3177</v>
      </c>
      <c r="B3" t="s">
        <v>4132</v>
      </c>
    </row>
    <row r="4" spans="1:2">
      <c r="A4" t="s">
        <v>3186</v>
      </c>
      <c r="B4" s="8">
        <v>0.81553398058252424</v>
      </c>
    </row>
    <row r="5" spans="1:2">
      <c r="A5" t="s">
        <v>3192</v>
      </c>
      <c r="B5" s="8">
        <v>0.83636363636363631</v>
      </c>
    </row>
    <row r="6" spans="1:2">
      <c r="A6" t="s">
        <v>3187</v>
      </c>
      <c r="B6" s="8">
        <v>0.81578947368421051</v>
      </c>
    </row>
    <row r="7" spans="1:2">
      <c r="A7" t="s">
        <v>4125</v>
      </c>
      <c r="B7" s="8">
        <v>0.82191780821917804</v>
      </c>
    </row>
    <row r="8" spans="1:2">
      <c r="A8" s="5" t="s">
        <v>4115</v>
      </c>
      <c r="B8" t="s">
        <v>4130</v>
      </c>
    </row>
    <row r="10" spans="1:2">
      <c r="A10" s="5" t="s">
        <v>3</v>
      </c>
      <c r="B10" t="s">
        <v>4132</v>
      </c>
    </row>
    <row r="11" spans="1:2">
      <c r="A11" t="s">
        <v>2704</v>
      </c>
      <c r="B11" s="8">
        <v>0.78740157480314965</v>
      </c>
    </row>
    <row r="12" spans="1:2">
      <c r="A12" t="s">
        <v>2694</v>
      </c>
      <c r="B12" s="8">
        <v>0.87755102040816324</v>
      </c>
    </row>
    <row r="13" spans="1:2">
      <c r="A13" t="s">
        <v>2709</v>
      </c>
      <c r="B13" s="8">
        <v>0.44</v>
      </c>
    </row>
    <row r="14" spans="1:2">
      <c r="A14" t="s">
        <v>80</v>
      </c>
      <c r="B14" s="8">
        <v>0.90217391304347827</v>
      </c>
    </row>
    <row r="15" spans="1:2">
      <c r="A15" t="s">
        <v>51</v>
      </c>
      <c r="B15" s="8">
        <v>0.875</v>
      </c>
    </row>
    <row r="16" spans="1:2">
      <c r="A16" t="s">
        <v>4125</v>
      </c>
      <c r="B16" s="8">
        <v>0.82191780821917804</v>
      </c>
    </row>
    <row r="18" spans="1:5">
      <c r="A18" s="5" t="s">
        <v>4115</v>
      </c>
      <c r="B18" t="s">
        <v>4130</v>
      </c>
    </row>
    <row r="20" spans="1:5">
      <c r="A20" s="5" t="s">
        <v>4132</v>
      </c>
      <c r="B20" s="5" t="s">
        <v>3177</v>
      </c>
    </row>
    <row r="21" spans="1:5">
      <c r="A21" s="5" t="s">
        <v>3</v>
      </c>
      <c r="B21" t="s">
        <v>3186</v>
      </c>
      <c r="C21" t="s">
        <v>3192</v>
      </c>
      <c r="D21" t="s">
        <v>3187</v>
      </c>
      <c r="E21" t="s">
        <v>4125</v>
      </c>
    </row>
    <row r="22" spans="1:5">
      <c r="A22" t="s">
        <v>2704</v>
      </c>
      <c r="B22" s="8">
        <v>0.83333333333333337</v>
      </c>
      <c r="C22" s="8">
        <v>0.76190476190476186</v>
      </c>
      <c r="D22" s="8">
        <v>0.77551020408163263</v>
      </c>
      <c r="E22" s="8">
        <v>0.78740157480314965</v>
      </c>
    </row>
    <row r="23" spans="1:5">
      <c r="A23" t="s">
        <v>2694</v>
      </c>
      <c r="B23" s="8">
        <v>0.90909090909090906</v>
      </c>
      <c r="C23" s="8">
        <v>0.8571428571428571</v>
      </c>
      <c r="D23" s="8">
        <v>0.87096774193548387</v>
      </c>
      <c r="E23" s="8">
        <v>0.87755102040816324</v>
      </c>
    </row>
    <row r="24" spans="1:5">
      <c r="A24" t="s">
        <v>2709</v>
      </c>
      <c r="B24" s="8">
        <v>0.2857142857142857</v>
      </c>
      <c r="C24" s="8">
        <v>0.5714285714285714</v>
      </c>
      <c r="D24" s="8">
        <v>0.45454545454545453</v>
      </c>
      <c r="E24" s="8">
        <v>0.44</v>
      </c>
    </row>
    <row r="25" spans="1:5">
      <c r="A25" t="s">
        <v>80</v>
      </c>
      <c r="B25" s="8">
        <v>0.90322580645161288</v>
      </c>
      <c r="C25" s="8">
        <v>0.90476190476190477</v>
      </c>
      <c r="D25" s="8">
        <v>0.9</v>
      </c>
      <c r="E25" s="8">
        <v>0.90217391304347827</v>
      </c>
    </row>
    <row r="26" spans="1:5">
      <c r="A26" t="s">
        <v>51</v>
      </c>
      <c r="B26" s="8">
        <v>0.77777777777777779</v>
      </c>
      <c r="C26" s="8">
        <v>0.93939393939393945</v>
      </c>
      <c r="D26" s="8">
        <v>0.8571428571428571</v>
      </c>
      <c r="E26" s="8">
        <v>0.875</v>
      </c>
    </row>
    <row r="27" spans="1:5">
      <c r="A27" t="s">
        <v>4125</v>
      </c>
      <c r="B27" s="8">
        <v>0.81553398058252424</v>
      </c>
      <c r="C27" s="8">
        <v>0.83636363636363631</v>
      </c>
      <c r="D27" s="8">
        <v>0.81578947368421051</v>
      </c>
      <c r="E27" s="8">
        <v>0.82191780821917804</v>
      </c>
    </row>
    <row r="28" spans="1:5">
      <c r="A28" s="5" t="s">
        <v>4115</v>
      </c>
      <c r="B28" t="s">
        <v>4130</v>
      </c>
    </row>
    <row r="30" spans="1:5">
      <c r="A30" s="5" t="s">
        <v>7</v>
      </c>
      <c r="B30" t="s">
        <v>4132</v>
      </c>
      <c r="C30" t="s">
        <v>4116</v>
      </c>
    </row>
    <row r="31" spans="1:5">
      <c r="A31">
        <v>1</v>
      </c>
      <c r="B31" s="8">
        <v>0.83720930232558144</v>
      </c>
      <c r="C31">
        <v>172</v>
      </c>
    </row>
    <row r="32" spans="1:5">
      <c r="A32">
        <v>2</v>
      </c>
      <c r="B32" s="8">
        <v>0.83739837398373984</v>
      </c>
      <c r="C32">
        <v>123</v>
      </c>
    </row>
    <row r="33" spans="1:3">
      <c r="A33">
        <v>3</v>
      </c>
      <c r="B33" s="8">
        <v>0.57692307692307687</v>
      </c>
      <c r="C33">
        <v>26</v>
      </c>
    </row>
    <row r="34" spans="1:3">
      <c r="A34">
        <v>4</v>
      </c>
      <c r="B34" s="8">
        <v>0.73913043478260865</v>
      </c>
      <c r="C34">
        <v>23</v>
      </c>
    </row>
    <row r="35" spans="1:3">
      <c r="A35">
        <v>5</v>
      </c>
      <c r="B35" s="8">
        <v>1</v>
      </c>
      <c r="C35">
        <v>6</v>
      </c>
    </row>
    <row r="36" spans="1:3">
      <c r="A36">
        <v>6</v>
      </c>
      <c r="B36" s="8">
        <v>1</v>
      </c>
      <c r="C36">
        <v>15</v>
      </c>
    </row>
    <row r="37" spans="1:3">
      <c r="A37" t="s">
        <v>4125</v>
      </c>
      <c r="B37" s="8">
        <v>0.82191780821917804</v>
      </c>
      <c r="C37">
        <v>365</v>
      </c>
    </row>
    <row r="38" spans="1:3">
      <c r="A38" s="5" t="s">
        <v>4115</v>
      </c>
      <c r="B38" t="s">
        <v>4129</v>
      </c>
    </row>
    <row r="40" spans="1:3">
      <c r="A40" s="5" t="s">
        <v>15</v>
      </c>
      <c r="B40" t="s">
        <v>4132</v>
      </c>
      <c r="C40" t="s">
        <v>4116</v>
      </c>
    </row>
    <row r="41" spans="1:3">
      <c r="A41" t="s">
        <v>61</v>
      </c>
      <c r="B41" s="8">
        <v>0.97872340425531912</v>
      </c>
      <c r="C41">
        <v>188</v>
      </c>
    </row>
    <row r="42" spans="1:3">
      <c r="A42" t="s">
        <v>102</v>
      </c>
      <c r="B42" s="8">
        <v>0.96341463414634143</v>
      </c>
      <c r="C42">
        <v>82</v>
      </c>
    </row>
    <row r="43" spans="1:3">
      <c r="A43" t="s">
        <v>62</v>
      </c>
      <c r="B43" s="8">
        <v>0.22930800542740842</v>
      </c>
      <c r="C43">
        <v>737</v>
      </c>
    </row>
    <row r="44" spans="1:3">
      <c r="A44" t="s">
        <v>4125</v>
      </c>
      <c r="B44" s="8">
        <v>0.42899702085402186</v>
      </c>
      <c r="C44">
        <v>1007</v>
      </c>
    </row>
  </sheetData>
  <pageMargins left="0.7" right="0.7" top="0.75" bottom="0.75" header="0.3" footer="0.3"/>
  <drawing r:id="rId6"/>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CD996-59DB-4934-84A2-641FD9963F15}">
  <dimension ref="A3:E44"/>
  <sheetViews>
    <sheetView workbookViewId="0">
      <selection activeCell="D15" sqref="D15"/>
    </sheetView>
  </sheetViews>
  <sheetFormatPr defaultRowHeight="15"/>
  <cols>
    <col min="1" max="1" width="40.85546875" bestFit="1" customWidth="1"/>
    <col min="2" max="2" width="10.28515625" bestFit="1" customWidth="1"/>
    <col min="3" max="3" width="15.5703125" customWidth="1"/>
    <col min="4" max="4" width="16" bestFit="1" customWidth="1"/>
    <col min="5" max="6" width="11.7109375" bestFit="1" customWidth="1"/>
  </cols>
  <sheetData>
    <row r="3" spans="1:2">
      <c r="A3" s="5" t="s">
        <v>3177</v>
      </c>
      <c r="B3" t="s">
        <v>4145</v>
      </c>
    </row>
    <row r="4" spans="1:2">
      <c r="A4" t="s">
        <v>3186</v>
      </c>
      <c r="B4" s="8">
        <v>0.19004524886877827</v>
      </c>
    </row>
    <row r="5" spans="1:2">
      <c r="A5" t="s">
        <v>3192</v>
      </c>
      <c r="B5" s="8">
        <v>0.21719457013574661</v>
      </c>
    </row>
    <row r="6" spans="1:2">
      <c r="A6" t="s">
        <v>3187</v>
      </c>
      <c r="B6" s="8">
        <v>0.23076923076923078</v>
      </c>
    </row>
    <row r="7" spans="1:2">
      <c r="A7" t="s">
        <v>4125</v>
      </c>
      <c r="B7" s="8">
        <v>0.21266968325791855</v>
      </c>
    </row>
    <row r="10" spans="1:2">
      <c r="A10" s="5" t="s">
        <v>3</v>
      </c>
      <c r="B10" t="s">
        <v>4132</v>
      </c>
    </row>
    <row r="11" spans="1:2">
      <c r="A11" t="s">
        <v>80</v>
      </c>
      <c r="B11" s="8">
        <v>0.26666666666666666</v>
      </c>
    </row>
    <row r="12" spans="1:2">
      <c r="A12" t="s">
        <v>51</v>
      </c>
      <c r="B12" s="8">
        <v>0.24242424242424243</v>
      </c>
    </row>
    <row r="13" spans="1:2">
      <c r="A13" t="s">
        <v>2694</v>
      </c>
      <c r="B13" s="8">
        <v>0.22222222222222221</v>
      </c>
    </row>
    <row r="14" spans="1:2">
      <c r="A14" t="s">
        <v>2704</v>
      </c>
      <c r="B14" s="8">
        <v>0.19736842105263158</v>
      </c>
    </row>
    <row r="15" spans="1:2">
      <c r="A15" t="s">
        <v>2709</v>
      </c>
      <c r="B15" s="8">
        <v>8.6956521739130432E-2</v>
      </c>
    </row>
    <row r="16" spans="1:2">
      <c r="A16" t="s">
        <v>4125</v>
      </c>
      <c r="B16" s="8">
        <v>0.21266968325791855</v>
      </c>
    </row>
    <row r="20" spans="1:5">
      <c r="A20" s="5" t="s">
        <v>4132</v>
      </c>
      <c r="B20" s="5" t="s">
        <v>3177</v>
      </c>
    </row>
    <row r="21" spans="1:5">
      <c r="A21" s="5" t="s">
        <v>3</v>
      </c>
      <c r="B21" t="s">
        <v>3186</v>
      </c>
      <c r="C21" t="s">
        <v>3192</v>
      </c>
      <c r="D21" t="s">
        <v>3187</v>
      </c>
      <c r="E21" t="s">
        <v>4125</v>
      </c>
    </row>
    <row r="22" spans="1:5">
      <c r="A22" t="s">
        <v>2704</v>
      </c>
      <c r="B22" s="8">
        <v>0.19736842105263158</v>
      </c>
      <c r="C22" s="8">
        <v>0.19736842105263158</v>
      </c>
      <c r="D22" s="8">
        <v>0.19736842105263158</v>
      </c>
      <c r="E22" s="8">
        <v>0.19736842105263158</v>
      </c>
    </row>
    <row r="23" spans="1:5">
      <c r="A23" t="s">
        <v>2694</v>
      </c>
      <c r="B23" s="8">
        <v>0.25925925925925924</v>
      </c>
      <c r="C23" s="8">
        <v>7.407407407407407E-2</v>
      </c>
      <c r="D23" s="8">
        <v>0.33333333333333331</v>
      </c>
      <c r="E23" s="8">
        <v>0.22222222222222221</v>
      </c>
    </row>
    <row r="24" spans="1:5">
      <c r="A24" t="s">
        <v>2709</v>
      </c>
      <c r="B24" s="8">
        <v>4.3478260869565216E-2</v>
      </c>
      <c r="C24" s="8">
        <v>0.13043478260869565</v>
      </c>
      <c r="D24" s="8">
        <v>8.6956521739130432E-2</v>
      </c>
      <c r="E24" s="8">
        <v>8.6956521739130432E-2</v>
      </c>
    </row>
    <row r="25" spans="1:5">
      <c r="A25" t="s">
        <v>80</v>
      </c>
      <c r="B25" s="8">
        <v>0.25</v>
      </c>
      <c r="C25" s="8">
        <v>0.25</v>
      </c>
      <c r="D25" s="8">
        <v>0.3</v>
      </c>
      <c r="E25" s="8">
        <v>0.26666666666666666</v>
      </c>
    </row>
    <row r="26" spans="1:5">
      <c r="A26" t="s">
        <v>51</v>
      </c>
      <c r="B26" s="8">
        <v>0.16363636363636364</v>
      </c>
      <c r="C26" s="8">
        <v>0.32727272727272727</v>
      </c>
      <c r="D26" s="8">
        <v>0.23636363636363636</v>
      </c>
      <c r="E26" s="8">
        <v>0.24242424242424243</v>
      </c>
    </row>
    <row r="27" spans="1:5">
      <c r="A27" t="s">
        <v>4125</v>
      </c>
      <c r="B27" s="8">
        <v>0.19004524886877827</v>
      </c>
      <c r="C27" s="8">
        <v>0.21719457013574661</v>
      </c>
      <c r="D27" s="8">
        <v>0.23076923076923078</v>
      </c>
      <c r="E27" s="8">
        <v>0.21266968325791855</v>
      </c>
    </row>
    <row r="30" spans="1:5">
      <c r="A30" s="5" t="s">
        <v>7</v>
      </c>
      <c r="B30" t="s">
        <v>4146</v>
      </c>
      <c r="C30" t="s">
        <v>4116</v>
      </c>
    </row>
    <row r="31" spans="1:5">
      <c r="A31">
        <v>1</v>
      </c>
      <c r="B31" s="8">
        <v>0.22629969418960244</v>
      </c>
      <c r="C31">
        <v>327</v>
      </c>
    </row>
    <row r="32" spans="1:5">
      <c r="A32">
        <v>2</v>
      </c>
      <c r="B32" s="8">
        <v>0.24</v>
      </c>
      <c r="C32">
        <v>150</v>
      </c>
    </row>
    <row r="33" spans="1:3">
      <c r="A33">
        <v>3</v>
      </c>
      <c r="B33" s="8">
        <v>0.15873015873015872</v>
      </c>
      <c r="C33">
        <v>63</v>
      </c>
    </row>
    <row r="34" spans="1:3">
      <c r="A34">
        <v>4</v>
      </c>
      <c r="B34" s="8">
        <v>0.1388888888888889</v>
      </c>
      <c r="C34">
        <v>72</v>
      </c>
    </row>
    <row r="35" spans="1:3">
      <c r="A35">
        <v>5</v>
      </c>
      <c r="B35" s="8">
        <v>0.4</v>
      </c>
      <c r="C35">
        <v>15</v>
      </c>
    </row>
    <row r="36" spans="1:3">
      <c r="A36">
        <v>6</v>
      </c>
      <c r="B36" s="8">
        <v>0.1388888888888889</v>
      </c>
      <c r="C36">
        <v>36</v>
      </c>
    </row>
    <row r="37" spans="1:3">
      <c r="A37" t="s">
        <v>4125</v>
      </c>
      <c r="B37" s="8">
        <v>0.21266968325791855</v>
      </c>
      <c r="C37">
        <v>663</v>
      </c>
    </row>
    <row r="40" spans="1:3">
      <c r="A40" s="5" t="s">
        <v>15</v>
      </c>
      <c r="B40" t="s">
        <v>4146</v>
      </c>
      <c r="C40" t="s">
        <v>4116</v>
      </c>
    </row>
    <row r="41" spans="1:3">
      <c r="A41" t="s">
        <v>61</v>
      </c>
      <c r="B41" s="8">
        <v>0.96296296296296291</v>
      </c>
      <c r="C41">
        <v>54</v>
      </c>
    </row>
    <row r="42" spans="1:3">
      <c r="A42" t="s">
        <v>102</v>
      </c>
      <c r="B42" s="8">
        <v>0.9642857142857143</v>
      </c>
      <c r="C42">
        <v>28</v>
      </c>
    </row>
    <row r="43" spans="1:3">
      <c r="A43" t="s">
        <v>62</v>
      </c>
      <c r="B43" s="8">
        <v>0.10671256454388985</v>
      </c>
      <c r="C43">
        <v>581</v>
      </c>
    </row>
    <row r="44" spans="1:3">
      <c r="A44" t="s">
        <v>4125</v>
      </c>
      <c r="B44" s="8">
        <v>0.21266968325791855</v>
      </c>
      <c r="C44">
        <v>663</v>
      </c>
    </row>
  </sheetData>
  <conditionalFormatting pivot="1" sqref="B22:E27">
    <cfRule type="colorScale" priority="1">
      <colorScale>
        <cfvo type="min"/>
        <cfvo type="percentile" val="50"/>
        <cfvo type="max"/>
        <color rgb="FFF8696B"/>
        <color rgb="FFFFEB84"/>
        <color rgb="FF63BE7B"/>
      </colorScale>
    </cfRule>
  </conditionalFormatting>
  <pageMargins left="0.7" right="0.7" top="0.75" bottom="0.75" header="0.3" footer="0.3"/>
  <drawing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AFA8C-3358-456F-988B-0AE1A96055BD}">
  <dimension ref="A10:E130"/>
  <sheetViews>
    <sheetView workbookViewId="0">
      <selection activeCell="B10" sqref="B10"/>
    </sheetView>
  </sheetViews>
  <sheetFormatPr defaultRowHeight="15"/>
  <cols>
    <col min="1" max="1" width="15.7109375" customWidth="1"/>
    <col min="2" max="2" width="23.85546875" customWidth="1"/>
    <col min="3" max="3" width="15.7109375" style="8" customWidth="1"/>
    <col min="4" max="4" width="16" bestFit="1" customWidth="1"/>
    <col min="5" max="5" width="11.7109375" bestFit="1" customWidth="1"/>
  </cols>
  <sheetData>
    <row r="10" spans="1:3">
      <c r="A10" s="5" t="s">
        <v>3177</v>
      </c>
      <c r="B10" t="s">
        <v>4147</v>
      </c>
      <c r="C10"/>
    </row>
    <row r="11" spans="1:3">
      <c r="A11" t="s">
        <v>3186</v>
      </c>
      <c r="B11" s="8">
        <v>0.96380090497737558</v>
      </c>
      <c r="C11"/>
    </row>
    <row r="12" spans="1:3">
      <c r="A12" t="s">
        <v>3192</v>
      </c>
      <c r="B12" s="8">
        <v>1</v>
      </c>
      <c r="C12"/>
    </row>
    <row r="13" spans="1:3">
      <c r="A13" t="s">
        <v>3187</v>
      </c>
      <c r="B13" s="8">
        <v>0.99547511312217196</v>
      </c>
      <c r="C13"/>
    </row>
    <row r="14" spans="1:3">
      <c r="A14" t="s">
        <v>4125</v>
      </c>
      <c r="B14" s="8">
        <v>0.98642533936651589</v>
      </c>
      <c r="C14"/>
    </row>
    <row r="15" spans="1:3">
      <c r="C15"/>
    </row>
    <row r="16" spans="1:3">
      <c r="C16"/>
    </row>
    <row r="17" spans="1:3">
      <c r="C17"/>
    </row>
    <row r="18" spans="1:3">
      <c r="C18"/>
    </row>
    <row r="19" spans="1:3">
      <c r="C19"/>
    </row>
    <row r="20" spans="1:3">
      <c r="C20"/>
    </row>
    <row r="21" spans="1:3">
      <c r="C21"/>
    </row>
    <row r="22" spans="1:3">
      <c r="A22" s="5" t="s">
        <v>3</v>
      </c>
      <c r="B22" t="s">
        <v>4147</v>
      </c>
      <c r="C22"/>
    </row>
    <row r="23" spans="1:3">
      <c r="A23" t="s">
        <v>2704</v>
      </c>
      <c r="B23" s="8">
        <v>0.98684210526315785</v>
      </c>
      <c r="C23"/>
    </row>
    <row r="24" spans="1:3">
      <c r="A24" t="s">
        <v>2694</v>
      </c>
      <c r="B24" s="8">
        <v>0.97530864197530864</v>
      </c>
      <c r="C24"/>
    </row>
    <row r="25" spans="1:3">
      <c r="A25" t="s">
        <v>2709</v>
      </c>
      <c r="B25" s="8">
        <v>0.98550724637681164</v>
      </c>
      <c r="C25"/>
    </row>
    <row r="26" spans="1:3">
      <c r="A26" t="s">
        <v>80</v>
      </c>
      <c r="B26" s="8">
        <v>0.98333333333333328</v>
      </c>
      <c r="C26"/>
    </row>
    <row r="27" spans="1:3">
      <c r="A27" t="s">
        <v>51</v>
      </c>
      <c r="B27" s="8">
        <v>0.9939393939393939</v>
      </c>
      <c r="C27"/>
    </row>
    <row r="28" spans="1:3">
      <c r="A28" t="s">
        <v>4125</v>
      </c>
      <c r="B28" s="8">
        <v>0.98642533936651589</v>
      </c>
      <c r="C28"/>
    </row>
    <row r="29" spans="1:3">
      <c r="C29"/>
    </row>
    <row r="30" spans="1:3">
      <c r="C30"/>
    </row>
    <row r="31" spans="1:3">
      <c r="C31"/>
    </row>
    <row r="32" spans="1:3">
      <c r="C32"/>
    </row>
    <row r="33" spans="1:5">
      <c r="C33"/>
    </row>
    <row r="34" spans="1:5">
      <c r="C34"/>
    </row>
    <row r="35" spans="1:5">
      <c r="C35"/>
    </row>
    <row r="36" spans="1:5">
      <c r="C36"/>
    </row>
    <row r="37" spans="1:5">
      <c r="A37" s="5" t="s">
        <v>4147</v>
      </c>
      <c r="B37" s="5" t="s">
        <v>3177</v>
      </c>
      <c r="C37"/>
    </row>
    <row r="38" spans="1:5">
      <c r="A38" s="5" t="s">
        <v>3</v>
      </c>
      <c r="B38" t="s">
        <v>3186</v>
      </c>
      <c r="C38" t="s">
        <v>3192</v>
      </c>
      <c r="D38" t="s">
        <v>3187</v>
      </c>
      <c r="E38" t="s">
        <v>4125</v>
      </c>
    </row>
    <row r="39" spans="1:5">
      <c r="A39" t="s">
        <v>2704</v>
      </c>
      <c r="B39" s="8">
        <v>0.97368421052631582</v>
      </c>
      <c r="C39" s="8">
        <v>1</v>
      </c>
      <c r="D39" s="8">
        <v>0.98684210526315785</v>
      </c>
      <c r="E39" s="8">
        <v>0.98684210526315785</v>
      </c>
    </row>
    <row r="40" spans="1:5">
      <c r="A40" t="s">
        <v>2694</v>
      </c>
      <c r="B40" s="8">
        <v>0.92592592592592593</v>
      </c>
      <c r="C40" s="8">
        <v>1</v>
      </c>
      <c r="D40" s="8">
        <v>1</v>
      </c>
      <c r="E40" s="8">
        <v>0.97530864197530864</v>
      </c>
    </row>
    <row r="41" spans="1:5">
      <c r="A41" t="s">
        <v>2709</v>
      </c>
      <c r="B41" s="8">
        <v>0.95652173913043481</v>
      </c>
      <c r="C41" s="8">
        <v>1</v>
      </c>
      <c r="D41" s="8">
        <v>1</v>
      </c>
      <c r="E41" s="8">
        <v>0.98550724637681164</v>
      </c>
    </row>
    <row r="42" spans="1:5">
      <c r="A42" t="s">
        <v>80</v>
      </c>
      <c r="B42" s="8">
        <v>0.95</v>
      </c>
      <c r="C42" s="8">
        <v>1</v>
      </c>
      <c r="D42" s="8">
        <v>1</v>
      </c>
      <c r="E42" s="8">
        <v>0.98333333333333328</v>
      </c>
    </row>
    <row r="43" spans="1:5">
      <c r="A43" t="s">
        <v>51</v>
      </c>
      <c r="B43" s="8">
        <v>0.98181818181818181</v>
      </c>
      <c r="C43" s="8">
        <v>1</v>
      </c>
      <c r="D43" s="8">
        <v>1</v>
      </c>
      <c r="E43" s="8">
        <v>0.9939393939393939</v>
      </c>
    </row>
    <row r="44" spans="1:5">
      <c r="A44" t="s">
        <v>4125</v>
      </c>
      <c r="B44" s="8">
        <v>0.96380090497737558</v>
      </c>
      <c r="C44" s="8">
        <v>1</v>
      </c>
      <c r="D44" s="8">
        <v>0.99547511312217196</v>
      </c>
      <c r="E44" s="8">
        <v>0.98642533936651589</v>
      </c>
    </row>
    <row r="45" spans="1:5">
      <c r="C45"/>
    </row>
    <row r="46" spans="1:5">
      <c r="C46"/>
    </row>
    <row r="47" spans="1:5">
      <c r="C47"/>
    </row>
    <row r="48" spans="1:5">
      <c r="C48"/>
    </row>
    <row r="49" spans="1:4">
      <c r="C49"/>
    </row>
    <row r="50" spans="1:4">
      <c r="A50" s="5" t="s">
        <v>3177</v>
      </c>
      <c r="B50" t="s">
        <v>4148</v>
      </c>
      <c r="C50" t="s">
        <v>4149</v>
      </c>
      <c r="D50" t="s">
        <v>4147</v>
      </c>
    </row>
    <row r="51" spans="1:4">
      <c r="A51" t="s">
        <v>3186</v>
      </c>
      <c r="B51">
        <v>213</v>
      </c>
      <c r="C51">
        <v>221</v>
      </c>
      <c r="D51" s="8">
        <v>0.96380090497737558</v>
      </c>
    </row>
    <row r="52" spans="1:4">
      <c r="A52" t="s">
        <v>3192</v>
      </c>
      <c r="B52">
        <v>221</v>
      </c>
      <c r="C52">
        <v>221</v>
      </c>
      <c r="D52" s="8">
        <v>1</v>
      </c>
    </row>
    <row r="53" spans="1:4">
      <c r="A53" t="s">
        <v>3187</v>
      </c>
      <c r="B53">
        <v>220</v>
      </c>
      <c r="C53">
        <v>221</v>
      </c>
      <c r="D53" s="8">
        <v>0.99547511312217196</v>
      </c>
    </row>
    <row r="54" spans="1:4">
      <c r="A54" t="s">
        <v>4125</v>
      </c>
      <c r="B54">
        <v>654</v>
      </c>
      <c r="C54">
        <v>663</v>
      </c>
      <c r="D54" s="8">
        <v>0.98642533936651589</v>
      </c>
    </row>
    <row r="55" spans="1:4">
      <c r="C55"/>
    </row>
    <row r="56" spans="1:4">
      <c r="C56"/>
    </row>
    <row r="57" spans="1:4">
      <c r="C57"/>
    </row>
    <row r="58" spans="1:4">
      <c r="C58"/>
    </row>
    <row r="59" spans="1:4">
      <c r="C59"/>
    </row>
    <row r="60" spans="1:4">
      <c r="C60"/>
    </row>
    <row r="61" spans="1:4">
      <c r="C61"/>
    </row>
    <row r="62" spans="1:4">
      <c r="C62"/>
    </row>
    <row r="63" spans="1:4">
      <c r="C63"/>
    </row>
    <row r="64" spans="1:4">
      <c r="C64"/>
    </row>
    <row r="65" spans="1:5">
      <c r="C65"/>
    </row>
    <row r="66" spans="1:5">
      <c r="C66"/>
    </row>
    <row r="67" spans="1:5">
      <c r="C67"/>
    </row>
    <row r="70" spans="1:5">
      <c r="A70" s="5" t="s">
        <v>4150</v>
      </c>
      <c r="B70" s="5" t="s">
        <v>3177</v>
      </c>
      <c r="C70"/>
    </row>
    <row r="71" spans="1:5">
      <c r="A71" s="5" t="s">
        <v>3</v>
      </c>
      <c r="B71" t="s">
        <v>3186</v>
      </c>
      <c r="C71" t="s">
        <v>3192</v>
      </c>
      <c r="D71" t="s">
        <v>3187</v>
      </c>
      <c r="E71" t="s">
        <v>4125</v>
      </c>
    </row>
    <row r="72" spans="1:5">
      <c r="A72" t="s">
        <v>2704</v>
      </c>
      <c r="B72" s="8">
        <v>0.97368421052631582</v>
      </c>
      <c r="C72" s="8">
        <v>1</v>
      </c>
      <c r="D72" s="8">
        <v>0.98684210526315785</v>
      </c>
      <c r="E72" s="8">
        <v>0.98684210526315785</v>
      </c>
    </row>
    <row r="73" spans="1:5">
      <c r="A73" t="s">
        <v>2694</v>
      </c>
      <c r="B73" s="8">
        <v>0.92592592592592593</v>
      </c>
      <c r="C73" s="8">
        <v>1</v>
      </c>
      <c r="D73" s="8">
        <v>1</v>
      </c>
      <c r="E73" s="8">
        <v>0.97530864197530864</v>
      </c>
    </row>
    <row r="74" spans="1:5">
      <c r="A74" t="s">
        <v>2709</v>
      </c>
      <c r="B74" s="8">
        <v>0.95652173913043481</v>
      </c>
      <c r="C74" s="8">
        <v>1</v>
      </c>
      <c r="D74" s="8">
        <v>1</v>
      </c>
      <c r="E74" s="8">
        <v>0.98550724637681164</v>
      </c>
    </row>
    <row r="75" spans="1:5">
      <c r="A75" t="s">
        <v>80</v>
      </c>
      <c r="B75" s="8">
        <v>0.95</v>
      </c>
      <c r="C75" s="8">
        <v>1</v>
      </c>
      <c r="D75" s="8">
        <v>1</v>
      </c>
      <c r="E75" s="8">
        <v>0.98333333333333328</v>
      </c>
    </row>
    <row r="76" spans="1:5">
      <c r="A76" t="s">
        <v>51</v>
      </c>
      <c r="B76" s="8">
        <v>0.98181818181818181</v>
      </c>
      <c r="C76" s="8">
        <v>1</v>
      </c>
      <c r="D76" s="8">
        <v>1</v>
      </c>
      <c r="E76" s="8">
        <v>0.9939393939393939</v>
      </c>
    </row>
    <row r="77" spans="1:5">
      <c r="A77" t="s">
        <v>4125</v>
      </c>
      <c r="B77" s="8">
        <v>0.96380090497737558</v>
      </c>
      <c r="C77" s="8">
        <v>1</v>
      </c>
      <c r="D77" s="8">
        <v>0.99547511312217196</v>
      </c>
      <c r="E77" s="8">
        <v>0.98642533936651589</v>
      </c>
    </row>
    <row r="78" spans="1:5">
      <c r="C78"/>
    </row>
    <row r="79" spans="1:5">
      <c r="C79"/>
    </row>
    <row r="80" spans="1:5">
      <c r="C80"/>
    </row>
    <row r="81" spans="3:3">
      <c r="C81"/>
    </row>
    <row r="82" spans="3:3">
      <c r="C82"/>
    </row>
    <row r="83" spans="3:3">
      <c r="C83"/>
    </row>
    <row r="84" spans="3:3">
      <c r="C84"/>
    </row>
    <row r="85" spans="3:3">
      <c r="C85"/>
    </row>
    <row r="86" spans="3:3">
      <c r="C86"/>
    </row>
    <row r="87" spans="3:3">
      <c r="C87"/>
    </row>
    <row r="113" spans="3:3">
      <c r="C113"/>
    </row>
    <row r="114" spans="3:3">
      <c r="C114"/>
    </row>
    <row r="115" spans="3:3">
      <c r="C115"/>
    </row>
    <row r="116" spans="3:3">
      <c r="C116"/>
    </row>
    <row r="117" spans="3:3">
      <c r="C117"/>
    </row>
    <row r="118" spans="3:3">
      <c r="C118"/>
    </row>
    <row r="119" spans="3:3">
      <c r="C119"/>
    </row>
    <row r="120" spans="3:3">
      <c r="C120"/>
    </row>
    <row r="121" spans="3:3">
      <c r="C121"/>
    </row>
    <row r="122" spans="3:3">
      <c r="C122"/>
    </row>
    <row r="123" spans="3:3">
      <c r="C123"/>
    </row>
    <row r="124" spans="3:3">
      <c r="C124"/>
    </row>
    <row r="125" spans="3:3">
      <c r="C125"/>
    </row>
    <row r="126" spans="3:3">
      <c r="C126"/>
    </row>
    <row r="127" spans="3:3">
      <c r="C127"/>
    </row>
    <row r="128" spans="3:3">
      <c r="C128"/>
    </row>
    <row r="129" spans="3:3">
      <c r="C129"/>
    </row>
    <row r="130" spans="3:3">
      <c r="C130"/>
    </row>
  </sheetData>
  <sortState xmlns:xlrd2="http://schemas.microsoft.com/office/spreadsheetml/2017/richdata2" ref="A2:C12">
    <sortCondition descending="1" ref="B2:B12"/>
  </sortState>
  <conditionalFormatting pivot="1" sqref="B39:E44">
    <cfRule type="colorScale" priority="1">
      <colorScale>
        <cfvo type="min"/>
        <cfvo type="percentile" val="50"/>
        <cfvo type="max"/>
        <color rgb="FFF8696B"/>
        <color rgb="FFFFEB84"/>
        <color rgb="FF63BE7B"/>
      </colorScale>
    </cfRule>
  </conditionalFormatting>
  <pageMargins left="0.7" right="0.7" top="0.75" bottom="0.75" header="0.3" footer="0.3"/>
  <drawing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0176-3930-4472-A802-0E37EFF47A87}">
  <dimension ref="A1:B16"/>
  <sheetViews>
    <sheetView workbookViewId="0">
      <selection activeCell="B4" sqref="B4"/>
    </sheetView>
  </sheetViews>
  <sheetFormatPr defaultRowHeight="15"/>
  <cols>
    <col min="1" max="1" width="24.28515625" bestFit="1" customWidth="1"/>
    <col min="2" max="2" width="37.7109375" customWidth="1"/>
    <col min="3" max="3" width="15.7109375" bestFit="1" customWidth="1"/>
    <col min="4" max="4" width="16" bestFit="1" customWidth="1"/>
    <col min="5" max="5" width="11.7109375" bestFit="1" customWidth="1"/>
  </cols>
  <sheetData>
    <row r="1" spans="1:2">
      <c r="A1" s="5" t="s">
        <v>4115</v>
      </c>
      <c r="B1" t="s">
        <v>4130</v>
      </c>
    </row>
    <row r="3" spans="1:2">
      <c r="A3" s="5" t="s">
        <v>3177</v>
      </c>
      <c r="B3" t="s">
        <v>4151</v>
      </c>
    </row>
    <row r="4" spans="1:2">
      <c r="A4" t="s">
        <v>3186</v>
      </c>
      <c r="B4" t="e">
        <v>#DIV/0!</v>
      </c>
    </row>
    <row r="5" spans="1:2">
      <c r="A5" t="s">
        <v>3192</v>
      </c>
      <c r="B5" t="e">
        <v>#DIV/0!</v>
      </c>
    </row>
    <row r="6" spans="1:2">
      <c r="A6" t="s">
        <v>3187</v>
      </c>
      <c r="B6" t="e">
        <v>#DIV/0!</v>
      </c>
    </row>
    <row r="7" spans="1:2">
      <c r="A7" t="s">
        <v>4125</v>
      </c>
      <c r="B7" t="e">
        <v>#DIV/0!</v>
      </c>
    </row>
    <row r="8" spans="1:2">
      <c r="A8" s="5" t="s">
        <v>4115</v>
      </c>
      <c r="B8" t="s">
        <v>4129</v>
      </c>
    </row>
    <row r="10" spans="1:2">
      <c r="A10" s="5" t="s">
        <v>3</v>
      </c>
      <c r="B10" t="s">
        <v>4151</v>
      </c>
    </row>
    <row r="11" spans="1:2">
      <c r="A11" t="s">
        <v>2704</v>
      </c>
      <c r="B11" t="e">
        <v>#DIV/0!</v>
      </c>
    </row>
    <row r="12" spans="1:2">
      <c r="A12" t="s">
        <v>2694</v>
      </c>
      <c r="B12" t="e">
        <v>#DIV/0!</v>
      </c>
    </row>
    <row r="13" spans="1:2">
      <c r="A13" t="s">
        <v>2709</v>
      </c>
      <c r="B13" t="e">
        <v>#DIV/0!</v>
      </c>
    </row>
    <row r="14" spans="1:2">
      <c r="A14" t="s">
        <v>80</v>
      </c>
      <c r="B14" t="e">
        <v>#DIV/0!</v>
      </c>
    </row>
    <row r="15" spans="1:2">
      <c r="A15" t="s">
        <v>51</v>
      </c>
      <c r="B15" t="e">
        <v>#DIV/0!</v>
      </c>
    </row>
    <row r="16" spans="1:2">
      <c r="A16" t="s">
        <v>4125</v>
      </c>
      <c r="B16" t="e">
        <v>#DIV/0!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E9D05-52CB-4530-A74B-566EA54DF584}">
  <dimension ref="A1:I67"/>
  <sheetViews>
    <sheetView workbookViewId="0">
      <selection activeCell="A20" sqref="A20:A22"/>
    </sheetView>
  </sheetViews>
  <sheetFormatPr defaultRowHeight="15"/>
  <cols>
    <col min="1" max="1" width="15.7109375" bestFit="1" customWidth="1"/>
    <col min="2" max="2" width="23.42578125" style="1" customWidth="1"/>
    <col min="3" max="3" width="19.140625" customWidth="1"/>
    <col min="4" max="4" width="9.140625" bestFit="1" customWidth="1"/>
    <col min="5" max="5" width="31.85546875" bestFit="1" customWidth="1"/>
    <col min="6" max="6" width="11.7109375" bestFit="1" customWidth="1"/>
    <col min="7" max="7" width="37.5703125" bestFit="1" customWidth="1"/>
    <col min="9" max="9" width="9.28515625" bestFit="1" customWidth="1"/>
  </cols>
  <sheetData>
    <row r="1" spans="1:6" ht="18">
      <c r="A1" s="6"/>
    </row>
    <row r="3" spans="1:6">
      <c r="A3" s="5" t="s">
        <v>4116</v>
      </c>
      <c r="B3" s="5" t="s">
        <v>15</v>
      </c>
    </row>
    <row r="4" spans="1:6">
      <c r="A4" s="5" t="s">
        <v>3177</v>
      </c>
      <c r="B4" t="s">
        <v>61</v>
      </c>
      <c r="C4" t="s">
        <v>102</v>
      </c>
      <c r="D4" t="s">
        <v>62</v>
      </c>
      <c r="E4" t="s">
        <v>4125</v>
      </c>
    </row>
    <row r="5" spans="1:6">
      <c r="A5" t="s">
        <v>3186</v>
      </c>
      <c r="B5" s="8">
        <v>7.2398190045248875E-2</v>
      </c>
      <c r="C5" s="8">
        <v>4.072398190045249E-2</v>
      </c>
      <c r="D5" s="8">
        <v>0.8868778280542986</v>
      </c>
      <c r="E5" s="8">
        <v>1</v>
      </c>
    </row>
    <row r="6" spans="1:6">
      <c r="A6" t="s">
        <v>3192</v>
      </c>
      <c r="B6" s="8">
        <v>8.5972850678733032E-2</v>
      </c>
      <c r="C6" s="8">
        <v>3.6199095022624438E-2</v>
      </c>
      <c r="D6" s="8">
        <v>0.87782805429864252</v>
      </c>
      <c r="E6" s="8">
        <v>1</v>
      </c>
    </row>
    <row r="7" spans="1:6">
      <c r="A7" t="s">
        <v>3187</v>
      </c>
      <c r="B7" s="8">
        <v>8.5972850678733032E-2</v>
      </c>
      <c r="C7" s="8">
        <v>4.9773755656108594E-2</v>
      </c>
      <c r="D7" s="8">
        <v>0.86425339366515841</v>
      </c>
      <c r="E7" s="8">
        <v>1</v>
      </c>
    </row>
    <row r="8" spans="1:6">
      <c r="A8" t="s">
        <v>4125</v>
      </c>
      <c r="B8" s="8">
        <v>8.1447963800904979E-2</v>
      </c>
      <c r="C8" s="8">
        <v>4.2232277526395176E-2</v>
      </c>
      <c r="D8" s="8">
        <v>0.87631975867269984</v>
      </c>
      <c r="E8" s="8">
        <v>1</v>
      </c>
    </row>
    <row r="9" spans="1:6">
      <c r="B9"/>
    </row>
    <row r="10" spans="1:6">
      <c r="A10" s="5" t="s">
        <v>4116</v>
      </c>
      <c r="B10" s="5" t="s">
        <v>3176</v>
      </c>
    </row>
    <row r="11" spans="1:6">
      <c r="A11" s="5" t="s">
        <v>3177</v>
      </c>
      <c r="B11" t="s">
        <v>72</v>
      </c>
      <c r="C11" t="s">
        <v>850</v>
      </c>
      <c r="D11" t="s">
        <v>66</v>
      </c>
      <c r="E11" t="s">
        <v>162</v>
      </c>
      <c r="F11" t="s">
        <v>4125</v>
      </c>
    </row>
    <row r="12" spans="1:6">
      <c r="A12" t="s">
        <v>3186</v>
      </c>
      <c r="B12" s="8">
        <v>0.84615384615384615</v>
      </c>
      <c r="C12" s="8">
        <v>3.6199095022624438E-2</v>
      </c>
      <c r="D12" s="8">
        <v>8.1447963800904979E-2</v>
      </c>
      <c r="E12" s="8">
        <v>3.6199095022624438E-2</v>
      </c>
      <c r="F12" s="8">
        <v>1</v>
      </c>
    </row>
    <row r="13" spans="1:6">
      <c r="A13" t="s">
        <v>3192</v>
      </c>
      <c r="B13" s="8">
        <v>0.86425339366515841</v>
      </c>
      <c r="C13" s="8">
        <v>9.0497737556561094E-3</v>
      </c>
      <c r="D13" s="8">
        <v>8.5972850678733032E-2</v>
      </c>
      <c r="E13" s="8">
        <v>4.072398190045249E-2</v>
      </c>
      <c r="F13" s="8">
        <v>1</v>
      </c>
    </row>
    <row r="14" spans="1:6">
      <c r="A14" t="s">
        <v>3187</v>
      </c>
      <c r="B14" s="8">
        <v>0.85972850678733037</v>
      </c>
      <c r="C14" s="8">
        <v>4.5248868778280547E-3</v>
      </c>
      <c r="D14" s="8">
        <v>8.1447963800904979E-2</v>
      </c>
      <c r="E14" s="8">
        <v>5.4298642533936653E-2</v>
      </c>
      <c r="F14" s="8">
        <v>1</v>
      </c>
    </row>
    <row r="15" spans="1:6">
      <c r="A15" t="s">
        <v>4125</v>
      </c>
      <c r="B15" s="8">
        <v>0.8567119155354449</v>
      </c>
      <c r="C15" s="8">
        <v>1.6591251885369532E-2</v>
      </c>
      <c r="D15" s="8">
        <v>8.2956259426847659E-2</v>
      </c>
      <c r="E15" s="8">
        <v>4.3740573152337855E-2</v>
      </c>
      <c r="F15" s="8">
        <v>1</v>
      </c>
    </row>
    <row r="16" spans="1:6">
      <c r="B16"/>
    </row>
    <row r="17" spans="1:4">
      <c r="B17"/>
    </row>
    <row r="18" spans="1:4">
      <c r="A18" s="5" t="s">
        <v>4116</v>
      </c>
      <c r="B18" s="5" t="s">
        <v>20</v>
      </c>
    </row>
    <row r="19" spans="1:4">
      <c r="A19" s="5" t="s">
        <v>3177</v>
      </c>
      <c r="B19" t="s">
        <v>61</v>
      </c>
      <c r="C19" t="s">
        <v>62</v>
      </c>
      <c r="D19" t="s">
        <v>4125</v>
      </c>
    </row>
    <row r="20" spans="1:4">
      <c r="A20" t="s">
        <v>3186</v>
      </c>
      <c r="B20" s="8">
        <v>0.88235294117647056</v>
      </c>
      <c r="C20" s="8">
        <v>0.11764705882352941</v>
      </c>
      <c r="D20" s="8">
        <v>1</v>
      </c>
    </row>
    <row r="21" spans="1:4">
      <c r="A21" t="s">
        <v>3192</v>
      </c>
      <c r="B21" s="8">
        <v>0.87782805429864252</v>
      </c>
      <c r="C21" s="8">
        <v>0.12217194570135746</v>
      </c>
      <c r="D21" s="8">
        <v>1</v>
      </c>
    </row>
    <row r="22" spans="1:4">
      <c r="A22" t="s">
        <v>3187</v>
      </c>
      <c r="B22" s="8">
        <v>0.85972850678733037</v>
      </c>
      <c r="C22" s="8">
        <v>0.14027149321266968</v>
      </c>
      <c r="D22" s="8">
        <v>1</v>
      </c>
    </row>
    <row r="23" spans="1:4">
      <c r="A23" t="s">
        <v>4125</v>
      </c>
      <c r="B23" s="8">
        <v>0.87330316742081449</v>
      </c>
      <c r="C23" s="8">
        <v>0.12669683257918551</v>
      </c>
      <c r="D23" s="8">
        <v>1</v>
      </c>
    </row>
    <row r="24" spans="1:4">
      <c r="B24"/>
    </row>
    <row r="25" spans="1:4">
      <c r="B25"/>
    </row>
    <row r="26" spans="1:4" ht="45.75">
      <c r="A26" t="s">
        <v>3177</v>
      </c>
      <c r="B26" t="s">
        <v>850</v>
      </c>
      <c r="C26" s="1" t="s">
        <v>4120</v>
      </c>
    </row>
    <row r="27" spans="1:4">
      <c r="A27" t="s">
        <v>3186</v>
      </c>
      <c r="B27" s="8">
        <v>3.6199095022624438E-2</v>
      </c>
      <c r="C27" s="8">
        <v>0.11764705882352941</v>
      </c>
    </row>
    <row r="28" spans="1:4">
      <c r="A28" t="s">
        <v>3192</v>
      </c>
      <c r="B28" s="8">
        <v>9.0497737556561094E-3</v>
      </c>
      <c r="C28" s="8">
        <v>0.12217194570135746</v>
      </c>
    </row>
    <row r="29" spans="1:4">
      <c r="A29" t="s">
        <v>3187</v>
      </c>
      <c r="B29" s="8">
        <v>4.5248868778280547E-3</v>
      </c>
      <c r="C29" s="8">
        <v>0.14027149321266968</v>
      </c>
    </row>
    <row r="30" spans="1:4">
      <c r="B30"/>
    </row>
    <row r="31" spans="1:4">
      <c r="B31"/>
    </row>
    <row r="32" spans="1:4">
      <c r="B32"/>
    </row>
    <row r="33" spans="1:9">
      <c r="B33"/>
    </row>
    <row r="34" spans="1:9">
      <c r="B34"/>
    </row>
    <row r="35" spans="1:9">
      <c r="B35"/>
    </row>
    <row r="39" spans="1:9">
      <c r="B39"/>
    </row>
    <row r="40" spans="1:9">
      <c r="B40"/>
      <c r="I40" s="7"/>
    </row>
    <row r="41" spans="1:9">
      <c r="B41"/>
      <c r="I41" s="8"/>
    </row>
    <row r="42" spans="1:9" ht="18">
      <c r="B42"/>
      <c r="H42" s="9"/>
      <c r="I42" s="8"/>
    </row>
    <row r="43" spans="1:9">
      <c r="B43"/>
      <c r="I43" s="8"/>
    </row>
    <row r="44" spans="1:9">
      <c r="B44"/>
      <c r="I44" s="8"/>
    </row>
    <row r="45" spans="1:9">
      <c r="B45"/>
      <c r="I45" s="8"/>
    </row>
    <row r="46" spans="1:9">
      <c r="B46"/>
      <c r="I46" s="8"/>
    </row>
    <row r="47" spans="1:9">
      <c r="B47"/>
      <c r="I47" s="8"/>
    </row>
    <row r="48" spans="1:9">
      <c r="A48" s="5" t="s">
        <v>3</v>
      </c>
      <c r="B48" t="s">
        <v>4129</v>
      </c>
    </row>
    <row r="49" spans="1:3">
      <c r="B49"/>
    </row>
    <row r="50" spans="1:3">
      <c r="A50" s="5" t="s">
        <v>3177</v>
      </c>
      <c r="B50" t="s">
        <v>4152</v>
      </c>
      <c r="C50" t="s">
        <v>4153</v>
      </c>
    </row>
    <row r="51" spans="1:3">
      <c r="A51" t="s">
        <v>3186</v>
      </c>
      <c r="B51">
        <v>6</v>
      </c>
      <c r="C51">
        <v>26</v>
      </c>
    </row>
    <row r="52" spans="1:3">
      <c r="A52" t="s">
        <v>3192</v>
      </c>
      <c r="B52">
        <v>0</v>
      </c>
      <c r="C52">
        <v>7</v>
      </c>
    </row>
    <row r="53" spans="1:3">
      <c r="A53" t="s">
        <v>3187</v>
      </c>
      <c r="B53">
        <v>1</v>
      </c>
      <c r="C53">
        <v>31</v>
      </c>
    </row>
    <row r="54" spans="1:3">
      <c r="A54" t="s">
        <v>4125</v>
      </c>
      <c r="B54">
        <v>7</v>
      </c>
      <c r="C54">
        <v>64</v>
      </c>
    </row>
    <row r="55" spans="1:3">
      <c r="B55"/>
    </row>
    <row r="56" spans="1:3">
      <c r="B56"/>
    </row>
    <row r="57" spans="1:3">
      <c r="B57"/>
    </row>
    <row r="58" spans="1:3">
      <c r="B58"/>
    </row>
    <row r="59" spans="1:3">
      <c r="B59"/>
    </row>
    <row r="60" spans="1:3">
      <c r="B60"/>
    </row>
    <row r="61" spans="1:3">
      <c r="B61"/>
    </row>
    <row r="62" spans="1:3">
      <c r="B62"/>
    </row>
    <row r="63" spans="1:3">
      <c r="B63"/>
    </row>
    <row r="64" spans="1:3">
      <c r="B64"/>
    </row>
    <row r="65" spans="2:2">
      <c r="B65"/>
    </row>
    <row r="66" spans="2:2">
      <c r="B66"/>
    </row>
    <row r="67" spans="2:2">
      <c r="B67"/>
    </row>
  </sheetData>
  <pageMargins left="0.7" right="0.7" top="0.75" bottom="0.75" header="0.3" footer="0.3"/>
  <drawing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AFEED-3861-4471-8105-5CF338741946}">
  <dimension ref="A8:E40"/>
  <sheetViews>
    <sheetView topLeftCell="A20" workbookViewId="0">
      <selection activeCell="G21" sqref="G21"/>
    </sheetView>
  </sheetViews>
  <sheetFormatPr defaultRowHeight="15"/>
  <cols>
    <col min="1" max="1" width="15.7109375" bestFit="1" customWidth="1"/>
    <col min="2" max="2" width="18.42578125" bestFit="1" customWidth="1"/>
    <col min="3" max="3" width="7.5703125" customWidth="1"/>
    <col min="4" max="4" width="7.5703125" bestFit="1" customWidth="1"/>
    <col min="5" max="5" width="11.7109375" bestFit="1" customWidth="1"/>
  </cols>
  <sheetData>
    <row r="8" spans="1:5">
      <c r="A8" s="5" t="s">
        <v>4115</v>
      </c>
      <c r="B8" t="s">
        <v>4130</v>
      </c>
    </row>
    <row r="10" spans="1:5">
      <c r="A10" s="5" t="s">
        <v>4116</v>
      </c>
      <c r="B10" s="5" t="s">
        <v>15</v>
      </c>
    </row>
    <row r="11" spans="1:5">
      <c r="A11" s="5" t="s">
        <v>3177</v>
      </c>
      <c r="B11" t="s">
        <v>61</v>
      </c>
      <c r="C11" t="s">
        <v>102</v>
      </c>
      <c r="D11" t="s">
        <v>62</v>
      </c>
      <c r="E11" t="s">
        <v>4125</v>
      </c>
    </row>
    <row r="12" spans="1:5">
      <c r="A12" t="s">
        <v>3186</v>
      </c>
      <c r="B12" s="8">
        <v>0.34951456310679613</v>
      </c>
      <c r="C12" s="8">
        <v>0.18446601941747573</v>
      </c>
      <c r="D12" s="8">
        <v>0.46601941747572817</v>
      </c>
      <c r="E12" s="8">
        <v>1</v>
      </c>
    </row>
    <row r="13" spans="1:5">
      <c r="A13" t="s">
        <v>3192</v>
      </c>
      <c r="B13" s="8">
        <v>0.36363636363636365</v>
      </c>
      <c r="C13" s="8">
        <v>0.13636363636363635</v>
      </c>
      <c r="D13" s="8">
        <v>0.5</v>
      </c>
      <c r="E13" s="8">
        <v>1</v>
      </c>
    </row>
    <row r="14" spans="1:5">
      <c r="A14" t="s">
        <v>3187</v>
      </c>
      <c r="B14" s="8">
        <v>0.42763157894736842</v>
      </c>
      <c r="C14" s="8">
        <v>0.13157894736842105</v>
      </c>
      <c r="D14" s="8">
        <v>0.44078947368421051</v>
      </c>
      <c r="E14" s="8">
        <v>1</v>
      </c>
    </row>
    <row r="15" spans="1:5">
      <c r="A15" t="s">
        <v>4125</v>
      </c>
      <c r="B15" s="8">
        <v>0.38630136986301372</v>
      </c>
      <c r="C15" s="8">
        <v>0.14794520547945206</v>
      </c>
      <c r="D15" s="8">
        <v>0.46575342465753422</v>
      </c>
      <c r="E15" s="8">
        <v>1</v>
      </c>
    </row>
    <row r="18" spans="1:5">
      <c r="A18" s="5" t="s">
        <v>4115</v>
      </c>
      <c r="B18" t="s">
        <v>4130</v>
      </c>
    </row>
    <row r="20" spans="1:5">
      <c r="A20" s="5" t="s">
        <v>4116</v>
      </c>
      <c r="B20" s="5" t="s">
        <v>3176</v>
      </c>
    </row>
    <row r="21" spans="1:5">
      <c r="A21" s="5" t="s">
        <v>3177</v>
      </c>
      <c r="B21" t="s">
        <v>72</v>
      </c>
      <c r="C21" t="s">
        <v>66</v>
      </c>
      <c r="D21" t="s">
        <v>162</v>
      </c>
      <c r="E21" t="s">
        <v>4125</v>
      </c>
    </row>
    <row r="22" spans="1:5">
      <c r="A22" t="s">
        <v>3186</v>
      </c>
      <c r="B22" s="8">
        <v>0.40776699029126212</v>
      </c>
      <c r="C22" s="8">
        <v>0.41747572815533979</v>
      </c>
      <c r="D22" s="8">
        <v>0.17475728155339806</v>
      </c>
      <c r="E22" s="8">
        <v>1</v>
      </c>
    </row>
    <row r="23" spans="1:5">
      <c r="A23" t="s">
        <v>3192</v>
      </c>
      <c r="B23" s="8">
        <v>0.49090909090909091</v>
      </c>
      <c r="C23" s="8">
        <v>0.35454545454545455</v>
      </c>
      <c r="D23" s="8">
        <v>0.15454545454545454</v>
      </c>
      <c r="E23" s="8">
        <v>1</v>
      </c>
    </row>
    <row r="24" spans="1:5">
      <c r="A24" t="s">
        <v>3187</v>
      </c>
      <c r="B24" s="8">
        <v>0.42105263157894735</v>
      </c>
      <c r="C24" s="8">
        <v>0.42763157894736842</v>
      </c>
      <c r="D24" s="8">
        <v>0.15131578947368421</v>
      </c>
      <c r="E24" s="8">
        <v>1</v>
      </c>
    </row>
    <row r="25" spans="1:5">
      <c r="A25" t="s">
        <v>4125</v>
      </c>
      <c r="B25" s="8">
        <v>0.43835616438356162</v>
      </c>
      <c r="C25" s="8">
        <v>0.40273972602739727</v>
      </c>
      <c r="D25" s="8">
        <v>0.15890410958904111</v>
      </c>
      <c r="E25" s="8">
        <v>1</v>
      </c>
    </row>
    <row r="28" spans="1:5">
      <c r="A28" s="5" t="s">
        <v>4115</v>
      </c>
      <c r="B28" t="s">
        <v>4130</v>
      </c>
    </row>
    <row r="30" spans="1:5">
      <c r="A30" s="5" t="s">
        <v>4116</v>
      </c>
      <c r="B30" s="5" t="s">
        <v>20</v>
      </c>
    </row>
    <row r="31" spans="1:5">
      <c r="A31" s="5" t="s">
        <v>3177</v>
      </c>
      <c r="B31" t="s">
        <v>61</v>
      </c>
      <c r="C31" t="s">
        <v>62</v>
      </c>
      <c r="D31" t="s">
        <v>4125</v>
      </c>
    </row>
    <row r="32" spans="1:5">
      <c r="A32" t="s">
        <v>3186</v>
      </c>
      <c r="B32" s="8">
        <v>0.40776699029126212</v>
      </c>
      <c r="C32" s="8">
        <v>0.59223300970873782</v>
      </c>
      <c r="D32" s="8">
        <v>1</v>
      </c>
    </row>
    <row r="33" spans="1:4">
      <c r="A33" t="s">
        <v>3192</v>
      </c>
      <c r="B33" s="8">
        <v>0.5</v>
      </c>
      <c r="C33" s="8">
        <v>0.5</v>
      </c>
      <c r="D33" s="8">
        <v>1</v>
      </c>
    </row>
    <row r="34" spans="1:4">
      <c r="A34" t="s">
        <v>3187</v>
      </c>
      <c r="B34" s="8">
        <v>0.40789473684210525</v>
      </c>
      <c r="C34" s="8">
        <v>0.59210526315789469</v>
      </c>
      <c r="D34" s="8">
        <v>1</v>
      </c>
    </row>
    <row r="35" spans="1:4">
      <c r="A35" t="s">
        <v>4125</v>
      </c>
      <c r="B35" s="8">
        <v>0.43561643835616437</v>
      </c>
      <c r="C35" s="8">
        <v>0.56438356164383563</v>
      </c>
      <c r="D35" s="8">
        <v>1</v>
      </c>
    </row>
    <row r="37" spans="1:4">
      <c r="A37" t="s">
        <v>3177</v>
      </c>
      <c r="B37" s="1" t="s">
        <v>4120</v>
      </c>
    </row>
    <row r="38" spans="1:4">
      <c r="A38" t="s">
        <v>3186</v>
      </c>
      <c r="B38" s="8">
        <v>0.59219999999999995</v>
      </c>
    </row>
    <row r="39" spans="1:4">
      <c r="A39" t="s">
        <v>3192</v>
      </c>
      <c r="B39" s="8">
        <v>0.5</v>
      </c>
    </row>
    <row r="40" spans="1:4">
      <c r="A40" t="s">
        <v>3187</v>
      </c>
      <c r="B40" s="8">
        <v>0.59210526315789469</v>
      </c>
    </row>
  </sheetData>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6F91A9-A45F-4293-8CE7-7430E0A4C2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2026-05-05T21:10:44Z</dcterms:created>
  <dcterms:modified xsi:type="dcterms:W3CDTF">2026-06-30T19:27:39Z</dcterms:modified>
  <cp:category/>
  <cp:contentStatus/>
</cp:coreProperties>
</file>